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mc:AlternateContent xmlns:mc="http://schemas.openxmlformats.org/markup-compatibility/2006">
    <mc:Choice Requires="x15">
      <x15ac:absPath xmlns:x15ac="http://schemas.microsoft.com/office/spreadsheetml/2010/11/ac" url="https://lineacomunicacionesco-my.sharepoint.com/personal/lini_hernandez_lineacom_co/Documents/CONSOLIDADO PRODUCCIÓN 2025/OCTUBRE/LIQUIDACIONES REDEBAN/"/>
    </mc:Choice>
  </mc:AlternateContent>
  <xr:revisionPtr revIDLastSave="3" documentId="13_ncr:1_{FCC2DBEA-1C79-456B-A20C-241D2F09FA83}" xr6:coauthVersionLast="47" xr6:coauthVersionMax="47" xr10:uidLastSave="{2DD23F30-E598-4E31-9432-37AEE402DE02}"/>
  <bookViews>
    <workbookView xWindow="-120" yWindow="-120" windowWidth="29040" windowHeight="15840" tabRatio="1000" activeTab="1" xr2:uid="{00000000-000D-0000-FFFF-FFFF00000000}"/>
  </bookViews>
  <sheets>
    <sheet name="BASE LIQUIDACION REDEBAN 2025" sheetId="1" r:id="rId1"/>
    <sheet name="RESUMEN LIQUIDACION" sheetId="11" r:id="rId2"/>
    <sheet name="APERTURAS_BANCOLOMBIA" sheetId="2" r:id="rId3"/>
    <sheet name="APERTURAS_BBVA" sheetId="3" r:id="rId4"/>
    <sheet name="INCIDENTES_BANCOLOMBIA" sheetId="4" r:id="rId5"/>
    <sheet name="OC_BANCOLOMBIA" sheetId="5" r:id="rId6"/>
    <sheet name="PAPELERIA" sheetId="6" r:id="rId7"/>
    <sheet name="APERTURAS_AVAL" sheetId="7" r:id="rId8"/>
    <sheet name="INCIDENTES_AVAL" sheetId="8" r:id="rId9"/>
    <sheet name="INCIDENTES_BBVA" sheetId="9" r:id="rId10"/>
    <sheet name="OC_BBVA" sheetId="12" r:id="rId11"/>
    <sheet name="OC_AVAL" sheetId="10" r:id="rId12"/>
  </sheets>
  <definedNames>
    <definedName name="_xlnm._FilterDatabase" localSheetId="7" hidden="1">APERTURAS_AVAL!$A$1:$AB$223</definedName>
    <definedName name="_xlnm._FilterDatabase" localSheetId="2" hidden="1">APERTURAS_BANCOLOMBIA!$A$1:$AB$181</definedName>
    <definedName name="_xlnm._FilterDatabase" localSheetId="3" hidden="1">APERTURAS_BBVA!$A$1:$AB$2</definedName>
    <definedName name="_xlnm._FilterDatabase" localSheetId="8" hidden="1">INCIDENTES_AVAL!$A$1:$AC$343</definedName>
    <definedName name="_xlnm._FilterDatabase" localSheetId="4" hidden="1">INCIDENTES_BANCOLOMBIA!$A$1:$AE$977</definedName>
    <definedName name="_xlnm._FilterDatabase" localSheetId="9" hidden="1">INCIDENTES_BBVA!$A$1:$AB$3</definedName>
    <definedName name="_xlnm._FilterDatabase" localSheetId="11" hidden="1">OC_AVAL!$A$1:$AE$312</definedName>
    <definedName name="_xlnm._FilterDatabase" localSheetId="5" hidden="1">OC_BANCOLOMBIA!$A$1:$AE$355</definedName>
    <definedName name="_xlnm._FilterDatabase" localSheetId="10" hidden="1">OC_BBVA!$A$1:$AE$212</definedName>
    <definedName name="_xlnm._FilterDatabase" localSheetId="6" hidden="1">PAPELERIA!$A$1:$AD$2313</definedName>
    <definedName name="A">#REF!</definedName>
    <definedName name="Actividad">#REF!</definedName>
    <definedName name="Analistas">#REF!</definedName>
    <definedName name="arearesponsable">#REF!</definedName>
    <definedName name="CCO">#REF!</definedName>
    <definedName name="Clientes">#REF!</definedName>
    <definedName name="COORDINADOR">#REF!</definedName>
    <definedName name="Coordinadores">#REF!</definedName>
    <definedName name="DOCUMENTADOR">#REF!</definedName>
    <definedName name="ES">#REF!</definedName>
    <definedName name="ESS">#REF!</definedName>
    <definedName name="Estado">#REF!</definedName>
    <definedName name="ESTADOACTIVIDAD">#REF!</definedName>
    <definedName name="ESTADOS">#REF!</definedName>
    <definedName name="ESTADOSCIERRES">#REF!</definedName>
    <definedName name="Facturacion">#REF!</definedName>
    <definedName name="FACTURACIÓN">#REF!</definedName>
    <definedName name="falla">#REF!</definedName>
    <definedName name="Fallas">#REF!</definedName>
    <definedName name="Grupo_Falla">#REF!</definedName>
    <definedName name="inconservmanager">#REF!</definedName>
    <definedName name="INCUMPLIMIENTO">#REF!</definedName>
    <definedName name="LISTA">#REF!</definedName>
    <definedName name="LISTA2">#REF!</definedName>
    <definedName name="LOLO">#REF!</definedName>
    <definedName name="solicitudes">#REF!</definedName>
    <definedName name="Tecnicos">#REF!</definedName>
    <definedName name="Vers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11" l="1"/>
  <c r="B7" i="11"/>
  <c r="AD2311" i="6"/>
  <c r="AD2091" i="6"/>
  <c r="AD725" i="6"/>
  <c r="AD556" i="6"/>
  <c r="AD3" i="6"/>
  <c r="AD4" i="6"/>
  <c r="AD5" i="6"/>
  <c r="AD6" i="6"/>
  <c r="AD7" i="6"/>
  <c r="AD8" i="6"/>
  <c r="AD9" i="6"/>
  <c r="AD10" i="6"/>
  <c r="AD11" i="6"/>
  <c r="AD12" i="6"/>
  <c r="AD13" i="6"/>
  <c r="AD14" i="6"/>
  <c r="AD15" i="6"/>
  <c r="AD16" i="6"/>
  <c r="AD17" i="6"/>
  <c r="AD18" i="6"/>
  <c r="AD19" i="6"/>
  <c r="AD20" i="6"/>
  <c r="AD21" i="6"/>
  <c r="AD22" i="6"/>
  <c r="AD23" i="6"/>
  <c r="AD24" i="6"/>
  <c r="AD25" i="6"/>
  <c r="AD26" i="6"/>
  <c r="AD27" i="6"/>
  <c r="AD28" i="6"/>
  <c r="AD29" i="6"/>
  <c r="AD30" i="6"/>
  <c r="AD31" i="6"/>
  <c r="AD32" i="6"/>
  <c r="AD33" i="6"/>
  <c r="AD34" i="6"/>
  <c r="AD35" i="6"/>
  <c r="AD36" i="6"/>
  <c r="AD37" i="6"/>
  <c r="AD38" i="6"/>
  <c r="AD39" i="6"/>
  <c r="AD40" i="6"/>
  <c r="AD41" i="6"/>
  <c r="AD42" i="6"/>
  <c r="AD43" i="6"/>
  <c r="AD44" i="6"/>
  <c r="AD45" i="6"/>
  <c r="AD46" i="6"/>
  <c r="AD47" i="6"/>
  <c r="AD48" i="6"/>
  <c r="AD49" i="6"/>
  <c r="AD50" i="6"/>
  <c r="AD51" i="6"/>
  <c r="AD52" i="6"/>
  <c r="AD53" i="6"/>
  <c r="AD54" i="6"/>
  <c r="AD55" i="6"/>
  <c r="AD56" i="6"/>
  <c r="AD57" i="6"/>
  <c r="AD58" i="6"/>
  <c r="AD59" i="6"/>
  <c r="AD60" i="6"/>
  <c r="AD61" i="6"/>
  <c r="AD62" i="6"/>
  <c r="AD63" i="6"/>
  <c r="AD64" i="6"/>
  <c r="AD65" i="6"/>
  <c r="AD66" i="6"/>
  <c r="AD67" i="6"/>
  <c r="AD68" i="6"/>
  <c r="AD69" i="6"/>
  <c r="AD70" i="6"/>
  <c r="AD71" i="6"/>
  <c r="AD72" i="6"/>
  <c r="AD73" i="6"/>
  <c r="AD74" i="6"/>
  <c r="AD75" i="6"/>
  <c r="AD76" i="6"/>
  <c r="AD77" i="6"/>
  <c r="AD78" i="6"/>
  <c r="AD79" i="6"/>
  <c r="AD80" i="6"/>
  <c r="AD81" i="6"/>
  <c r="AD82" i="6"/>
  <c r="AD83" i="6"/>
  <c r="AD84" i="6"/>
  <c r="AD85" i="6"/>
  <c r="AD86" i="6"/>
  <c r="AD87" i="6"/>
  <c r="AD88" i="6"/>
  <c r="AD89" i="6"/>
  <c r="AD90" i="6"/>
  <c r="AD91" i="6"/>
  <c r="AD92" i="6"/>
  <c r="AD93" i="6"/>
  <c r="AD94" i="6"/>
  <c r="AD95" i="6"/>
  <c r="AD96" i="6"/>
  <c r="AD97" i="6"/>
  <c r="AD98" i="6"/>
  <c r="AD99" i="6"/>
  <c r="AD100" i="6"/>
  <c r="AD101" i="6"/>
  <c r="AD102" i="6"/>
  <c r="AD103" i="6"/>
  <c r="AD104" i="6"/>
  <c r="AD105" i="6"/>
  <c r="AD106" i="6"/>
  <c r="AD107" i="6"/>
  <c r="AD108" i="6"/>
  <c r="AD109" i="6"/>
  <c r="AD110" i="6"/>
  <c r="AD111" i="6"/>
  <c r="AD112" i="6"/>
  <c r="AD113" i="6"/>
  <c r="AD114" i="6"/>
  <c r="AD115" i="6"/>
  <c r="AD116" i="6"/>
  <c r="AD117" i="6"/>
  <c r="AD118" i="6"/>
  <c r="AD119" i="6"/>
  <c r="AD120" i="6"/>
  <c r="AD121" i="6"/>
  <c r="AD122" i="6"/>
  <c r="AD123" i="6"/>
  <c r="AD124" i="6"/>
  <c r="AD125" i="6"/>
  <c r="AD126" i="6"/>
  <c r="AD127" i="6"/>
  <c r="AD128" i="6"/>
  <c r="AD129" i="6"/>
  <c r="AD130" i="6"/>
  <c r="AD131" i="6"/>
  <c r="AD132" i="6"/>
  <c r="AD133" i="6"/>
  <c r="AD134" i="6"/>
  <c r="AD135" i="6"/>
  <c r="AD136" i="6"/>
  <c r="AD137" i="6"/>
  <c r="AD138" i="6"/>
  <c r="AD139" i="6"/>
  <c r="AD140" i="6"/>
  <c r="AD141" i="6"/>
  <c r="AD142" i="6"/>
  <c r="AD143" i="6"/>
  <c r="AD144" i="6"/>
  <c r="AD145" i="6"/>
  <c r="AD146" i="6"/>
  <c r="AD147" i="6"/>
  <c r="AD148" i="6"/>
  <c r="AD149" i="6"/>
  <c r="AD150" i="6"/>
  <c r="AD151" i="6"/>
  <c r="AD152" i="6"/>
  <c r="AD153" i="6"/>
  <c r="AD154" i="6"/>
  <c r="AD155" i="6"/>
  <c r="AD156" i="6"/>
  <c r="AD157" i="6"/>
  <c r="AD158" i="6"/>
  <c r="AD159" i="6"/>
  <c r="AD160" i="6"/>
  <c r="AD161" i="6"/>
  <c r="AD162" i="6"/>
  <c r="AD163" i="6"/>
  <c r="AD164" i="6"/>
  <c r="AD165" i="6"/>
  <c r="AD166" i="6"/>
  <c r="AD167" i="6"/>
  <c r="AD168" i="6"/>
  <c r="AD169" i="6"/>
  <c r="AD170" i="6"/>
  <c r="AD171" i="6"/>
  <c r="AD172" i="6"/>
  <c r="AD173" i="6"/>
  <c r="AD174" i="6"/>
  <c r="AD175" i="6"/>
  <c r="AD176" i="6"/>
  <c r="AD177" i="6"/>
  <c r="AD178" i="6"/>
  <c r="AD179" i="6"/>
  <c r="AD180" i="6"/>
  <c r="AD181" i="6"/>
  <c r="AD182" i="6"/>
  <c r="AD183" i="6"/>
  <c r="AD184" i="6"/>
  <c r="AD185" i="6"/>
  <c r="AD186" i="6"/>
  <c r="AD187" i="6"/>
  <c r="AD188" i="6"/>
  <c r="AD189" i="6"/>
  <c r="AD190" i="6"/>
  <c r="AD191" i="6"/>
  <c r="AD192" i="6"/>
  <c r="AD193" i="6"/>
  <c r="AD194" i="6"/>
  <c r="AD195" i="6"/>
  <c r="AD196" i="6"/>
  <c r="AD197" i="6"/>
  <c r="AD198" i="6"/>
  <c r="AD199" i="6"/>
  <c r="AD200" i="6"/>
  <c r="AD201" i="6"/>
  <c r="AD202" i="6"/>
  <c r="AD203" i="6"/>
  <c r="AD204" i="6"/>
  <c r="AD205" i="6"/>
  <c r="AD206" i="6"/>
  <c r="AD207" i="6"/>
  <c r="AD208" i="6"/>
  <c r="AD209" i="6"/>
  <c r="AD210" i="6"/>
  <c r="AD211" i="6"/>
  <c r="AD212" i="6"/>
  <c r="AD213" i="6"/>
  <c r="AD214" i="6"/>
  <c r="AD215" i="6"/>
  <c r="AD216" i="6"/>
  <c r="AD217" i="6"/>
  <c r="AD218" i="6"/>
  <c r="AD219" i="6"/>
  <c r="AD220" i="6"/>
  <c r="AD221" i="6"/>
  <c r="AD222" i="6"/>
  <c r="AD223" i="6"/>
  <c r="AD224" i="6"/>
  <c r="AD225" i="6"/>
  <c r="AD226" i="6"/>
  <c r="AD227" i="6"/>
  <c r="AD228" i="6"/>
  <c r="AD229" i="6"/>
  <c r="AD230" i="6"/>
  <c r="AD231" i="6"/>
  <c r="AD232" i="6"/>
  <c r="AD233" i="6"/>
  <c r="AD234" i="6"/>
  <c r="AD235" i="6"/>
  <c r="AD236" i="6"/>
  <c r="AD237" i="6"/>
  <c r="AD238" i="6"/>
  <c r="AD239" i="6"/>
  <c r="AD240" i="6"/>
  <c r="AD241" i="6"/>
  <c r="AD242" i="6"/>
  <c r="AD243" i="6"/>
  <c r="AD244" i="6"/>
  <c r="AD245" i="6"/>
  <c r="AD246" i="6"/>
  <c r="AD247" i="6"/>
  <c r="AD248" i="6"/>
  <c r="AD249" i="6"/>
  <c r="AD250" i="6"/>
  <c r="AD251" i="6"/>
  <c r="AD252" i="6"/>
  <c r="AD253" i="6"/>
  <c r="AD254" i="6"/>
  <c r="AD255" i="6"/>
  <c r="AD256" i="6"/>
  <c r="AD257" i="6"/>
  <c r="AD258" i="6"/>
  <c r="AD259" i="6"/>
  <c r="AD260" i="6"/>
  <c r="AD261" i="6"/>
  <c r="AD262" i="6"/>
  <c r="AD263" i="6"/>
  <c r="AD264" i="6"/>
  <c r="AD265" i="6"/>
  <c r="AD266" i="6"/>
  <c r="AD267" i="6"/>
  <c r="AD268" i="6"/>
  <c r="AD269" i="6"/>
  <c r="AD270" i="6"/>
  <c r="AD271" i="6"/>
  <c r="AD272" i="6"/>
  <c r="AD273" i="6"/>
  <c r="AD274" i="6"/>
  <c r="AD275" i="6"/>
  <c r="AD276" i="6"/>
  <c r="AD277" i="6"/>
  <c r="AD278" i="6"/>
  <c r="AD279" i="6"/>
  <c r="AD280" i="6"/>
  <c r="AD281" i="6"/>
  <c r="AD282" i="6"/>
  <c r="AD283" i="6"/>
  <c r="AD284" i="6"/>
  <c r="AD285" i="6"/>
  <c r="AD286" i="6"/>
  <c r="AD287" i="6"/>
  <c r="AD288" i="6"/>
  <c r="AD289" i="6"/>
  <c r="AD290" i="6"/>
  <c r="AD291" i="6"/>
  <c r="AD292" i="6"/>
  <c r="AD293" i="6"/>
  <c r="AD294" i="6"/>
  <c r="AD295" i="6"/>
  <c r="AD296" i="6"/>
  <c r="AD297" i="6"/>
  <c r="AD298" i="6"/>
  <c r="AD299" i="6"/>
  <c r="AD300" i="6"/>
  <c r="AD301" i="6"/>
  <c r="AD302" i="6"/>
  <c r="AD303" i="6"/>
  <c r="AD304" i="6"/>
  <c r="AD305" i="6"/>
  <c r="AD306" i="6"/>
  <c r="AD307" i="6"/>
  <c r="AD308" i="6"/>
  <c r="AD309" i="6"/>
  <c r="AD310" i="6"/>
  <c r="AD311" i="6"/>
  <c r="AD312" i="6"/>
  <c r="AD313" i="6"/>
  <c r="AD314" i="6"/>
  <c r="AD315" i="6"/>
  <c r="AD316" i="6"/>
  <c r="AD317" i="6"/>
  <c r="AD318" i="6"/>
  <c r="AD319" i="6"/>
  <c r="AD320" i="6"/>
  <c r="AD321" i="6"/>
  <c r="AD322" i="6"/>
  <c r="AD323" i="6"/>
  <c r="AD324" i="6"/>
  <c r="AD325" i="6"/>
  <c r="AD326" i="6"/>
  <c r="AD327" i="6"/>
  <c r="AD328" i="6"/>
  <c r="AD329" i="6"/>
  <c r="AD330" i="6"/>
  <c r="AD331" i="6"/>
  <c r="AD332" i="6"/>
  <c r="AD333" i="6"/>
  <c r="AD334" i="6"/>
  <c r="AD335" i="6"/>
  <c r="AD336" i="6"/>
  <c r="AD337" i="6"/>
  <c r="AD338" i="6"/>
  <c r="AD339" i="6"/>
  <c r="AD340" i="6"/>
  <c r="AD341" i="6"/>
  <c r="AD342" i="6"/>
  <c r="AD343" i="6"/>
  <c r="AD344" i="6"/>
  <c r="AD345" i="6"/>
  <c r="AD346" i="6"/>
  <c r="AD347" i="6"/>
  <c r="AD348" i="6"/>
  <c r="AD349" i="6"/>
  <c r="AD350" i="6"/>
  <c r="AD351" i="6"/>
  <c r="AD352" i="6"/>
  <c r="AD353" i="6"/>
  <c r="AD354" i="6"/>
  <c r="AD355" i="6"/>
  <c r="AD356" i="6"/>
  <c r="AD357" i="6"/>
  <c r="AD358" i="6"/>
  <c r="AD359" i="6"/>
  <c r="AD360" i="6"/>
  <c r="AD361" i="6"/>
  <c r="AD362" i="6"/>
  <c r="AD363" i="6"/>
  <c r="AD364" i="6"/>
  <c r="AD365" i="6"/>
  <c r="AD366" i="6"/>
  <c r="AD367" i="6"/>
  <c r="AD368" i="6"/>
  <c r="AD369" i="6"/>
  <c r="AD370" i="6"/>
  <c r="AD371" i="6"/>
  <c r="AD372" i="6"/>
  <c r="AD373" i="6"/>
  <c r="AD374" i="6"/>
  <c r="AD375" i="6"/>
  <c r="AD376" i="6"/>
  <c r="AD377" i="6"/>
  <c r="AD378" i="6"/>
  <c r="AD379" i="6"/>
  <c r="AD380" i="6"/>
  <c r="AD381" i="6"/>
  <c r="AD382" i="6"/>
  <c r="AD383" i="6"/>
  <c r="AD384" i="6"/>
  <c r="AD385" i="6"/>
  <c r="AD386" i="6"/>
  <c r="AD387" i="6"/>
  <c r="AD388" i="6"/>
  <c r="AD389" i="6"/>
  <c r="AD390" i="6"/>
  <c r="AD391" i="6"/>
  <c r="AD392" i="6"/>
  <c r="AD393" i="6"/>
  <c r="AD394" i="6"/>
  <c r="AD395" i="6"/>
  <c r="AD396" i="6"/>
  <c r="AD397" i="6"/>
  <c r="AD398" i="6"/>
  <c r="AD399" i="6"/>
  <c r="AD400" i="6"/>
  <c r="AD401" i="6"/>
  <c r="AD402" i="6"/>
  <c r="AD403" i="6"/>
  <c r="AD404" i="6"/>
  <c r="AD405" i="6"/>
  <c r="AD406" i="6"/>
  <c r="AD407" i="6"/>
  <c r="AD408" i="6"/>
  <c r="AD409" i="6"/>
  <c r="AD410" i="6"/>
  <c r="AD411" i="6"/>
  <c r="AD412" i="6"/>
  <c r="AD413" i="6"/>
  <c r="AD414" i="6"/>
  <c r="AD415" i="6"/>
  <c r="AD416" i="6"/>
  <c r="AD417" i="6"/>
  <c r="AD418" i="6"/>
  <c r="AD419" i="6"/>
  <c r="AD420" i="6"/>
  <c r="AD421" i="6"/>
  <c r="AD422" i="6"/>
  <c r="AD423" i="6"/>
  <c r="AD424" i="6"/>
  <c r="AD425" i="6"/>
  <c r="AD426" i="6"/>
  <c r="AD427" i="6"/>
  <c r="AD428" i="6"/>
  <c r="AD429" i="6"/>
  <c r="AD430" i="6"/>
  <c r="AD431" i="6"/>
  <c r="AD432" i="6"/>
  <c r="AD433" i="6"/>
  <c r="AD434" i="6"/>
  <c r="AD435" i="6"/>
  <c r="AD436" i="6"/>
  <c r="AD437" i="6"/>
  <c r="AD438" i="6"/>
  <c r="AD439" i="6"/>
  <c r="AD440" i="6"/>
  <c r="AD441" i="6"/>
  <c r="AD442" i="6"/>
  <c r="AD443" i="6"/>
  <c r="AD444" i="6"/>
  <c r="AD445" i="6"/>
  <c r="AD446" i="6"/>
  <c r="AD447" i="6"/>
  <c r="AD448" i="6"/>
  <c r="AD449" i="6"/>
  <c r="AD450" i="6"/>
  <c r="AD451" i="6"/>
  <c r="AD452" i="6"/>
  <c r="AD453" i="6"/>
  <c r="AD454" i="6"/>
  <c r="AD455" i="6"/>
  <c r="AD456" i="6"/>
  <c r="AD457" i="6"/>
  <c r="AD458" i="6"/>
  <c r="AD459" i="6"/>
  <c r="AD460" i="6"/>
  <c r="AD461" i="6"/>
  <c r="AD462" i="6"/>
  <c r="AD463" i="6"/>
  <c r="AD464" i="6"/>
  <c r="AD465" i="6"/>
  <c r="AD466" i="6"/>
  <c r="AD467" i="6"/>
  <c r="AD468" i="6"/>
  <c r="AD469" i="6"/>
  <c r="AD470" i="6"/>
  <c r="AD471" i="6"/>
  <c r="AD472" i="6"/>
  <c r="AD473" i="6"/>
  <c r="AD474" i="6"/>
  <c r="AD475" i="6"/>
  <c r="AD476" i="6"/>
  <c r="AD477" i="6"/>
  <c r="AD478" i="6"/>
  <c r="AD479" i="6"/>
  <c r="AD480" i="6"/>
  <c r="AD481" i="6"/>
  <c r="AD482" i="6"/>
  <c r="AD483" i="6"/>
  <c r="AD484" i="6"/>
  <c r="AD485" i="6"/>
  <c r="AD486" i="6"/>
  <c r="AD487" i="6"/>
  <c r="AD488" i="6"/>
  <c r="AD489" i="6"/>
  <c r="AD490" i="6"/>
  <c r="AD491" i="6"/>
  <c r="AD492" i="6"/>
  <c r="AD493" i="6"/>
  <c r="AD494" i="6"/>
  <c r="AD495" i="6"/>
  <c r="AD496" i="6"/>
  <c r="AD497" i="6"/>
  <c r="AD498" i="6"/>
  <c r="AD499" i="6"/>
  <c r="AD500" i="6"/>
  <c r="AD501" i="6"/>
  <c r="AD502" i="6"/>
  <c r="AD503" i="6"/>
  <c r="AD504" i="6"/>
  <c r="AD505" i="6"/>
  <c r="AD506" i="6"/>
  <c r="AD507" i="6"/>
  <c r="AD508" i="6"/>
  <c r="AD509" i="6"/>
  <c r="AD510" i="6"/>
  <c r="AD511" i="6"/>
  <c r="AD512" i="6"/>
  <c r="AD513" i="6"/>
  <c r="AD514" i="6"/>
  <c r="AD515" i="6"/>
  <c r="AD516" i="6"/>
  <c r="AD517" i="6"/>
  <c r="AD518" i="6"/>
  <c r="AD519" i="6"/>
  <c r="AD520" i="6"/>
  <c r="AD521" i="6"/>
  <c r="AD522" i="6"/>
  <c r="AD523" i="6"/>
  <c r="AD524" i="6"/>
  <c r="AD525" i="6"/>
  <c r="AD526" i="6"/>
  <c r="AD527" i="6"/>
  <c r="AD528" i="6"/>
  <c r="AD529" i="6"/>
  <c r="AD530" i="6"/>
  <c r="AD531" i="6"/>
  <c r="AD532" i="6"/>
  <c r="AD533" i="6"/>
  <c r="AD534" i="6"/>
  <c r="AD535" i="6"/>
  <c r="AD536" i="6"/>
  <c r="AD537" i="6"/>
  <c r="AD538" i="6"/>
  <c r="AD539" i="6"/>
  <c r="AD540" i="6"/>
  <c r="AD541" i="6"/>
  <c r="AD542" i="6"/>
  <c r="AD543" i="6"/>
  <c r="AD544" i="6"/>
  <c r="AD545" i="6"/>
  <c r="AD546" i="6"/>
  <c r="AD547" i="6"/>
  <c r="AD548" i="6"/>
  <c r="AD549" i="6"/>
  <c r="AD550" i="6"/>
  <c r="AD551" i="6"/>
  <c r="AD552" i="6"/>
  <c r="AD553" i="6"/>
  <c r="AD554" i="6"/>
  <c r="AD555" i="6"/>
  <c r="AD557" i="6"/>
  <c r="AD558" i="6"/>
  <c r="AD559" i="6"/>
  <c r="AD560" i="6"/>
  <c r="AD561" i="6"/>
  <c r="AD562" i="6"/>
  <c r="AD563" i="6"/>
  <c r="AD564" i="6"/>
  <c r="AD565" i="6"/>
  <c r="AD566" i="6"/>
  <c r="AD567" i="6"/>
  <c r="AD568" i="6"/>
  <c r="AD569" i="6"/>
  <c r="AD570" i="6"/>
  <c r="AD571" i="6"/>
  <c r="AD572" i="6"/>
  <c r="AD573" i="6"/>
  <c r="AD574" i="6"/>
  <c r="AD575" i="6"/>
  <c r="AD576" i="6"/>
  <c r="AD577" i="6"/>
  <c r="AD578" i="6"/>
  <c r="AD579" i="6"/>
  <c r="AD580" i="6"/>
  <c r="AD581" i="6"/>
  <c r="AD582" i="6"/>
  <c r="AD583" i="6"/>
  <c r="AD584" i="6"/>
  <c r="AD585" i="6"/>
  <c r="AD586" i="6"/>
  <c r="AD587" i="6"/>
  <c r="AD588" i="6"/>
  <c r="AD589" i="6"/>
  <c r="AD590" i="6"/>
  <c r="AD591" i="6"/>
  <c r="AD592" i="6"/>
  <c r="AD593" i="6"/>
  <c r="AD594" i="6"/>
  <c r="AD595" i="6"/>
  <c r="AD596" i="6"/>
  <c r="AD597" i="6"/>
  <c r="AD598" i="6"/>
  <c r="AD599" i="6"/>
  <c r="AD600" i="6"/>
  <c r="AD601" i="6"/>
  <c r="AD602" i="6"/>
  <c r="AD603" i="6"/>
  <c r="AD604" i="6"/>
  <c r="AD605" i="6"/>
  <c r="AD606" i="6"/>
  <c r="AD607" i="6"/>
  <c r="AD608" i="6"/>
  <c r="AD609" i="6"/>
  <c r="AD610" i="6"/>
  <c r="AD611" i="6"/>
  <c r="AD612" i="6"/>
  <c r="AD613" i="6"/>
  <c r="AD614" i="6"/>
  <c r="AD615" i="6"/>
  <c r="AD616" i="6"/>
  <c r="AD617" i="6"/>
  <c r="AD618" i="6"/>
  <c r="AD619" i="6"/>
  <c r="AD620" i="6"/>
  <c r="AD621" i="6"/>
  <c r="AD622" i="6"/>
  <c r="AD623" i="6"/>
  <c r="AD624" i="6"/>
  <c r="AD625" i="6"/>
  <c r="AD626" i="6"/>
  <c r="AD627" i="6"/>
  <c r="AD628" i="6"/>
  <c r="AD629" i="6"/>
  <c r="AD630" i="6"/>
  <c r="AD631" i="6"/>
  <c r="AD632" i="6"/>
  <c r="AD633" i="6"/>
  <c r="AD634" i="6"/>
  <c r="AD635" i="6"/>
  <c r="AD636" i="6"/>
  <c r="AD637" i="6"/>
  <c r="AD638" i="6"/>
  <c r="AD639" i="6"/>
  <c r="AD640" i="6"/>
  <c r="AD641" i="6"/>
  <c r="AD642" i="6"/>
  <c r="AD643" i="6"/>
  <c r="AD644" i="6"/>
  <c r="AD645" i="6"/>
  <c r="AD646" i="6"/>
  <c r="AD647" i="6"/>
  <c r="AD648" i="6"/>
  <c r="AD649" i="6"/>
  <c r="AD650" i="6"/>
  <c r="AD651" i="6"/>
  <c r="AD652" i="6"/>
  <c r="AD653" i="6"/>
  <c r="AD654" i="6"/>
  <c r="AD655" i="6"/>
  <c r="AD656" i="6"/>
  <c r="AD657" i="6"/>
  <c r="AD658" i="6"/>
  <c r="AD659" i="6"/>
  <c r="AD660" i="6"/>
  <c r="AD661" i="6"/>
  <c r="AD662" i="6"/>
  <c r="AD663" i="6"/>
  <c r="AD664" i="6"/>
  <c r="AD665" i="6"/>
  <c r="AD666" i="6"/>
  <c r="AD667" i="6"/>
  <c r="AD668" i="6"/>
  <c r="AD669" i="6"/>
  <c r="AD670" i="6"/>
  <c r="AD671" i="6"/>
  <c r="AD672" i="6"/>
  <c r="AD673" i="6"/>
  <c r="AD674" i="6"/>
  <c r="AD675" i="6"/>
  <c r="AD676" i="6"/>
  <c r="AD677" i="6"/>
  <c r="AD678" i="6"/>
  <c r="AD679" i="6"/>
  <c r="AD680" i="6"/>
  <c r="AD681" i="6"/>
  <c r="AD682" i="6"/>
  <c r="AD683" i="6"/>
  <c r="AD684" i="6"/>
  <c r="AD685" i="6"/>
  <c r="AD686" i="6"/>
  <c r="AD687" i="6"/>
  <c r="AD688" i="6"/>
  <c r="AD689" i="6"/>
  <c r="AD690" i="6"/>
  <c r="AD691" i="6"/>
  <c r="AD692" i="6"/>
  <c r="AD693" i="6"/>
  <c r="AD694" i="6"/>
  <c r="AD695" i="6"/>
  <c r="AD696" i="6"/>
  <c r="AD697" i="6"/>
  <c r="AD698" i="6"/>
  <c r="AD699" i="6"/>
  <c r="AD700" i="6"/>
  <c r="AD701" i="6"/>
  <c r="AD702" i="6"/>
  <c r="AD703" i="6"/>
  <c r="AD704" i="6"/>
  <c r="AD705" i="6"/>
  <c r="AD706" i="6"/>
  <c r="AD707" i="6"/>
  <c r="AD708" i="6"/>
  <c r="AD709" i="6"/>
  <c r="AD710" i="6"/>
  <c r="AD711" i="6"/>
  <c r="AD712" i="6"/>
  <c r="AD713" i="6"/>
  <c r="AD714" i="6"/>
  <c r="AD715" i="6"/>
  <c r="AD716" i="6"/>
  <c r="AD717" i="6"/>
  <c r="AD718" i="6"/>
  <c r="AD719" i="6"/>
  <c r="AD720" i="6"/>
  <c r="AD721" i="6"/>
  <c r="AD722" i="6"/>
  <c r="AD723" i="6"/>
  <c r="AD724" i="6"/>
  <c r="AD726" i="6"/>
  <c r="AD727" i="6"/>
  <c r="AD728" i="6"/>
  <c r="AD729" i="6"/>
  <c r="AD730" i="6"/>
  <c r="AD731" i="6"/>
  <c r="AD732" i="6"/>
  <c r="AD733" i="6"/>
  <c r="AD734" i="6"/>
  <c r="AD735" i="6"/>
  <c r="AD736" i="6"/>
  <c r="AD737" i="6"/>
  <c r="AD738" i="6"/>
  <c r="AD739" i="6"/>
  <c r="AD740" i="6"/>
  <c r="AD741" i="6"/>
  <c r="AD742" i="6"/>
  <c r="AD743" i="6"/>
  <c r="AD744" i="6"/>
  <c r="AD745" i="6"/>
  <c r="AD746" i="6"/>
  <c r="AD747" i="6"/>
  <c r="AD748" i="6"/>
  <c r="AD749" i="6"/>
  <c r="AD750" i="6"/>
  <c r="AD751" i="6"/>
  <c r="AD752" i="6"/>
  <c r="AD753" i="6"/>
  <c r="AD754" i="6"/>
  <c r="AD755" i="6"/>
  <c r="AD756" i="6"/>
  <c r="AD757" i="6"/>
  <c r="AD758" i="6"/>
  <c r="AD759" i="6"/>
  <c r="AD760" i="6"/>
  <c r="AD761" i="6"/>
  <c r="AD762" i="6"/>
  <c r="AD763" i="6"/>
  <c r="AD764" i="6"/>
  <c r="AD765" i="6"/>
  <c r="AD766" i="6"/>
  <c r="AD767" i="6"/>
  <c r="AD768" i="6"/>
  <c r="AD769" i="6"/>
  <c r="AD770" i="6"/>
  <c r="AD771" i="6"/>
  <c r="AD772" i="6"/>
  <c r="AD773" i="6"/>
  <c r="AD774" i="6"/>
  <c r="AD775" i="6"/>
  <c r="AD776" i="6"/>
  <c r="AD777" i="6"/>
  <c r="AD778" i="6"/>
  <c r="AD779" i="6"/>
  <c r="AD780" i="6"/>
  <c r="AD781" i="6"/>
  <c r="AD782" i="6"/>
  <c r="AD783" i="6"/>
  <c r="AD784" i="6"/>
  <c r="AD785" i="6"/>
  <c r="AD786" i="6"/>
  <c r="AD787" i="6"/>
  <c r="AD788" i="6"/>
  <c r="AD789" i="6"/>
  <c r="AD790" i="6"/>
  <c r="AD791" i="6"/>
  <c r="AD792" i="6"/>
  <c r="AD793" i="6"/>
  <c r="AD794" i="6"/>
  <c r="AD795" i="6"/>
  <c r="AD796" i="6"/>
  <c r="AD797" i="6"/>
  <c r="AD798" i="6"/>
  <c r="AD799" i="6"/>
  <c r="AD800" i="6"/>
  <c r="AD801" i="6"/>
  <c r="AD802" i="6"/>
  <c r="AD803" i="6"/>
  <c r="AD804" i="6"/>
  <c r="AD805" i="6"/>
  <c r="AD806" i="6"/>
  <c r="AD807" i="6"/>
  <c r="AD808" i="6"/>
  <c r="AD809" i="6"/>
  <c r="AD810" i="6"/>
  <c r="AD811" i="6"/>
  <c r="AD812" i="6"/>
  <c r="AD813" i="6"/>
  <c r="AD814" i="6"/>
  <c r="AD815" i="6"/>
  <c r="AD816" i="6"/>
  <c r="AD817" i="6"/>
  <c r="AD818" i="6"/>
  <c r="AD819" i="6"/>
  <c r="AD820" i="6"/>
  <c r="AD821" i="6"/>
  <c r="AD822" i="6"/>
  <c r="AD823" i="6"/>
  <c r="AD824" i="6"/>
  <c r="AD825" i="6"/>
  <c r="AD826" i="6"/>
  <c r="AD827" i="6"/>
  <c r="AD828" i="6"/>
  <c r="AD829" i="6"/>
  <c r="AD830" i="6"/>
  <c r="AD831" i="6"/>
  <c r="AD832" i="6"/>
  <c r="AD833" i="6"/>
  <c r="AD834" i="6"/>
  <c r="AD835" i="6"/>
  <c r="AD836" i="6"/>
  <c r="AD837" i="6"/>
  <c r="AD838" i="6"/>
  <c r="AD839" i="6"/>
  <c r="AD840" i="6"/>
  <c r="AD841" i="6"/>
  <c r="AD842" i="6"/>
  <c r="AD843" i="6"/>
  <c r="AD844" i="6"/>
  <c r="AD845" i="6"/>
  <c r="AD846" i="6"/>
  <c r="AD847" i="6"/>
  <c r="AD848" i="6"/>
  <c r="AD849" i="6"/>
  <c r="AD850" i="6"/>
  <c r="AD851" i="6"/>
  <c r="AD852" i="6"/>
  <c r="AD853" i="6"/>
  <c r="AD854" i="6"/>
  <c r="AD855" i="6"/>
  <c r="AD856" i="6"/>
  <c r="AD857" i="6"/>
  <c r="AD858" i="6"/>
  <c r="AD859" i="6"/>
  <c r="AD860" i="6"/>
  <c r="AD861" i="6"/>
  <c r="AD862" i="6"/>
  <c r="AD863" i="6"/>
  <c r="AD864" i="6"/>
  <c r="AD865" i="6"/>
  <c r="AD866" i="6"/>
  <c r="AD867" i="6"/>
  <c r="AD868" i="6"/>
  <c r="AD869" i="6"/>
  <c r="AD870" i="6"/>
  <c r="AD871" i="6"/>
  <c r="AD872" i="6"/>
  <c r="AD873" i="6"/>
  <c r="AD874" i="6"/>
  <c r="AD875" i="6"/>
  <c r="AD876" i="6"/>
  <c r="AD877" i="6"/>
  <c r="AD878" i="6"/>
  <c r="AD879" i="6"/>
  <c r="AD880" i="6"/>
  <c r="AD881" i="6"/>
  <c r="AD882" i="6"/>
  <c r="AD883" i="6"/>
  <c r="AD884" i="6"/>
  <c r="AD885" i="6"/>
  <c r="AD886" i="6"/>
  <c r="AD887" i="6"/>
  <c r="AD888" i="6"/>
  <c r="AD889" i="6"/>
  <c r="AD890" i="6"/>
  <c r="AD891" i="6"/>
  <c r="AD892" i="6"/>
  <c r="AD893" i="6"/>
  <c r="AD894" i="6"/>
  <c r="AD895" i="6"/>
  <c r="AD896" i="6"/>
  <c r="AD897" i="6"/>
  <c r="AD898" i="6"/>
  <c r="AD899" i="6"/>
  <c r="AD900" i="6"/>
  <c r="AD901" i="6"/>
  <c r="AD902" i="6"/>
  <c r="AD903" i="6"/>
  <c r="AD904" i="6"/>
  <c r="AD905" i="6"/>
  <c r="AD906" i="6"/>
  <c r="AD907" i="6"/>
  <c r="AD908" i="6"/>
  <c r="AD909" i="6"/>
  <c r="AD910" i="6"/>
  <c r="AD911" i="6"/>
  <c r="AD912" i="6"/>
  <c r="AD913" i="6"/>
  <c r="AD914" i="6"/>
  <c r="AD915" i="6"/>
  <c r="AD916" i="6"/>
  <c r="AD917" i="6"/>
  <c r="AD918" i="6"/>
  <c r="AD919" i="6"/>
  <c r="AD920" i="6"/>
  <c r="AD921" i="6"/>
  <c r="AD922" i="6"/>
  <c r="AD923" i="6"/>
  <c r="AD924" i="6"/>
  <c r="AD925" i="6"/>
  <c r="AD926" i="6"/>
  <c r="AD927" i="6"/>
  <c r="AD928" i="6"/>
  <c r="AD929" i="6"/>
  <c r="AD930" i="6"/>
  <c r="AD931" i="6"/>
  <c r="AD932" i="6"/>
  <c r="AD933" i="6"/>
  <c r="AD934" i="6"/>
  <c r="AD935" i="6"/>
  <c r="AD936" i="6"/>
  <c r="AD937" i="6"/>
  <c r="AD938" i="6"/>
  <c r="AD939" i="6"/>
  <c r="AD940" i="6"/>
  <c r="AD941" i="6"/>
  <c r="AD942" i="6"/>
  <c r="AD943" i="6"/>
  <c r="AD944" i="6"/>
  <c r="AD945" i="6"/>
  <c r="AD946" i="6"/>
  <c r="AD947" i="6"/>
  <c r="AD948" i="6"/>
  <c r="AD949" i="6"/>
  <c r="AD950" i="6"/>
  <c r="AD951" i="6"/>
  <c r="AD952" i="6"/>
  <c r="AD953" i="6"/>
  <c r="AD954" i="6"/>
  <c r="AD955" i="6"/>
  <c r="AD956" i="6"/>
  <c r="AD957" i="6"/>
  <c r="AD958" i="6"/>
  <c r="AD959" i="6"/>
  <c r="AD960" i="6"/>
  <c r="AD961" i="6"/>
  <c r="AD962" i="6"/>
  <c r="AD963" i="6"/>
  <c r="AD964" i="6"/>
  <c r="AD965" i="6"/>
  <c r="AD966" i="6"/>
  <c r="AD967" i="6"/>
  <c r="AD968" i="6"/>
  <c r="AD969" i="6"/>
  <c r="AD970" i="6"/>
  <c r="AD971" i="6"/>
  <c r="AD972" i="6"/>
  <c r="AD973" i="6"/>
  <c r="AD974" i="6"/>
  <c r="AD975" i="6"/>
  <c r="AD976" i="6"/>
  <c r="AD977" i="6"/>
  <c r="AD978" i="6"/>
  <c r="AD979" i="6"/>
  <c r="AD980" i="6"/>
  <c r="AD981" i="6"/>
  <c r="AD982" i="6"/>
  <c r="AD983" i="6"/>
  <c r="AD984" i="6"/>
  <c r="AD985" i="6"/>
  <c r="AD986" i="6"/>
  <c r="AD987" i="6"/>
  <c r="AD988" i="6"/>
  <c r="AD989" i="6"/>
  <c r="AD990" i="6"/>
  <c r="AD991" i="6"/>
  <c r="AD992" i="6"/>
  <c r="AD993" i="6"/>
  <c r="AD994" i="6"/>
  <c r="AD995" i="6"/>
  <c r="AD996" i="6"/>
  <c r="AD997" i="6"/>
  <c r="AD998" i="6"/>
  <c r="AD999" i="6"/>
  <c r="AD1000" i="6"/>
  <c r="AD1001" i="6"/>
  <c r="AD1002" i="6"/>
  <c r="AD1003" i="6"/>
  <c r="AD1004" i="6"/>
  <c r="AD1005" i="6"/>
  <c r="AD1006" i="6"/>
  <c r="AD1007" i="6"/>
  <c r="AD1008" i="6"/>
  <c r="AD1009" i="6"/>
  <c r="AD1010" i="6"/>
  <c r="AD1011" i="6"/>
  <c r="AD1012" i="6"/>
  <c r="AD1013" i="6"/>
  <c r="AD1014" i="6"/>
  <c r="AD1015" i="6"/>
  <c r="AD1016" i="6"/>
  <c r="AD1017" i="6"/>
  <c r="AD1018" i="6"/>
  <c r="AD1019" i="6"/>
  <c r="AD1020" i="6"/>
  <c r="AD1021" i="6"/>
  <c r="AD1022" i="6"/>
  <c r="AD1023" i="6"/>
  <c r="AD1024" i="6"/>
  <c r="AD1025" i="6"/>
  <c r="AD1026" i="6"/>
  <c r="AD1027" i="6"/>
  <c r="AD1028" i="6"/>
  <c r="AD1029" i="6"/>
  <c r="AD1030" i="6"/>
  <c r="AD1031" i="6"/>
  <c r="AD1032" i="6"/>
  <c r="AD1033" i="6"/>
  <c r="AD1034" i="6"/>
  <c r="AD1035" i="6"/>
  <c r="AD1036" i="6"/>
  <c r="AD1037" i="6"/>
  <c r="AD1038" i="6"/>
  <c r="AD1039" i="6"/>
  <c r="AD1040" i="6"/>
  <c r="AD1041" i="6"/>
  <c r="AD1042" i="6"/>
  <c r="AD1043" i="6"/>
  <c r="AD1044" i="6"/>
  <c r="AD1045" i="6"/>
  <c r="AD1046" i="6"/>
  <c r="AD1047" i="6"/>
  <c r="AD1048" i="6"/>
  <c r="AD1049" i="6"/>
  <c r="AD1050" i="6"/>
  <c r="AD1051" i="6"/>
  <c r="AD1052" i="6"/>
  <c r="AD1053" i="6"/>
  <c r="AD1054" i="6"/>
  <c r="AD1055" i="6"/>
  <c r="AD1056" i="6"/>
  <c r="AD1057" i="6"/>
  <c r="AD1058" i="6"/>
  <c r="AD1059" i="6"/>
  <c r="AD1060" i="6"/>
  <c r="AD1061" i="6"/>
  <c r="AD1062" i="6"/>
  <c r="AD1063" i="6"/>
  <c r="AD1064" i="6"/>
  <c r="AD1065" i="6"/>
  <c r="AD1066" i="6"/>
  <c r="AD1067" i="6"/>
  <c r="AD1068" i="6"/>
  <c r="AD1069" i="6"/>
  <c r="AD1070" i="6"/>
  <c r="AD1071" i="6"/>
  <c r="AD1072" i="6"/>
  <c r="AD1073" i="6"/>
  <c r="AD1074" i="6"/>
  <c r="AD1075" i="6"/>
  <c r="AD1076" i="6"/>
  <c r="AD1077" i="6"/>
  <c r="AD1078" i="6"/>
  <c r="AD1079" i="6"/>
  <c r="AD1080" i="6"/>
  <c r="AD1081" i="6"/>
  <c r="AD1082" i="6"/>
  <c r="AD1083" i="6"/>
  <c r="AD1084" i="6"/>
  <c r="AD1085" i="6"/>
  <c r="AD1086" i="6"/>
  <c r="AD1087" i="6"/>
  <c r="AD1088" i="6"/>
  <c r="AD1089" i="6"/>
  <c r="AD1090" i="6"/>
  <c r="AD1091" i="6"/>
  <c r="AD1092" i="6"/>
  <c r="AD1093" i="6"/>
  <c r="AD1094" i="6"/>
  <c r="AD1095" i="6"/>
  <c r="AD1096" i="6"/>
  <c r="AD1097" i="6"/>
  <c r="AD1098" i="6"/>
  <c r="AD1099" i="6"/>
  <c r="AD1100" i="6"/>
  <c r="AD1101" i="6"/>
  <c r="AD1102" i="6"/>
  <c r="AD1103" i="6"/>
  <c r="AD1104" i="6"/>
  <c r="AD1105" i="6"/>
  <c r="AD1106" i="6"/>
  <c r="AD1107" i="6"/>
  <c r="AD1108" i="6"/>
  <c r="AD1109" i="6"/>
  <c r="AD1110" i="6"/>
  <c r="AD1111" i="6"/>
  <c r="AD1112" i="6"/>
  <c r="AD1113" i="6"/>
  <c r="AD1114" i="6"/>
  <c r="AD1115" i="6"/>
  <c r="AD1116" i="6"/>
  <c r="AD1117" i="6"/>
  <c r="AD1118" i="6"/>
  <c r="AD1119" i="6"/>
  <c r="AD1120" i="6"/>
  <c r="AD1121" i="6"/>
  <c r="AD1122" i="6"/>
  <c r="AD1123" i="6"/>
  <c r="AD1124" i="6"/>
  <c r="AD1125" i="6"/>
  <c r="AD1126" i="6"/>
  <c r="AD1127" i="6"/>
  <c r="AD1128" i="6"/>
  <c r="AD1129" i="6"/>
  <c r="AD1130" i="6"/>
  <c r="AD1131" i="6"/>
  <c r="AD1132" i="6"/>
  <c r="AD1133" i="6"/>
  <c r="AD1134" i="6"/>
  <c r="AD1135" i="6"/>
  <c r="AD1136" i="6"/>
  <c r="AD1137" i="6"/>
  <c r="AD1138" i="6"/>
  <c r="AD1139" i="6"/>
  <c r="AD1140" i="6"/>
  <c r="AD1141" i="6"/>
  <c r="AD1142" i="6"/>
  <c r="AD1143" i="6"/>
  <c r="AD1144" i="6"/>
  <c r="AD1145" i="6"/>
  <c r="AD1146" i="6"/>
  <c r="AD1147" i="6"/>
  <c r="AD1148" i="6"/>
  <c r="AD1149" i="6"/>
  <c r="AD1150" i="6"/>
  <c r="AD1151" i="6"/>
  <c r="AD1152" i="6"/>
  <c r="AD1153" i="6"/>
  <c r="AD1154" i="6"/>
  <c r="AD1155" i="6"/>
  <c r="AD1156" i="6"/>
  <c r="AD1157" i="6"/>
  <c r="AD1158" i="6"/>
  <c r="AD1159" i="6"/>
  <c r="AD1160" i="6"/>
  <c r="AD1161" i="6"/>
  <c r="AD1162" i="6"/>
  <c r="AD1163" i="6"/>
  <c r="AD1164" i="6"/>
  <c r="AD1165" i="6"/>
  <c r="AD1166" i="6"/>
  <c r="AD1167" i="6"/>
  <c r="AD1168" i="6"/>
  <c r="AD1169" i="6"/>
  <c r="AD1170" i="6"/>
  <c r="AD1171" i="6"/>
  <c r="AD1172" i="6"/>
  <c r="AD1173" i="6"/>
  <c r="AD1174" i="6"/>
  <c r="AD1175" i="6"/>
  <c r="AD1176" i="6"/>
  <c r="AD1177" i="6"/>
  <c r="AD1178" i="6"/>
  <c r="AD1179" i="6"/>
  <c r="AD1180" i="6"/>
  <c r="AD1181" i="6"/>
  <c r="AD1182" i="6"/>
  <c r="AD1183" i="6"/>
  <c r="AD1184" i="6"/>
  <c r="AD1185" i="6"/>
  <c r="AD1186" i="6"/>
  <c r="AD1187" i="6"/>
  <c r="AD1188" i="6"/>
  <c r="AD1189" i="6"/>
  <c r="AD1190" i="6"/>
  <c r="AD1191" i="6"/>
  <c r="AD1192" i="6"/>
  <c r="AD1193" i="6"/>
  <c r="AD1194" i="6"/>
  <c r="AD1195" i="6"/>
  <c r="AD1196" i="6"/>
  <c r="AD1197" i="6"/>
  <c r="AD1198" i="6"/>
  <c r="AD1199" i="6"/>
  <c r="AD1200" i="6"/>
  <c r="AD1201" i="6"/>
  <c r="AD1202" i="6"/>
  <c r="AD1203" i="6"/>
  <c r="AD1204" i="6"/>
  <c r="AD1205" i="6"/>
  <c r="AD1206" i="6"/>
  <c r="AD1207" i="6"/>
  <c r="AD1208" i="6"/>
  <c r="AD1209" i="6"/>
  <c r="AD1210" i="6"/>
  <c r="AD1211" i="6"/>
  <c r="AD1212" i="6"/>
  <c r="AD1213" i="6"/>
  <c r="AD1214" i="6"/>
  <c r="AD1215" i="6"/>
  <c r="AD1216" i="6"/>
  <c r="AD1217" i="6"/>
  <c r="AD1218" i="6"/>
  <c r="AD1219" i="6"/>
  <c r="AD1220" i="6"/>
  <c r="AD1221" i="6"/>
  <c r="AD1222" i="6"/>
  <c r="AD1223" i="6"/>
  <c r="AD1224" i="6"/>
  <c r="AD1225" i="6"/>
  <c r="AD1226" i="6"/>
  <c r="AD1227" i="6"/>
  <c r="AD1228" i="6"/>
  <c r="AD1229" i="6"/>
  <c r="AD1230" i="6"/>
  <c r="AD1231" i="6"/>
  <c r="AD1232" i="6"/>
  <c r="AD1233" i="6"/>
  <c r="AD1234" i="6"/>
  <c r="AD1235" i="6"/>
  <c r="AD1236" i="6"/>
  <c r="AD1237" i="6"/>
  <c r="AD1238" i="6"/>
  <c r="AD1239" i="6"/>
  <c r="AD1240" i="6"/>
  <c r="AD1241" i="6"/>
  <c r="AD1242" i="6"/>
  <c r="AD1243" i="6"/>
  <c r="AD1244" i="6"/>
  <c r="AD1245" i="6"/>
  <c r="AD1246" i="6"/>
  <c r="AD1247" i="6"/>
  <c r="AD1248" i="6"/>
  <c r="AD1249" i="6"/>
  <c r="AD1250" i="6"/>
  <c r="AD1251" i="6"/>
  <c r="AD1252" i="6"/>
  <c r="AD1253" i="6"/>
  <c r="AD1254" i="6"/>
  <c r="AD1255" i="6"/>
  <c r="AD1256" i="6"/>
  <c r="AD1257" i="6"/>
  <c r="AD1258" i="6"/>
  <c r="AD1259" i="6"/>
  <c r="AD1260" i="6"/>
  <c r="AD1261" i="6"/>
  <c r="AD1262" i="6"/>
  <c r="AD1263" i="6"/>
  <c r="AD1264" i="6"/>
  <c r="AD1265" i="6"/>
  <c r="AD1266" i="6"/>
  <c r="AD1267" i="6"/>
  <c r="AD1268" i="6"/>
  <c r="AD1269" i="6"/>
  <c r="AD1270" i="6"/>
  <c r="AD1271" i="6"/>
  <c r="AD1272" i="6"/>
  <c r="AD1273" i="6"/>
  <c r="AD1274" i="6"/>
  <c r="AD1275" i="6"/>
  <c r="AD1276" i="6"/>
  <c r="AD1277" i="6"/>
  <c r="AD1278" i="6"/>
  <c r="AD1279" i="6"/>
  <c r="AD1280" i="6"/>
  <c r="AD1281" i="6"/>
  <c r="AD1282" i="6"/>
  <c r="AD1283" i="6"/>
  <c r="AD1284" i="6"/>
  <c r="AD1285" i="6"/>
  <c r="AD1286" i="6"/>
  <c r="AD1287" i="6"/>
  <c r="AD1288" i="6"/>
  <c r="AD1289" i="6"/>
  <c r="AD1290" i="6"/>
  <c r="AD1291" i="6"/>
  <c r="AD1292" i="6"/>
  <c r="AD1293" i="6"/>
  <c r="AD1294" i="6"/>
  <c r="AD1295" i="6"/>
  <c r="AD1296" i="6"/>
  <c r="AD1297" i="6"/>
  <c r="AD1298" i="6"/>
  <c r="AD1299" i="6"/>
  <c r="AD1300" i="6"/>
  <c r="AD1301" i="6"/>
  <c r="AD1302" i="6"/>
  <c r="AD1303" i="6"/>
  <c r="AD1304" i="6"/>
  <c r="AD1305" i="6"/>
  <c r="AD1306" i="6"/>
  <c r="AD1307" i="6"/>
  <c r="AD1308" i="6"/>
  <c r="AD1309" i="6"/>
  <c r="AD1310" i="6"/>
  <c r="AD1311" i="6"/>
  <c r="AD1312" i="6"/>
  <c r="AD1313" i="6"/>
  <c r="AD1314" i="6"/>
  <c r="AD1315" i="6"/>
  <c r="AD1316" i="6"/>
  <c r="AD1317" i="6"/>
  <c r="AD1318" i="6"/>
  <c r="AD1319" i="6"/>
  <c r="AD1320" i="6"/>
  <c r="AD1321" i="6"/>
  <c r="AD1322" i="6"/>
  <c r="AD1323" i="6"/>
  <c r="AD1324" i="6"/>
  <c r="AD1325" i="6"/>
  <c r="AD1326" i="6"/>
  <c r="AD1327" i="6"/>
  <c r="AD1328" i="6"/>
  <c r="AD1329" i="6"/>
  <c r="AD1330" i="6"/>
  <c r="AD1331" i="6"/>
  <c r="AD1332" i="6"/>
  <c r="AD1333" i="6"/>
  <c r="AD1334" i="6"/>
  <c r="AD1335" i="6"/>
  <c r="AD1336" i="6"/>
  <c r="AD1337" i="6"/>
  <c r="AD1338" i="6"/>
  <c r="AD1339" i="6"/>
  <c r="AD1340" i="6"/>
  <c r="AD1341" i="6"/>
  <c r="AD1342" i="6"/>
  <c r="AD1343" i="6"/>
  <c r="AD1344" i="6"/>
  <c r="AD1345" i="6"/>
  <c r="AD1346" i="6"/>
  <c r="AD1347" i="6"/>
  <c r="AD1348" i="6"/>
  <c r="AD1349" i="6"/>
  <c r="AD1350" i="6"/>
  <c r="AD1351" i="6"/>
  <c r="AD1352" i="6"/>
  <c r="AD1353" i="6"/>
  <c r="AD1354" i="6"/>
  <c r="AD1355" i="6"/>
  <c r="AD1356" i="6"/>
  <c r="AD1357" i="6"/>
  <c r="AD1358" i="6"/>
  <c r="AD1359" i="6"/>
  <c r="AD1360" i="6"/>
  <c r="AD1361" i="6"/>
  <c r="AD1362" i="6"/>
  <c r="AD1363" i="6"/>
  <c r="AD1364" i="6"/>
  <c r="AD1365" i="6"/>
  <c r="AD1366" i="6"/>
  <c r="AD1367" i="6"/>
  <c r="AD1368" i="6"/>
  <c r="AD1369" i="6"/>
  <c r="AD1370" i="6"/>
  <c r="AD1371" i="6"/>
  <c r="AD1372" i="6"/>
  <c r="AD1373" i="6"/>
  <c r="AD1374" i="6"/>
  <c r="AD1375" i="6"/>
  <c r="AD1376" i="6"/>
  <c r="AD1377" i="6"/>
  <c r="AD1378" i="6"/>
  <c r="AD1379" i="6"/>
  <c r="AD1380" i="6"/>
  <c r="AD1381" i="6"/>
  <c r="AD1382" i="6"/>
  <c r="AD1383" i="6"/>
  <c r="AD1384" i="6"/>
  <c r="AD1385" i="6"/>
  <c r="AD1386" i="6"/>
  <c r="AD1387" i="6"/>
  <c r="AD1388" i="6"/>
  <c r="AD1389" i="6"/>
  <c r="AD1390" i="6"/>
  <c r="AD1391" i="6"/>
  <c r="AD1392" i="6"/>
  <c r="AD1393" i="6"/>
  <c r="AD1394" i="6"/>
  <c r="AD1395" i="6"/>
  <c r="AD1396" i="6"/>
  <c r="AD1397" i="6"/>
  <c r="AD1398" i="6"/>
  <c r="AD1399" i="6"/>
  <c r="AD1400" i="6"/>
  <c r="AD1401" i="6"/>
  <c r="AD1402" i="6"/>
  <c r="AD1403" i="6"/>
  <c r="AD1404" i="6"/>
  <c r="AD1405" i="6"/>
  <c r="AD1406" i="6"/>
  <c r="AD1407" i="6"/>
  <c r="AD1408" i="6"/>
  <c r="AD1409" i="6"/>
  <c r="AD1410" i="6"/>
  <c r="AD1411" i="6"/>
  <c r="AD1412" i="6"/>
  <c r="AD1413" i="6"/>
  <c r="AD1414" i="6"/>
  <c r="AD1415" i="6"/>
  <c r="AD1416" i="6"/>
  <c r="AD1417" i="6"/>
  <c r="AD1418" i="6"/>
  <c r="AD1419" i="6"/>
  <c r="AD1420" i="6"/>
  <c r="AD1421" i="6"/>
  <c r="AD1422" i="6"/>
  <c r="AD1423" i="6"/>
  <c r="AD1424" i="6"/>
  <c r="AD1425" i="6"/>
  <c r="AD1426" i="6"/>
  <c r="AD1427" i="6"/>
  <c r="AD1428" i="6"/>
  <c r="AD1429" i="6"/>
  <c r="AD1430" i="6"/>
  <c r="AD1431" i="6"/>
  <c r="AD1432" i="6"/>
  <c r="AD1433" i="6"/>
  <c r="AD1434" i="6"/>
  <c r="AD1435" i="6"/>
  <c r="AD1436" i="6"/>
  <c r="AD1437" i="6"/>
  <c r="AD1438" i="6"/>
  <c r="AD1439" i="6"/>
  <c r="AD1440" i="6"/>
  <c r="AD1441" i="6"/>
  <c r="AD1442" i="6"/>
  <c r="AD1443" i="6"/>
  <c r="AD1444" i="6"/>
  <c r="AD1445" i="6"/>
  <c r="AD1446" i="6"/>
  <c r="AD1447" i="6"/>
  <c r="AD1448" i="6"/>
  <c r="AD1449" i="6"/>
  <c r="AD1450" i="6"/>
  <c r="AD1451" i="6"/>
  <c r="AD1452" i="6"/>
  <c r="AD1453" i="6"/>
  <c r="AD1454" i="6"/>
  <c r="AD1455" i="6"/>
  <c r="AD1456" i="6"/>
  <c r="AD1457" i="6"/>
  <c r="AD1458" i="6"/>
  <c r="AD1459" i="6"/>
  <c r="AD1460" i="6"/>
  <c r="AD1461" i="6"/>
  <c r="AD1462" i="6"/>
  <c r="AD1463" i="6"/>
  <c r="AD1464" i="6"/>
  <c r="AD1465" i="6"/>
  <c r="AD1466" i="6"/>
  <c r="AD1467" i="6"/>
  <c r="AD1468" i="6"/>
  <c r="AD1469" i="6"/>
  <c r="AD1470" i="6"/>
  <c r="AD1471" i="6"/>
  <c r="AD1472" i="6"/>
  <c r="AD1473" i="6"/>
  <c r="AD1474" i="6"/>
  <c r="AD1475" i="6"/>
  <c r="AD1476" i="6"/>
  <c r="AD1477" i="6"/>
  <c r="AD1478" i="6"/>
  <c r="AD1479" i="6"/>
  <c r="AD1480" i="6"/>
  <c r="AD1481" i="6"/>
  <c r="AD1482" i="6"/>
  <c r="AD1483" i="6"/>
  <c r="AD1484" i="6"/>
  <c r="AD1485" i="6"/>
  <c r="AD1486" i="6"/>
  <c r="AD1487" i="6"/>
  <c r="AD1488" i="6"/>
  <c r="AD1489" i="6"/>
  <c r="AD1490" i="6"/>
  <c r="AD1491" i="6"/>
  <c r="AD1492" i="6"/>
  <c r="AD1493" i="6"/>
  <c r="AD1494" i="6"/>
  <c r="AD1495" i="6"/>
  <c r="AD1496" i="6"/>
  <c r="AD1497" i="6"/>
  <c r="AD1498" i="6"/>
  <c r="AD1499" i="6"/>
  <c r="AD1500" i="6"/>
  <c r="AD1501" i="6"/>
  <c r="AD1502" i="6"/>
  <c r="AD1503" i="6"/>
  <c r="AD1504" i="6"/>
  <c r="AD1505" i="6"/>
  <c r="AD1506" i="6"/>
  <c r="AD1507" i="6"/>
  <c r="AD1508" i="6"/>
  <c r="AD1509" i="6"/>
  <c r="AD1510" i="6"/>
  <c r="AD1511" i="6"/>
  <c r="AD1512" i="6"/>
  <c r="AD1513" i="6"/>
  <c r="AD1514" i="6"/>
  <c r="AD1515" i="6"/>
  <c r="AD1516" i="6"/>
  <c r="AD1517" i="6"/>
  <c r="AD1518" i="6"/>
  <c r="AD1519" i="6"/>
  <c r="AD1520" i="6"/>
  <c r="AD1521" i="6"/>
  <c r="AD1522" i="6"/>
  <c r="AD1523" i="6"/>
  <c r="AD1524" i="6"/>
  <c r="AD1525" i="6"/>
  <c r="AD1526" i="6"/>
  <c r="AD1527" i="6"/>
  <c r="AD1528" i="6"/>
  <c r="AD1529" i="6"/>
  <c r="AD1530" i="6"/>
  <c r="AD1531" i="6"/>
  <c r="AD1532" i="6"/>
  <c r="AD1533" i="6"/>
  <c r="AD1534" i="6"/>
  <c r="AD1535" i="6"/>
  <c r="AD1536" i="6"/>
  <c r="AD1537" i="6"/>
  <c r="AD1538" i="6"/>
  <c r="AD1539" i="6"/>
  <c r="AD1540" i="6"/>
  <c r="AD1541" i="6"/>
  <c r="AD1542" i="6"/>
  <c r="AD1543" i="6"/>
  <c r="AD1544" i="6"/>
  <c r="AD1545" i="6"/>
  <c r="AD1546" i="6"/>
  <c r="AD1547" i="6"/>
  <c r="AD1548" i="6"/>
  <c r="AD1549" i="6"/>
  <c r="AD1550" i="6"/>
  <c r="AD1551" i="6"/>
  <c r="AD1552" i="6"/>
  <c r="AD1553" i="6"/>
  <c r="AD1554" i="6"/>
  <c r="AD1555" i="6"/>
  <c r="AD1556" i="6"/>
  <c r="AD1557" i="6"/>
  <c r="AD1558" i="6"/>
  <c r="AD1559" i="6"/>
  <c r="AD1560" i="6"/>
  <c r="AD1561" i="6"/>
  <c r="AD1562" i="6"/>
  <c r="AD1563" i="6"/>
  <c r="AD1564" i="6"/>
  <c r="AD1565" i="6"/>
  <c r="AD1566" i="6"/>
  <c r="AD1567" i="6"/>
  <c r="AD1568" i="6"/>
  <c r="AD1569" i="6"/>
  <c r="AD1570" i="6"/>
  <c r="AD1571" i="6"/>
  <c r="AD1572" i="6"/>
  <c r="AD1573" i="6"/>
  <c r="AD1574" i="6"/>
  <c r="AD1575" i="6"/>
  <c r="AD1576" i="6"/>
  <c r="AD1577" i="6"/>
  <c r="AD1578" i="6"/>
  <c r="AD1579" i="6"/>
  <c r="AD1580" i="6"/>
  <c r="AD1581" i="6"/>
  <c r="AD1582" i="6"/>
  <c r="AD1583" i="6"/>
  <c r="AD1584" i="6"/>
  <c r="AD1585" i="6"/>
  <c r="AD1586" i="6"/>
  <c r="AD1587" i="6"/>
  <c r="AD1588" i="6"/>
  <c r="AD1589" i="6"/>
  <c r="AD1590" i="6"/>
  <c r="AD1591" i="6"/>
  <c r="AD1592" i="6"/>
  <c r="AD1593" i="6"/>
  <c r="AD1594" i="6"/>
  <c r="AD1595" i="6"/>
  <c r="AD1596" i="6"/>
  <c r="AD1597" i="6"/>
  <c r="AD1598" i="6"/>
  <c r="AD1599" i="6"/>
  <c r="AD1600" i="6"/>
  <c r="AD1601" i="6"/>
  <c r="AD1602" i="6"/>
  <c r="AD1603" i="6"/>
  <c r="AD1604" i="6"/>
  <c r="AD1605" i="6"/>
  <c r="AD1606" i="6"/>
  <c r="AD1607" i="6"/>
  <c r="AD1608" i="6"/>
  <c r="AD1609" i="6"/>
  <c r="AD1610" i="6"/>
  <c r="AD1611" i="6"/>
  <c r="AD1612" i="6"/>
  <c r="AD1613" i="6"/>
  <c r="AD1614" i="6"/>
  <c r="AD1615" i="6"/>
  <c r="AD1616" i="6"/>
  <c r="AD1617" i="6"/>
  <c r="AD1618" i="6"/>
  <c r="AD1619" i="6"/>
  <c r="AD1620" i="6"/>
  <c r="AD1621" i="6"/>
  <c r="AD1622" i="6"/>
  <c r="AD1623" i="6"/>
  <c r="AD1624" i="6"/>
  <c r="AD1625" i="6"/>
  <c r="AD1626" i="6"/>
  <c r="AD1627" i="6"/>
  <c r="AD1628" i="6"/>
  <c r="AD1629" i="6"/>
  <c r="AD1630" i="6"/>
  <c r="AD1631" i="6"/>
  <c r="AD1632" i="6"/>
  <c r="AD1633" i="6"/>
  <c r="AD1634" i="6"/>
  <c r="AD1635" i="6"/>
  <c r="AD1636" i="6"/>
  <c r="AD1637" i="6"/>
  <c r="AD1638" i="6"/>
  <c r="AD1639" i="6"/>
  <c r="AD1640" i="6"/>
  <c r="AD1641" i="6"/>
  <c r="AD1642" i="6"/>
  <c r="AD1643" i="6"/>
  <c r="AD1644" i="6"/>
  <c r="AD1645" i="6"/>
  <c r="AD1646" i="6"/>
  <c r="AD1647" i="6"/>
  <c r="AD1648" i="6"/>
  <c r="AD1649" i="6"/>
  <c r="AD1650" i="6"/>
  <c r="AD1651" i="6"/>
  <c r="AD1652" i="6"/>
  <c r="AD1653" i="6"/>
  <c r="AD1654" i="6"/>
  <c r="AD1655" i="6"/>
  <c r="AD1656" i="6"/>
  <c r="AD1657" i="6"/>
  <c r="AD1658" i="6"/>
  <c r="AD1659" i="6"/>
  <c r="AD1660" i="6"/>
  <c r="AD1661" i="6"/>
  <c r="AD1662" i="6"/>
  <c r="AD1663" i="6"/>
  <c r="AD1664" i="6"/>
  <c r="AD1665" i="6"/>
  <c r="AD1666" i="6"/>
  <c r="AD1667" i="6"/>
  <c r="AD1668" i="6"/>
  <c r="AD1669" i="6"/>
  <c r="AD1670" i="6"/>
  <c r="AD1671" i="6"/>
  <c r="AD1672" i="6"/>
  <c r="AD1673" i="6"/>
  <c r="AD1674" i="6"/>
  <c r="AD1675" i="6"/>
  <c r="AD1676" i="6"/>
  <c r="AD1677" i="6"/>
  <c r="AD1678" i="6"/>
  <c r="AD1679" i="6"/>
  <c r="AD1680" i="6"/>
  <c r="AD1681" i="6"/>
  <c r="AD1682" i="6"/>
  <c r="AD1683" i="6"/>
  <c r="AD1684" i="6"/>
  <c r="AD1685" i="6"/>
  <c r="AD1686" i="6"/>
  <c r="AD1687" i="6"/>
  <c r="AD1688" i="6"/>
  <c r="AD1689" i="6"/>
  <c r="AD1690" i="6"/>
  <c r="AD1691" i="6"/>
  <c r="AD1692" i="6"/>
  <c r="AD1693" i="6"/>
  <c r="AD1694" i="6"/>
  <c r="AD1695" i="6"/>
  <c r="AD1696" i="6"/>
  <c r="AD1697" i="6"/>
  <c r="AD1698" i="6"/>
  <c r="AD1699" i="6"/>
  <c r="AD1700" i="6"/>
  <c r="AD1701" i="6"/>
  <c r="AD1702" i="6"/>
  <c r="AD1703" i="6"/>
  <c r="AD1704" i="6"/>
  <c r="AD1705" i="6"/>
  <c r="AD1706" i="6"/>
  <c r="AD1707" i="6"/>
  <c r="AD1708" i="6"/>
  <c r="AD1709" i="6"/>
  <c r="AD1710" i="6"/>
  <c r="AD1711" i="6"/>
  <c r="AD1712" i="6"/>
  <c r="AD1713" i="6"/>
  <c r="AD1714" i="6"/>
  <c r="AD1715" i="6"/>
  <c r="AD1716" i="6"/>
  <c r="AD1717" i="6"/>
  <c r="AD1718" i="6"/>
  <c r="AD1719" i="6"/>
  <c r="AD1720" i="6"/>
  <c r="AD1721" i="6"/>
  <c r="AD1722" i="6"/>
  <c r="AD1723" i="6"/>
  <c r="AD1724" i="6"/>
  <c r="AD1725" i="6"/>
  <c r="AD1726" i="6"/>
  <c r="AD1727" i="6"/>
  <c r="AD1728" i="6"/>
  <c r="AD1729" i="6"/>
  <c r="AD1730" i="6"/>
  <c r="AD1731" i="6"/>
  <c r="AD1732" i="6"/>
  <c r="AD1733" i="6"/>
  <c r="AD1734" i="6"/>
  <c r="AD1735" i="6"/>
  <c r="AD1736" i="6"/>
  <c r="AD1737" i="6"/>
  <c r="AD1738" i="6"/>
  <c r="AD1739" i="6"/>
  <c r="AD1740" i="6"/>
  <c r="AD1741" i="6"/>
  <c r="AD1742" i="6"/>
  <c r="AD1743" i="6"/>
  <c r="AD1744" i="6"/>
  <c r="AD1745" i="6"/>
  <c r="AD1746" i="6"/>
  <c r="AD1747" i="6"/>
  <c r="AD1748" i="6"/>
  <c r="AD1749" i="6"/>
  <c r="AD1750" i="6"/>
  <c r="AD1751" i="6"/>
  <c r="AD1752" i="6"/>
  <c r="AD1753" i="6"/>
  <c r="AD1754" i="6"/>
  <c r="AD1755" i="6"/>
  <c r="AD1756" i="6"/>
  <c r="AD1757" i="6"/>
  <c r="AD1758" i="6"/>
  <c r="AD1759" i="6"/>
  <c r="AD1760" i="6"/>
  <c r="AD1761" i="6"/>
  <c r="AD1762" i="6"/>
  <c r="AD1763" i="6"/>
  <c r="AD1764" i="6"/>
  <c r="AD1765" i="6"/>
  <c r="AD1766" i="6"/>
  <c r="AD1767" i="6"/>
  <c r="AD1768" i="6"/>
  <c r="AD1769" i="6"/>
  <c r="AD1770" i="6"/>
  <c r="AD1771" i="6"/>
  <c r="AD1772" i="6"/>
  <c r="AD1773" i="6"/>
  <c r="AD1774" i="6"/>
  <c r="AD1775" i="6"/>
  <c r="AD1776" i="6"/>
  <c r="AD1777" i="6"/>
  <c r="AD1778" i="6"/>
  <c r="AD1779" i="6"/>
  <c r="AD1780" i="6"/>
  <c r="AD1781" i="6"/>
  <c r="AD1782" i="6"/>
  <c r="AD1783" i="6"/>
  <c r="AD1784" i="6"/>
  <c r="AD1785" i="6"/>
  <c r="AD1786" i="6"/>
  <c r="AD1787" i="6"/>
  <c r="AD1788" i="6"/>
  <c r="AD1789" i="6"/>
  <c r="AD1790" i="6"/>
  <c r="AD1791" i="6"/>
  <c r="AD1792" i="6"/>
  <c r="AD1793" i="6"/>
  <c r="AD1794" i="6"/>
  <c r="AD1795" i="6"/>
  <c r="AD1796" i="6"/>
  <c r="AD1797" i="6"/>
  <c r="AD1798" i="6"/>
  <c r="AD1799" i="6"/>
  <c r="AD1800" i="6"/>
  <c r="AD1801" i="6"/>
  <c r="AD1802" i="6"/>
  <c r="AD1803" i="6"/>
  <c r="AD1804" i="6"/>
  <c r="AD1805" i="6"/>
  <c r="AD1806" i="6"/>
  <c r="AD1807" i="6"/>
  <c r="AD1808" i="6"/>
  <c r="AD1809" i="6"/>
  <c r="AD1810" i="6"/>
  <c r="AD1811" i="6"/>
  <c r="AD1812" i="6"/>
  <c r="AD1813" i="6"/>
  <c r="AD1814" i="6"/>
  <c r="AD1815" i="6"/>
  <c r="AD1816" i="6"/>
  <c r="AD1817" i="6"/>
  <c r="AD1818" i="6"/>
  <c r="AD1819" i="6"/>
  <c r="AD1820" i="6"/>
  <c r="AD1821" i="6"/>
  <c r="AD1822" i="6"/>
  <c r="AD1823" i="6"/>
  <c r="AD1824" i="6"/>
  <c r="AD1825" i="6"/>
  <c r="AD1826" i="6"/>
  <c r="AD1827" i="6"/>
  <c r="AD1828" i="6"/>
  <c r="AD1829" i="6"/>
  <c r="AD1830" i="6"/>
  <c r="AD1831" i="6"/>
  <c r="AD1832" i="6"/>
  <c r="AD1833" i="6"/>
  <c r="AD1834" i="6"/>
  <c r="AD1835" i="6"/>
  <c r="AD1836" i="6"/>
  <c r="AD1837" i="6"/>
  <c r="AD1838" i="6"/>
  <c r="AD1839" i="6"/>
  <c r="AD1840" i="6"/>
  <c r="AD1841" i="6"/>
  <c r="AD1842" i="6"/>
  <c r="AD1843" i="6"/>
  <c r="AD1844" i="6"/>
  <c r="AD1845" i="6"/>
  <c r="AD1846" i="6"/>
  <c r="AD1847" i="6"/>
  <c r="AD1848" i="6"/>
  <c r="AD1849" i="6"/>
  <c r="AD1850" i="6"/>
  <c r="AD1851" i="6"/>
  <c r="AD1852" i="6"/>
  <c r="AD1853" i="6"/>
  <c r="AD1854" i="6"/>
  <c r="AD1855" i="6"/>
  <c r="AD1856" i="6"/>
  <c r="AD1857" i="6"/>
  <c r="AD1858" i="6"/>
  <c r="AD1859" i="6"/>
  <c r="AD1860" i="6"/>
  <c r="AD1861" i="6"/>
  <c r="AD1862" i="6"/>
  <c r="AD1863" i="6"/>
  <c r="AD1864" i="6"/>
  <c r="AD1865" i="6"/>
  <c r="AD1866" i="6"/>
  <c r="AD1867" i="6"/>
  <c r="AD1868" i="6"/>
  <c r="AD1869" i="6"/>
  <c r="AD1870" i="6"/>
  <c r="AD1871" i="6"/>
  <c r="AD1872" i="6"/>
  <c r="AD1873" i="6"/>
  <c r="AD1874" i="6"/>
  <c r="AD1875" i="6"/>
  <c r="AD1876" i="6"/>
  <c r="AD1877" i="6"/>
  <c r="AD1878" i="6"/>
  <c r="AD1879" i="6"/>
  <c r="AD1880" i="6"/>
  <c r="AD1881" i="6"/>
  <c r="AD1882" i="6"/>
  <c r="AD1883" i="6"/>
  <c r="AD1884" i="6"/>
  <c r="AD1885" i="6"/>
  <c r="AD1886" i="6"/>
  <c r="AD1887" i="6"/>
  <c r="AD1888" i="6"/>
  <c r="AD1889" i="6"/>
  <c r="AD1890" i="6"/>
  <c r="AD1891" i="6"/>
  <c r="AD1892" i="6"/>
  <c r="AD1893" i="6"/>
  <c r="AD1894" i="6"/>
  <c r="AD1895" i="6"/>
  <c r="AD1896" i="6"/>
  <c r="AD1897" i="6"/>
  <c r="AD1898" i="6"/>
  <c r="AD1899" i="6"/>
  <c r="AD1900" i="6"/>
  <c r="AD1901" i="6"/>
  <c r="AD1902" i="6"/>
  <c r="AD1903" i="6"/>
  <c r="AD1904" i="6"/>
  <c r="AD1905" i="6"/>
  <c r="AD1906" i="6"/>
  <c r="AD1907" i="6"/>
  <c r="AD1908" i="6"/>
  <c r="AD1909" i="6"/>
  <c r="AD1910" i="6"/>
  <c r="AD1911" i="6"/>
  <c r="AD1912" i="6"/>
  <c r="AD1913" i="6"/>
  <c r="AD1914" i="6"/>
  <c r="AD1915" i="6"/>
  <c r="AD1916" i="6"/>
  <c r="AD1917" i="6"/>
  <c r="AD1918" i="6"/>
  <c r="AD1919" i="6"/>
  <c r="AD1920" i="6"/>
  <c r="AD1921" i="6"/>
  <c r="AD1922" i="6"/>
  <c r="AD1923" i="6"/>
  <c r="AD1924" i="6"/>
  <c r="AD1925" i="6"/>
  <c r="AD1926" i="6"/>
  <c r="AD1927" i="6"/>
  <c r="AD1928" i="6"/>
  <c r="AD1929" i="6"/>
  <c r="AD1930" i="6"/>
  <c r="AD1931" i="6"/>
  <c r="AD1932" i="6"/>
  <c r="AD1933" i="6"/>
  <c r="AD1934" i="6"/>
  <c r="AD1935" i="6"/>
  <c r="AD1936" i="6"/>
  <c r="AD1937" i="6"/>
  <c r="AD1938" i="6"/>
  <c r="AD1939" i="6"/>
  <c r="AD1940" i="6"/>
  <c r="AD1941" i="6"/>
  <c r="AD1942" i="6"/>
  <c r="AD1943" i="6"/>
  <c r="AD1944" i="6"/>
  <c r="AD1945" i="6"/>
  <c r="AD1946" i="6"/>
  <c r="AD1947" i="6"/>
  <c r="AD1948" i="6"/>
  <c r="AD1949" i="6"/>
  <c r="AD1950" i="6"/>
  <c r="AD1951" i="6"/>
  <c r="AD1952" i="6"/>
  <c r="AD1953" i="6"/>
  <c r="AD1954" i="6"/>
  <c r="AD1955" i="6"/>
  <c r="AD1956" i="6"/>
  <c r="AD1957" i="6"/>
  <c r="AD1958" i="6"/>
  <c r="AD1959" i="6"/>
  <c r="AD1960" i="6"/>
  <c r="AD1961" i="6"/>
  <c r="AD1962" i="6"/>
  <c r="AD1963" i="6"/>
  <c r="AD1964" i="6"/>
  <c r="AD1965" i="6"/>
  <c r="AD1966" i="6"/>
  <c r="AD1967" i="6"/>
  <c r="AD1968" i="6"/>
  <c r="AD1969" i="6"/>
  <c r="AD1970" i="6"/>
  <c r="AD1971" i="6"/>
  <c r="AD1972" i="6"/>
  <c r="AD1973" i="6"/>
  <c r="AD1974" i="6"/>
  <c r="AD1975" i="6"/>
  <c r="AD1976" i="6"/>
  <c r="AD1977" i="6"/>
  <c r="AD1978" i="6"/>
  <c r="AD1979" i="6"/>
  <c r="AD1980" i="6"/>
  <c r="AD1981" i="6"/>
  <c r="AD1982" i="6"/>
  <c r="AD1983" i="6"/>
  <c r="AD1984" i="6"/>
  <c r="AD1985" i="6"/>
  <c r="AD1986" i="6"/>
  <c r="AD1987" i="6"/>
  <c r="AD1988" i="6"/>
  <c r="AD1989" i="6"/>
  <c r="AD1990" i="6"/>
  <c r="AD1991" i="6"/>
  <c r="AD1992" i="6"/>
  <c r="AD1993" i="6"/>
  <c r="AD1994" i="6"/>
  <c r="AD1995" i="6"/>
  <c r="AD1996" i="6"/>
  <c r="AD1997" i="6"/>
  <c r="AD1998" i="6"/>
  <c r="AD1999" i="6"/>
  <c r="AD2000" i="6"/>
  <c r="AD2001" i="6"/>
  <c r="AD2002" i="6"/>
  <c r="AD2003" i="6"/>
  <c r="AD2004" i="6"/>
  <c r="AD2005" i="6"/>
  <c r="AD2006" i="6"/>
  <c r="AD2007" i="6"/>
  <c r="AD2008" i="6"/>
  <c r="AD2009" i="6"/>
  <c r="AD2010" i="6"/>
  <c r="AD2011" i="6"/>
  <c r="AD2012" i="6"/>
  <c r="AD2013" i="6"/>
  <c r="AD2014" i="6"/>
  <c r="AD2015" i="6"/>
  <c r="AD2016" i="6"/>
  <c r="AD2017" i="6"/>
  <c r="AD2018" i="6"/>
  <c r="AD2019" i="6"/>
  <c r="AD2020" i="6"/>
  <c r="AD2021" i="6"/>
  <c r="AD2022" i="6"/>
  <c r="AD2023" i="6"/>
  <c r="AD2024" i="6"/>
  <c r="AD2025" i="6"/>
  <c r="AD2026" i="6"/>
  <c r="AD2027" i="6"/>
  <c r="AD2028" i="6"/>
  <c r="AD2029" i="6"/>
  <c r="AD2030" i="6"/>
  <c r="AD2031" i="6"/>
  <c r="AD2032" i="6"/>
  <c r="AD2033" i="6"/>
  <c r="AD2034" i="6"/>
  <c r="AD2035" i="6"/>
  <c r="AD2036" i="6"/>
  <c r="AD2037" i="6"/>
  <c r="AD2038" i="6"/>
  <c r="AD2039" i="6"/>
  <c r="AD2040" i="6"/>
  <c r="AD2041" i="6"/>
  <c r="AD2042" i="6"/>
  <c r="AD2043" i="6"/>
  <c r="AD2044" i="6"/>
  <c r="AD2045" i="6"/>
  <c r="AD2046" i="6"/>
  <c r="AD2047" i="6"/>
  <c r="AD2048" i="6"/>
  <c r="AD2049" i="6"/>
  <c r="AD2050" i="6"/>
  <c r="AD2051" i="6"/>
  <c r="AD2052" i="6"/>
  <c r="AD2053" i="6"/>
  <c r="AD2054" i="6"/>
  <c r="AD2055" i="6"/>
  <c r="AD2056" i="6"/>
  <c r="AD2057" i="6"/>
  <c r="AD2058" i="6"/>
  <c r="AD2059" i="6"/>
  <c r="AD2060" i="6"/>
  <c r="AD2061" i="6"/>
  <c r="AD2062" i="6"/>
  <c r="AD2063" i="6"/>
  <c r="AD2064" i="6"/>
  <c r="AD2065" i="6"/>
  <c r="AD2066" i="6"/>
  <c r="AD2067" i="6"/>
  <c r="AD2068" i="6"/>
  <c r="AD2069" i="6"/>
  <c r="AD2070" i="6"/>
  <c r="AD2071" i="6"/>
  <c r="AD2072" i="6"/>
  <c r="AD2073" i="6"/>
  <c r="AD2074" i="6"/>
  <c r="AD2075" i="6"/>
  <c r="AD2076" i="6"/>
  <c r="AD2077" i="6"/>
  <c r="AD2078" i="6"/>
  <c r="AD2079" i="6"/>
  <c r="AD2080" i="6"/>
  <c r="AD2081" i="6"/>
  <c r="AD2082" i="6"/>
  <c r="AD2083" i="6"/>
  <c r="AD2084" i="6"/>
  <c r="AD2085" i="6"/>
  <c r="AD2086" i="6"/>
  <c r="AD2087" i="6"/>
  <c r="AD2088" i="6"/>
  <c r="AD2089" i="6"/>
  <c r="AD2090" i="6"/>
  <c r="AD2092" i="6"/>
  <c r="AD2093" i="6"/>
  <c r="AD2094" i="6"/>
  <c r="AD2095" i="6"/>
  <c r="AD2096" i="6"/>
  <c r="AD2097" i="6"/>
  <c r="AD2098" i="6"/>
  <c r="AD2099" i="6"/>
  <c r="AD2100" i="6"/>
  <c r="AD2101" i="6"/>
  <c r="AD2102" i="6"/>
  <c r="AD2103" i="6"/>
  <c r="AD2104" i="6"/>
  <c r="AD2105" i="6"/>
  <c r="AD2106" i="6"/>
  <c r="AD2107" i="6"/>
  <c r="AD2108" i="6"/>
  <c r="AD2109" i="6"/>
  <c r="AD2110" i="6"/>
  <c r="AD2111" i="6"/>
  <c r="AD2112" i="6"/>
  <c r="AD2113" i="6"/>
  <c r="AD2114" i="6"/>
  <c r="AD2115" i="6"/>
  <c r="AD2116" i="6"/>
  <c r="AD2117" i="6"/>
  <c r="AD2118" i="6"/>
  <c r="AD2119" i="6"/>
  <c r="AD2120" i="6"/>
  <c r="AD2121" i="6"/>
  <c r="AD2122" i="6"/>
  <c r="AD2123" i="6"/>
  <c r="AD2124" i="6"/>
  <c r="AD2125" i="6"/>
  <c r="AD2126" i="6"/>
  <c r="AD2127" i="6"/>
  <c r="AD2128" i="6"/>
  <c r="AD2129" i="6"/>
  <c r="AD2130" i="6"/>
  <c r="AD2131" i="6"/>
  <c r="AD2132" i="6"/>
  <c r="AD2133" i="6"/>
  <c r="AD2134" i="6"/>
  <c r="AD2135" i="6"/>
  <c r="AD2136" i="6"/>
  <c r="AD2137" i="6"/>
  <c r="AD2138" i="6"/>
  <c r="AD2139" i="6"/>
  <c r="AD2140" i="6"/>
  <c r="AD2141" i="6"/>
  <c r="AD2142" i="6"/>
  <c r="AD2143" i="6"/>
  <c r="AD2144" i="6"/>
  <c r="AD2145" i="6"/>
  <c r="AD2146" i="6"/>
  <c r="AD2147" i="6"/>
  <c r="AD2148" i="6"/>
  <c r="AD2149" i="6"/>
  <c r="AD2150" i="6"/>
  <c r="AD2151" i="6"/>
  <c r="AD2152" i="6"/>
  <c r="AD2153" i="6"/>
  <c r="AD2154" i="6"/>
  <c r="AD2155" i="6"/>
  <c r="AD2156" i="6"/>
  <c r="AD2157" i="6"/>
  <c r="AD2158" i="6"/>
  <c r="AD2159" i="6"/>
  <c r="AD2160" i="6"/>
  <c r="AD2161" i="6"/>
  <c r="AD2162" i="6"/>
  <c r="AD2163" i="6"/>
  <c r="AD2164" i="6"/>
  <c r="AD2165" i="6"/>
  <c r="AD2166" i="6"/>
  <c r="AD2167" i="6"/>
  <c r="AD2168" i="6"/>
  <c r="AD2169" i="6"/>
  <c r="AD2170" i="6"/>
  <c r="AD2171" i="6"/>
  <c r="AD2172" i="6"/>
  <c r="AD2173" i="6"/>
  <c r="AD2174" i="6"/>
  <c r="AD2175" i="6"/>
  <c r="AD2176" i="6"/>
  <c r="AD2177" i="6"/>
  <c r="AD2178" i="6"/>
  <c r="AD2179" i="6"/>
  <c r="AD2180" i="6"/>
  <c r="AD2181" i="6"/>
  <c r="AD2182" i="6"/>
  <c r="AD2183" i="6"/>
  <c r="AD2184" i="6"/>
  <c r="AD2185" i="6"/>
  <c r="AD2186" i="6"/>
  <c r="AD2187" i="6"/>
  <c r="AD2188" i="6"/>
  <c r="AD2189" i="6"/>
  <c r="AD2190" i="6"/>
  <c r="AD2191" i="6"/>
  <c r="AD2192" i="6"/>
  <c r="AD2193" i="6"/>
  <c r="AD2194" i="6"/>
  <c r="AD2195" i="6"/>
  <c r="AD2196" i="6"/>
  <c r="AD2197" i="6"/>
  <c r="AD2198" i="6"/>
  <c r="AD2199" i="6"/>
  <c r="AD2200" i="6"/>
  <c r="AD2201" i="6"/>
  <c r="AD2202" i="6"/>
  <c r="AD2203" i="6"/>
  <c r="AD2204" i="6"/>
  <c r="AD2205" i="6"/>
  <c r="AD2206" i="6"/>
  <c r="AD2207" i="6"/>
  <c r="AD2208" i="6"/>
  <c r="AD2209" i="6"/>
  <c r="AD2210" i="6"/>
  <c r="AD2211" i="6"/>
  <c r="AD2212" i="6"/>
  <c r="AD2213" i="6"/>
  <c r="AD2214" i="6"/>
  <c r="AD2215" i="6"/>
  <c r="AD2216" i="6"/>
  <c r="AD2217" i="6"/>
  <c r="AD2218" i="6"/>
  <c r="AD2219" i="6"/>
  <c r="AD2220" i="6"/>
  <c r="AD2221" i="6"/>
  <c r="AD2222" i="6"/>
  <c r="AD2223" i="6"/>
  <c r="AD2224" i="6"/>
  <c r="AD2225" i="6"/>
  <c r="AD2226" i="6"/>
  <c r="AD2227" i="6"/>
  <c r="AD2228" i="6"/>
  <c r="AD2229" i="6"/>
  <c r="AD2230" i="6"/>
  <c r="AD2231" i="6"/>
  <c r="AD2232" i="6"/>
  <c r="AD2233" i="6"/>
  <c r="AD2234" i="6"/>
  <c r="AD2235" i="6"/>
  <c r="AD2236" i="6"/>
  <c r="AD2237" i="6"/>
  <c r="AD2238" i="6"/>
  <c r="AD2239" i="6"/>
  <c r="AD2240" i="6"/>
  <c r="AD2241" i="6"/>
  <c r="AD2242" i="6"/>
  <c r="AD2243" i="6"/>
  <c r="AD2244" i="6"/>
  <c r="AD2245" i="6"/>
  <c r="AD2246" i="6"/>
  <c r="AD2247" i="6"/>
  <c r="AD2248" i="6"/>
  <c r="AD2249" i="6"/>
  <c r="AD2250" i="6"/>
  <c r="AD2251" i="6"/>
  <c r="AD2252" i="6"/>
  <c r="AD2253" i="6"/>
  <c r="AD2254" i="6"/>
  <c r="AD2255" i="6"/>
  <c r="AD2256" i="6"/>
  <c r="AD2257" i="6"/>
  <c r="AD2258" i="6"/>
  <c r="AD2259" i="6"/>
  <c r="AD2260" i="6"/>
  <c r="AD2261" i="6"/>
  <c r="AD2262" i="6"/>
  <c r="AD2263" i="6"/>
  <c r="AD2264" i="6"/>
  <c r="AD2265" i="6"/>
  <c r="AD2266" i="6"/>
  <c r="AD2267" i="6"/>
  <c r="AD2268" i="6"/>
  <c r="AD2269" i="6"/>
  <c r="AD2270" i="6"/>
  <c r="AD2271" i="6"/>
  <c r="AD2272" i="6"/>
  <c r="AD2273" i="6"/>
  <c r="AD2274" i="6"/>
  <c r="AD2275" i="6"/>
  <c r="AD2276" i="6"/>
  <c r="AD2277" i="6"/>
  <c r="AD2278" i="6"/>
  <c r="AD2279" i="6"/>
  <c r="AD2280" i="6"/>
  <c r="AD2281" i="6"/>
  <c r="AD2282" i="6"/>
  <c r="AD2283" i="6"/>
  <c r="AD2284" i="6"/>
  <c r="AD2285" i="6"/>
  <c r="AD2286" i="6"/>
  <c r="AD2287" i="6"/>
  <c r="AD2288" i="6"/>
  <c r="AD2289" i="6"/>
  <c r="AD2290" i="6"/>
  <c r="AD2291" i="6"/>
  <c r="AD2292" i="6"/>
  <c r="AD2293" i="6"/>
  <c r="AD2294" i="6"/>
  <c r="AD2295" i="6"/>
  <c r="AD2296" i="6"/>
  <c r="AD2297" i="6"/>
  <c r="AD2298" i="6"/>
  <c r="AD2299" i="6"/>
  <c r="AD2300" i="6"/>
  <c r="AD2301" i="6"/>
  <c r="AD2302" i="6"/>
  <c r="AD2303" i="6"/>
  <c r="AD2304" i="6"/>
  <c r="AD2305" i="6"/>
  <c r="AD2306" i="6"/>
  <c r="AD2307" i="6"/>
  <c r="AD2308" i="6"/>
  <c r="AD2309" i="6"/>
  <c r="AD2310" i="6"/>
  <c r="AD2312" i="6"/>
  <c r="AD2" i="6"/>
  <c r="AB2" i="3"/>
  <c r="B8" i="11"/>
  <c r="AE355" i="5"/>
  <c r="C7" i="11" s="1"/>
  <c r="AD2313" i="6" l="1"/>
  <c r="C8" i="11" s="1"/>
  <c r="AE104" i="10"/>
  <c r="C11" i="11" s="1"/>
  <c r="B11" i="11"/>
  <c r="B14" i="11"/>
  <c r="AB4" i="9"/>
  <c r="C14" i="11" s="1"/>
  <c r="B10" i="11"/>
  <c r="AC344" i="8"/>
  <c r="C10" i="11" s="1"/>
  <c r="B6" i="11"/>
  <c r="AE977" i="4"/>
  <c r="C6" i="11" s="1"/>
  <c r="C9" i="11"/>
  <c r="B9" i="11"/>
  <c r="AB225" i="7"/>
  <c r="AB3" i="3"/>
  <c r="C12" i="11" s="1"/>
  <c r="B12" i="11"/>
  <c r="AB182" i="2"/>
  <c r="C5" i="11" s="1"/>
  <c r="B5" i="11"/>
  <c r="B19" i="1"/>
  <c r="B18" i="1"/>
  <c r="E17" i="1"/>
  <c r="D17" i="1"/>
  <c r="B17" i="1"/>
  <c r="D13" i="1"/>
  <c r="C13" i="1"/>
  <c r="B13" i="1"/>
  <c r="I12" i="1"/>
  <c r="D12" i="1"/>
  <c r="C12" i="1"/>
  <c r="B12" i="1"/>
  <c r="I11" i="1"/>
  <c r="D11" i="1"/>
  <c r="C11" i="1"/>
  <c r="B11" i="1"/>
  <c r="D10" i="1"/>
  <c r="C10" i="1"/>
  <c r="B10" i="1"/>
  <c r="L6" i="1"/>
  <c r="K6" i="1"/>
  <c r="J6" i="1"/>
  <c r="I6" i="1"/>
  <c r="H6" i="1"/>
  <c r="B6" i="1"/>
  <c r="L5" i="1"/>
  <c r="K5" i="1"/>
  <c r="J5" i="1"/>
  <c r="I5" i="1"/>
  <c r="H5" i="1"/>
  <c r="D5" i="1"/>
  <c r="C5" i="1"/>
  <c r="B5" i="1"/>
  <c r="L4" i="1"/>
  <c r="K4" i="1"/>
  <c r="J4" i="1"/>
  <c r="I4" i="1"/>
  <c r="H4" i="1"/>
  <c r="D4" i="1"/>
  <c r="C4" i="1"/>
  <c r="B4" i="1"/>
  <c r="L3" i="1"/>
  <c r="K3" i="1"/>
  <c r="J3" i="1"/>
  <c r="I3" i="1"/>
  <c r="H3" i="1"/>
  <c r="D3" i="1"/>
  <c r="C3" i="1"/>
  <c r="AD3" i="12" s="1"/>
  <c r="AE3" i="12" s="1"/>
  <c r="B3" i="1"/>
  <c r="D2" i="1"/>
  <c r="C2" i="1"/>
  <c r="B2" i="1"/>
  <c r="AD2" i="12" l="1"/>
  <c r="AE2" i="12" s="1"/>
  <c r="AE4" i="12" s="1"/>
  <c r="C13" i="11" s="1"/>
  <c r="C15" i="11" s="1"/>
  <c r="C16" i="11" s="1"/>
  <c r="C17" i="11" s="1"/>
</calcChain>
</file>

<file path=xl/sharedStrings.xml><?xml version="1.0" encoding="utf-8"?>
<sst xmlns="http://schemas.openxmlformats.org/spreadsheetml/2006/main" count="105354" uniqueCount="24719">
  <si>
    <t>Tipificación</t>
  </si>
  <si>
    <t>Implementaciones</t>
  </si>
  <si>
    <t>Incidentes – Ordenes de Cambio</t>
  </si>
  <si>
    <t>Fallida</t>
  </si>
  <si>
    <t>Actividad sin cambio de datafono</t>
  </si>
  <si>
    <t>Actividad + adicional cambio de datafono</t>
  </si>
  <si>
    <t>Visita Fallida</t>
  </si>
  <si>
    <t>Incremento 2025</t>
  </si>
  <si>
    <t>TIPO I</t>
  </si>
  <si>
    <t>Instalación Pinpad + HUB</t>
  </si>
  <si>
    <t>Segunda actividad en mismo comercio, misma visita</t>
  </si>
  <si>
    <t>TIPO II</t>
  </si>
  <si>
    <t>Tipo I</t>
  </si>
  <si>
    <t>TIPO III</t>
  </si>
  <si>
    <t>Tipo II</t>
  </si>
  <si>
    <t>TIPO IV</t>
  </si>
  <si>
    <t>Tipo III</t>
  </si>
  <si>
    <t>Destino Aéreo</t>
  </si>
  <si>
    <t>a partir del 5to servicio</t>
  </si>
  <si>
    <t>Tipo IV</t>
  </si>
  <si>
    <t>* Tipo IV Especial Donde se requiera desplazamiento aéreo o fluvial será facturado el valor de  la actividad y adicional el valor de $988.463 por cada 5 actividades de esta tipología</t>
  </si>
  <si>
    <t>Tarifas para día adicional de actividades:</t>
  </si>
  <si>
    <t>Día adicional- menos de dos horas</t>
  </si>
  <si>
    <t>Medio día adicional</t>
  </si>
  <si>
    <t>Día adicional- más de 4 horas</t>
  </si>
  <si>
    <t>Actividad</t>
  </si>
  <si>
    <t>Unidad</t>
  </si>
  <si>
    <t>Valor Unitario</t>
  </si>
  <si>
    <t>Gestión telefónica y cierre de incidente de bloqueo</t>
  </si>
  <si>
    <t>Servicio de cierre de incidente de bloqueo</t>
  </si>
  <si>
    <t>Servicio</t>
  </si>
  <si>
    <t>Tarifa actividad</t>
  </si>
  <si>
    <t>VALOR DE LA TERMINAL ADICIONAL</t>
  </si>
  <si>
    <t>VALOR DE INSTALACIÓN DE BASE EN "Y"</t>
  </si>
  <si>
    <t>Papelería – Tarifa única</t>
  </si>
  <si>
    <t>Papelería Tipo II - Visita técnica</t>
  </si>
  <si>
    <t>Solución telefónica</t>
  </si>
  <si>
    <t>Traifas 2024</t>
  </si>
  <si>
    <t>* Tipo IV Especial Donde se requiera desplazamiento aéreo o fluvial será facturado el valor de  la actividad y adicional el valor de $939,604 por cada 5 actividades de esta tipología</t>
  </si>
  <si>
    <t>CIUDAD SEDE</t>
  </si>
  <si>
    <t>ZONA</t>
  </si>
  <si>
    <t>CENTRO DE COSTOS LINEACOM</t>
  </si>
  <si>
    <t>CODIGO DANE</t>
  </si>
  <si>
    <t>TA/CODIGO ACTIVIDAD</t>
  </si>
  <si>
    <t>CODIGO CB</t>
  </si>
  <si>
    <t>ACTIVIDAD</t>
  </si>
  <si>
    <t>TIPO DE APERTURA</t>
  </si>
  <si>
    <t>DEPARTAMENTO</t>
  </si>
  <si>
    <t>CIUDAD</t>
  </si>
  <si>
    <t xml:space="preserve">NOMBRE  DEL CB </t>
  </si>
  <si>
    <t>RED</t>
  </si>
  <si>
    <t>FO</t>
  </si>
  <si>
    <t>FECHA LISTA</t>
  </si>
  <si>
    <t>FECHA ULTIMA ACTUALIZACION</t>
  </si>
  <si>
    <t>FORMATO</t>
  </si>
  <si>
    <t>CADENA</t>
  </si>
  <si>
    <t>ESTADO</t>
  </si>
  <si>
    <t>OBSERVACIONES CLIENTE</t>
  </si>
  <si>
    <t>FORMA DE ATENCION</t>
  </si>
  <si>
    <t>TERMINAL(ES)</t>
  </si>
  <si>
    <t>TIPIFICACION</t>
  </si>
  <si>
    <t>TIPO DE TRAYECTO</t>
  </si>
  <si>
    <t xml:space="preserve">NOMBRE DEL TECNICO </t>
  </si>
  <si>
    <t>DIAS DE VISITA</t>
  </si>
  <si>
    <t>DIA ADICIONAL</t>
  </si>
  <si>
    <t>VALOR DIAS ACTIVIDAD FACTURABLES</t>
  </si>
  <si>
    <t>VALOR TOTAL</t>
  </si>
  <si>
    <t>PASTO</t>
  </si>
  <si>
    <t>SUROCCIDENTE Y EJE CAFETERO</t>
  </si>
  <si>
    <t>0004-0003</t>
  </si>
  <si>
    <t>86320</t>
  </si>
  <si>
    <t>TA-25-1145855</t>
  </si>
  <si>
    <t>3007081670</t>
  </si>
  <si>
    <t>APERTURA</t>
  </si>
  <si>
    <t>CB CRECIMIENTO ALIANZA - NUEVO</t>
  </si>
  <si>
    <t>PUTUMAYO</t>
  </si>
  <si>
    <t>ORITO</t>
  </si>
  <si>
    <t>DISTRICOL BOUTIQUEMISANGELITOS</t>
  </si>
  <si>
    <t>REDEBAN</t>
  </si>
  <si>
    <t>FO-25-1577742</t>
  </si>
  <si>
    <t>AGREGADOR</t>
  </si>
  <si>
    <t>DISTRICOL</t>
  </si>
  <si>
    <t>EJECUTADO</t>
  </si>
  <si>
    <t>24/09/2025 24-09 PROGRAMACIÓN REALIZADA POR LA ALIANZA | 29/09/2025 SE ESPERA REALIZAR INSTALACIÓN EL MIÉRCOLES EN LA JORNADA DE LA TARDE YA QUE HAY VARIAS ACTIVIDADES EN LA ZONA | 01/10/2025 SE REALIZA INSTALACIÓN DE CB. SE CAPACITA SOBRE SOMOS BANCOLOMBIA, MANEJO DE DATAFONO Y PARTE ADMINISTRATIVA. SE INSTALA AVISO EXTERIOR, FLANGER Y DISPLAY LEGAL CON INSERTO HORARIO, TARIFAS Y NÚMERO DE CB. SE ENTREGAN 40 ROLLOS. SE REALIZA PRUEBAS TX EXITOSAS. QUEDA OPERATIVO</t>
  </si>
  <si>
    <t>VISITA TECNICA</t>
  </si>
  <si>
    <t>FWZZZ496</t>
  </si>
  <si>
    <t>TERRESTRE</t>
  </si>
  <si>
    <t>CASTILLO HERRERA ALEX RICARDO</t>
  </si>
  <si>
    <t>0</t>
  </si>
  <si>
    <t>86568</t>
  </si>
  <si>
    <t>TA-25-1145861</t>
  </si>
  <si>
    <t>3007081675</t>
  </si>
  <si>
    <t>PUERTO ASIS</t>
  </si>
  <si>
    <t>DISTRICOL SOCCER LAGUNA</t>
  </si>
  <si>
    <t>FO-25-1577748</t>
  </si>
  <si>
    <t>24/09/2025 24-09 PROGRAMACIÓN REALIZADA POR LA ALIANZA | 30/09/2025 NO SE LOGRA LLEGAR AL DESTINO EL DIA DE HOY POR PROBLEMAS EN LAS VIAS, SE LLEGARA EL DIA DE MAÑANA PARA ATENCION DE ACTIVIDADES | 01/10/2025 SE VISITO EL COMERCIO PARA DAR APERTURA AL CB, SE INSTALA DATAFONO CON LECTORA BASE Y MAGIC BOX, SE INSTALA PUBLICIDAD Y SE ENTREGA ROLLOS, SE CAPACITA OK, PRUEBAS OK EXCEPTO RECAUDO POR NO TENER ELEMENTOS PARA HACERLA, SOMOS BANCOLOMBIA OK, CB OPERATIVO</t>
  </si>
  <si>
    <t>FWZZZ497</t>
  </si>
  <si>
    <t>GUERRERO RAMIREZ OSCAR DARIO</t>
  </si>
  <si>
    <t>TA-25-1145865</t>
  </si>
  <si>
    <t>3007081677</t>
  </si>
  <si>
    <t>DISTRICOL DROGUERIA SANTANA</t>
  </si>
  <si>
    <t>FO-25-1577752</t>
  </si>
  <si>
    <t>24/09/2025 24-09 PROGRAMACIÓN REALIZADA POR LA ALIANZA | 30/09/2025 NO SE LOGRA LLEGAR EL DIA DE HOY AL DESTINO POR PROBLEMAS EN LA VIA, SE LLEGARA AL SITIO EL DIA DE MAÑANA PARA ATENCION DE ACTIVIDADES
. | 02/10/2025 SE VISITO EL COMERCIO PARA DAR APERTURA AL CB, SE INSTALA DATAFONO CON LECTORA BASE Y MAGIC BOX, SE INSTALA PUBLICIDAD Y SE ENTREGA ROLLOS, SE CAPACITA OK, PRUEBAS OK EXCEPTO RECAUDO POR NO TENER ELEMENTOS PARA HACERLA, SOMOS BANCOLOMBIA OK, CB OPERATIVO</t>
  </si>
  <si>
    <t>FWZZZ498</t>
  </si>
  <si>
    <t>86757</t>
  </si>
  <si>
    <t>TA-25-1145899</t>
  </si>
  <si>
    <t>3007081680</t>
  </si>
  <si>
    <t>SAN MIGUEL</t>
  </si>
  <si>
    <t>DISTRICOL MI PAPALERIA MP</t>
  </si>
  <si>
    <t>FO-25-1577762</t>
  </si>
  <si>
    <t>24/09/2025 24-09 PROGRAMACIÓN REALIZADA POR LA ALIANZA | 29/09/2025 ACTIVIDAD SE REALIZARÁ EL DÍA MIÉRCOLES DEBIDO YA QUE EL TRAYECTO ES DE MÁS DE 9 HORAS DESDE LA CIUDAD DE PASTO | 01/10/2025 SE REALIZA INSTALACIÓN DE CB. SE CAPACITA SOBRE SOMOS BANCOLOMBIA, MANEJO DE DATAFONO Y PARTE ADMINISTRATIVA. SE INSTALA AVISO EXTERIOR, FLANGER Y DISPLAY LEGAL CON INSERTO HORARIO, TARIFAS Y NÚMERO DE CB. SE ENTREGAN 40 ROLLOS. SE REALIZA PRUEBAS TX EXITOSAS. QUEDA OPERATIVO</t>
  </si>
  <si>
    <t>FWZZZ500</t>
  </si>
  <si>
    <t>CARTAGENA</t>
  </si>
  <si>
    <t>COSTA</t>
  </si>
  <si>
    <t>0004-0001</t>
  </si>
  <si>
    <t>13001</t>
  </si>
  <si>
    <t>BOLIVAR</t>
  </si>
  <si>
    <t>MARTINEZ SALGUEDO ANDRES AUGUSTO</t>
  </si>
  <si>
    <t>NEIVA</t>
  </si>
  <si>
    <t>REMOTAS</t>
  </si>
  <si>
    <t>0004-0007</t>
  </si>
  <si>
    <t>18001</t>
  </si>
  <si>
    <t>TA-25-1157218</t>
  </si>
  <si>
    <t>3007081709</t>
  </si>
  <si>
    <t>CAQUETA</t>
  </si>
  <si>
    <t>FLORENCIA</t>
  </si>
  <si>
    <t>DISTRICOL CILEA A&amp;V</t>
  </si>
  <si>
    <t>FO-25-1598630</t>
  </si>
  <si>
    <t>29/09/2025 29-09 PROGRAMACIÓN REALIZADA POR LA ALIANZA | 01/10/2025 SE REALIZA INSTALACIÓN DE DATAFONO LECTORA BASE FUENTE DE PODER CABLE DE RED SE ENTREGAN 40 ROLLOS RBM SE INSTALA AVISO EXTERIOR Y PUBLICIDAD SE CAPACITA EN CB Y SOMOS BANCOLOMBIA TIENE CREADO EL USUARIO SOMOS BANCOLOMBIA PRUEBAS CB OK SE DEJA OPERATIVO</t>
  </si>
  <si>
    <t>FYZZZ187</t>
  </si>
  <si>
    <t>BERMUDEZ SANCHEZ JOSE NEYBER</t>
  </si>
  <si>
    <t>18150</t>
  </si>
  <si>
    <t>TA-25-1157223</t>
  </si>
  <si>
    <t>3007081706</t>
  </si>
  <si>
    <t>CARTAGENA DEL CHAIRA</t>
  </si>
  <si>
    <t>DISTRICOL ANGELA’S BOUTIQUE</t>
  </si>
  <si>
    <t>FO-25-1598635</t>
  </si>
  <si>
    <t>29/09/2025 29-09 PROGRAMACIÓN REALIZADA POR LA ALIANZA | 03/10/2025 SE REALIZA INSTALACIÓN DE DATÁFONO LECTORA BASE FUENTE DE PODER CABLE DE RED SE ENTREGAN 40 ROLLOS RBM SE INSTALA AVISO EXTERIOR Y PUBLICIDAD SE CAPACITA EN CB Y SOMOS BANCOLOMBIA TIENE CREADO EL USUARIO SOMOS BANCOLOMBIA PRUEBAS CB OK SE DEJA OPERATIVO</t>
  </si>
  <si>
    <t>FYZZZ188</t>
  </si>
  <si>
    <t>TIPO V</t>
  </si>
  <si>
    <t>52227</t>
  </si>
  <si>
    <t>TA-25-1157227</t>
  </si>
  <si>
    <t>3007081708</t>
  </si>
  <si>
    <t>NARIÑO</t>
  </si>
  <si>
    <t>CUMBAL</t>
  </si>
  <si>
    <t>DISTRICOL MEGANET PANAN</t>
  </si>
  <si>
    <t>FO-25-1598652</t>
  </si>
  <si>
    <t>29/09/2025 29-09 PROGRAMACIÓN REALIZADA POR LA ALIANZA | 01/10/2025 SE REALIZÓ LA INSTALACIÓN DE EQUIPOS PUBLICIDAD Y ACCESORIOS PARA APERTURA CB BANCOLOMBIA SE DIO CAPACITACIÓN MANEJO DE DATÁFONO CB Y SOMOS BANCOLOMBIA SE EJECUTAN PRUEBAS TX EXITOSAS QUEDA OPERATIVO</t>
  </si>
  <si>
    <t>FYZZZ191</t>
  </si>
  <si>
    <t>REMICIO AMADO JOHN HEBER</t>
  </si>
  <si>
    <t>CUCUTA</t>
  </si>
  <si>
    <t>SANTANDERES</t>
  </si>
  <si>
    <t>0004-0008</t>
  </si>
  <si>
    <t>54498</t>
  </si>
  <si>
    <t>TA-25-1157229</t>
  </si>
  <si>
    <t>3007081710</t>
  </si>
  <si>
    <t>NORTE DE SANTANDER</t>
  </si>
  <si>
    <t>OCAÑA</t>
  </si>
  <si>
    <t>DISTRICOL MAXILIAM</t>
  </si>
  <si>
    <t>FO-25-1598662</t>
  </si>
  <si>
    <t>29/09/2025 29-09 PROGRAMACIÓN REALIZADA POR LA ALIANZA | 01/10/2025 SE COMUNICA CON LA CLIENTE SE PROGRAMA VISITA PARA MAÑANA POR DISPONIBILIDAD DEL CLIENTE, ZONA CATATUMBO. | 02/10/2025 SE VISITA COMERCIO, SE INSTALA DATAFONO, BASE, SCANNER, AVISO EXTERIOR, PUBLICIDAD DEL BANCO, SE CAPACITA PERSONAL, PRUEBAS Y CIERRES EXITOSO, CB OPERATIVO.</t>
  </si>
  <si>
    <t>FYZZZ193</t>
  </si>
  <si>
    <t>NARANJO AFANADOR RUBEN JESUS</t>
  </si>
  <si>
    <t>54800</t>
  </si>
  <si>
    <t>TA-25-1157231</t>
  </si>
  <si>
    <t>3007081714</t>
  </si>
  <si>
    <t>TEORAMA</t>
  </si>
  <si>
    <t>DISTRICOL FABRICAMUEBLESVALENT</t>
  </si>
  <si>
    <t>FO-25-1598665</t>
  </si>
  <si>
    <t>29/09/2025 29-09 PROGRAMACIÓN REALIZADA POR LA ALIANZA | 06/10/2025 SE REALIZA APERTURA EN SITIO ACORDADA CON EL CLIENTE EN OCAÑA, SE INSTALA BATAFONO, VERSION, SE REALIZAN PRUEBAS EXITOSA, SE CAPACITA CLIENTE, PUBLICIDAD, CB OPERATIVO.</t>
  </si>
  <si>
    <t>FYZZZ194</t>
  </si>
  <si>
    <t>54874</t>
  </si>
  <si>
    <t>VILLA DEL ROSARIO</t>
  </si>
  <si>
    <t>PACHECO BUITRAGO JAVIER ALONSO</t>
  </si>
  <si>
    <t>TA-25-1157240</t>
  </si>
  <si>
    <t>3007081713</t>
  </si>
  <si>
    <t>DISTRICOL FERRETERIA A/S S.A.S</t>
  </si>
  <si>
    <t>FO-25-1598692</t>
  </si>
  <si>
    <t>29/09/2025 29-09 PROGRAMACIÓN REALIZADA POR LA ALIANZA | 01/10/2025 NO SE HA PODIDO REALIZAR INSTALACIÓN DE PUBLICIDAD POR PROBLEMAS CLIMATICOS EN LA ZONA, LO CUAL RETRASO LA LABOR, Y EL COMERCIO CIERRA A LAS 17:30 HORAS, POR LO QUE NO SE PUEDE REALIZAR LA INSTALACIÓN EL DIA DE HOY | 02/10/2025 SE VISITO EL COMERCIO PARA DAR APERTURA AL CB, SE INSTALA DATAFONO CON LECTORA BASE Y MAGIC BOX, SE INSTALA PUBLICIDAD Y SE ENTREGA ROLLOS, SE CAPACITA OK, PRUEBAS OK EXCEPTO RECAUDO POR NO TENER ELEMENTOS PARA HACERLA, SOMOS BANCOLOMBIA OK, CB OPERATIVO</t>
  </si>
  <si>
    <t>FYZZZ198</t>
  </si>
  <si>
    <t>52838</t>
  </si>
  <si>
    <t>TA-25-1157243</t>
  </si>
  <si>
    <t>3007079019</t>
  </si>
  <si>
    <t>DATAFONO ADICIONAL - ALIANZA</t>
  </si>
  <si>
    <t>TUQUERRES</t>
  </si>
  <si>
    <t>PTM NARINO PORTIPLASTICO</t>
  </si>
  <si>
    <t>FO-25-1598697</t>
  </si>
  <si>
    <t>COMCARD - PTM</t>
  </si>
  <si>
    <t>29/09/2025 29-09 PROGRAMACIÓN REALIZADA POR LA ALIANZA | 22/10/2025 SE REALIZA INSTALACIÓN DE DATAFONO ADICIONAL SE REALIZA PRUEBAS DE RETIRO, DEPOSITO, CONSULTA DE SALDO, NO SE PUEDE REALIZAR PRUEBAS DE OTRAS TRANSACCIONES YA QUE NO SE CUENTA CON RECURSOS PARA REALIZAR DEMÁS TRANSACCIONES CB QUEDA OPERATIVO COMERCIO INFORMA TENER TODA LA PUBLICIDAD DE CB</t>
  </si>
  <si>
    <t>FYZZZ199</t>
  </si>
  <si>
    <t>BRAVO MADROÑERO OSCAR ESTEBAN</t>
  </si>
  <si>
    <t>MEDELLIN</t>
  </si>
  <si>
    <t>NOROCCIDENTE</t>
  </si>
  <si>
    <t>0004-0005</t>
  </si>
  <si>
    <t>5001</t>
  </si>
  <si>
    <t>TA-25-1165173</t>
  </si>
  <si>
    <t>3007081741</t>
  </si>
  <si>
    <t>ANTIOQUIA</t>
  </si>
  <si>
    <t>DISTRICOL DROGUERIA EL VERGEL</t>
  </si>
  <si>
    <t>FO-25-1611123</t>
  </si>
  <si>
    <t>01/10/2025 01-10 PROGRAMACIÓN REALIZADA POR LA ALIANZA | 03/10/2025 SE INSTALAN EQUIPOS OK</t>
  </si>
  <si>
    <t>SUZZZ670</t>
  </si>
  <si>
    <t>QUINTERO SANCHEZ JUAN SEBASTIAN</t>
  </si>
  <si>
    <t>TA-25-1165175</t>
  </si>
  <si>
    <t>3007081742</t>
  </si>
  <si>
    <t>DISTRICOL TIGRE</t>
  </si>
  <si>
    <t>FO-25-1611126</t>
  </si>
  <si>
    <t>SUZZZ671</t>
  </si>
  <si>
    <t>5088</t>
  </si>
  <si>
    <t>TA-25-1165176</t>
  </si>
  <si>
    <t>3007081740</t>
  </si>
  <si>
    <t>BELLO</t>
  </si>
  <si>
    <t>DISTRICOL GRANERO BUEN MERCADO</t>
  </si>
  <si>
    <t>FO-25-1611132</t>
  </si>
  <si>
    <t>01/10/2025 01-10 PROGRAMACIÓN REALIZADA POR LA ALIANZA | 03/10/2025 SE HACE IMPLEMENTACION OK EQUIPOS OPERATIVOS PRUEBAS EXITOSAS SOMOS BANCOLOMBIA INACTIVO</t>
  </si>
  <si>
    <t>SUZZZ672</t>
  </si>
  <si>
    <t>DIAZ ZABALA FRANCIS DUBAN</t>
  </si>
  <si>
    <t>APARTADO</t>
  </si>
  <si>
    <t>5172</t>
  </si>
  <si>
    <t>TA-25-1165177</t>
  </si>
  <si>
    <t>3007081727</t>
  </si>
  <si>
    <t>CHIGORODO</t>
  </si>
  <si>
    <t>DISTRICOL FERREACABADOS C&amp;H</t>
  </si>
  <si>
    <t>FO-25-1611136</t>
  </si>
  <si>
    <t>01/10/2025 01-10 PROGRAMACIÓN REALIZADA POR LA ALIANZA | 02/10/2025 SE INSTALA EQUIPO, RE REALIZA CAPACITACIÓN Y SE INSTALA PUBLICIDAD SE REALIZAN PRUEBAS EXITOSAS SERVICIO OPERATIVO</t>
  </si>
  <si>
    <t>SUZZZ673</t>
  </si>
  <si>
    <t>ZAPATA LOPEZ EDWARD ASDRUBAL</t>
  </si>
  <si>
    <t>5360</t>
  </si>
  <si>
    <t>TA-25-1165179</t>
  </si>
  <si>
    <t>3007081728</t>
  </si>
  <si>
    <t>ITAGUI</t>
  </si>
  <si>
    <t>DISTRICOL RG</t>
  </si>
  <si>
    <t>FO-25-1624400 | FO-25-1611140</t>
  </si>
  <si>
    <t>EJECUTADO | EJECUTADO/CANCELADO</t>
  </si>
  <si>
    <t>06/10/2025 SE INSTALA CORRESPONSAL OK</t>
  </si>
  <si>
    <t>SUZZZ674</t>
  </si>
  <si>
    <t>RUA ALVAREZ RICHARD ANDRES</t>
  </si>
  <si>
    <t>5790</t>
  </si>
  <si>
    <t>TA-25-1165180</t>
  </si>
  <si>
    <t>3007081734</t>
  </si>
  <si>
    <t>TARAZA</t>
  </si>
  <si>
    <t>DISTRICOL GLAZZ COMPLEMENT</t>
  </si>
  <si>
    <t>FO-25-1611143</t>
  </si>
  <si>
    <t>01/10/2025 01-10 PROGRAMACIÓN REALIZADA POR LA ALIANZA | 03/10/2025 SE REALIZA INSTALACIÓN DE CORRESPONSAL BANCOLOMBIA PURO OK, PUBLICIDAD INSTALA VISIBLE AL PÚBLICO OK, EQUIPOS INSTALADOS OPERATIVOS OK, PRUEBAS DE TRANSACCIONES EXITOSAS OK, PERSONAL CAPACITADO OK, CLIENTE CB VALIDA SALDO EN CERO OK, SE DEJA CB INSTALADO OPERATIVO OK.</t>
  </si>
  <si>
    <t>SUZZZ675</t>
  </si>
  <si>
    <t>GONZALEZ FERRER JESUS ALEXANDER</t>
  </si>
  <si>
    <t>5887</t>
  </si>
  <si>
    <t>TA-25-1165182</t>
  </si>
  <si>
    <t>3007081744</t>
  </si>
  <si>
    <t>YARUMAL</t>
  </si>
  <si>
    <t>DISTRICOL HACRIVE</t>
  </si>
  <si>
    <t>FO-25-1611149</t>
  </si>
  <si>
    <t>01/10/2025 01-10 PROGRAMACIÓN REALIZADA POR LA ALIANZA | 03/10/2025 SE REALIZA DESPLAZAMIENTO AL CORREGIMIENTO EL CEDRO, MUNICIPIO DE YARUMAL, CON EL OBJETIVO DE INSTALAR EL CORRESPONSAL BANCOLOMBIA EN EL COMERCIO ASIGNADO. DEBIDO A LAS CONDICIONES GEOGRÁFICAS Y LA DIFICULTAD DE ACCESO, LA LLEGADA SE EFECTÚA APROXIMADAMENTE A LAS 5:30 P.M.
AL MOMENTO DE LA VISITA, EL USUARIO MANIFIESTA QUE, POR MOTIVOS DE HORARIO Y OPERATIVIDAD, PREFIERE REPROGRAMAR LA INSTALACIÓN PARA EL DÍA SIGUIENTE. ADICIONALMENTE, SE PRESENTA UNA INTERRUPCIÓN EN EL SERVICIO DE INTERNET, YA QUE LA TORRE DE CONEXIÓN SE ENCUENTRA APAGADA, LO QUE IMPOSIBILITA CUALQUIER TIPO DE CONFIGURACIÓN O PRUEBA TÉCNICA. SE ACUERDA REALIZAR EL PROCEDIMIENTO EN UNA NUEVA JORNADA, GARANTIZANDO CONDICIONES ÓPTIMAS PARA AMBAS PARTES. | 03/10/2025 SE LLEVÓ A CABO EXITOSAMENTE LA INSTALACIÓN DEL PUNTO DE CORRESPONSAL BANCOLOMBIA, CUMPLIENDO CON TODOS LOS REQUERIMIENTOS TÉCNICOS Y OPERATIVOS. EL PERSONAL FUE DEBIDAMENTE CAPACITADO EN EL USO DEL SISTEMA, PROTOCOLOS DE ATENCIÓN Y MANEJO DE TRANSACCIONES. SE REALIZARON PRUEBAS FUNCIONALES QUE VALIDARON EL CORRECTO DESEMPEÑO DEL EQUIPO Y LA CONECTIVIDAD. ASIMISMO, SE INSTALARON LOS AVISOS INFORMATIVOS Y PUBLICITARIOS CONFORME A LOS LINEAMIENTOS DE MARCA. CON TODOS LOS ELEMENTOS EN FUNCIONAMIENTO, EL CORRESPONSAL QUEDÓ OFICIALMENTE OPERATIVO Y LISTO PARA ATENDER AL PÚBLICO</t>
  </si>
  <si>
    <t>SUZZZ676</t>
  </si>
  <si>
    <t>MARTINEZ TOVAR OSCAR DAVID</t>
  </si>
  <si>
    <t>15572</t>
  </si>
  <si>
    <t>TA-25-1165183</t>
  </si>
  <si>
    <t>3007081743</t>
  </si>
  <si>
    <t>BOYACA</t>
  </si>
  <si>
    <t>PUERTO BOYACA</t>
  </si>
  <si>
    <t>DISTRICOL RAPITIENDA LA 30 N.O</t>
  </si>
  <si>
    <t>FO-25-1611152</t>
  </si>
  <si>
    <t>01/10/2025 01-10 PROGRAMACIÓN REALIZADA POR LA ALIANZA | 02/10/2025 SE INSTALA PUBLICIDAD Y EQUIPOS A PETICIÓN DEL USUARIO, SE DEJAN SERVICIOS FUNCIONANDO CORRECTAMENTE</t>
  </si>
  <si>
    <t>SUZZZ677</t>
  </si>
  <si>
    <t>BARRIENTOS HERNANDEZ CRISTIAN HORACIO</t>
  </si>
  <si>
    <t>MANIZALES</t>
  </si>
  <si>
    <t>0004-0002</t>
  </si>
  <si>
    <t>17777</t>
  </si>
  <si>
    <t>TA-25-1165185</t>
  </si>
  <si>
    <t>3007081738</t>
  </si>
  <si>
    <t>CALDAS</t>
  </si>
  <si>
    <t>SUPIA</t>
  </si>
  <si>
    <t>DISTRICOL J&amp;L</t>
  </si>
  <si>
    <t>FO-25-1611159</t>
  </si>
  <si>
    <t>01/10/2025 01-10 PROGRAMACIÓN REALIZADA POR LA ALIANZA | 02/10/2025 SE INSTALA DATÁFONO, BASE, LECTORA, FLANGER, DISPLAY LEGAL, AVISO EXTERIOR Y SE ENTREGAN 40 ROLLOS, SE REALIZAN PRUEBAS OK.</t>
  </si>
  <si>
    <t>SUZZZ678</t>
  </si>
  <si>
    <t>FRANCO CAÑAVERAL YAMID RAUL</t>
  </si>
  <si>
    <t>BUCARAMANGA</t>
  </si>
  <si>
    <t>20770</t>
  </si>
  <si>
    <t>TA-25-1165187</t>
  </si>
  <si>
    <t>3007081736</t>
  </si>
  <si>
    <t>CESAR</t>
  </si>
  <si>
    <t>SAN MARTIN</t>
  </si>
  <si>
    <t>DISTRICOL MISCELANIA ISAVIC</t>
  </si>
  <si>
    <t>FO-25-1611171</t>
  </si>
  <si>
    <t>01/10/2025 01-10 PROGRAMACIÓN REALIZADA POR LA ALIANZA | 02/10/2025 SE INSTALA , DATAFONO ,LECTOR , CABLESY FUENTE DE PODER , BASE , 40 ROLLOS , PUBLICIDAD COMPLETA, SE CAPACITA CLIENTE MANEJO CORRESPONSAL , CIERRES ,CUADRE DIARIO , COMPENSACIÓN ,MANEJO DATAFONO , PRUEBAS OK , PAGINA BANCOLOMBIA PRUEBAS , INSTALACION EXITOSA</t>
  </si>
  <si>
    <t>SUZZZ680</t>
  </si>
  <si>
    <t>GELVEZ MOGOLLON JOSE ELISEO</t>
  </si>
  <si>
    <t>MONTERIA</t>
  </si>
  <si>
    <t>23001</t>
  </si>
  <si>
    <t>TA-25-1165188</t>
  </si>
  <si>
    <t>3007081732</t>
  </si>
  <si>
    <t>CORDOBA</t>
  </si>
  <si>
    <t>DISTRICOL ALMACEN VETERINARIO</t>
  </si>
  <si>
    <t>FO-25-1611174</t>
  </si>
  <si>
    <t>01/10/2025 01-10 PROGRAMACIÓN REALIZADA POR LA ALIANZA | 02/10/2025 SE REALIZA APERTURA DE CB SE INSTALA, DATÁFONO DESK 2600 PLACA 1242492, LECTOR SYMBOL PLACA 1238310, AVISO EXTERIOR, FLANGGER, DISPLAY HORARIO, OTROS LUGARES, CUBRE CLAVES Y ACCESORIOS, SE REALIZAN PRUEBAS Y CAPACITACIÓN, SE DEJA CB LISTO PARA OPERACIONES.</t>
  </si>
  <si>
    <t>SUZZZ681</t>
  </si>
  <si>
    <t>CASSIANI PEREZ RAUL RAMIRO</t>
  </si>
  <si>
    <t>23350</t>
  </si>
  <si>
    <t>TA-25-1165191</t>
  </si>
  <si>
    <t>3007081730</t>
  </si>
  <si>
    <t>LA APARTADA</t>
  </si>
  <si>
    <t>DISTRICOL SIEMPRE BELLA COSMET</t>
  </si>
  <si>
    <t>FO-25-1611177</t>
  </si>
  <si>
    <t>01/10/2025 01-10 PROGRAMACIÓN REALIZADA POR LA ALIANZA | 03/10/2025 SE REALIZA APERTURA DE CB, SE INSTALA DATÁFONO PLACA 1221388, LECTORA SYMBOL PLACA 1238404, AVISO EXTERIOR, FLANGGER, DISPLAY HORARIO, MAGICBOX SERIALIZADO, CUBRE CLAVES Y ACCESORIOS, SE REALIZAN PRUEBAS Y CAPACITACIÓN, DEJANDO CB LISTOS PARA OPERACIONES.</t>
  </si>
  <si>
    <t>SUZZZ682</t>
  </si>
  <si>
    <t>41001</t>
  </si>
  <si>
    <t>TA-25-1165192</t>
  </si>
  <si>
    <t>3007081745</t>
  </si>
  <si>
    <t>HUILA</t>
  </si>
  <si>
    <t>Alkomprar Neiva # 2</t>
  </si>
  <si>
    <t>FO-25-1611180</t>
  </si>
  <si>
    <t>RETAILER</t>
  </si>
  <si>
    <t>ALKOMPRAR</t>
  </si>
  <si>
    <t>01/10/2025 1/10/2025 SE ESTABLECE COMUNICACIÓN CON LA SRA  NATALIA GARZON LA CUAL INDICA QUE LA INSTALACIÓN DE DEBE REALIZAR ENTRE EL 14 Y 17 DE OCTUBRE,  ADICIONAL LOS EQUIPOS DEBEN SER PUROS. SE ESCALA CASO E INDICAN PROGRAMAR PARA LA FECHA ACORDADA POR EL USUARIO | 15/10/2025 EN GESTIÓN CON NATALIA GARZÓN, ENCARGADA DE RECIBIR LA INSTALACIÓN DEL CB EN ALKOMPRAR NOS INDICA QUE NO NOS PUEDE RECIBIR EL DÍA DE HOY DEBIDO A QUE SE LES PRESENTO UNA NOVEDAD CON LOS PUNTOS DE CONEXIÓN . PIDE Y PORFAVOR SE REPROGRAME LA VISITA PARA EL LUNES 20 DE OCTUBRE . | 20/10/2025 SE REALIZA VISTA AL PUNTO, SE IMPLEMENTAN CON ÉXITO 4 EQUIPOS , CON BASE, Y LECTOR DE BARRAS , SE DEJAN 20 ROLLOS POR CADA EQUIPO.</t>
  </si>
  <si>
    <t>SUZZZ683 - SUZZZ717 - SUZZZ388 - SUZZZ716</t>
  </si>
  <si>
    <t>DEVIA REINOSO JUAN CARLOS</t>
  </si>
  <si>
    <t>52399</t>
  </si>
  <si>
    <t>TA-25-1165193</t>
  </si>
  <si>
    <t>3007081731</t>
  </si>
  <si>
    <t>LA UNION</t>
  </si>
  <si>
    <t>DISTRICOL DEP S&amp;M LA UNION</t>
  </si>
  <si>
    <t>FO-25-1611183</t>
  </si>
  <si>
    <t>01/10/2025 01-10 PROGRAMACIÓN REALIZADA POR LA ALIANZA | 03/10/2025 SE REALIZÓ LA INSTALACIÓN DE EQUIPOS PUBLICIDAD Y ACCESORIOS PARA APERTURA CB BANCOLOMBIA SE DIO CAPACITACIÓN MANEJO DE DATÁFONO CB Y SOMOS BANCOLOMBIA SE EJECUTAN PRUEBAS TX EXITOSAS QUEDA OPERATIVO</t>
  </si>
  <si>
    <t>SUZZZ684</t>
  </si>
  <si>
    <t>68001</t>
  </si>
  <si>
    <t>TA-25-1165198</t>
  </si>
  <si>
    <t>3007081719</t>
  </si>
  <si>
    <t>SANTANDER</t>
  </si>
  <si>
    <t>DISTRICOL INTERR LA NOVENA</t>
  </si>
  <si>
    <t>FO-25-1611196</t>
  </si>
  <si>
    <t>01/10/2025 01-10 PROGRAMACIÓN REALIZADA POR LA ALIANZA | 02/10/2025 SE INSTALA DATÁFONO, LECTOR DE BARRAS, PINPAD, MAGIBOX, BASE DATÁFONO, CUBRE CLAVE, 40 ROLLOS, SE INSTALA PUBLICIDAD, SE REALIZA PRUEBAS Y SE CAPACITA CORRESPONSAL. EXITOSA.</t>
  </si>
  <si>
    <t>SUZZZ686</t>
  </si>
  <si>
    <t>MARTINEZ FLOREZ DONIS ALBERTO</t>
  </si>
  <si>
    <t>68276</t>
  </si>
  <si>
    <t>TA-25-1165200</t>
  </si>
  <si>
    <t>3007081729</t>
  </si>
  <si>
    <t>FLORIDABLANCA</t>
  </si>
  <si>
    <t>DISTRICOL APOLO FLORIDA</t>
  </si>
  <si>
    <t>FO-25-1611202</t>
  </si>
  <si>
    <t>01/10/2025 01-10 PROGRAMACIÓN REALIZADA POR LA ALIANZA | 02/10/2025 INSTALACIÓN CAPACITACIÓN Y CONFIGURACIÓN DE TERMINAL, CAPACITACIÓN EN SOMOSBANCOLOMBIA</t>
  </si>
  <si>
    <t>SUZZZ688</t>
  </si>
  <si>
    <t>PEÑA DIAZ IVAN YESID</t>
  </si>
  <si>
    <t>CALI</t>
  </si>
  <si>
    <t>76001</t>
  </si>
  <si>
    <t>TA-25-1165201</t>
  </si>
  <si>
    <t>3007081724</t>
  </si>
  <si>
    <t>VALLE DEL CAUCA</t>
  </si>
  <si>
    <t>DISTRICOL TODO EN UNO</t>
  </si>
  <si>
    <t>FO-25-1611208</t>
  </si>
  <si>
    <t>01/10/2025 01-10 PROGRAMACIÓN REALIZADA POR LA ALIANZA | 02/10/2025 SE INSTALA EQUIPO, LECTOR Y ACCESORIOS, LUEGO SE CAPACITA Y SE INSTALA PUBLICIDAD, PRUEBAS OK</t>
  </si>
  <si>
    <t>SUZZZ689</t>
  </si>
  <si>
    <t>PAREDES CASTILLO DIEGO</t>
  </si>
  <si>
    <t>TA-25-1165202</t>
  </si>
  <si>
    <t>3007081722</t>
  </si>
  <si>
    <t>DISTRICOL TESORO BOTANICO</t>
  </si>
  <si>
    <t>FO-25-1611212</t>
  </si>
  <si>
    <t>01/10/2025 01-10 PROGRAMACIÓN REALIZADA POR LA ALIANZA | 03/10/2025 SE LLAMA AL CLIENTE SE VALIDA DISPONIBILIDAD Y LUGAR DE INSTALACIÓN, SE INSTALA DATAFONO, LECTORA Y ACCESORIOS EN APERTURA CB BANCOLOMBIA PURO, PRUEBAS OK, TELECARGA TRNA</t>
  </si>
  <si>
    <t>SUZZZ690</t>
  </si>
  <si>
    <t>HERRERA MONAR GEOVANNY</t>
  </si>
  <si>
    <t>TA-25-1165203</t>
  </si>
  <si>
    <t>3007081725</t>
  </si>
  <si>
    <t>DISTRICOL MULTIEXPRESS</t>
  </si>
  <si>
    <t>FO-25-1611217</t>
  </si>
  <si>
    <t>01/10/2025 01-10 PROGRAMACIÓN REALIZADA POR LA ALIANZA | 02/10/2025 SE REALIZA INSTALACIÓN DE CB Y  PUBLICIDAD, AVISO EXTERIOR, DISPLAY - FLANGER.
‎SE REALIZA CAPACITACIÓN DE SOMOS BANCOLOMBIA. COMPENSACIÓN - MALAS PRÁCTICA. MANEJO DEL DATÁFONO Y SU RESPECTIVO MENU.
‎SE EXPLICA PROCESO DE CREACIÓN DE USUARIOS.
‎SE REALIZARON PRUEBAS OPERATIVAS SIN NOVEDAD.
‎SE DEJAN 40 ROLLOS TÉRMICOS EN EL CB.
‎CB QUEDA OKEY.
CB NO CUENTA CON TARJETA PARA REALIZAR PRUEBAS DE RETIRO O CONSULTA DE SALDO.
LA CAPACITACION DE SOMOS BANCOLOMBIA SE REALIZO BAJO USUARIO DE LÍNEA COMUNICACIONES.</t>
  </si>
  <si>
    <t>SUZZZ691</t>
  </si>
  <si>
    <t>TORRES GARCIA JENDRY JOSE</t>
  </si>
  <si>
    <t>TA-25-1165205</t>
  </si>
  <si>
    <t>3007081721</t>
  </si>
  <si>
    <t>DISTRICOL GARDEN CITY BAKERY</t>
  </si>
  <si>
    <t>FO-25-1611221</t>
  </si>
  <si>
    <t>01/10/2025 01-10 PROGRAMACIÓN REALIZADA POR LA ALIANZA | 03/10/2025 SE INSTALA EQUIPO, LECTOR Y ACCESORIOS, LUEGO SE CAPACITA Y SE INSTALA PUBLICIDAD, PRUEBAS OK</t>
  </si>
  <si>
    <t>SUZZZ692</t>
  </si>
  <si>
    <t>TA-25-1165206</t>
  </si>
  <si>
    <t>3007081723</t>
  </si>
  <si>
    <t>DISTRICOL LAVAUTOS LA 61</t>
  </si>
  <si>
    <t>FO-25-1611225</t>
  </si>
  <si>
    <t>01/10/2025 01-10 PROGRAMACIÓN REALIZADA POR LA ALIANZA | 03/10/2025 SE LLAMA AL CLIENTE SE VALIDA DISPONIBILIDAD Y LUGAR DE INSTALACIÓN, SE VISITA EL COMERCIO INSTALÓ DATAFONO, LECTORA, ACCESORIOS EN APERTURA CB BANCOLOMBIA PURO, SE CAPACITA, PRUEBAS OK, TELECARGA TRNA</t>
  </si>
  <si>
    <t>SUZZZ693</t>
  </si>
  <si>
    <t>76520</t>
  </si>
  <si>
    <t>TA-25-1165207</t>
  </si>
  <si>
    <t>3007081733</t>
  </si>
  <si>
    <t>PALMIRA</t>
  </si>
  <si>
    <t>DISTRICOL DROG ECOFARMA 28</t>
  </si>
  <si>
    <t>FO-25-1611228</t>
  </si>
  <si>
    <t>01/10/2025 01-10 PROGRAMACIÓN REALIZADA POR LA ALIANZA | 02/10/2025 EN LA VISITA TÉCNICA SE REALIZÓ LA INSTALACIÓN DE EL DATÁFONO,CON SU RESPECTIVO MAGIC BOX 2600,SE INSTALA LA BASE SOPORTE DE DATÁFONO,SE INSTALA EL LECTOR DE CÓDIGO DE BARRAS,SE INSTALÓ EL SISTEMA OPERATIVO Y VERSIÓN 10.3N,SE REALIZÓ LA CONFIGURACIÓN E INICIALIZACIÓN OK, SE CREARON LOS USUARIOS,SE BRINDA LA CAPACITACIÓN,SE REALIZARON LAS PRUEBAS DEJANDO EVIDENCIA,ANGUNAS TRANSACCIONES COMO RETIRO CON TARJETA NO SE REALIZÓ LA PRUEBA YA QUE EL USUARIO NO CONTABA CON TARJETA DE BANCOLOMBIA,PERO LA CAPACITACIÓN FUE COMPLETA,SE IMPLEMENTARON LOS ROLLOS TERMICOS DE REDEBAN Y SE REALIZA LA INSTALACIÓN DE LA PUBLICIDAD,SE BRINDARON LAS LÍNEAS DE ATENCIÓN DE BANCOLOMBIA,EL SERVICIO QUEDÓ OPERATIVO SIN FALLAS Y SIN NOVEDAD.</t>
  </si>
  <si>
    <t>SUZZZ694</t>
  </si>
  <si>
    <t>SANCHEZ URREGO ROBINSON DAVID</t>
  </si>
  <si>
    <t>86865</t>
  </si>
  <si>
    <t>TA-25-1165208</t>
  </si>
  <si>
    <t>3007081739</t>
  </si>
  <si>
    <t>VALLE DEL GUAMUEZ</t>
  </si>
  <si>
    <t>DISTRICOL IMPOR SUR LA HORMIGA</t>
  </si>
  <si>
    <t>FO-25-1611233</t>
  </si>
  <si>
    <t>01/10/2025 01-10 PROGRAMACIÓN REALIZADA POR LA ALIANZA | 03/10/2025 NO SE REALIZA DESPLAZAMIENTO AL SITIO EL DIA DE HOY YA QUE LA CLIENTE NOS INFORMA QUE DEBE DESPLAZARSE A LA CIUDAD DE CALI CON URGENCIA, Y DEBEMOS VALIDAR DESPUES DEL PROXIMO JUEVES SI YA SE ENCUENTRA EN LA ZONA | 16/10/2025 SE REALIZA INSTALACIÓN DE CB. SE CAPACITA SOBRE SOMOS BANCOLOMBIA, MANEJO DE DATAFONO Y PARTE ADMINISTRATIVA. SE INSTALA AVISO EXTERIOR, FLANGER Y DISPLAY LEGAL CON INSERTO HORARIO, TARIFAS Y NÚMERO DE CB. SE ENTREGAN 40 ROLLOS. SE REALIZA PRUEBAS TX EXITOSAS. QUEDA OPERATIVO</t>
  </si>
  <si>
    <t>SUZZZ695</t>
  </si>
  <si>
    <t>5045</t>
  </si>
  <si>
    <t>TA-25-1165209</t>
  </si>
  <si>
    <t>3007081726</t>
  </si>
  <si>
    <t>DISTRICOL FERRETERIA SHADDAY</t>
  </si>
  <si>
    <t>FO-25-1611239</t>
  </si>
  <si>
    <t>01/10/2025 01-10 PROGRAMACIÓN REALIZADA POR LA ALIANZA | 02/10/2025 SE INSTALA DATAFONOS, LECTORA, MAGIBOX, BASE Y PUBLICIDAD, SE HACE CAPACITACIÓN DE MANEJO DE EQUIPO Y SOMOS BANCOLOMBIA, SE HACEN PRUEBAS DE RETIRO, CONSULTA DE SALDO Y CONSIGNACIÓN DEJANDO TODO FUNCIONANDO CORRECTAMENTE</t>
  </si>
  <si>
    <t>SUZZZ696</t>
  </si>
  <si>
    <t>SALDARRIAGA MIRANDA SANTIAGO</t>
  </si>
  <si>
    <t>TA-25-1165215</t>
  </si>
  <si>
    <t>3007075996</t>
  </si>
  <si>
    <t>PTM CALI TIENDA EL PLATANO</t>
  </si>
  <si>
    <t>FO-25-1611250</t>
  </si>
  <si>
    <t>01/10/2025 01-10 PROGRAMACIÓN REALIZADA POR LA ALIANZA | 02/10/2025 SE INSTALA DE EQUIPO, LECTOR Y ACCESORIOS Y LUEGO SE CREA USUARIOS, PRUEBAS OK</t>
  </si>
  <si>
    <t>SUZZZ699</t>
  </si>
  <si>
    <t>TA-25-1165219</t>
  </si>
  <si>
    <t>3007081720</t>
  </si>
  <si>
    <t>DISTRICOL SEGUROS ATR</t>
  </si>
  <si>
    <t>FO-25-1611264</t>
  </si>
  <si>
    <t>01/10/2025 01-10 PROGRAMACIÓN REALIZADA POR LA ALIANZA | 02/10/2025 SE ESTABLECE CONTACTO TELEFÓNICO CON LA USUARIA QUIRN NOS CONFIRMA DATOS DE DIRECCIÓN OK Y PUNTO DE INTERNET PARA REALIZAR LA INSTALACIÓN | 02/10/2025 SE REALIZA INSTALACIÓN DE AVISO EXTERIOR, FLANGER, DISPLAY LEGAL,IDENTIFICADOR ,BASE, DATAFONO, LECTORA CAMBIO DE S.O Y VERSIÓN 10.3 CREACIÓN DE USUARIOS CAPACITACIÓN ADMINISTRATIVA OPERATIVA PRUEBAS OK SERVICIO OPERATIVO SIN INGRESO A SOMOS BANCOLOMBIA</t>
  </si>
  <si>
    <t>SUZZZ687</t>
  </si>
  <si>
    <t>REYES RAMIREZ DIEGO ALEXANDER</t>
  </si>
  <si>
    <t>TA-25-1180424</t>
  </si>
  <si>
    <t>3007081812</t>
  </si>
  <si>
    <t>PTM MEDELLIN CITYBOOM VILLA HE</t>
  </si>
  <si>
    <t>FO-25-1635305</t>
  </si>
  <si>
    <t>06/10/2025 06-10 PROGRAMACIÓN REALIZADA POR LA ALIANZA | INSTALACIÓN PROGRAMADA PARA EL 2025-10-08 | 08/10/2025 SE REALIZA INSTALACIÓN EXITOSA SOLO SE LOGRA REALIZAR DEPOSITO RETIRO Y CONSULTA DE SALDO COMO PRUEBA TODO OK</t>
  </si>
  <si>
    <t>VRZZZ487</t>
  </si>
  <si>
    <t>ALVAREZ ARENAS VICTOR HUGO</t>
  </si>
  <si>
    <t>TA-25-1180426</t>
  </si>
  <si>
    <t>3007081813</t>
  </si>
  <si>
    <t>PTM MEDELLIN GRILLED BURGUER</t>
  </si>
  <si>
    <t>FO-25-1635311</t>
  </si>
  <si>
    <t>06/10/2025 06-10 PROGRAMACIÓN REALIZADA POR LA ALIANZA | INSTALACIÓN PROGRAMADA PARA EL 2025-10-08 | 08/10/2025 SE REALIZA INSTALACIÓN DE EQUIPO, SE REALIZA CAPACITACIÓN Y SE INSTALA PUBLICIDAD SE REALIZAN PRUEBAS EXISTOSAS</t>
  </si>
  <si>
    <t>VRZZZ488 -VRZZZ182</t>
  </si>
  <si>
    <t>TA-25-1180428</t>
  </si>
  <si>
    <t>3007081814</t>
  </si>
  <si>
    <t>PTM MEDELLIN GRANERO MARIA</t>
  </si>
  <si>
    <t>FO-25-1635318</t>
  </si>
  <si>
    <t>06/10/2025 06-10 PROGRAMACIÓN REALIZADA POR LA ALIANZA | INSTALACIÓN PROGRAMADA PARA EL 2025-10-08 | 08/10/2025 SE REALIZA INSTALACIÓN EXITOSA TODO OK SOLO SE LOGRA REALIZAR PRUEBAS DE RETIRO CONSIGNACIÓN Y CONSULTA SALDO</t>
  </si>
  <si>
    <t>VRZZZ489</t>
  </si>
  <si>
    <t>TA-25-1180430</t>
  </si>
  <si>
    <t>3007081811</t>
  </si>
  <si>
    <t>PTM BELLO MERCADO LA VICTORIA</t>
  </si>
  <si>
    <t>FO-25-1635322</t>
  </si>
  <si>
    <t>06/10/2025 06-10 PROGRAMACIÓN REALIZADA POR LA ALIANZA | INSTALACIÓN PROGRAMADA PARA EL 2025-10-08 | 08/10/2025 SE REALIZA INSPECCIÓN DE EQUIPO, SE REALIZA CAPACITACIÓN, SE INSTALA PÚBLICO  SERVICIO OPERATIVO</t>
  </si>
  <si>
    <t>VRZZZ187-VRZZZ490</t>
  </si>
  <si>
    <t>BARRANQUILLA</t>
  </si>
  <si>
    <t>8001</t>
  </si>
  <si>
    <t>TA-25-1180431</t>
  </si>
  <si>
    <t>3007081797</t>
  </si>
  <si>
    <t>ATLANTICO</t>
  </si>
  <si>
    <t>PTM BARRANQUILLA MULTISERVICIO</t>
  </si>
  <si>
    <t>FO-25-1635327</t>
  </si>
  <si>
    <t>06/10/2025 06-10 PROGRAMACIÓN REALIZADA POR LA ALIANZA | INSTALACIÓN PROGRAMADA PARA EL 2025-10-07 | 07/10/2025 SE REALIZA VISITA AL COMERCIO PARA REALIZAR LA INSTALACIÓN DEL CORRESPONSAL BANCOLOMBIA EXITOSO SE CREAN USUARIOS SE CAPACITA AL CLIENTE SOBRE EL MANEJO DEL DATÁFONO SE REALIZAN PRUEBAS EXITOSAS Y EL CB QUEDA OPERATIVO</t>
  </si>
  <si>
    <t>VRZZZ491</t>
  </si>
  <si>
    <t>PEÑALOZA GUTIERREZ RAFAEL GUSTAVO</t>
  </si>
  <si>
    <t>8758</t>
  </si>
  <si>
    <t>TA-25-1180433</t>
  </si>
  <si>
    <t>3007081809</t>
  </si>
  <si>
    <t>SOLEDAD</t>
  </si>
  <si>
    <t>PTM SOLEDAD VARIEDADES 5 BOCAS</t>
  </si>
  <si>
    <t>FO-25-1635332</t>
  </si>
  <si>
    <t>VRZZZ492</t>
  </si>
  <si>
    <t>BOGOTA</t>
  </si>
  <si>
    <t>CUNDINAMARCA</t>
  </si>
  <si>
    <t>0004-0004</t>
  </si>
  <si>
    <t>25290</t>
  </si>
  <si>
    <t>TA-25-1180434</t>
  </si>
  <si>
    <t>3007081805</t>
  </si>
  <si>
    <t>FUSAGASUGA</t>
  </si>
  <si>
    <t>PTM FUNSAGASUGA FERRESOLUCIONE</t>
  </si>
  <si>
    <t>FO-25-1635338</t>
  </si>
  <si>
    <t>06/10/2025 06-10 PROGRAMACIÓN REALIZADA POR LA ALIANZA | INSTALACIÓN PROGRAMADA PARA EL 2025-10-08 | 08/10/2025 SE REALIZA INSTALACIÓN COMPLETA DE CORRESPONSAL BANCARIO, SE INSTALA PUBLICIDAD EN LUGARES INDICADOS POR EL CLIENTE, SE REALIZA CAPACITACIÓN COMPLETA DE SOMOS Y USO DE MENÚ DE OPERADOR  A CLIENTE, SE CREAN USUARIOS DE CB INDICADOS POR EL CLIENTE, SE REALIZA PRUEBAS OK DE CB SE VALIDA SALDO DE CB ESTANDO OK A CONFORMIDAD DE CORRESPONSAL .</t>
  </si>
  <si>
    <t>VRZZZ493-VRZZZ202</t>
  </si>
  <si>
    <t>GALEANO SORIANO JUAN DAVID</t>
  </si>
  <si>
    <t>TA-25-1180436</t>
  </si>
  <si>
    <t>3007081806</t>
  </si>
  <si>
    <t>PTM NEIVA SERVICIOS PROFESIONA</t>
  </si>
  <si>
    <t>FO-25-1635341</t>
  </si>
  <si>
    <t>06/10/2025 06-10 PROGRAMACIÓN REALIZADA POR LA ALIANZA | INSTALACIÓN PROGRAMADA PARA EL 2025-10-08 | 08/10/2025 SE REALIZA APERTURA DE CB BANCOLOMBIA, SE INSTALA DATAFONO CON CUBRE CLAVE CON BASE Y ACCESORIOS, SE DA CAPACITACION AL CLIENTE, SE REALIZAN PRUEBAS DE TRANSACCIONES, TODAS EFECTIVAS, SE REALIZA EXAMEN PAGINA SOMOS BANCOLOMBIA, SE INSTALA PUBLICIDAD (AVISO EXTERIOR, FLANGER GIROS , DISPLAY HORARIO) Y SE ENTREGAN 40 ROLLOS RBM</t>
  </si>
  <si>
    <t>VRZZZ494 - VRZZZ199</t>
  </si>
  <si>
    <t>DIAZ VARGAS JONATHAN MIGUEL</t>
  </si>
  <si>
    <t>TA-25-1180437</t>
  </si>
  <si>
    <t>3007081807</t>
  </si>
  <si>
    <t>PTM NEIVA PAPELERIA FAMADA</t>
  </si>
  <si>
    <t>FO-25-1635355</t>
  </si>
  <si>
    <t>06/10/2025 06-10 PROGRAMACIÓN REALIZADA POR LA ALIANZA | INSTALACIÓN PROGRAMADA PARA EL 2025-10-07 | 07/10/2025 SE REALIZA APERTURA DE CB BANCOLOMBIA, SE EVIDENCIA QUE EL COMERCIO NO TIENE LETRERO CON NOMBRE DE COMERCIO PERO SE VERIFICA QUE SI CORRESPONDE CON ACTIVIDAD DECLARA EN CAMARA DE COMERCIO, SE INSTALA DATAFONO CON CUBRE CLAVE CON BASE Y ACCESORIOS, SE DA CAPACITACION AL CLIENTE, SE REALIZAN PRUEBAS DE TRANSACCIONES, TODAS EFECTIVAS, SE REALIZA EXAMEN PAGINA SOMOS BANCOLOMBIA, SE INSTALA PUBLICIDAD (AVISO EXTERIOR, FLANGER GIROS , DISPLAY HORARIO) Y SE ENTREGAN 40 ROLLOS RBM</t>
  </si>
  <si>
    <t>VRZZZ495 - VRZZZ200</t>
  </si>
  <si>
    <t>52001</t>
  </si>
  <si>
    <t>TA-25-1180439</t>
  </si>
  <si>
    <t>3007081808</t>
  </si>
  <si>
    <t>PTM PASTO DROGUERIA LA ERMITA</t>
  </si>
  <si>
    <t>FO-25-1635369</t>
  </si>
  <si>
    <t>06/10/2025 06-10 PROGRAMACIÓN REALIZADA POR LA ALIANZA | INSTALACIÓN PROGRAMADA PARA EL 2025-10-08 | 08/10/2025 SE REALIZA INSTALACIÓN DE CB. SE CAPACITA SOBRE SOMOS BANCOLOMBIA, MANEJO DE DATAFONO Y PARTE ADMINISTRATIVA. SE INSTALA AVISO EXTERIOR, FLANGER Y DISPLAY LEGAL CON INSERTO HORARIO, TARIFAS Y NÚMERO DE CB. SE ENTREGAN 40 ROLLOS. SE REALIZA PRUEBAS DE CB Y COMERCIO EXITOSAS. QUEDA OPERATIVO</t>
  </si>
  <si>
    <t>VRZZZ496 / VRZZZ204</t>
  </si>
  <si>
    <t>TA-25-1180441</t>
  </si>
  <si>
    <t>3007081804</t>
  </si>
  <si>
    <t>PTM CALI BABY BOO BOUTIQUE</t>
  </si>
  <si>
    <t>FO-25-1635372</t>
  </si>
  <si>
    <t>06/10/2025 06-10 PROGRAMACIÓN REALIZADA POR LA ALIANZA | INSTALACIÓN PROGRAMADA PARA EL 2025-10-07 | 07/10/2025 SE REALIZA INSTALACIÓN DE CB Y  PUBLICIDAD, AVISO EXTERIOR, DISPLAY - FLANGER.
‎SE REALIZA CAPACITACIÓN DE SOMOS BANCOLOMBIA. COMPENSACIÓN - MALAS PRÁCTICA. MANEJO DEL DATÁFONO Y SU RESPECTIVO MENU.
‎SE EXPLICA PROCESO DE CREACIÓN DE USUARIOS.
‎SE REALIZARON PRUEBAS OPERATIVAS SIN NOVEDAD.
‎SE DEJAN 40 ROLLOS TÉRMICOS EN EL CB.
‎CB QUEDA OKEY.</t>
  </si>
  <si>
    <t>VRZZZ497 - 1000Z527</t>
  </si>
  <si>
    <t>TA-25-1180442</t>
  </si>
  <si>
    <t>3007081803</t>
  </si>
  <si>
    <t>PTM CALI TRANSPORTES E INVERSI</t>
  </si>
  <si>
    <t>FO-25-1635375</t>
  </si>
  <si>
    <t>06/10/2025 06-10 PROGRAMACIÓN REALIZADA POR LA ALIANZA | INSTALACIÓN PROGRAMADA PARA EL 2025-10-07 | 07/10/2025 SE INSTALA EQUIPO, LECTOR, PINPAD Y ACCESORIOS, LUEGO SE CAPACITA Y SE INSTALA PUBLICIDAD, PRUEBAS OK</t>
  </si>
  <si>
    <t>VRZZZ498</t>
  </si>
  <si>
    <t>76834</t>
  </si>
  <si>
    <t>TA-25-1180443</t>
  </si>
  <si>
    <t>3007081810</t>
  </si>
  <si>
    <t>TULUA</t>
  </si>
  <si>
    <t>PTM TULUA AROMAS Y SABORES TUL</t>
  </si>
  <si>
    <t>FO-25-1635379</t>
  </si>
  <si>
    <t>06/10/2025 06-10 PROGRAMACIÓN REALIZADA POR LA ALIANZA | INSTALACIÓN PROGRAMADA PARA EL 2025-10-08 | 08/10/2025 SE VISITA ESTABLECIMIENTO, SE REALIZA INSTALACIÓN CORRESPONSAL BANCOLOMBIA MIXTO. TRANSACCIONES DE PRUEBA EXITOSAS. SE INSTALA PUBLICADA COMPLETA</t>
  </si>
  <si>
    <t>VRZZZ499 - VRZZZ207</t>
  </si>
  <si>
    <t>BOLAÑOS TABORDA JORGE ENRIQUE</t>
  </si>
  <si>
    <t>11001</t>
  </si>
  <si>
    <t>TA-25-1180444</t>
  </si>
  <si>
    <t>3007081802</t>
  </si>
  <si>
    <t>PTM BOGOTA SUPERMERCADO Y CIGA</t>
  </si>
  <si>
    <t>FO-25-1635383</t>
  </si>
  <si>
    <t>06/10/2025 06-10 PROGRAMACIÓN REALIZADA POR LA ALIANZA | INSTALACIÓN PROGRAMADA PARA EL 2025-10-08 | 08/10/2025 SE REALIZA IMPLEMENTACIÓN CB BANCOLOMBIA SE INSTALA DATAFONO BASE FUENTE DATOS Y LECTORA SE CAPACITA CLIENTE ,SE INSTALA PUBLICIDAD Y SE REALIZAN PRUEBAS OK</t>
  </si>
  <si>
    <t>VRZZZ500</t>
  </si>
  <si>
    <t>GALINDO ROJAS LUIS FELIPE</t>
  </si>
  <si>
    <t>TA-25-1180446</t>
  </si>
  <si>
    <t>3007081799</t>
  </si>
  <si>
    <t>PTM BOGOTA GESISTECHNOLOGY</t>
  </si>
  <si>
    <t>FO-25-1635387</t>
  </si>
  <si>
    <t>06/10/2025 06-10 PROGRAMACIÓN REALIZADA POR LA ALIANZA | INSTALACIÓN PROGRAMADA PARA EL 2025-10-08 | 08/10/2025 DURANTE VISITA TECNICA SE REALIZA INSTALACIÓN DE CORRESPONSAL BANCARIO CON SOPORTÉ, LECTOR DE BARRAS, PINPAD Y DATAFONO, SE CREAN USUARIOS DE CB INDICADOS POR EL CLIENTE, SE REALIZA PRUEBAS OK DE CB. CIERRES</t>
  </si>
  <si>
    <t>VRZZZ501 - VRZZZ190</t>
  </si>
  <si>
    <t>ARIAS QUILINDO JULIAN</t>
  </si>
  <si>
    <t>TA-25-1180448</t>
  </si>
  <si>
    <t>3007081798</t>
  </si>
  <si>
    <t>PTM BOGOTA CENTRO DE SERVICIOS</t>
  </si>
  <si>
    <t>FO-25-1635390</t>
  </si>
  <si>
    <t>06/10/2025 06-10 PROGRAMACIÓN REALIZADA POR LA ALIANZA | INSTALACIÓN PROGRAMADA PARA EL 2025-10-08 | 08/10/2025 DURANTE VISITA TECNICA SE REALIZA INSTALACIÓN DE CORRESPONSAL BANCARIO CON SOPORTÉ, LECTOR DE BARRAS Y DATAFONO, SE CREAN USUARIOS DE CB INDICADOS POR EL CLIENTE, SE REALIZA PRUEBAS OK DE CB. CIERRES</t>
  </si>
  <si>
    <t>VRZZZ191</t>
  </si>
  <si>
    <t>TA-25-1180450</t>
  </si>
  <si>
    <t>3007081801</t>
  </si>
  <si>
    <t>BOGOTA PTM SUPERMERCADOS COLKC</t>
  </si>
  <si>
    <t>FO-25-1635396</t>
  </si>
  <si>
    <t>06/10/2025 06-10 PROGRAMACIÓN REALIZADA POR LA ALIANZA | INSTALACIÓN PROGRAMADA PARA EL 2025-10-07 | 07/10/2025 INSTALACIÓN DE CORRESPONSAL CAMBIO DE EQUIPO POR SERIAL MAL INDICA PAOLA DE RBM DEMORAS MÁS DE 1 HORAS Y MEDIA EN CAMBIO DE EQUIPO POR PARTE DE REDEBAN (MOLESTIA EN EL COMERCIO POR ESTE MOTIVO ) SE REALIZA CAPACITACIÓN A CLIENTE DE SOMOS BANCOLOMBIA CAPACITACIÓN IVA CAPACITACIÓN DATAFONO 
INSTALACIÓN DE PUBLICIDAD OK PAPELERÍA OK NO SE REALIZA COMPRA DE ADQUIRENCIA YA QUE NO SE CUENTA CON ESTA TARJETA NO SE REALIZAN PRUEBAS CB DE RETIRO NI CONSULTA DE SALDO YA QUE NO SE CUÁNTA TARJETA DE PRUEBA Y CB TAMPOCO TIENE TARJETA EN COMERCIO</t>
  </si>
  <si>
    <t>VRZZZ503 - VRZZZ192</t>
  </si>
  <si>
    <t>GOMEZ VEGA DAVID SNEYDER</t>
  </si>
  <si>
    <t>TA-25-1180451</t>
  </si>
  <si>
    <t>3007081800</t>
  </si>
  <si>
    <t>PTM BOGOTA PAGUE AQUI</t>
  </si>
  <si>
    <t>FO-25-1635399</t>
  </si>
  <si>
    <t>06/10/2025 06-10 PROGRAMACIÓN REALIZADA POR LA ALIANZA | INSTALACIÓN PROGRAMADA PARA EL 2025-10-07 | 07/10/2025 INSTALACIÓN BANCOLOMBIA CON PUBLICIDAD DATAFONO LECTORA ROLLOS BASE FUENTE DATOS SERVICIO OPERATIVO PRUEBAS OK TRNA RBM SE INSTALA CUBRE TECLADO, SE REALIZA CAMBIO DE EQUIPO PARA INSTALACIÓN DE PINPAD POR VIDRIO DE SEGURIDAD SOMOS BANCOLOMBIA HABILITADO PERO NO MUESTRA DATOS DE DEJA NOVEDAD SOLO SE REALIZA CONSULTA DE SALDO NO HAY COMO REALIZAR CONSIGNACIÓN Y RETIRO</t>
  </si>
  <si>
    <t>VRZZZ504 - VRZZZ193</t>
  </si>
  <si>
    <t>BUSTOS MORA DIEGO MANUEL</t>
  </si>
  <si>
    <t>5148</t>
  </si>
  <si>
    <t>TA-25-1180452</t>
  </si>
  <si>
    <t>3007048299</t>
  </si>
  <si>
    <t>EL CARMEN DE VIBORAL</t>
  </si>
  <si>
    <t>DISTRICOL DROGUERIA SILOE YC</t>
  </si>
  <si>
    <t>FO-25-1635402</t>
  </si>
  <si>
    <t>06/10/2025 06-10 PROGRAMACIÓN REALIZADA POR LA ALIANZA | INSTALACIÓN PROGRAMADA PARA EL 2025-10-07 | 07/10/2025 SE HACE INSTALACIÓN DE DATÁFONO ADICIONAL OK PRUEBAS EXITOSAS</t>
  </si>
  <si>
    <t>VRZZZ505</t>
  </si>
  <si>
    <t>5440</t>
  </si>
  <si>
    <t>TA-25-1180454</t>
  </si>
  <si>
    <t>3007064649</t>
  </si>
  <si>
    <t>MARINILLA</t>
  </si>
  <si>
    <t>DISTRICOL DROGUERIA LA 30 MARI</t>
  </si>
  <si>
    <t>FO-25-1635406</t>
  </si>
  <si>
    <t>06/10/2025 06-10 PROGRAMACIÓN REALIZADA POR LA ALIANZA | INSTALACIÓN PROGRAMADA PARA EL 2025-10-07 | 07/10/2025 SE INSTALA DATÁFONO ADICIONAL OK PRUEBAS EXITOSAS</t>
  </si>
  <si>
    <t>VRZZZ506</t>
  </si>
  <si>
    <t>TA-25-1180455</t>
  </si>
  <si>
    <t>3007054017</t>
  </si>
  <si>
    <t>DISTRICOL COMPUPLAY STEBAN</t>
  </si>
  <si>
    <t>FO-25-1635409</t>
  </si>
  <si>
    <t>06/10/2025 06-10 PROGRAMACIÓN REALIZADA POR LA ALIANZA | INSTALACIÓN PROGRAMADA PARA EL 2025-10-07 | 07/10/2025 SE REALIZA INSTALACION DE  DATAFONO CON CUBRE CLAVE CON BASE Y ACCESORIOS, SE REALIZAN PRUEBAS DE TRANSACCIONES, TODAS EFECTIVAS, SE ENTREGAN 60 ROLLOS RBM</t>
  </si>
  <si>
    <t>VRZZZ507</t>
  </si>
  <si>
    <t>VILLAVICENCIO</t>
  </si>
  <si>
    <t>50001</t>
  </si>
  <si>
    <t>TA-25-1180459</t>
  </si>
  <si>
    <t>3007046562</t>
  </si>
  <si>
    <t>META</t>
  </si>
  <si>
    <t>DISTRICOL SERVICIOS GIPARE</t>
  </si>
  <si>
    <t>FO-25-1635415</t>
  </si>
  <si>
    <t>06/10/2025 06-10 PROGRAMACIÓN REALIZADA POR LA ALIANZA | INSTALACIÓN PROGRAMADA PARA EL 2025-10-08 | 07/10/2025 SE REALIZA INSTALACIÓN DE DATAFONO, LECTOR DE BARRAS, BASE PARA DATAFONO, PINPAD, SE INSTALA HUB SIN SERIAL, PRUEBAS OK, DEPÓSITO Y RETIRO, SE CREA USUARIOS OPERADOR Y ADMINISTRADOR.</t>
  </si>
  <si>
    <t>VRZZZ508</t>
  </si>
  <si>
    <t>MURCIA HERNANDEZ HARVEY IGNACIO</t>
  </si>
  <si>
    <t>TA-25-1180460</t>
  </si>
  <si>
    <t>3007068024</t>
  </si>
  <si>
    <t>DISTRICOL LA FLORIDA EXPRESS</t>
  </si>
  <si>
    <t>FO-25-1635420</t>
  </si>
  <si>
    <t>06/10/2025 06-10 PROGRAMACIÓN REALIZADA POR LA ALIANZA | INSTALACIÓN PROGRAMADA PARA EL 2025-10-07 | 07/10/2025 SE REALIZA INSTALACIÓN DE DATÁFONO ADICIONAL, SE COLOCA BASE , DATÁFONO, LECTOR DE BARRAS, MÁGIC BOX Y PINPAD POR MODULO EN VIDRIO SE CONFIGURA Y SE HACEN PRUEBAS DEJANDO TODO OK</t>
  </si>
  <si>
    <t>VRZZZ509</t>
  </si>
  <si>
    <t>GONZALEZ ESTUPIÑAN YEISON WALTER ANTONIO</t>
  </si>
  <si>
    <t>TA-25-1180462</t>
  </si>
  <si>
    <t>3007081465</t>
  </si>
  <si>
    <t>CB CRECIMIENTO ALIANZA - OTRAS LISTAS</t>
  </si>
  <si>
    <t>PTM BOGOTA COMPUSCHOOL SS</t>
  </si>
  <si>
    <t>FO-25-1635424</t>
  </si>
  <si>
    <t>06/10/2025 06-10 PROGRAMACIÓN REALIZADA POR LA ALIANZA | INSTALACIÓN PROGRAMADA PARA EL 2025-10-07 | 07/10/2025 SE REALIZA INSTALACIÓN COMPLETA DE CORRESPONSAL BANCARIO, SE INSTALA PUBLICIDAD EN LUGARES INDICADOS POR EL CLIENTE, SE REALIZA CAPACITACIÓN COMPLETA DE SOMOS Y USO DE MENÚ DE OPERADOR  A CLIENTE, SE CREAN USUARIOS DE CB INDICADOS POR EL CLIENTE, SE REALIZA PRUEBAS OK DE CB SE VALIDA SALDO DE CB ESTANDO OK A CONFORMIDAD DE CORRESPONSAL .</t>
  </si>
  <si>
    <t>VRZZZ511-VRZZZ194</t>
  </si>
  <si>
    <t>TA-25-1188111</t>
  </si>
  <si>
    <t>3007081850</t>
  </si>
  <si>
    <t>DISTRICOL DROGUERÍA SANTA FARM</t>
  </si>
  <si>
    <t>FO-25-1646991</t>
  </si>
  <si>
    <t>08/10/2025 08-10 PROGRAMACIÓN REALIZADA POR LA ALIANZA | INSTALACIÓN PROGRAMADA PARA EL 2025-10-09 | 09/10/2025 INSTALACIÓN CB OK</t>
  </si>
  <si>
    <t>VSZZZ869</t>
  </si>
  <si>
    <t>BADEL ACUÑA LUIS ALBERTO</t>
  </si>
  <si>
    <t>TA-25-1188112</t>
  </si>
  <si>
    <t>3007081851</t>
  </si>
  <si>
    <t>DISTRICOL MERCADOS EL CONQUIST</t>
  </si>
  <si>
    <t>FO-25-1646995</t>
  </si>
  <si>
    <t>08/10/2025 08-10 PROGRAMACIÓN REALIZADA POR LA ALIANZA| INSTALACIÓN PROGRAMADA PARA EL 2025-10-09 | 09/10/2025 SE INSTALA CB EXITOSAMENTE</t>
  </si>
  <si>
    <t>VSZZZ870</t>
  </si>
  <si>
    <t>5266</t>
  </si>
  <si>
    <t>TA-25-1188113</t>
  </si>
  <si>
    <t>3007081849</t>
  </si>
  <si>
    <t>ENVIGADO</t>
  </si>
  <si>
    <t>DISTRICOL SEBASTIANA</t>
  </si>
  <si>
    <t>FO-25-1647004</t>
  </si>
  <si>
    <t>VSZZZ871</t>
  </si>
  <si>
    <t>TUNJA</t>
  </si>
  <si>
    <t>15491</t>
  </si>
  <si>
    <t>TA-25-1188115</t>
  </si>
  <si>
    <t>3007081847</t>
  </si>
  <si>
    <t>NOBSA</t>
  </si>
  <si>
    <t>DISTRICOL FOTOC TINTA ARTESANA</t>
  </si>
  <si>
    <t>FO-25-1647009</t>
  </si>
  <si>
    <t>08/10/2025 08-10 PROGRAMACIÓN REALIZADA POR LA ALIANZA| INSTALACIÓN PROGRAMADA PARA EL 2025-10-09 | 08/10/2025 SE ESTABLECE COMUNICACIÓN CON LA SEÑOR CARLOS ANDRES HINCAPIE ESTEPA AL NÚMERO DE CONTACTO 3214649726 CLIENTE CONFIRMA TENER LA DISPONIBILIDAD PARA ATENDER LA VISITA EL DÍA DE MAÑANA 09/10/2025 CONFIRMA TENER EL PUNTO DE INTERNET CERCA A DONDE VA QUEDAR INSTALADO EL DATAFONO. | 09/10/2025 SE EJECUTA APERTURA BANCOLOMBIA RBM INSTALANDO EQUIPOS Y PUBLICIDAD PERSONAL CAPACITADO PRUEBAS OK CLIENTE CONFORME</t>
  </si>
  <si>
    <t>VSZZZ872</t>
  </si>
  <si>
    <t>RODRIGUEZ MURCIA YERSON IVAN</t>
  </si>
  <si>
    <t>TA-25-1188116</t>
  </si>
  <si>
    <t>3007081846</t>
  </si>
  <si>
    <t>DISTRICOL DROGUERIA FAMIPHARMA</t>
  </si>
  <si>
    <t>FO-25-1647013</t>
  </si>
  <si>
    <t>08/10/2025 08-10 PROGRAMACIÓN REALIZADA POR LA ALIANZA| INSTALACIÓN PROGRAMADA PARA EL 2025-10-10 | 10/10/2025 SE REALIZA APERTURA DE CB BANCOLOMBIA, SE INSTALA DATAFONO CON CUBRE CLAVE CON BASE Y ACCESORIOS, SE DA CAPACITACION AL CLIENTE, SE REALIZAN PRUEBAS DE TRANSACCIONES, TODAS EFECTIVAS, SE REALIZA EXAMEN PAGINA SOMOS BANCOLOMBIA, SE INSTALA PUBLICIDAD (AVISO EXTERIOR, FLANGER GIROS , DISPLAY HORARIO) Y SE ENTREGAN 40 ROLLOS RBM</t>
  </si>
  <si>
    <t>VSZZZ873</t>
  </si>
  <si>
    <t>68780</t>
  </si>
  <si>
    <t>TA-25-1188117</t>
  </si>
  <si>
    <t>3007081848</t>
  </si>
  <si>
    <t>SURATA</t>
  </si>
  <si>
    <t>DISTRICOL HERMANOS LEON</t>
  </si>
  <si>
    <t>FO-25-1647018</t>
  </si>
  <si>
    <t>08/10/2025 08-10 PROGRAMACIÓN REALIZADA POR LA ALIANZA| INSTALACIÓN PROGRAMADA PARA EL 2025-10-09 | 09/10/2025 NOS ENCONTRAMOS EN EL MUNICIPIO DE SURATÁ PARA LA IMPLEMENTACIÓN DEL PUNTO CB BANCOLOMBIA, SEGÚN LO ESTABLECIDO EN LA ORDEN CORRESPONDIENTE.
EL PUNTO FUE IDENTIFICADO SIGUIENDO LAS INDICACIONES DEL CLIENTE, QUIEN LO UBICÓ EN LA DIRECCIÓN CARRERA 3 #4-08, BARRIO CENTRO, CONFORME A LO INDICADO EN LA ORDEN DE TRABAJO. NO OBSTANTE, AL REALIZAR LA GEOLOCALIZACIÓN MEDIANTE GPS, SE EVIDENCIA QUE LA UBICACIÓN FÍSICA CORRESPONDE A LA CARRERA 5.
PROCEDIMOS A VALIDAR LA INFORMACIÓN CON LOS REGISTROS DE LA CÁMARA DE COMERCIO Y LOS RECIBOS PÚBLICOS DEL ESTABLECIMIENTO, LOS CUALES COINCIDEN CON LA DIRECCIÓN ESPECIFICADA EN LA ORDEN: CARRERA 3 #4-08, BRR. CENTRO.
EL CLIENTE NOS INFORMA QUE RECIENTEMENTE SE LLEVÓ A CABO UNA REESTRUCTURACIÓN DEL MUNICIPIO DEBIDO A UN PROCESO DE AMPLIACIÓN EN SU URBANIZACIÓN, RAZÓN POR LA CUAL SE SIGUEN UTILIZANDO LAS DIRECCIONES ANTERIORES COMO REFERENCIA LOCAL.
POR LO ANTERIOR, SOLICITAMOS SU CONFIRMACIÓN PARA PROCEDER CON LA IMPLEMENTACIÓN EN ESTA UBICACIÓN O, EN SU DEFECTO, LA CANCELACIÓN O REPROGRAMACIÓN DE LA ORDEN.
AL FINAL AUTORIZAN POR PARTE DE REDEBAN LA INSTALACIÓN DEL CB, COMO PREVIAMENTE SE HABIA ESCALADO EL CASO POR MOTIVOS DE LA DIRECCIÓN.
SE INSTALA AVISO EXTERIOR, FLANGED, DISPLAY DE HORARIOS, BASE, DATÁFONO, LECTOR DE BARRAS, PINPAD POR MODULO EN VIDRIO, CUBRE CLAVES, MÁGIC BOX, SE CREAN USUARIOS A GUSTOS DEL CLIENTE, CAPACITACIÓN GENERAL COMPLETA, SOMOS BANCOLOMBIA OK, PRUEBAS OK</t>
  </si>
  <si>
    <t>VSZZZ874</t>
  </si>
  <si>
    <t>TA-25-1194763</t>
  </si>
  <si>
    <t>3007081867</t>
  </si>
  <si>
    <t>PTM MEDELLIN MERCATODO LA 33 N</t>
  </si>
  <si>
    <t>FO-25-1666931</t>
  </si>
  <si>
    <t>10/10/2025 9/10/2025 PROGRAMACIÓN REALIZADA POR LA ALIANZA| INSTALACIÓN PROGRAMADA PARA EL 2025-10-15 | 15/10/2025 SE INSTALA CB EXITOSAMENTE</t>
  </si>
  <si>
    <t>VWZZZ788 - VTZZZ874</t>
  </si>
  <si>
    <t>TA-25-1194764</t>
  </si>
  <si>
    <t>3007081865</t>
  </si>
  <si>
    <t>PTM MEDELLIN KRATOS URBAN</t>
  </si>
  <si>
    <t>FO-25-1666935</t>
  </si>
  <si>
    <t>VWZZZ789-VTZZZ875</t>
  </si>
  <si>
    <t>TA-25-1194769</t>
  </si>
  <si>
    <t>3007081868</t>
  </si>
  <si>
    <t>PTM MEDELLIN MINIMERCADO LA BO</t>
  </si>
  <si>
    <t>FO-25-1666941</t>
  </si>
  <si>
    <t>10/10/2025 9/10/2025 PROGRAMACIÓN REALIZADA POR LA ALIANZA| INSTALACIÓN PROGRAMADA PARA EL 2025-10-15 | 15/10/2025 INSTALACIÓN DE CB MIXTO OK PUBLICIDAD Y CAPACITACIÓN OK PRUEBAS OK NO TELECARGA CUBRE CLAVE OK</t>
  </si>
  <si>
    <t>VWZZZ790 VTZZZ876</t>
  </si>
  <si>
    <t>PAREJA ECHAVARRIA JHON DAVID</t>
  </si>
  <si>
    <t>TA-25-1194770</t>
  </si>
  <si>
    <t>3007081869</t>
  </si>
  <si>
    <t>PTM MEDELLIN PATITAS DE MICHU</t>
  </si>
  <si>
    <t>FO-25-1666945</t>
  </si>
  <si>
    <t>10/10/2025 9/10/2025 PROGRAMACIÓN REALIZADA POR LA ALIANZA| INSTALACIÓN PROGRAMADA PARA EL 2025-10-15 | 15/10/2025 INSTALACIÓN DE CB MIXTO OK PUBLICIDAD Y CAPACITACIÓN OK PRUEBAS OK NO TELECARGA NO CUBRE CLAVE SIN STOCK</t>
  </si>
  <si>
    <t>VWZZZ791 VTZZZ877</t>
  </si>
  <si>
    <t>TA-25-1194771</t>
  </si>
  <si>
    <t>3007081866</t>
  </si>
  <si>
    <t>PTM MEDELLIN AGPAPELVA PAPELER</t>
  </si>
  <si>
    <t>FO-25-1666951</t>
  </si>
  <si>
    <t>10/10/2025 9/10/2025 PROGRAMACIÓN REALIZADA POR LA ALIANZA| INSTALACIÓN PROGRAMADA PARA EL 2025-10-15 | 17/10/2025 INSTALACIÓN CB OK</t>
  </si>
  <si>
    <t>VWZZZ792-VTZZZ878</t>
  </si>
  <si>
    <t>5079</t>
  </si>
  <si>
    <t>TA-25-1194772</t>
  </si>
  <si>
    <t>3007081856</t>
  </si>
  <si>
    <t>BARBOSA</t>
  </si>
  <si>
    <t>PTM BARBOSA CELU SHOP Y MAS</t>
  </si>
  <si>
    <t>FO-25-1666955</t>
  </si>
  <si>
    <t>10/10/2025 9/10/2025 PROGRAMACIÓN REALIZADA POR LA ALIANZA| INSTALACIÓN PROGRAMADA PARA EL 2025-10-14 | 14/10/2025 SE INSTALA CB EXITOSAMENTE</t>
  </si>
  <si>
    <t>VWZZZ793-VTZZZ885</t>
  </si>
  <si>
    <t>5376</t>
  </si>
  <si>
    <t>TA-25-1194773</t>
  </si>
  <si>
    <t>3007081864</t>
  </si>
  <si>
    <t>LA CEJA</t>
  </si>
  <si>
    <t>DISTRICOL AUTOSERVICIO EL FUTU</t>
  </si>
  <si>
    <t>FO-25-1666959</t>
  </si>
  <si>
    <t>10/10/2025 9/10/2025 PROGRAMACIÓN REALIZADA POR LA ALIANZA| INSTALACIÓN PROGRAMADA PARA EL 2025-10-14 | 14/10/2025 INSTALACIÓN DE CB PURO OK PUBLICIDAD Y CAPACITACIÓN OK PRUEBAS OK NO TELECARGA CUBRE CLAVE OK</t>
  </si>
  <si>
    <t>VWZZZ794</t>
  </si>
  <si>
    <t>VALLEDUPAR</t>
  </si>
  <si>
    <t>20001</t>
  </si>
  <si>
    <t>TA-25-1194774</t>
  </si>
  <si>
    <t>3007081863</t>
  </si>
  <si>
    <t>PTM VALLEDUPAR DISTRIBUIDORES</t>
  </si>
  <si>
    <t>FO-25-1666963</t>
  </si>
  <si>
    <t>10/10/2025 9/10/2025 PROGRAMACIÓN REALIZADA POR LA ALIANZA| INSTALACIÓN PROGRAMADA PARA EL 2025-10-14 | 14/10/2025 SE REALIZA IMPLEMENTACIÓN DE CB SE INSTALA EQUIPO Y SUS RESPECTIVOS ACCESORIOS,SE REALIZAN PRUEBAS QUEDANDO SERVICIO OPERÁTIVO AL 100 % PRUEBAS,SE INSTALA CON VERSIÓN 9.90 (SE EVIDENCIA CUBICULO  DE EFECTY ,AL IGUAL PUBLICIDAD OCULTA LA CUAL NOS ES POSIBLE EVIDENCIA QUE EXISTE EN SITIO FUNCIONANDO EFECTY ,CLIENTE SE LIMITA A DAR INFORMACIÓN DE LA PUBLICIDAD OCULTA Y NOS INDICA QUE NO TIENE FUNCIONANDO DICHA ENTIDAD)</t>
  </si>
  <si>
    <t>VWZZZ795 - VTZZZ901</t>
  </si>
  <si>
    <t>MAESTRE MENGUAL EDGAR ENRIQUE</t>
  </si>
  <si>
    <t>25899</t>
  </si>
  <si>
    <t>TA-25-1194776</t>
  </si>
  <si>
    <t>3007081871</t>
  </si>
  <si>
    <t>ZIPAQUIRA</t>
  </si>
  <si>
    <t>PTM ZIPAQUIRA DECORBALLOONS ST</t>
  </si>
  <si>
    <t>FO-25-1666966</t>
  </si>
  <si>
    <t>10/10/2025 9/10/2025 PROGRAMACIÓN REALIZADA POR LA ALIANZA| INSTALACIÓN PROGRAMADA PARA EL 2025-10-15 | 15/10/2025 SE REALIZA INSTALACIÓN COMPLETA DE CORRESPONSAL BANCARIO, SE INSTALA PUBLICIDAD EN LUGARES INDICADOS POR EL CLIENTE, SE REALIZA CAPACITACIÓN COMPLETA DE SOMOS Y USO DE MENÚ DE OPERADOR  A CLIENTE, SE CREAN USUARIOS DE CB INDICADOS POR EL CLIENTE, SE REALIZA PRUEBAS OK DE CB SE VALIDA SALDO DE CB ESTANDO OK A CONFORMIDAD DE CORRESPONSAL .</t>
  </si>
  <si>
    <t>VWZZZ796 - NRZZZ649</t>
  </si>
  <si>
    <t>LOZADA ROJAS CHRISTIAN ANDRES</t>
  </si>
  <si>
    <t>41020</t>
  </si>
  <si>
    <t>TA-25-1194777</t>
  </si>
  <si>
    <t>3007081852</t>
  </si>
  <si>
    <t>ALGECIRAS</t>
  </si>
  <si>
    <t>PTM ALGECIRAS TIENDA KELAIA</t>
  </si>
  <si>
    <t>FO-25-1666969</t>
  </si>
  <si>
    <t>10/10/2025 9/10/2025 PROGRAMACIÓN REALIZADA POR LA ALIANZA| INSTALACIÓN PROGRAMADA PARA EL 2025-10-14 | 14/10/2025 SE REALIZA VISITA AL PUNTO, SE IMPLEMENTA CON ÉXITO , BASE DATAFONO ,LECTORA , AVISO EXTERIOR, FLANGED,DISPLAY HORARIOS , SE REALIZA INSERTO OTROS LUGARES , SE CAPACITA CLIENTE SOBRE MANEJO CB DATÁFONO, PRUEBAS CB OK , SE DEJA EQUIPO CON VR 10.3 ,IMPLEMENTACIÓN EXITOSA .</t>
  </si>
  <si>
    <t>VWZZZ797</t>
  </si>
  <si>
    <t>50568</t>
  </si>
  <si>
    <t>TA-25-1194779</t>
  </si>
  <si>
    <t>3007081862</t>
  </si>
  <si>
    <t>PUERTO GAITAN</t>
  </si>
  <si>
    <t>PTM PUERTO GAITAN DROGUERIA JA</t>
  </si>
  <si>
    <t>FO-25-1666976</t>
  </si>
  <si>
    <t>10/10/2025 9/10/2025 PROGRAMACIÓN REALIZADA POR LA ALIANZA| INSTALACIÓN PROGRAMADA PARA EL 2025-10-15 | 15/10/2025 SE REALIZA INSTALACIÓN DE DATAFONO, BASE PARA DATAFONO, LECTOR DE BARRAS, SE CREA USUARIOS, PRUEBAS DE TX OK, SE INSTALA MAGICBOX 2600, SE INSTALA CUBRE TECLADO, SE REALIZA CAPACITACIÓN DE SOMOS BANCOLOMBIA Y OPERATIVA DEL DATAFONO.</t>
  </si>
  <si>
    <t>VTZZZ904</t>
  </si>
  <si>
    <t>TA-25-1194785</t>
  </si>
  <si>
    <t>3007081861</t>
  </si>
  <si>
    <t>PTM PASTO R&amp;R STORE</t>
  </si>
  <si>
    <t>FO-25-1687223 | FO-25-1666979</t>
  </si>
  <si>
    <t>16/10/2025 SE REALIZÓ LA INSTALACIÓN DE EQUIPOS PUBLICIDAD Y ACCESORIOS PARA APERTURA CB BANCOLOMBIA SE DIO CAPACITACIÓN MANEJO DE DATÁFONO CB Y SOMOS BANCOLOMBIA SE EJECUTAN PRUEBAS TX EXITOSAS QUEDA OPERATIVO</t>
  </si>
  <si>
    <t>VWZZZ800 // VYZZZ068</t>
  </si>
  <si>
    <t>TA-25-1194792</t>
  </si>
  <si>
    <t>3007081857</t>
  </si>
  <si>
    <t>DISTRICOL MERCAHOGAR LLORENTE</t>
  </si>
  <si>
    <t>FO-25-1666983</t>
  </si>
  <si>
    <t>10/10/2025 9/10/2025 PROGRAMACIÓN REALIZADA POR LA ALIANZA| INSTALACIÓN PROGRAMADA PARA EL 2025-10-14 | 14/10/2025 SE REALIZA INSTALACIÓN DE DATAFONO CON BASE Y LECTORA COMPLETOS CONFIGURACIÓN OK PARÁMETROS OK Y SE REALIZAN PRUEBAS ÉXITOSAS DE TRANSACCIONES SE CAPACITA EN MANEJO DEL CB SE INSTALA PUBLICIDAD INTERIOR Y EXTERIOR OK SE ENTREGA 40 ROLLOS DE PAPELERÍA SOMOS BANCOLOMBIA OK. SE INSTALA CUBRETECLADO OK</t>
  </si>
  <si>
    <t>VWZZZ801</t>
  </si>
  <si>
    <t>PAZ MARTINEZ RICHARD HUMBERTO</t>
  </si>
  <si>
    <t>TA-25-1194793</t>
  </si>
  <si>
    <t>3007081854</t>
  </si>
  <si>
    <t>PTM BUCARAMANGA DROGUERIA FARM</t>
  </si>
  <si>
    <t>FO-25-1666987</t>
  </si>
  <si>
    <t>10/10/2025 9/10/2025 PROGRAMACIÓN REALIZADA POR LA ALIANZA| INSTALACIÓN PROGRAMADA PARA EL 2025-10-14 | 14/10/2025 EN COMUNICACIÓN CON EL SEÑOR JUAN DAVID CASTILLA AL NÚMERO DE CONTACTO 3173661909, COMENTA QUE DEBIDO A UN INCONVENIENTE PRESENTADO EN EL OPERADOR DEL INTERNET DE SU LOCAL NO NOS PUEDE RECIBIR EL DÍA DE HOY PARA REALIZAR LA IMPLEMENTACIÓN DEL CORRESPONSAL POR TAL MOTIVO COMENTA QUE DARÁ ALGUNA RESPUESTA EN HORAS DE LA TARDE PARA PODER VISITARLO EL DÍA DE MAÑANA MIÉRCOLES 15 DE OCTUBRE DEL PRESENTE AÑO | 15/10/2025 SE ESTABLECE COMUNICACIÓN CON EL SEÑOR JUAN DAVID AL NÚMERO 3173661909 QUIEN INFORMA QUE YA LE DIO SOLUCIÓN AL PROBLEMA DEL INTERNET,DESEA QUE SE VISITE EL DÍA DE MAÑANA A LAS 9 AM | 16/10/2025 SE HACE PRESENCIA EN COMERCIO SE REALIZA INSTALACIÓN DE UN DATÁFONO CON SU RESPECTIVO LECTOR DE BARRAS, FUENTE DE PODER Y BRAZO DE SOPORTE.
SE CAPACITA PERSONAL PARA EL MANEJO DEL POS,SE REALIZAN PRUEBAS CONSULTA DE SALDO, RETIRO Y DEPÓSITO OK</t>
  </si>
  <si>
    <t>VWZZZ802 - VYZZZ062</t>
  </si>
  <si>
    <t>BARRERA ORTEGA MARLON STWAR</t>
  </si>
  <si>
    <t>TA-25-1194794</t>
  </si>
  <si>
    <t>3007081858</t>
  </si>
  <si>
    <t>PTM FLORIDABLANCA TIENDA LA AN</t>
  </si>
  <si>
    <t>FO-25-1683636 | FO-25-1666991</t>
  </si>
  <si>
    <t>15/10/2025 LUEGO DE CONTESTACION EMITIDA POR LA RED NOS INDICAN QUE SE PROCEDERA CON UN CAMBIO DE TERMINALES SE PROCEDERA CON LA CULMINACIÓN DE LA ACTIVIDAD UNA VEZ INFORME LA RED SE ESTABLECE CONTACTO CON LA USUARIA  QUE A LA VEZ NOS INDICA QUE NOS PODRÁ ATENDER EL DÍA MAÑANA SIN NINGÚN PROBLEMA | 16/10/2025 SE REALIZA INSTALACIÓN DE AVISO EXTERIOR FLANGER DISPLAY LEGAL IDENTIFICADOR DE PUNTO BASE DATÁFONO LECTORA CAMBIO DE SISTEMA OPERATIVO INVERSION 9.90 CREACIÓN DE USUARIOS CAPACITACIÓN ADMINISTRATIVA OPERATIVA PRUEBAS OK SERVICIO OPERATIVO</t>
  </si>
  <si>
    <t>VYZZZ063	/	VWZZZ803</t>
  </si>
  <si>
    <t>ECHEVERRI ECHEVERRI EVELIN DANIELA</t>
  </si>
  <si>
    <t>SINCELEJO</t>
  </si>
  <si>
    <t>70235</t>
  </si>
  <si>
    <t>TA-25-1194795</t>
  </si>
  <si>
    <t>3007081859</t>
  </si>
  <si>
    <t>SUCRE</t>
  </si>
  <si>
    <t>GALERAS</t>
  </si>
  <si>
    <t>PTM GALERAS VARIEDADES PUNTOMO</t>
  </si>
  <si>
    <t>FO-25-1666996</t>
  </si>
  <si>
    <t>10/10/2025 9/10/2025 PROGRAMACIÓN REALIZADA POR LA ALIANZA| INSTALACIÓN PROGRAMADA PARA EL 2025-10-14 | 14/10/2025 SE VISITA COMERCIO, SE VERIFICA INFORMACIÓN, SE REALIZA INSTALACIÓN CB BANCOLOMBIA, SE INSTALA DATAFONO, LECTOR, MAGIC BOX DESK/2600, FUENTE, CABLE DE RED, BASE, CUBRE CLAVE, PAPELERÍA, PUBLICIDAD Y CAPACITACIÓN, PRUEBAS TRX EXITOSA.</t>
  </si>
  <si>
    <t>VWZZZ804</t>
  </si>
  <si>
    <t>CACERES HERNANDEZ ANDRES</t>
  </si>
  <si>
    <t>TA-25-1194800</t>
  </si>
  <si>
    <t>3007081855</t>
  </si>
  <si>
    <t>PTM CALI PAPELERIA Y VARIEDADE</t>
  </si>
  <si>
    <t>FO-25-1686966 | FO-25-1667001</t>
  </si>
  <si>
    <t>15/10/2025 SE INSTALA DATÁFONO SE CAPACITA AL CLIENTE SE ENTREGAN ROLLOS SE HACEN PRUEBAS CB QUEDA FUNCIONANDO CORRECTAMENTE NO SE HACEN MÁS PRUEBAS YA QUE CLIENTE NO TENÍA TARJETA BANCOLOMBIA Y LA DEL TECNICO ESTABA BLOQUEADA</t>
  </si>
  <si>
    <t>VWZZZ805 - VYZZZ065</t>
  </si>
  <si>
    <t>CUERO RUIZ JHONNY</t>
  </si>
  <si>
    <t>YOPAL</t>
  </si>
  <si>
    <t>85001</t>
  </si>
  <si>
    <t>TA-25-1194803</t>
  </si>
  <si>
    <t>3007081870</t>
  </si>
  <si>
    <t>CASANARE</t>
  </si>
  <si>
    <t>PTM YOPAL TIENDA JUANCHOS YOPA</t>
  </si>
  <si>
    <t>FO-25-1667004</t>
  </si>
  <si>
    <t>10/10/2025 9/10/2025 PROGRAMACIÓN REALIZADA POR LA ALIANZA| INSTALACIÓN PROGRAMADA PARA EL 2025-10-14 | 14/10/2025 SE VISITA COMERCIO, SE INSTALA DATÁFONO, LECTOR DE BARRAS BASE Y CUBRE TECLADO. PRUEBAS OK. OPERATIVO EL SERVICIO. SOMOS BANCOLOMBIA OK. SE CAPACITA CLIENTE OK. NO SE REALIZA PRUEBA DE TRANSFERENCIA NO SE CUENTA CON TARJETA</t>
  </si>
  <si>
    <t>VWZZZ806-VTZZZ899</t>
  </si>
  <si>
    <t>BERNAL ELAICA EDGAR ALEXIS</t>
  </si>
  <si>
    <t>TA-25-1194804</t>
  </si>
  <si>
    <t>3007081853</t>
  </si>
  <si>
    <t>PTM BOGOTA LA PAPELERIA LMJ</t>
  </si>
  <si>
    <t>FO-25-1667008</t>
  </si>
  <si>
    <t>10/10/2025 9/10/2025 PROGRAMACIÓN REALIZADA POR LA ALIANZA| INSTALACIÓN PROGRAMADA PARA EL 2025-10-15 | 15/10/2025 SE VISITA COMERCIO, SE INSTALA DATAFONO CON LECTOR, SE REALIZAN PRUEBAS DE TX, PRUEBAS OK SE INSTALA PUBLICIDAD OK</t>
  </si>
  <si>
    <t>VWZZZ807 - VYZZZ059</t>
  </si>
  <si>
    <t>ORTIZ YARA FRANKLYN ISRAEL</t>
  </si>
  <si>
    <t>TA-25-1194805</t>
  </si>
  <si>
    <t>3007054116</t>
  </si>
  <si>
    <t>REVAL MEGA SAN VICTORINO</t>
  </si>
  <si>
    <t>FO-25-1667011</t>
  </si>
  <si>
    <t>ROBUSTO</t>
  </si>
  <si>
    <t>REVAL</t>
  </si>
  <si>
    <t>10/10/2025 10-10 SE REALIZA LLAMADA AL CLIENTE, SE HABLA CON LA SRA  JOHANA GONZALEZ SE VALIDA DIRECCIÓN OK, CANAL OK, DISPONIBILIDAD TOTAL, COMUNICACIÓN POR WPP | INSTALACIÓN PROGRAMADA PARA EL 2025-10-14 | 14/10/2025 SE VISITA CB PARA INSTALACION DE DATAFONO ADICIONAL  SE ISNTALA BASE ,LECTORA,MAGICBOX,FUENTE DE PODER,CABLE DE RED,PINPAD , SE REALIZAN TRANSACCIONES DE PRUEBA OK Y SE DEJA CB OPERANDO SIN NOVEDAD</t>
  </si>
  <si>
    <t>VWZZZ808</t>
  </si>
  <si>
    <t>ROMERO ROJAS BREIDY JHOHAN</t>
  </si>
  <si>
    <t>TA-25-1213395</t>
  </si>
  <si>
    <t>3007028672</t>
  </si>
  <si>
    <t>OPRAP VERSALLES</t>
  </si>
  <si>
    <t>FO-25-1692026</t>
  </si>
  <si>
    <t>OPRAP</t>
  </si>
  <si>
    <t>16/10/2025 16-10 SE REALIZA LLAMADA AL CLIENTE, SE HABLA CON LA SRA SANDRA ALZATE SE VALIDA DIRECCIÓN OK, CANAL OK, DISPONIBILIDAD TOTAL. COMUICACIÓN POR WPP| INSTALACIÓN PROGRAMADA PARA EL 2025-10-17 | 17/10/2025 SE INSTALA EQUIPO, LECTOR, PINPAD Y ACCESORIOS, LUEGO SE INICIALIZA LA TERMINAL Y SE CREA USUARIOS, PRUEBAS OK</t>
  </si>
  <si>
    <t>FYZZZ431</t>
  </si>
  <si>
    <t>19698</t>
  </si>
  <si>
    <t>TA-25-1213396</t>
  </si>
  <si>
    <t>3007081737</t>
  </si>
  <si>
    <t>CAUCA</t>
  </si>
  <si>
    <t>SANTANDER DE QUILICHAO</t>
  </si>
  <si>
    <t>DISTRICOL DANICELL PLUS</t>
  </si>
  <si>
    <t>FO-25-1692030</t>
  </si>
  <si>
    <t>16/10/2025 16-10 PROGRAMACIÓN REALIZADA POR LA ALIANZA| INSTALACIÓN PROGRAMADA PARA EL 2025-10-17 | 24/10/2025 SE REALIZA APERTURA DE CB BANCOLOMBIA PURO, SE INSTALA EQUIPO, ACCESORIOS Y PUBLICIDAD, SE REALIZAN PRUEBAS OK. SE ENTREGAN 40 ROLLOS</t>
  </si>
  <si>
    <t>SUZZZ380</t>
  </si>
  <si>
    <t>MONTERO MUESES GIAN CARLO</t>
  </si>
  <si>
    <t>TA-25-1220616</t>
  </si>
  <si>
    <t>3007081887</t>
  </si>
  <si>
    <t>PTM MEDELLIN LOS VALLEJO</t>
  </si>
  <si>
    <t>FO-25-1706146</t>
  </si>
  <si>
    <t>20/10/2025 20-10 PROGRAMACIÓN REALIZADA POR LA ALIANZA| INSTALACIÓN PROGRAMADA PARA EL 2025-10-22 | 22/10/2025 SE INSTALA CB EXITOSAMENTE</t>
  </si>
  <si>
    <t>AE001924</t>
  </si>
  <si>
    <t>TA-25-1220617</t>
  </si>
  <si>
    <t>3007081886</t>
  </si>
  <si>
    <t>PTM MEDELLIN DROGUERIA LUZ Y V</t>
  </si>
  <si>
    <t>FO-25-1706145</t>
  </si>
  <si>
    <t>AE001925</t>
  </si>
  <si>
    <t>5129</t>
  </si>
  <si>
    <t>TA-25-1220618</t>
  </si>
  <si>
    <t>3007081876</t>
  </si>
  <si>
    <t>PTM CALDAS DAGO DROGUERIA</t>
  </si>
  <si>
    <t>FO-25-1706148</t>
  </si>
  <si>
    <t>20/10/2025 20-10 PROGRAMACIÓN REALIZADA POR LA ALIANZA| INSTALACIÓN PROGRAMADA PARA EL 2025-10-22 | 22/10/2025 SE INSTALAN EQUIPOS OK</t>
  </si>
  <si>
    <t>AE001926</t>
  </si>
  <si>
    <t>5380</t>
  </si>
  <si>
    <t>TA-25-1220619</t>
  </si>
  <si>
    <t>3007081885</t>
  </si>
  <si>
    <t>LA ESTRELLA</t>
  </si>
  <si>
    <t>PTM LA ESTRELLA MUNDO BEBE MAF</t>
  </si>
  <si>
    <t>FO-25-1706151</t>
  </si>
  <si>
    <t>AE001927</t>
  </si>
  <si>
    <t>TA-25-1220620</t>
  </si>
  <si>
    <t>3007081880</t>
  </si>
  <si>
    <t>PTM NEIVA MISCELANEA S&amp;C</t>
  </si>
  <si>
    <t>FO-25-1706156</t>
  </si>
  <si>
    <t>20/10/2025 20-10 PROGRAMACIÓN REALIZADA POR LA ALIANZA| INSTALACIÓN PROGRAMADA PARA EL 2025-10-21 | 21/10/2025 SE REALIZA APERTURA DE CB BANCOLOMBIA, SE INSTALA DATAFONO CON CUBRE CLAVE CON BASE Y ACCESORIOS, SE DA CAPACITACION AL CLIENTE, SE REALIZAN PRUEBAS DE TRANSACCIONES, TODAS EFECTIVAS, SE REALIZA EXAMEN PAGINA SOMOS BANCOLOMBIA, SE INSTALA PUBLICIDAD (AVISO EXTERIOR, FLANGER GIROS , DISPLAY HORARIO) Y SE ENTREGAN 40 ROLLOS RBM</t>
  </si>
  <si>
    <t>AE001929</t>
  </si>
  <si>
    <t>TA-25-1220624</t>
  </si>
  <si>
    <t>3007081881</t>
  </si>
  <si>
    <t>PTM PASTO MULTISERVICIOS Y SOL</t>
  </si>
  <si>
    <t>FO-25-1706162</t>
  </si>
  <si>
    <t>20/10/2025 20-10 PROGRAMACIÓN REALIZADA POR LA ALIANZA| INSTALACIÓN PROGRAMADA PARA EL 2025-10-21 | 21/10/2025 SE REALIZÓ LA INSTALACIÓN DE EQUIPOS PUBLICIDAD Y ACCESORIOS PARA APERTURA CB BANCOLOMBIA SE DIO CAPACITACIÓN MANEJO DE DATÁFONO CB Y SOMOS BANCOLOMBIA, ESTE ÚLTIMO NO ESTÁ ACTIVO POR CORREO DEL CLIENTE, SE EJECUTAN PRUEBAS TX EXITOSAS QUEDA OPERATIVO.</t>
  </si>
  <si>
    <t>AE001932</t>
  </si>
  <si>
    <t>TA-25-1220625</t>
  </si>
  <si>
    <t>3007081874</t>
  </si>
  <si>
    <t>PTM BUCARAMANGA PAPELERIA Y CA</t>
  </si>
  <si>
    <t>FO-25-1706167</t>
  </si>
  <si>
    <t>20/10/2025 20-10 PROGRAMACIÓN REALIZADA POR LA ALIANZA| INSTALACIÓN PROGRAMADA PARA EL 2025-10-21 | 21/10/2025 SE REALIZA APERTURA DE CB BANCOLOMBIA PURO SE INSTALA DATAFONO LECTOR DE BARRAS BASE DE DATÁFONO USUARIO CAPACITACIÓN PUBLICIDAD COMPLETA</t>
  </si>
  <si>
    <t>AE001933</t>
  </si>
  <si>
    <t>HERRERA LUQUE SAUL JAVIER</t>
  </si>
  <si>
    <t>68406</t>
  </si>
  <si>
    <t>TA-25-1220627</t>
  </si>
  <si>
    <t>3007081879</t>
  </si>
  <si>
    <t>LEBRIJA</t>
  </si>
  <si>
    <t>PTM LEBRIJA MINI MARTKET LEIDY</t>
  </si>
  <si>
    <t>FO-25-1706169</t>
  </si>
  <si>
    <t>20/10/2025 20-10 PROGRAMACIÓN REALIZADA POR LA ALIANZA| INSTALACIÓN PROGRAMADA PARA EL 2025-10-21 | 21/10/2025 SE REALIZA VISITA AL COMERCIO SE HACE APERTURA CORRESPONSAL BANCOLOMBIA PURO SE INSTALA AVISO, FLANGER, DISPLAY DE HORARIOS, DATÁFONO, LECTOR DE BARRAS, SE REALIZA CAPACITACIÓN GENERAL COMPLETA SE HACEN PRUEBAS, SOMOS BANCOLOMBIA CAÍDO NO LLEGA MENSAJE CON CÓDIGO DE VERIFICACIÓN AL CORREO DEL CLIENTE CLIENTE REALIZA LLAMADA A LA LÍNEA DE SERVICIO AL CLIENTE DONDE COMENTAN QUE HAY QUE ESPERAR APROXIMADAMENTE 36 HORAS PARA PODER SOLUCIONAR EL INCONVENIENTE CON EL PORTAL</t>
  </si>
  <si>
    <t>AE001934</t>
  </si>
  <si>
    <t>68575</t>
  </si>
  <si>
    <t>TA-25-1220628</t>
  </si>
  <si>
    <t>3007081883</t>
  </si>
  <si>
    <t>PUERTO WILCHES</t>
  </si>
  <si>
    <t>PTM PUERTO WILCHES LEIMATH' DA</t>
  </si>
  <si>
    <t>FO-25-1706173</t>
  </si>
  <si>
    <t>20/10/2025 20-10 PROGRAMACIÓN REALIZADA POR LA ALIANZA| INSTALACIÓN PROGRAMADA PARA EL 2025-10-21 | 21/10/2025 INSTALACIÓN CONFIGURACIÓN Y CAPACITACIÓN DE MANEJO DE TERMINAL E INGRESO A SOMOS BANCOLOMBIA</t>
  </si>
  <si>
    <t>AE001935</t>
  </si>
  <si>
    <t>TA-25-1220629</t>
  </si>
  <si>
    <t>3007081875</t>
  </si>
  <si>
    <t>PTM CALI GLOBALTECH CYBER</t>
  </si>
  <si>
    <t>FO-25-1706175</t>
  </si>
  <si>
    <t>20/10/2025 20-10 PROGRAMACIÓN REALIZADA POR LA ALIANZA| INSTALACIÓN PROGRAMADA PARA EL 2025-10-21 | 21/10/2025 SE VISITA ESTABLECIMIENTO, SE REALIZA INSTALACIÓN CORRESPONSAL BANCOLOMBIA PURO. TRANSACCIONES DE PRUEBA EXITOSAS. SE CAPACITA Y SE INSTALA PUBLICIDAD COMPLETA</t>
  </si>
  <si>
    <t>AE001936</t>
  </si>
  <si>
    <t>76318</t>
  </si>
  <si>
    <t>TA-25-1220630</t>
  </si>
  <si>
    <t>3007081878</t>
  </si>
  <si>
    <t>GUACARI</t>
  </si>
  <si>
    <t>PTM GUACARI PAPELERIA SANTA MA</t>
  </si>
  <si>
    <t>FO-25-1706177</t>
  </si>
  <si>
    <t>20/10/2025 20-10 PROGRAMACIÓN REALIZADA POR LA ALIANZA| INSTALACIÓN PROGRAMADA PARA EL 2025-10-21 | 21/10/2025 SE REALIZA APERTURA DE CB BANCOLOMBIA PURO, SE INSTALA EQUIPO, ACCESORIOS Y PUBLICIDAD, SE REALIZAN PRUEBAS OK. NO ES POSIBLE REALIZAR CAPACITACIÓN DE SOMOS BANCOLOMBIA DEBIDO A QUE AL CLIENTE NO LE LLEGA CÓDIGO DE VERIFICACIÓN Y EL USUARIO DE PRUEBA SE ENCUENTRA BLOQUEADO SE REALIZA CON EL DE PRUEBA . SE REALIZA ENTREGA DE 40 ROLLOS.</t>
  </si>
  <si>
    <t>AE001937</t>
  </si>
  <si>
    <t>TA-25-1220631</t>
  </si>
  <si>
    <t>3007081888</t>
  </si>
  <si>
    <t>PTM CASANARE 3/65</t>
  </si>
  <si>
    <t>FO-25-1706184</t>
  </si>
  <si>
    <t>20/10/2025 20-10 PROGRAMACIÓN REALIZADA POR LA ALIANZA| INSTALACIÓN PROGRAMADA PARA EL 2025-10-21 | 21/10/2025 SE VISITA COMERCIO, SE INSTALA DATÁFONO LECTOR BASE Y CUBRE TECLADO. PRUEBAS OK. OPERATIVO EL SERVICIO. SE CAPACITA CLIENTE. SOMOS BANCOLOMBIA OK.</t>
  </si>
  <si>
    <t>AE001938</t>
  </si>
  <si>
    <t>85010</t>
  </si>
  <si>
    <t>TA-25-1220632</t>
  </si>
  <si>
    <t>3007081872</t>
  </si>
  <si>
    <t>AGUAZUL</t>
  </si>
  <si>
    <t>PTM MARGINAL DE LA SELVA FRENT</t>
  </si>
  <si>
    <t>FO-25-1706186</t>
  </si>
  <si>
    <t>20/10/2025 20-10 PROGRAMACIÓN REALIZADA POR LA ALIANZA| INSTALACIÓN PROGRAMADA PARA EL 2025-10-22 | 22/10/2025 SE VISITA COMERCIO, SE INSTALA DATÁFONO LECTOR BASE Y CUBRE TECLADO. PRUEBAS OK. OPERATIVO EL SERVICIO. SOMOS BANCOLOMBIA OK. NO SE REALIZA PRUEBA DE TRANSFERENCIA NO SE CUENTA CON TARJETA.</t>
  </si>
  <si>
    <t>AE001939</t>
  </si>
  <si>
    <t>TA-25-1220633</t>
  </si>
  <si>
    <t>3007081873</t>
  </si>
  <si>
    <t>PTM BOGOTA FLAG MART</t>
  </si>
  <si>
    <t>FO-25-1716863 | FO-25-1706191</t>
  </si>
  <si>
    <t>22/10/2025 SE REALIZA LA INSTALACIÓN DEL CB PTM BOGOTA FLAG MARY, EL CLIENTE Y TÉCNICO NO MANEJAN TARJETA BANCOLOMBIA SE REALIZAN PRUEBAS ENVIANDO Y RETIRANDO POR NEQUI</t>
  </si>
  <si>
    <t>AE001940</t>
  </si>
  <si>
    <t>ALARCON AREVALO JOHAN STIVEN</t>
  </si>
  <si>
    <t>27615</t>
  </si>
  <si>
    <t>TA-25-1220634</t>
  </si>
  <si>
    <t>3007063236</t>
  </si>
  <si>
    <t>CHOCO</t>
  </si>
  <si>
    <t>RIOSUCIO</t>
  </si>
  <si>
    <t>DISTRICOL TECNOCHUY 2</t>
  </si>
  <si>
    <t>FO-25-1706195</t>
  </si>
  <si>
    <t>20/10/2025 20-10 PROGRAMACIÓN REALIZADA POR LA ALIANZA | INSTALACIÓN PROGRAMADA PARA EL 2025-10-22 | 22/10/2025 SE INSTALA DATAFONO ADICIONAL. SE INSTALA BASE. LECTORA Y MAGIBOX, PIN PAD SE HACEN PRUEBAS Y SE DEJA TODO OPERATIVO</t>
  </si>
  <si>
    <t>AE001941</t>
  </si>
  <si>
    <t>TERRESTRE/FLUVIAL</t>
  </si>
  <si>
    <t>TA-25-1229137</t>
  </si>
  <si>
    <t>3007081949</t>
  </si>
  <si>
    <t>PTM MEDELLIN PAPELERIA CLIP AG</t>
  </si>
  <si>
    <t>FO-25-1718383</t>
  </si>
  <si>
    <t>22/10/2025 22-10 PROGRAMACIÓN REALIZADA POR LA ALIANZA| INSTALACIÓN PROGRAMADA PARA EL 2025-10-24 | 24/10/2025 INSTALACIÓN DE CB MIXTO OK PRUEBAS OK PUBLICIDAD Y CAPACITACIÓN CUBRE CLAVE OK NO TELECARGA</t>
  </si>
  <si>
    <t>AE003968 AE003237</t>
  </si>
  <si>
    <t>TA-25-1229143</t>
  </si>
  <si>
    <t>3007081947</t>
  </si>
  <si>
    <t>PTM MEDELLIN MERCADOS LA 80 PE</t>
  </si>
  <si>
    <t>FO-25-1718384</t>
  </si>
  <si>
    <t>22/10/2025 22-10 PROGRAMACIÓN REALIZADA POR LA ALIANZA| INSTALACIÓN PROGRAMADA PARA EL 2025-10-24 | 24/10/2025 INSTALACIÓN CB OK, SE CAPACITA AL USUARIO, PRUEBAS EXITOSAS, CB QUEDA OPERATIVO  . INSTALACIÓN DE PUBLICIDAD OK</t>
  </si>
  <si>
    <t>AE003969-AE003238</t>
  </si>
  <si>
    <t>TA-25-1229149</t>
  </si>
  <si>
    <t>3007081946</t>
  </si>
  <si>
    <t>PTM MEDELLIN ACELEROX</t>
  </si>
  <si>
    <t>FO-25-1718387</t>
  </si>
  <si>
    <t>22/10/2025 22-10 PROGRAMACIÓN REALIZADA POR LA ALIANZA| INSTALACIÓN PROGRAMADA PARA EL 2025-10-24 | 24/10/2025 SE INSTALA CB EXITOSAMENTE</t>
  </si>
  <si>
    <t>AE003970-AE003239</t>
  </si>
  <si>
    <t>TA-25-1229159</t>
  </si>
  <si>
    <t>3007081950</t>
  </si>
  <si>
    <t>PTM MEDELLIN SUEÑOS DE CARAMEL</t>
  </si>
  <si>
    <t>FO-25-1718391</t>
  </si>
  <si>
    <t>22/10/2025 22-10 PROGRAMACIÓN REALIZADA POR LA ALIANZA| INSTALACIÓN PROGRAMADA PARA EL 2025-10-24 | 24/10/2025 SE REALIZA INSTALACIÓN DE CORRESPONSAL, SE INSTALAN EQUIPOS CON PRUEBAS EXITOSAS, SE CAPACITA Y SE EVALÚA AL CLIENTE, SE INSTALA PUBLICIDAD COMPLETA, CB QUEDA OPERATIVO. USUARIO SOMOS BANCOLOMBIA ACTIVO</t>
  </si>
  <si>
    <t>AE003971-AE003240</t>
  </si>
  <si>
    <t>TA-25-1229161</t>
  </si>
  <si>
    <t>3007081948</t>
  </si>
  <si>
    <t>PTM MEDELLIN DROGUERIA TALITA</t>
  </si>
  <si>
    <t>FO-25-1718394</t>
  </si>
  <si>
    <t>22/10/2025 22-10 PROGRAMACIÓN REALIZADA POR LA ALIANZA| INSTALACIÓN PROGRAMADA PARA EL 2025-10-24 | 24/10/2025 INSTALACIÓN DE CB MIXTO OK PUBLICIDAD Y CAPACITACIÓN OK PRUEBAS SOLO CONSULTA DE SALDO NO HAY PARA OTRAS PRUEBAS CUBRE CLAVE OK NO TELECARGA</t>
  </si>
  <si>
    <t>AE003972 AE003241</t>
  </si>
  <si>
    <t>5282</t>
  </si>
  <si>
    <t>TA-25-1229165</t>
  </si>
  <si>
    <t>3007081941</t>
  </si>
  <si>
    <t>FREDONIA</t>
  </si>
  <si>
    <t>PTM CORREGIMIENTO LA MINA DEPO</t>
  </si>
  <si>
    <t>FO-25-1718397</t>
  </si>
  <si>
    <t>22/10/2025 22-10 PROGRAMACIÓN REALIZADA POR LA ALIANZA| INSTALACIÓN PROGRAMADA PARA EL 2025-10-23 | 23/10/2025 SE HACE IMPLEMENTACION OK EQUIPOS OPERATIVOS PRUEBAS EXITOSAS</t>
  </si>
  <si>
    <t>AE003973</t>
  </si>
  <si>
    <t>5480</t>
  </si>
  <si>
    <t>TA-25-1229167</t>
  </si>
  <si>
    <t>3007081943</t>
  </si>
  <si>
    <t>MUTATA</t>
  </si>
  <si>
    <t>PTM MUTATA DISTRIBUCIONES DIEZ</t>
  </si>
  <si>
    <t>FO-25-1718401</t>
  </si>
  <si>
    <t>22/10/2025 22-10 PROGRAMACIÓN REALIZADA POR LA ALIANZA| INSTALACIÓN PROGRAMADA PARA EL 2025-10-24 | 24/10/2025 SE INSTALA BASE DATAFONO, DATAFONO,LECTORA,MAGIBOX,PUBLICIDAD SE HACEN PRUEBAS DE CONSULTA DE SALDO, RETIRO,CONSIGNACIONES Y SE DEJA FUNCIONANDO CORRECTAMENTE</t>
  </si>
  <si>
    <t>AE003974-AE003275</t>
  </si>
  <si>
    <t>25843</t>
  </si>
  <si>
    <t>TA-25-1229177</t>
  </si>
  <si>
    <t>3007081945</t>
  </si>
  <si>
    <t>VILLA DE SAN DIEGO DE UBATE</t>
  </si>
  <si>
    <t>PTM VILLA DE SAN DIEGO PAPELER</t>
  </si>
  <si>
    <t>FO-25-1718410</t>
  </si>
  <si>
    <t>22/10/2025 22-10 PROGRAMACIÓN REALIZADA POR LA ALIANZA| INSTALACIÓN PROGRAMADA PARA EL 2025-10-24 | 24/10/2025 NO FUE POSIBLE REALIZAR APERTURA POR FALLAS EN LA RED | 29/10/2025 SE VISITA COMERCIO, SE INSTALA CB BANCOLOMBIA, SE CREAN USUARIOS DEL CLIENTE, SE REALIZAN PRUEBAS OK, SE BRINDA CAPACITACIÓN DE USO, SE INSTALA PUBLICIDAD COMPLETA.</t>
  </si>
  <si>
    <t>AE003384 - AE003975</t>
  </si>
  <si>
    <t>VEGA MANRIQUE JONATAN MAURICIO</t>
  </si>
  <si>
    <t>IBAGUE</t>
  </si>
  <si>
    <t>73001</t>
  </si>
  <si>
    <t>TA-25-1229178</t>
  </si>
  <si>
    <t>3007081942</t>
  </si>
  <si>
    <t>TOLIMA</t>
  </si>
  <si>
    <t>PTM IBAGUE FARMAPLUS DE LA GUA</t>
  </si>
  <si>
    <t>FO-25-1718414</t>
  </si>
  <si>
    <t>22/10/2025 22-10 PROGRAMACIÓN REALIZADA POR LA ALIANZA| INSTALACIÓN PROGRAMADA PARA EL 2025-10-24 | 24/10/2025 SE REALIZA INSTALACIÓN DE CB BANCOLOMBIA, SE CAPACITA A HEIDY DUSAN  SOBRE EL MANEJO DEL CB; SE INSTALA PUBLICIDAD INCLUIDO HORARIO Y OTROS LUGARES PRUEBAS OK SE INSTALA CUBRE CLAVE.</t>
  </si>
  <si>
    <t>AE003976-AE003308</t>
  </si>
  <si>
    <t>BARRAGAN TAFUR EDWIN ESTEBAN</t>
  </si>
  <si>
    <t>TA-25-1229180</t>
  </si>
  <si>
    <t>3007081938</t>
  </si>
  <si>
    <t>PTM CALI INTERLADO</t>
  </si>
  <si>
    <t>FO-25-1718422</t>
  </si>
  <si>
    <t>22/10/2025 22-10 PROGRAMACIÓN REALIZADA POR LA ALIANZA| INSTALACIÓN PROGRAMADA PARA EL 2025-10-24 | 24/10/2025 SE LLAMA AL CLIENTE VÁLIDO LA INSTALACIÓN DEL CB Y LA DISPONIBILIDAD, SE VISITA EL COMERCIO, SE INSTALA DATAFONO, LECTORA, PINPAD, MAGIC BOX EN APERTURA CB MIXTO BANCOLOMBIA, PRUEBAS OK, TELECARGA TRNA</t>
  </si>
  <si>
    <t>AE003978 - AE003364</t>
  </si>
  <si>
    <t>TA-25-1229181</t>
  </si>
  <si>
    <t>3007081939</t>
  </si>
  <si>
    <t>PTM CALI TIENDA ANIMAL MUNDO M</t>
  </si>
  <si>
    <t>FO-25-1718424</t>
  </si>
  <si>
    <t>22/10/2025 22-10 PROGRAMACIÓN REALIZADA POR LA ALIANZA| INSTALACIÓN PROGRAMADA PARA EL 2025-10-24 | 24/10/2025 SE INSTALA EQUIPO, LECTOR Y ACCESORIOS, LUEGO SE CAPACITA Y SE INSTALA PUBLICIDAD, PRUEBAS OK</t>
  </si>
  <si>
    <t>AE003979 - AE003365</t>
  </si>
  <si>
    <t>TA-25-1229183</t>
  </si>
  <si>
    <t>3007081944</t>
  </si>
  <si>
    <t>PTM PUERTO ASIS BOUTIQUE L&amp;J A</t>
  </si>
  <si>
    <t>FO-25-1718431</t>
  </si>
  <si>
    <t>22/10/2025 22-10 PROGRAMACIÓN REALIZADA POR LA ALIANZA| INSTALACIÓN PROGRAMADA PARA EL 2025-10-24 | 25/10/2025 DEBIDO A PROBLEMAS PARA DESPLAZAMIENTO HACIA PUTUMAYO DADO INCONVENIENTES EN LAS VIAS Y POR CAIDA DE ENTIDAD BANCARIA EN LA MAÑANA DEL VIERNES NO SE PUEDE VIAJAR HACIA  PUTUMAYO, SE ESTARA VIAJANDO LA PROXIMA SEMANA. | 27/10/2025 SE REALIZA COMUNICACIÓN TELEFÓNICA CON LA SEÑORA LILIANA Y SE LE INFORMA QUE MAÑANA EN LA JORNADA DE LA MAÑANA SE REALIZARÁ INSTALACIÓN YA QUE HOY ME ENCUENTRO REALIZANDO DESPLAZAMIENTO DESDE LA CIUDAD DE PASTO | 28/10/2025 SE REALIZA INSTALACIÓN DE CB. SE CAPACITA SOBRE SOMOS BANCOLOMBIA, MANEJO DE DATAFONO Y PARTE ADMINISTRATIVA. SE INSTALA AVISO EXTERIOR, FLANGER Y DISPLAY LEGAL CON INSERTO HORARIO, TARIFAS Y NÚMERO DE CB. SE ENTREGAN 40 ROLLOS. SE REALIZA PRUEBAS TX EXITOSAS. QUEDA OPERATIVO</t>
  </si>
  <si>
    <t>AE003980 - AE003296</t>
  </si>
  <si>
    <t>5034</t>
  </si>
  <si>
    <t>TA-25-1229184</t>
  </si>
  <si>
    <t>3007081940</t>
  </si>
  <si>
    <t>ANDES</t>
  </si>
  <si>
    <t>PTM ANDES MARANTO BELLEZA NATU</t>
  </si>
  <si>
    <t>FO-25-1718434</t>
  </si>
  <si>
    <t>22/10/2025 22-10 PROGRAMACIÓN REALIZADA POR LA ALIANZA| INSTALACIÓN PROGRAMADA PARA EL 2025-10-23 | 23/10/2025 SE REALIZA INSTALACIÓN DE EQUIPO, CAPACITACIÓN Y INSTALACIÓN DE PUBLICIDAD SE REALIZAN PRUEBAS EXITOSAS SERVICIO OPERATIVO OK</t>
  </si>
  <si>
    <t>AE003981</t>
  </si>
  <si>
    <t>TA-25-1229185</t>
  </si>
  <si>
    <t>3007081935</t>
  </si>
  <si>
    <t>PTM BOGOTA DROGUERIA ROSSI FAR</t>
  </si>
  <si>
    <t>FO-25-1718438</t>
  </si>
  <si>
    <t>22/10/2025 22-10 PROGRAMACIÓN REALIZADA POR LA ALIANZA| INSTALACIÓN PROGRAMADA PARA EL 2025-10-24 | 24/10/2025 NO SE PUEDE REALIZAR INSTALACIÓN YA QUE PRESENTA FALLA CON BANCOLOMBIA Y REDEBAN | 29/10/2025 DURANTE VISITA TECNICA SE REALIZA INSTALACIÓN DE CORRESPONSAL BANCARIO CON SOPORTÉ, LECTOR DE BARRAS Y DATAFONO, SE CREAN USUARIOS DE CB INDICADOS POR EL CLIENTE, SE REALIZA PRUEBAS OK DE CB. CIERRES</t>
  </si>
  <si>
    <t>AE003982 - AE003278</t>
  </si>
  <si>
    <t>TA-25-1229186</t>
  </si>
  <si>
    <t>3007081934</t>
  </si>
  <si>
    <t>PTM BOGOTA COMUNICACIONES C.A</t>
  </si>
  <si>
    <t>FO-25-1718440</t>
  </si>
  <si>
    <t>22/10/2025 22-10 PROGRAMACIÓN REALIZADA POR LA ALIANZA| INSTALACIÓN PROGRAMADA PARA EL 2025-10-24 | 24/10/2025 POR FALLA CON LA PLATAFORMA DEL BANCO Y CAIDA GENERAL NO SE ALCANZA A REALIZAR ACTIVIDAD SE HACE CONTACTO CON CLIENTE AL NÚMERO 3046600000 INDICANDO NOVEDAD Y ESTE PIDE QUE LE VUELVAN A CONTACTAR EL DÍA LUNES 27 PARA CONFIRMAR NUEVAMENTE | 29/10/2025 SE REALIZA INSTALACIÓN COMPLETA DE CORRESPONSAL BANCARIO, SE INSTALA PUBLICIDAD EN LUGARES INDICADOS POR EL CLIENTE, SE REALIZA CAPACITACIÓN COMPLETA DE SOMOS Y USO DE MENÚ DE OPERADOR  A CLIENTE, SE CREAN USUARIOS DE CB INDICADOS POR EL CLIENTE, SE REALIZA PRUEBAS OK DE CB SE VALIDA SALDO DE CB ESTANDO OK A CONFORMIDAD DE CORRESPONSAL, SOLO SE REALIZA PRUEBAS DE DEPOSITO YA QUE NO SE CUENTA CON TARJETA DE PRUEBAS.</t>
  </si>
  <si>
    <t>AE003983-AE003279</t>
  </si>
  <si>
    <t>TA-25-1229187</t>
  </si>
  <si>
    <t>3007081932</t>
  </si>
  <si>
    <t>PTM BOGOTA EL PINCEL DE LA BEL</t>
  </si>
  <si>
    <t>FO-25-1718444</t>
  </si>
  <si>
    <t>22/10/2025 22-10 PROGRAMACIÓN REALIZADA POR LA ALIANZA| INSTALACIÓN PROGRAMADA PARA EL 2025-10-24 | 24/10/2025 SE VISITA COMERCIO, SE INSTALA DATAFONO CON LECTORA Y BASE, SE ENTRGAN 40 ROLLOS RBM, SE DA CAPACITACIÓN, SE REALIZAN PRUEBAS , PRUEBAS DE TX OK</t>
  </si>
  <si>
    <t>AE003985 - AE003366</t>
  </si>
  <si>
    <t>TA-25-1229188</t>
  </si>
  <si>
    <t>3007081936</t>
  </si>
  <si>
    <t>PTM BOGOTA PAPELERIA ANDI</t>
  </si>
  <si>
    <t>FO-25-1718447</t>
  </si>
  <si>
    <t>22/10/2025 22-10 PROGRAMACIÓN REALIZADA POR LA ALIANZA| INSTALACIÓN PROGRAMADA PARA EL 2025-10-24 | 24/10/2025 INSTALACIÓN BANCOLOMBIA CON PUBLICIDAD DATAFONO LECTORA ROLLOS BASE FUENTE DATOS SERVICIO OPERATIVO PRUEBAS OK TRNA RBM SE INSTALA CUBRE TECLADO SOLO SE REALIZA CONSULTA DE SALDO NO SE TIENE COMO HACER RETIRO Y CONSIGNACIÓN</t>
  </si>
  <si>
    <t>AE003986 - AE003281</t>
  </si>
  <si>
    <t>TA-25-1237374</t>
  </si>
  <si>
    <t>3007081988</t>
  </si>
  <si>
    <t>PTM MEDELLIN MANUFACTURAS DE F</t>
  </si>
  <si>
    <t>FO-25-1730054</t>
  </si>
  <si>
    <t>24/10/2025 24-10 PROGRAMACIÓN REALIZADA POR LA ALIANZA| INSTALACIÓN PROGRAMADA PARA EL 2025-10-28 | 28/10/2025 SE INSTALAN EQUIPOS OK, SE REALIZA CAMBIO DE DATAFONO DEBIDO A IMPRESORA MALA, PRUEBAS OK</t>
  </si>
  <si>
    <t>CA000702 - AE004736</t>
  </si>
  <si>
    <t>TA-25-1237375</t>
  </si>
  <si>
    <t>3007081987</t>
  </si>
  <si>
    <t>PTM VEREDA RIVERA EL CARMEN DE</t>
  </si>
  <si>
    <t>FO-25-1730055</t>
  </si>
  <si>
    <t>24/10/2025 24-10 PROGRAMACIÓN REALIZADA POR LA ALIANZA| INSTALACIÓN PROGRAMADA PARA EL 2025-10-28 | 28/10/2025 SE INSTALA PUBLICIDAD Y EQUIPOS A PETICIÓN DEL USUARIO, SE DEJAN SERVICIOS OK CAPACITACIÓN OK</t>
  </si>
  <si>
    <t>CA000703-AE004737</t>
  </si>
  <si>
    <t>5576</t>
  </si>
  <si>
    <t>TA-25-1237376</t>
  </si>
  <si>
    <t>3007081983</t>
  </si>
  <si>
    <t>PUEBLORRICO</t>
  </si>
  <si>
    <t>PTM PUEBLO RICO VARIEDADES L&amp;B</t>
  </si>
  <si>
    <t>FO-25-1730058</t>
  </si>
  <si>
    <t>24/10/2025 24-10 PROGRAMACIÓN REALIZADA POR LA ALIANZA| INSTALACIÓN PROGRAMADA PARA EL 2025-10-28 | 28/10/2025 INSTALACIÓN DE CB PURO OK PUBLICIDAD Y CAPACITACIÓN OK PRUEBAS SOLO CONSULTA DE SALDO CUBRE CLAVE OK NO TELECARGA</t>
  </si>
  <si>
    <t>CA000704</t>
  </si>
  <si>
    <t>TA-25-1237377</t>
  </si>
  <si>
    <t>3007081985</t>
  </si>
  <si>
    <t>PTM SOLEDAD MINI TIENDA JP 26</t>
  </si>
  <si>
    <t>FO-25-1730061</t>
  </si>
  <si>
    <t>24/10/2025 24-10 PROGRAMACIÓN REALIZADA POR LA ALIANZA| INSTALACIÓN PROGRAMADA PARA EL 2025-10-27 | 27/10/2025 SE REALIZA VISITA AL COMERCIO PARA REALIZAR LA INSTALACIÓN DEL CORRESPONSAL BANCOLOMBIA EXITOSO SE CREAN USUARIOS SE CAPACITA AL CLIENTE SOBRE EL MANEJO DEL DATÁFONO SE INSTALA VERSIÓN 9.90 SE REALIZAN PRUEBAS EXITOSAS Y EL CB QUEDA OPERATIVO.COMERCIO SIN AVISO PUBLICITARIO, SIN EMBARGO SI ES EL MISMO OBJETIVO COMERCIAL, LA DIRECCION COINCIDE Y LA CÁMARA DE COMERCIO TAMBIEN TIENE EL MISMO NOMBRE DE LISTA DE CHEQUEO.</t>
  </si>
  <si>
    <t>CA000705-CA000559</t>
  </si>
  <si>
    <t>15469</t>
  </si>
  <si>
    <t>TA-25-1237378</t>
  </si>
  <si>
    <t>3007081982</t>
  </si>
  <si>
    <t>MONIQUIRA</t>
  </si>
  <si>
    <t>PTM MONIQUIRA DISTRIGANOS RICA</t>
  </si>
  <si>
    <t>FO-25-1730064</t>
  </si>
  <si>
    <t>24/10/2025 24-10 PROGRAMACIÓN REALIZADA POR LA ALIANZA| INSTALACIÓN PROGRAMADA PARA EL 2025-10-27 | 27/10/2025 SE ESTABLECE COMUNICACIÓN CON LA SEÑORA LEIDY MARIANA CARVAJAL MORELO AL NÚMERO DE CONTACTO  3103598771 SE LE INDICA QUE POR TEMAS DE LOS DESPLAZAMIENTOS Y LA HORA ACTUAL NO ES POSIBLE EJECUTAR LA ACTIVIDAD EL DÍA DE HOY VA SER VISITADA EL DÍA DE MAÑANA EN HORAS AM CLIENTE CONFIRMA TENER LA DISPONIBILIDAD TOTAL PARA EL DÍA DE MAÑANA SE VÁLIDA DISTANCIA MODEM A DONDE VA QUEDAR INSTALADO EL DATÁFONO CLIENTE CONFIRMA QUE ESTÁ CERCA. | 28/10/2025 SE EJECUTA APERTURA BANCOLOMBIA EXITOSA INSTALANDO EQUIPOS Y PUBLICIDAD PERSONAL CAPACITADO PRUEBAS OK CLIENTE CONFORME</t>
  </si>
  <si>
    <t>CA000706</t>
  </si>
  <si>
    <t>68307</t>
  </si>
  <si>
    <t>TA-25-1237379</t>
  </si>
  <si>
    <t>3007081979</t>
  </si>
  <si>
    <t>GIRON</t>
  </si>
  <si>
    <t>PTM GIRON TIENDA EL MIRADOR DE</t>
  </si>
  <si>
    <t>FO-25-1730067</t>
  </si>
  <si>
    <t>24/10/2025 24-10 PROGRAMACIÓN REALIZADA POR LA ALIANZA| INSTALACIÓN PROGRAMADA PARA EL 2025-10-27 | 27/10/2025 EN COMUNICACIÓN CON EL SEÑOR GONZALO AL MOVIL 3172513082, SE CONFIRMA PUERTO DE RED Y ELÉCTRICO, SE CONFIRMA DISPONIBILIDAD DE ATENCIÓN PARA EL DÍA DE MAÑANA MARTES 28 DE OCTUBRE DESPUÉS DE LAS 8 AM, SE LE INFORMA QUE DEBIDO A UNA NOVEDAD CON LA RED SE REPROGRAMO LA INSTALACIÓN POR OPERATIVIDAD,CLIENTE CONFORME. | 28/10/2025 INSTALACIÓN DE CB BANCOLOMBIA MIXTO, INSTALACIÓN Y ADECUACIÓN DE DATAFONO LECTORA FUENTE CABLE PACTHCORD Y BASE FUENTE Y CUBRE CLAVE, INYECCION DE SO +VER 10.3N, CONFIGURACION CB OK, PRUEBAS OK, SE CAPACITA SOBRE LA WEB SOMOS BANCOLOMBIA, SE CAPACITA SOBRE RETIROS DEPÓSITOS RECUADOS TRASFERENCIAS SALDO Y SE EXPLICA SOBRE CIERRE Y CUADRE DIARIO.</t>
  </si>
  <si>
    <t>106ZZ080-CA000707</t>
  </si>
  <si>
    <t>SANTOS GONZALEZ JOHAN FABIAN</t>
  </si>
  <si>
    <t>TA-25-1237380</t>
  </si>
  <si>
    <t>3007081980</t>
  </si>
  <si>
    <t>PTM  GIRON MISCELANEA SANVA 2</t>
  </si>
  <si>
    <t>FO-25-1730070</t>
  </si>
  <si>
    <t>24/10/2025 24-10 PROGRAMACIÓN REALIZADA POR LA ALIANZA| INSTALACIÓN PROGRAMADA PARA EL 2025-10-28 | 28/10/2025 EN COMUNICACIÓN CON LA SEÑORA MARÍA AL MOVIL 3232369897, SE CONFIRMA DISPONIBILIDAD DE ATENCIÓN PARA EL DÍA DE HOY MARTES 28 D OCTUBRE DESPUÉS DE LAS 2PM,SE CONFIRMA SERVICIO ETHERNET Y ELÉCTRICO. | 28/10/2025 INSTALACIÓN DE CB BANCOLOMBIA MIXTO, INSTALACIÓN Y ADECUACIÓN DE DATAFONO LECTORA FUENTE CABLE PACTHCORD Y BASE FUENTE Y CUBRE CLAVE, INYECCION DE SO +VER 10.3N, CONFIGURACION CB OK, PRUEBAS OK, SE CAPACITA SOBRE LA WEB SOMOS BANCOLOMBIA, SE CAPACITA SOBRE RETIROS DEPÓSITOS RECUADOS TRASFERENCIAS SALDO Y SE EXPLICA SOBRE CIERRE Y CUADRE DIARIO. INSTALACIÓN DE AVISO EXTERIOR EN FACHADA INTERNA DEL CORRESPONSAL AUTORIZADO POR COORDINADOR. 
COMERCIO SIN AVISO PUBLICITARIO, SIN EMBARGO SI ES EL MISMO OBJETIVO COMERCIAL, LA DIRECCION COINCIDE Y LA CÁMARA DE COMERCIO TAMBIEN TIENE EL MISMO NOMBRE DE LISTA DE CHEQUEO.</t>
  </si>
  <si>
    <t>CA000708-106ZZ081</t>
  </si>
  <si>
    <t>TA-25-1237381</t>
  </si>
  <si>
    <t>3007081976</t>
  </si>
  <si>
    <t>PTM CALI CARNES  Y VERDURAS JR</t>
  </si>
  <si>
    <t>FO-25-1730076</t>
  </si>
  <si>
    <t>24/10/2025 24-10 PROGRAMACIÓN REALIZADA POR LA ALIANZA| INSTALACIÓN PROGRAMADA PARA EL 2025-10-28 | 28/10/2025 SE REALIZA APERTURA DE CB BANCOLOMBIA MIXTO, SE INSTALA EQUIPO, ACCESORIOS Y PUBLICIDAD, SE INICIALIZA TERMINAL DE COMERCIO Y SE HABILITA CB, SE REALIZAN PRUEBAS OK. CLIENTE NO CUENTA CON LOS MEDIOS PARA REALIZAR LAS DEMÁS PRUEBAS, SE ENTREGAN 40 ROLLOS.
COMERCIO SIN AVISO PUBLICITARIO, SIN EMBARGO SI ES EL MISMO OBJETIVO COMERCIAL, LA DIRECCION COINCIDE Y LA CÁMARA DE COMERCIO TAMBIEN TIENE EL MISMO NOMBRE DE LISTA DE CHEQUEO.</t>
  </si>
  <si>
    <t>CA000709 - CA000563</t>
  </si>
  <si>
    <t>TA-25-1237382</t>
  </si>
  <si>
    <t>3007081977</t>
  </si>
  <si>
    <t>PTM CALI VARIEDADES A&amp;C</t>
  </si>
  <si>
    <t>FO-25-1730081</t>
  </si>
  <si>
    <t>24/10/2025 24-10 PROGRAMACIÓN REALIZADA POR LA ALIANZA| INSTALACIÓN PROGRAMADA PARA EL 2025-10-28 | 28/10/2025 SE LLAMA AL CLIENTE SE VÁLIDA LA INSTALACIÓN DISPONIBILIDAD Y DIRECCIÓN, SEVISITA EL COMERCIO, SE INSTALA DATAFONO, LECTORA, PINPAD, MAGIC BOX EN APERTURA CB BANCOLOMBIA MIXTO, PRUEBAS OK, TELECARGA TRNA</t>
  </si>
  <si>
    <t>CA000710 - CA000564</t>
  </si>
  <si>
    <t>TA-25-1237383</t>
  </si>
  <si>
    <t>3007081978</t>
  </si>
  <si>
    <t>PTM CALI CENTRO DE SOLUCIONES</t>
  </si>
  <si>
    <t>FO-25-1730083</t>
  </si>
  <si>
    <t>CA000711 - CA000565</t>
  </si>
  <si>
    <t>76364</t>
  </si>
  <si>
    <t>TA-25-1237384</t>
  </si>
  <si>
    <t>3007081981</t>
  </si>
  <si>
    <t>JAMUNDI</t>
  </si>
  <si>
    <t>PTM JAMUNDI DISTRIBUCIONES LU</t>
  </si>
  <si>
    <t>FO-25-1730087</t>
  </si>
  <si>
    <t>24/10/2025 24-10 PROGRAMACIÓN REALIZADA POR LA ALIANZA| INSTALACIÓN PROGRAMADA PARA EL 2025-10-27 | 28/10/2025 SE VISITA ESTABLECIMIENTO, SE REALIZA INSTALACIÓN CORRESPONSAL BANCOLOMBIA MIXTO. TRANSACCIONES DE PRUEBA EXITOSAS. SE CAPACITA Y SE INSTALA PUBLICIDAD COMPLETA. 
COMERCIO SIN AVISO PUBLICITARIO, SIN EMBARGO SI ES EL MISMO OBJETIVO COMERCIAL, LA DIRECCION COINCIDE Y LA CÁMARA DE COMERCIO TAMBIEN TIENE EL MISMO NOMBRE DE LISTA DE CHEQUEO.</t>
  </si>
  <si>
    <t>CA000712 - CA000568</t>
  </si>
  <si>
    <t>86749</t>
  </si>
  <si>
    <t>TA-25-1237387</t>
  </si>
  <si>
    <t>3007081984</t>
  </si>
  <si>
    <t>SIBUNDOY</t>
  </si>
  <si>
    <t>PTM SIBUNDOY DROGUERIA FARMAVI</t>
  </si>
  <si>
    <t>FO-25-1730090</t>
  </si>
  <si>
    <t>24/10/2025 24-10 PROGRAMACIÓN REALIZADA POR LA ALIANZA| INSTALACIÓN PROGRAMADA PARA EL 2025-10-28 | 28/10/2025 SE VISITA EL COMERCIO PARA DAR APERTURA AL CORRESPONSAL, SE INSTALA DATÁFONO CON MAGIC BOX, LECTORA Y BASE, SE DEJA ROLLOS, SE INSTALA PUBLICIDAD, SE CAPACITA Y SE HACE PRUEBAS OK, SOMOS BANCOLOMBIA OK, CORRESPONSAL OPERATIVO, NO PRUEBAS DE PAGO DE FACTURAS POR NO TENER RECURSOS PARA REALIZARLA.</t>
  </si>
  <si>
    <t>CA000714, CA000572</t>
  </si>
  <si>
    <t>TA-25-1237388</t>
  </si>
  <si>
    <t>3007081973</t>
  </si>
  <si>
    <t>PTM BOGOTA PLASTICOS J&amp;E</t>
  </si>
  <si>
    <t>FO-25-1730094</t>
  </si>
  <si>
    <t>24/10/2025 24-10 PROGRAMACIÓN REALIZADA POR LA ALIANZA| INSTALACIÓN PROGRAMADA PARA EL 2025-10-28 | 28/10/2025 SE REALIZA INSTALACIÓN DE CB BANCOLOMBIA SIN NOVEDAD PRUEBA OK SE CREAN USUARIOS OK</t>
  </si>
  <si>
    <t>CA000715 - AE003280</t>
  </si>
  <si>
    <t>ORTIZ MARTINEZ STIVEN</t>
  </si>
  <si>
    <t>TA-25-1237389</t>
  </si>
  <si>
    <t>3007081974</t>
  </si>
  <si>
    <t>PTM BOGOTA VARIEDADES LOREN'SS</t>
  </si>
  <si>
    <t>FO-25-1730098</t>
  </si>
  <si>
    <t>24/10/2025 24-10 PROGRAMACIÓN REALIZADA POR LA ALIANZA| INSTALACIÓN PROGRAMADA PARA EL 2025-10-28 | 28/10/2025 INSTALACIÓN BANCOLOMBIA CON PUBLICIDAD DATAFONO LECTORA ROLLOS BASE FUENTE DATOS SERVICIO OPERATIVO PRUEBAS OK TRNA RBM SE INSTALA CUBRE TECLADO PRUEBAS SOLO CON CONSULTA DE SALDO NO HAY AS HERRAMIENTAS PARA HACER MAS TX
COMERCIO SIN AVISO PUBLICITARIO, SIN EMBARGO SI ES EL MISMO OBJETIVO COMERCIAL, LA DIRECCION COINCIDE Y LA CÁMARA DE COMERCIO TAMBIEN TIENE EL MISMO NOMBRE DE LISTA DE CHEQUEO.</t>
  </si>
  <si>
    <t>CA000716 - CA000536</t>
  </si>
  <si>
    <t>TA-25-1237390</t>
  </si>
  <si>
    <t>3007081975</t>
  </si>
  <si>
    <t>PTM BOGOTA DROGUERIA FARMAPLUS</t>
  </si>
  <si>
    <t>FO-25-1730102</t>
  </si>
  <si>
    <t>24/10/2025 24-10 PROGRAMACIÓN REALIZADA POR LA ALIANZA| INSTALACIÓN PROGRAMADA PARA EL 2025-10-28 | 28/10/2025 INSTALACIÓN DE CORRESPONSAL OK PRUEBA CONSIGNACIÓN OK NO SE REALIZA PRUEBAS DE RETIRO YA QUE CLIENTE NO CUENTA CON TARJETA DE PRUEBA NI PRUEBA DE ADQUIRENCIA POR MISMO MOTIVO</t>
  </si>
  <si>
    <t>CA000717 - CA000537</t>
  </si>
  <si>
    <t>23417</t>
  </si>
  <si>
    <t>TA-25-1237391</t>
  </si>
  <si>
    <t>3007024621</t>
  </si>
  <si>
    <t>LORICA</t>
  </si>
  <si>
    <t>DISTRICOL FERRETERIA FM</t>
  </si>
  <si>
    <t>FO-25-1730105</t>
  </si>
  <si>
    <t>24/10/2025 24-10 PROGRAMACIÓN REALIZADA POR LA ALIANZA| INSTALACIÓN PROGRAMADA PARA EL 2025-10-27 | 27/10/2025 SE REALIZA VISITA TÉCNICA PARA INSTALACIÓN DE DATAFONO ADICIONAL, SE INSTALA DATAFONO PLACA 1191572, LECTOR ÓPTICO PLACA 1076970, MAGICBOX SERIALIZADO, BASE PARA DATÁFONO Y ACCESORIOS, DE IGUAL FORMA SE INSTALA PINPAD PLACA 1182864, SE REALIZAN PRUEBAS Y SE DEJA EL SERVICIO FUNCIONANDO CORRECTAMENTE. NOTA: POR SER DATAFONO ADICIONAL NO SE INSTALA PUBLICIDAD. EN EL SITIO NO CUENTA CON PUBLICIDAD INSTALADA USUARIO MANIFIESTA QUE EL AVISO SE LE DAÑO PRODUCTO DE UN VENDAVAL, SE LE SUGIERE QUE LO SOLICITE.</t>
  </si>
  <si>
    <t>CA000718</t>
  </si>
  <si>
    <t>SANTA MARTA</t>
  </si>
  <si>
    <t>44001</t>
  </si>
  <si>
    <t>TA-25-1237392</t>
  </si>
  <si>
    <t>3007030249</t>
  </si>
  <si>
    <t>LA GUAJIRA</t>
  </si>
  <si>
    <t>RIOHACHA</t>
  </si>
  <si>
    <t>DISTRICOL COOFFEELINE  NET</t>
  </si>
  <si>
    <t>FO-25-1730108</t>
  </si>
  <si>
    <t>24/10/2025 24-10 PROGRAMACIÓN REALIZADA POR LA ALIANZA| INSTALACIÓN PROGRAMADA PARA EL 2025-10-28 | 28/10/2025 SE REALIZA IMPLEMENTACIÓN DE DATAFONO ADICIONAL, SE INSTALA DATAFONO Y LECTOR, DE PUBLICIDAD SOLO ESTA EL AVISO EXTERIOR, EL FLANGET Y EL DISPLAY EL CLIENTE LOS EXTRAVIÓ, SE ENTREGAN 40 ROLLOS, SE BRINDA CAPACITACIÓN, SE REALIZAN PRUEBAS EN LAS TRANSACCIONES DE RETIRO, DEPOSITO, CONSULTA DE SALDO, SE VALIDA EL LECTOR DE BARRAS, EL SERVICIO QUEDA FUNCIONANDO AL 100%</t>
  </si>
  <si>
    <t>CA000719</t>
  </si>
  <si>
    <t>MONTES DIAZ JOHN FRED</t>
  </si>
  <si>
    <t>TA-25-1237393</t>
  </si>
  <si>
    <t>3007054330</t>
  </si>
  <si>
    <t>DISTRICOL MOVIFEMZ</t>
  </si>
  <si>
    <t>FO-25-1730110</t>
  </si>
  <si>
    <t>24/10/2025 24-10 PROGRAMACIÓN REALIZADA POR LA ALIANZA| INSTALACIÓN PROGRAMADA PARA EL 2025-10-28 | 28/10/2025 SE REALIZA INSTALACIÓN DE DATAFONO ADICIONAL PRUEBA OK SE CREAN USUARIOS OK</t>
  </si>
  <si>
    <t>CA000720</t>
  </si>
  <si>
    <t>TA-25-1247950</t>
  </si>
  <si>
    <t>3007082072</t>
  </si>
  <si>
    <t>PTM MEDELLIN EL PARCHESITO DEL</t>
  </si>
  <si>
    <t>FO-25-1751674</t>
  </si>
  <si>
    <t>29/10/2025 29-10 PROGRAMACIÓN REALIZADA POR LA ALIANZA| INSTALACIÓN PROGRAMADA PARA EL 2025-10-30 | 30/10/2025 SE INSTALA CB EXITOSAMENTE, COMERCIO SIN AVISO PUBLICITARIO, SIN EMBARGO SI ES EL MISMO OBJETIVO COMERCIAL, LA DIRECCION COINCIDE Y LA CÁMARA DE COMERCIO TAMBIEN TIENE EL MISMO NOMBRE DE LISTA DE CHEQUEO.</t>
  </si>
  <si>
    <t>CA002267 - CA000538</t>
  </si>
  <si>
    <t>TA-25-1247951</t>
  </si>
  <si>
    <t>3007082073</t>
  </si>
  <si>
    <t>PTM MEDELLIN DROGUERIA VIDA MA</t>
  </si>
  <si>
    <t>FO-25-1751675</t>
  </si>
  <si>
    <t>29/10/2025 29-10 PROGRAMACIÓN REALIZADA POR LA ALIANZA| INSTALACIÓN PROGRAMADA PARA EL 2025-10-30</t>
  </si>
  <si>
    <t>CA002268 - CA001922</t>
  </si>
  <si>
    <t>TA-25-1247952</t>
  </si>
  <si>
    <t>3007082074</t>
  </si>
  <si>
    <t>DISTRICOL DESECHABLES JYM</t>
  </si>
  <si>
    <t>FO-25-1751678</t>
  </si>
  <si>
    <t>29/10/2025 29-10 PROGRAMACIÓN REALIZADA POR LA ALIANZA| INSTALACIÓN PROGRAMADA PARA EL 2025-10-30 | 30/10/2025 INSTALACIÓN DE CB PURO OK PUBLICIDAD Y CAPACITACIÓN OK PRUEBAS SOLO CONSULTA DE SALDO NO HAY PARA MÁS CUBRE CLAVE OK NO TELECARGA</t>
  </si>
  <si>
    <t>CA002269</t>
  </si>
  <si>
    <t>TA-25-1247953</t>
  </si>
  <si>
    <t>3007082075</t>
  </si>
  <si>
    <t>DISTRICOL CELUACCESORIOS SANTA</t>
  </si>
  <si>
    <t>FO-25-1751683</t>
  </si>
  <si>
    <t>29/10/2025 29-10 PROGRAMACIÓN REALIZADA POR LA ALIANZA| INSTALACIÓN PROGRAMADA PARA EL 2025-10-30 | 30/10/2025 SE REALIZA INSTALACIÓN DE EQUIPO, CAPACITACIÓN Y INSTALACIÓN DE PUBLICIDAD SE REALIZAN PRUEBAS EXITOSAS SERVICIO OPERATIVO OK</t>
  </si>
  <si>
    <t>CA002270</t>
  </si>
  <si>
    <t>TA-25-1247955</t>
  </si>
  <si>
    <t>3007082077</t>
  </si>
  <si>
    <t>DISTRICOL CICANET</t>
  </si>
  <si>
    <t>FO-25-1751686</t>
  </si>
  <si>
    <t>29/10/2025 29-10 PROGRAMACIÓN REALIZADA POR LA ALIANZA| INSTALACIÓN PROGRAMADA PARA EL 2025-10-31 | 31/10/2025 SE REALIZA INSTALACIÓN DE EQUIPO, SE REALIZA CAPACITACIÓN SE INSTALA PUBLICIDAD SE REALIZAN PRUEBAS EXITOSAS SERVICIO OPERATIVO OK</t>
  </si>
  <si>
    <t>CA002272</t>
  </si>
  <si>
    <t>TA-25-1247956</t>
  </si>
  <si>
    <t>3007082078</t>
  </si>
  <si>
    <t>DISTRICOL TDA. MARIA AUXILIADO</t>
  </si>
  <si>
    <t>FO-25-1751689</t>
  </si>
  <si>
    <t>29/10/2025 29-10 PROGRAMACIÓN REALIZADA POR LA ALIANZA| INSTALACIÓN PROGRAMADA PARA EL 2025-10-30 | 30/10/2025 SE REALIZA INSTALACIÓN DE EQUIPO, SE REALIZA CAPACITACIÓN Y SE INSTALA PUBLICIDAD SE REALIZAN PRUEBAS EXITOSAS SERVICIO OPERATIVO OK</t>
  </si>
  <si>
    <t>CA002273</t>
  </si>
  <si>
    <t>TA-25-1247957</t>
  </si>
  <si>
    <t>3007082071</t>
  </si>
  <si>
    <t>DISTRICOL TU SALUD DROGUERIA</t>
  </si>
  <si>
    <t>FO-25-1751693</t>
  </si>
  <si>
    <t>29/10/2025 29-10 PROGRAMACIÓN REALIZADA POR LA ALIANZA| INSTALACIÓN PROGRAMADA PARA EL 2025-10-30 | 30/10/2025 SE HACE IMPLEMENTACION OK EQUIPOS OPERATIVOS PRUEBAS EXITOSAS SOMOS BANCOLOMBIA ACTIVO</t>
  </si>
  <si>
    <t>CA002274</t>
  </si>
  <si>
    <t>5154</t>
  </si>
  <si>
    <t>TA-25-1247958</t>
  </si>
  <si>
    <t>3007082033</t>
  </si>
  <si>
    <t>CAUCASIA</t>
  </si>
  <si>
    <t>DISTRICOL JC SUMINISTROS TECNO</t>
  </si>
  <si>
    <t>FO-25-1751699</t>
  </si>
  <si>
    <t>29/10/2025 29-10 PROGRAMACIÓN REALIZADA POR LA ALIANZA| INSTALACIÓN PROGRAMADA PARA EL 2025-10-31 | 31/10/2025 SE REALIZA APERTURA DE CB, SE INSTALA DATAFONO PLACA 1191580, LECTORA SYMBOL PLACA 953333, AVISO EXTERIOR, FLANGGER, DISPLAY HORARIO, CUBRE CLAVES Y ACCESORIOS, SE REALIZAN PRUEBAS Y CAPACITACIÓN DEJANDO CB LISTO PARA OPERACIONES.
NOTA: SE VERIFICA CUPO EN PLATAFORMA DE SOMOS.</t>
  </si>
  <si>
    <t>CA002275</t>
  </si>
  <si>
    <t>5308</t>
  </si>
  <si>
    <t>TA-25-1247959</t>
  </si>
  <si>
    <t>3007082034</t>
  </si>
  <si>
    <t>GIRARDOTA</t>
  </si>
  <si>
    <t>DISTRICOL PELUQUERÍA CANINA</t>
  </si>
  <si>
    <t>FO-25-1751703</t>
  </si>
  <si>
    <t>29/10/2025 29-10 PROGRAMACIÓN REALIZADA POR LA ALIANZA| INSTALACIÓN PROGRAMADA PARA EL 2025-10-31 | 31/10/2025 SE REALIZA INSTALACIÓN DE EQUIPO, SE REALIZA CAPACITACIÓN Y SE INSTALA PUBLICIDAD SE REALIZAN PRUEBAS EXITOSAS SERVICIO OPERATIVO OK 
COMERCIO SIN AVISO PUBLICITARIO, SIN EMBARGO SI ES EL MISMO OBJETIVO COMERCIAL, LA DIRECCION COINCIDE Y LA CÁMARA DE COMERCIO TAMBIEN TIENE EL MISMO NOMBRE DE LISTA DE CHEQUEO.</t>
  </si>
  <si>
    <t>CA002276</t>
  </si>
  <si>
    <t>5310</t>
  </si>
  <si>
    <t>TA-25-1247960</t>
  </si>
  <si>
    <t>3007082044</t>
  </si>
  <si>
    <t>GOMEZ PLATA</t>
  </si>
  <si>
    <t>DISTRICOL ZONA PLAY.NET</t>
  </si>
  <si>
    <t>FO-25-1751707</t>
  </si>
  <si>
    <t>29/10/2025 29-10 PROGRAMACIÓN REALIZADA POR LA ALIANZA| INSTALACIÓN PROGRAMADA PARA EL 2025-10-31 | 31/10/2025 SE INSTALA CB EXITOSAMENTE</t>
  </si>
  <si>
    <t>CA002277</t>
  </si>
  <si>
    <t>5604</t>
  </si>
  <si>
    <t>TA-25-1247961</t>
  </si>
  <si>
    <t>3007082054</t>
  </si>
  <si>
    <t>REMEDIOS</t>
  </si>
  <si>
    <t>DISTRICOL TECNOLOGIA NEXUS 1</t>
  </si>
  <si>
    <t>FO-25-1751710</t>
  </si>
  <si>
    <t>29/10/2025 29-10 PROGRAMACIÓN REALIZADA POR LA ALIANZA| INSTALACIÓN PROGRAMADA PARA EL 2025-10-30 | 30/10/2025 SE INSTALAN EQUIPOS OK</t>
  </si>
  <si>
    <t>CA002278</t>
  </si>
  <si>
    <t>5659</t>
  </si>
  <si>
    <t>TA-25-1247962</t>
  </si>
  <si>
    <t>3007082060</t>
  </si>
  <si>
    <t>SAN JUAN DE URABA</t>
  </si>
  <si>
    <t>DISTRICOL MISCELANEA  OFERTON</t>
  </si>
  <si>
    <t>FO-25-1751716</t>
  </si>
  <si>
    <t>29/10/2025 29-10 PROGRAMACIÓN REALIZADA POR LA ALIANZA| INSTALACIÓN PROGRAMADA PARA EL 2025-10-31 | 31/10/2025 SE REALIZA INSTALACIÓN DE CORRESPONSAL BANCOLOMBIA PURO OK, EQUIPOS INSTALADOS OPERATIVOS, PRUEBAS DE TRANSACCIÓNES EXITOSAS, SE CAPACITA PERSONAL EN EL USO OPERATIVO DEL EQUIPO OK, SOMOS BANCOLOMBIA OK, CLIENTE CB VALIDA SALDO EN CERO DESPUES DE LA INSTALACIÓN OK, CB SE DEJA OPERATIVO SIN NOVEDAD
COMERCIO SIN AVISO PUBLICITARIO, SIN EMBARGO SI ES EL MISMO OBJETIVO COMERCIAL, LA DIRECCION COINCIDE Y LA CÁMARA DE COMERCIO TAMBIEN TIENE EL MISMO NOMBRE DE LISTA DE CHEQUEO.</t>
  </si>
  <si>
    <t>CA002279</t>
  </si>
  <si>
    <t>5736</t>
  </si>
  <si>
    <t>TA-25-1247965</t>
  </si>
  <si>
    <t>3007082062</t>
  </si>
  <si>
    <t>SEGOVIA</t>
  </si>
  <si>
    <t>DISTRICOL DISTRIBUIDORA C&amp;G</t>
  </si>
  <si>
    <t>FO-25-1751722</t>
  </si>
  <si>
    <t>29/10/2025 29-10 PROGRAMACIÓN REALIZADA POR LA ALIANZA| INSTALACIÓN PROGRAMADA PARA EL 2025-10-31 | 31/10/2025 SE INSTALAN EQUIPOS OK, SE ESCALA CASO CON EDISON SAMBONY SE ESPERA RESPUESTA POR PARTE DE ENTIDAD</t>
  </si>
  <si>
    <t>CA002281</t>
  </si>
  <si>
    <t>5837</t>
  </si>
  <si>
    <t>TA-25-1247966</t>
  </si>
  <si>
    <t>3007082035</t>
  </si>
  <si>
    <t>TURBO</t>
  </si>
  <si>
    <t>DISTRICOL BLOQUERA YFERRETERIA</t>
  </si>
  <si>
    <t>FO-25-1751726</t>
  </si>
  <si>
    <t>29/10/2025 29-10 PROGRAMACIÓN REALIZADA POR LA ALIANZA| INSTALACIÓN PROGRAMADA PARA EL 2025-10-31 | 31/10/2025 SE INSTALA DATAFONO,MAGIBOX.LECTORA.BASE DATAFONO.PUBLICIDAD. SE DA CAPACITACION DE MANEJO DE EQUIPO Y PLATAFORMA SOMOS BANCOLOMBIA. SE HACEN PRUEBAS DE RETIRO,CONSULTA DE SALDO,CONSIGNACON, PRUEBA DE LECTORA Y SE DEJA TODO OK</t>
  </si>
  <si>
    <t>CA002282</t>
  </si>
  <si>
    <t>5856</t>
  </si>
  <si>
    <t>TA-25-1247967</t>
  </si>
  <si>
    <t>3007082065</t>
  </si>
  <si>
    <t>VALPARAISO</t>
  </si>
  <si>
    <t>DISTRICOL EL ENGANCHE</t>
  </si>
  <si>
    <t>FO-25-1751728</t>
  </si>
  <si>
    <t>29/10/2025 29-10 PROGRAMACIÓN REALIZADA POR LA ALIANZA| INSTALACIÓN PROGRAMADA PARA EL 2025-10-31 | 31/10/2025 INSTALACIÓN DE CB PURO OK PUBLICIDAD Y CAPACITACIÓN OK PRUEBAS SOLO CONSULTA DE SALDO NO HAY PARA MÁS CUBRE CLAVE OK NO TELECARGA</t>
  </si>
  <si>
    <t>CA002283</t>
  </si>
  <si>
    <t>TA-25-1247968</t>
  </si>
  <si>
    <t>3007082069</t>
  </si>
  <si>
    <t>DISTRICOL MIS 2 AMORES</t>
  </si>
  <si>
    <t>FO-25-1751731</t>
  </si>
  <si>
    <t>29/10/2025 29-10 PROGRAMACIÓN REALIZADA POR LA ALIANZA| INSTALACIÓN PROGRAMADA PARA EL 2025-10-30 | 30/10/2025 SE REALIZA VISITA TÉCNICA, SE INSTALA DATAFONO, LECTOR DE BARRAS Y SUS ACCESORIOS, SE INSTALA PUBLICIDAD DE BANCOLOMBIA,SE CAPACITA A LA PERSONA ENCARGADA DEL CB, SE REALIZAN PRUEBAS EXITOSAS, EQUIPO FUNCIONA CORRECTAMENTE, CB QUEDA OPERATIVO.
COMERCIO SIN AVISO PUBLICITARIO, SIN EMBARGO SI ES EL MISMO OBJETIVO COMERCIAL, LA DIRECCION COINCIDE Y LA CÁMARA DE COMERCIO TAMBIEN TIENE EL MISMO NOMBRE DE LISTA DE CHEQUEO.</t>
  </si>
  <si>
    <t>CA002284</t>
  </si>
  <si>
    <t>DE AGUAS MUÑOZ DAVID JOSE</t>
  </si>
  <si>
    <t>13430</t>
  </si>
  <si>
    <t>TA-25-1247969</t>
  </si>
  <si>
    <t>3007082045</t>
  </si>
  <si>
    <t>MAGANGUE</t>
  </si>
  <si>
    <t>DISTRICOL RESTAURANTE TERMINAL</t>
  </si>
  <si>
    <t>FO-25-1751734</t>
  </si>
  <si>
    <t>29/10/2025 29-10 PROGRAMACIÓN REALIZADA POR LA ALIANZA| INSTALACIÓN PROGRAMADA PARA EL 2025-10-30 | 30/10/2025 SE VISITA SITIO SE VERIFICA INFORMACIÓN SE REALIZA INSTALACIÓN DE DATÁFONO, ESCÁNER, MAGIC BOX, FUENTE PODER, CABLE DE RED, BASE SOPORTE, PAPELERIA, PUBLICIDAD, CAPACITACIÓN, PRUEBA TRX EXITOSAS.</t>
  </si>
  <si>
    <t>CA002285</t>
  </si>
  <si>
    <t>SANTOS GUZMAN CHRISTIAN FELIPE</t>
  </si>
  <si>
    <t>15759</t>
  </si>
  <si>
    <t>TA-25-1247971</t>
  </si>
  <si>
    <t>3007082068</t>
  </si>
  <si>
    <t>SOGAMOSO</t>
  </si>
  <si>
    <t>DISTRICOL SERVICIOS MR</t>
  </si>
  <si>
    <t>FO-25-1751736</t>
  </si>
  <si>
    <t>29/10/2025 29-10 PROGRAMACIÓN REALIZADA POR LA ALIANZA| INSTALACIÓN PROGRAMADA PARA EL 2025-10-30 | 30/10/2025 S E LOGRA COMUNICACION CON EL CLIENTE, CLIENTE CUENTA CON SERVICIO DE INTERNET Y CABLE, CLIENTE CONFIRMA PARA LAS 11AM. | 30/10/2025 SE REALZIA INSTALACION DE EQUIPOS Y PUBLICIDAD, SE CAPACITA AL CLIENTE Y SE HACEN PRUEBAS OK. NO SE REALIZAN TODAS LAS TX POR FALTA DE TARJETA</t>
  </si>
  <si>
    <t>CA002286</t>
  </si>
  <si>
    <t>SOLER HOYOS CRISTIAN LEONARDO</t>
  </si>
  <si>
    <t>17433</t>
  </si>
  <si>
    <t>TA-25-1247974</t>
  </si>
  <si>
    <t>3007082048</t>
  </si>
  <si>
    <t>MANZANARES</t>
  </si>
  <si>
    <t>DISTRICOL  INTERPLAY SARA MARI</t>
  </si>
  <si>
    <t>FO-25-1751739</t>
  </si>
  <si>
    <t>29/10/2025 29-10 PROGRAMACIÓN REALIZADA POR LA ALIANZA| INSTALACIÓN PROGRAMADA PARA EL 2025-10-30 | 30/10/2025 SE REALIZA INSTALACIÓN DE DATAFONO Y ACCESORIOS BASE LECTOR 40 ROLLOS Y PUBLICIDAD SE CAPACITA AL COMERCIO SE CREAN USUARIOS SE HACEN PRUEBAS DE CONSULTA DE SALDO SOLAMENTE YA QUE USUARIO NO CUENTA CON HERRAMIENTAS PARA REALIZAR RETIRO RECAUDO NI CONSIGNACIÓN SERVICIO OK</t>
  </si>
  <si>
    <t>CA002287</t>
  </si>
  <si>
    <t>AGUIRRE HENAO RAUL EDUARDO</t>
  </si>
  <si>
    <t>19001</t>
  </si>
  <si>
    <t>TA-25-1247975</t>
  </si>
  <si>
    <t>3007082058</t>
  </si>
  <si>
    <t>POPAYAN</t>
  </si>
  <si>
    <t>DISTRICOL FARMA OFER SAN JOSE</t>
  </si>
  <si>
    <t>FO-25-1751745</t>
  </si>
  <si>
    <t>29/10/2025 29-10 PROGRAMACIÓN REALIZADA POR LA ALIANZA| INSTALACIÓN PROGRAMADA PARA EL 2025-10-31 | 31/10/2025 SE INGRESA SE INSTALA  BASE FUENTE CABLE DE RED CUBRE CLAVE OK SE INSTALA SISTEMA OPERATIVO VERSION CREACION DE USUARIOS CAPACITACION AL CB SE HACEN PRUEBAS OK SE INSTALA AVISO EXTERIOR FLANGED DISPLAY LEGAL MARCACION DE CODIGO DEL PUNTO ENTREGA DE ROLLOS RBM TELECARGA DRNA</t>
  </si>
  <si>
    <t>CA002288</t>
  </si>
  <si>
    <t>GIMBUEL LASSO LUIS GERMAN</t>
  </si>
  <si>
    <t>TA-25-1247976</t>
  </si>
  <si>
    <t>3007082059</t>
  </si>
  <si>
    <t>DISTRICOL TECNO PRESTAMOS</t>
  </si>
  <si>
    <t>FO-25-1751746</t>
  </si>
  <si>
    <t>29/10/2025 29-10 PROGRAMACIÓN REALIZADA POR LA ALIANZA| INSTALACIÓN PROGRAMADA PARA EL 2025-10-31 | 31/10/2025 SE INGRESA SE INSTALA BASE FUENTE CABLE DE RED SE INSTALA SISTEMA OPERATIVO VERSION CAPACITACION AL CB COMO REFUERZO CO SULTA SALDO RECARGA DE NEQUI INFORMA YA RECORDO COMO SE MANEJA LA OARTE OPERATIVA YA QUE TRABAJO EN UN CORRESPONSAL CREACION DE USUARIOS CUBRE CLAVE PRUEBAS OK TELECARGA DRNA SE INSTALA AVISO EXTERIOR FLANGED DISPLAY LEGAL MAECACION CODIGO DEL PUNTO ENTREGA ROLLOS RBM</t>
  </si>
  <si>
    <t>CA002289</t>
  </si>
  <si>
    <t>20011</t>
  </si>
  <si>
    <t>TA-25-1247977</t>
  </si>
  <si>
    <t>3007082026</t>
  </si>
  <si>
    <t>AGUACHICA</t>
  </si>
  <si>
    <t>DISTRICOL EDS SAN ANDRES</t>
  </si>
  <si>
    <t>FO-25-1751749</t>
  </si>
  <si>
    <t>29/10/2025 29-10 PROGRAMACIÓN REALIZADA POR LA ALIANZA| INSTALACIÓN PROGRAMADA PARA EL 2025-10-30 | 30/10/2025 SE REALIZA INSTALACIÓN DE DATÁFONO, LECTOR DE BARRAS, MAGIBOX, PASCORD, BASE DE DATÁFONO, 40 ROLLOS, SE CAPACITA CORRESPONSAL, SOMOS BANCOLOMBIA, PRUEBAS Y LIMPIEZA DE EQUIPOS OK, SE INSTALA PUBLICIDAD, SE ENTREGA MANUAL OPERATIVO REDEBAN POR EL USUARIO DE PRUEBA.</t>
  </si>
  <si>
    <t>CA002290</t>
  </si>
  <si>
    <t>TA-25-1247978</t>
  </si>
  <si>
    <t>3007082047</t>
  </si>
  <si>
    <t>DISTRICOL COFFE MARK 3</t>
  </si>
  <si>
    <t>FO-25-1751754</t>
  </si>
  <si>
    <t>29/10/2025 29-10 PROGRAMACIÓN REALIZADA POR LA ALIANZA| INSTALACIÓN PROGRAMADA PARA EL 2025-10-30 | 30/10/2025 SE REALIZA VISITA TÉCNICA PARÁ APERTURA DE CB, SE INSTALA DATAFONO PLACA 1191429, LECTORA SYMBOL PLACA 519941, AVISO EXTERIOR, FLANGGER, DISPLAY HORARIO, OTROS LUGARES, CUBRE CLAVES Y ACCESORIOS, SE REALIZAN PRUEBAS Y CAPACITACIÓN DEJANDO CB LISTOS PARA OPERACIONES.
NOTA: EL CB QUEDA INTERNO EN EL COMERCIO EURO QUIEN AUTORIZA INSTALAR AVISO EXTERIOR PARA PUBLICIDAD DEL CB.</t>
  </si>
  <si>
    <t>CA002291</t>
  </si>
  <si>
    <t>23555</t>
  </si>
  <si>
    <t>TA-25-1247979</t>
  </si>
  <si>
    <t>3007082057</t>
  </si>
  <si>
    <t>PLANETA RICA</t>
  </si>
  <si>
    <t>DISTRICOL MISCELANEA Y ABARROT</t>
  </si>
  <si>
    <t>FO-25-1751756</t>
  </si>
  <si>
    <t>29/10/2025 29-10 PROGRAMACIÓN REALIZADA POR LA ALIANZA| INSTALACIÓN PROGRAMADA PARA EL 2025-10-30 | 30/10/2025 SE REALIZA INSTALACIÓN DE CORRESPONSAL BANCOLOMBIA PURO OK, EQUIPOS INSTALADOS OPERATIVOS, PRUEBAS DE TRANSACCIÓNES EXITOSAS, PERSONAL CAPACITADO EN EL USO OPERATIVO DEL DATÁFONO, SOMOS BANCOLOMBIA OK, SE CREAN USUARIOS OK, CLIENTE CB VALIDA SALDO EN CERO DESPUES DE LA INSTALACIÓN OK, CB SE DEJA OPERATIVO SIN NOVEDAD OK</t>
  </si>
  <si>
    <t>CA002292</t>
  </si>
  <si>
    <t>44430</t>
  </si>
  <si>
    <t>TA-25-1247981</t>
  </si>
  <si>
    <t>3007082046</t>
  </si>
  <si>
    <t>MAICAO</t>
  </si>
  <si>
    <t>DISTRICOL JHOJANCEL</t>
  </si>
  <si>
    <t>FO-25-1751763</t>
  </si>
  <si>
    <t>29/10/2025 29-10 PROGRAMACIÓN REALIZADA POR LA ALIANZA| INSTALACIÓN PROGRAMADA PARA EL 2025-10-31 | 31/10/2025 SE REALIZA APERTURA DE CB, SE INSTALA DATAFONO, LECTOR, PUBLICIDAD Y PINPAD YA QUE EL CLIENTE CUENTA CON VIDRIO DE SEGURIDAD Y FUE AUTORIDAZADO, SE ENTREGA 40 ROLLOS, SE BRINDA CAPACITACIÓN, SE REALIZAN PRUEBAS DE RETIRO, DEPÓSITO, TRANSFERENCIA, Y. ASI MISMO SE VALIDAN LAS DEMAS TRANSACCIONES, DEJANDO SERVICIO FUNCIONAL AL 100%, EL LOCAL LO TIENE RECIENTEMENTE EL CLIENTE POR ENDE LO ESTA REMODELANDO, YA QUE ANTES ERA OTRO NEGOCIO 
COMERCIO SIN AVISO PUBLICITARIO, SIN EMBARGO SI ES EL MISMO OBJETIVO COMERCIAL, LA DIRECCION COINCIDE Y LA CÁMARA DE COMERCIO TAMBIEN TIENE EL MISMO NOMBRE DE LISTA DE CHEQUEO.</t>
  </si>
  <si>
    <t>CA002294</t>
  </si>
  <si>
    <t>TA-25-1247982</t>
  </si>
  <si>
    <t>3007082050</t>
  </si>
  <si>
    <t>DISTRICOL BOMBAS Y PLAT PASTO</t>
  </si>
  <si>
    <t>FO-25-1751767</t>
  </si>
  <si>
    <t>29/10/2025 29-10 PROGRAMACIÓN REALIZADA POR LA ALIANZA| INSTALACIÓN PROGRAMADA PARA EL 2025-10-30 | 30/10/2025 SE REALIZA INSTALACIÓN DE CB. SE CAPACITA SOBRE SOMOS BANCOLOMBIA, MANEJO DE DATAFONO Y PARTE ADMINISTRATIVA. SE INSTALA AVISO EXTERIOR, FLANGER Y DISPLAY LEGAL CON INSERTO HORARIO, TARIFAS Y NÚMERO DE CB. SE ENTREGAN 40 ROLLOS. SE REALIZA PRUEBAS TX EXITOSAS. QUEDA OPERATIVO</t>
  </si>
  <si>
    <t>CA002295</t>
  </si>
  <si>
    <t>TA-25-1247983</t>
  </si>
  <si>
    <t>3007082051</t>
  </si>
  <si>
    <t>DISTRICOL AGE SEGUROS SYCO</t>
  </si>
  <si>
    <t>FO-25-1751771</t>
  </si>
  <si>
    <t>CA002296</t>
  </si>
  <si>
    <t>TA-25-1247985</t>
  </si>
  <si>
    <t>3007082053</t>
  </si>
  <si>
    <t>DISTRICOL DROG RUMIFARMA</t>
  </si>
  <si>
    <t>FO-25-1751775</t>
  </si>
  <si>
    <t>29/10/2025 29-10 PROGRAMACIÓN REALIZADA POR LA ALIANZA| INSTALACIÓN PROGRAMADA PARA EL 2025-10-31 | 31/10/2025 SE REALIZÓ LA INSTALACIÓN DE EQUIPOS PUBLICIDAD Y ACCESORIOS PARA APERTURA CB BANCOLOMBIA SE DIO CAPACITACIÓN MANEJO DE DATÁFONO CB Y SOMOS BANCOLOMBIA SE EJECUTAN PRUEBAS TX EXITOSAS QUEDA OPERATIVO.</t>
  </si>
  <si>
    <t>CA002298</t>
  </si>
  <si>
    <t>52354</t>
  </si>
  <si>
    <t>TA-25-1247986</t>
  </si>
  <si>
    <t>3007082039</t>
  </si>
  <si>
    <t>IMUES</t>
  </si>
  <si>
    <t>DISTRICOL MARK DE LA ESTACION</t>
  </si>
  <si>
    <t>FO-25-1751778</t>
  </si>
  <si>
    <t>29/10/2025 29-10 PROGRAMACIÓN REALIZADA POR LA ALIANZA| INSTALACIÓN PROGRAMADA PARA EL 2025-10-30 | 30/10/2025 SE REALIZÓ LA INSTALACIÓN DE EQUIPOS PUBLICIDAD Y ACCESORIOS PARA APERTURA CB BANCOLOMBIA SE DIO CAPACITACIÓN MANEJO DE DATÁFONO CB Y SOMOS BANCOLOMBIA SE EJECUTAN PRUEBAS TX EXITOSAS QUEDA OPERATIVO</t>
  </si>
  <si>
    <t>CA002299</t>
  </si>
  <si>
    <t>52683</t>
  </si>
  <si>
    <t>TA-25-1247991</t>
  </si>
  <si>
    <t>3007082066</t>
  </si>
  <si>
    <t>SANDONA</t>
  </si>
  <si>
    <t>DISTRICOL JADE STORE SANDONA</t>
  </si>
  <si>
    <t>FO-25-1751790</t>
  </si>
  <si>
    <t>29/10/2025 29-10 PROGRAMACIÓN REALIZADA POR LA ALIANZA| INSTALACIÓN PROGRAMADA PARA EL 2025-10-30 | 30/10/2025 SE VISITA EL COMERCIO PARA APERTURA DEL CB, SE INSTALA DATÁFONO CON MAGIC BOX, CABLEADO, BASE Y LECTORA, SE DEJA ROLLOS, SE INSTALA PUBLICIDAD, SE HACE CAPACITACIÓN OK, SE HACE PRUEBAS OK, SOMOS BANCOLOMBIA OK, NO SE HACE PRUEBAS DE RECAUDO POR NO TENER RECURSOS PARA HACERLO, CB OPERATIVO 
COMERCIO SIN AVISO PUBLICITARIO, SIN EMBARGO SI ES EL MISMO OBJETIVO COMERCIAL, LA DIRECCION COINCIDE Y LA CÁMARA DE COMERCIO TAMBIEN TIENE EL MISMO NOMBRE DE LISTA DE CHEQUEO.</t>
  </si>
  <si>
    <t>CA002303</t>
  </si>
  <si>
    <t>52687</t>
  </si>
  <si>
    <t>TA-25-1247992</t>
  </si>
  <si>
    <t>3007082063</t>
  </si>
  <si>
    <t>SAN LORENZO</t>
  </si>
  <si>
    <t>DISTRICOL VIDNATURS-SPA</t>
  </si>
  <si>
    <t>FO-25-1751796</t>
  </si>
  <si>
    <t>29/10/2025 29-10 PROGRAMACIÓN REALIZADA POR LA ALIANZA| INSTALACIÓN PROGRAMADA PARA EL 2025-10-31 | 31/10/2025 SE VISITA EL COMERCIO PARA DAR APERTURA AL CB, SE INSTALA DATÁFONO CON LECTORA, MAGIC BOX, CABLEADO, BASE, SE INSTALA PUBLICIDAD, SE HACE PRUEBAS EXCEPTO DE RECAUDO POR NO TENER MEDIOS PARA HACERLA, SE CAPACITA OK, SOMOS BANCOLOMBIA OK, CB OPERATIVO</t>
  </si>
  <si>
    <t>CA002304</t>
  </si>
  <si>
    <t>PEREIRA</t>
  </si>
  <si>
    <t>66001</t>
  </si>
  <si>
    <t>TA-25-1247993</t>
  </si>
  <si>
    <t>3007082055</t>
  </si>
  <si>
    <t>RISARALDA</t>
  </si>
  <si>
    <t>DISTRICOL HUEVOS Y MAS SANTI</t>
  </si>
  <si>
    <t>FO-25-1751799</t>
  </si>
  <si>
    <t>29/10/2025 29-10 PROGRAMACIÓN REALIZADA POR LA ALIANZA| INSTALACIÓN PROGRAMADA PARA EL 2025-10-30 | 30/10/2025 SE INSTALA DATÁFONO RBM, BASE, LECTORA, FLANGER, DISPLAY LEGAL, AVISO EXTERIOR Y SE ENTREGAN 40 ROLLOS, SE REALIZAN PRUEBAS OK.
COMERCIO SIN AVISO PUBLICITARIO, SIN EMBARGO SI ES EL MISMO OBJETIVO COMERCIAL, LA DIRECCION COINCIDE Y LA CÁMARA DE COMERCIO TAMBIEN TIENE EL MISMO NOMBRE DE LISTA DE CHEQUEO.</t>
  </si>
  <si>
    <t>CA002305</t>
  </si>
  <si>
    <t>73283</t>
  </si>
  <si>
    <t>TA-25-1247996</t>
  </si>
  <si>
    <t>3007082036</t>
  </si>
  <si>
    <t>FRESNO</t>
  </si>
  <si>
    <t>DISTRICOL PAPELERIA DEL NORTE</t>
  </si>
  <si>
    <t>FO-25-1751810</t>
  </si>
  <si>
    <t>29/10/2025 29-10 PROGRAMACIÓN REALIZADA POR LA ALIANZA| INSTALACIÓN PROGRAMADA PARA EL 2025-10-31 | 31/10/2025 SE INSTALA CB BANCOLOMBIA SIN NOVEDAD. SE CAPACITA A LA SEÑORA EDILSA VALENCIA, EN EL MANEJO DEL DATÁFONO Y SOMOS BANCOLOMBIA. SE HACEN LAS PRUEBAS DE TRANSACCIONES TODO OK. SE COLOCA AVISTÓ EXTERIOR EN LA PUERTA PARA PONER Y QUITAR, PORQUE EL DUEÑO DEL EDIFICIO NO DEJÓ COLOCAR EL AVISO EN EL COMERCIO ARRENDADO.</t>
  </si>
  <si>
    <t>CA002308</t>
  </si>
  <si>
    <t>VARGAS HERRERA JHON JAIRO</t>
  </si>
  <si>
    <t>TA-25-1247997</t>
  </si>
  <si>
    <t>3007082030</t>
  </si>
  <si>
    <t>DISTRICOL ARTIKA CALI</t>
  </si>
  <si>
    <t>FO-25-1751812</t>
  </si>
  <si>
    <t>29/10/2025 29-10 PROGRAMACIÓN REALIZADA POR LA ALIANZA| INSTALACIÓN PROGRAMADA PARA EL 2025-10-31 | 31/10/2025 SE LLAMA AL CLIENTE SE VÁLIDA LA INSTALACIÓN CB DISPONIBILIDAD Y DIRECCIÓN, SE VISITA EL COMERCIO SE INSTALA DATAFONO, LECTORA, ACCESORIOS EN APERTURA CB BANCOLOMBIA PURO, SE CAPACITA, PRUEBAS OK, TELECARGA TRNA</t>
  </si>
  <si>
    <t>CA002309</t>
  </si>
  <si>
    <t>TA-25-1247998</t>
  </si>
  <si>
    <t>3007082031</t>
  </si>
  <si>
    <t>DISTRICOL  SALUD Y BIENESTAR 2</t>
  </si>
  <si>
    <t>FO-25-1751817</t>
  </si>
  <si>
    <t>29/10/2025 29-10 PROGRAMACIÓN REALIZADA POR LA ALIANZA| INSTALACIÓN PROGRAMADA PARA EL 2025-10-30 | 30/10/2025 ‎SE REALIZA INSTALACIÓN DE CB Y  PUBLICIDAD, AVISO EXTERIOR, DISPLAY - FLANGER.
‎SE REALIZA CAPACITACIÓN DE SOMOS BANCOLOMBIA. COMPENSACIÓN - MALAS PRÁCTICA. MANEJO DEL DATÁFONO Y SU RESPECTIVO MENU.
‎SE EXPLICA PROCESO DE CREACIÓN DE USUARIOS.
‎SE REALIZARON PRUEBAS OPERATIVAS SIN NOVEDAD.
‎CB NO CUENTA CON TARJETA PARA REALIZAR CONSULTA DE SALDOS
‎SE DEJAN 40 ROLLOS TÉRMICOS EN EL CB.
‎CB QUEDA OKEY.</t>
  </si>
  <si>
    <t>CA002310</t>
  </si>
  <si>
    <t>76100</t>
  </si>
  <si>
    <t>TA-25-1247999</t>
  </si>
  <si>
    <t>3007082029</t>
  </si>
  <si>
    <t>DISTRICOL MULTIPAGOS EL TREBOL</t>
  </si>
  <si>
    <t>FO-25-1751818</t>
  </si>
  <si>
    <t>29/10/2025 29-10 PROGRAMACIÓN REALIZADA POR LA ALIANZA| INSTALACIÓN PROGRAMADA PARA EL 2025-10-31 | 31/10/2025 SE INSTALA EQUIPO, LECTOR Y ACCESORIOS, LUEGO SE CAPACITA Y SE INSTALA PUBLICIDAD, PRUEBAS OK</t>
  </si>
  <si>
    <t>CA002311</t>
  </si>
  <si>
    <t>76111</t>
  </si>
  <si>
    <t>TA-25-1248000</t>
  </si>
  <si>
    <t>3007082037</t>
  </si>
  <si>
    <t>GUADALAJARA DE BUGA</t>
  </si>
  <si>
    <t>DISTRICOL SEGUROS PLUSS</t>
  </si>
  <si>
    <t>FO-25-1751823</t>
  </si>
  <si>
    <t>29/10/2025 29-10 PROGRAMACIÓN REALIZADA POR LA ALIANZA| INSTALACIÓN PROGRAMADA PARA EL 2025-10-30 | 30/10/2025 SE INSTALA EQUIPO, LECTOR Y ACCESORIOS, APERTURA CB BANCOLOMBIA PURO, PRUEBAS OK</t>
  </si>
  <si>
    <t>CA002312</t>
  </si>
  <si>
    <t>TA-25-1248002</t>
  </si>
  <si>
    <t>3007082038</t>
  </si>
  <si>
    <t>DISTRICOL LA MILAGROSA EXPRESS</t>
  </si>
  <si>
    <t>FO-25-1751828</t>
  </si>
  <si>
    <t>29/10/2025 29-10 PROGRAMACIÓN REALIZADA POR LA ALIANZA| INSTALACIÓN PROGRAMADA PARA EL 2025-10-30 | 30/10/2025 SE INSTALA EQUIPO, LECTOR Y ACCESORIOS, LUEGO SE CAPACITA Y SE INSTALA PUBLICIDAD, PRUEBAS OK</t>
  </si>
  <si>
    <t>CA002313</t>
  </si>
  <si>
    <t>TA-25-1248003</t>
  </si>
  <si>
    <t>3007082040</t>
  </si>
  <si>
    <t>DISTRICOL LA PAPELERIA NET</t>
  </si>
  <si>
    <t>FO-25-1751831</t>
  </si>
  <si>
    <t>29/10/2025 29-10 PROGRAMACIÓN REALIZADA POR LA ALIANZA| INSTALACIÓN PROGRAMADA PARA EL 2025-10-31 | 31/10/2025 SE VISITA ESTABLECIMIENTO, SE REALIZA INSTALACIÓN CORRESPONSAL BANCOLOMBIA. TRANSACCIONES DE PRUEBA EXITOSAS. SE CAPACITA Y SE INSTALA PUBLICIDAD COMPLETA</t>
  </si>
  <si>
    <t>CA002314</t>
  </si>
  <si>
    <t>TA-25-1248009</t>
  </si>
  <si>
    <t>3007082027</t>
  </si>
  <si>
    <t>DISTRICOL MISELANEA MONTALLANT</t>
  </si>
  <si>
    <t>FO-25-1751847</t>
  </si>
  <si>
    <t>29/10/2025 29-10 PROGRAMACIÓN REALIZADA POR LA ALIANZA| INSTALACIÓN PROGRAMADA PARA EL 2025-10-30 | 30/10/2025 INSTALACIÓN DE CORRESPONSAL OK PRUEBA OK CAPACITACIÓN SOMOS BANCOLOMBIA OK CAPACITACIÓN IVA OK CAPACITACIÓN DATAFONO OK INSTALACIÓN DE PUBLICIDAD OK NO SE REALIZA PRUEBAS CON TARJETA YA QUE CLIENTE NO TIENE TARJETA DE PRUEBA 
COMERCIO SIN AVISO PUBLICITARIO, SIN EMBARGO SI ES EL MISMO OBJETIVO COMERCIAL, LA DIRECCION COINCIDE Y LA CÁMARA DE COMERCIO TAMBIEN TIENE EL MISMO NOMBRE DE LISTA DE CHEQUEO.</t>
  </si>
  <si>
    <t>CA002318</t>
  </si>
  <si>
    <t>TA-25-1248010</t>
  </si>
  <si>
    <t>3007082028</t>
  </si>
  <si>
    <t>DISTRICOL LUXUR</t>
  </si>
  <si>
    <t>FO-25-1751850</t>
  </si>
  <si>
    <t>29/10/2025 29-10 PROGRAMACIÓN REALIZADA POR LA ALIANZA| INSTALACIÓN PROGRAMADA PARA EL 2025-10-30 | 30/10/2025 INSTALACIÓN DE CORRESPONSAL OK PRUEBA OK CAPACITACIÓN SOMOS BANCOLOMBIA OK CAPACITACIÓN IVA OK CAPACITACIÓN DATAFONO OK NO SE REALIZAN PRUEBAS CON TARJETA YA QUE CLIENTE NO CUENTA CON TARJETA DE PRUEBA</t>
  </si>
  <si>
    <t>CA002319</t>
  </si>
  <si>
    <t>CODIGO CIIU</t>
  </si>
  <si>
    <t>BANCO</t>
  </si>
  <si>
    <t>TA-25-1237761</t>
  </si>
  <si>
    <t>3013001502</t>
  </si>
  <si>
    <t>EXPOSICIONES</t>
  </si>
  <si>
    <t>BBVA</t>
  </si>
  <si>
    <t>FO-25-1730672</t>
  </si>
  <si>
    <t>24/10/2025 24/10/2025 23-10 SE REALIZA LLAMADA AL CLIENTE, SE HABLA CON EL SR JUAN CASTAÑEDA SE VALIDA DIRECCIÓN OK, CANAL OK, DISPONIBILIDAD TOTA, LLAMAR EL DÍA LA INSTALACIÓN PARA CONFIRMAR VISITA | 28/10/2025 INSTALACIÓN EXITOSA SE ENTREGARON 20 ROLLOS</t>
  </si>
  <si>
    <t>AE004031</t>
  </si>
  <si>
    <t>CASTAÑEDA PALACIO CARLOS FELIPE</t>
  </si>
  <si>
    <t>FECHA ASIGNACION A LINEA COMUNICACIONES</t>
  </si>
  <si>
    <t>FECHA CIERRE DEL TICKET (DD/MM/AAAA HH:MM)</t>
  </si>
  <si>
    <t>ACOMETIDA</t>
  </si>
  <si>
    <t>GRUPO_FALLA</t>
  </si>
  <si>
    <t>CATEGORIA</t>
  </si>
  <si>
    <t>FALLA</t>
  </si>
  <si>
    <t>OBSERVACION</t>
  </si>
  <si>
    <t>54405</t>
  </si>
  <si>
    <t>INCIDENTE</t>
  </si>
  <si>
    <t>LOS PATIOS</t>
  </si>
  <si>
    <t>NO</t>
  </si>
  <si>
    <t>HARDWARE</t>
  </si>
  <si>
    <t>TECLADO</t>
  </si>
  <si>
    <t>DAÑO POS</t>
  </si>
  <si>
    <t>CB UNO A UNO</t>
  </si>
  <si>
    <t>TORRES MANTILLA JOSE DANIEL</t>
  </si>
  <si>
    <t>27075</t>
  </si>
  <si>
    <t>2769787</t>
  </si>
  <si>
    <t>3007050373</t>
  </si>
  <si>
    <t>BAHIA SOLANO</t>
  </si>
  <si>
    <t>BARRIO FILLO CASTRO BAHIA SOLA</t>
  </si>
  <si>
    <t>FO-25-1560569</t>
  </si>
  <si>
    <t>LECTOR DE TARJETAS</t>
  </si>
  <si>
    <t>UNO A UNO</t>
  </si>
  <si>
    <t>21/09/2025 SE ESCALA PARA VISITA. LLAMAR ANTES DE VISITAR, CONFIRMAR FALLA Y DATOS | 24/09/2025 NO SE HA LOGRADO CONSEGUIR VUELO IDONEO DEBIDO A TEMPORADA ALTA EN LA ZONA POR AVISTAMIENTO DE BALLENAS. CONTINUAMOS EN CONSULTA CON AEROLINEAS PARA CONSEGUIR VUELO. | 02/10/2025 SE CAMBIA EQUIPO POR DAÑO EN LECTOR CHIP</t>
  </si>
  <si>
    <t>TR00D584</t>
  </si>
  <si>
    <t>AEREO</t>
  </si>
  <si>
    <t>2790533</t>
  </si>
  <si>
    <t>3007060644</t>
  </si>
  <si>
    <t>DISTRICOL JPULIDO</t>
  </si>
  <si>
    <t>FO-25-1580246</t>
  </si>
  <si>
    <t>24/09/2025 SE ESCALA PARA VISITA. LLAMAR ANTES DE VISITAR, CONFIRMAR FALLA Y DATOS | 27/09/2025 NO SE PUEDE REALIZAR DESPLAZAMIENTO A LA ZONA POR PROBLEMAS EN LA VIA,  DADO SE REQUIERE CAMBIO DE EQUIPO, SE REALIZARA VALIDACION PARA DESPLAZARNOS LA PROXIMA SEMANA. | 02/10/2025 SE VISITA CB. SE EVIDENCIA DATAFONO CON DETERIORO EN EL TECLADO, SE REALIZA CAMBIO DE EQUIPO. SE REALIZAN PRUEBAS TX EXITOSAS. QUEDA OPERATIVO</t>
  </si>
  <si>
    <t>MA00C933</t>
  </si>
  <si>
    <t>95001</t>
  </si>
  <si>
    <t>2791700</t>
  </si>
  <si>
    <t>3007080059</t>
  </si>
  <si>
    <t>GUAVIARE</t>
  </si>
  <si>
    <t>SAN JOSE DEL GUAVIARE</t>
  </si>
  <si>
    <t>BARRIO EL PORVENIR SAN JOSE DEL GUAVIARE 4</t>
  </si>
  <si>
    <t>FO-25-1581442</t>
  </si>
  <si>
    <t>IMPRESION</t>
  </si>
  <si>
    <t>NO AVANZA PAPEL</t>
  </si>
  <si>
    <t>25/09/2025 EN COMUNICACIÓN CON LA SRA MARY RESTREPO AL NÚMERO  3134977520 NOS INFORMA QUE LA FALLA ES CON LA IMPRESION, CONFIRMA DATOS E INDICA QUE LA RED ES REDEBAN, SE ESCALA PARA VISITA | 01/10/2025 SE REALIZA CAMBIO DE EQUIPO POR DAÑO EN ENGRANAJE DE ENTREGA OPERATIVO SIN NOVEDAD</t>
  </si>
  <si>
    <t>SAXZZ468</t>
  </si>
  <si>
    <t>ROZO JIMENEZ EDGAR ARMANDO</t>
  </si>
  <si>
    <t>5040</t>
  </si>
  <si>
    <t>2802931</t>
  </si>
  <si>
    <t>3007031338</t>
  </si>
  <si>
    <t>ANORI</t>
  </si>
  <si>
    <t>BARRIO PARQUE 2</t>
  </si>
  <si>
    <t>FO-25-1592836</t>
  </si>
  <si>
    <t>NO IMPRIME UNO O VARIOS CARACTERES</t>
  </si>
  <si>
    <t>27/09/2025 EN COMUNICACIÓN CON LA SRA MARIA DURLEY MEJIA TELÉFONO AL NÚMERO 3105209400 NOS INFORMA QUE LA FALLA ES CON LA IMPRESION, CONFIRMA DATOS E INDICA QUE LA RED ES REDEBAN, SE ESCALA PARA VISTA | 30/09/2025 SE REALIZA VISITA TÉCNICA EN RESPUESTA AL INCIDENTE REPORTADO CON EL DATÁFONO DEL CORRESPONSAL BANCOLOMBIA. EL USUARIO CONFIRMA SU IDENTIFICACIÓN Y PROCEDE A INFORMAR QUE EL EQUIPO ESTÁ GENERANDO VOUCHERS CON IMPRESIÓN BORROSA, OMITIENDO ALGUNOS CARACTERES. 
TRAS LA VALIDACIÓN DEL FUNCIONAMIENTO, SE IDENTIFICA DESGASTE EN EL RODILLO DE IMPRESIÓN. SE PROCEDE AL REEMPLAZO DEL COMPONENTE, DEJANDO EL DATÁFONO OPERATIVO Y CON IMPRESIÓN LEGIBLE. EL USUARIO VERIFICA Y CONFIRMA LA CORRECTA RESOLUCIÓN DEL INCONVENIENTE.</t>
  </si>
  <si>
    <t>11116372</t>
  </si>
  <si>
    <t>2802933</t>
  </si>
  <si>
    <t>3007076760</t>
  </si>
  <si>
    <t>BARRIO ESCOBAR AL LADO DEL COL</t>
  </si>
  <si>
    <t>FO-25-1592828</t>
  </si>
  <si>
    <t>SOFTWARE</t>
  </si>
  <si>
    <t>CTL CONFIGURACION LECTOR INTERNAL</t>
  </si>
  <si>
    <t>27/09/2025 EN COMUNICACIÓN CON EL SR LUIS FERNANDO ORTIZ TELÉFONO AL NÚMERO 3105142732 NOS INDICA QUE LA FALLA ES CON EL LECTOR DE TARJETAS, CONFIRMA DATOS E INDICA QUE LA RED ES REDEBAN, SE ESCALA PARA VISITA | 01/10/2025 SE REALIZA LIMPIEZA Y MANTENIMIENTO DEL EQUIPO Y LEE LAS TARJETAS PERFECTAMENTE, PRUEBAS EXITOSAS SERVICIO OPERATIVO OK</t>
  </si>
  <si>
    <t>A48ZZ319</t>
  </si>
  <si>
    <t>2803330</t>
  </si>
  <si>
    <t>3007016325</t>
  </si>
  <si>
    <t>ARRIO CENTRO MAGANGUE</t>
  </si>
  <si>
    <t>FO-25-1594667</t>
  </si>
  <si>
    <t>FLAS FULL</t>
  </si>
  <si>
    <t>MEMORIA DEL DISPOSITIVO INSUFICIENTE</t>
  </si>
  <si>
    <t>28/09/2025 SE ESCALA PARA VISITA. LLAMAR ANTES DE VISITAR, CONFIRMAR FALLA Y DATOS | 01/10/2025 SE VISITA COMERCIO POR FALLA, SE HACE BORRADO S.O Y SE CARGA NUEVAMENTE, SE DEJA CON LA VERSIÓN 9.90, SE INICIALIZA DATÁFONO, SE REALIZA PRUEBA OK.</t>
  </si>
  <si>
    <t>ON004007</t>
  </si>
  <si>
    <t>5086</t>
  </si>
  <si>
    <t>2805048</t>
  </si>
  <si>
    <t>3007081138</t>
  </si>
  <si>
    <t>BELMIRA</t>
  </si>
  <si>
    <t>BARRIO BELMIRA BELMIRA</t>
  </si>
  <si>
    <t>FO-25-1596229</t>
  </si>
  <si>
    <t>29/09/2025 SE ESCALA PARA VISITA. LLAMAR ANTES DE VISITAR, CONFIRMAR FALLA Y DATOS | 04/10/2025 SE RECONGIFURA EL EQUIPO NUEVAMENTE Y SE INICIALIZA NUEVAMENTE</t>
  </si>
  <si>
    <t>SIZZZ882</t>
  </si>
  <si>
    <t>CARDONA MOLINA BROLIN STIVEN</t>
  </si>
  <si>
    <t>41349</t>
  </si>
  <si>
    <t>3007031383</t>
  </si>
  <si>
    <t>HOBO</t>
  </si>
  <si>
    <t>BARRIO LOS PINOS</t>
  </si>
  <si>
    <t>FO-25-1607884 | FO-25-1598160</t>
  </si>
  <si>
    <t>ENTIDAD</t>
  </si>
  <si>
    <t>ERROR DE TRANSACCIONES</t>
  </si>
  <si>
    <t>TRANSACCION NO PERMITIDA</t>
  </si>
  <si>
    <t>EJECUTADO | EJECUTADO / CANCELADO</t>
  </si>
  <si>
    <t>01/10/2025 SE REALIZA VISITA AL PUNTO NUEVAMENTE YA QUE ESTE HABIA QUEDADO EN RECHAZO GENERAL DESPUÉS DEL CAMBIO QUE SE REALIZO POR DAÑO, RG QUE NO SE PUDO GESTIONAR POR FALTA DE SOPORTE POR HORA . SE REALIZA GESTIÓN CON RBM SE INICIALIZA EQUIPO SE REALIZAN PRUEBAS EXITOSAS. SE DEJA EQUIPO CON VR 10.3 PRUEBAS CB OK . ***SE REALIZA LLAMADA A LA LÍNEA DEL BANCO 018000953344, LOS CUALES INDICAN QUE EL PUNTO SE ENCONTRABA BLOQUEADO POR RAZONES SE ASUNTOS INTERNOS, SE DESBLOQUEA PUNTO SE REALIZAN PRUEBAS PERO EN LA LÍNEA INDICAN QUE POSIBLEMENTE LO VOVERAN A BLOQUEAR. SE LE INDICA AL CLIENTE QUE SI ESTO OCURRE DEBE COMUNICACARSE DIRECTAMENTE A LA LÍNEA Y VALIDAR EL MOTIVO DEL BLOQEO .</t>
  </si>
  <si>
    <t>BL01Y558</t>
  </si>
  <si>
    <t>85230</t>
  </si>
  <si>
    <t>2807561</t>
  </si>
  <si>
    <t>3007073242</t>
  </si>
  <si>
    <t>OROCUE</t>
  </si>
  <si>
    <t>DISTRICOL DROGAS OROCUE</t>
  </si>
  <si>
    <t>FO-25-1598133</t>
  </si>
  <si>
    <t>LECTOR DE BARRAS</t>
  </si>
  <si>
    <t>LECTOR DESCONFIGURADO</t>
  </si>
  <si>
    <t>29/09/2025 SE ESCALA PARA VISITA. LLAMAR ANTES DE VISITAR, CONFIRMAR FALLA Y DATOS SE COMUNICA AL 3124832415 SE LE MARCA EN REPETIDAS OCACIONES PERO NO FUE POSIBLE LA COMUNICACION | 02/10/2025 SE VISITA COMERCIO, SE REALIZA CAMBIA DE LECTOR DE BARRAS. PRUEBAS OK. OPERATIVO EL SERVICIO</t>
  </si>
  <si>
    <t>SV00T122</t>
  </si>
  <si>
    <t>27245</t>
  </si>
  <si>
    <t>2807610</t>
  </si>
  <si>
    <t>3007060835</t>
  </si>
  <si>
    <t>EL CARMEN DE ATRATO</t>
  </si>
  <si>
    <t>BARRIO EL SIETE EL CARMEN DE A</t>
  </si>
  <si>
    <t>FO-25-1598127</t>
  </si>
  <si>
    <t>ALERT IRRUPTION</t>
  </si>
  <si>
    <t>29/09/2025 SE ESCALA PARA VISITA. SE COMUNICA JUAN ALEJO PARA REPORTAR QUE SU DATÁFONO SE LE QUEDÓ BLOQUEADO, SE LE QUEDÓ EN PANTALLA AZUL CON EL ERROR "ALERT INTERRUPTION LLAMAR ANTES DE VISITAR, CONFIRMAR FALLA Y DATOS | 02/10/2025 SE CAMBIA EQUIPO POR ALERTA INTERRUPTION TODO OK</t>
  </si>
  <si>
    <t>FUA0G719</t>
  </si>
  <si>
    <t>20383</t>
  </si>
  <si>
    <t>2808585</t>
  </si>
  <si>
    <t>3007032450</t>
  </si>
  <si>
    <t>LA GLORIA</t>
  </si>
  <si>
    <t>BARRIO LA MATA LA GLORIA CESAR</t>
  </si>
  <si>
    <t>FO-25-1598871</t>
  </si>
  <si>
    <t>29/09/2025 SE ESCALA PARA VISITA. LLAMAR ANTES DE VISITAR, CONFIRMAR FALLA Y DATOS | 01/10/2025 BUENOS DÍAS SE VISITA CB Y SE VALIDA QUE EL DATAFONO NO LEE TARJETAS, SE PROCEDE A HACER EL CAMBIO Y TODO QUEDA OK 
SE HACEN PRUEBAS DE TRANSACCIONES</t>
  </si>
  <si>
    <t>11GZZ509</t>
  </si>
  <si>
    <t>BENITEZ CARVAJAL ALVARO JAVIER</t>
  </si>
  <si>
    <t>13473</t>
  </si>
  <si>
    <t>2809305</t>
  </si>
  <si>
    <t>3007061347</t>
  </si>
  <si>
    <t>MORALES</t>
  </si>
  <si>
    <t>BARRIO MINA GALLO MORALES</t>
  </si>
  <si>
    <t>FO-25-1599476</t>
  </si>
  <si>
    <t>COMUNICACION</t>
  </si>
  <si>
    <t>MENSAJE CABLE DE RED DESCONECTADO</t>
  </si>
  <si>
    <t>29/09/2025 SE ESCALA PARA VISITA. LLAMAR ANTES DE VISITAR, CONFIRMAR FALLA Y DATOS  SE MARCA EN DIFERENTES OCACIONES A LOS N- DE CONTACTO PERO NO FUE POSIBLE LA COMUNICACION 3128020947 - 3148118261 | 01/10/2025 SE REALIZAN VARIOS INTENTOS DE PODER TENER COMUNICACIÓN CON LA SRA ANGELICA ARRIETA Y/O LEDYS RINCON A LOS NUMEROS DE CONTACTO 3128020947- 3148118261 PROPORCIONADOS EN LA ORDEN Y NO HA SIDO POSIBLE COMUNICARME CON ELLAS POR MEDIO DE WHATSAPP TAMBIEN SE HA TRATADO DE ESTABLECER COMUNICACIÓN Y TAMPOCO SE HA LOGRADO, PARA PODER SABER LAS INDICACIONES DE LA CLIENTE Y PODER LLEGAR AL SITIO YA QUE ES ZONA ROJA Y QUEDA DICHO SITIO BASTANTE RETIRADO | 01/10/2025 SE REALIZA VISITA AL CB, SE VALIDA Y EL CLIENTE COMENTA QUE EL DATÁFONO PIERDE CONSTANTEMENTE LA CONEXIÓN A INTERNET, SE HACEN PRUEBAS SONDE SE EVIDENCIO EL DAÑO, SE PROCEDE A HACER CAMBIO DEL EQUIPO, SE CONFIGURA Y SE HACEN PRUEBAS DEJANDO TODO OK</t>
  </si>
  <si>
    <t>HA00J530</t>
  </si>
  <si>
    <t>50318</t>
  </si>
  <si>
    <t>2810965</t>
  </si>
  <si>
    <t>3007053978</t>
  </si>
  <si>
    <t>GUAMAL</t>
  </si>
  <si>
    <t>BARRIO FUNDADORES GUAMAL 2</t>
  </si>
  <si>
    <t>FO-25-1600762</t>
  </si>
  <si>
    <t>VERIFIQUE PARAMETROS</t>
  </si>
  <si>
    <t>29/09/2025 SE ESCALA ACTIVIDAD PARA GESTION WOMPI | 01/10/2025 SE REALIZA AJUSTES SE VERIFICA PARÁMETROS SE ENTREGA OPERATIVO YA QUE PRECENTABA BLOQUEO</t>
  </si>
  <si>
    <t>XP1ZZ999</t>
  </si>
  <si>
    <t>25743</t>
  </si>
  <si>
    <t>SILVANIA</t>
  </si>
  <si>
    <t>ACTUALIZACION</t>
  </si>
  <si>
    <t>VERSION CARGA SO VR</t>
  </si>
  <si>
    <t>HERNANDEZ NARANJO OSCAR EDUARDO</t>
  </si>
  <si>
    <t>13657</t>
  </si>
  <si>
    <t>2812340</t>
  </si>
  <si>
    <t>3007038271</t>
  </si>
  <si>
    <t>SAN JUAN NEPOMUCENO</t>
  </si>
  <si>
    <t>BARRIO LA TRONCAL SAN JUAN DE</t>
  </si>
  <si>
    <t>FO-25-1601504</t>
  </si>
  <si>
    <t>MENSAJE RETIRE TARJETA</t>
  </si>
  <si>
    <t>30/09/2025 SE ESCALA PARA VISITA. LLAMAR ANTES DE VISITAR, CONFIRMAR FALLA Y DATOS | 01/10/2025 SE REALIZA VISITA TÉCNICA, SE CAMBIA EL DATAFONO, SE REALIZAN PRUEBAS EXITOSAS, EQUIPO FUNCIONA CORRECTAMENTE, CB QUEDA OPERATIVO.</t>
  </si>
  <si>
    <t>AB00U639</t>
  </si>
  <si>
    <t>25483</t>
  </si>
  <si>
    <t>2812525</t>
  </si>
  <si>
    <t>3007068889</t>
  </si>
  <si>
    <t>INMACULADA NARINO</t>
  </si>
  <si>
    <t>FO-25-1601513</t>
  </si>
  <si>
    <t>CABLE LECTORA AVERIADO</t>
  </si>
  <si>
    <t>30/09/2025 SE INTENTA COMUNICACIÓN CON LA SRA  ADRIANA LUCÍA BERMUDEZ RAMÍREZ AL NÚMERO 3204940662 PARA CONFIRMAR DATOS Y FALLA PERO NO HAY CONTACTO, SE ESCALA AL COORDINADOR DE ZONA PARA VALIDAR EN SITIO | 01/10/2025 SE REALIZA VISITA DE CAMPO ENCONTRADO QUE LECTORA NO PRENDE, POR LO ANTERIOR SE REALIZA CAMBIO DE LECTORA PRUEBAS CUPO Y USUARIO OK.</t>
  </si>
  <si>
    <t>AAJYZ123</t>
  </si>
  <si>
    <t>68235</t>
  </si>
  <si>
    <t>2812626</t>
  </si>
  <si>
    <t>3007066522</t>
  </si>
  <si>
    <t>EL CARMEN DE CHUCURI</t>
  </si>
  <si>
    <t>BARRIO EL CARMEN DE CHUCURI EL</t>
  </si>
  <si>
    <t>FO-25-1601956</t>
  </si>
  <si>
    <t>SE REINICIA</t>
  </si>
  <si>
    <t>30/09/2025 SE ESCALA PARA VISITA. LLAMAR ANTES DE VISITAR, CONFIRMAR FALLA Y DATOS, SE CONTACTA CON LA SRA JENNY MAGALLY MIELES REPORTAR QUE EL DATAFONO NO ESTA FUNCIONANDO, REGISTRA ERROR DE CONEXION, CABLE TST DESCONECTADO 3102645047 8 : 40 | 01/10/2025 CB CON EQUIPO EN DAÑO, CAMBIO DE DATAFONO Y FUENTE, BORRADO E INYECCION DE SO +VER 9.90, CONFIGURACION CB OK, CUBRE CLAVE OK, PRUEBAS OK.</t>
  </si>
  <si>
    <t>4A00W942</t>
  </si>
  <si>
    <t>52788</t>
  </si>
  <si>
    <t>2812696</t>
  </si>
  <si>
    <t>3007030800</t>
  </si>
  <si>
    <t>TANGUA</t>
  </si>
  <si>
    <t>BARRIO SAN RAFAEL</t>
  </si>
  <si>
    <t>FO-25-1602098</t>
  </si>
  <si>
    <t>30/09/2025 SE ESCALA PARA VISITA. LLAMAR ANTES DE VISITAR, CONFIRMAR FALLA Y DATOS | 01/10/2025 SE REALIZA CAMBIO DE DATAFONO POR DAÑO EN PUERTO DE INTERNET, SE RECONFIGURA OK PARÁMETROS OK Y SE REALIZAN PRUEBAS ÉXITOSAS DE TRANSACCIONES</t>
  </si>
  <si>
    <t>BRZZZ268</t>
  </si>
  <si>
    <t>5030</t>
  </si>
  <si>
    <t>2812900</t>
  </si>
  <si>
    <t>3007041623</t>
  </si>
  <si>
    <t>AMAGA</t>
  </si>
  <si>
    <t>BARRIO MINAS AMAGA</t>
  </si>
  <si>
    <t>FO-25-1602091</t>
  </si>
  <si>
    <t>30/09/2025 SE ESCALA PARA VISITA. LLAMAR ANTES DE VISITAR, CONFIRMAR FALLA Y DATOS | 01/10/2025 SE REALIZA CAMBIO DE DATAFONO POR LECTOR DE TARJETAS MALO , RAYA LAS  TARJETAS SE HACEN PRUEBAS OK</t>
  </si>
  <si>
    <t>FUA0U710</t>
  </si>
  <si>
    <t>MONTOYA VELEZ ANDRES FELIPE</t>
  </si>
  <si>
    <t>5400</t>
  </si>
  <si>
    <t>2813256</t>
  </si>
  <si>
    <t>3007079629</t>
  </si>
  <si>
    <t>BARRIO EL EDEN LA UNION</t>
  </si>
  <si>
    <t>FO-25-1602346</t>
  </si>
  <si>
    <t>01/10/2025 CAMBIO EQUIPO POR DAÑO NO AVANZA PAPEL PRUEBAS OK NO TELECARGA</t>
  </si>
  <si>
    <t>SXUZZ155</t>
  </si>
  <si>
    <t>76306</t>
  </si>
  <si>
    <t>2813273</t>
  </si>
  <si>
    <t>3007029986</t>
  </si>
  <si>
    <t>GINEBRA</t>
  </si>
  <si>
    <t>BARRIO GINEBRA GINEBRA</t>
  </si>
  <si>
    <t>FO-25-1602545</t>
  </si>
  <si>
    <t>CABLEADO</t>
  </si>
  <si>
    <t>CABLE MAGICBOX AVERIADO</t>
  </si>
  <si>
    <t>30/09/2025 SE ESCALA PARA VISITA. LLAMAR ANTES DE VISITAR, CONFIRMAR FALLA Y DATOS | 01/10/2025 EN LA VISITA TÉCNICA VISITA TÉCNICA SE REALIZÓ EL CAMBIO DE LA FUENTE DE PODER Y CABLE MAGIC BOX TETRA DESK 3500,YA QUE DICHO CABLE SE ENCONTRÓ AVERIADO,SE REALIZÓ LIMPIEZA A LA IMPRESORA Y SE AJUSTÓ EL RODILLO CORRECTAMENTE,EL SERVICIO QUEDÓ OPERATIVO SIN FALLAS Y SIN NOVEDAD.</t>
  </si>
  <si>
    <t>BBJZZ206</t>
  </si>
  <si>
    <t>50573</t>
  </si>
  <si>
    <t>2813383</t>
  </si>
  <si>
    <t>3007048733</t>
  </si>
  <si>
    <t>PUERTO LOPEZ</t>
  </si>
  <si>
    <t>BARRIO ZONA RURAL PUERTO LOPEZ</t>
  </si>
  <si>
    <t>FO-25-1602588</t>
  </si>
  <si>
    <t>EJECUTADO / CANCELADO</t>
  </si>
  <si>
    <t>30/09/2025 SE ESCALA PARA VISITA. LLAMAR ANTES DE VISITAR, CONFIRMAR FALLA Y DATOS | 01/10/2025 SE REALIZA VISITA AL PUNTO Y CLIENTE INFORMA QUE SE LE ROBARON EL DATAFONO  Y NOS INFORMA QUE YA VA PONER EL DENUNCIÓ Y QUE NO VA A CONTINUAR CON EL SERVICIO. SE LE INFORMA A CLIENTE LOS PASOS A SEGUIR PARA REPORTAR EL CIERRE DEL CB</t>
  </si>
  <si>
    <t>NONE</t>
  </si>
  <si>
    <t>PEDREROS CONTRERAS MICHAEL STEVENS</t>
  </si>
  <si>
    <t>5858</t>
  </si>
  <si>
    <t>2813427</t>
  </si>
  <si>
    <t>3007012304</t>
  </si>
  <si>
    <t>VEGACHI</t>
  </si>
  <si>
    <t>VEGACHI III - ANTIOQUIA</t>
  </si>
  <si>
    <t>FO-25-1602533</t>
  </si>
  <si>
    <t>30/09/2025 SE ESCALA PARA VISITA. LLAMAR ANTES DE VISITAR, CONFIRMAR FALLA Y DATOS,SE COMUNICA SRA  MARGARITA PARA REPORTAR QUE SU DATÁFONO LE SACA LOS VOUCHER MUY BORROSOS, 9:35 AM  3118923794 | 01/10/2025 SE REALIZA VISITA TÉCNICA EN RESPUESTA AL INCIDENTE REPORTADO CON EL DATÁFONO DEL CORRESPONSAL BANCOLOMBIA. EL USUARIO CONFIRMA SU IDENTIFICACIÓN Y PROCEDE A INFORMAR QUE EL EQUIPO ESTÁ GENERANDO VOUCHERS CON IMPRESIÓN BORROSA, OMITIENDO ALGUNOS CARACTERES. 
TRAS LA VALIDACIÓN DEL FUNCIONAMIENTO, SE IDENTIFICA DESGASTE EN EL RODILLO DE IMPRESIÓN. SE PROCEDE AL REEMPLAZO DEL COMPONENTE, DEJANDO EL DATÁFONO OPERATIVO Y CON IMPRESIÓN LEGIBLE. EL USUARIO VERIFICA Y CONFIRMA LA CORRECTA RESOLUCIÓN DEL INCONVENIENTE.</t>
  </si>
  <si>
    <t>JAAAN928</t>
  </si>
  <si>
    <t>5147</t>
  </si>
  <si>
    <t>2813740</t>
  </si>
  <si>
    <t>3007024421</t>
  </si>
  <si>
    <t>CAREPA</t>
  </si>
  <si>
    <t>CORREGIMIENTO ZUNGO EMBARCADER</t>
  </si>
  <si>
    <t>FO-25-1602597</t>
  </si>
  <si>
    <t>30/09/2025 SE ESCALA PARA VISITA. LLAMAR ANTES DE VISITAR, CONFIRMAR FALLA Y DATOS | 01/10/2025 ACTIVIDAD PENDIENTE POR CAPACIDAD OPERATIVA | 01/10/2025 SE REALIZA CAMBIO DE DATAFONO POR LECTORA DE BARRAS MALO</t>
  </si>
  <si>
    <t>ABCGZ046</t>
  </si>
  <si>
    <t>CASTRO HENAO DANIEL ESTEBAN</t>
  </si>
  <si>
    <t>73678</t>
  </si>
  <si>
    <t>2814052</t>
  </si>
  <si>
    <t>3007078021</t>
  </si>
  <si>
    <t>SAN LUIS</t>
  </si>
  <si>
    <t>BARRIO CENTRO SAN LUIS 3</t>
  </si>
  <si>
    <t>FO-25-1603444</t>
  </si>
  <si>
    <t>30/09/2025 SE ESCALA PARA VISITA. LLAMAR ANTES DE VISITAR, CONFIRMAR FALLA Y DATOS | 01/10/2025 SE REALIZA CAMBIO DE EQUIPO "TECLADO DURO LA TECLA F3 DE INGRESAR EL USUARIO MUY DURA" TRANSACCIONES DE PRUEBA O.K</t>
  </si>
  <si>
    <t>LMLZZ662 - LM00Q949</t>
  </si>
  <si>
    <t>GUTIERREZ  CAMILO ANDRES</t>
  </si>
  <si>
    <t>2814089</t>
  </si>
  <si>
    <t>3007052839</t>
  </si>
  <si>
    <t>DISTRICOL OFICINA GENERAL</t>
  </si>
  <si>
    <t>FO-25-1603436</t>
  </si>
  <si>
    <t>DETERIORO</t>
  </si>
  <si>
    <t>DATAFONO</t>
  </si>
  <si>
    <t>30/09/2025 SE ESCALA PARA VISITA. LLAMAR ANTES DE VISITAR, CONFIRMAR FALLA Y DATOS , SE COMUNICA CON LA SRA YULIANA PARA REPORTAR QUE TIENE EL DATAFONO HACE 4 AÑOS Y LOS CABLES YA SE ESTAN DETERIORADOS, 10:34 AM | 01/10/2025 SE REALIZA VISITA TÉCNICA EN ATENCIÓN AL INCIDENTE REPORTADO POR EL CORRESPONSAL BANCOLOMBIA, QUIEN MANIFIESTA QUE EL DATÁFONO PRESENTA REINICIOS CONSTANTES DURANTE SU OPERACIÓN. AL REALIZAR LA VALIDACIÓN EN SITIO, SE IDENTIFICA QUE EL PUERTO DE CONEXIÓN DE ENERGÍA DEL EQUIPO ESTÁ DEFECTUOSO, LO QUE OCASIONA INTERRUPCIONES EN EL SUMINISTRO ELÉCTRICO Y PROVOCA LOS REINICIOS.  
COMO MEDIDA CORRECTIVA, SE PROCEDE AL REEMPLAZO DEL DATÁFONO POR UNO EN BUEN ESTADO. EL NUEVO EQUIPO QUEDA INSTALADO Y OPERATIVO, FUNCIONANDO CORRECTAMENTE AL FINALIZAR LA INTERVENCIÓN.</t>
  </si>
  <si>
    <t>BA0IZ142</t>
  </si>
  <si>
    <t>5250</t>
  </si>
  <si>
    <t>2814142</t>
  </si>
  <si>
    <t>3007029498</t>
  </si>
  <si>
    <t>EL BAGRE</t>
  </si>
  <si>
    <t>COMCARD BAGRE RED PUNTO SERVI</t>
  </si>
  <si>
    <t>FO-25-1603452</t>
  </si>
  <si>
    <t>30/09/2025 SE ESCALA PARA VISITA. LLAMAR ANTES DE VISITAR, CONFIRMAR FALLA Y DATOS SE REALIZAN LLAMADAS EN DIFERENTES OCACIONES PERO NO FUE POSIBLE EL CONTACTO 3104148624 | 02/10/2025 SE REALIZÓ CAMBIO DE EQUIPO OK, USUARIOS OK, PRUEBAS OK, TELECARGA DRNA.</t>
  </si>
  <si>
    <t>BBBDZ301</t>
  </si>
  <si>
    <t>CALDERA SALCEDO CARLOS JULIO</t>
  </si>
  <si>
    <t>50313</t>
  </si>
  <si>
    <t>2814729</t>
  </si>
  <si>
    <t>3007070071</t>
  </si>
  <si>
    <t>GRANADA</t>
  </si>
  <si>
    <t>BARRIO CENTRO GRANADA 17</t>
  </si>
  <si>
    <t>FO-25-1604063</t>
  </si>
  <si>
    <t>NO ENCIENDE SE REINICIA</t>
  </si>
  <si>
    <t>FUENTE PODER AVERIADA</t>
  </si>
  <si>
    <t>30/09/2025 SE ESCALA PARA VISITA. LLAMAR ANTES DE VISITAR, CONFIRMAR FALLA Y DATOS | 01/10/2025 SE REALIZA CAMBIO DE FUENTE DE PODER POR DAÑO SE ENTREGA OPERATIVO SIN NOVEDAD</t>
  </si>
  <si>
    <t>A30CZ941</t>
  </si>
  <si>
    <t>73449</t>
  </si>
  <si>
    <t>2814824</t>
  </si>
  <si>
    <t>3007050746</t>
  </si>
  <si>
    <t>MELGAR</t>
  </si>
  <si>
    <t>BARRIO CENTRO MELGAR 6</t>
  </si>
  <si>
    <t>FO-25-1604075</t>
  </si>
  <si>
    <t>30/09/2025 SE ESCALA PARA VISITA. LLAMAR ANTES DE VISITAR, CONFIRMAR FALLA Y DATOS | 01/10/2025 SE REALIZA VISITA DE CAMPO ENCONTRADO QUE EQUIPO SE REINICIA CONSTANTEMENTE, POR LO ANTERIOR SE CAMBIA HUB PRUEBAS CUPO Y USUARIO OK</t>
  </si>
  <si>
    <t>II00Y922 - 9BBZZ495</t>
  </si>
  <si>
    <t>13490</t>
  </si>
  <si>
    <t>2814871</t>
  </si>
  <si>
    <t>3007028865</t>
  </si>
  <si>
    <t>NOROSI</t>
  </si>
  <si>
    <t>BARRIO CENTRO NOROSI</t>
  </si>
  <si>
    <t>FO-25-1604046</t>
  </si>
  <si>
    <t>30/09/2025 SE ESCALA PARA VISITA. LLAMAR ANTES DE VISITAR, CONFIRMAR FALLA Y DATOS ,SE COMUNICA SR(A) LUZ MARINA PARA REPORTAR QUE LOS BAUCHER LE ESTÁN SALIENDO CON LA INFORMACION MUY BORROSA 11: 11 AM | 01/10/2025 BUENAS TARDES SE VISITA CB Y SE LE HACE CAMBIO DE EQUIPO POR IMPRESION BORROSA</t>
  </si>
  <si>
    <t>9A003013</t>
  </si>
  <si>
    <t>5664</t>
  </si>
  <si>
    <t>2815296</t>
  </si>
  <si>
    <t>3007010438</t>
  </si>
  <si>
    <t>SAN PEDRO DE LOS MILAGROS</t>
  </si>
  <si>
    <t>CHINA - ANTIOQUIA</t>
  </si>
  <si>
    <t>FO-25-1604611</t>
  </si>
  <si>
    <t>30/09/2025 SE ESCALA PARA VISITA. LLAMAR ANTES DE VISITAR, CONFIRMAR FALLA Y DATOS | 01/10/2025 SE CAMBIA DATÁFONO CON PROBLEMAS DE CONECTIVIDAD, SALE MENSAJE CABLE DE RED DESCONECTADO, SE DEJAN SERVICIOS FUNCIONANDO CORRECTAMENTE</t>
  </si>
  <si>
    <t>JAAAC162</t>
  </si>
  <si>
    <t>2815450</t>
  </si>
  <si>
    <t>3007057418</t>
  </si>
  <si>
    <t>REDY PANCE</t>
  </si>
  <si>
    <t>FO-25-1604600</t>
  </si>
  <si>
    <t>PINPAD</t>
  </si>
  <si>
    <t>REDY</t>
  </si>
  <si>
    <t>30/09/2025 SE ESCALA PARA VISITA. LLAMAR ANTES DE VISITAR, CONFIRMAR FALLA Y DATOS | 01/10/2025 SE VISITA CORRESPONSAL Y SE REEMPLAZA PIN PAD Y CABLE DE PIN PAD POR DAÑO. TAMBIÉN SE REEMPLAZA FUENTE DE PODER AVERIADA Y TAPA DE DATÁFONO. TRANSACCIONES DE PRUEBA EXITOSAS.</t>
  </si>
  <si>
    <t>XPUZZ474</t>
  </si>
  <si>
    <t>2815513</t>
  </si>
  <si>
    <t>3007066884</t>
  </si>
  <si>
    <t>BARRIO NUEVA GRANADA POPAYAN 1</t>
  </si>
  <si>
    <t>FO-25-1604604</t>
  </si>
  <si>
    <t>30/09/2025 SE COMUNICA  SRA KELLY CHICANGANA REPORTAR EL DATAFONO REGISTRA ERROR DE CONEXIÓN CABLE DE RED DESCONECTADO  12:00 PM | 01/10/2025 SE INGRESA EQUIPO SIN COMUNICACION PUERTO DIAL MALO SE PROCEDE A CAMBIAR EQUIPO PRUEBAS OK TELECARGA DRNA</t>
  </si>
  <si>
    <t>4A0AZ412</t>
  </si>
  <si>
    <t>2815824</t>
  </si>
  <si>
    <t>3007051260</t>
  </si>
  <si>
    <t>BARRIO CENTRO GALERAS 3</t>
  </si>
  <si>
    <t>FO-25-1604988</t>
  </si>
  <si>
    <t>30/09/2025 SE ESCALA PARA VISITA. LLAMAR ANTES DE VISITAR, CONFIRMAR FALLA Y DATOS | 01/10/2025 SE VISITA SITIO SE VERIFICA INFORMACIÓN, SE REALIZA CAMBIO DE EQUIPO POR DAÑO ALERT IRRUPTION, SE REALIZA PRUEBA TRX EXITOSA.</t>
  </si>
  <si>
    <t>II02Z807</t>
  </si>
  <si>
    <t>2815921</t>
  </si>
  <si>
    <t>3007071446</t>
  </si>
  <si>
    <t>DISTRICOL CENTRAL DE ALUMINIOS</t>
  </si>
  <si>
    <t>FO-25-1605156</t>
  </si>
  <si>
    <t>30/09/2025 SE ESCALA PARA VISITA. LLAMAR ANTES DE VISITAR, CONFIRMAR FALLA Y DATOS | 01/10/2025 SE HACE CAMBIO DE EQUIPO POR ALERT INTERRUPTION</t>
  </si>
  <si>
    <t>TV00C979</t>
  </si>
  <si>
    <t>2815999</t>
  </si>
  <si>
    <t>3007062876</t>
  </si>
  <si>
    <t>BARRIO BOCAGRANDE CARTAGENA DE</t>
  </si>
  <si>
    <t>FO-25-1605453</t>
  </si>
  <si>
    <t>30/09/2025 SE ESCALA PARA VISITA. LLAMAR ANTES DE VISITAR, CONFIRMAR FALLA Y DATOS | 01/10/2025 SE REALIZA CAMBIO DE EQUIPO SALE ALERTA INTERRUPTION SE DEJA UNO NUEVO FUNCIONANDO</t>
  </si>
  <si>
    <t>MA00Q846</t>
  </si>
  <si>
    <t>CANEDO HERRERA ALEXANDER</t>
  </si>
  <si>
    <t>2816001</t>
  </si>
  <si>
    <t>3007055639</t>
  </si>
  <si>
    <t>DISTRICOL COMCAFE ANA HIDALGO</t>
  </si>
  <si>
    <t>FO-25-1605152</t>
  </si>
  <si>
    <t>30/09/2025 SE ESCALA PARA VISITA. LLAMAR ANTES DE VISITAR, CONFIRMAR FALLA Y DATOS | 01/10/2025 SE INGRESA SE CAMBIA CABLE DE RED Y CABLE MAGIC BOX SE HACEN PRUEBAS OK TELECARGA DRNA</t>
  </si>
  <si>
    <t>XPHZZ309</t>
  </si>
  <si>
    <t>25126</t>
  </si>
  <si>
    <t>2816002</t>
  </si>
  <si>
    <t>3007024381</t>
  </si>
  <si>
    <t>CAJICA</t>
  </si>
  <si>
    <t>MULTIPAGAS CAJICA</t>
  </si>
  <si>
    <t>FO-25-1605147</t>
  </si>
  <si>
    <t>HUB</t>
  </si>
  <si>
    <t>MULTIPAGAS</t>
  </si>
  <si>
    <t>30/09/2025 SE ESCALA PARA VISITA. LLAMAR ANTES DE VISITAR, CONFIRMAR FALLA Y DATOS | 01/10/2025 ME ENCUENTRO EN SITIO EN ESPERA DE INGRESO, SE ENCUENTRAN VALIDANDO IDENTIDAD DEL TÉCNICO | 01/10/2025 SE REALIZA VISITA DE CAMPO ENCONTRANDO QUE HUB REINICIA EL DATAFONO AL MOMENTO DE REALIZAR UNA TX SE CAMBIA HUB REALIZANDO   PRUEBAS OK PARÁMETROS OKAY A CONFORMIDAD DE CORRESPONSAL SIN NOVEDAD EN INCIDENTE</t>
  </si>
  <si>
    <t>ABCFZ919</t>
  </si>
  <si>
    <t>50370</t>
  </si>
  <si>
    <t>2816008</t>
  </si>
  <si>
    <t>3007067482</t>
  </si>
  <si>
    <t>URIBE</t>
  </si>
  <si>
    <t>BARRIO DIVISO ZONA RURAL URIBE</t>
  </si>
  <si>
    <t>FO-25-1605144</t>
  </si>
  <si>
    <t>30/09/2025 SE ESCALA PARA VISITA. LLAMAR ANTES DE VISITAR, CONFIRMAR FALLA Y DATOS | 06/10/2025 POR TEMAS DE ORDEN PÚBLICO EN LA ZONA, SE REALIZARA ENVÍO DE CABLES POR CARROS DE LA ZONA. AUTORIZADO POR YENNY GARZÓN | 07/10/2025 SE REALIZA CONTACTO TELEFÓNICO CON LA SEÑORA LILIANA Y SE LE INFORMA QUE LOS CABLES FUERON ENVIADOS POR EL MEDIO DE TRANSPORTE QUE NOS INFORMO. SE REALIZO CONTACTO CON LA SEÑORA LILIANA LA CUAL INFORMA QUE REALIZO EL CAMBIO DE CABLEADO Y QUEDO FUNCIONANDO OK</t>
  </si>
  <si>
    <t>SOPORTE TELEFONICO</t>
  </si>
  <si>
    <t>2816020</t>
  </si>
  <si>
    <t>3007053507</t>
  </si>
  <si>
    <t>BARRIO CHUSACA BOGOTA</t>
  </si>
  <si>
    <t>FO-25-1605135</t>
  </si>
  <si>
    <t>30/09/2025 SE ESCALA PARA VISITA. LLAMAR ANTES DE VISITAR, CONFIRMAR FALLA Y DATOS | 01/10/2025 11:45 DURANTE LA VISITA ES NECESARIO CAMBIAR EL EQUIPO YA QUE ES RECURRENTE LA FALLA, TÉCNICO CUENTA CON DOS EQUIPOS DE BACKUP DESK 2600 PERO NINGUNO CARGA INTERNET SE REALIZAN VARIAS PRENDAS DESCARTANDO MAGIC BOX, CABLES ETC PERO LA FALLA PERSISTE, INTERNET DEL CLIENTE OK SE PRUEBA CON OTROS DISPOSITIVOS TÉCNICO RECOGERÁ UN DATAFONO DESK 3500 PARA REALIZAR LAS PRUEBAS | 01/10/2025 SE REALIZA CAMBIO DE EQUIPO POR DAÑO RETIRE TARJETA CONSTANTE SERVICIO OPERATIVO PRUEBAS OK TRNA RBM CB CUENTA CON IP FIJA 10.35.201.60 PUERTA DE ENLACE TERMINADA EN 1, ANTES DE CULMINAR EL EQUIPO DE SISTEMAS REALIZARÁ CAMBIO DE ESTÁ IP PARA QUE QUEDE EN DHCP PIDEN ESPERAR MIENTRAS CONFIGURAN EL SWITCH 14:00 TÉCNICO INDICA QUE MÁXIMO PUEDE ESPERAR 20 MINUTOS</t>
  </si>
  <si>
    <t>TR0VZ584</t>
  </si>
  <si>
    <t>2816392</t>
  </si>
  <si>
    <t>3007017886</t>
  </si>
  <si>
    <t>ALKOMPRAR SAN DIEGO</t>
  </si>
  <si>
    <t>FO-25-1605638</t>
  </si>
  <si>
    <t>RETAIL</t>
  </si>
  <si>
    <t>30/09/2025 SE ESCALA PARA VISITA. LLAMAR ANTES DE VISITAR, CONFIRMAR FALLA Y DATOS | 01/10/2025 SE CAMBIA CABLE ENSORTIJADO YA QUE ESTA PARTIDO Y ESTABA CAUSANDO REINICIOS</t>
  </si>
  <si>
    <t>JRZZZ853</t>
  </si>
  <si>
    <t>13838</t>
  </si>
  <si>
    <t>2816831</t>
  </si>
  <si>
    <t>3007035963</t>
  </si>
  <si>
    <t>TURBANA</t>
  </si>
  <si>
    <t>BARRIO LOS NISPEROS TURBANA</t>
  </si>
  <si>
    <t>FO-25-1606014</t>
  </si>
  <si>
    <t>30/09/2025 SE ESCALA PARA VISITA. LLAMAR ANTES DE VISITAR, CONFIRMAR FALLA Y DATOS | 02/10/2025 EN SITIO ESPERANDO AUTORIZACIÓN DE INGRESO INFORMAN QUE LA PERSONA ENCARGADA NO SE ENCUENTRA PERO QUE LO VAN A LLAMAR PARA VALIDAR LA NOVEDAD | 02/10/2025 SE CAMBIA HUB POR REINICIOS Y SE CAMBIA FUENTE DE PODER POR CABLE DEGOLLADO SE PRUEBA Y TODO QUEDA OK</t>
  </si>
  <si>
    <t>GZ006904</t>
  </si>
  <si>
    <t>2817082</t>
  </si>
  <si>
    <t>3007081497</t>
  </si>
  <si>
    <t>DISTRICOL FERROUNO</t>
  </si>
  <si>
    <t>FO-25-1606216</t>
  </si>
  <si>
    <t>RECHAZO GENERAL</t>
  </si>
  <si>
    <t>30/09/2025 SE ESCALA ACTIVIDAD PARA GESTION WOMPI | 01/10/2025 DATAFONO PIERDE COMUNICACIÓN SE VERIFICA PARÁMETROS Y CONFIGURACIÓN DESAPARECIÓ, SE PREINSTALA Y SE REINICIALIZA. DATAFONO QUEDA OPERATIVO</t>
  </si>
  <si>
    <t>FSZZZ896</t>
  </si>
  <si>
    <t>44378</t>
  </si>
  <si>
    <t>2817274</t>
  </si>
  <si>
    <t>3007034454</t>
  </si>
  <si>
    <t>HATONUEVO</t>
  </si>
  <si>
    <t>BARRIO CENTRO HATONUEVO 1</t>
  </si>
  <si>
    <t>FO-25-1606537</t>
  </si>
  <si>
    <t>30/09/2025 SE ESCALA PARA VISITA. LLAMAR ANTES DE VISITAR, CONFIRMAR FALLA Y DATOS, SE REALIZAN 3 INTENTOS DE LLAMADA AL NUMERO DE CONTACTO 3157435907 PERO NO FUE POSIBLE LA COMUNICACION | 02/10/2025 SE REALIZA CAMBIO DE LECTOR, YA QUE EL LECTOR DEL CLIENTE TENIA EL CABLE AVERIADO, SE REALIZAN PRUEBAS DEJANDO SERVICIO FUNCIONAL AL 100 %</t>
  </si>
  <si>
    <t>NN001067 - A1KZZ149</t>
  </si>
  <si>
    <t>23807</t>
  </si>
  <si>
    <t>2817279</t>
  </si>
  <si>
    <t>3007080411</t>
  </si>
  <si>
    <t>TIERRALTA</t>
  </si>
  <si>
    <t>BARRIO EL PRADO TIERRALTA 3</t>
  </si>
  <si>
    <t>FO-25-1606531</t>
  </si>
  <si>
    <t>30/09/2025 SE ESCALA PARA VISITA. LLAMAR ANTES DE VISITAR, CONFIRMAR FALLA Y DATOS, SE REALIZAN 3 INTENTOS DE LLAMADA AL NUMERO DE CONTACTO 3222779180 PERO NO FUE POSIBLE LA COMUNICACION | 01/10/2025 SE VISITA SITIO, SE CAMBIA DATAFONO POR DAÑO EN IMPRESORA, NO AVANZA PAPEL, SE REALIZAN PRUEBAS EXITOSAS OK</t>
  </si>
  <si>
    <t>LBZZZ669</t>
  </si>
  <si>
    <t>COGOLLO VERTEL EDER LUIS</t>
  </si>
  <si>
    <t>68655</t>
  </si>
  <si>
    <t>2817585</t>
  </si>
  <si>
    <t>3007064502</t>
  </si>
  <si>
    <t>SABANA DE TORRES</t>
  </si>
  <si>
    <t>PMT SABANA DE TORRES FERRETAL</t>
  </si>
  <si>
    <t>FO-25-1606772</t>
  </si>
  <si>
    <t>30/09/2025 SE ESCALA PARA VISITA. LLAMAR ANTES DE VISITAR, CONFIRMAR FALLA Y DATOS, SE REALIZA 3 INTENTOS DE LLAMADAS AL CONTACTO 3164418359 PERO NOFUE POSIBLE LA COMUNICACION | 01/10/2025 SE REALIZA CAMBIO DE LECTOR DE BARRAS POR CABLE AVERIADO. PRUEBAS Y LIMPIEZA DE EQUIPOS OK</t>
  </si>
  <si>
    <t>1A003458</t>
  </si>
  <si>
    <t>2817738</t>
  </si>
  <si>
    <t>3007063003</t>
  </si>
  <si>
    <t>BARRIO SAN FERNANDO FUSAGASUGA</t>
  </si>
  <si>
    <t>FO-25-1606765</t>
  </si>
  <si>
    <t>30/09/2025 SE ESCALA PARA VISITA. LLAMAR ANTES DE VISITAR, CONFIRMAR FALLA Y DATOS | 01/10/2025 CAMBIO DE MAGIC BOX SE REALIZA ACTUALIZACIÓN SE ENTREGA SERVICIO OPERATIVO</t>
  </si>
  <si>
    <t>SXOZZ718</t>
  </si>
  <si>
    <t>25286</t>
  </si>
  <si>
    <t>2817773</t>
  </si>
  <si>
    <t>3007081076</t>
  </si>
  <si>
    <t>FUNZA</t>
  </si>
  <si>
    <t>BARRIO PADRE FUNZA FUNZA</t>
  </si>
  <si>
    <t>FO-25-1606753</t>
  </si>
  <si>
    <t>30/09/2025 SE ESCALA PARA VISITA. LLAMAR ANTES DE VISITAR, CONFIRMAR FALLA Y DATOS | 02/10/2025 SE REALIZA LLEGA A COMERCIO EN EL CUAL INFORMAN QUE EN EL MOMENTO NO TIENEN SERVICIO DE INTERNET PERO QUE EL DATAFONO YA SE ENCUENTRA FUNCIONANDO EN PERFECTAS CONDICIONES SE REALIZAR IMPRESIONES DE  VERSIÓN. OK</t>
  </si>
  <si>
    <t>SHZZZ002</t>
  </si>
  <si>
    <t>2817810</t>
  </si>
  <si>
    <t>3007055704</t>
  </si>
  <si>
    <t>PTM BOGOTA TIENDA Y MISCELANEA</t>
  </si>
  <si>
    <t>FO-25-1606756</t>
  </si>
  <si>
    <t>30/09/2025 SE ESCALA PARA VISITA. LLAMAR ANTES DE VISITAR, CONFIRMAR FALLA Y DATOS | 01/10/2025 SE LLEGA A LA DIRECCIÓN INDICADA Y SE REALIZA CAMBIO DE DATAFONO POR DETERIORO Y FALLO EN IMPRESORA, VERSIONAMIENTO Y CONFIGURACIÓN OK, USUARIO OK , CUPO OK, SE REALIZAN PRUEBAS EXITOSAS</t>
  </si>
  <si>
    <t>IIGZZ984 - TRDZZ663</t>
  </si>
  <si>
    <t>GARCIA PASTRANA KEVIN FERNANDO</t>
  </si>
  <si>
    <t>2817919</t>
  </si>
  <si>
    <t>3007076951</t>
  </si>
  <si>
    <t>BARRIO CENTRAL CALI</t>
  </si>
  <si>
    <t>FO-25-1610814 | FO-25-1606780</t>
  </si>
  <si>
    <t>03/10/2025 SE REALIZA CAMBIO DE EQUIPO E6 PUERTO IP MALO, CB BANCOLOMBIA PURO, PRUEBAS OK</t>
  </si>
  <si>
    <t>A18ZZ388</t>
  </si>
  <si>
    <t>2818398</t>
  </si>
  <si>
    <t>3007065322</t>
  </si>
  <si>
    <t>BARRIO GALAN IBAGUE 1</t>
  </si>
  <si>
    <t>FO-25-1607152</t>
  </si>
  <si>
    <t>30/09/2025 SE ESCALA PARA VISITA. LLAMAR ANTES DE VISITAR, CONFIRMAR FALLA Y DATOS | 01/10/2025 SE REALIZA CAMBIO DE EQUIPO POR DAÑO, SE REALIZA PRUEBAS DE FUNCIONAMIENTO OK; CUBRE CLAVE INSTALADO.</t>
  </si>
  <si>
    <t>4A005663</t>
  </si>
  <si>
    <t>2818608</t>
  </si>
  <si>
    <t>3007021063</t>
  </si>
  <si>
    <t>MULTIPAGAS UNICENTRO CALI</t>
  </si>
  <si>
    <t>FO-25-1607149</t>
  </si>
  <si>
    <t>30/09/2025 SE ESCALA PARA VISITA. LLAMAR ANTES DE VISITAR, CONFIRMAR FALLA Y DATOS | 01/10/2025 SE VISITA CORRESPONSAL Y SE REEMPLAZA DATÁFONO POR DETERIORO Y CABLE ESPIRAL DAÑADO. TRANSACCIONES DE PRUEBA EXITOSAS. SE CREA USUARIO.</t>
  </si>
  <si>
    <t>AAAOZ888</t>
  </si>
  <si>
    <t>2818652</t>
  </si>
  <si>
    <t>3007019210</t>
  </si>
  <si>
    <t>BARRIO OBRERO IV PALMIRA</t>
  </si>
  <si>
    <t>FO-25-1608468</t>
  </si>
  <si>
    <t>01/10/2025 SE ESCALA PARA VISITA. LLAMAR ANTES DE VISITAR, CONFIRMAR FALLA Y DATOS | 01/10/2025 EN LA VISITA TÉCNICA SE REALIZÓ LA REVISIÓN AL MAGIC BOX 2600 YA QUE EL DIA DE AYER PRESENTO INTERFERENCIA,SE VALIDAN LOS CABLES Y EQUIPOS ENCONTRANDO EN BUEN ESTADO,SE REALIZA CONFIGURACIÓN E INICIALIZACIÓN AL DATÁFONO, VERSIÓN 10.3N,SE REALIZARON LAS PRUEBAS CON LA PERSONA AUTORIZADA DEJANDO EL SERVICIO OPERANDO SIN FALLAS Y SIN NOVEDAD.</t>
  </si>
  <si>
    <t>FUA0V469</t>
  </si>
  <si>
    <t>19075</t>
  </si>
  <si>
    <t>2818692</t>
  </si>
  <si>
    <t>3007062988</t>
  </si>
  <si>
    <t>BALBOA</t>
  </si>
  <si>
    <t>BARRIO LA LOMITA BALBOA</t>
  </si>
  <si>
    <t>FO-25-1608429</t>
  </si>
  <si>
    <t>01/10/2025 SE REALIZA 3 INTENTOS DE LLAMADA AL NUMERO DE CONTACTO 3103215073 PERO NO FUE POSIBLE LA COMUNICACION | 03/10/2025 SE INGRESA EQUIPO CON ALERTINTERRUPTION SE PROCEDE A CAMBIAR EQUIPO SE HACEN PRUEBAS OK TELECARGA DRNA</t>
  </si>
  <si>
    <t>CZZZZ704</t>
  </si>
  <si>
    <t>23162</t>
  </si>
  <si>
    <t>2818693</t>
  </si>
  <si>
    <t>3007058775</t>
  </si>
  <si>
    <t>CERETE</t>
  </si>
  <si>
    <t>ARA0873  CERETE VENUS</t>
  </si>
  <si>
    <t>FO-25-1608794</t>
  </si>
  <si>
    <t>TIENDAS ARA</t>
  </si>
  <si>
    <t>01/10/2025 SE ESCALA CASO ARA A LA RED** TU SOLICITUD REFERENTE A GENERACIÓN DE CASOS CB ARA BANCOLOMBIA  QUEDÓ RADICADA BAJO EL TICKET NÚMERO 5821571 AL ÁREA ENCARGADA. | 01/10/2025 SE ESCALA CASO ARA A LA RED** TU SOLICITUD REFERENTE A GENERACIÓN DE CASOS CB ARA BANCOLOMBIA  QUEDÓ RADICADA BAJO EL TICKET NÚMERO 5821571 AL ÁREA ENCARGADA. | 01/10/2025 SE ESCALA CASO ARA A LA RED** TU SOLICITUD REFERENTE A GENERACIÓN DE CASOS CB ARA BANCOLOMBIA  QUEDÓ RADICADA BAJO EL TICKET NÚMERO 5821571 AL ÁREA ENCARGADA. | 01/10/2025 SE ESCALA CASO ARA A LA RED** TU SOLICITUD REFERENTE A GENERACIÓN DE CASOS CB ARA BANCOLOMBIA  QUEDÓ RADICADA BAJO EL TICKET NÚMERO 5821571 AL ÁREA ENCARGADA.</t>
  </si>
  <si>
    <t>DIAZ ACOSTA MARIA ISABEL</t>
  </si>
  <si>
    <t>19022</t>
  </si>
  <si>
    <t>2818857</t>
  </si>
  <si>
    <t>3007037307</t>
  </si>
  <si>
    <t>ALMAGUER</t>
  </si>
  <si>
    <t>BARRIO SAN FRANCISCO ALMAGUER</t>
  </si>
  <si>
    <t>FO-25-1608408</t>
  </si>
  <si>
    <t>01/10/2025 SE ESCALA PARA VISITA. LLAMAR ANTES DE VISITAR, CONFIRMAR FALLA Y DATOS, SE REALIZA 3 INTENTOS DE LLAMADA AL NUMERO DE CONTACTO 3147008853 PERO NO FUE POSIBLE LA COMUNICACION | 02/10/2025 SE REALIZA LLAMADA CELULAR CON LA SEÑORA ALBA INFORMA YA TIENE CONEXION A INTERNET OK EL DATOFONO</t>
  </si>
  <si>
    <t>3007035563</t>
  </si>
  <si>
    <t>COMCARD LA CEJA COMPUARTE</t>
  </si>
  <si>
    <t>AA004669</t>
  </si>
  <si>
    <t>2819731</t>
  </si>
  <si>
    <t>3007030339</t>
  </si>
  <si>
    <t>BARRIO SAN EDUARDO POPAYAN</t>
  </si>
  <si>
    <t>FO-25-1608474</t>
  </si>
  <si>
    <t>01/10/2025 SE REALIZA 3 INTENTOS DE LLAMADA AL NUMERO DE CONTACTO 3105396586 PERO NO FUE POSIBLE LA COMUNICACION 3105396586 | 02/10/2025 SE INGRESA EQUIPO  PIN PAD CON LECTOR CHIP TARJETAS NO LEE TARJETAS SE PROCEDE HACER LIMPIEZA A LECTOR CHIP SE HACEN PRUEBAS OK TELECARGA DRNA</t>
  </si>
  <si>
    <t>AB000272</t>
  </si>
  <si>
    <t>73168</t>
  </si>
  <si>
    <t>2820041</t>
  </si>
  <si>
    <t>3007032030</t>
  </si>
  <si>
    <t>CHAPARRAL</t>
  </si>
  <si>
    <t>BARRIO PRIMERO DE MAYO CHAPARR</t>
  </si>
  <si>
    <t>FO-25-1609233</t>
  </si>
  <si>
    <t>01/10/2025 SE ESCALA PARA VISITA. LLAMAR ANTES DE VISITAR, CONFIRMAR FALLA Y DATOS,SE MARACA EN REPETIDAS OCACIONES AL NUMERO DEL CONTACTO 3134243169 PERO  NO FUE POSIBLE LA COMUNICACION | 02/10/2025 SE CAMBIA DATÁFONO POR FALLA DE COMUNICACIÓN CONSTANTE. SE HACEN PRUEBAS DE TRANSACCIONES TODO OK</t>
  </si>
  <si>
    <t>A16ZZ720</t>
  </si>
  <si>
    <t>5607</t>
  </si>
  <si>
    <t>2820848</t>
  </si>
  <si>
    <t>3007057197</t>
  </si>
  <si>
    <t>RETIRO</t>
  </si>
  <si>
    <t>BARRIO VEREDA DON DIEGO RETIRO</t>
  </si>
  <si>
    <t>FO-25-1609199</t>
  </si>
  <si>
    <t>01/10/2025 SE ESCALA PARA VISITA. LLAMAR ANTES DE VISITAR, CONFIRMAR FALLA Y DATOS | 03/10/2025 NO SE LOGRA LLEGAR A TIEMPO YA QUE SE TIENE REUNIÓN DE GH EN HORAS DE LA MAÑANA. INCIDENTE VENCE 9.43AM. | 03/10/2025 SE REALIZA LA CONFIGURACIÓN DE LECTOR DE BARRAS DE HACEN PRUEBAS OK</t>
  </si>
  <si>
    <t>TRSZZ764</t>
  </si>
  <si>
    <t>2821453</t>
  </si>
  <si>
    <t>3007032505</t>
  </si>
  <si>
    <t>COMCARD MED RED LUZ EDY</t>
  </si>
  <si>
    <t>FO-25-1609458</t>
  </si>
  <si>
    <t>PARAMETROS DE CONFIGURACION EN POS</t>
  </si>
  <si>
    <t>01/10/2025 SE ESCALA PARA VISITA. LLAMAR ANTES DE VISITAR, CONFIRMAR FALLA Y DATOS | 01/10/2025 SE REMARCAN PARÁMETROS Y SE BORRA REV.</t>
  </si>
  <si>
    <t>11KZZ075</t>
  </si>
  <si>
    <t>MARIN PIEDRAHITA JIMMY ALEXIS</t>
  </si>
  <si>
    <t>54003</t>
  </si>
  <si>
    <t>2821546</t>
  </si>
  <si>
    <t>3007066094</t>
  </si>
  <si>
    <t>ABREGO</t>
  </si>
  <si>
    <t>BARRIO VEREDA LA LABRANZA ABRE</t>
  </si>
  <si>
    <t>FO-25-1609451</t>
  </si>
  <si>
    <t>01/10/2025 SE ESCALA PARA VISITA. LLAMAR ANTES DE VISITAR, CONFIRMAR FALLA Y DATOS ,SE COMUNICA CON LA SRA NEREYDA ORTIZ GARCIA 3107925159 REPORTAR QUE EL DATAFONO NO LE ESTA RECIBIENDO EL INTERNET, REGISTRA ERROR DE CONEXION, LA RED DE INTERNET 10: 41 AM | 03/10/2025 SE VISITA COMERCIO, SE REALIZA CAMBIO DE DATAFONO POR DAÑO DE PUERTO ETHERNET , SE HACEN PRUEBAS OK, CB OPERATIVO.</t>
  </si>
  <si>
    <t>7A00K556</t>
  </si>
  <si>
    <t>8296</t>
  </si>
  <si>
    <t>2821759</t>
  </si>
  <si>
    <t>3007047534</t>
  </si>
  <si>
    <t>GALAPA</t>
  </si>
  <si>
    <t>BARRIO GALAPA GALAPA 1</t>
  </si>
  <si>
    <t>FO-25-1609701</t>
  </si>
  <si>
    <t>ALERTADO</t>
  </si>
  <si>
    <t>01/10/2025 SE ESCALA PARA VISITA. LLAMAR ANTES DE VISITAR, CONFIRMAR FALLA Y DATOS | 02/10/2025 SE REMPLAZA PIN PAN, ESTABA ALERT INTERRUPCIÓN</t>
  </si>
  <si>
    <t>GB00H063</t>
  </si>
  <si>
    <t>DE AVILA SIADES ALBERTO ENRIQUE</t>
  </si>
  <si>
    <t>2821793</t>
  </si>
  <si>
    <t>3007034272</t>
  </si>
  <si>
    <t>BARRIO AUTOPISTA NORTE GIRARDO</t>
  </si>
  <si>
    <t>FO-25-1609697</t>
  </si>
  <si>
    <t>01/10/2025 SE ESCALA PARA VISITA. LLAMAR ANTES DE VISITAR, CONFIRMAR FALLA Y DATOS | 01/10/2025 SE BORRA APLICATIVO Y SE RECONFIGURA NUEVAMENTE, ADICIONAL SE INICIALIZA NUEVAMENTE.</t>
  </si>
  <si>
    <t>1ZZZZ812</t>
  </si>
  <si>
    <t>RAMIREZ TABARES JUAN DIEGO</t>
  </si>
  <si>
    <t>2821822</t>
  </si>
  <si>
    <t>3007070808</t>
  </si>
  <si>
    <t>BARRIO LA VICTORIA EL BAGRE 1</t>
  </si>
  <si>
    <t>FO-25-1609716</t>
  </si>
  <si>
    <t>01/10/2025 SE ESCALA PARA VISITA. LLAMAR ANTES DE VISITAR, CONFIRMAR FALLA Y DATOS, SE COMUNICA CON LA SRA DERLYS 3135565423  CR 48 58A 55 LC 1  REPORTAR QUE E LECTOR DE BARRAS NO ESTA LEYENDO NINGUNA FACTURA, SALE TRANSACCIÓN INVALIDA | 03/10/2025 SE REALIZÓ CAMBIO DE LECTOR DE CÓDIGO DE BARRAS OK, PRUEBAS OK, TELECARGA DRNA.</t>
  </si>
  <si>
    <t>EF00B338</t>
  </si>
  <si>
    <t>25175</t>
  </si>
  <si>
    <t>2821896</t>
  </si>
  <si>
    <t>3007070277</t>
  </si>
  <si>
    <t>CHIA</t>
  </si>
  <si>
    <t>BARRIO MARGARITAS CHIA</t>
  </si>
  <si>
    <t>FO-25-1610696</t>
  </si>
  <si>
    <t>01/10/2025 SE ESCALA PARA VISITA. LLAMAR ANTES DE VISITAR, CONFIRMAR FALLA Y DATOS | 02/10/2025 SE REALIZA VISITA TECNICA, SE VALIDA LECTOR CODIGO DE BARRAS, NO FUNCIONA PARA LEER LOS CODIGOS DE BARRAS, SE PROCEDE A REALIZAR EL CAMBIO, SE REALIZA PRUEBAS OK SIN NOVEDAD.</t>
  </si>
  <si>
    <t>MN007341</t>
  </si>
  <si>
    <t>2821965</t>
  </si>
  <si>
    <t>3007081046</t>
  </si>
  <si>
    <t>PTM BUCARAMANGA FERREMUEBLES S</t>
  </si>
  <si>
    <t>FO-25-1610709</t>
  </si>
  <si>
    <t>FORMATO INVALIDO LECTOR DAÑADO</t>
  </si>
  <si>
    <t>01/10/2025 SE REALIZA VISITA AL COMERCIO SE HACE CAMBIO DE LECTORA SE REALIZAN PRUEBAS OK</t>
  </si>
  <si>
    <t>SGZZZ961 - SGZZZ607</t>
  </si>
  <si>
    <t>MARIÑO PABON JORGE ENRIQUE</t>
  </si>
  <si>
    <t>27361</t>
  </si>
  <si>
    <t>2822083</t>
  </si>
  <si>
    <t>3007077243</t>
  </si>
  <si>
    <t>ISTMINA</t>
  </si>
  <si>
    <t>BARRIO BRR DIEGO LUIS ISTMINA</t>
  </si>
  <si>
    <t>FO-25-1629502 | FO-25-1610665</t>
  </si>
  <si>
    <t>07/10/2025 REPORTO PARO MINERO EN EL DEPARTAMENTO DEL CHOCÓ 
AL MOMENTO SE PRESENTAN BLOQUEOS EN LA VÍA HACIA EL SAN JUAN (CERTEGUI, ISTMINA, CONDOTO, TADÓ ) Y SUS ALREDEDORES, DICHO BLOQUEO SE PRESENTA A LA ALTURA DE TANANDO MUNICIPIO DE ATRATO | 10/10/2025 EL DÍA JUEVES 09 SE INTENTA REALIZAR VISITA TECNICA PERO SE PRESENTA BLOQUEO EN LA VÍA, ESPERAMOS HASTA MEDIO DÍA PERO NO HABILITAN PASO POR PARO MINERO. VISITA PENDIENTE | 10/10/2025 SE REALIZA VISITA, SE ENCUENTRA COMERCIO CERRADO, SE INTENTA COMUNICACIÓN ESTANDO EN SITIO Y NO ES EXITOSO, PREVIAMENTE SE LE HABÍA CONFIRMADO AL CLIENTE QUE ÍBAMOS EN CAMINO</t>
  </si>
  <si>
    <t>LMHZZ293</t>
  </si>
  <si>
    <t>ROBLEDO DIAZ ANDRES FELIPE</t>
  </si>
  <si>
    <t>2822238</t>
  </si>
  <si>
    <t>3007042713</t>
  </si>
  <si>
    <t>PTM MED TIA LAURA CARNICOS Y P</t>
  </si>
  <si>
    <t>FO-25-1610681</t>
  </si>
  <si>
    <t>01/10/2025 SE ESCALA PARA VISITA. LLAMAR ANTES DE VISITAR, CONFIRMAR FALLA Y DATOS | 01/10/2025 SE CAMBIA FUENTE DE PODER</t>
  </si>
  <si>
    <t>GZ7ZZ141 - TRZZZ932</t>
  </si>
  <si>
    <t>25799</t>
  </si>
  <si>
    <t>2822247</t>
  </si>
  <si>
    <t>3007076980</t>
  </si>
  <si>
    <t>TENJO</t>
  </si>
  <si>
    <t>BARRIO CENTRO TENJO 7</t>
  </si>
  <si>
    <t>FO-25-1610674</t>
  </si>
  <si>
    <t>01/10/2025 SE ESCALA PARA VISITA. LLAMAR ANTES DE VISITAR, CONFIRMAR FALLA Y DATOS | 02/10/2025 SE REALIZA VISITA TECNICA, Y SE EVIDENCIA MAGIC BOX EN PUERTO ETHERNET DAÑADO, SE PROCEDE A REALIZAR EL CAMBIO, PRUEBAS OK SIN NOVEDAD</t>
  </si>
  <si>
    <t>A18ZZ417</t>
  </si>
  <si>
    <t>2822288</t>
  </si>
  <si>
    <t>3007063446</t>
  </si>
  <si>
    <t>BARRIO CAMELLON ISTMINA 4</t>
  </si>
  <si>
    <t>FO-25-1610657</t>
  </si>
  <si>
    <t>01/10/2025 SE ESCALA PARA VISITA. LLAMAR ANTES DE VISITAR, CONFIRMAR FALLA Y DATOS, SE REALIZA LLAMADAS EN 3 INTENTOS AL NUMERO DE CONTACTO 3117960885 PERO NO FUE POBLE LA COMUNICACION | 04/10/2025 SE LLEGA A SITIO, CLIENTE COMENTA QUE EL EQUIPO YA IMPRIME CON NORMALIDAD</t>
  </si>
  <si>
    <t>MA00W100</t>
  </si>
  <si>
    <t>2822322</t>
  </si>
  <si>
    <t>3007067346</t>
  </si>
  <si>
    <t>DISTRICOL VAR ELIZABETH JP</t>
  </si>
  <si>
    <t>FO-25-1610634</t>
  </si>
  <si>
    <t>TAPA IMPRESORA</t>
  </si>
  <si>
    <t>01/10/2025 SE ESCALA PARA VISITA. LLAMAR ANTES DE VISITAR, CONFIRMAR FALLA Y DATOS | 02/10/2025 SE VISITA EL COMERCIO, SE REVISA LOS EQUIPOS ESTÁ MALA LA IMPRESORA FALLA AL IMPRIMIR LAS TRANSACCIONES POR LO QUE SE CAMBIA RESOLVIENDO EL PROBLEMA, PRUEBAS OK, TELECARGA TRNA</t>
  </si>
  <si>
    <t>6A0TZ934</t>
  </si>
  <si>
    <t>63130</t>
  </si>
  <si>
    <t>2822469</t>
  </si>
  <si>
    <t>3007060988</t>
  </si>
  <si>
    <t>QUINDIO</t>
  </si>
  <si>
    <t>CALARCA</t>
  </si>
  <si>
    <t>BARRIO EL CAIMO CALARCA</t>
  </si>
  <si>
    <t>FO-25-1610621</t>
  </si>
  <si>
    <t>01/10/2025 SE ESCALA PARA VISITA. LLAMAR ANTES DE VISITAR, CONFIRMAR FALLA Y DATOS | 02/10/2025 SE VISITA COMERCIO SE REALIZÓ CAMBIO DE DATAFONO POR DAÑO EN PUERTO DE RED SE REALIZÓ PRUEBAS CON NUEVO EQUIPO ÉXITOSAS SIN NOVEDAD.</t>
  </si>
  <si>
    <t>JA00G859</t>
  </si>
  <si>
    <t>SANCHEZ SOLORZANO JUAN SEBASTIAN</t>
  </si>
  <si>
    <t>2822524</t>
  </si>
  <si>
    <t>3007037776</t>
  </si>
  <si>
    <t>BARRIO CIUDAD MONTES BOGOTA 1</t>
  </si>
  <si>
    <t>FO-25-1610612</t>
  </si>
  <si>
    <t>01/10/2025 SE ESCALA PARA VISITA. LLAMAR ANTES DE VISITAR, CONFIRMAR FALLA Y DATOS | 01/10/2025 SE VISITA COMERCIO, VERIFICA CONSULTA DE SALDO ARROJABA EN PANTALLA ( FALLA DE COMUNICACIÓN, PORFAVOR VERIFICAR PARAMETROS) SE PROCEDE A INSTALAR NUEVAMENTE LA VERSION, SE CREA USUARIO PRUEBAS OK SIN NOVEDAD</t>
  </si>
  <si>
    <t>NN00C301</t>
  </si>
  <si>
    <t>5615</t>
  </si>
  <si>
    <t>2822758</t>
  </si>
  <si>
    <t>3007078985</t>
  </si>
  <si>
    <t>RIONEGRO</t>
  </si>
  <si>
    <t>PTM RIONEGRO SUPERMERCADO SANT</t>
  </si>
  <si>
    <t>FO-25-1610605</t>
  </si>
  <si>
    <t>01/10/2025 SE ESCALA PARA VISITA. LLAMAR ANTES DE VISITAR, CONFIRMAR FALLA Y DATOS | 02/10/2025 SE REALIZA CAMBIO DE CABLE ETHERNET YA QUE ESTÁBA SULFATADO.</t>
  </si>
  <si>
    <t>FATZZ893 - FATZZ518</t>
  </si>
  <si>
    <t>2822892</t>
  </si>
  <si>
    <t>3007041266</t>
  </si>
  <si>
    <t>BARRIO CENTRO SAN JUAN DE NEPO</t>
  </si>
  <si>
    <t>FO-25-1610924</t>
  </si>
  <si>
    <t>01/10/2025 SE ESCALA PARA VISITA. LLAMAR ANTES DE VISITAR, CONFIRMAR FALLA Y DATOS | 03/10/2025 SE REALIZA CAMBIO DE EQUIPO POR PROBLEMAS DE REINICIO SE DEJA EQUIPO NUEVO CON MAGIC BOX SE HACEN PRUEBAS Y TODO QUEDA OK</t>
  </si>
  <si>
    <t>AB0PZ983</t>
  </si>
  <si>
    <t>54743</t>
  </si>
  <si>
    <t>2823043</t>
  </si>
  <si>
    <t>3007061518</t>
  </si>
  <si>
    <t>SILOS</t>
  </si>
  <si>
    <t>BARRIO EL SILENCIO SILOS</t>
  </si>
  <si>
    <t>FO-25-1610918</t>
  </si>
  <si>
    <t>01/10/2025 SE ESCALA PARA VISITA. LLAMAR ANTES DE VISITAR, CONFIRMAR FALLA Y DATOS | 03/10/2025 SE REALIZÓ VISITA AL COMERCIO Y SE ENCUENTRA EQUIPO DATAFONO MODO ALERTADO, SE REALIZA CAMBIO DE EQUIPO PRUEBAS EXITOSAS</t>
  </si>
  <si>
    <t>JA00H770</t>
  </si>
  <si>
    <t>MORA VEGA JEAMPIER</t>
  </si>
  <si>
    <t>2823230</t>
  </si>
  <si>
    <t>3007062211</t>
  </si>
  <si>
    <t>BARRIO AURES BOGOTA 3</t>
  </si>
  <si>
    <t>FO-25-1610978</t>
  </si>
  <si>
    <t>01/10/2025 SE ESCALA PARA VISITA. LLAMAR ANTES DE VISITAR, CONFIRMAR FALLA Y DATOS | 01/10/2025 SE REALIZA VISITA A CB PARA ATENDER INCIDENTE SE REALIZA CAMBIO DE DATAFONO POR FALLA EN PUERTO USB ,SE REALIZAN PRUEBAS OK</t>
  </si>
  <si>
    <t>MA00L716</t>
  </si>
  <si>
    <t>5631</t>
  </si>
  <si>
    <t>2823271</t>
  </si>
  <si>
    <t>3007080232</t>
  </si>
  <si>
    <t>SABANETA</t>
  </si>
  <si>
    <t>PTM SABANETA INKOMPRA</t>
  </si>
  <si>
    <t>FO-25-1611034</t>
  </si>
  <si>
    <t>01/10/2025 SE ESCALA PARA VISITA. LLAMAR ANTES DE VISITAR, CONFIRMAR FALLA Y DATOS | 02/10/2025 SE REVISA EQUIPO Y ESTA OK, SE INDICA A USUARIO MANERA CORRECTA DE REINCIAR EL EQUIPO, SE INFORMA MANTENER EL EQUIPO CONECTADO Y CON BUENA CARGA ANTES DE EMPEZAR A MANIPULAR EL EQUIPO PARA TENER UNA BUENA IMPRESIÓN</t>
  </si>
  <si>
    <t>F4ZZZ844 - F4ZZZ545</t>
  </si>
  <si>
    <t>HERNANDEZ CHAVARRIA JUAN CAMILO</t>
  </si>
  <si>
    <t>2824125</t>
  </si>
  <si>
    <t>3007070546</t>
  </si>
  <si>
    <t>BARRIO ARGELIA SABANA DE TORRE</t>
  </si>
  <si>
    <t>FO-25-1611805</t>
  </si>
  <si>
    <t>01/10/2025 SE COMUNICA CON LA SRA PAOLA PARA REPORTAR QUE EL LECTOR DE BARRAS NO ESTA LEYENDO CÓDIGO DE BARRAS ARROJA FORMATO INVALIDO SE HAN REALIZADO PRIMEROS AUXILIOS PERO PERSISTE LA FALLA 2: 59 PM 3182136614 | 03/10/2025 SE REALIZA VISITA AL COMERCIO SE HACE CAMBIO DE LECTORA SE REALIZAN PRUEBAS OK</t>
  </si>
  <si>
    <t>SV005484</t>
  </si>
  <si>
    <t>17662</t>
  </si>
  <si>
    <t>2824340</t>
  </si>
  <si>
    <t>3007062644</t>
  </si>
  <si>
    <t>SAMANA</t>
  </si>
  <si>
    <t>DISTRICOL PARIS SAN DIEGO</t>
  </si>
  <si>
    <t>FO-25-1611964</t>
  </si>
  <si>
    <t>01/10/2025 SE COMUNICA CON EL SR WILMER CARDONA PARA REPORTAR EL DATAFONO ESTA DETERIORADO TECLAS DURAS LAS TECLAS ESTÁN MEDIO BORRADAS ADICIONAL EL LECTOR DE COGIDO DE BARRAS NO FUNCIONA NO ESTA LEYENDO  3207290914 3: 15 PM | 04/10/2025 SE DEBE VALIDAR EL DÍA LUNES PARA PODER REALIZAR DESPLAZAMIENTO YA QUE EL SITIO ES UN CORREGIMIENTO DE SAMANA DONDE EL TRANSPORTE ES LIMITADO. | 08/10/2025 SE VISITA COMERCIO SE IDENTIFICA LECTORA CON FALLA SE REALIZA CAMBIO DE LECTORA SE REALIZA PRUEBAS OK</t>
  </si>
  <si>
    <t>NA00O899</t>
  </si>
  <si>
    <t>LOAIZA LOPEZ JHON FREDDY</t>
  </si>
  <si>
    <t>2824480</t>
  </si>
  <si>
    <t>3007050793</t>
  </si>
  <si>
    <t>PTM SANTADER DE QUILICHAO SALS</t>
  </si>
  <si>
    <t>FO-25-1612313</t>
  </si>
  <si>
    <t>01/10/2025 SE ESCALA PARA VISITA. LLAMAR ANTES DE VISITAR, CONFIRMAR FALLA Y DATOS | 02/10/2025 SE REALIZA CAMBIO DE DATÁFONO POR TECLADO BORROSO, SE CAMBIA LECTORA DEBIDO A CABLE AVERIADO, SE REALIZAN PRUEBAS OK</t>
  </si>
  <si>
    <t>BA00Z096</t>
  </si>
  <si>
    <t>2824604</t>
  </si>
  <si>
    <t>3007068407</t>
  </si>
  <si>
    <t>BARRIO SAN CAYETANO CALI 3</t>
  </si>
  <si>
    <t>FO-25-1612307</t>
  </si>
  <si>
    <t>01/10/2025 SE ESCALA PARA VISITA. LLAMAR ANTES DE VISITAR, CONFIRMAR FALLA Y DATOS | 02/10/2025 SE REALIZA CAMBIO DE CABLE DE RED, POR MOTIVO QUE ESTABA DAÑADO.
SE REALIZAN PRUEBAS OPERATIVAS SIN NOVEDAD.</t>
  </si>
  <si>
    <t>AALFZ763</t>
  </si>
  <si>
    <t>5895</t>
  </si>
  <si>
    <t>2825301</t>
  </si>
  <si>
    <t>3007070140</t>
  </si>
  <si>
    <t>ZARAGOZA</t>
  </si>
  <si>
    <t>BARRIO CALLE BOLIVAR ZARAGOZA</t>
  </si>
  <si>
    <t>FO-25-1612696</t>
  </si>
  <si>
    <t>01/10/2025 SE COMUNICA CON LA SRA GLORIA PARA REPORTAR FALLA CON EL LECTOR, NO LEE NINGÚN CÓDIGO ARROJA "INSERTE TARJETA" SUCEDE CON TODAS LAS TARJETAS  3216574611  4:37 PM | 02/10/2025 SE REALIZÓ  CAMBIO DE EQUIPO OK, USUARIOS OK, PRUEBAS OK, TELECARGA DRNA.</t>
  </si>
  <si>
    <t>ON009420</t>
  </si>
  <si>
    <t>2825391</t>
  </si>
  <si>
    <t>3007073365</t>
  </si>
  <si>
    <t>PTM BELLO MERCADOS GUTIERREZ</t>
  </si>
  <si>
    <t>FO-25-1612758</t>
  </si>
  <si>
    <t>01/10/2025 SE ESCALA ACTIVIDAD PARA GESTION WOMPI | 02/10/2025 SE CAMBIA CABLE DE LECTOR</t>
  </si>
  <si>
    <t>LN00U298 - LN00U382</t>
  </si>
  <si>
    <t>25754</t>
  </si>
  <si>
    <t>2826135</t>
  </si>
  <si>
    <t>3007066235</t>
  </si>
  <si>
    <t>SOACHA</t>
  </si>
  <si>
    <t>BARRIO NEMESIS SOACHA</t>
  </si>
  <si>
    <t>FO-25-1613649</t>
  </si>
  <si>
    <t>02/10/2025 SE ESCALA PARA VISITA. LLAMAR ANTES DE VISITAR | 02/10/2025 CAMBIO DE LECTORA POR DAÑO SE REALIZA PRUEBAS OK SE ENTREGA SERVICIO OPERATIVO LECTORA SIN PLACA RBM CONFIRMA INVENTARIO</t>
  </si>
  <si>
    <t>2A00L313</t>
  </si>
  <si>
    <t>2826167</t>
  </si>
  <si>
    <t>3007081532</t>
  </si>
  <si>
    <t>PTM BELLO ANGELA MARIA RESTREP</t>
  </si>
  <si>
    <t>FO-25-1613636</t>
  </si>
  <si>
    <t>02/10/2025 SE ESCALA PARA VISITA. LLAMAR ANTES DE VISITAR | 02/10/2025 SE REALIZÓ GESTIÓN TELEFÓNICA SE HACE RECONFIGURACIÓN DE LECTOR SE REALIZÓ PRUEBA EXITOSA SE PROCEDE A CERRAR CASO</t>
  </si>
  <si>
    <t>2827098</t>
  </si>
  <si>
    <t>3007033971</t>
  </si>
  <si>
    <t>PAGAFACIL PLAZA DE BELLO</t>
  </si>
  <si>
    <t>FO-25-1613822</t>
  </si>
  <si>
    <t>PAGAFACIL</t>
  </si>
  <si>
    <t>02/10/2025 SE ESCALA PARA VISITA. LLAMAR ANTES DE VISITAR | 02/10/2025 SE CAMBIA LECTOR DE BARRAS CON CABLE DALDO</t>
  </si>
  <si>
    <t>1LZZZ894</t>
  </si>
  <si>
    <t>2827103</t>
  </si>
  <si>
    <t>3007075059</t>
  </si>
  <si>
    <t>BARRIO FRANCISCO DE PAULA SANT</t>
  </si>
  <si>
    <t>FO-25-1613834</t>
  </si>
  <si>
    <t>02/10/2025 SE ESCALA PARA VISITA. LLAMAR ANTES DE VISITAR | 03/10/2025 SE REALIZA VISITA TECNICA YA QIE CLIENTE MANIFIESTA QUE EL EQUIPO SE LE REINICIA, SE LLEGA A SITIO Y SE EVIDENCIA QUE EL CLIENTE REALIZO UNA ADAPTACIÓN DE UN CABLE USB PARA DARLE MAS LARGO AL CABLE DE PIN PAD, SE REALIZAN VALIDACIONES SE CONECTA CABLE PUN PAD DIRECTAMENTE AL HUB Y QUEDA EQUIPO OPERATIVO SIN REINICIOS, SE LE DAN INDICACONES AL CLIENTE QUE ESA ADAPTACIÓN QUE REALIZARON LES ESTA CAUSANDO REINICIO DEL PIN PAD,SE LES DA RECOMENDACION DE UTILIZAR EL EQUIPO CON SUS ACCESORIOS ORIGINALES PARA PODER GARANTIZAR UN BUEN FUNCIONAMIENTO,SE REALIZAN PRUEBAS QUEDANDO EQUIPO OPERATIVO</t>
  </si>
  <si>
    <t>NRZZZ543 - SV04Z151</t>
  </si>
  <si>
    <t>2827117</t>
  </si>
  <si>
    <t>3007077642</t>
  </si>
  <si>
    <t>BARRIO BELEN BALBOA</t>
  </si>
  <si>
    <t>FO-25-1613827</t>
  </si>
  <si>
    <t>02/10/2025 SE COMUNICA CON EL SR  MIGUEL HOYOS PARA REPORTAR QUE EL DATAFONO LE ARROJA MENSAJE DE ERROR IN CONEXION, EL CB REALIZO LOS PRIMEROS AUXILIOS Y NO LE FUNCIONO, REALIZO TEST DE COMUNICACION Y LE REGISTRA QUE NO TIENE CONEXION, EL INTERNET ES PROPIO Y SI TIENE INTERNE, REINICIO EL MODEM PERO NO CONECTA EN EL DATAFONO 8:34 AM 3112768515 | 03/10/2025 SE REALIZA LLAMADA CELULAR CON EL SEÑOR MIGUEL INFORMA YA EL DATAFONO TIENE CONEXION OK</t>
  </si>
  <si>
    <t>2827148</t>
  </si>
  <si>
    <t>3007020851</t>
  </si>
  <si>
    <t>BARRIO TOBERIN VIII BOGOTA</t>
  </si>
  <si>
    <t>FO-25-1613817</t>
  </si>
  <si>
    <t>02/10/2025 SE ESCALA PARA VISITA. LLAMAR ANTES DE VISITAR | 02/10/2025 SE REALIZA VISITA SE REALIZA LIMPIEZA DE IMPRESORA TÉRMICA SE REALIZAN PRUEBAS QUEDANDO FUNCIONAL</t>
  </si>
  <si>
    <t>6A0NZ515</t>
  </si>
  <si>
    <t>JAIMES VALERO NELSON RICARDO</t>
  </si>
  <si>
    <t>2827224</t>
  </si>
  <si>
    <t>3007048480</t>
  </si>
  <si>
    <t>BARRIO PARQUE SAN PEDRO DE LOS</t>
  </si>
  <si>
    <t>FO-25-1614219</t>
  </si>
  <si>
    <t>02/10/2025 SE ESCALA PARA VISITA. LLAMAR ANTES DE VISITAR | 03/10/2025 SE REALIZA CAMBIO DE EQUIPO POR ALERT IRRUPTION, PRUEBAS OK</t>
  </si>
  <si>
    <t>II00J427</t>
  </si>
  <si>
    <t>73520</t>
  </si>
  <si>
    <t>2827507</t>
  </si>
  <si>
    <t>3007073348</t>
  </si>
  <si>
    <t>PALOCABILDO</t>
  </si>
  <si>
    <t>BARRIO CENTRO INTERIOR 1 PALOC</t>
  </si>
  <si>
    <t>FO-25-1614214</t>
  </si>
  <si>
    <t>02/10/2025 SE COMUNICA CON LA SR NANCY PARA REPORTAR QUE EL DATAFONO ESTA ARROJANDO ALERT INTERRUPTION  3102437234  9: 09 AM | 03/10/2025 SE CAMBIA DATÁFONO POR ALERT IRRUPTION. SE HACEN PRUEBAS DE TRANSACCIONES TODO OK</t>
  </si>
  <si>
    <t>EF00Y721</t>
  </si>
  <si>
    <t>2827515</t>
  </si>
  <si>
    <t>3007030600</t>
  </si>
  <si>
    <t>BARRIO VILLAS DE LA CANDELARIA</t>
  </si>
  <si>
    <t>FO-25-1614210</t>
  </si>
  <si>
    <t>02/10/2025 SE ESCALA PARA VISITA. LLAMAR ANTES DE VISITAR | 02/10/2025 SE CAMBIA EQUIPO PUERTO DE RED DAÑADO Y SE CAMBIA LECTORA CABLE DEGOLLADO QUEDA TODO OK SE HACEN PRUEBAS</t>
  </si>
  <si>
    <t>BOZZZ261</t>
  </si>
  <si>
    <t>2827595</t>
  </si>
  <si>
    <t>3007023836</t>
  </si>
  <si>
    <t>BARRIO LA PUNTA II TENJO</t>
  </si>
  <si>
    <t>FO-25-1614198</t>
  </si>
  <si>
    <t>02/10/2025 SE ESCALA PARA VISITA. LLAMAR ANTES DE VISITAR | 02/10/2025 SE REALIZA VISITA DE CAMPO SE VERIFICA PINPAD Y APARECE EN DAÑO, SE PROCEDE A INSTALAR  PINPAD, PARÁMETROS OKAY USUARIOS OKAY A CONFORMIDAD DEL CLIENTE</t>
  </si>
  <si>
    <t>ABC0L717</t>
  </si>
  <si>
    <t>2827749</t>
  </si>
  <si>
    <t>3007044406</t>
  </si>
  <si>
    <t>DISTRICOL SERRANIA FRUTAS Y LE</t>
  </si>
  <si>
    <t>FO-25-1614940</t>
  </si>
  <si>
    <t>02/10/2025 SE ESCALA PARA VISITA. LLAMAR ANTES DE VISITAR | 02/10/2025 DATÁFONO NO TIENE INTERNET, SE VALIDAN CONEXIONES, LOS CABLES Y SE PRUEBAN CON OTRO DATÁFONO DE BACKUP Y PERSISTE EL PROBLEMA. USUARIO NO CUENTA CON VECINOS QUE NOS DEJEN PROBAR CON EL INTERNET DE ELLOS. SE PROCEDE A DECIRLE AL USUARIO QUE SE COMUNIQUE CON PROVEEDOR DE SU INTERNET Y QUE CUANDO LE GARANTICEN SALIDA DE INTERNET POR LOS PUERTOS ETHERNET VUELVA A LLAMAR A PEDIR ATENCIÓN TÉCNICA.</t>
  </si>
  <si>
    <t>AB19Z212</t>
  </si>
  <si>
    <t>13042</t>
  </si>
  <si>
    <t>2827802</t>
  </si>
  <si>
    <t>3007048692</t>
  </si>
  <si>
    <t>ARENAL</t>
  </si>
  <si>
    <t>DISTRICOL PERFUMERIA VICTORIAS</t>
  </si>
  <si>
    <t>FO-25-1614945</t>
  </si>
  <si>
    <t>02/10/2025 SE REALIZAN 3 INTENTOS DE LLAMADA AL NUMERO DE CONTACTO 3154219989 PERO NO FUE POSIBLE LA COMUNICACION | 06/10/2025 POR BAJA FRECUENCIA TRANSPORTE FLUVIAL, A LA ESPERA QUE PASE LANCHA PARA LLEGAR AL MUNICIPIO. | 06/10/2025 SE REALIZA CAMBIO DE DATAFONO, YA QUE NO IMPRIMIA TODOS LOS CARACTERES EN LA TIRILLAS, ESTA ES LA TERCERA VEZ QUE SE LE CAMBIA EL EQUIPO POR EL MISMO CAUSAL, SE LE RECOMIENDA QUE COLOQUE UN ESTABILIZADOR DE ENERGIA YA QUE EN LA ZONA HAY MUCHO BAJONES DE SERVICIO ELÉCTRICO, SE REALIZAN PRUEBAS DEJANDO SERVICIO FUNCIONAL AL 100 %</t>
  </si>
  <si>
    <t>BA00L826</t>
  </si>
  <si>
    <t>13688</t>
  </si>
  <si>
    <t>2828310</t>
  </si>
  <si>
    <t>3007058306</t>
  </si>
  <si>
    <t>SANTA ROSA DEL SUR</t>
  </si>
  <si>
    <t>BARRIO SAN ISIDRO SANTA ROSA D</t>
  </si>
  <si>
    <t>FO-25-1615611</t>
  </si>
  <si>
    <t>NO ENCIENDE</t>
  </si>
  <si>
    <t>02/10/2025 SE COMUNICA CON LA SRA LEIDY PARA REPORTAR QUE SE LE QUEMO EL DATAFONO POR UNA DESCARGA ELECTRÓNICA 3172258449 10:03 AM | 03/10/2025 SE REALIZA VISITA AL COMERCIO, SE VALIDA Y SE HACE CAMBUO DE DATÁFONO, LECTOR DE BARRAS, ESTABAN QUEMADOS, SE CAMBIO POR DESK 2600 SE INSTALO MÁGIC BOX, SE CONFIGURA Y SE HACEN PRUEBAS DEJANDO TODO OK</t>
  </si>
  <si>
    <t>IMZZZ428</t>
  </si>
  <si>
    <t>2828349</t>
  </si>
  <si>
    <t>3007050648</t>
  </si>
  <si>
    <t>PTM  CHIGORODO  TECNICELL MYS</t>
  </si>
  <si>
    <t>FO-25-1614924</t>
  </si>
  <si>
    <t>02/10/2025 SE ESCALA PARA VISITA. LLAMAR ANTES DE VISITAR | 02/10/2025 SE REALIZA PONCHADO DEL CABLE DE RED SE REALIZAN PRUEBAS EXITOSAS SERVICIO OPERATIVO</t>
  </si>
  <si>
    <t>BA00Y348</t>
  </si>
  <si>
    <t>2828622</t>
  </si>
  <si>
    <t>3007033409</t>
  </si>
  <si>
    <t>COMCARD MED PELUQUERO PICACHO</t>
  </si>
  <si>
    <t>FO-25-1614918</t>
  </si>
  <si>
    <t>CIERRE</t>
  </si>
  <si>
    <t>02/10/2025 SE ESCALA PARA VISITA. LLAMAR ANTES DE VISITAR | 02/10/2025 SE HACE MANTENIMIENTO OK SE BORRA TRANSACCIONES Y SE VUELVE A MONTA SO</t>
  </si>
  <si>
    <t>17ZZZ957 - NA001728</t>
  </si>
  <si>
    <t>2828636</t>
  </si>
  <si>
    <t>3007046598</t>
  </si>
  <si>
    <t>BARRIO CANADA GUIRA BOGOTA</t>
  </si>
  <si>
    <t>FO-25-1614912</t>
  </si>
  <si>
    <t>02/10/2025 SE ESCALA PARA VISITA. LLAMAR ANTES DE VISITAR | 02/10/2025 SE CIERRA SIN REALIZAR NINGUNA ACTIVIDAD, YA QUE SE LE INDICA AL CLIENTE QUE EL PROCESO DE CAMBIO DE DATAFONO TARDA COMO MÍNIMO 30 MINUTOS APROXIMADAMENTE SIN QUE SE PRESENTEN INCONVENIENTES.. A LO QUE MENCIONA QUE ES BASTANTE TIEMPO E INDICA QUEDARCE CON EL DATÁFONO COMO ESTÁ, EL DISPOSITIVO SE ENCUENTRA FUNCIONANDO DE MANERA CORRECTA SIN PRESENTAR FALLAS DE COMUNICACIÓN</t>
  </si>
  <si>
    <t>AD009386</t>
  </si>
  <si>
    <t>15176</t>
  </si>
  <si>
    <t>2829046</t>
  </si>
  <si>
    <t>3007065866</t>
  </si>
  <si>
    <t>CHIQUINQUIRA</t>
  </si>
  <si>
    <t>BARRIO BELENCITO CHIQUINQUIRA</t>
  </si>
  <si>
    <t>FO-25-1615606</t>
  </si>
  <si>
    <t>02/10/2025 SE ESCALA PARA VISITA. LLAMAR ANTES DE VISITAR | 03/10/2025 SE REALIZA VISITA AL COMERCIO, SE BORRA Y ACTUALIZA EQUIPO A VERSION 9.9, SE PONCHA CABLE UTP EN UN EXTREMO, SE CAMBIA LECTORA POR DAÑO.</t>
  </si>
  <si>
    <t>3A00G779</t>
  </si>
  <si>
    <t>2829190</t>
  </si>
  <si>
    <t>3007080042</t>
  </si>
  <si>
    <t>BARRIO VILLA SANTANA LAS MARGARITAS PEREIRA</t>
  </si>
  <si>
    <t>FO-25-1615586</t>
  </si>
  <si>
    <t>02/10/2025 SE ESCALA PARA VISITA. LLAMAR ANTES DE VISITAR | 02/10/2025 SE VISITA COMERCIO SE IDENTIFICA DATÁFONO CON TAPA MAL CERRADA SE ASEGURA CIERRE DE TAPA SE REALIZA PRUEBAS OK</t>
  </si>
  <si>
    <t>SAXZZ521</t>
  </si>
  <si>
    <t>2829224</t>
  </si>
  <si>
    <t>3007074861</t>
  </si>
  <si>
    <t>DISTRICOL NAYTHI MULTISERVICIO</t>
  </si>
  <si>
    <t>FO-25-1615597</t>
  </si>
  <si>
    <t>02/10/2025 SE REALIZA CAMBIO DE DATAFONO, YA QUE EL PUERTO ETHERNET ESTABA MALO Y NO HACIA COMUNICACIÓN CON EL MODEM, SE REALIZAN PRUEBAS DEJANDO SERVICIO FUNCIONAL AL 100 %</t>
  </si>
  <si>
    <t>ONTZZ182</t>
  </si>
  <si>
    <t>2829300</t>
  </si>
  <si>
    <t>3007029997</t>
  </si>
  <si>
    <t>PAGAFACIL VIVA LAURELES</t>
  </si>
  <si>
    <t>FO-25-1615594</t>
  </si>
  <si>
    <t>DETERIORO CABLE</t>
  </si>
  <si>
    <t>02/10/2025 SE ESCALA PARA VISITA. LLAMAR ANTES DE VISITAR | 02/10/2025 SE REALIZA EL CAMBIO DE HUB POR CABLE MALO</t>
  </si>
  <si>
    <t>BBNZZ972</t>
  </si>
  <si>
    <t>20614</t>
  </si>
  <si>
    <t>2829309</t>
  </si>
  <si>
    <t>3007047545</t>
  </si>
  <si>
    <t>RIO DE ORO</t>
  </si>
  <si>
    <t>BARRIO LAS FLORES CORR LOS ANG</t>
  </si>
  <si>
    <t>FO-25-1615590</t>
  </si>
  <si>
    <t>03/10/2025 E3 NOMCUMINCA A MODEM , SE PROCEDE A REALIZAR CAMBIO DE DATAFONO, SE DEJA DSK 3500 VERSION 9.90 SE HACEN PRUEBAS OK , VISITA EXITOSA</t>
  </si>
  <si>
    <t>GB00H074</t>
  </si>
  <si>
    <t>70001</t>
  </si>
  <si>
    <t>2829364</t>
  </si>
  <si>
    <t>3007076976</t>
  </si>
  <si>
    <t>DISTRICOL SUPER DROGAS LA 19</t>
  </si>
  <si>
    <t>FO-25-1615574</t>
  </si>
  <si>
    <t>02/10/2025 SE ESCALA PARA VISITA. LLAMAR ANTES DE VISITAR | 02/10/2025 SE VISITA COMERCIO POR UNA FALLA, YA QUE SE REINICIA CONSTANTEMENTE, SE HACE CAMBIO DE FUENTE DE PODER Y CABLE MAGIC BOX, SE DEJA CON LA VERSIÓN 9.90, SE REALIZAN PRUEBAS OK.</t>
  </si>
  <si>
    <t>A18ZZ413</t>
  </si>
  <si>
    <t>2829438</t>
  </si>
  <si>
    <t>3007059725</t>
  </si>
  <si>
    <t>BARRIO CIUDAD CORDOBA CALI 3</t>
  </si>
  <si>
    <t>FO-25-1621717</t>
  </si>
  <si>
    <t>03/10/2025 SE VISITA CORRESPONSAL Y SE CORRIGE CONFIGURACIÓN DE DATÁFONO, TRANSACCIONES DE PRUEBA EXITOSAS.</t>
  </si>
  <si>
    <t>SV003516</t>
  </si>
  <si>
    <t>2829527</t>
  </si>
  <si>
    <t>3007056953</t>
  </si>
  <si>
    <t>PTM MEDELLIN MERCADOS FH AL CO</t>
  </si>
  <si>
    <t>FO-25-1615567</t>
  </si>
  <si>
    <t>02/10/2025 SE ESCALA PARA VISITA. LLAMAR ANTES DE VISITAR | 02/10/2025 SE REALIZA EL CAMBIO DE DATÁFONO POR LECTOR DE TARJETAS MALO SE REALIZAN PRUEBAS OK</t>
  </si>
  <si>
    <t>TRQZZ971 - AB11N977</t>
  </si>
  <si>
    <t>2829700</t>
  </si>
  <si>
    <t>3007067983</t>
  </si>
  <si>
    <t>PTM SOLEDAD FELIX RAFAEL TAPI</t>
  </si>
  <si>
    <t>FO-25-1615557</t>
  </si>
  <si>
    <t>02/10/2025 SE ESCALA PARA VISITA. LLAMAR ANTES DE VISITAR | 02/10/2025 SE REALIZA VISITA SE PROCEDE A VALIDAR DATAFONO Y TIENE PUERTO DE RED EN DAÑO ,POSIBLEMENTE POR TORMENTAS ELÉCTRICAS,SE CAMBIA DATAFONO SE HACEN PRUEBAS Y TODO OK ,EN CB Y COMERCIO,TAMBIÉN SE CAMBIA LECTOR DE BARRAS YA QUE NO LEE CÓDIGOS DE BARRAS ,SE PROCEDE A CONFIGURAR ,PERO LEE UNOS CUANTOS Y VUELVE A NO LEER SE CAMBIA LECTOR Y TODO OK,CB OPERATIVO</t>
  </si>
  <si>
    <t>9L00V497 - 9L00V883</t>
  </si>
  <si>
    <t>PORRAS CASTRO DARLON NASCK</t>
  </si>
  <si>
    <t>2830097</t>
  </si>
  <si>
    <t>3007079923</t>
  </si>
  <si>
    <t>DISTRICOL EL MERCADO J&amp;S PARQU</t>
  </si>
  <si>
    <t>FO-25-1615869</t>
  </si>
  <si>
    <t>02/10/2025 SE REALIZA CAMBIO DE RODILLO PARA QUE IMPRIMA BIEN.</t>
  </si>
  <si>
    <t>SAUZZ938</t>
  </si>
  <si>
    <t>76113</t>
  </si>
  <si>
    <t>2830197</t>
  </si>
  <si>
    <t>3007038315</t>
  </si>
  <si>
    <t>BUGALAGRANDE</t>
  </si>
  <si>
    <t>BARRIO CENTRO BUGALAGRANDE 2</t>
  </si>
  <si>
    <t>FO-25-1616157</t>
  </si>
  <si>
    <t>02/10/2025 SE ESCALA PARA VISITA. LLAMAR ANTES DE VISITAR | 03/10/2025 SE REALIZA CAMBIO DE DATÁFONO POR DETERIOR EN EL TECLADO E IMPRESIONES MUY CLARAS.
SE REALIZAN PRUEBAS OPERATIVAS SIN NOVEDAD.
CB QUEDA OKEY.</t>
  </si>
  <si>
    <t>AB00U572</t>
  </si>
  <si>
    <t>2830376</t>
  </si>
  <si>
    <t>3007078811</t>
  </si>
  <si>
    <t>DISTRICOL PAPELERIA GRAFITOS</t>
  </si>
  <si>
    <t>FO-25-1616142</t>
  </si>
  <si>
    <t>02/10/2025 SE COMUNICA CON LA SRA JANETH REPORTANDO FALLAS CON EL DATÁFONO, INDICA QUE LOS VOUCHER ESTAN IMPRIMIENDO BORROSOS 1:03 PM 3015275585 | 03/10/2025 EN COMUNICACIÓN CON LA SEÑORA JANETH AL NUMERO 3015275585 PARA Q NOS INFORME COMO LLEGAR, BOS MANIFIESTA Q CANCELA LA VISITA , INFORMA Q YA EL DATAFONO SE ENCUENTRA OPERATIVO Y NO NECESITA LA VISITA TECNICA, SE PROCEDE A CERRAR ORDEN</t>
  </si>
  <si>
    <t>2830403</t>
  </si>
  <si>
    <t>3007049438</t>
  </si>
  <si>
    <t>BARRIO GARUPAL VALLEDUPAR 2</t>
  </si>
  <si>
    <t>FO-25-1616151</t>
  </si>
  <si>
    <t>02/10/2025 SE ESCALA PARA VISITA. LLAMAR ANTES DE VISITAR | 03/10/2025 SE REALIZA VISITA POR SOLCITUD DE CLIENTE ,SE REALIZAN CAMBIO DE LECTORA LA CUAL SE ENCUENTRA CON CABLE ABERIADO CAUSANDO REINICIO DEL EQUIPO,SE REALIZAN CAMBIO DE FUENTE DE PODER QUEDANDO SERVICIO OPERÁTIVO AL 100%</t>
  </si>
  <si>
    <t>AD00P288</t>
  </si>
  <si>
    <t>2830418</t>
  </si>
  <si>
    <t>3007022815</t>
  </si>
  <si>
    <t>MULTIPAGAS MONTEVIDEO</t>
  </si>
  <si>
    <t>FO-25-1616146</t>
  </si>
  <si>
    <t>02/10/2025 SE ESCALA PARA VISITA. LLAMAR ANTES DE VISITAR | 02/10/2025 SE REALIZA VISITA A CB PARA ATENDER INCIDENTE SE REALIZA CAMBIO DE LECTORA POR FALLA CABLE ROTO,SE REALIZAN PRUEBAS OK</t>
  </si>
  <si>
    <t>AB0PZ881</t>
  </si>
  <si>
    <t>2830604</t>
  </si>
  <si>
    <t>3007034830</t>
  </si>
  <si>
    <t>BARRIO PATIO BONITO 1 SECTOR</t>
  </si>
  <si>
    <t>FO-25-1616137</t>
  </si>
  <si>
    <t>02/10/2025 SE ESCALA PARA VISITA. LLAMAR ANTES DE VISITAR | 02/10/2025 SE REALIZA RECONSTRUCCIÓN PARÁMETROS DE COMUNICACIÓN PRUEBA OK</t>
  </si>
  <si>
    <t>9A003366</t>
  </si>
  <si>
    <t>54001</t>
  </si>
  <si>
    <t>2830954</t>
  </si>
  <si>
    <t>3007017882</t>
  </si>
  <si>
    <t>PAGAFACIL AVENIDA CERO</t>
  </si>
  <si>
    <t>FO-25-1616605</t>
  </si>
  <si>
    <t>02/10/2025 SE ESCALA PARA VISITA. LLAMAR ANTES DE VISITAR | 03/10/2025 SE REALIZA VISITA, SE REALIZA CAMBIO DE DATAFONO POR DAÑO, SE INSTALA ÚLTIMA VERSIÓN, SE CREAN USUARIOS OK, SE REALIZAN PRUEBAS Y CIERRES OK.</t>
  </si>
  <si>
    <t>JRZZZ888 - JRZZZ887</t>
  </si>
  <si>
    <t>2831096</t>
  </si>
  <si>
    <t>3007056906</t>
  </si>
  <si>
    <t>BARRIO MANRIQUE MEDELLIN 22</t>
  </si>
  <si>
    <t>FO-25-1616830</t>
  </si>
  <si>
    <t>02/10/2025 SE ESCALA PARA VISITA. LLAMAR ANTES DE VISITAR | 03/10/2025 SE REALIZA CAMBIO DE DATÁFONO YA QUE ESTE TIENE TECLADO BORROSO Y ADICIONAL TAPA DE IMPRESIÓN MALA, SE CONFIGURA NUEVAMENTE SE REALIZAN PRUEBAS Y FUNCIONA CORRECTAMENTE.</t>
  </si>
  <si>
    <t>9CQZZ664</t>
  </si>
  <si>
    <t>8372</t>
  </si>
  <si>
    <t>2831136</t>
  </si>
  <si>
    <t>3007012025</t>
  </si>
  <si>
    <t>JUAN DE ACOSTA</t>
  </si>
  <si>
    <t>JUAN DE ACOSTA - ATLANTICO</t>
  </si>
  <si>
    <t>FO-25-1616823</t>
  </si>
  <si>
    <t>02/10/2025 SE ESCALA PARA VISITA. LLAMAR ANTES DE VISITAR | 03/10/2025 SE REALIZA CAMBIO DE CABLE PINPAD SE REALIZAN PRUEBAS DE CORRECTO FUNCIONAMIENTO</t>
  </si>
  <si>
    <t>JAAAC753</t>
  </si>
  <si>
    <t>VILLACOB VILLACOB ELKIN EDUARDO</t>
  </si>
  <si>
    <t>2831334</t>
  </si>
  <si>
    <t>3007031751</t>
  </si>
  <si>
    <t>OPRAP CARULLA 170</t>
  </si>
  <si>
    <t>FO-25-1616816</t>
  </si>
  <si>
    <t>02/10/2025 SE ESCALA PARA VISITA. LLAMAR ANTES DE VISITAR | 03/10/2025 SE REALIZA VISITA A COMERCIO, VERIFICANDO QUE TAPA DE IMPRESORA ESTA EN DAÑO, SE PROCEDE A REALIZAR EL CAMBIO DEL EQUIPO, SE CREA USUARIO PRUEBAS OK SIN NOVEDAD</t>
  </si>
  <si>
    <t>1111H942</t>
  </si>
  <si>
    <t>2831413</t>
  </si>
  <si>
    <t>3007076636</t>
  </si>
  <si>
    <t>PTM ITAGUI MERCALAN EXPRESS PI</t>
  </si>
  <si>
    <t>FO-25-1616984</t>
  </si>
  <si>
    <t>02/10/2025 SE ESCALA PARA VISITA. LLAMAR ANTES DE VISITAR | 03/10/2025 SE REALIZA CAMBIO DE LECTORA POR DAÑO DAÑO EL CABLE</t>
  </si>
  <si>
    <t>LA2ZZ419 - LA2ZZ501</t>
  </si>
  <si>
    <t>2831576</t>
  </si>
  <si>
    <t>3007020874</t>
  </si>
  <si>
    <t>MULTIPAGAS MONTERIA</t>
  </si>
  <si>
    <t>FO-25-1617154</t>
  </si>
  <si>
    <t>02/10/2025 SE ESCALA PARA VISITA. LLAMAR ANTES DE VISITAR | 03/10/2025 SE VISITA SITIO, SE CAMBIA LECTOR DE BARRAS POR DAÑO OK. SE REALIZAN PRUEBAS EXITOSAS</t>
  </si>
  <si>
    <t>AAAGZ636</t>
  </si>
  <si>
    <t>2831661</t>
  </si>
  <si>
    <t>3007017996</t>
  </si>
  <si>
    <t>BARRIO VALLA MARIA DE SUBA BOG</t>
  </si>
  <si>
    <t>FO-25-1617038</t>
  </si>
  <si>
    <t>02/10/2025 SE ESCALA PARA VISITA. LLAMAR ANTES DE VISITAR | 03/10/2025 SE REALIZA BORRADO DE DATAFONO POR FALLAS EN VERIFIQUE COMPONENTES PRUEBA OK SE CREAN USUARIOS OK</t>
  </si>
  <si>
    <t>A03ZZ932</t>
  </si>
  <si>
    <t>2831684</t>
  </si>
  <si>
    <t>3007045785</t>
  </si>
  <si>
    <t>PTM  BELLO PAPELERIA Y VARIEDA</t>
  </si>
  <si>
    <t>FO-25-1617160</t>
  </si>
  <si>
    <t>02/10/2025 SE ESCALA PARA VISITA. LLAMAR ANTES DE VISITAR | 03/10/2025 SE CAMBIA DATÁFONO POR EN TECLADO</t>
  </si>
  <si>
    <t>BA000935 - TRZZZ977</t>
  </si>
  <si>
    <t>2831826</t>
  </si>
  <si>
    <t>3007010947</t>
  </si>
  <si>
    <t>TIERRALTA - CORDOBA</t>
  </si>
  <si>
    <t>FO-25-1617266</t>
  </si>
  <si>
    <t>02/10/2025 SE REALIZA 3 INTENTOS DE LLAMADA AL NUMERO DE CONTACTO 3137453519 PERO NO FUE POSIBLE LA COMUNICACION | 04/10/2025 SE REALIZÓ CAMBIO DE EQUIPO OK, USUARIOS OK, PRUEBAS OK, TELECARGA DRNA.</t>
  </si>
  <si>
    <t>IZ7ZZ601</t>
  </si>
  <si>
    <t>20013</t>
  </si>
  <si>
    <t>2832006</t>
  </si>
  <si>
    <t>3007071732</t>
  </si>
  <si>
    <t>AGUSTIN CODAZZI</t>
  </si>
  <si>
    <t>BARRIO CENTRO AGUSTIN CODAZZI</t>
  </si>
  <si>
    <t>FO-25-1617492</t>
  </si>
  <si>
    <t>PANTALLA</t>
  </si>
  <si>
    <t>02/10/2025 SE ESCALA PARA VISITA. LLAMAR ANTES DE VISITAR | 03/10/2025 BUENAS TARDES SE VISITA CB Y SE EVIDENCIA DAÑO EN PANTALLA DE PIN PAD, SE PROCEDE A HACER EL CAMBIO DE EQUIPO</t>
  </si>
  <si>
    <t>SV00J135</t>
  </si>
  <si>
    <t>2832066</t>
  </si>
  <si>
    <t>3007065028</t>
  </si>
  <si>
    <t>DISTRICOL TIENDA DE LA FE</t>
  </si>
  <si>
    <t>FO-25-1617487</t>
  </si>
  <si>
    <t>02/10/2025 SE ESCALA PARA VISITA. LLAMAR ANTES DE VISITAR | 03/10/2025 SE REVISA EQUIPO Y SE CONECTA EL CABLE DE RED CORRECTAMENTE, EQUIPO QUEDA FUNCIONANDO CORRECTAMENTE</t>
  </si>
  <si>
    <t>6Z005696</t>
  </si>
  <si>
    <t>2832075</t>
  </si>
  <si>
    <t>3007068770</t>
  </si>
  <si>
    <t>PTM RIONEGRO BLOOMERS STORE</t>
  </si>
  <si>
    <t>FO-25-1617478</t>
  </si>
  <si>
    <t>02/10/2025 SE ESCALA PARA VISITA. LLAMAR ANTES DE VISITAR | 03/10/2025 SE REALIZA LIMPIEZA EN EL LECTOR DE CHIP EN EL PINPAD SE HACEN PRUEBAS OK</t>
  </si>
  <si>
    <t>AALUZ196 - AALUZ354</t>
  </si>
  <si>
    <t>2832170</t>
  </si>
  <si>
    <t>3007062218</t>
  </si>
  <si>
    <t>BARRIO GUSTAVO RESTREPO BOGOTA</t>
  </si>
  <si>
    <t>FO-25-1617595</t>
  </si>
  <si>
    <t>02/10/2025 SE ESCALA PARA VISITA. LLAMAR ANTES DE VISITAR | 03/10/2025 CAMBIO DE EQUIPO QUEMADO</t>
  </si>
  <si>
    <t>MA00L723</t>
  </si>
  <si>
    <t>2832436</t>
  </si>
  <si>
    <t>3007076826</t>
  </si>
  <si>
    <t>PTM CARTAGENA DROGUERIA FLORID</t>
  </si>
  <si>
    <t>FO-25-1617644</t>
  </si>
  <si>
    <t>02/10/2025 SE ESCALA PARA VISITA. LLAMAR ANTES DE VISITAR | 03/10/2025 SE CAMBIA EQUIPO SALÍA ALERTA INTERRUPTION QUEDA UNO NUEVO SE HACEN PRUEBAS</t>
  </si>
  <si>
    <t>106ZZ022 - 106ZZ068</t>
  </si>
  <si>
    <t>2832440</t>
  </si>
  <si>
    <t>3007055298</t>
  </si>
  <si>
    <t>BARRIO CENTRO MORALES 1</t>
  </si>
  <si>
    <t>FO-25-1617919</t>
  </si>
  <si>
    <t>02/10/2025 SE COMUNICA CON EL SR RICARDO PARA REPORTAR QUE EL DATÁFONO SE VIENE REINICIANDO A DIARIO 1 VEZ POR DÍA, PER HOY SE HA REINICIADO DE MANERA AUTOMÁTICA MÁS DE 3 VECES | 06/10/2025 SE LLEGA A SITIO Y SE EVIDENCIA QUE EL CABLE MAGICBOX SE ENCLNTRABA AVERIADO, EL HUB DE IGUAL FORMA SE DETECTO EN DETERIORO, SE REALIZA CAMBIO DE CABLE MAGICBOX Y HUB, SE REALIZAN PRUEBAS DEJANDO SERVICIO FUNCIONAL AL 100 %</t>
  </si>
  <si>
    <t>TRDZZ680</t>
  </si>
  <si>
    <t>2832775</t>
  </si>
  <si>
    <t>3007058272</t>
  </si>
  <si>
    <t>DISTRICOL DROG Y FARM VNGEL</t>
  </si>
  <si>
    <t>FO-25-1618117</t>
  </si>
  <si>
    <t>02/10/2025 SE ESCALA PARA VISITA. LLAMAR ANTES DE VISITAR | 04/10/2025 SE AJUSTA TAPA DE LA IMPRESORA, ESTABA SUELTA EN UNA ESQUINA, CB BANCOLOMBIA PURO, PRUEBAS OK</t>
  </si>
  <si>
    <t>IKZZZ613</t>
  </si>
  <si>
    <t>68547</t>
  </si>
  <si>
    <t>2832840</t>
  </si>
  <si>
    <t>3007045771</t>
  </si>
  <si>
    <t>PIEDECUESTA</t>
  </si>
  <si>
    <t>DISTRICOL PAPELERIA Y MISCELAN</t>
  </si>
  <si>
    <t>FO-25-1618114</t>
  </si>
  <si>
    <t>02/10/2025 SE ESCALA PARA VISITA. LLAMAR ANTES DE VISITAR | 03/10/2025 SE VISITA COMERCIO SE REALIZA EL CAMBIO DE EQUIPO LECTOR DE BARRAS OK, VERSION 9.90 OK , LECTOR DE BARRAS OK, PRUEBAS OK, CB OPERATIVO , SE REALIZA PRUEBAS DE LECTOR DE BARRAS Y CONSULTA DE SALDO OK</t>
  </si>
  <si>
    <t>BA000867</t>
  </si>
  <si>
    <t>BARAJAS BERMUDEZ YAHIR MAURICIO</t>
  </si>
  <si>
    <t>27001</t>
  </si>
  <si>
    <t>2833011</t>
  </si>
  <si>
    <t>3007062263</t>
  </si>
  <si>
    <t>QUIBDO</t>
  </si>
  <si>
    <t>BARRIO QUIBDO QUIBDO 3</t>
  </si>
  <si>
    <t>FO-25-1618110</t>
  </si>
  <si>
    <t>02/10/2025 SE ESCALA PARA VISITA. LLAMAR ANTES DE VISITAR | 06/10/2025 SE REALIZA CAMBIO DE EQUIPO POR DAÑO EN EL LECTOR DE TARJETAS, SE REALIZAN PRUEBAS Y EL CB QUEDA OPERATIVO</t>
  </si>
  <si>
    <t>4A005985</t>
  </si>
  <si>
    <t>2833034</t>
  </si>
  <si>
    <t>3007033972</t>
  </si>
  <si>
    <t>PAGAFACIL CURRULAO</t>
  </si>
  <si>
    <t>FO-25-1619287</t>
  </si>
  <si>
    <t>03/10/2025 SE ESCALA PARA VISITA. LLAMAR ANTES DE VISITAR | 03/10/2025 PIN PAD NO RECONOCE VARIAS TARJETAS. SE DEBE HACER EL CAMBIO. SE PROCEDE A INSTALAR UN NUEVO PIN PAD 1600 JUNTO CON DATÁFONO DESK 2600. SE HACEN PRUEBAS DE RETIRO, CONSULTA, CONSIGNACIÓN Y PRUEBA DE LECTORA DEJANDO TODO FUNCIONANDO CORRECTAMENTE.
SE CAMBIA LECTORA YA QUE LA ACTUAL TIENE EL CABLE MUY CORTO Y DEFECTUOSOS</t>
  </si>
  <si>
    <t>1LZZZ907</t>
  </si>
  <si>
    <t>2833301</t>
  </si>
  <si>
    <t>3007064884</t>
  </si>
  <si>
    <t>DISTRICOL ARTHEMIS</t>
  </si>
  <si>
    <t>FO-25-1619265</t>
  </si>
  <si>
    <t>FORMATO INVALIDO</t>
  </si>
  <si>
    <t>03/10/2025 SE ESCALA PARA VISITA. LLAMAR ANTES DE VISITAR | 03/10/2025 SE HABLA CON LA ZHARICK PARA VALIDAR DAÑO Y DISPONIBILIDAD PARA LA VISITA PERO LA SEÑORA INFORMA QUE EN ESTE MOMENTO SE ENCUENTRA SIN SERVICIO DE INTERNET EN EL LOCAL POR LO QUE NO PODRIAMOS VALIDAR LA SOLUCION AL DAÑO, SOLICITA SEA VISITADA MAÑANA EN LA MAÑANA YA QUE ESTA A LA ESPERA DE RESTABLECER EL INTERNET. | 04/10/2025 SE COMUNICA NUEVAMENTE CON EL CB VÍA TELÉFONICA E INDICA QUE YA CUENTA CON INTERNET Y YA ESTÁ REALIZANDO TRX CON NORMALIDAD.</t>
  </si>
  <si>
    <t>2833849</t>
  </si>
  <si>
    <t>3007041966</t>
  </si>
  <si>
    <t>PTM 24 HRS DROGUERIA</t>
  </si>
  <si>
    <t>FO-25-1619261</t>
  </si>
  <si>
    <t>03/10/2025 SE REALIZA 3 INTENTOS DE LLAMADA AL NUMERO DE CONTACTO 3136142778 PERO NO FUE POSIBLE LA COMUNICACION 8: 39 AM | 06/10/2025 DADO PROBLEMAS PARA EL DESPLAZAMIENTO AL DEPARTAMENTO DE PUTUMAYO DEBIDO A LAS VIAS, SE ESTARA REALIZANDO EL DIA DE MAÑANA HACIA EL SECTOR. | 08/10/2025 SE ESTABLECE COMUNICACIÓN CON CLIENTE SE LE INFORMA QUE  POR TRABAJOS EN LA VÍA EL DÍA DE MAÑANA SE ESTARA REALIZANDO VISITA PARA ATENDER INCIDENTE REPORTADO | 09/10/2025 SE REALIZA CAMBIO DE EQUIPO POR FALLA EN LECTOR DE TARJETA Y TECLADO BORROSO SE INSTALA VERSIÓN EN NUEVO EQUIPO SE CONFIGURA PARÁMETROS SE INICIALIZA SE REALIZA PRUEBAS DE FUNCIONAMIENTO EXITOSAS CB QUEDA OPERATIVO</t>
  </si>
  <si>
    <t>GZ0WZ982</t>
  </si>
  <si>
    <t>2833863</t>
  </si>
  <si>
    <t>3007038837</t>
  </si>
  <si>
    <t>PTM PIEDECUESTA MARNIETO</t>
  </si>
  <si>
    <t>FO-25-1619255</t>
  </si>
  <si>
    <t>03/10/2025 SE ESCALA PARA VISITA. LLAMAR ANTES DE VISITAR | 03/10/2025 SE VISITA COMERCIO SE REALIZA EL CAMBIO DE EQUIPO LECTOR DE BARRAS OK, VERSION 9.90 OK, PRUEBAS OK, LECTOR DE BARRAS OK, CB OPERATIVO SE REALIZA PRUEBAS CONSULTA DE SALDO Y LECTOR DE BARRAS OK</t>
  </si>
  <si>
    <t>9A03Z943 - TSZZZ296</t>
  </si>
  <si>
    <t>73268</t>
  </si>
  <si>
    <t>2834020</t>
  </si>
  <si>
    <t>3007051317</t>
  </si>
  <si>
    <t>ESPINAL</t>
  </si>
  <si>
    <t>BARRIO CORREGIMENTO CHICORAL E</t>
  </si>
  <si>
    <t>FO-25-1619241</t>
  </si>
  <si>
    <t>03/10/2025 SE ESCALA PARA VISITA. LLAMAR ANTES DE VISITAR | 04/10/2025 SE REALIZA CAMBIO DE EQUIPO PUERTO DE IP MALO TRANSACCIONES DE PRUEBA EN O.K</t>
  </si>
  <si>
    <t>BA05Z143 - XP3ZZ526</t>
  </si>
  <si>
    <t>76130</t>
  </si>
  <si>
    <t>2834116</t>
  </si>
  <si>
    <t>3007045534</t>
  </si>
  <si>
    <t>CANDELARIA</t>
  </si>
  <si>
    <t>PTM CANDELARIA  SERVICENTRO TE</t>
  </si>
  <si>
    <t>FO-25-1619246</t>
  </si>
  <si>
    <t>03/10/2025 SE ESCALA PARA VISITA. LLAMAR ANTES DE VISITAR | 04/10/2025 SE REALIZA CAMBIO DE DATÁFONO DEBIDO A QUE NO PASA DEL LETRERO DE "WELCOME" Y NO MUESTRA EL INICIO CON EL LOGO DE REDEBAN, SE REALIZAN PRUEBAS OK.</t>
  </si>
  <si>
    <t>GB002370</t>
  </si>
  <si>
    <t>5893</t>
  </si>
  <si>
    <t>2834253</t>
  </si>
  <si>
    <t>3007010306</t>
  </si>
  <si>
    <t>YONDO</t>
  </si>
  <si>
    <t>YONDO - ANTIOQUIA</t>
  </si>
  <si>
    <t>FO-25-1620013</t>
  </si>
  <si>
    <t>03/10/2025 SE REALIZAN 3 INTENTOS DE LLAMADA AL NUMERO DE CONTAACTO 3124785310 PERO NO FUE POSIBLE LA COMUNICACION | 06/10/2025 SE ESTABLECE CONTACTO TELEFÓNICO CON LA  USUARIA QUIEN NOS INDICA POR TEMAS DE DESPLAZAMIENTO HACIA LA ZONA Y POR DISPONIBILIDAD DEL USUARIO ERIKA LERMA 301714049 , NOS ENCONTRAMOS EN TRASLADO HACIA EL SECTOR QUIEN NOS CONFIRMA QUE NOS PODRÁ ATENDER EL DIA DE MAÑANA SOBRE LAS 10 AM YA QUE TIENE UNA DILIGENCIA EN BARRANCABERMEJA SOBRE LAS 8 AM Y POR ESTE MOTIVO NOS INDICA QUE NOS ES POSIBLE ATENDERNOS ANTES | 07/10/2025 SE ESTABLECE CONTACTO TELEFÓNICO CON LA  USUARIA QUIEN NOS INDICA POR TEMAS DE DESPLAZAMIENTO HACIA LA ZONA Y POR DISPONIBILIDAD DEL USUARIO ERIKA LERMA 301714049 , NOS ENCONTRAMOS EN TRASLADO HACIA EL SECTOR.QUIEN NOS CONFIRMA QUE NOS PODRÁ ATENDER EL DIA DE HOY SOBRE LAS 10 AM YA QUE TIENE UNA DILIGENCIA EN BARRANCABERMEJA SOBRE LAS 8 AM Y POR ESTE MOTIVO NOS INDICA QUE NOS ES POSIBLE ATENDERNOS ANTES | 07/10/2025 SE REALIZA VERIFICACIÓN DEL EQUIPO EL CUAL NO ENCIENDE SE PROCEDE VERIFICANDO FUENTE DE PODER LA CUAL SE ENCUENTRA FUNCIONAL SE PROCEDE A REALIZAR EL CAMBIO DE BATERÍA DE EQUIPO DESK 2600 CORRIGIENDO  LA FALLA SE REALIZAN PRUEBAS SE ENTREGA SERVICIO OPERATIVO</t>
  </si>
  <si>
    <t>A00IZ801</t>
  </si>
  <si>
    <t>2834371</t>
  </si>
  <si>
    <t>3007027564</t>
  </si>
  <si>
    <t>BARRIO SAN MARCOS   ENVIGADO</t>
  </si>
  <si>
    <t>FO-25-1619983</t>
  </si>
  <si>
    <t>03/10/2025 SE ESCALA PARA VISITA. LLAMAR ANTES DE VISITAR | 03/10/2025 SE REALIZA CONFIGURACIÓN DE PARAMETROS QUEDA CB OPERATIVO</t>
  </si>
  <si>
    <t>99HZZ284</t>
  </si>
  <si>
    <t>2834472</t>
  </si>
  <si>
    <t>3007043848</t>
  </si>
  <si>
    <t>PTM MED VARIEDADES HM1</t>
  </si>
  <si>
    <t>FO-25-1619973</t>
  </si>
  <si>
    <t>03/10/2025 SE ESCALA PARA VISITA. LLAMAR ANTES DE VISITAR | 03/10/2025 SE LE LIMPIA CONTACTO DE IMPRESIÓN Y SE ORGANIZA TAPA QUEDA IMPRIMIENDO BIEN</t>
  </si>
  <si>
    <t>GZIZZ409</t>
  </si>
  <si>
    <t>73319</t>
  </si>
  <si>
    <t>2834487</t>
  </si>
  <si>
    <t>3007059251</t>
  </si>
  <si>
    <t>GUAMO</t>
  </si>
  <si>
    <t>BARRIO EL CARMEN GUAMO</t>
  </si>
  <si>
    <t>FO-25-1619966</t>
  </si>
  <si>
    <t>03/10/2025 SE ESCALA PARA VISITA. LLAMAR ANTES DE VISITAR | 03/10/2025 SE REALIZA CAMBIO TAPA IMPRESORA , SE REALIZA PRUEBAS OK</t>
  </si>
  <si>
    <t>JA002627</t>
  </si>
  <si>
    <t>ANDRADE HERNANDEZ JUAN CARLOS</t>
  </si>
  <si>
    <t>2834653</t>
  </si>
  <si>
    <t>3007071556</t>
  </si>
  <si>
    <t>PTM IBAGUE DROGUERIA PROSALUD</t>
  </si>
  <si>
    <t>FO-25-1619955</t>
  </si>
  <si>
    <t>03/10/2025 SE ESCALA PARA VISITA. LLAMAR ANTES DE VISITAR | 03/10/2025 SE REALIZA CAMBIO DE EQUIPO " NO IMPRIME ALGUNOS CARACTERES"TRANSACCIONES DE PRUEBA O.K INSTALA EQUIPO DSSK 2600, MAGIC BOX, FUENTE DE PODER</t>
  </si>
  <si>
    <t>A30KZ123 - A30KZ279</t>
  </si>
  <si>
    <t>2834792</t>
  </si>
  <si>
    <t>3007078928</t>
  </si>
  <si>
    <t>DISTRICOL PAPELERIA MIL VARIE</t>
  </si>
  <si>
    <t>FO-25-1619948</t>
  </si>
  <si>
    <t>03/10/2025 SE ESCALA PARA VISITA. LLAMAR ANTES DE VISITAR | 04/10/2025 SE REALIZA VISITA TÉCNICA PARA, REVISIÓN Y SE ENCONTRÓ FUENTE DE PODER QUEMADA, SE PROCEDE A REALIZAR EL CAMBIO Y SE DEJA NUEVAMENTE EL SERVICIO FUNCIONANDO CORRECTAMENTE.</t>
  </si>
  <si>
    <t>F1SZZ801</t>
  </si>
  <si>
    <t>86885</t>
  </si>
  <si>
    <t>2835080</t>
  </si>
  <si>
    <t>3007042142</t>
  </si>
  <si>
    <t>VILLAGARZON</t>
  </si>
  <si>
    <t>BARRIO CENTRO VILLAGARZON</t>
  </si>
  <si>
    <t>FO-25-1620569</t>
  </si>
  <si>
    <t>03/10/2025 SE COMUNICA CON LA SRA MARYURY PARA REPORTAR DATAFONO SE REINICIA CONSTANTEMENTE 3133224941 10: 43 AM | 06/10/2025 DADO COMPLICACION EN LAS VIAS PARA ACCCEER AL PUTUMAYO , SE ESTARA REALILZANDO DESPLAZAMIENTO EL DIA DE MAÑANA. | 08/10/2025 SE REALIZA CAMBIO DE EQUIPO Y PINPAD POR FALLA DE REINICIO CONSTANTEMENTE SE INSTALA VERSION EN NUEVO EQUIPO SE CONFIGURA PARÁMETROS SE INICIALIZA SE PRESENTA NOVEDAD CON INTERNET NO COMUNICA SE REALIZA REINICIO DE MÓDEM SE VERIFICA PUERTOS SE REALIZA PRUEBAS DE FUNCIONAMIENTO EXITOSAS CB QUEDA OPERATIVO</t>
  </si>
  <si>
    <t>9A1ZZ165</t>
  </si>
  <si>
    <t>2835114</t>
  </si>
  <si>
    <t>3007049348</t>
  </si>
  <si>
    <t>BARRIO EL SALADO IBAGUE 3</t>
  </si>
  <si>
    <t>FO-25-1620581</t>
  </si>
  <si>
    <t>03/10/2025 SE ESCALA PARA VISITA. LLAMAR ANTES DE VISITAR | 03/10/2025 SE COMUNICA AL NÚMERO 3118135846, LA SEÑORA YENI PATRICIA MURCIA SOLICITA REALIZAR ACTIVIDAD EL DÍA 04-10-2025 ALAS 8 AM POR DISPONIBILIDAD DE TIEMPO. | 04/10/2025 SE REALIZA CAMBIO DE DATÁFONO POR DAÑO EN IMPRESIÓN, SE REALIZA PRUEBAS DE FUNCIONAMIENTO OK; CUBRE CLAVE INSTALADO.</t>
  </si>
  <si>
    <t>9C00Q198</t>
  </si>
  <si>
    <t>2835240</t>
  </si>
  <si>
    <t>3007034236</t>
  </si>
  <si>
    <t>BARRIO LAS CAMPINA CALI</t>
  </si>
  <si>
    <t>FO-25-1620561</t>
  </si>
  <si>
    <t>03/10/2025 SE ESCALA PARA VISITA. LLAMAR ANTES DE VISITAR | 03/10/2025 SE CAMBIA DATÁFONO YA QUE EL BAUCHER SALE EN BLANCO</t>
  </si>
  <si>
    <t>1TZZZ529</t>
  </si>
  <si>
    <t>41551</t>
  </si>
  <si>
    <t>2835373</t>
  </si>
  <si>
    <t>3007053192</t>
  </si>
  <si>
    <t>PITALITO</t>
  </si>
  <si>
    <t>BARRIO LOS NOGALES PITALITO 2</t>
  </si>
  <si>
    <t>FO-25-1622037</t>
  </si>
  <si>
    <t>03/10/2025 SE COMUNICA CON LA SRA DANIELA PARA REPORTAR QUE LOS BAUCHER ESTÁN SALIENDO CON LA INFORMACION BORROSA Y PRESENTA INCONVENIENTES CON LOS CLIENTES 3227711342 11:43 AM | 06/10/2025 POR CIERRES EN LA VÍA, (PARES Y SIGA) LA MOVILIDAD ESTÁ LENTA. | 06/10/2025 SE REALIZA VISITA AL PUNTO, SE CAMBIA EQUIPO POR DAÑO EN LA IMPRESORA YA QUE NO IMPRIME UNOS O MAS CARÁCTERES . SE DEJA EQUIPO INSTALADO CON VR9.90 , PPRUEBAS CB OK, CB OPERATIVO</t>
  </si>
  <si>
    <t>XP0OZ148</t>
  </si>
  <si>
    <t>73585</t>
  </si>
  <si>
    <t>2835668</t>
  </si>
  <si>
    <t>3007032656</t>
  </si>
  <si>
    <t>PURIFICACION</t>
  </si>
  <si>
    <t>BARRIO LOS CAMBULOS PURIFICACI</t>
  </si>
  <si>
    <t>FO-25-1621997</t>
  </si>
  <si>
    <t>03/10/2025 SE ESCALA PARA VISITA. LLAMAR ANTES DE VISITAR | 04/10/2025 SE REALIZA CAMBIO DE PIN PAD POR DAÑO, NO LEE NINGUNA TARJETA POR CONSIGUIENTE ES NECESARIO CAMBIAR DATAFONO POR TEGNOLOGIA, SE CONFIGURA E INICIALIZA, SE CREA USUARIO Y CLAVE CON EL CLIENTE, SE REALIZA PRUEBAS OK</t>
  </si>
  <si>
    <t>BL01X782</t>
  </si>
  <si>
    <t>3007080658</t>
  </si>
  <si>
    <t>BARRIO BUCARAMANGA BUCARAMANAGA 1</t>
  </si>
  <si>
    <t>2835900</t>
  </si>
  <si>
    <t>3007077832</t>
  </si>
  <si>
    <t>BARRIO NUEVO BELLO 2</t>
  </si>
  <si>
    <t>FO-25-1621975</t>
  </si>
  <si>
    <t>03/10/2025 SE ESCALA PARA VISITA. LLAMAR ANTES DE VISITAR | 04/10/2025 SE LLEGA AL PUNTO Y CLIENTE INDICA QUE HA TENIDO INTERMITENCIAS, SE REALIZA EL CAMBIO DE CABLE DE RED Y QUEDA FUNCIONAL, PRUEBAS OK</t>
  </si>
  <si>
    <t>A1KZZ501</t>
  </si>
  <si>
    <t>66170</t>
  </si>
  <si>
    <t>2836056</t>
  </si>
  <si>
    <t>3007079238</t>
  </si>
  <si>
    <t>DOSQUEBRADAS</t>
  </si>
  <si>
    <t>DISTRICOL VARIEDADES MIFER</t>
  </si>
  <si>
    <t>FO-25-1622153</t>
  </si>
  <si>
    <t>LECTOR BARRAS</t>
  </si>
  <si>
    <t>03/10/2025 SE ESCALA PARA VISITA. LLAMAR ANTES DE VISITAR | 03/10/2025 SE VISITA COMERCIO SE IDENTIFICA DATÁFONO CON PUERTO USB AVERIADO SE REALIZA CAMBIO DE DATÁFONO SE REALIZA PRUEBAS OK</t>
  </si>
  <si>
    <t>A4WZZ115</t>
  </si>
  <si>
    <t>2836183</t>
  </si>
  <si>
    <t>3007040522</t>
  </si>
  <si>
    <t>BARRIO CENTRO PLANETA RICA 3</t>
  </si>
  <si>
    <t>FO-25-1622144</t>
  </si>
  <si>
    <t>03/10/2025 SE ESCALA PARA VISITA. LLAMAR ANTES DE VISITAR | 04/10/2025 SE VISITA SITIO, SE CAMBIA LECTOR DE BARRAS POR DAÑO, CABLE PARTIDO OK 
PRUEBAS EXITOSAS</t>
  </si>
  <si>
    <t>GZ0LZ888</t>
  </si>
  <si>
    <t>25269</t>
  </si>
  <si>
    <t>2836207</t>
  </si>
  <si>
    <t>3007031371</t>
  </si>
  <si>
    <t>FACATATIVA</t>
  </si>
  <si>
    <t>PAGAFACIL FACATATIVA II</t>
  </si>
  <si>
    <t>FO-25-1622746</t>
  </si>
  <si>
    <t>03/10/2025 SE ESCALA PARA VISITA. LLAMAR ANTES DE VISITAR | 03/10/2025 SE VISITA COMERCIO CB BANCOLOMBIA ROBUSTO, SE VALIDAN CONEXIONES Y SE EVIDENCIA QUE LA TOMA DEL PUNTO DE RED ESTÁ FALLANDO POR LO QUE ESTO GENERA MALA CONEXIÓN DEL EQUIPO, SE LE INDICA QUE DEBEN SOLICITAR AL ESTABLECIMIENTO (PAGAFACIL) QUE ENVÍEN A ARREGLAR LA TOMA PAR QUE NO GENERE ESA MALA CONEXIÓN, SE REALIZAN PRUEBAS OK, NO SE ALTERAN USUARIOS</t>
  </si>
  <si>
    <t>11119877</t>
  </si>
  <si>
    <t>2836237</t>
  </si>
  <si>
    <t>3007081190</t>
  </si>
  <si>
    <t>BARRIO CAÑAVERALEJO BOGOTA 1</t>
  </si>
  <si>
    <t>FO-25-1622739</t>
  </si>
  <si>
    <t>03/10/2025 SE ESCALA PARA VISITA. LLAMAR ANTES DE VISITAR | 03/10/2025 SE LLEGA A LA DIRECCIÓN INDICADA Y SE CAMBIA DATAFONO POR DAÑO EN IMPRESION , NO IMPRE , BATERÍA OK. CONFIGURACIÓN Y VERSIONAMIENTO OK, USUARIO OK , CUPO OK , SE REALIZAN PRUEBAS EXITOSAS</t>
  </si>
  <si>
    <t>FKZZZ653</t>
  </si>
  <si>
    <t>2836329</t>
  </si>
  <si>
    <t>FO-25-1622726</t>
  </si>
  <si>
    <t>03/10/2025 SE ESCALA PARA VISITA. LLAMAR ANTES DE VISITAR | 04/10/2025 EN SITIO ESPERANDO AUTORIZACIÓN DE INGRESO | 04/10/2025 SE REALIZA CAMBIO DE EQUIPO POR PROBLEMAS DE REINICIO , SE CAMBIA PIN PAD POR TECNOLOGÍA Y SE INSTALA MAGIC BOX Y SE RETIRA HUB POR TECNOLOGÍA SE REALIZAN PRUEBAS Y TODO QUEDA OK</t>
  </si>
  <si>
    <t>73671</t>
  </si>
  <si>
    <t>2836480</t>
  </si>
  <si>
    <t>3007070537</t>
  </si>
  <si>
    <t>SALDAÑA</t>
  </si>
  <si>
    <t>VIA SALDANA NEIVA</t>
  </si>
  <si>
    <t>FO-25-1623298</t>
  </si>
  <si>
    <t>03/10/2025 SE ESCALA PARA VISITA. LLAMAR ANTES DE VISITAR | 03/10/2025 SE REALIZA CAMBIO DE LECTOR DE BARRAS POR CABLE AVERIADO , SE INSTALA NUEVA LECTORA, SE REALIZA PRUEBAS OK</t>
  </si>
  <si>
    <t>ON008944</t>
  </si>
  <si>
    <t>2836489</t>
  </si>
  <si>
    <t>3007049712</t>
  </si>
  <si>
    <t>DISTRICOL KOLOR FASHION</t>
  </si>
  <si>
    <t>FO-25-1623653</t>
  </si>
  <si>
    <t>03/10/2025 SE COMUNICA SR MONICA RAMIREZ INDICA QUE EL DATAFONO ESTA GENERANDO ERROR CABLE TCP IP CABLE DE RED DESCONECTADO 3145173779 1:20 PM | 06/10/2025 POR DAÑO EN LA VÍA SE RETRASA LLEGADA A PUNTO, PERO YA SE AUTORIZA PASO | 06/10/2025 SE REALIZA CAMBIO DE EQUIPO DESPUÉS DE COMPROBAR DAÑO EN PUERTO ETHERNET DE DATAFONO, EQUIPO OK</t>
  </si>
  <si>
    <t>AD00S291</t>
  </si>
  <si>
    <t>2836508</t>
  </si>
  <si>
    <t>3007079869</t>
  </si>
  <si>
    <t>BARRIO LAS GRANJAS NEIVA  6</t>
  </si>
  <si>
    <t>FO-25-1623312</t>
  </si>
  <si>
    <t>03/10/2025 SE ESCALA PARA VISITA. LLAMAR ANTES DE VISITAR | 03/10/2025 SE REALIZA VISITA AL PUNTO, SE CAMBIA LECTOR DE CODIGO DE BARRAS YA QUE ESTE PRESENTA DAÑO EN EL CABLE USB, EQUIPO ACTUALIZADO PRUEBAS CB OK,</t>
  </si>
  <si>
    <t>FAWZZ657</t>
  </si>
  <si>
    <t>41206</t>
  </si>
  <si>
    <t>2836559</t>
  </si>
  <si>
    <t>3007049961</t>
  </si>
  <si>
    <t>COLOMBIA</t>
  </si>
  <si>
    <t>BARRIO UNICENTRO COLOMBIA</t>
  </si>
  <si>
    <t>FO-25-1623646</t>
  </si>
  <si>
    <t>03/10/2025 SE REALIZAN 3 INTENTOS DE LLAMADAS AL NUMERO DEL CONTACTO 3204834231 PERO NO FUE POSIBLE LA COMUNICACION | 04/10/2025 SE REALIZA LIMPIEZA DE SENSOR IMPRESORA Y RODILLO</t>
  </si>
  <si>
    <t>TR00R919 - 9XZZZ085</t>
  </si>
  <si>
    <t>2836661</t>
  </si>
  <si>
    <t>3007070444</t>
  </si>
  <si>
    <t>BARRIO CENTRO CAREPA</t>
  </si>
  <si>
    <t>FO-25-1624212</t>
  </si>
  <si>
    <t>03/10/2025 SE ESCALA PARA VISITA. LLAMAR ANTES DE VISITAR | 04/10/2025 SE LLEGA A SITIO Y DATÁFONO ESTÁ FUNCIONANDO, SE HACEN VALIDACIONES Y SE LE DA RECOMENDACIONES A LA USARIA DE QUE HACER CUANDO SE PRESENTA LAS NOVEDADES DE QUE EL DATÁFONO NO IMPRIME.</t>
  </si>
  <si>
    <t>ON008851</t>
  </si>
  <si>
    <t>2836672</t>
  </si>
  <si>
    <t>3007033639</t>
  </si>
  <si>
    <t>BARRIO CENTRO CALARCA 1</t>
  </si>
  <si>
    <t>FO-25-1624711</t>
  </si>
  <si>
    <t>04/10/2025 SE VISITA COMERCIO SE REALIZÓ RECONFIGURACIÓN DE PARÁMETROS DATAFONO  SE REALIZÓ PRUEBAS OK</t>
  </si>
  <si>
    <t>BL01Y153</t>
  </si>
  <si>
    <t>25386</t>
  </si>
  <si>
    <t>2836738</t>
  </si>
  <si>
    <t>3007064636</t>
  </si>
  <si>
    <t>LA MESA</t>
  </si>
  <si>
    <t>PAGAFACIL PARQUE COMERCIAL TEQ</t>
  </si>
  <si>
    <t>FO-25-1624721</t>
  </si>
  <si>
    <t>04/10/2025 SE REALIZA VISITA DE CAMPO, SE VERIFICA PINPAD Y SE ENCUENTRA EN DAÑO, SE PROCEDE A PARA REALIZAR CAMBIO DE PINPAD,  PARÁMETROS OKAY USUARIOS OKAY A CONFORMIDAD DEL CLIENTE.</t>
  </si>
  <si>
    <t>2A000219</t>
  </si>
  <si>
    <t>25245</t>
  </si>
  <si>
    <t>2836741</t>
  </si>
  <si>
    <t>3007034785</t>
  </si>
  <si>
    <t>EL COLEGIO</t>
  </si>
  <si>
    <t>ARA0550 - CENTRO EL COLEGIO</t>
  </si>
  <si>
    <t>FO-25-1626885</t>
  </si>
  <si>
    <t>04/10/2025 SE ESCALA CASO ARA A LA RED**TU SOLICITUD REFERENTE A GENERACIÓN DE CASOS CB ARA BANCOLOMBIA QUEDÓ RADICADA BAJO EL TICKET NÚMERO ** AL ÁREA ENCARGADA. | 04/10/2025 SE ESCALA CASO ARA A LA RED**TU SOLICITUD REFERENTE A GENERACIÓN DE CASOS CB ARA BANCOLOMBIA QUEDÓ RADICADA BAJO EL TICKET NÚMERO ** AL ÁREA ENCARGADA. | 04/10/2025 SE ESCALA CASO ARA A LA RED**TU SOLICITUD REFERENTE A GENERACIÓN DE CASOS CB ARA BANCOLOMBIA QUEDÓ RADICADA BAJO EL TICKET NÚMERO ** AL ÁREA ENCARGADA. | 04/10/2025 SE ESCALA CASO ARA A LA RED**TU SOLICITUD REFERENTE A GENERACIÓN DE CASOS CB ARA BANCOLOMBIA QUEDÓ RADICADA BAJO EL TICKET NÚMERO ** AL ÁREA ENCARGADA.</t>
  </si>
  <si>
    <t>2836745</t>
  </si>
  <si>
    <t>3007069120</t>
  </si>
  <si>
    <t>PTM BUCARAMANGA FRUTOS SECOS L</t>
  </si>
  <si>
    <t>FO-25-1624705</t>
  </si>
  <si>
    <t>03/10/2025 SE ESCALA PARA VISITA. LLAMAR ANTES DE VISITAR | 04/10/2025 SE REALIZA VISITA AL COMERCIO SE HACE CAMBIO DE DATAFONO SE REALIZAN PRUEBAS OK</t>
  </si>
  <si>
    <t>A103Z526 - A100G799</t>
  </si>
  <si>
    <t>2837044</t>
  </si>
  <si>
    <t>3007054067</t>
  </si>
  <si>
    <t>DISTRICOLPAPELERIAUNIVERSAL</t>
  </si>
  <si>
    <t>FO-25-1625732</t>
  </si>
  <si>
    <t>03/10/2025 SE COMUNICA CON LA SRA BIBIANA, PARA REPORTAR FALLA CON EL LECTOR DE CODIGO DE BARRAS, NO LE LEE NINGUNA FACTURA SE TOMARON PRIMEROS AUXILIOS Y CONTINUA IGUAL 3146356767 2:30 PM | 03/10/2025 SE REALIZA CAMBIO DE LECTOR DE BARRAS, LECTOR ENCONTRADO CON CABLE DE DATOS AVERIADO, SE INSTALA NUEVO LECTOR OPERATIVO OK, PRUEBAS EXITOSAS OK, CLIENTE CB VALIDA SALDO ANTES Y DESPUÉS DEL MANTENIMIENTO OK,</t>
  </si>
  <si>
    <t>9B2ZZ628</t>
  </si>
  <si>
    <t>2837402</t>
  </si>
  <si>
    <t>3007053500</t>
  </si>
  <si>
    <t>BARRIO CALLE PRINCIPAL ITAGUI</t>
  </si>
  <si>
    <t>FO-25-1625959</t>
  </si>
  <si>
    <t>03/10/2025 SE ESCALA PARA VISITA. LLAMAR ANTES DE VISITAR | 04/10/2025 SE REALIZA CONFIGURACIÓN DE PARAMETROS EQUIPO QUEDA OK</t>
  </si>
  <si>
    <t>TR0VZ577</t>
  </si>
  <si>
    <t>2837487</t>
  </si>
  <si>
    <t>3007079866</t>
  </si>
  <si>
    <t>BARRIO COOPERATIVA FLORENCIA 1</t>
  </si>
  <si>
    <t>FO-25-1626346</t>
  </si>
  <si>
    <t>03/10/2025 SE ESCALA PARA VISITA. LLAMAR ANTES DE VISITAR | 06/10/2025 SE REALIZA LLAMADA AL SEÑOR OINER AL TELÉFONO 3115485300 PARA CONFIRMAR LA VISITA Y EL CLIENTE MANIFESTÓ QUE YA LE ESTÁ IMPRIMIENDO BIEN EL DATAFONO, INDICA QUE AL PARECER FUERON ALGUNOS ROLLOS QUE LE LLEGARON, LE HICIERON IMPRIMIR BORROSO LOS BAUCHER.</t>
  </si>
  <si>
    <t>2837732</t>
  </si>
  <si>
    <t>3007054575</t>
  </si>
  <si>
    <t>O AV COLON CALARCA</t>
  </si>
  <si>
    <t>FO-25-1626434</t>
  </si>
  <si>
    <t>03/10/2025 SE ESCALA PARA VISITA. LLAMAR ANTES DE VISITAR | 04/10/2025 SE VISITA COMERCIO SE REALIZÓ CAMBIÓ DE DATAFONO POR DAÑO EN TECLADO TECLAS SE QUEDAN PEGADAS</t>
  </si>
  <si>
    <t>II5ZZ965</t>
  </si>
  <si>
    <t>2838034</t>
  </si>
  <si>
    <t>3007042294</t>
  </si>
  <si>
    <t>BARRIO CENTRO PUERTO GAITAN 2</t>
  </si>
  <si>
    <t>FO-25-1626920</t>
  </si>
  <si>
    <t>06/10/2025 SE ESCALA PARA VISITA. LLAMAR ANTES DE VISITAR, CONFIRMAR FALLA Y DATOS | 06/10/2025 SE REALIZA VISITA AL CB POR SOLICITUD DE PIN PAD CON ERROR, SE HACEN LAS RESPECTIVAS PRUEBAS PERO NO FUNCIONA TOCA CAMBIAR EQUIPO E INSTALAR PAQUETE COMPLETO 2600, SE REALIZAN LAS PRUEBAS Y TODO OK</t>
  </si>
  <si>
    <t>AA2ZZ070</t>
  </si>
  <si>
    <t>MOLINA CASTRO JAVIER ALBERTO</t>
  </si>
  <si>
    <t>2838078</t>
  </si>
  <si>
    <t>FO-25-1626917</t>
  </si>
  <si>
    <t>03/10/2025 SE ESCALA PARA VISITA. LLAMAR ANTES DE VISITAR | 04/10/2025 SE REALIZA EL CAMBIO DE LECTOR DE BARRAS , SE REALIZA BORRADO DE S.O Y VERSIÓN SE INSTALAN DE NUEVO SE HACEN PRUEBAS OK</t>
  </si>
  <si>
    <t>47001</t>
  </si>
  <si>
    <t>2838393</t>
  </si>
  <si>
    <t>3007047287</t>
  </si>
  <si>
    <t>MAGDALENA</t>
  </si>
  <si>
    <t>BARRIO LIBANO 2000 SANTA MARTA</t>
  </si>
  <si>
    <t>FO-25-1627020</t>
  </si>
  <si>
    <t>03/10/2025 SE ESCALA PARA VISITA. LLAMAR ANTES DE VISITAR | 04/10/2025 SE REALIZA LA VISITA, SE ENCUENTRA EL DATAFO O CON REINICIOS CONSTANTES SE REVISA Y SE ENCUENTRA EL CABLE DEL PIN PAD Y EL DEL HUB DOBLADOS, Y EN MAL ESTADO, SE PROCEDE A CAMBIAR EL CABLEADO, ARROJANDO RESULTADOS SATISFACTORIOS, SE REALIZA PRUEBAS Y TODO OK</t>
  </si>
  <si>
    <t>TR00D595</t>
  </si>
  <si>
    <t>THOMAS  CAMPO SIGIFREDO SEGUNDO</t>
  </si>
  <si>
    <t>86001</t>
  </si>
  <si>
    <t>2838404</t>
  </si>
  <si>
    <t>3007076384</t>
  </si>
  <si>
    <t>MOCOA</t>
  </si>
  <si>
    <t>PTM AV COLOMBIA DROGUERIA SANT</t>
  </si>
  <si>
    <t>FO-25-1626997</t>
  </si>
  <si>
    <t>03/10/2025 SE ESCALA PARA VISITA. LLAMAR ANTES DE VISITAR | 06/10/2025 DADO PROBLEMAS PARA EL DESPLAZAMIENTO AL DEPARTAMENTO DE PUTUMAYO DEBIDO A LAS VÍAS, SE ESTARÁ REALIZANDO EL DIA DE MAÑANA HACIA EL SECTOR. | 07/10/2025 SE PRESENTA DESLIZAMIENTO DE TIERRA SECTOR EL PEPINO TRAYECTO SAN FRANCISCO MOCOA SE LE INFORMA AL CLIENTE QUE EL DÍA DE MAÑANA SE ESTARA REALIZANDO VISITA PARA ATENDER INCIDENTE REPORTADO | 08/10/2025 SE VERIFICA FALLA DE CONEXIÓN EN DATAFONO SE FÓRMATE EQUIPO SE INSTALA VERSIÓN SE CONFIGURA PARÁMETROS SE INICIALIZA SE REALIZA PRUEBAS DE FUNCIONAMIENTO EXITOSAS CB QUEDA OPERATIVO OPERATIVO Y CONEXIÓN EXITOSA</t>
  </si>
  <si>
    <t>A10RZ481 - A10TZ328</t>
  </si>
  <si>
    <t>66682</t>
  </si>
  <si>
    <t>2838518</t>
  </si>
  <si>
    <t>3007044493</t>
  </si>
  <si>
    <t>SANTA ROSA DE CABAL</t>
  </si>
  <si>
    <t>DISTRICOL CIBERJUEGOS</t>
  </si>
  <si>
    <t>FO-25-1626988</t>
  </si>
  <si>
    <t>03/10/2025 SE ESCALA PARA VISITA. LLAMAR ANTES DE VISITAR | 04/10/2025 VISITAMOS COMERCIO EL DATÁFONO TIENE LA FALLA DE ALERT IRRUPTION PROCEDEMOS CON EL CAMBIO LO CONFIGURAMOS Y REALIZAMOS PRUEBAS CON EL NUEVO DATÁFONO OK.</t>
  </si>
  <si>
    <t>LNQZZ004</t>
  </si>
  <si>
    <t>ARROYAVE CANO MANUEL GUILLERMO</t>
  </si>
  <si>
    <t>2838640</t>
  </si>
  <si>
    <t>3007078664</t>
  </si>
  <si>
    <t>PTM ENVIGADO R V DISTRIBUDORES</t>
  </si>
  <si>
    <t>FO-25-1628334</t>
  </si>
  <si>
    <t>04/10/2025 SE ESCALA PARA VISITA. LLAMAR ANTES DE VISITAR | 04/10/2025 SE REALIZA CAMBIO DE CABLE DE RED POR DAÑO, EQUIPO QUEDA OK</t>
  </si>
  <si>
    <t>SA0ZZ080 - SA0ZZ366</t>
  </si>
  <si>
    <t>2838850</t>
  </si>
  <si>
    <t>3007058327</t>
  </si>
  <si>
    <t>BARRIO VILLA MERCEDES 1 ALTOS</t>
  </si>
  <si>
    <t>FO-25-1628315</t>
  </si>
  <si>
    <t>04/10/2025 SE ESCALA PARA VISITA. LLAMAR ANTES DE VISITAR | 04/10/2025 CAMBIO DE EQUIPO POR DAÑO SE REALIZA PRUEBAS OK SE ENTREGA SERVICIO OPERATIVO</t>
  </si>
  <si>
    <t>IMZZZ449</t>
  </si>
  <si>
    <t>2838925</t>
  </si>
  <si>
    <t>3007081486</t>
  </si>
  <si>
    <t>PTM BELLO PARIS TIENDA DE BELL</t>
  </si>
  <si>
    <t>FO-25-1628326</t>
  </si>
  <si>
    <t>04/10/2025 SE ESCALA PARA VISITA. LLAMAR ANTES DE VISITAR | 04/10/2025 SE LLEGA AL PUNTO Y SE ENCUENTRA CERRADO, SE LLAMA AL CLIENTE Y DICE QUE TIENE CITA MÉDICA Y QUE LA OPERARÍA VIVE MUY LEJOS</t>
  </si>
  <si>
    <t>2838928</t>
  </si>
  <si>
    <t>3007081197</t>
  </si>
  <si>
    <t>BARRIO LOS NARANJOS 1 CALI</t>
  </si>
  <si>
    <t>FO-25-1628322</t>
  </si>
  <si>
    <t>04/10/2025 SE ESCALA PARA VISITA. LLAMAR ANTES DE VISITAR | 04/10/2025 SE CAMBIA MAGIC BOX DESK 2600 YA QUE EL DEL CLIENTE ESTABA MALO</t>
  </si>
  <si>
    <t>FKZZZ660</t>
  </si>
  <si>
    <t>2839239</t>
  </si>
  <si>
    <t>3007016013</t>
  </si>
  <si>
    <t>BARRIO CADILLAL II POPAYAN</t>
  </si>
  <si>
    <t>FO-25-1628309</t>
  </si>
  <si>
    <t>04/10/2025 SE ESCALA PARA VISITA. LLAMAR ANTES DE VISITAR | 06/10/2025 SE INGRESA EQUIPO SIN COMUNICACION SE PROCEDE A CAMBIAR SE HACEN PRUEBAS OK TELECARGA DRNA</t>
  </si>
  <si>
    <t>LA00Q472</t>
  </si>
  <si>
    <t>2839269</t>
  </si>
  <si>
    <t>3007037015</t>
  </si>
  <si>
    <t>BARRIO LAS CEIBAS CALI 1</t>
  </si>
  <si>
    <t>FO-25-1628473</t>
  </si>
  <si>
    <t>04/10/2025 SE ESCALA PARA VISITA. LLAMAR ANTES DE VISITAR | 04/10/2025 SE REALIZA AJUSTE DE LA TAPA DE IMPRESIÓN, EL CUÁL ESTA FLOJO.
SE REALIZAN PRUEBAS OPERATIVAS SIN NOVEDAD.</t>
  </si>
  <si>
    <t>9A00M319</t>
  </si>
  <si>
    <t>2839325</t>
  </si>
  <si>
    <t>3007059563</t>
  </si>
  <si>
    <t>DISTRICOL MONTALLANTAS LUBRICA</t>
  </si>
  <si>
    <t>FO-25-1628302</t>
  </si>
  <si>
    <t>04/10/2025 SE ESCALA PARA VISITA. LLAMAR ANTES DE VISITAR | 04/10/2025 SE REALIZA CAMBIO DE RODILLO Y LIMPIEZA DE IMPRESORA, COMO FALLA PERSISTE SE PROCEDE A CAMBIAR DE EQUIPO, TODO OK</t>
  </si>
  <si>
    <t>HA008116</t>
  </si>
  <si>
    <t>50450</t>
  </si>
  <si>
    <t>2839394</t>
  </si>
  <si>
    <t>3007078906</t>
  </si>
  <si>
    <t>PUERTO CONCORDIA</t>
  </si>
  <si>
    <t>BARRIO CENTRO PUERTO CONCORDIA</t>
  </si>
  <si>
    <t>FO-25-1629059</t>
  </si>
  <si>
    <t>04/10/2025 SE REALIZAN 3 INTENTOS DE LLAMADAS AL NUMERO DE CONTACTO 3104867906 PERO NO FUE POSIBLE LA COMUNICACION | 07/10/2025 SE REALIZA CAMBIO DE CABLE MAGIC BOX 2600</t>
  </si>
  <si>
    <t>F1SZZ779</t>
  </si>
  <si>
    <t>68615</t>
  </si>
  <si>
    <t>2839411</t>
  </si>
  <si>
    <t>3007061459</t>
  </si>
  <si>
    <t>BARRIO PAPAYAL RIONEGRO</t>
  </si>
  <si>
    <t>FO-25-1628298</t>
  </si>
  <si>
    <t>04/10/2025 SE ESCALA PARA VISITA. LLAMAR ANTES DE VISITAR | 04/10/2025 REPORTE DE NOVEDAD TÉCNICA
EN COMUNICACIÓN CON LA SEÑORA LEIDY ORTEGA, SE CONFIRMA EL NÚMERO DE TELÉFONO 3184414691, LA USUARIA INFORMA QUE EN EL SECTOR SE PRESENTARON TRUENOS Y TORMENTA, Y QUE A PARTIR DE ESE MOMENTO EL CABLE DE RED APARECE COMO DESCONECTADO. ADEMÁS, EL LECTOR DE CÓDIGO DE BARRAS TAMPOCO SE ENCUENTRA OPERATIVO.
SE PRESUME UN POSIBLE DAÑO EN LOS PUERTOS DEL DATÁFONO, POR LO QUE PARA RESOLVER ESTE INCIDENTE SE REQUIERE EL CAMBIO DEL EQUIPO.
EL CORREGIMIENTO DE PAPAYAL HACE PARTE DEL MUNICIPIO DE RIONEGRO, SANTANDER. SIN EMBARGO, PARA LLEGAR A DICHO CORREGIMIENTO SE DEBE REALIZAR DESPLAZAMIENTO VÍA TERRESTRE HASTA EL MUNICIPIO DE SAN ALBERTO, CESAR, DESDE DONDE SE ACCEDE A PAPAYAL.
TENIENDO EN CUENTA LOS TIEMPOS DE DESPLAZAMIENTO Y LA DISPONIBILIDAD DE TRANSPORTE, SE ESTIMA QUE PODRÍAMOS ESTAR LLEGANDO AL SITIO APROXIMADAMENTE A LAS 5:00 P.M., SIEMPRE Y CUANDO SE CUENTE CON LOS MEDIOS LOGÍSTICOS NECESARIOS.
SE LE INFORMA A CLIENTE QUE LA ESTAREMOS VISITANDO EL DÍA LUNES 6 DE OCTUBRE DEL 2025, EN EL TRANSCURSO DEL DÍA YA QUE REDEBAN NO REALIZA CAMBIO DE EQUIPOS FIN DE SEMANA. | 06/10/2025 E3 NO COMUNICA MODEM, SE REALIZA CAMBIO DE DATAFONO , SE DEJA DSK 3500 CON VERSION 9.90 SE HACEN PRUEBAS OK VISITA EXITOSA</t>
  </si>
  <si>
    <t>KA00J418</t>
  </si>
  <si>
    <t>47053</t>
  </si>
  <si>
    <t>2839466</t>
  </si>
  <si>
    <t>3007054637</t>
  </si>
  <si>
    <t>ARACATACA</t>
  </si>
  <si>
    <t>PTM ARACATACA MASIVOS EXPRESS</t>
  </si>
  <si>
    <t>FO-25-1629063</t>
  </si>
  <si>
    <t>04/10/2025 SE COMUNICA CON LA SRA MARLA PARA REPORTAR QUE EL PIN PAD LE ESTA PRESENTANDO FALLAS, NO LE LEE LAS TARJETAS, LA NOVEDAD ES CON TODAS 3012946966 11:00 AM | 07/10/2025 SE REALIZA LA VISITA, SE ENCUENTRA EL PIN PAD CON PROBLEMA DE LECTURA DE TARJETAS YA QUE HAY QUE SOSTENERLA PARA QUE LA PUEDA LEER, SE PROCEDE A CAMBIAR POR COMBO 2600 Y PIN PAD 1600 SE REALIZA PRUEBAS Y TODO OK</t>
  </si>
  <si>
    <t>XP8ZZ966 - 9B0XZ598</t>
  </si>
  <si>
    <t>2839501</t>
  </si>
  <si>
    <t>3007010173</t>
  </si>
  <si>
    <t>SANTA HELENA - ANTIOQUIA</t>
  </si>
  <si>
    <t>FO-25-1629055</t>
  </si>
  <si>
    <t>04/10/2025 SE ESCALA PARA VISITA. LLAMAR ANTES DE VISITAR | 06/10/2025 SE REALIZA RECONFIGURACION E INICIALIZACION DEL EQUIPO, PRUEBAS OK</t>
  </si>
  <si>
    <t>2839529</t>
  </si>
  <si>
    <t>3007079152</t>
  </si>
  <si>
    <t>BARRIO LAS DELICIAS VALLEDUPAR</t>
  </si>
  <si>
    <t>FO-25-1629130</t>
  </si>
  <si>
    <t>04/10/2025 SE ESCALA PARA VISITA. LLAMAR ANTES DE VISITAR | 06/10/2025 NO ES POSIBLE REALIZAR VISTA YA QUE SE REQUIERE CAMBIO DE EQUIPO Y SOLO SE CUENTA CON SOPORTE REDEBAN HASTA LA 1 PM | 06/10/2025 SE REALIZA VISITA POR SOLCITUD DE CLIENTE, EQUIPO PRESENTA ATASCO DE PAPEL CONSTANTEMENTE Y IMPRIME BAUCHER EN BLANCO, SE REALIZAN CAMBIO DE EQUIPO QUEDANDO SERVICIO OPERÁTIVO AL 100 %</t>
  </si>
  <si>
    <t>SASZZ727</t>
  </si>
  <si>
    <t>2839578</t>
  </si>
  <si>
    <t>3007077644</t>
  </si>
  <si>
    <t>BARRIO RINCON BOGOTA  9</t>
  </si>
  <si>
    <t>FO-25-1629716</t>
  </si>
  <si>
    <t>AL REALIZAR CIERRE CARGA VERSION</t>
  </si>
  <si>
    <t>04/10/2025 SE ESCALA PARA VISITA. LLAMAR ANTES DE VISITAR | 04/10/2025 NO HAY SOPORTE DE ACTIVOS PARA ATENDER ACTIVIDAD | 06/10/2025 SE VISITA COMERCIO POR FALLA EN DATAFONO SE REINICIA AL IMPRIMIR AL LLEGAR AL COMERCIO ESTE SE ENCUENTRA CERRADO , SE PROCEDE A EFECTUAR GESTIÓN TELEFÓNICA A LA LÍNEA 3505470526 ATIENDE SE JAN CARLO QUIEN CONFIRMA QUE LA NOVEDAD YA SE SOLVENTÓ Y ESTÁ TRABAJANDO SIN NOVEDAD ,POR LO QUE NO ATIENDE VISITA Y SE CIERRA ACTIVIDAD SIN MÁS NOVEDAD</t>
  </si>
  <si>
    <t>NO APLICA</t>
  </si>
  <si>
    <t>2839624</t>
  </si>
  <si>
    <t>3007069846</t>
  </si>
  <si>
    <t>PTM CALI  CENTRAL POINT ZONA G</t>
  </si>
  <si>
    <t>FO-25-1629045</t>
  </si>
  <si>
    <t>04/10/2025 SE ESCALA PARA VISITA. LLAMAR ANTES DE VISITAR | 04/10/2025 SE VALIDA DAÑO PERO EL CLIENTE REPORTA TECLADO MALO Y SE REQUIERE CAMBIO, EL CLIENTE SALE A ALMORZAR, SE DEBE REALIZAR VISITA EL DIA LUNES | 06/10/2025 SE REALIZA LIMPIEZA DE IMPRESORA DE DATAFONO EN CB BANCOLOMBIA MIXTO, SE REALIZAN PRUEBAS OK.</t>
  </si>
  <si>
    <t>0N004699 - MN000667</t>
  </si>
  <si>
    <t>2839631</t>
  </si>
  <si>
    <t>3007058305</t>
  </si>
  <si>
    <t>BARRIO SIETE DEAGOSTO SANTA RO</t>
  </si>
  <si>
    <t>FO-25-1629135</t>
  </si>
  <si>
    <t>04/10/2025 SE COMUNICA CON EL SR WILMER REPORTA QUE EL DATAFONO NO ENCIENDE EL CB CREE QUE EL CABLE SE QUEMO YA QUE ANOCHE HUBO TORMENTA ELÉCTRICA. 3134653368 11:32 AM | 08/10/2025 SE REALIZA CAMBIO DE DATAFONO EL CUAL PRESENTA DAÑO EN PUERTO DE RED SE REALIZA CAMBIO DE S.O Y VERSIÓN 9.90 CREACIÓN DE USUARIOS PRUEBAS OK SERVICIO OPERATIVO SE DEBE ESPERAR MAS DE HORA Y MEDIA PARA PODER EJECUTAR EL CAMBIO DE EQUIPO</t>
  </si>
  <si>
    <t>IMZZZ427</t>
  </si>
  <si>
    <t>2839653</t>
  </si>
  <si>
    <t>FO-25-1629372</t>
  </si>
  <si>
    <t>04/10/2025 SE COMUNICA CON LA SRA ALBA PARA REPORTAR FALLA EN EL DATAFONO ERROR SIN CONEXIÓN EL CB  3147008853 12:19 PM | 08/10/2025 DADO INCONVENIENTES EN LA ZONA NO SE HA PODIDO DESPLAZAR AL SITIO PROBLEMAS DE PARO ARMADO, SE ESTA ESPERANDO HABILITACIÓN DE LA VÍA. | 08/10/2025 SE INGRESA EQUIPO SIN COMUNICACIÓN PUERTO DIAL MALO SE PROCEDE A CAMBIAR EQUIPO SE HACEN PRUEBAS OK TELECARGA DRNA SE CREA USUARIOS OK</t>
  </si>
  <si>
    <t>GZ00K445</t>
  </si>
  <si>
    <t>2839689</t>
  </si>
  <si>
    <t>3007079902</t>
  </si>
  <si>
    <t>DISTRICOL MULTICENTER DEL CAFE</t>
  </si>
  <si>
    <t>FO-25-1629722</t>
  </si>
  <si>
    <t>04/10/2025 SE ESCALA PARA VISITA. LLAMAR ANTES DE VISITAR | 05/10/2025 EN COMUNICACIÓN CON LA SEÑORA FRANCYS, INDICA QUE EL EQUIPO NO QUIERE IMPRIMIR, SE LE INDICA REINICIAR EL EQUIPO Y SE REALIZAN PRUEBAS TRX EXITOSAS</t>
  </si>
  <si>
    <t>2839721</t>
  </si>
  <si>
    <t>3007028326</t>
  </si>
  <si>
    <t>ARA0354   PURIFICACION ZONA SU</t>
  </si>
  <si>
    <t>FO-25-1629546</t>
  </si>
  <si>
    <t>04/10/2025 SE ESCALA CASO ARA A LA RED** TU SOLICITUD REFERENTE A GENERACIÓN DE CASOS CB ARA BANCOLOMBIA QUEDÓ RADICADA BAJO EL TICKET*** NÚMERO AL ÁREA ENCARGADA. | 04/10/2025 SE ESCALA CASO ARA A LA RED** TU SOLICITUD REFERENTE A GENERACIÓN DE CASOS CB ARA BANCOLOMBIA QUEDÓ RADICADA BAJO EL TICKET*** NÚMERO AL ÁREA ENCARGADA.</t>
  </si>
  <si>
    <t>2839730</t>
  </si>
  <si>
    <t>3007045396</t>
  </si>
  <si>
    <t>PTM CALI ALL NET CENTRO DE SOL</t>
  </si>
  <si>
    <t>FO-25-1629378</t>
  </si>
  <si>
    <t>04/10/2025 SE ESCALA PARA VISITA. LLAMAR ANTES DE VISITAR | 04/10/2025 SE VALIDA INCONVENIENTE CON EL CLIENTE, PERO EL CLIENTE CIERRE EL LOCAL A MEDIO DIA Y VUELVE A LABORAR EL DIA LUNES, SE PROGRAMARA VISITA PARA EL DIA LUNES | 06/10/2025 SE REALIZA VISITA TÉCNICA EN DONDE EL CLIENTE INFORMA QUE EL DISPOSITIVO YA ESTÁ EN OPERACIÓN, SE VALIDA QUE EL DISPOSITIVO ESTÁ FUNCIONANDO CORRECTAMENTE, PERO EL CLIENTE ME DICE QUE QUE ÉL YA LO HA ESTADO PROBANDO TODO HASTA EN TODA LA MAÑANA Y ME DICE QUE NO ES LA NECESIDAD DE QUÉ EN TAL COMERCIO, REVÍSALO PORQUE EL DISPOSITIVO YA ESTÁ OPERATIVO, NO SE MANIPULAN EQUIPOS EL CLIENTE NO DEJA INGRESAR AL COMERCIO</t>
  </si>
  <si>
    <t>AC0MZ730</t>
  </si>
  <si>
    <t>ESCOBAR LENIS JUAN SEBASTIAN</t>
  </si>
  <si>
    <t>2839760</t>
  </si>
  <si>
    <t>3007035560</t>
  </si>
  <si>
    <t>COMCARD BELLO COPIBELLO</t>
  </si>
  <si>
    <t>FO-25-1629712</t>
  </si>
  <si>
    <t>04/10/2025 SE ESCALA PARA VISITA. LLAMAR ANTES DE VISITAR | 05/10/2025 SE REALIZA CAMBIO DE TAPA DE IMPRESIÓN YA QUE IMPRIME BORROSO SE REALIZAN PRUEBAS EXITOSAS SERVICIO OPERATIVO OK</t>
  </si>
  <si>
    <t>AA004691 - IICZZ636</t>
  </si>
  <si>
    <t>76233</t>
  </si>
  <si>
    <t>2839768</t>
  </si>
  <si>
    <t>3007066671</t>
  </si>
  <si>
    <t>DAGUA</t>
  </si>
  <si>
    <t>BARRIO KM 26 DAGUA</t>
  </si>
  <si>
    <t>FO-25-1629707</t>
  </si>
  <si>
    <t>04/10/2025 SE ESCALA PARA VISITA. LLAMAR ANTES DE VISITAR | 05/10/2025 SE VALIDA CON EL CLIENTE PERO NO LABORA LOS DIAS DOMINGOS, SE PROCEDERA A PROGRAMAR PARA EL DIA LUNES. | 06/10/2025 SE REALIZA LIMPIEZA INTERNA DEL LECTOR DE TARJETAS, EL CUAL TENÍA PLÁSTICO EN SU INTERIROR.
SE REALIZAN PRUEBAS OPERATIVAS SIN NOVEDAD.</t>
  </si>
  <si>
    <t>7A0BZ735</t>
  </si>
  <si>
    <t>2839832</t>
  </si>
  <si>
    <t>FO-25-1630126</t>
  </si>
  <si>
    <t>04/10/2025 SE ESCALA PARA VISITA. LLAMAR ANTES DE VISITAR | 05/10/2025 SE REALIZA VALIDACION CON EL CLIENTE PERO, NO LABORA LOS DIAS DOMINGOS, SE REALIZARA VISITA EL DIA LUNES . | 06/10/2025 EN LA VISITA TÉCNICA SE REALIZÓ EL CAMBIO DE DATÁFONO YA QUE SE ENCONTRÓ CON FALLAS EN EL PUERTO IP,SE CAMBIÓ TAMBIÉN EL CABLE ETHERNET Y FUENTE DE PODER Y CABLE MAGIC BOX TETRA,SE REALIZA CONFIGURACIÓN AL LECTOR MOTOROLA SYMBOL YA QUE ESTABA DESCONFIGURADO,SE INSTALA EL SISTEMA OPERATIVO Y VERSIÓN 9.90,SE REALIZÓ LA CONFIGURACIÓN E INICIALIZACIÓN OK, SE CREARON LOS USUARIOS Y SE REALIZARON LAS PRUEBAS DEJANDO EL SERVICIO OPERANDO SIN FALLAS Y SIN NOVEDAD.</t>
  </si>
  <si>
    <t>5A002506</t>
  </si>
  <si>
    <t>2839839</t>
  </si>
  <si>
    <t>3007081359</t>
  </si>
  <si>
    <t>DISTRICOLSOLUCIONSERVICIOSPLAY</t>
  </si>
  <si>
    <t>FO-25-1630201</t>
  </si>
  <si>
    <t>04/10/2025 SE ESCALA PARA VISITA. LLAMAR ANTES DE VISITAR | 05/10/2025 SE REAGENDA VISITA PARA EL DIA LUNES YA QUE SE REQUIERE  CAMBIO DE EQUIPO Y NO SE CUENTA CON SOPORTE REDEBAN LOS DOMINGOS | 06/10/2025 SE REALIZA VISITA POR SOLICITUD DE CLIENTE SE LLEGA A SITIO SE EVIDENCIA TAPA IMPRESORA CON BASE DONDE VA EL RODILLO PARTIDO LA CUAL NO PERMITE IMPRIMIR LOS BAUCHER SE REALIZAN CAMBIO DE EQUIPO QUEDANDO SERVICIO OK AL 100%</t>
  </si>
  <si>
    <t>VGZZZ806</t>
  </si>
  <si>
    <t>20032</t>
  </si>
  <si>
    <t>2839845</t>
  </si>
  <si>
    <t>3007037833</t>
  </si>
  <si>
    <t>ASTREA</t>
  </si>
  <si>
    <t>BARRIO CENTRO ASTREA</t>
  </si>
  <si>
    <t>FO-25-1630866</t>
  </si>
  <si>
    <t>05/10/2025 SE ESCALA PARA VISITA. LLAMAR ANTES DE VISITAR, CONFIRMAR FALLA Y DATOS | 07/10/2025 BUENOS DÍAS SE VISITA CB Y SE LE HACE CAMBIO DE DATAFONO YA QUE TIENE PROBLEMAS PARA IMPRIMIR, NO AVANZA EL PAPEL, Y TAMBIÉN SE CAMBIA EL PINPAD YA QUE ESTÁ MOLESTANDO PARA LEER LAS TARJETAS</t>
  </si>
  <si>
    <t>GZ00P194 - MA00B016</t>
  </si>
  <si>
    <t>2839851</t>
  </si>
  <si>
    <t>3007035559</t>
  </si>
  <si>
    <t>COMCARD BELLO REJA BLANCA</t>
  </si>
  <si>
    <t>FO-25-1630861</t>
  </si>
  <si>
    <t>05/10/2025 SE ESCALA PARA VISITA. LLAMAR ANTES DE VISITAR, CONFIRMAR FALLA Y DATOS | 05/10/2025 SE REALIZA PONCHADO DEL CABLE DE RED Y SE REALIZA CAMBIO DE LECTORA YA QUE SE ENCUENTRA REVENTADA. SE REALIZAN PRUEBAS EXITOSAS SERVICIO OPERATIVO</t>
  </si>
  <si>
    <t>AA004690 - II00T240</t>
  </si>
  <si>
    <t>2839868</t>
  </si>
  <si>
    <t>3007081468</t>
  </si>
  <si>
    <t>PTM CARTAGENA REYNET CARTAGENA</t>
  </si>
  <si>
    <t>FO-25-1630858</t>
  </si>
  <si>
    <t>05/10/2025 SE ESCALA PARA VISITA. LLAMAR ANTES DE VISITAR, CONFIRMAR FALLA Y DATOS | 05/10/2025 SE LLAMA AL CLIENTE INFORMA QUE LE SALE UN MENSAJE ALERTA INTERRUPTION EL EQUIPO TOCA CAMBIARLO SE AGENDA PARA MAÑANA 6-10-2025 YA QUE NO HAY SOPORTE DE CAMBIO EN REDEBAN | 06/10/2025 SE REALIZA CAMBIO DE EQUIPO SALE ALERTA INTERRUPTION QUEDA UNO NUEVO FUNCIONANDO SIN PROBLEMAS SE HACEN PRUEBAS</t>
  </si>
  <si>
    <t>VJZZZ915 - SLZZZ626</t>
  </si>
  <si>
    <t>2839916</t>
  </si>
  <si>
    <t>FO-25-1630113</t>
  </si>
  <si>
    <t>04/10/2025 SE REALIZA LLAMADAS AL NUMERO DE CONTACTO 3124224697 PERO NO FUE POSIBLE LA COMUNICACION | 07/10/2025 SE REALIZA CONFIGURACIÓN DE LECTOR DE BARRAS POR FORMATO INVALIDO OK PRUEBAS</t>
  </si>
  <si>
    <t>2839924</t>
  </si>
  <si>
    <t>3007068404</t>
  </si>
  <si>
    <t>EL JARDIN SALDANA</t>
  </si>
  <si>
    <t>FO-25-1630162</t>
  </si>
  <si>
    <t>04/10/2025 SE ESCALA PARA VISITA. LLAMAR ANTES DE VISITAR | 06/10/2025 SE LLEGA AL PUNTO , CLIENTE INDICA DATAFONO TRABAJANDO OK , NO HAY NECESIDAD DE INGRESO AL COMERCIO</t>
  </si>
  <si>
    <t>AALFZ758</t>
  </si>
  <si>
    <t>2839965</t>
  </si>
  <si>
    <t>3007068406</t>
  </si>
  <si>
    <t>BARRIO ORQUIDEAS CALI</t>
  </si>
  <si>
    <t>FO-25-1630851</t>
  </si>
  <si>
    <t>DAÑO HUB</t>
  </si>
  <si>
    <t>05/10/2025 SE ESCALA PARA VISITA. LLAMAR ANTES DE VISITAR, CONFIRMAR FALLA Y DATOS | 05/10/2025 SE REALIZA CAMBIO DE MAGIC BOX 2600 POR DAÑO PRODUCIDO POR LA ENTIDAD. SE REALIZA PRUEBAS OPERATIVAS SIN NOVEDAD</t>
  </si>
  <si>
    <t>AALFZ762</t>
  </si>
  <si>
    <t>76109</t>
  </si>
  <si>
    <t>2840425</t>
  </si>
  <si>
    <t>3007070863</t>
  </si>
  <si>
    <t>BUENAVENTURA</t>
  </si>
  <si>
    <t>BARRIO LA CAMPINA BUENAVENTRUA</t>
  </si>
  <si>
    <t>FO-25-1630873</t>
  </si>
  <si>
    <t>05/10/2025 SE ESCALA PARA VISITA. LLAMAR ANTES DE VISITAR, CONFIRMAR FALLA Y DATOS | 06/10/2025 SE VISITA EL COMERCIO, SE REVISA LOS EQUIPOS ESTÁ EL DATAFONO APAGADO NO ENCIENDE ESTA MALA LA FUENTE DE PODER Y EL LECTOR DE BARRAS FALLA AL LEER LAS FACTURAS CLIENTE PASA POR EL LACER LA FACTURAS VARIOS INTENTOS PARA QUE LA DEJE PAGAR POR LO QUE SE CAMBIA RESOLVIENDO EL DAÑO, PRUEBAS OK, TELECARGA TRNA</t>
  </si>
  <si>
    <t>EF00B393</t>
  </si>
  <si>
    <t>5240</t>
  </si>
  <si>
    <t>2840437</t>
  </si>
  <si>
    <t>3007040331</t>
  </si>
  <si>
    <t>EBEJICO</t>
  </si>
  <si>
    <t>BARRIO CALLE EL COMERCIO EBEJI</t>
  </si>
  <si>
    <t>FO-25-1631202</t>
  </si>
  <si>
    <t>05/10/2025 SE ESCALA PARA VISITA. LLAMAR ANTES DE VISITAR, CONFIRMAR FALLA Y DATOS | 06/10/2025 SE REALIZA LA VALIDACIÓN DEL TECLADO Y SE EVIDENCIA QUE TENIA UNA TECLA PEGADA SE LE EXPLICÓ QUE NO ESTÁ MALO SOLO QUE NO DEBEN PRESIONAR TAN FUERTE LAS TECLAS PORQUE SE PUEDEN QUEDAR PEGADA EL DATAFONO ESTA NUEVO, SE HACEN PRUEBAS OK.</t>
  </si>
  <si>
    <t>9A0KZ168</t>
  </si>
  <si>
    <t>2840438</t>
  </si>
  <si>
    <t>3007047284</t>
  </si>
  <si>
    <t>BARRIO CENTRO MAICAO 16</t>
  </si>
  <si>
    <t>FO-25-1631198</t>
  </si>
  <si>
    <t>05/10/2025 SE ESCALA PARA VISITA. LLAMAR ANTES DE VISITAR, CONFIRMAR FALLA Y DATOS | 06/10/2025 SE REALIZA LA VISITA, SE ENCUENTRA EL DATÁFONO CON PROBLEMAS DE COMUNICACIÓN, SE AJUSTAN CONECCIONES, Y SE CONFIGURA PARÁMETROS ARROJANDO RESULTADOS SATISFACTORIOS, SE REALIZA PRUEBAS Y TODO OK</t>
  </si>
  <si>
    <t>TR00D592</t>
  </si>
  <si>
    <t>15087</t>
  </si>
  <si>
    <t>2840555</t>
  </si>
  <si>
    <t>3007021019</t>
  </si>
  <si>
    <t>BELEN</t>
  </si>
  <si>
    <t>SIMON BOLIVAR BELEN BOYACA</t>
  </si>
  <si>
    <t>FO-25-1631194</t>
  </si>
  <si>
    <t>05/10/2025 SE ESCALA PARA VISITA. LLAMAR ANTES DE VISITAR, CONFIRMAR FALLA Y DATOS | 06/10/2025 CAMBIO DE PINPAD POR DAÑO ERROR RETIRE LA TARGETA</t>
  </si>
  <si>
    <t>AAAOZ121</t>
  </si>
  <si>
    <t>HERRERA GARZON JEYSON STEVENT</t>
  </si>
  <si>
    <t>2840567</t>
  </si>
  <si>
    <t>3007071575</t>
  </si>
  <si>
    <t>DISTRICOL MAJI SALUD Y BELLEZA</t>
  </si>
  <si>
    <t>FO-25-1631339</t>
  </si>
  <si>
    <t>05/10/2025 SE ESCALA PARA VISITA. LLAMAR ANTES DE VISITAR, CONFIRMAR FALLA Y DATOS | 06/10/2025 SE COMUNICA CON EL USUARIO PARA CONFIRMAR LA VISITA HE INDICA QUE EL DÍA HOY NO ESTÁ DISPONIBLE PARA REALIZAR LA VISITA. | 06/10/2025 SE RECONFIGURA PARÁMETROS DE COMUNICACIÓN QUEDA OK</t>
  </si>
  <si>
    <t>LN00F203</t>
  </si>
  <si>
    <t>2840588</t>
  </si>
  <si>
    <t>3007050977</t>
  </si>
  <si>
    <t>PTM  BOGOTA  DROGAS LAS VILLAS</t>
  </si>
  <si>
    <t>FO-25-1631511</t>
  </si>
  <si>
    <t>05/10/2025 SE ESCALA PARA VISITA. LLAMAR ANTES DE VISITAR, CONFIRMAR FALLA Y DATOS | 05/10/2025 NO HAY SOPORTE CON REDEBAN PARA ATENDER ACTIVIDAD | 06/10/2025 SE REALIZA CAMBIO DE FUENTE DE PODER POR CORTO Y REINICIABA EL DATAFONO PRUEBA OK</t>
  </si>
  <si>
    <t>AD04Z016 - EF008246</t>
  </si>
  <si>
    <t>8436</t>
  </si>
  <si>
    <t>2840670</t>
  </si>
  <si>
    <t>3007056917</t>
  </si>
  <si>
    <t>MANATI</t>
  </si>
  <si>
    <t>BARRIO CENTRO MANATI</t>
  </si>
  <si>
    <t>FO-25-1632456</t>
  </si>
  <si>
    <t>06/10/2025 SE ESCALA PARA VISITA. LLAMAR ANTES DE VISITAR, CONFIRMAR FALLA Y DATOS | 07/10/2025 SE REALIZA VISITA TÉCNICA, SE CAMBIA EL DATAFONO Y LECTOR DE BARRAS, SE REALIZAN PRUEBAS EXITOSAS, EQUIPO FUNCIONA CORRECTAMENTE, CB QUEDA OPERATIVO.</t>
  </si>
  <si>
    <t>9CQZZ675 - LA002220</t>
  </si>
  <si>
    <t>68081</t>
  </si>
  <si>
    <t>2841347</t>
  </si>
  <si>
    <t>3007054036</t>
  </si>
  <si>
    <t>BARRANCABERMEJA</t>
  </si>
  <si>
    <t>DISTRICOL PETROSUERTE</t>
  </si>
  <si>
    <t>FO-25-1632451</t>
  </si>
  <si>
    <t>06/10/2025 SE ESCALA PARA VISITA. LLAMAR ANTES DE VISITAR, CONFIRMAR FALLA Y DATOS | 07/10/2025 SE REALIZA CAMBIO DE DATAFONO EL CUAL NO IMPRIME CORRECTAMENTE SE REALIZA CAMBIO DE S.O Y VERSIÓN 10.3 CREACIÓN DE USUARIOS PRUEBAS OK SERVICIO OPERATIVO</t>
  </si>
  <si>
    <t>9B2ZZ597</t>
  </si>
  <si>
    <t>52110</t>
  </si>
  <si>
    <t>2841492</t>
  </si>
  <si>
    <t>3007041061</t>
  </si>
  <si>
    <t>BUESACO</t>
  </si>
  <si>
    <t>DISTRICOL SUPERDROGAS LA PRIME</t>
  </si>
  <si>
    <t>FO-25-1632445</t>
  </si>
  <si>
    <t>06/10/2025 SE ESCALA PARA VISITA. LLAMAR ANTES DE VISITAR, CONFIRMAR FALLA Y DATOS | 07/10/2025 SE VISITA CB. SE ENCUENTRA DATAFONO CON DAÑO EN LA IMPRESORA, HACE RUIDO Y SE ATASCA AL IMPRIMIR. SE REALIZA CAMBIO DE EQUIPO. SE REALIZA CAMBIO DE LECTORA POR CABLE DAÑADO. SE REALIZAN PRUEBAS TX EXITOSAS. QUEDA OPERATIVO</t>
  </si>
  <si>
    <t>9A0PZ644</t>
  </si>
  <si>
    <t>2841732</t>
  </si>
  <si>
    <t>3007069362</t>
  </si>
  <si>
    <t>DISTRICOL TIENDA Y MISC SANTI</t>
  </si>
  <si>
    <t>FO-25-1632774</t>
  </si>
  <si>
    <t>06/10/2025 SE ESCALA PARA VISITA. LLAMAR ANTES DE VISITAR, CONFIRMAR FALLA Y DATOS | 06/10/2025 VISITAMOS COMERCIO LA TAPA DEL DATAFONO NO ABRE BIEN YA QUE ESTA AVERIADA ADEMÁS TIENE LAS TECLAS MUY BORROSAS, REALIZAMOS CAMBIO DE DATAFONO LO CONFIGURAMOS Y REALIZAMOS PRUEBAS CON EL NUEVO DATÁFONO OK.</t>
  </si>
  <si>
    <t>9T5ZZ298</t>
  </si>
  <si>
    <t>2841834</t>
  </si>
  <si>
    <t>3007036257</t>
  </si>
  <si>
    <t>BARRIO CENTAUROS BUCARAMANGA 1</t>
  </si>
  <si>
    <t>FO-25-1632760</t>
  </si>
  <si>
    <t>06/10/2025 SE ESCALA PARA VISITA. LLAMAR ANTES DE VISITAR, CONFIRMAR FALLA Y DATOS | 06/10/2025 SE REALIZA VISITA AL COMERCIO CB, SE VALIDA Y SE ENCUENTRA PINPAD EN DAÑO, SE HACE CAMBIO DE PINPAD DESK 1500 Y DATÁFONO DESK 3500 POR LA TECNOLOGÍA DE DESK 1600 Y DATÁFONO DESK 2600, SE INSTALO TAMBIEN MAGIC BOX, SE HACEN LAS RESPECTIVAS CONFIGURACIONES, SE HACEN PRUEBAS DEJANDO TODO OK</t>
  </si>
  <si>
    <t>AB1BZ804</t>
  </si>
  <si>
    <t>2842040</t>
  </si>
  <si>
    <t>3007022967</t>
  </si>
  <si>
    <t>BARRIO PONDAGE CALI</t>
  </si>
  <si>
    <t>FO-25-1633082</t>
  </si>
  <si>
    <t>06/10/2025 SE ESCALA PARA VISITA. LLAMAR ANTES DE VISITAR, CONFIRMAR FALLA Y DATOS | 06/10/2025 SE REALIZA CAMBIO DE DATAFONO EN CB BANCOLOMBIA PURO DEBIDO A DAÑO EN PUERTO USB, SE REALIZAN PRUEBAS OK.</t>
  </si>
  <si>
    <t>CZZZZ386</t>
  </si>
  <si>
    <t>2842102</t>
  </si>
  <si>
    <t>3007078091</t>
  </si>
  <si>
    <t>BARRIO 2 DE SEPTIEMBRE MONTERI</t>
  </si>
  <si>
    <t>FO-25-1633089</t>
  </si>
  <si>
    <t>06/10/2025 SE ESCALA PARA VISITA. LLAMAR ANTES DE VISITAR, CONFIRMAR FALLA Y DATOS | 06/10/2025 SE REALIZA CAMBIO DE EQUIPO POR DAÑO EN LA IMPRESORA, NO IMPRIME ALGUNOS CARACTERES, SE PROCEDE A REALIZAR CAMBIO DE EQUIPO DEJANDO UN NUEVO EQUIPO INSTALADO OPERATIVO OK, PRUEBAS EXITOSAS OK, CLIENTE CB VALIDA SALDO ANTES Y DESPUÉS DEL MANTENIMIENTO OK, SE DEJA CB OPERATIVO SIN NOVEDAD</t>
  </si>
  <si>
    <t>LMNZZ659</t>
  </si>
  <si>
    <t>2842185</t>
  </si>
  <si>
    <t>3007019229</t>
  </si>
  <si>
    <t>PAGA FACIL FACATATIVA</t>
  </si>
  <si>
    <t>FO-25-1633211</t>
  </si>
  <si>
    <t>06/10/2025 SE ESCALA PARA VISITA. LLAMAR ANTES DE VISITAR, CONFIRMAR FALLA Y DATOS | 06/10/2025 SE REALIZA CAMBIO DE EQUIPO POR DAÑO EN IMPRESORA NO IMPRIME EL COSTADO IZQUIERDO SERVICIO OPERATIVO PRUEBAS OK TRNA RBM</t>
  </si>
  <si>
    <t>AAAYZ246</t>
  </si>
  <si>
    <t>2842246</t>
  </si>
  <si>
    <t>3007081621</t>
  </si>
  <si>
    <t>DISTRICOL DROGUERIA REB FARMA</t>
  </si>
  <si>
    <t>FO-25-1633200</t>
  </si>
  <si>
    <t>06/10/2025 SE ESCALA PARA VISITA. LLAMAR ANTES DE VISITAR, CONFIRMAR FALLA Y DATOS | 06/10/2025 SE LLEGA A SITIO Y SE EVIDENCIA QUE EL DATAFONO NO IMPRIME ALGUNOS CARACTERES EN LA TIRILLA, SE REALIZA EL CAMBIO DE DATAFONO, SE DEJAN LOS MISMOS ACCESORIOS, SE REALIZAN PRUEBAS DEJANDO SERVICIO FUNCIONAL AL 100 %</t>
  </si>
  <si>
    <t>FWZZZ448</t>
  </si>
  <si>
    <t>70124</t>
  </si>
  <si>
    <t>2842313</t>
  </si>
  <si>
    <t>3007059799</t>
  </si>
  <si>
    <t>CAIMITO</t>
  </si>
  <si>
    <t>DISTRICOL LA DESPENSA SM</t>
  </si>
  <si>
    <t>FO-25-1633206</t>
  </si>
  <si>
    <t>06/10/2025 SE ESCALA PARA VISITA. LLAMAR ANTES DE VISITAR, CONFIRMAR FALLA Y DATOS | 07/10/2025 SE VISITA COMERCIO POR FALLA, PUESTO QUE EL CABLE DEL LECTOR NO FUNCIONA SE CAMBIA LECTOR, CAUSAL L9 DAÑO FÍSICO, ADEMÁS SE CAMBIO CABLE MAGIC BOX Y FUENTE DE PODER POR DETERIORO, SE DEJA CON LA VERSIÓN 9.90, SE REALIZAN PRUEBAS OK.</t>
  </si>
  <si>
    <t>FUA0B347</t>
  </si>
  <si>
    <t>5237</t>
  </si>
  <si>
    <t>2842414</t>
  </si>
  <si>
    <t>3007028241</t>
  </si>
  <si>
    <t>DON MATIAS</t>
  </si>
  <si>
    <t>BARRIO CENTRO DON MATIAS</t>
  </si>
  <si>
    <t>FO-25-1633385</t>
  </si>
  <si>
    <t>06/10/2025 SE ESCALA PARA VISITA. LLAMAR ANTES DE VISITAR, CONFIRMAR FALLA Y DATOS | 08/10/2025 ESTÁ ACTIVIDAD NO SE A REALIZADO YA QUE POR CUESTIONES DE MANTENIMIENTO Y TRANCONES EN LA VIA NO SE A PODIDO LLEGAR A COMERCIO | 08/10/2025 SE CAMBIA PINPAD POR ALERT IRRUPTION, SE CAMBIA EQUIPO POR COMPATIBILIDAD</t>
  </si>
  <si>
    <t>9PZZZ339</t>
  </si>
  <si>
    <t>2842433</t>
  </si>
  <si>
    <t>3007075592</t>
  </si>
  <si>
    <t>BARRIO SAN CARLOS SOACHA 1</t>
  </si>
  <si>
    <t>FO-25-1633375</t>
  </si>
  <si>
    <t>06/10/2025 SE ESCALA PARA VISITA. LLAMAR ANTES DE VISITAR, CONFIRMAR FALLA Y DATOS | 06/10/2025 DURANTE LA VISITA TECNICA, ENCONTRAMOS QUE EL CARGADOR SE ENCUENTRA EN DAÑO REALIZA CAMBIO PRUEBA OK PARÁMETROS OKAY CIERRE OKAY</t>
  </si>
  <si>
    <t>FA00L790</t>
  </si>
  <si>
    <t>2842535</t>
  </si>
  <si>
    <t>3007042543</t>
  </si>
  <si>
    <t>PTM BOGOTA DROGUERIA SERVIFARM</t>
  </si>
  <si>
    <t>FO-25-1633417</t>
  </si>
  <si>
    <t>06/10/2025 SE ESCALA PARA VISITA. LLAMAR ANTES DE VISITAR, CONFIRMAR FALLA Y DATOS | 06/10/2025 SE LLEGA A LA DIRECCIÓN INDICADA Y SE REALIZA CAMBIO DE DATAFONO ALERTADO CONFIGURACIÓN Y VERSIONAMIENTO OK , USUARIO OK, CUPO OK, SE REALIZAN PRUEBAS EXITOSAS</t>
  </si>
  <si>
    <t>AB4ZZ416 - 9C6ZZ687</t>
  </si>
  <si>
    <t>41807</t>
  </si>
  <si>
    <t>2842911</t>
  </si>
  <si>
    <t>3007041851</t>
  </si>
  <si>
    <t>TIMANA</t>
  </si>
  <si>
    <t>BARRIO CENTRO TIMANA 5</t>
  </si>
  <si>
    <t>FO-25-1633896</t>
  </si>
  <si>
    <t>06/10/2025 SE COMUNICA CON LA SR SILVIA FAJARDO PARA REPORTAR EL DATAFONO Y EL PIN PAD NO ENCIENDEN 32024477 10: 12 AM | 06/10/2025 SE REALIZA VISITA AL PUNTO, SE CAMBIA LECTOR DE BARRAS YA QUE ESTE PRESENTA DAÑO EN EL CABLE USB, POR QUE GENERABA BOLQUEO DEL MAGIC BOX . SE DEJA EQUIPO CON VR ,10.3 PRUEBAS OK, CB OPERATIVO</t>
  </si>
  <si>
    <t>AA9ZZ773</t>
  </si>
  <si>
    <t>2842945</t>
  </si>
  <si>
    <t>3007044705</t>
  </si>
  <si>
    <t>DISTRICOL MATURIN2</t>
  </si>
  <si>
    <t>FO-25-1633891</t>
  </si>
  <si>
    <t>06/10/2025 SE ESCALA PARA VISITA. LLAMAR ANTES DE VISITAR, CONFIRMAR FALLA Y DATOS | 06/10/2025 SE REALIZA EL CAMBIO DEL ENZORTIJADO Y FUENTE DE PODER POR DAÑO</t>
  </si>
  <si>
    <t>AB1EZ006</t>
  </si>
  <si>
    <t>5361</t>
  </si>
  <si>
    <t>2843205</t>
  </si>
  <si>
    <t>3007060796</t>
  </si>
  <si>
    <t>ITUANGO</t>
  </si>
  <si>
    <t>BARRIO SANTA BARBARA ITUANGO</t>
  </si>
  <si>
    <t>FO-25-1633885</t>
  </si>
  <si>
    <t>07/10/2025 SE CAMBIA LECTOR DE BARRAS YA QUE TIENE EL CABLE DAÑADO, CLIENTE REALIZA PRUEBA Y QUEDA OPERATIVO</t>
  </si>
  <si>
    <t>FUA0G680</t>
  </si>
  <si>
    <t>70713</t>
  </si>
  <si>
    <t>2843274</t>
  </si>
  <si>
    <t>3007072636</t>
  </si>
  <si>
    <t>SAN ONOFRE</t>
  </si>
  <si>
    <t>DISTRICOL LEG Y VIV LA CENTRAL</t>
  </si>
  <si>
    <t>FO-25-1634142</t>
  </si>
  <si>
    <t>06/10/2025 SE ESCALA PARA VISITA. LLAMAR ANTES DE VISITAR, CONFIRMAR FALLA Y DATOS | 07/10/2025 SE VISITA SITIO SE VERIFICA INFORMACIÓN SE REALIZA PRIMEROS AUXILIOS, ESCÁNER NO ENCIENDE, SE REALIZA CAMBIO DE ACCESORIO, SE REALIZA PRUEBA TRX EXITOSA, LECTURA OK.</t>
  </si>
  <si>
    <t>UV00N170</t>
  </si>
  <si>
    <t>2843342</t>
  </si>
  <si>
    <t>3007080144</t>
  </si>
  <si>
    <t>BARRIO FLORIDABLANCA FLORIDABLANCA 1</t>
  </si>
  <si>
    <t>FO-25-1634128</t>
  </si>
  <si>
    <t>06/10/2025 SE ESCALA PARA VISITA. LLAMAR ANTES DE VISITAR, CONFIRMAR FALLA Y DATOS | 06/10/2025 SE VISITA COMERCIO SE REALIZA EL CAMBIO DE EQUIPO LECTOR DE BARRAS OK, VERSION 9.90 OK , PRUEBAS OK, LECTOR DE BARRAS OK, CB OPERATIVO</t>
  </si>
  <si>
    <t>F1ZZZ696</t>
  </si>
  <si>
    <t>47258</t>
  </si>
  <si>
    <t>2843474</t>
  </si>
  <si>
    <t>3007034629</t>
  </si>
  <si>
    <t>EL PIÑON</t>
  </si>
  <si>
    <t>BARRIO SABANAS EL PINON</t>
  </si>
  <si>
    <t>FO-25-1634324</t>
  </si>
  <si>
    <t>06/10/2025 SE COMUNICA CON LA SR MARÍA INDICA QUE EL DATAFONO NO ESTA IMPRIMIENDO TODA LA INFO DEL BOUCHER SALE CORTADA Y PEDAZOS EN BLANCO Y ESTA SALIENDO CON POCA TINTA YA SE CAMBIO DE ROLLO | 08/10/2025 SE REALIZA VISITA AL COMERCIO SE ENCUENTRA DATÁFONO CON FUENTE DE PODER DAÑADA LO CUAL OCASIONABA QUE EL DATÁFONO SE REINICIARA Y NO IMPRIMIERA BIEN LOS VAUCHER SE CAMBIA FUENTE DE PODER SE REALIZAN PRUEBAS EXITOSAS Y EL CB QUEDA OPERATIVO</t>
  </si>
  <si>
    <t>9A002929</t>
  </si>
  <si>
    <t>2843478</t>
  </si>
  <si>
    <t>3007027376</t>
  </si>
  <si>
    <t>PAGAFACIL CC VENTURA PLAZA</t>
  </si>
  <si>
    <t>FO-25-1634319</t>
  </si>
  <si>
    <t>06/10/2025 SE ESCALA PARA VISITA. LLAMAR ANTES DE VISITAR, CONFIRMAR FALLA Y DATOS | 06/10/2025 SE REALIZA VISITA, SE ENCUENTRA DATÁFONO CON TECLADO EN DAÑO, SE REALIZA CAMBIO, SE INSTALA ÚLTIMA VERSIÓN, SE CREAN USUARIOS OK, SE REALIZAN PRUEBAS Y CIERRES OK.</t>
  </si>
  <si>
    <t>999VZ119</t>
  </si>
  <si>
    <t>2843553</t>
  </si>
  <si>
    <t>3007027120</t>
  </si>
  <si>
    <t>RR AURELIO MEJIA GIRARDOTA</t>
  </si>
  <si>
    <t>FO-25-1634329</t>
  </si>
  <si>
    <t>06/10/2025 SE ESCALA PARA VISITA. LLAMAR ANTES DE VISITAR, CONFIRMAR FALLA Y DATOS | 06/10/2025 SE REALIZA CAMBIO DE EQUIPO YA QUE NO AVANZA EL PAPEL SE TRABA SE REALIZA MANTENIMIENTO Y SIGUE IGUAL SE REALIZA CAMBIO DE EQUIPO SERVICIO OPERATIVO OK.</t>
  </si>
  <si>
    <t>BL01Y325</t>
  </si>
  <si>
    <t>2844130</t>
  </si>
  <si>
    <t>3007042074</t>
  </si>
  <si>
    <t>PTM BOGOTA TWISTER</t>
  </si>
  <si>
    <t>FO-25-1634654</t>
  </si>
  <si>
    <t>06/10/2025 SE ESCALA PARA VISITA. LLAMAR ANTES DE VISITAR, CONFIRMAR FALLA Y DATOS | 06/10/2025 SE LLEGA A AL DIRECCION INDICADA Y SE CAMBIA DATAFONO POR DETERIORO SE INSTALA SU RESPECTIVO MAGIC BOX Y SE INSTALA CUBRECLAVES , CONFIGURACIÓN Y VERSIONAMIENTO OK, USUARIO OK, CUPO OK, SE REALIZAN PRUEBAS EXITOSAS</t>
  </si>
  <si>
    <t>AB0WZ827 - II0XZ907</t>
  </si>
  <si>
    <t>2844209</t>
  </si>
  <si>
    <t>3007051159</t>
  </si>
  <si>
    <t>BARRIO CENTRO REMEDIOS 2</t>
  </si>
  <si>
    <t>FO-25-1634646</t>
  </si>
  <si>
    <t>06/10/2025 SE REALIZA CAMBIO DE EQUIPO POR ALERT IRRUPTION, Y LECTORA QUE NO ENCIENDE</t>
  </si>
  <si>
    <t>TR02Z949</t>
  </si>
  <si>
    <t>85263</t>
  </si>
  <si>
    <t>2844617</t>
  </si>
  <si>
    <t>3007076970</t>
  </si>
  <si>
    <t>PORE</t>
  </si>
  <si>
    <t>BARRIO LA LIBERTAD PORE 1</t>
  </si>
  <si>
    <t>FO-25-1634951</t>
  </si>
  <si>
    <t>06/10/2025 SE ESCALA PARA VISITA. LLAMAR ANTES DE VISITAR, CONFIRMAR FALLA Y DATOS | 07/10/2025 SE VISITA COMERCIO, SE REALIZA CAMBIO DE DATAFONO Y LECTOR DE BARRAS. PRUEBAS OK. OPERATIVO EL SERVICIO</t>
  </si>
  <si>
    <t>A18ZZ407</t>
  </si>
  <si>
    <t>2844887</t>
  </si>
  <si>
    <t>3007076652</t>
  </si>
  <si>
    <t>PTM MEDELLIN VARIEDADES KUKIS</t>
  </si>
  <si>
    <t>FO-25-1635077</t>
  </si>
  <si>
    <t>06/10/2025 SE ESCALA PARA VISITA. LLAMAR ANTES DE VISITAR, CONFIRMAR FALLA Y DATOS | 06/10/2025 SE CAMBIA LECTORA POR DAÑO EN CABLEADO</t>
  </si>
  <si>
    <t>LA2ZZ435 - UVSZZ076</t>
  </si>
  <si>
    <t>2845002</t>
  </si>
  <si>
    <t>FO-25-1635034</t>
  </si>
  <si>
    <t>06/10/2025 SE ESCALA PARA VISITA. LLAMAR ANTES DE VISITAR, CONFIRMAR FALLA Y DATOS | 06/10/2025 SE REALIZA CAMBIO DE DATÁFONO POR ESTADO ALERT INTERRUPTION, SE CONFIGURA Y SE ENVÍA INICIALIZAR TODO QUEDA OPERATIVO</t>
  </si>
  <si>
    <t>VJZZZ911 - VJZZZ618</t>
  </si>
  <si>
    <t>2845003</t>
  </si>
  <si>
    <t>3007044139</t>
  </si>
  <si>
    <t>CASA KALLEY</t>
  </si>
  <si>
    <t>FO-25-1635028</t>
  </si>
  <si>
    <t>06/10/2025 SE ESCALA PARA VISITA. LLAMAR ANTES DE VISITAR, CONFIRMAR FALLA Y DATOS | 06/10/2025 SE CAMBIA HUB YA QUE ESTA CAUSANDO REINICIOS. EQUIPOS OPERATIVOS</t>
  </si>
  <si>
    <t>GA02Z196</t>
  </si>
  <si>
    <t>2845144</t>
  </si>
  <si>
    <t>3007070239</t>
  </si>
  <si>
    <t>DISTRICOL RINCON DE MODA</t>
  </si>
  <si>
    <t>FO-25-1635213</t>
  </si>
  <si>
    <t>06/10/2025 SE ESCALA PARA VISITA. LLAMAR ANTES DE VISITAR, CONFIRMAR FALLA Y DATOS | 07/10/2025 SE REALIZA CAMBIO DE EQUIPO DEBIDO ALERT IRRUPTION, EQUIPO OK</t>
  </si>
  <si>
    <t>LN009174</t>
  </si>
  <si>
    <t>2845178</t>
  </si>
  <si>
    <t>3007069866</t>
  </si>
  <si>
    <t>PTM LA CEJA  TIENDA MINIMARKET</t>
  </si>
  <si>
    <t>FO-25-1635299</t>
  </si>
  <si>
    <t>06/10/2025 SE ESCALA PARA VISITA. LLAMAR ANTES DE VISITAR, CONFIRMAR FALLA Y DATOS | 08/10/2025 SE REALIZA CAMBIO DE LECTORA POR DAÑO YA QUE NO ENCIENDE</t>
  </si>
  <si>
    <t>SV003252 - SV003313</t>
  </si>
  <si>
    <t>5670</t>
  </si>
  <si>
    <t>2845229</t>
  </si>
  <si>
    <t>3007018516</t>
  </si>
  <si>
    <t>SAN ROQUE</t>
  </si>
  <si>
    <t>CALLE EL COMERCIO SAN ROQUE</t>
  </si>
  <si>
    <t>FO-25-1635303</t>
  </si>
  <si>
    <t>06/10/2025 SE ESCALA PARA VISITA. LLAMAR ANTES DE VISITAR, CONFIRMAR FALLA Y DATOS | 07/10/2025 SE CAMBIA EQUIPO POR TECLADO BORROSO TODO QUEDA OK</t>
  </si>
  <si>
    <t>A00FZ320</t>
  </si>
  <si>
    <t>2845567</t>
  </si>
  <si>
    <t>3007079783</t>
  </si>
  <si>
    <t>BARRIO VILLA DE LAS PALMAS PURIFICACION</t>
  </si>
  <si>
    <t>FO-25-1635910</t>
  </si>
  <si>
    <t>06/10/2025 SE ESCALA PARA VISITA. LLAMAR ANTES DE VISITAR, CONFIRMAR FALLA Y DATOS | 07/10/2025 SE REALIZA CAMBIO DATAFONO POR TECLADO DURO, SE CONFIGURA E INICIALIZA, SE CREA USUARIO Y CLAVE CON EL CLIENTE, SE REALIZA PRUEBAS OK</t>
  </si>
  <si>
    <t>F1XZZ017</t>
  </si>
  <si>
    <t>2845870</t>
  </si>
  <si>
    <t>3007056183</t>
  </si>
  <si>
    <t>DISTRICOL REPRESENTA DIESEL</t>
  </si>
  <si>
    <t>FO-25-1636046</t>
  </si>
  <si>
    <t>06/10/2025 SE ESCALA PARA VISITA. LLAMAR ANTES DE VISITAR, CONFIRMAR FALLA Y DATOS | 07/10/2025 SE REALIZA VISITA TÉCNICA EN ATENCIÓN AL INCIDENTE REPORTADO CON EL DATÁFONO DEL CORRESPONSAL BANCOLOMBIA. EL USUARIO CONFIRMA SU IDENTIFICACIÓN Y POSTERIORMENTE INFORMA QUE EL CABLE DE ALIMENTACIÓN —FUENTE DE PODER QUE CONECTA EL DATÁFONO A LA ENERGÍA ELÉCTRICA— PRESENTA DETERIORO VISIBLE, LO CUAL OCASIONA REINICIOS CONSTANTES DEL EQUIPO.
TRAS VALIDAR LA CONDICIÓN DEL CABLE Y CONFIRMAR LA FALLA, SE PROCEDE A REALIZAR EL REEMPLAZO POR UNO NUEVO. FINALIZADA LA INTERVENCIÓN, EL DATÁFONO QUEDA OPERATIVO Y FUNCIONANDO CORRECTAMENTE.</t>
  </si>
  <si>
    <t>XPMZZ068</t>
  </si>
  <si>
    <t>2845882</t>
  </si>
  <si>
    <t>3007064672</t>
  </si>
  <si>
    <t>PTM GIRON MISCELANEA LA ECONOM</t>
  </si>
  <si>
    <t>FO-25-1636040</t>
  </si>
  <si>
    <t>06/10/2025 SE ESCALA PARA VISITA. LLAMAR ANTES DE VISITAR, CONFIRMAR FALLA Y DATOS | 06/10/2025 SE CARGA ACTIVIDAD AL TECNICO ESTANDO EN PUNTO  YA QUE ESTA EN UNE ENTREGA DE BASE  EL COLABORADOR JEYSON GONZALEZ ESTUPIÑAN | 06/10/2025 SE REALIZA VISITA AL COMERCIO CORRESPONSAL BANCOLOMBIA SE VALIDE Y SE ENCUENTRA QUE EL DATÁFONO ESTÁ PRESENTANDO PROBLEMAS EN LA LECTURA DE TARJETAS SE PROCEDE HACER CAMBIO DE TECNOLOGÍA SE HACE LA CONFIGURACIÓN ES RESPECTIVAS Y SE HACEN PRUEBAS DEJANDO TODO OKAY</t>
  </si>
  <si>
    <t>3A003049 - 3A001650</t>
  </si>
  <si>
    <t>5697</t>
  </si>
  <si>
    <t>2846295</t>
  </si>
  <si>
    <t>3007044257</t>
  </si>
  <si>
    <t>EL SANTUARIO</t>
  </si>
  <si>
    <t>DISTRICOL AKADEMOS PAPELERIA</t>
  </si>
  <si>
    <t>FO-25-1636344</t>
  </si>
  <si>
    <t>06/10/2025 SE ESCALA PARA VISITA. LLAMAR ANTES DE VISITAR, CONFIRMAR FALLA Y DATOS | 08/10/2025 SE REALIZA VISITA TÉCNICA EN ATENCIÓN AL INCIDENTE REPORTADO CON EL DATÁFONO DEL CORRESPONSAL BANCOLOMBIA. EL USUARIO CONFIRMA SU IDENTIFICACIÓN Y PROCEDE A INFORMAR QUE EL DISPOSITIVO PRESENTA EN PANTALLA EL MENSAJE DE ERROR "ALERT IRRUPTION". 
DURANTE LA VALIDACIÓN, SE CONFIRMA LA VERACIDAD DEL ERROR Y SE DETECTA ADICIONALMENTE DETERIORO FÍSICO EN EL PUERTO USB DEL DATÁFONO. ANTE ESTA SITUACIÓN, SE PROCEDE CON EL REEMPLAZO DEL EQUIPO POR UNO NUEVO. EL NUEVO DATÁFONO QUEDA INSTALADO Y OPERATIVO, FUNCIONANDO CORRECTAMENTE</t>
  </si>
  <si>
    <t>9B05Z544</t>
  </si>
  <si>
    <t>17174</t>
  </si>
  <si>
    <t>2846389</t>
  </si>
  <si>
    <t>3007033112</t>
  </si>
  <si>
    <t>CHINCHINA</t>
  </si>
  <si>
    <t>BARRIO CENTRO CHINCHINA</t>
  </si>
  <si>
    <t>FO-25-1636336</t>
  </si>
  <si>
    <t>06/10/2025 SE ESCALA PARA VISITA. LLAMAR ANTES DE VISITAR, CONFIRMAR FALLA Y DATOS | 07/10/2025 SE REALIZA VISITA SE CAMBIA LECTORA YA QUE TIENE CABLE DAÑADO Y NO ENCIENDE, SE HACEN PRUEBAS SERVICIO OK</t>
  </si>
  <si>
    <t>11YZZ831</t>
  </si>
  <si>
    <t>25260</t>
  </si>
  <si>
    <t>2846409</t>
  </si>
  <si>
    <t>3007025669</t>
  </si>
  <si>
    <t>EL ROSAL</t>
  </si>
  <si>
    <t>BARRIO CRUCE EL ROSAL</t>
  </si>
  <si>
    <t>FO-25-1636333</t>
  </si>
  <si>
    <t>06/10/2025 SE ESCALA PARA VISITA. LLAMAR ANTES DE VISITAR, CONFIRMAR FALLA Y DATOS | 07/10/2025 DURANTE LA VISITA TECNICA ENCONTRAMOS QUE LECTOR DE CODIGO DE BARRAS NO LE FUNCIONAN NO LEE LAS FACTURAS SE  REALIZA CAMBIO DE LECTOR DE CÓDIGO DE BARRAS PRUEBA OK PARÁMETROS OKAY CIERRE OKAY</t>
  </si>
  <si>
    <t>A00AZ455</t>
  </si>
  <si>
    <t>2846553</t>
  </si>
  <si>
    <t>3007018095</t>
  </si>
  <si>
    <t>FARRIO KENNEDY IBAGUE</t>
  </si>
  <si>
    <t>FO-25-1636548</t>
  </si>
  <si>
    <t>06/10/2025 SE ESCALA PARA VISITA. LLAMAR ANTES DE VISITAR, CONFIRMAR FALLA Y DATOS | 07/10/2025 SE REALIZA CAMBIO DE DATÁFONO POR DAÑO EN IMPRESIÓN, SE REALIZA PRUEBAS DE FUNCIONAMIENTO OK.</t>
  </si>
  <si>
    <t>JUZZZ822</t>
  </si>
  <si>
    <t>2847100</t>
  </si>
  <si>
    <t>3007079648</t>
  </si>
  <si>
    <t>BARRIO CUBA PEREIRA 12</t>
  </si>
  <si>
    <t>FO-25-1636880</t>
  </si>
  <si>
    <t>06/10/2025 SE ESCALA PARA VISITA. LLAMAR ANTES DE VISITAR, CONFIRMAR FALLA Y DATOS | 07/10/2025 VISITAMOS COMERCIO EL PUERTO DE ENERGÍA DEL DATAFONO ESTA AVERIADO YA QUE CUANTOS SE MUEVE SE REINICIA EL EQUIPO, REALIZAMOS CAMBIO, LO CONFIGURAMOS Y REALIZAMOS PRUEBAS CON EL NUEVO DATÁFONO OK.</t>
  </si>
  <si>
    <t>SXUZZ174</t>
  </si>
  <si>
    <t>2847210</t>
  </si>
  <si>
    <t>FO-25-1636940</t>
  </si>
  <si>
    <t>06/10/2025 SE COMUNICA CON LA SRA NORELCY PARA REPORTAR DATAFONO CON LAS TECLAS DURAS Y DAÑO EN LA IMPRESORA YA QUE IMPRIME LOS RECIBOS ARRUGADOS Y QUEDA TRABADA | 08/10/2025 SE REALIZA CAMBIO DE EQUIPO DAÑO EN TAPA DE IMPRESORA, SOPORTES DÓNDE VA AJUSTADO EL RODILLO ESTÁN PARTIDOS, DIFICULTANDO QUE EL PAPEL SALGA ADECUADAMENTE, AL SALIR SALE ARRUGADO, ADICIONAL TECLADO ESTÁ MUY DURO Y CLIENTE INDICA QUE POR ESA FALLA A TENIDO VARIOS ERRORES CON LAS TRANSACCIONES POR QUÉ SE VAN NÚMEROS DE MÁS Y A VECES DE MENOS, SE INSTALA NUEVO EQUIPO OPERATIVO OK, PRUEBAS EXITOSAS, CLIENTE CB VALIDA SALDO ANTES Y DESPUÉS DEL CAMBIO OK, CB SE DEJA OPERATIVO SIN NOVEDAD</t>
  </si>
  <si>
    <t>2847314</t>
  </si>
  <si>
    <t>FO-25-1636964</t>
  </si>
  <si>
    <t>06/10/2025 SE ESCALA PARA VISITA. LLAMAR ANTES DE VISITAR, CONFIRMAR FALLA Y DATOS | 07/10/2025 VISITAMOS COMERCIO EL LECTOR DE NO LEE BIEN LOS CÓDIGOS DE BARRAS, LO CAMBIAMOS Y REALIZAMOS PRUEBAS OK.</t>
  </si>
  <si>
    <t>AAWZZ115</t>
  </si>
  <si>
    <t>2847880</t>
  </si>
  <si>
    <t>3007034056</t>
  </si>
  <si>
    <t>MULTIPAGAS CHIQUINQUIRA</t>
  </si>
  <si>
    <t>FO-25-1637458</t>
  </si>
  <si>
    <t>06/10/2025 SE ESCALA PARA VISITA. LLAMAR ANTES DE VISITAR, CONFIRMAR FALLA Y DATOS | 07/10/2025 SE REALIZA CAMBIO DE LECTOR POR FALLA FORMATO INVÁLIDO PRUEBAS OK CLIENTE CONFORME</t>
  </si>
  <si>
    <t>1OZZZ615</t>
  </si>
  <si>
    <t>2847921</t>
  </si>
  <si>
    <t>3007074502</t>
  </si>
  <si>
    <t>DISTRICOL PAPALERIA ELCAMO</t>
  </si>
  <si>
    <t>FO-25-1642846 | FO-25-1637463</t>
  </si>
  <si>
    <t>08/10/2025 SE CAMBIA DATÁFONO POR FALLAS EN IMPRESIÓN</t>
  </si>
  <si>
    <t>TVCZZ252</t>
  </si>
  <si>
    <t>2847977</t>
  </si>
  <si>
    <t>3007049653</t>
  </si>
  <si>
    <t>BARRIO MANUELA BELTRAN SOLEDAD</t>
  </si>
  <si>
    <t>FO-25-1638487</t>
  </si>
  <si>
    <t>07/10/2025 SE ESCALA PARA VISITA. LLAMAR ANTES DE VISITAR, CONFIRMAR FALLA Y DATOS | 07/10/2025 SE REMPLAZA DATAFONO, MOSTRABA MENSAJE CABLE DE RED DESCONECTADO</t>
  </si>
  <si>
    <t>II00Q084</t>
  </si>
  <si>
    <t>54553</t>
  </si>
  <si>
    <t>2848035</t>
  </si>
  <si>
    <t>3007012255</t>
  </si>
  <si>
    <t>PUERTO SANTANDER</t>
  </si>
  <si>
    <t>PUERTO SANTANDER - NORTE DE SA</t>
  </si>
  <si>
    <t>FO-25-1638473</t>
  </si>
  <si>
    <t>07/10/2025 SE ESCALA PARA VISITA. LLAMAR ANTES DE VISITAR, CONFIRMAR FALLA Y DATOS | 08/10/2025 SE REALIZA VISITA, SE ENCUENTRA DATAFONO EN DAÑO, SE REALIZA CAMBIO, SE INSTALA ÚLTIMA VERSIÓN, SE CREAN USUARIOS OK, SE REALIZAN PRUEBAS Y CIERRES OK.</t>
  </si>
  <si>
    <t>AB000159</t>
  </si>
  <si>
    <t>2848110</t>
  </si>
  <si>
    <t>3007050146</t>
  </si>
  <si>
    <t>PTM  MEDELLIN  PELUDITOS DE CO</t>
  </si>
  <si>
    <t>FO-25-1638478</t>
  </si>
  <si>
    <t>07/10/2025 SE ESCALA PARA VISITA. LLAMAR ANTES DE VISITAR, CONFIRMAR FALLA Y DATOS | 07/10/2025 SE COMUNICA CON EL USUARIO PARA CONFIRMAR LA VISITA HE INDICA QUE EN MOMENTO NO SE ENCUENTRA EN COMERCIO. Y NO AHÍ NADIE QUIEN NOS PUEDA ATENDER</t>
  </si>
  <si>
    <t>2848171</t>
  </si>
  <si>
    <t>3007031581</t>
  </si>
  <si>
    <t>COMCARD B MANGA PAPEL ISABELA</t>
  </si>
  <si>
    <t>FO-25-1638447</t>
  </si>
  <si>
    <t>LLT MEMORIA INSUFICIENTE</t>
  </si>
  <si>
    <t>LLT</t>
  </si>
  <si>
    <t>07/10/2025 SE ESCALA PARA VISITA. LLAMAR ANTES DE VISITAR, CONFIRMAR FALLA Y DATOS | 07/10/2025 SE LLEGA A COMERCIO SE ENCUENTRA CERRADO DE ESTABLECE COMUNICACIÓN CON LA SEÑORA ISABEL AL NÚMERO 3177626983 QUIEN INFORMA QUE ABRE A LAS 15:00 SE QUEDA EN ESPERA A QUE EL CLIENTE ABRA EL NEGOCIO PARA EJECUTAR ACTIVIDAD | 07/10/2025 SE HACE PRESENCIA EN COMERCIO SE REALIZA CAMBIO DE EQUIPO DEBIDO A QUE NO IMPRIME LOS CIERRES Y SE REINICIA AL MOMENTO DE REALIZAR OPERACIONES SE CREAN USUARIO Y CONTRASEÑA SE REALIZAN PRUEBAS OK</t>
  </si>
  <si>
    <t>1111G221 - II0XZ493</t>
  </si>
  <si>
    <t>2848248</t>
  </si>
  <si>
    <t>3007079922</t>
  </si>
  <si>
    <t>DISTRICOL TIENDA PARA MASCOTAS</t>
  </si>
  <si>
    <t>FO-25-1638460</t>
  </si>
  <si>
    <t>07/10/2025 SE ESCALA PARA VISITA. LLAMAR ANTES DE VISITAR, CONFIRMAR FALLA Y DATOS | 07/10/2025 SE LLAMA AL NÚMERO INDICADO PARA CONFIRMAR LA VISITA Y ÉL SEÑOR EDWIN ANDRES GOMEZ LONDOÑO CON CC: 1063291159 INDICA QUE YA ESTA IMPRIMIENDO BIEN EL DATAFONO, ESPERO EN LA LÍNEA PARA HACER PRUEBAS Y TODO QUEDA OK</t>
  </si>
  <si>
    <t>2848250</t>
  </si>
  <si>
    <t>3007061622</t>
  </si>
  <si>
    <t>PTM BOGOTA LGG COMUNICACIONES</t>
  </si>
  <si>
    <t>FO-25-1638455</t>
  </si>
  <si>
    <t>07/10/2025 SE ESCALA PARA VISITA. LLAMAR ANTES DE VISITAR, CONFIRMAR FALLA Y DATOS | 07/10/2025 SE REALIZA CAMBIO DE DATÁFONO Y PINPAD POR DAÑO EN LOS EQUIPOS, SE PROCEDE A LA INSTALACIÓN DEL PINPAD PERO INDICAN QUE NO LOS USAN Y QUEDA GUARDADO EN LA VITRINA POR PETICIÓN DEL USUARIO</t>
  </si>
  <si>
    <t>NA00J407 - MA00H430</t>
  </si>
  <si>
    <t>5190</t>
  </si>
  <si>
    <t>2848909</t>
  </si>
  <si>
    <t>3007018748</t>
  </si>
  <si>
    <t>CISNEROS</t>
  </si>
  <si>
    <t>COMCARD CISNEROS CARVAJAL</t>
  </si>
  <si>
    <t>FO-25-1638430</t>
  </si>
  <si>
    <t>07/10/2025 SE ESCALA PARA VISITA. LLAMAR ANTES DE VISITAR, CONFIRMAR FALLA Y DATOS | 07/10/2025 SE CAMBIA EQUIPO POR TECLADO BORROSO</t>
  </si>
  <si>
    <t>PZZZZ644</t>
  </si>
  <si>
    <t>2849045</t>
  </si>
  <si>
    <t>3007069671</t>
  </si>
  <si>
    <t>PTM RIONEGRO  CARNICERIA ALTO</t>
  </si>
  <si>
    <t>FO-25-1638689</t>
  </si>
  <si>
    <t>FLASH FULL</t>
  </si>
  <si>
    <t>ACTUALIZACION VERSION</t>
  </si>
  <si>
    <t>07/10/2025 SE ESCALA PARA VISITA. LLAMAR ANTES DE VISITAR, CONFIRMAR FALLA Y DATOS | 08/10/2025 SE REALIZA CAMBIO DE EQUIPO POR ALERT IRRUPTION</t>
  </si>
  <si>
    <t>MN000399 - MN000628</t>
  </si>
  <si>
    <t>2849067</t>
  </si>
  <si>
    <t>3007035739</t>
  </si>
  <si>
    <t>BARRIO MARIA EUGENIA AGUACHICA</t>
  </si>
  <si>
    <t>FO-25-1638675</t>
  </si>
  <si>
    <t>07/10/2025 SE REALIZAN 3 INTENTOS DE LLAMADA AL NUMERO DE CONTACTO 3104729358 PERO NO FUE POSIBLE LA COMUNICACION | 09/10/2025 BUENAS TARDES SE VISITA CB Y SE LE HACE CAMBIO DE DATAFONO YA QUE EL ANTERIOR NO IMPRIME LAS TIRILLAS</t>
  </si>
  <si>
    <t>9A005567</t>
  </si>
  <si>
    <t>25035</t>
  </si>
  <si>
    <t>2849081</t>
  </si>
  <si>
    <t>3007049205</t>
  </si>
  <si>
    <t>ANAPOIMA</t>
  </si>
  <si>
    <t>BARRIO ANAPOIMA ANAPOIMA</t>
  </si>
  <si>
    <t>FO-25-1638750</t>
  </si>
  <si>
    <t>07/10/2025 SE ESCALA PARA VISITA. LLAMAR ANTES DE VISITAR, CONFIRMAR FALLA Y DATOS | 09/10/2025 CAMBIO DE DATAFONO ALERTADO SE REALIZAN PRUEBAS CON CLIENTE OK</t>
  </si>
  <si>
    <t>TR00M977</t>
  </si>
  <si>
    <t>2849338</t>
  </si>
  <si>
    <t>3007064916</t>
  </si>
  <si>
    <t>DISTRICOL DISTRICERDOS MARSELL</t>
  </si>
  <si>
    <t>FO-25-1638774</t>
  </si>
  <si>
    <t>PINPAD DESCONFIGURADO</t>
  </si>
  <si>
    <t>07/10/2025 SE ESCALA PARA VISITA. LLAMAR ANTES DE VISITAR, CONFIRMAR FALLA Y DATOS | 07/10/2025 SE REALIZA CAMBIO DE MAGIC BOX YA QUE SE ENCUENTRA EL MAL ESTADO Y POR ENDE EL PINPAD NO ENCENDÍA</t>
  </si>
  <si>
    <t>6A006323</t>
  </si>
  <si>
    <t>13836</t>
  </si>
  <si>
    <t>2849373</t>
  </si>
  <si>
    <t>3007048796</t>
  </si>
  <si>
    <t>TURBACO</t>
  </si>
  <si>
    <t>PTM TURBACO  DROGUERIA LA GRAN</t>
  </si>
  <si>
    <t>FO-25-1638885</t>
  </si>
  <si>
    <t>07/10/2025 SE ESCALA PARA VISITA. LLAMAR ANTES DE VISITAR, CONFIRMAR FALLA Y DATOS | 07/10/2025 SE LLEGA AL SITIO Y SE ENCUENTRA CERRADO | 07/10/2025 SE REALIZA CAMBIO DE EQUIPO POR REINICIOS CONSTANTES EN VISITAS ANTERIORES SE LE HABIA CAMBIADO CABLEADO PERO LA NOVEDAD PERSISTIO SE LE DEJA UN EQUIPO NUEVO CON MIGIC BOX SE HACEN PRUEBAS TODO OK</t>
  </si>
  <si>
    <t>II00L308 - LA00D439</t>
  </si>
  <si>
    <t>2849421</t>
  </si>
  <si>
    <t>3007080605</t>
  </si>
  <si>
    <t>BARRIO LA GAVIOTA IBAGUE 8</t>
  </si>
  <si>
    <t>FO-25-1638767</t>
  </si>
  <si>
    <t>07/10/2025 SE ESCALA PARA VISITA. LLAMAR ANTES DE VISITAR, CONFIRMAR FALLA Y DATOS | 07/10/2025 SE CAMBIA DATÁFONO POR FALLA DE IMPRESORA. SE HACEN LAS PRUEBAS DE TRANSACCIONES TODO OK</t>
  </si>
  <si>
    <t>V6ZZZ823</t>
  </si>
  <si>
    <t>2849601</t>
  </si>
  <si>
    <t>3007070684</t>
  </si>
  <si>
    <t>ALCAZARES 3</t>
  </si>
  <si>
    <t>FO-25-1638876</t>
  </si>
  <si>
    <t>07/10/2025 SE ESCALA PARA VISITA. LLAMAR ANTES DE VISITAR, CONFIRMAR FALLA Y DATOS | 07/10/2025 LECTORA PERDIO CONFIGURACION NO LEE RECIBOS SE CONFIGURA Y QUEDA FUNCIONANDO CORRECTAMENTE</t>
  </si>
  <si>
    <t>UV008426</t>
  </si>
  <si>
    <t>2850097</t>
  </si>
  <si>
    <t>3007030988</t>
  </si>
  <si>
    <t>BARRIO ORTIZ 2</t>
  </si>
  <si>
    <t>FO-25-1639588</t>
  </si>
  <si>
    <t>CAMBIO DE IP</t>
  </si>
  <si>
    <t>07/10/2025 SE ESCALA PARA VISITA. LLAMAR ANTES DE VISITAR, CONFIRMAR FALLA Y DATOS | 07/10/2025 DATAFONOS NO TIENE COMUNICACIÓN, SE PROCEDE A VALIDAR CONFIGURACIÓN DEL EQUIPO Y SE ENCUENTRA QUE LA OPCIÓN DHCP ACTIVATION ESTABA EN OFF SE PROCEDE A ENCENDER Y SE HACE UN APRUEBA DE CONSULTA DE SALDO EXITOSA.</t>
  </si>
  <si>
    <t>MN0SZ839</t>
  </si>
  <si>
    <t>2850288</t>
  </si>
  <si>
    <t>3007021104</t>
  </si>
  <si>
    <t>REVAL BARRIO PARIS</t>
  </si>
  <si>
    <t>FO-25-1640039</t>
  </si>
  <si>
    <t>07/10/2025 SE ESCALA PARA VISITA. LLAMAR ANTES DE VISITAR, CONFIRMAR FALLA Y DATOS | 07/10/2025 SE REALIZA CAMBIO DE PINPAD YA QUE EL ANTERIOR SE DETERIORO Y YA NO LEE TARJETA SE REALIZAN PRUEBAS EXITOSAS SERVICIO OPERATIVO OK</t>
  </si>
  <si>
    <t>AB0XZ115</t>
  </si>
  <si>
    <t>2850413</t>
  </si>
  <si>
    <t>3007066285</t>
  </si>
  <si>
    <t>BARRIO EL BOSQUE FACATATIVA 2</t>
  </si>
  <si>
    <t>FO-25-1640053</t>
  </si>
  <si>
    <t>07/10/2025 SE ESCALA PARA VISITA. LLAMAR ANTES DE VISITAR, CONFIRMAR FALLA Y DATOS | 08/10/2025 SE VISITA COMERCIO POR FALLA EN DATÁFONO ,AL LLEGAR AL COMERCIO CLIENTE CONFIRMA QUE EL DATÁFONO ESTABA BLOQUEADO Y EN LA LÍNEA LE INDICARON COMO PROCEDER Y LA NOVEDAD FUE SOLUCIONADA ,POR LO QUE NO SE MANIPULA EQUIPO Y CLIENTE CONFIRMA YA NO NECESITA EL SERVICIO TÉCNICO , SE CIERRA ACTIVIDAD SIN MÁS NOVEDAD</t>
  </si>
  <si>
    <t>7A00P509</t>
  </si>
  <si>
    <t>20250</t>
  </si>
  <si>
    <t>2850447</t>
  </si>
  <si>
    <t>3007051294</t>
  </si>
  <si>
    <t>EL PASO</t>
  </si>
  <si>
    <t>BARRIO DIVINO NINO EL PASO</t>
  </si>
  <si>
    <t>FO-25-1640032</t>
  </si>
  <si>
    <t>07/10/2025 SE COMUNICA CON EL SR LUIS PARA REPORTAR QUE EL DATAFONO AL IMPRIMIR EL RECIBO LE SALE LA INFORMACIÓN BORROSA, YA CAMBIO EL ROLLO Y SIGUE PRESENTANDO  3205042044 10:42 AM | 07/10/2025 BUENAS TARDES SE VISITA CB Y SE LE HACE CAMBIO DE DATAFONO YA QUE EL ANTERIOR IMPRIME BORROSO EN ALGUNOS CARACTERES, TAMBIÉN SE LE HACE CAMBIO DE LECTOR YA QUE LE ESTÁ PRESENTANDO PROBLEMAS PARA LEER LOS CÓDIGOS DE BARRAS</t>
  </si>
  <si>
    <t>BA05Z120</t>
  </si>
  <si>
    <t>5101</t>
  </si>
  <si>
    <t>2850460</t>
  </si>
  <si>
    <t>3007010518</t>
  </si>
  <si>
    <t>CIUDAD BOLIVAR</t>
  </si>
  <si>
    <t>CIUDAD BOLIVAR III - ANTIOQUIA</t>
  </si>
  <si>
    <t>FO-25-1640025</t>
  </si>
  <si>
    <t>07/10/2025 SE ESCALA PARA VISITA. LLAMAR ANTES DE VISITAR, CONFIRMAR FALLA Y DATOS | 09/10/2025 NOS ENCONTRAMOS EN DESPLAZAMIENTO PARA LA ZONA LA VÍA QUE COMUNICA DE MEDELLÍN CON CIUDAD BOLÍVAR SE ENCUENTRA CERRADA SE ESTÁ A LA ESPERA DE INDICACIONES DE APERTURA SEGÚN TRABAJADORES DE LA VIA NOS INDICAN QUE POSIBLEMENTE PODRÍAN DAR HABILITAR PASO EN DOS HORAS SE DOCUMENTA NOVEDAD YA QUE NO SE ALCANZARÁ A LLEGAR A TIEMPO A ATENDER LA VISITA | 09/10/2025 SE CAMBIA DATAFONO POR DAÑO EN IMPRESORA</t>
  </si>
  <si>
    <t>AAL0H224</t>
  </si>
  <si>
    <t>2850675</t>
  </si>
  <si>
    <t>FO-25-1640351</t>
  </si>
  <si>
    <t>07/10/2025 SE REALIZAN 3 INTEMADA AL NUMERO DE CONTACTO 3118923794 PERO NO FUE POSIBLE LA COMUNICACION | 07/10/2025 SE REALIZA LIMPIEZA DEL LECTOR DE TARJETAS DEL PINPAD, TODO OK</t>
  </si>
  <si>
    <t>2850797</t>
  </si>
  <si>
    <t>3007045475</t>
  </si>
  <si>
    <t>PAGAFACIL C C SURICENTRO</t>
  </si>
  <si>
    <t>FO-25-1640344</t>
  </si>
  <si>
    <t>07/10/2025 SE ESCALA PARA VISITA. LLAMAR ANTES DE VISITAR, CONFIRMAR FALLA Y DATOS | 07/10/2025 SE REALIZA VISITA TÉCNICA Y SE CAMBIA DATÁFONO POR FALLAS EN LA IMPRESORA, SE INSTALA DATÁFONO PLACA 767064 Y SE RETIRA DATÁFONO PLACA 1122000, SE DEJA NOTA DE CONFIGURACIONES AUTOMÁTICA POR PARTE DE REDEBAN PARA BAUCHER DE COMERCIAL DUPLICADO. SE REALIZARON LAS PRUEBAS OK.</t>
  </si>
  <si>
    <t>AC0MZ753</t>
  </si>
  <si>
    <t>3007066764</t>
  </si>
  <si>
    <t>DISTRICOL DROGUERIA Y MINIMARK</t>
  </si>
  <si>
    <t>3A0CZ724</t>
  </si>
  <si>
    <t>2851216</t>
  </si>
  <si>
    <t>3007073256</t>
  </si>
  <si>
    <t>PTM BUCARAMANGA TIENDA DIAMANT</t>
  </si>
  <si>
    <t>FO-25-1640612</t>
  </si>
  <si>
    <t>VERSION CAMBIO POS</t>
  </si>
  <si>
    <t>08/10/2025 SE HACE PRESENCIA EN COMERCIO CLIENTE INFORMA QUE LA FALLA LA PRESENTO EL DIA DE AYER, QUE EL DIA DE HOY EL EQUIPO ESTA OPERANDO SIN NOVEDAD SE REALIZA CONSULTA DE SALDO OK SE VALIDAN CONEXIÓNES OK SE PROCEDE A CERRAR ORDEN DE TRABAJO</t>
  </si>
  <si>
    <t>TV00Q095 - TV00Q142</t>
  </si>
  <si>
    <t>5890</t>
  </si>
  <si>
    <t>2851309</t>
  </si>
  <si>
    <t>3007047258</t>
  </si>
  <si>
    <t>YOLOMBO</t>
  </si>
  <si>
    <t>BARRIO EL HORMIGUERO YOLOMBO</t>
  </si>
  <si>
    <t>FO-25-1640801</t>
  </si>
  <si>
    <t>07/10/2025 SE ESCALA PARA VISITA. LLAMAR ANTES DE VISITAR, CONFIRMAR FALLA Y DATOS | 08/10/2025 SE HACE MANTENIMIENTO OK SE BORRA TRANSACCIONES OK SE CAMBIA ENSORTIJADO</t>
  </si>
  <si>
    <t>TR00D565</t>
  </si>
  <si>
    <t>25473</t>
  </si>
  <si>
    <t>2851742</t>
  </si>
  <si>
    <t>3007047553</t>
  </si>
  <si>
    <t>MOSQUERA</t>
  </si>
  <si>
    <t>BARRIO MOSQUERA MOSQUERA 4</t>
  </si>
  <si>
    <t>FO-25-1641191</t>
  </si>
  <si>
    <t>07/10/2025 SE ESCALA PARA VISITA. LLAMAR ANTES DE VISITAR, CONFIRMAR FALLA Y DATOS | 08/10/2025 SE VALIDA CON LA SRA CLAUDIA CAMARGO QUE NOS PUEDE ATENDER POR ENCIMA DE LA 1 DE LA TARDE YA QUE SE ENCUENTRA REALIZANDO UNA DILIGENCIA PERSONAL | 08/10/2025 SE VISITA COMERCIO CB BANCOLOMBIA, SE REALIZA CAMBIO DE DATAFONO YA QUE NO AVANZA EL PAPEL AL IMPRIMIR Y TIENE FALLAS EN EL MOTOR DE LA IMPRESORA, SE DEJA EL NUEVO CON LOS USUARIOS DEL CLIENTE, SE REALIZAN PRUEBAS OK, NO UPS.</t>
  </si>
  <si>
    <t>GB00H082</t>
  </si>
  <si>
    <t>2851882</t>
  </si>
  <si>
    <t>3007023100</t>
  </si>
  <si>
    <t>MULTIPAGAS EL CACIQUE</t>
  </si>
  <si>
    <t>FO-25-1641504</t>
  </si>
  <si>
    <t>07/10/2025 SE ESCALA PARA VISITA. LLAMAR ANTES DE VISITAR, CONFIRMAR FALLA Y DATOS | 08/10/2025 SE VISITA COMERCIO ,SE REALIZA EL CAMBIO DE EQUIPO DATÁFONO OK, VERSION 9.90 OK, PRUEBAS OK, LECTOR DE BARRAS OK, PINPAD OK, CB OPERATIVO</t>
  </si>
  <si>
    <t>HZZZZ221</t>
  </si>
  <si>
    <t>2852035</t>
  </si>
  <si>
    <t>3007078370</t>
  </si>
  <si>
    <t>DISTRICOL CABEIDEAEXTENSIONES</t>
  </si>
  <si>
    <t>FO-25-1641597</t>
  </si>
  <si>
    <t>07/10/2025 SE COMUNICA SRA EVA INFORMA QUE EL DATAFONO LE MUESTRA FALLA EN LA RED INTERNET 3215504116 1:39 PM | 09/10/2025 CLIENTE MANIFIESTA QUE HUBO UN INTENTO DE HURTO EN DÓNDE DAÑARON EL CONECTOR PUERTO ETHERNET DEL DATÁFONO. SE VALIDA Y SE HACE CAMBIO DE EQUIPO EN DÓNDE DE HACEN PRUEBAS DE RETIRO, CONSIGNACIÓN Y CONSULTA DE SALDO DEJANDO TODO FUNCIONANDO CORRECTAMENTE</t>
  </si>
  <si>
    <t>V1MZZ289</t>
  </si>
  <si>
    <t>2852055</t>
  </si>
  <si>
    <t>3007074790</t>
  </si>
  <si>
    <t>BARRIO CASCO ANTIGUO FLORIDABL</t>
  </si>
  <si>
    <t>FO-25-1641622</t>
  </si>
  <si>
    <t>07/10/2025 SE ESCALA PARA VISITA. LLAMAR ANTES DE VISITAR, CONFIRMAR FALLA Y DATOS | 07/10/2025 SE HACE CAMBIO DE DATÁFONO Y LECTOR DE BARRAS, SE INSTALA MÁGIC BOX SE CONFIGURA Y SE HACEN PRUEBAS DEJANDO TODO OK</t>
  </si>
  <si>
    <t>MNPZZ740</t>
  </si>
  <si>
    <t>2852291</t>
  </si>
  <si>
    <t>3007035515</t>
  </si>
  <si>
    <t>REDY LIMONAR</t>
  </si>
  <si>
    <t>FO-25-1642603</t>
  </si>
  <si>
    <t>07/10/2025 SE ESCALA PARA VISITA. LLAMAR ANTES DE VISITAR, CONFIRMAR FALLA Y DATOS | 08/10/2025 SE REALIZA CAMBIO DE EQUIPO TECLADO DURO O BLOQUEADO F1 , CB BANCOLOMBIA PURO, PRUEBAS OK</t>
  </si>
  <si>
    <t>GZ001401</t>
  </si>
  <si>
    <t>41524</t>
  </si>
  <si>
    <t>2852574</t>
  </si>
  <si>
    <t>3007078136</t>
  </si>
  <si>
    <t>PALERMO</t>
  </si>
  <si>
    <t>PTM PALERMO DROGUERIA Y TIENDA</t>
  </si>
  <si>
    <t>FO-25-1642265</t>
  </si>
  <si>
    <t>07/10/2025 SE ESCALA PARA VISITA. LLAMAR ANTES DE VISITAR, CONFIRMAR FALLA Y DATOS | 08/10/2025 SE REALIZA VISITA AL PUNTO, SE CAMBIA EQUIPO YA QUE ESTE PRESENTA DAÑO EN EL PUERTO USB, SE DEJA EQUIPO CON VR 10.3, PRUEBAS MIXTAS OK, CB OPERATIVO</t>
  </si>
  <si>
    <t>LMOZZ287 - LMOZZ353</t>
  </si>
  <si>
    <t>2852582</t>
  </si>
  <si>
    <t>3007075235</t>
  </si>
  <si>
    <t>PTM BOGOTA  PUNTO SERVIS CENTE</t>
  </si>
  <si>
    <t>FO-25-1642257</t>
  </si>
  <si>
    <t>07/10/2025 SE ESCALA PARA VISITA. LLAMAR ANTES DE VISITAR, CONFIRMAR FALLA Y DATOS | 08/10/2025 SE CAMBIA DATAFONO EN FALLA DETERIORO</t>
  </si>
  <si>
    <t>OWZZZ992 - AAKZZ182</t>
  </si>
  <si>
    <t>INFANTE SIERRA MANUEL FERNANDO</t>
  </si>
  <si>
    <t>2852631</t>
  </si>
  <si>
    <t>3007066796</t>
  </si>
  <si>
    <t>BARRIO GENERAL SANTANDER SANTA</t>
  </si>
  <si>
    <t>FO-25-1642165</t>
  </si>
  <si>
    <t>07/10/2025 SE ESCALA PARA VISITA. LLAMAR ANTES DE VISITAR, CONFIRMAR FALLA Y DATOS | 08/10/2025 SE VISITA EL COMERCIO, SE REVISA LOS EQUIPOS ESTÁ LA IMPRESORA DEL DATAFONO MALA NO AVANZA EL PAPEL EL PRIMER CAMBIO ES UN DESK 3500 TIENE PROBLEMAS DE LLAVE SE CAMBIA DE NUEVO POR UN DESK 2600, CAMBIO LECTORA FALLA AL LEER FACTURAS, PRUEBAS OK, TELECARGA TRNA</t>
  </si>
  <si>
    <t>3A0CZ756</t>
  </si>
  <si>
    <t>73861</t>
  </si>
  <si>
    <t>2852832</t>
  </si>
  <si>
    <t>3007055786</t>
  </si>
  <si>
    <t>VENADILLO</t>
  </si>
  <si>
    <t>BARRIO VENADILLO VENADILLO</t>
  </si>
  <si>
    <t>FO-25-1642635</t>
  </si>
  <si>
    <t>07/10/2025 SE ESCALA PARA VISITA. LLAMAR ANTES DE VISITAR, CONFIRMAR FALLA Y DATOS | 08/10/2025 SE CAMBIA DATÁFONO POR DAÑO EN IMPRESORA. SE HACEN LAS PRUEBAS DE TRANSACCIONES TODO OK</t>
  </si>
  <si>
    <t>9CHZZ726 - 9CMZZ817</t>
  </si>
  <si>
    <t>2852893</t>
  </si>
  <si>
    <t>3007027980</t>
  </si>
  <si>
    <t>5ARRIO CENTRO 2 MEDELLIN</t>
  </si>
  <si>
    <t>FO-25-1642462</t>
  </si>
  <si>
    <t>07/10/2025 SE ESCALA PARA VISITA. LLAMAR ANTES DE VISITAR, CONFIRMAR FALLA Y DATOS | 08/10/2025 SE REALIZA CAMBIO DE HUB MALO Y CONFIGURACIÓN DE LECTOR BARRAS OK PRUEBAS OK</t>
  </si>
  <si>
    <t>9HZZZ900</t>
  </si>
  <si>
    <t>2852914</t>
  </si>
  <si>
    <t>3007064864</t>
  </si>
  <si>
    <t>PTM EL PASO PAPELERIA MI ANGEL</t>
  </si>
  <si>
    <t>FO-25-1642617</t>
  </si>
  <si>
    <t>07/10/2025 SE ESCALA PARA VISITA. LLAMAR ANTES DE VISITAR, CONFIRMAR FALLA Y DATOS | 09/10/2025 ESTE CASO ME LO ASIGNARON EL DIA 22-09-2025, ESTANDO EN EL SITIO EVIDENCIO QUE NO EXISTE NINGUN TIPO DE COMERCIO Y TAMPOCO EL CORRESPONSAL, LA USUARIA ME INDICA QUE EL CB SE LO CEDIÓ A UN PRIMO, EL CUAL LO TRASLADO PARA EL MUNICIPIO DE SABANALARGA ATLÁNTICO, ESE DIA EL DATAFONO NO SE ENCONTRABA EN EL LUGAR. PARA EL DIA DE HOY ME CARGAN NUEVAMENTE LA ACTIVIDAD, Y LA USUARIA ME INDICA QUE LE MANDARON SOLO EL DATAFONO PARA LA DIRECCIÓN EN DONDE ESTABA ANTERIORMENTE EN EL CORREGIMIENTO DE CUATRO VIENTOS, LE INDICO QUE ESTAN HACIENDO UNA MALA PRACTICA Y QUE EL DEBER SER ES SOLICITAR EL TRASLADO PARA PODER REALIZAR LA ACTIVIDAD DE MANTENIMIENTO, YA QUE POR ORDEN DE REDEBAN NO SE PUEDE REALIZAR ESTA ACTIVIDAD</t>
  </si>
  <si>
    <t>15632</t>
  </si>
  <si>
    <t>2853273</t>
  </si>
  <si>
    <t>3007063891</t>
  </si>
  <si>
    <t>SABOYA</t>
  </si>
  <si>
    <t>BARRIO CENTRO SABOYA 3</t>
  </si>
  <si>
    <t>FO-25-1642737</t>
  </si>
  <si>
    <t>07/10/2025 SE ESCALA PARA VISITA. LLAMAR ANTES DE VISITAR, CONFIRMAR FALLA Y DATOS | 08/10/2025 SE VISITA CB MANTENIMIENTO DE EQUIPO CAMBIO DE POS POR DAÑO PRUEBAS EXITOSAS ...SE ATIENDA VISITA EN OTRA DIRECCIÓN APROBADA POR ENTIDAD SE INDICA A CLIENTE SOLICITAR TRASLADO EXTERNO ....PRUEBA RECHAZO GENERAL BLOQUEO POR PARTE DE LA ENTIDAD</t>
  </si>
  <si>
    <t>LA00X254</t>
  </si>
  <si>
    <t>GONZALEZ GONZALEZ MARIO ALBERTO</t>
  </si>
  <si>
    <t>2853683</t>
  </si>
  <si>
    <t>3007074920</t>
  </si>
  <si>
    <t>DISTRICOL CORRRESPONSAL LA 14</t>
  </si>
  <si>
    <t>FO-25-1643181</t>
  </si>
  <si>
    <t>07/10/2025 SE ESCALA PARA VISITA. LLAMAR ANTES DE VISITAR, CONFIRMAR FALLA Y DATOS | 08/10/2025 SE VISITA EL CORRESPONSAL PARA VERIFICAR FALLA DE DATÁFONO, SE REINICIA DESPUÉS DE UNA TRX, SE REALIZA CAMBIO DE EQUIPO Y SE HACEN PRUEBAS EXITOSAS, CORRESPONSAL OPERATIVO</t>
  </si>
  <si>
    <t>SVUZZ152</t>
  </si>
  <si>
    <t>2853756</t>
  </si>
  <si>
    <t>3007075823</t>
  </si>
  <si>
    <t>PTM BELLO TIENDA LOS DUQUE</t>
  </si>
  <si>
    <t>FO-25-1643125</t>
  </si>
  <si>
    <t>07/10/2025 SE ESCALA PARA VISITA. LLAMAR ANTES DE VISITAR, CONFIRMAR FALLA Y DATOS | 08/10/2025 SE CAMBIA DATÁFONO CON IMPRESORA AVERIADA, NO AVANZA PAPEL EN OCASIONES SALE BORROSO O NO SALE LA INFORMACIÓN COMPLETA, SE DEJAN SERVICIOS FUNCIONANDO CORRECTAMENTE</t>
  </si>
  <si>
    <t>F100V568 - FA00X371</t>
  </si>
  <si>
    <t>2853798</t>
  </si>
  <si>
    <t>3007029035</t>
  </si>
  <si>
    <t>BARRIO CENTRO SANDONA</t>
  </si>
  <si>
    <t>FO-25-1643232</t>
  </si>
  <si>
    <t>07/10/2025 SE ESCALA PARA VISITA. LLAMAR ANTES DE VISITAR, CONFIRMAR FALLA Y DATOS | 09/10/2025 SE VISITA CB. CLIENTE INDICA QUE EL DATAFONO ALGUNAS VECES SE LE REINICIA, QUE SE DEMORA MUCHO EN HACER CIERRE Y ALGUNAS VECES SE QUEDA PEGADO EN ALGUNAS PANTALLAS. SE FORMATEA, SE REINSTALA S.O Y VERSIÓN. SE REALIZAN PRUEBAS TX EXITOSAS. QUEDA OPERATIVO</t>
  </si>
  <si>
    <t>BBBBE757</t>
  </si>
  <si>
    <t>2853835</t>
  </si>
  <si>
    <t>3007053924</t>
  </si>
  <si>
    <t>CADE PATIO BONITO</t>
  </si>
  <si>
    <t>FO-25-1643176</t>
  </si>
  <si>
    <t>07/10/2025 SE ESCALA PARA VISITA. LLAMAR ANTES DE VISITAR, CONFIRMAR FALLA Y DATOS | 08/10/2025 SE REALIZA CAMBIO DE DATÁFONO Y PIND PAD POR DAÑO ALER INTERRUPCION</t>
  </si>
  <si>
    <t>TR0ZZ765</t>
  </si>
  <si>
    <t>2853986</t>
  </si>
  <si>
    <t>3007071462</t>
  </si>
  <si>
    <t>BARRIO BELEN RINCON 1</t>
  </si>
  <si>
    <t>FO-25-1643390</t>
  </si>
  <si>
    <t>07/10/2025 SE ESCALA PARA VISITA. LLAMAR ANTES DE VISITAR, CONFIRMAR FALLA Y DATOS | 08/10/2025 SE REALIZÓ CAMBIO DE LECTOR QUE NO LEE FACTURA</t>
  </si>
  <si>
    <t>FA0EZ903</t>
  </si>
  <si>
    <t>2854269</t>
  </si>
  <si>
    <t>3007034017</t>
  </si>
  <si>
    <t>COMCARD MED LAS HAMACAS</t>
  </si>
  <si>
    <t>FO-25-1643903</t>
  </si>
  <si>
    <t>08/10/2025 SE ESCALA PARA VISITA. LLAMAR ANTES DE VISITAR, CONFIRMAR FALLA Y DATOS | 08/10/2025 SE REALIZA ÉL CAMBIO DE DATAFONO POR TECLADO BORROSO SE HACEN PRUEBAS OK</t>
  </si>
  <si>
    <t>1PZZZ840</t>
  </si>
  <si>
    <t>2854292</t>
  </si>
  <si>
    <t>3007027927</t>
  </si>
  <si>
    <t>PAGAFACIL EL TESORO</t>
  </si>
  <si>
    <t>FO-25-1643892</t>
  </si>
  <si>
    <t>08/10/2025 SE ESCALA PARA VISITA. LLAMAR ANTES DE VISITAR, CONFIRMAR FALLA Y DATOS | 08/10/2025 SE REALIZA REINTEGRACIÓN A CAJA SE HACEN PRUEBAS OK</t>
  </si>
  <si>
    <t>9DZZZ783</t>
  </si>
  <si>
    <t>2854448</t>
  </si>
  <si>
    <t>3007069964</t>
  </si>
  <si>
    <t>PTM MEDELLIN  DEPOSITO Y FERRE</t>
  </si>
  <si>
    <t>FO-25-1643895</t>
  </si>
  <si>
    <t>08/10/2025 SE ESCALA PARA VISITA. LLAMAR ANTES DE VISITAR, CONFIRMAR FALLA Y DATOS | 08/10/2025 SE REALIZA CAMBIO DE CABLE ENTORCHADO YA QUE SE REINICIABA CONSTANTEMENTE CUANDO SE MANIPULABA EL DATÁFONO, SE VERIFICAN PARÁMETROS Y TODO ESTÁ OK.</t>
  </si>
  <si>
    <t>TV002842 - TV003088</t>
  </si>
  <si>
    <t>2854623</t>
  </si>
  <si>
    <t>3007016008</t>
  </si>
  <si>
    <t>DROGUERIA AQUIDROGAS EL ROSAL2</t>
  </si>
  <si>
    <t>FO-25-1643876</t>
  </si>
  <si>
    <t>08/10/2025 SE ESCALA PARA VISITA. LLAMAR ANTES DE VISITAR, CONFIRMAR FALLA Y DATOS | 08/10/2025 SE EFECTÚA COMUNICACIÓN CON CLIENTE A LA LÍNEA 3213732097  PARA CONFIRMAR NOVEDAD EN DESPLAZAMIENTO POR ACCIDENTE EN LA VÍA ,CLIENTE ATIENDE Y CONFIRMA QUE EL CB PRESENTÓ LA NOVEDAD EL DÍA 07/10/2025 DURANTE TODO EL DÍA PERO EL DÍA 8/10/2025 YA ESTÁ OPERANDO SIN NOVEDAD ,POR LO QUE NO REQUIERE EL SERVICIO TÉCNICO Y PIDE CANCELAR VISITA</t>
  </si>
  <si>
    <t>2854700</t>
  </si>
  <si>
    <t>3007080632</t>
  </si>
  <si>
    <t>BARRIO PINILLA VILLAVICENCIO 2</t>
  </si>
  <si>
    <t>FO-25-1643884</t>
  </si>
  <si>
    <t>08/10/2025 SE ESCALA PARA VISITA. LLAMAR ANTES DE VISITAR, CONFIRMAR FALLA Y DATOS | 08/10/2025 SE REALIZAN AJUSTE DE TAPA DE IMPRESIÓN SE ADECUA CABLES SE ENTREGA OPERATIVO SIN NOVEDAD</t>
  </si>
  <si>
    <t>V6ZZZ816</t>
  </si>
  <si>
    <t>2854723</t>
  </si>
  <si>
    <t>3007047928</t>
  </si>
  <si>
    <t>BARRIO QUIRIGUA BOGOTA 4</t>
  </si>
  <si>
    <t>FO-25-1643873</t>
  </si>
  <si>
    <t>08/10/2025 SE ESCALA PARA VISITA. LLAMAR ANTES DE VISITAR, CONFIRMAR FALLA Y DATOS | 08/10/2025 SE VISITA COMERCIO CB BANCOLOMBIA, SE REALIZA EL CAMBIO DEL DATAFONO POR QUÉ YA NO IMPRIME ALGUNOS CARACTERES DEL LADO IZQUIERDO, SE DEJA EL NUEVO CON LOS USUARIOS DEL CLIENTE, ADICIONAL SE CAMBIA PINPAD POR COMPATIBILIDAD Y HUB, SE REALIZAN PRUEBAS OK, NO UPS.</t>
  </si>
  <si>
    <t>II00F720</t>
  </si>
  <si>
    <t>76147</t>
  </si>
  <si>
    <t>2854755</t>
  </si>
  <si>
    <t>3007059182</t>
  </si>
  <si>
    <t>CARTAGO</t>
  </si>
  <si>
    <t>BARRIO GUAYACANES CARTAGO</t>
  </si>
  <si>
    <t>FO-25-1643868</t>
  </si>
  <si>
    <t>08/10/2025 SE ESCALA PARA VISITA. LLAMAR ANTES DE VISITAR, CONFIRMAR FALLA Y DATOS | 08/10/2025 SE CAMBIA EQUIPO POR DAÑO EN LA IMPRESORA PLACA DATAFONO RETIRADO 1184351, SE CAMBIA MAGIC BOX POR AVERÍA EN EL CABLE DE COMUNICACIÓN , SE REALIZAN PRUEBAS OK.</t>
  </si>
  <si>
    <t>FAZZZ560-OA001796</t>
  </si>
  <si>
    <t>17042</t>
  </si>
  <si>
    <t>2855193</t>
  </si>
  <si>
    <t>3007017512</t>
  </si>
  <si>
    <t>ANSERMA</t>
  </si>
  <si>
    <t>ANSERMA IV CALDAS</t>
  </si>
  <si>
    <t>FO-25-1644387</t>
  </si>
  <si>
    <t>08/10/2025 SE ESCALA PARA VISITA. LLAMAR ANTES DE VISITAR, CONFIRMAR FALLA Y DATOS | 09/10/2025 NO SE PUEDE REALIZAR EL DESPLAZMAIENTO EL DIA DE HOY POR CIERRE DE VIA EN LA VIRGINIA, SE REALIZARA DESPLAZAMIENTO EL DIA DE MAÑANA | 10/10/2025 VISITAMOS COMERCIO EL DATÁFONO ESTÁ IMPRIMIENDO MUY BORROSAS LAS TRX REALIZAMOS CAMBIO LO CONFIGURAMOS Y REALIZAMOS PRUEBAS CON EL NUEVO DATÁFONO OK.</t>
  </si>
  <si>
    <t>A00FZ311 - 9999D628</t>
  </si>
  <si>
    <t>2855220</t>
  </si>
  <si>
    <t>3007023688</t>
  </si>
  <si>
    <t>CB REVAL POPAYAN</t>
  </si>
  <si>
    <t>FO-25-1644089</t>
  </si>
  <si>
    <t>08/10/2025 SE ESCALA PARA VISITA. LLAMAR ANTES DE VISITAR, CONFIRMAR FALLA Y DATOS | 08/10/2025 SE REALIZA LLAMADA CON LA SEÑORA JESICA  PINO INFORMA EL EQUIPO Y OPERA OK IMPRESION OK</t>
  </si>
  <si>
    <t>2855352</t>
  </si>
  <si>
    <t>3007081348</t>
  </si>
  <si>
    <t>DISTRICOL APARTABURGUER</t>
  </si>
  <si>
    <t>FO-25-1644392</t>
  </si>
  <si>
    <t>08/10/2025 SE ESCALA PARA VISITA. LLAMAR ANTES DE VISITAR, CONFIRMAR FALLA Y DATOS | 08/10/2025 NOS INFORMAN QUE UN USUARIO AL MOMENTO DE INGRESAR LA CLAVE EN EL DATAFONOS DEJÓ CAER EL EQUIPO OCASIONANDO DAÑOS EN EL CABLE POS DAÑANDO EL CONECTOR QUE VA A LA MAGIBOX, SE PROCEDE HACER CAMBIO DE EQUIPO Y CABLES. SE HACEN PRUEBAS DE CONSULTA DE SALDO, RETIRO Y TRANSFERENCIA DEJANDO TODO FUNCIONANDO CORRECTAMENTE.
NOTA.  SE REQUIERE UN PIN PAD EN EL COMERCIO YA QUE SE CUENTA CON CABINA DE SEGURIDAD Y ESTO AYUDA A EVITAR ESTÁS NOVEDADES</t>
  </si>
  <si>
    <t>VGZZZ815</t>
  </si>
  <si>
    <t>2855437</t>
  </si>
  <si>
    <t>3007013192</t>
  </si>
  <si>
    <t>CENTRO COMERCIAL PORTAL 80</t>
  </si>
  <si>
    <t>FO-25-1644415</t>
  </si>
  <si>
    <t>08/10/2025 SE ESCALA PARA VISITA. LLAMAR ANTES DE VISITAR, CONFIRMAR FALLA Y DATOS | 08/10/2025 DEBIDO A QUE REDEBAN SOLO PRESTA SERVICIO DE CAMBIOS DE EQUIPOS HASTA LAS 5:00 PM, SIENDO LAS 5:14 PM PARA DESPLAZARSE AL PUNTO NO HABRÍA POSIBILIDAD DE REALIZAR EL CAMBIO DEL EQUIPO POR LO QUE SE DEJARÁ PARA REALIZAR ACTIVIDAD PARA EL DÍA SIGUIENTE 9 DE OCTUBRE TAN PRONTO COMO SEA POSIBLE. | 10/10/2025 SE VISITA COMERCIO CB BANCOLOMBIA ROBUSTO, CLIENTE INFORMA QUE TENÍA INCONVENIENTES YA QUE EL TECLADO NO SE NOTABAN LOS NÚMEROS BIEN, LUEGO DE INSPECCIONARLO SE EVIDENCIA QUE TAN SOLO ERA CUESTIÓN DE LIMPIARLO CORRECTAMENTE Y EL TECLADO QUEDÓ NUEVAMENTE VISIBLE(NÚMEROS), SE TOMA EVIDENCIA DEL EQUIPO Y NO SE ALTERAN USUARIOS, SERVICIO OK.</t>
  </si>
  <si>
    <t>1OZZZ601</t>
  </si>
  <si>
    <t>2855587</t>
  </si>
  <si>
    <t>3007073819</t>
  </si>
  <si>
    <t>PTM EL COLEGIO  DROGERIA DROMA</t>
  </si>
  <si>
    <t>FO-25-1644767</t>
  </si>
  <si>
    <t>08/10/2025 SE ESCALA PARA VISITA. LLAMAR ANTES DE VISITAR, CONFIRMAR FALLA Y DATOS | 09/10/2025 CAMBIO DE EQUIPO POR DAÑO EN TECLADO PRUEBAS DE CONSIGNACIÓN NO SE REALIZA PRUEBAS DE RETIRO NI CONSULTA DE SALDO YA QUE NO SE CUENTA CON TARJETA DE PRUEBA TAMPOCO LA CLIENTE TIENE YA QUE ES LA PERSONA ENCARGADA Y NO LA TITULAR DEL CORRESPONSAL NO SE PUEDE HACER PRUEBAS DE ADQUIRENCIA POR MISMO MOTIVO</t>
  </si>
  <si>
    <t>EG0FZ785 - XP0YZ924</t>
  </si>
  <si>
    <t>2855648</t>
  </si>
  <si>
    <t>3007080468</t>
  </si>
  <si>
    <t>DISTRICOL TALLER MOTOGUEVARA 1</t>
  </si>
  <si>
    <t>FO-25-1644771</t>
  </si>
  <si>
    <t>08/10/2025 SE COMUNICA SR YAMID INDICA QUE EL DATAFONO NO LE ESTA GENERANDO EL VAUCHER AL REALIZAR LA TRX SE DA BOTON VERDE Y PARECIERA QUE IMPRIMIERA EL VAUCHER PERO DE UNA SALE NUEVAMENTE AL INICIO | 09/10/2025 BUENOS DÍAS SE VISITA CB Y SE LE HACE CAMBIO DE DATAFONO YA QUE EL ANTERIOR NO IMPRIME NINGÚN BAUCHER.
SE HACEN PRUEBAS DE TRANSACCIONES Y SE DEJA TODO OK</t>
  </si>
  <si>
    <t>SDZZZ917</t>
  </si>
  <si>
    <t>76890</t>
  </si>
  <si>
    <t>2855785</t>
  </si>
  <si>
    <t>3007045284</t>
  </si>
  <si>
    <t>YOTOCO</t>
  </si>
  <si>
    <t>DISTRICOL PUNTO GARVEL</t>
  </si>
  <si>
    <t>FO-25-1645049</t>
  </si>
  <si>
    <t>08/10/2025 SE ESCALA PARA VISITA. LLAMAR ANTES DE VISITAR, CONFIRMAR FALLA Y DATOS | 09/10/2025 SE REALIZA VISITA TÉCNICA EN DONDE IDENTIFICAMOS QUE EL EQUIPO SE IMPRIME EL BAUCHER POR LO TANTO SE PROCEDE A REALIZAR CAMBIO DE EQUIPO SE REALIZAN PRUEBAS EXITOSA</t>
  </si>
  <si>
    <t>GA0LZ594</t>
  </si>
  <si>
    <t>50006</t>
  </si>
  <si>
    <t>2856004</t>
  </si>
  <si>
    <t>3007027632</t>
  </si>
  <si>
    <t>ACACIAS</t>
  </si>
  <si>
    <t>BARRIO BACHUE   ACACIAS</t>
  </si>
  <si>
    <t>FO-25-1645040</t>
  </si>
  <si>
    <t>08/10/2025 SE ESCALA PARA VISITA. LLAMAR ANTES DE VISITAR, CONFIRMAR FALLA Y DATOS | 08/10/2025 SE REALIZA CAMBIO DE DATAFONO POR DAÑO EN PANTALLA, SE CREA USUARIOS, PRUEBAS OK, NO ES POSIBLE REALIZA CIERRE, EL EQUIPO SE REINICIA</t>
  </si>
  <si>
    <t>BL01Y189</t>
  </si>
  <si>
    <t>81001</t>
  </si>
  <si>
    <t>2856093</t>
  </si>
  <si>
    <t>3007051674</t>
  </si>
  <si>
    <t>ARAUCA</t>
  </si>
  <si>
    <t>PTM ARAUCA DETALLES WILLI</t>
  </si>
  <si>
    <t>FO-25-1645153</t>
  </si>
  <si>
    <t>08/10/2025 SE ESCALA PARA VISITA. LLAMAR ANTES DE VISITAR, CONFIRMAR FALLA Y DATOS | 12/10/2025 SE INTENTA COMUNICACIÓN CON CLIENTE AL CELULAR 3016236727, Y NO FUE POSIBLE, ACTIVIDAD DE ESTA RA EJECUTANDO EN LA PRÓXIMA SEMANA DESPUÉS DEL 14 DE OCTUBRE DEL 2025 POR TEMAS DE ORDEN PÚBLICO Y DISPONIBILIDAD DE VUELO. | 17/10/2025 SE REALIZA CAMBIO DE DATAFONO, POR FALLA IMPRESIÓN, SE INSTALA MAGIBOX, PRUEBAS Y LIMPIEZA DE EQUIPOS OK.</t>
  </si>
  <si>
    <t>9C0AZ621</t>
  </si>
  <si>
    <t>2856228</t>
  </si>
  <si>
    <t>3007074147</t>
  </si>
  <si>
    <t>PTM CARTAGENA MOVIL CELTYN</t>
  </si>
  <si>
    <t>FO-25-1645158</t>
  </si>
  <si>
    <t>08/10/2025 SE ESCALA PARA VISITA. LLAMAR ANTES DE VISITAR, CONFIRMAR FALLA Y DATOS | 09/10/2025 SE MANDA SOLICITUD DE CAMBIO DE EQUIPO ESPERANDO RESPUESTA DEL CAMBIO | 09/10/2025 SE REALIZA CAMBIO DE EQUIPO SALE BORROSO CON LÍNEA SE DEJA UN EQUIPO NUEVO SE HACEN PRUEBAS TODO OK</t>
  </si>
  <si>
    <t>SV0UZ862 - LN00U386</t>
  </si>
  <si>
    <t>2856272</t>
  </si>
  <si>
    <t>3007045405</t>
  </si>
  <si>
    <t>BARRIO CENTRO FUSAGASUGA 9</t>
  </si>
  <si>
    <t>FO-25-1645238</t>
  </si>
  <si>
    <t>08/10/2025 SE ESCALA PARA VISITA. LLAMAR ANTES DE VISITAR, CONFIRMAR FALLA Y DATOS | 09/10/2025 SE REALIZA CAMBIO DE EQUIPO POR DAÑO REINICIO CONSTANTE SERVICIO OPERATIVO PRUEBAS OK TRNA RBM</t>
  </si>
  <si>
    <t>AC0MZ744</t>
  </si>
  <si>
    <t>2856435</t>
  </si>
  <si>
    <t>3007047655</t>
  </si>
  <si>
    <t>DISTRICOL DISTA MOTOS</t>
  </si>
  <si>
    <t>FO-25-1645322</t>
  </si>
  <si>
    <t>08/10/2025 SE ESCALA PARA VISITA. LLAMAR ANTES DE VISITAR, CONFIRMAR FALLA Y DATOS | 09/10/2025 DATÁFONO LEE UNAS TARJETAS Y OTRAS NO. SE HACEN PRUEBAS Y TIENE LOS PINES DE LA LECTORA DE CHIP INTERNA DAÑADOS. SE TRABAJA ALGUNAS TARJETAS Y SE DIFICULTA RETIRARLAS. SE HACE CAMBIO DE DATAFONO. SE HACEN PRUEBAS DE CONSULTA DE SALDO, CONSIGNACIÓN Y RETIRO DEJANDO TODO FUNCIONANDO CORRECTAMENTE</t>
  </si>
  <si>
    <t>LA00A501</t>
  </si>
  <si>
    <t>2856560</t>
  </si>
  <si>
    <t>3007042249</t>
  </si>
  <si>
    <t>BARRIO PROVENZA BUCARAMANGA 4</t>
  </si>
  <si>
    <t>FO-25-1645490</t>
  </si>
  <si>
    <t>08/10/2025 SE ESCALA PARA VISITA. LLAMAR ANTES DE VISITAR, CONFIRMAR FALLA Y DATOS | 08/10/2025 SE HACE PRESENCIA EN COMERCIO SE REALIZA CAMBIO DE EQUIPO DEBIDO A QUE NO IMPRIME VARIOS CARÁCTERES SE REALIZA CONSULTA DE SALDO OK SE CREAN USUARIO Y CONTRASEÑA</t>
  </si>
  <si>
    <t>AA2ZZ031</t>
  </si>
  <si>
    <t>2856761</t>
  </si>
  <si>
    <t>3007066542</t>
  </si>
  <si>
    <t>DISTRICOL NS NATURAL STRONG</t>
  </si>
  <si>
    <t>FO-25-1645857</t>
  </si>
  <si>
    <t>08/10/2025 SE ESCALA PARA VISITA. LLAMAR ANTES DE VISITAR, CONFIRMAR FALLA Y DATOS | 08/10/2025 SE REALIZA CAMBIO DE HUB + CABLE DE PINPAD, POR MOTIVO QUE REINICIA EL DATÁFONO, SE REALIZARO PRUEBAS OPERATIVAS SIN NOVEDAD.
CB QUEDA OKEY.</t>
  </si>
  <si>
    <t>6A0AZ052</t>
  </si>
  <si>
    <t>2856888</t>
  </si>
  <si>
    <t>3007037831</t>
  </si>
  <si>
    <t>BARRIO OLAYA HERRERA 1</t>
  </si>
  <si>
    <t>FO-25-1645853</t>
  </si>
  <si>
    <t>08/10/2025 SE ESCALA PARA VISITA. LLAMAR ANTES DE VISITAR, CONFIRMAR FALLA Y DATOS | 09/10/2025 BUENOS DÍAS SE VISITA CB Y SE EVIDENCIA QUE PIN PAD NO ESTÁ FUNCIONANDO, SE HACE EL CAMBIO DE PINPAD</t>
  </si>
  <si>
    <t>GZ00P168</t>
  </si>
  <si>
    <t>5674</t>
  </si>
  <si>
    <t>2856932</t>
  </si>
  <si>
    <t>3007068697</t>
  </si>
  <si>
    <t>SAN VICENTE</t>
  </si>
  <si>
    <t>PTM SAN VICENTE LENCERIA BIBIA</t>
  </si>
  <si>
    <t>FO-25-1645846</t>
  </si>
  <si>
    <t>08/10/2025 SE ESCALA PARA VISITA. LLAMAR ANTES DE VISITAR, CONFIRMAR FALLA Y DATOS | 09/10/2025 SE REALIZA LIMPIEZA A LA IMPRESORA Y RODILLO, EL SERVICIO QUEDA OK</t>
  </si>
  <si>
    <t>9L0UZ951</t>
  </si>
  <si>
    <t>2857043</t>
  </si>
  <si>
    <t>3007045664</t>
  </si>
  <si>
    <t>BARRIO COMUNEROS FUSAGASUGA</t>
  </si>
  <si>
    <t>FO-25-1645841</t>
  </si>
  <si>
    <t>08/10/2025 SE ESCALA PARA VISITA. LLAMAR ANTES DE VISITAR, CONFIRMAR FALLA Y DATOS | 09/10/2025 SE LLEGA A DIRECCIÓN PARA ATENDER INCIDENTE ENCONTRANDO CERRADO, SE HACE CONTACTO AL NÚMERO 3202643941 LA SEÑORA MARÍA INDICA QUE TUVO QUE SALIR DE URGENCIA A BOGOTÁ POR UNA CUESTIÓN DE SALUD SE DISCULPA E INDICA QUE VOLVERÁ A LLAMAR UNA VEZ REGRESE</t>
  </si>
  <si>
    <t>2857232</t>
  </si>
  <si>
    <t>3007032518</t>
  </si>
  <si>
    <t>PAGAFACIL NUESTRO MONTERIA</t>
  </si>
  <si>
    <t>FO-25-1646554</t>
  </si>
  <si>
    <t>08/10/2025 SE ESCALA PARA VISITA. LLAMAR ANTES DE VISITAR, CONFIRMAR FALLA Y DATOS | 09/10/2025 SE REALIZÓ REVISIÓN DE EQUIPO OK, EL HUB ESTABA MAL CONECTADO, PRUEBAS OK, TELECARGA DRNA.</t>
  </si>
  <si>
    <t>11JZZ614</t>
  </si>
  <si>
    <t>2857289</t>
  </si>
  <si>
    <t>3007044081</t>
  </si>
  <si>
    <t>REDY CIUDAD DEL RIO</t>
  </si>
  <si>
    <t>FO-25-1646539</t>
  </si>
  <si>
    <t>08/10/2025 SE ESCALA PARA VISITA. LLAMAR ANTES DE VISITAR, CONFIRMAR FALLA Y DATOS | 08/10/2025 SE REALIZA CAMBIO DE TAPA IMPRESORA A UNO DE LO DOS DATÁFONOS CON PRUEBAS OK, EL OTRO SE CAMBIA YA QUE NO IMPRIME SE HACEN PRUEBAS OK</t>
  </si>
  <si>
    <t>GA00E375</t>
  </si>
  <si>
    <t>2857597</t>
  </si>
  <si>
    <t>3007053542</t>
  </si>
  <si>
    <t>DISTRICOL VARIEDADES MARY</t>
  </si>
  <si>
    <t>FO-25-1646730</t>
  </si>
  <si>
    <t>08/10/2025 SE ESCALA PARA VISITA. LLAMAR ANTES DE VISITAR, CONFIRMAR FALLA Y DATOS | 11/10/2025 SE LLEGO AL CB EL DÍA 10 DE OCTUBRE PERO SE EVIDENCIO QUE EL CB TENÍA OTRO DATAFONO EN EL ESTABLECIMIENTO, SE ESCALA LA SOLICITUD AL COORDINADOR DE LA ZONA QUIEN ENVÍO LA INFORMACIÓN A RBM PARA VER SI SE ATENDÍA LA ACTIVIDAD, A LA ESPERA DE LA REPUESTA. | 14/10/2025 SE LLEGA AL CB EL DÍA 10 DE OCTUBRE  PERO CLIENTE PRESENTA UNA NOVEDAD EN EL CB, SE INFORMA AL COORDINADOR DE LA ZONA QUIEN REALIZA EL ESCALAMIENTO A REDEBAN Y ELLOS AUTORIZAN EL CIERRE DE LA ACTIVIDAD, POR LA NOVEDAD PRESTADA EN EL PUNTO, NO SE TOCA EL DATAFONO POR TAL RAZÓN NO HAY PRUEBAS DE CB.</t>
  </si>
  <si>
    <t>TR0VZ619</t>
  </si>
  <si>
    <t>54261</t>
  </si>
  <si>
    <t>2857775</t>
  </si>
  <si>
    <t>3007077309</t>
  </si>
  <si>
    <t>EL ZULIA</t>
  </si>
  <si>
    <t>BARRIO PUEBLO NUEVO EL ZULIA  1</t>
  </si>
  <si>
    <t>FO-25-1647116</t>
  </si>
  <si>
    <t>08/10/2025 SE ESCALA PARA VISITA. LLAMAR ANTES DE VISITAR, CONFIRMAR FALLA Y DATOS | 09/10/2025 SE VISITA COMERCIO Y SE EVIDENCIA DAÑO DE DATAFONO EN PUERTO DE ENERGÍA, SE REALIZA CAMBIO DE EQUIPO, CIERRES Y PRUEBAS EXITOSOS.</t>
  </si>
  <si>
    <t>FACZZ886</t>
  </si>
  <si>
    <t>2857825</t>
  </si>
  <si>
    <t>3007042574</t>
  </si>
  <si>
    <t>DISTRICOL D &amp; D MULTISERVICIOS</t>
  </si>
  <si>
    <t>FO-25-1647120</t>
  </si>
  <si>
    <t>08/10/2025 SE ESCALA PARA VISITA. LLAMAR ANTES DE VISITAR, CONFIRMAR FALLA Y DATOS | 10/10/2025 SE REALIZA LA VISITA, SE ENCUENTRA EL LECTOR DE BARRAS AVERIADO YA QUE ESTE NO ENCIENDE, SE PROCEDE A CAMBIAR EL ACCESORIO ARROJANDO RESULTADOS SATISFACTORIOS, SE REALIZAN PRUEBAS Y TODO OK</t>
  </si>
  <si>
    <t>9A5ZZ180</t>
  </si>
  <si>
    <t>2857847</t>
  </si>
  <si>
    <t>FO-25-1647113</t>
  </si>
  <si>
    <t>08/10/2025 SE ESCALA PARA VISITA. LLAMAR ANTES DE VISITAR, CONFIRMAR FALLA Y DATOS | 08/10/2025 SE REALIZA REPIZADO DE LLAVES EN LA WEB, SE INICIALIZA SE HACEN PRUEBAS OK</t>
  </si>
  <si>
    <t>2857875</t>
  </si>
  <si>
    <t>3007044593</t>
  </si>
  <si>
    <t>BARRIO SANTA MARIA MEDELLIN</t>
  </si>
  <si>
    <t>FO-25-1647103</t>
  </si>
  <si>
    <t>08/10/2025 SE ESCALA PARA VISITA. LLAMAR ANTES DE VISITAR, CONFIRMAR FALLA Y DATOS | 08/10/2025 SE REALIZÓ LIMPIEZA DE IMPRESORA</t>
  </si>
  <si>
    <t>AB1BZ694</t>
  </si>
  <si>
    <t>2858548</t>
  </si>
  <si>
    <t>3007042098</t>
  </si>
  <si>
    <t>PAGAFACIL BUENAVISTA BARRANQU</t>
  </si>
  <si>
    <t>FO-25-1647768</t>
  </si>
  <si>
    <t>CIERRE NO HABILITADO</t>
  </si>
  <si>
    <t>08/10/2025 SE ESCALA ACTIVIDAD PARA GESTION WOMPI | 09/10/2025 SE RECONFIGURA CLAVE DEL SUPERVISOR, YA QUE ESTABA BLOQUEADA Y NO DEJABA HACER EL CIERRE, SE ACTIVA Y SE HACE EL CIERRE CORRECTAMENTE</t>
  </si>
  <si>
    <t>GZ0W974</t>
  </si>
  <si>
    <t>2858755</t>
  </si>
  <si>
    <t>3007013197</t>
  </si>
  <si>
    <t>MULTIPAGAS BUGALAGRANDE</t>
  </si>
  <si>
    <t>FO-25-1647978</t>
  </si>
  <si>
    <t>08/10/2025 SE ESCALA PARA VISITA. LLAMAR ANTES DE VISITAR, CONFIRMAR FALLA Y DATOS | 09/10/2025 EN LA VISITA TÉCNICA SE REALIZÓ EL CAMBIO DE DATÁFONO YA QUE SE ENCONTRÓ QUE EL PUERTO IP SE QUEMO,LUEGO DE HACER DIFERENTES PRUEBAS Y CAMBIAR LAS IP,SE INSTALO EL SISTEMA OPERATIVO Y VERSIÓN 9.90,SE REALIZÓ LA CONFIGURACIÓN E INICIALIZACIÓN OK, SE CREARON LOS USUARIOS Y SE REALIZARON LAS PRUEBAS DEJANDO EL SERVICIO OPERANDO SIN FALLAS Y SIN NOVEDAD.</t>
  </si>
  <si>
    <t>JABZZ429</t>
  </si>
  <si>
    <t>2858764</t>
  </si>
  <si>
    <t>3007077759</t>
  </si>
  <si>
    <t>BARRIO CENTRO MEDELLIN 105</t>
  </si>
  <si>
    <t>FO-25-1647972</t>
  </si>
  <si>
    <t>08/10/2025 SE ESCALA PARA VISITA. LLAMAR ANTES DE VISITAR, CONFIRMAR FALLA Y DATOS | 09/10/2025 SE REALIZA MANTENIMIENTO A IMPRESORA POR AVERIA, TODO OK</t>
  </si>
  <si>
    <t>10NZZ049</t>
  </si>
  <si>
    <t>66045</t>
  </si>
  <si>
    <t>2858794</t>
  </si>
  <si>
    <t>3007031322</t>
  </si>
  <si>
    <t>APIA</t>
  </si>
  <si>
    <t>DISTRICOL EL CONDOR AGROFERRET</t>
  </si>
  <si>
    <t>FO-25-1648047</t>
  </si>
  <si>
    <t>08/10/2025 SE ESCALA PARA VISITA. LLAMAR ANTES DE VISITAR, CONFIRMAR FALLA Y DATOS | 09/10/2025 SE CAMBIA LECTOR YA QUE NO LEE LAS FACTURAS, SE REALIZAN PRUEBAS OK.</t>
  </si>
  <si>
    <t>11116348</t>
  </si>
  <si>
    <t>20400</t>
  </si>
  <si>
    <t>2858908</t>
  </si>
  <si>
    <t>3007079639</t>
  </si>
  <si>
    <t>LA JAGUA DE IBIRICO</t>
  </si>
  <si>
    <t>BARRIO JUAN RAMOS LA JAGUA DE IBIRICO</t>
  </si>
  <si>
    <t>FO-25-1647984</t>
  </si>
  <si>
    <t>08/10/2025 SE ESCALA PARA VISITA. LLAMAR ANTES DE VISITAR, CONFIRMAR FALLA Y DATOS | 09/10/2025 SE REALIZA CAMBIO DE DATAFONO, YA QUE NO IMPRIMIA ALGUNOS CARACTERES EN LA TIRILLA, SE REALIZAN PRUEBAS DEJANDO SERVICIO FUNCIONAL AL 100 %</t>
  </si>
  <si>
    <t>SXUZZ165</t>
  </si>
  <si>
    <t>2858943</t>
  </si>
  <si>
    <t>3007023339</t>
  </si>
  <si>
    <t>SAN ANTONIO DE PRADO IV MEDELL</t>
  </si>
  <si>
    <t>FO-25-1648039</t>
  </si>
  <si>
    <t>08/10/2025 SE ESCALA PARA VISITA. LLAMAR ANTES DE VISITAR, CONFIRMAR FALLA Y DATOS | 09/10/2025 SE REALIZA EL CAMBIO DE TAPA DE IMPRESORA SE HACEN PRUEBAS OK</t>
  </si>
  <si>
    <t>ABC04127</t>
  </si>
  <si>
    <t>2859103</t>
  </si>
  <si>
    <t>3007025527</t>
  </si>
  <si>
    <t>SAN JOSE BOGOTA CUNDINAMARCA</t>
  </si>
  <si>
    <t>FO-25-1648078</t>
  </si>
  <si>
    <t>08/10/2025 SE ESCALA PARA VISITA. LLAMAR ANTES DE VISITAR, CONFIRMAR FALLA Y DATOS | 09/10/2025 SE REALIZA CAMBIO DE DATÁFONO Y DE MAGIC BOX POR DAÑO EN LOS EQUIPOS</t>
  </si>
  <si>
    <t>BL0JZ886</t>
  </si>
  <si>
    <t>2859115</t>
  </si>
  <si>
    <t>3007059883</t>
  </si>
  <si>
    <t>BARRIO BOSQUES DE MARACAIBO TU</t>
  </si>
  <si>
    <t>FO-25-1648111</t>
  </si>
  <si>
    <t>08/10/2025 SE ESCALA PARA VISITA. LLAMAR ANTES DE VISITAR, CONFIRMAR FALLA Y DATOS | 09/10/2025 EN LA VISITA TÉCNICA SE REALIZÓ EL CAMBIO DE DATÁFONO YA QUE EL DATÁFONO ANTERIOR SE LE HABÍA DAÑADO EL LECTOR DE CHIP DE TARJETA,SE INSTALA EL SISTEMA OPERATIVO Y VERSIÓN 9.90, SE REALIZÓ LA CONFIGURACIÓN E INICIALIZACIÓN OK, SE CREARON LOS USUARIOS Y SE REALIZARON LAS PRUEBAS DEJANDO EL SERVICIO OPERANDO SIN FALLAS Y SIN NOVEDAD.</t>
  </si>
  <si>
    <t>FUA0B433</t>
  </si>
  <si>
    <t>23419</t>
  </si>
  <si>
    <t>2859236</t>
  </si>
  <si>
    <t>3007030104</t>
  </si>
  <si>
    <t>LOS CORDOBAS</t>
  </si>
  <si>
    <t>BARRIO LAS TINAS LOS CORDOBAS</t>
  </si>
  <si>
    <t>FO-25-1648177</t>
  </si>
  <si>
    <t>08/10/2025 SE ESCALA ACTIVIDAD PARA GESTION WOMPI | 09/10/2025 SE REALIZA CAMBIO DE DATAFONO POR DAÑO EN EL PUERTO DE RED, NO COMUNICA CON EL MÓDEM, SE CAMBIA PINPAD POR COMPATIBILIDAD CON EL NUEVO EQUIPO INSTALADO, DE IGUAL FORMA SE CAMBIA EL HUB, SE DEJA INSTADO Y CONFIGURADO NUEVO EQUIPO, PINPAD, MAGIBOX OK, SE REALIZAN PRUEBAS EXITOSAS OK, CLIENTE CB VALIDA SALDO ANTES Y DESPUÉS DEL MANTENIMIENTO OK, CB SE DEJA OPERATIVO SIN NOVEDAD OK</t>
  </si>
  <si>
    <t>BBTZZ900</t>
  </si>
  <si>
    <t>52786</t>
  </si>
  <si>
    <t>2859257</t>
  </si>
  <si>
    <t>3007079327</t>
  </si>
  <si>
    <t>TAMINANGO</t>
  </si>
  <si>
    <t>BARRIO CORR EL PARAMO TAMINANGO</t>
  </si>
  <si>
    <t>FO-25-1648328</t>
  </si>
  <si>
    <t>08/10/2025 SE ESCALA PARA VISITA. LLAMAR ANTES DE VISITAR, CONFIRMAR FALLA Y DATOS | 10/10/2025 SE VISITA CB. SE ENCUENTRA DATAFONO QUE NO CONECTA A INTERNET, CLIENTE INFORMA QUE HUBO FALLAS DE ENERGÍA EN EL SECTOR. SE REALIZA CAMBIO DE EQUIPO, SE REALIZAN PRUEBAS PERO PRESENTA RECHAZO. SE COMUNICA CON LA LÍNEA DE BANCOLOMBIA E INFORMAN QUE EL PUNTO TIENE UN BLOQUEO YA QUE TUVO INACTIVIDAD. SE ESCALA Y AUTORIZAN CERRAR LA ACTIVIDAD CON ESA NOVEDAD</t>
  </si>
  <si>
    <t>A4WZZ854</t>
  </si>
  <si>
    <t>2859353</t>
  </si>
  <si>
    <t>3007036157</t>
  </si>
  <si>
    <t>ATM ITAGUI PANES</t>
  </si>
  <si>
    <t>FO-25-1648449</t>
  </si>
  <si>
    <t>08/10/2025 SE ESCALA PARA VISITA. LLAMAR ANTES DE VISITAR, CONFIRMAR FALLA Y DATOS | 09/10/2025 SE REALIZA CAMBIO DE DATAFONO POR QUE IMPRIME BORROSO , SE HACEN PRUEBAS OK</t>
  </si>
  <si>
    <t>9A00B903</t>
  </si>
  <si>
    <t>8685</t>
  </si>
  <si>
    <t>2859476</t>
  </si>
  <si>
    <t>3007013407</t>
  </si>
  <si>
    <t>SANTO TOMAS</t>
  </si>
  <si>
    <t>SANTO TOMAS III ATLANTICO</t>
  </si>
  <si>
    <t>FO-25-1648502</t>
  </si>
  <si>
    <t>08/10/2025 SE ESCALA PARA VISITA. LLAMAR ANTES DE VISITAR, CONFIRMAR FALLA Y DATOS | 09/10/2025 SE REALIZA VISITA AL COMERCIO SE ENCUENTRA DATÁFONO CON IMPRESORA DAÑADA LO CUAL NO IMPRIMÍA UNO O VARIOS CARACTERES SE CAMBIA DATÁFONO SE INSTALA VERSIÓN 9.90 SE REALIZAN PRUEBAS EXITOSAS Y EL CB QUEDA OPERATIVO</t>
  </si>
  <si>
    <t>A00EZ783</t>
  </si>
  <si>
    <t>2860050</t>
  </si>
  <si>
    <t>3007047883</t>
  </si>
  <si>
    <t>DISTRICOL DROGUERIA CENTRAL ME</t>
  </si>
  <si>
    <t>FO-25-1648816</t>
  </si>
  <si>
    <t>08/10/2025 SE ESCALA PARA VISITA. LLAMAR ANTES DE VISITAR, CONFIRMAR FALLA Y DATOS | 09/10/2025 SE CAMBIA EQUIPO POR DAÑO EN LA TAPA DE LA IMPRESORA, SE CAMBIA HUB YA QUE SE REINICIA CONSTANTEMENTE, SE REALIZAN PRUEBAS OK.</t>
  </si>
  <si>
    <t>HA00F649</t>
  </si>
  <si>
    <t>2860148</t>
  </si>
  <si>
    <t>3007079266</t>
  </si>
  <si>
    <t>DISTRICOL VARIEDADES AUSTIN</t>
  </si>
  <si>
    <t>FO-25-1648925</t>
  </si>
  <si>
    <t>08/10/2025 SE ESCALA PARA VISITA. LLAMAR ANTES DE VISITAR, CONFIRMAR FALLA Y DATOS | 09/10/2025 SE REALIZA CAMBIO DE LECTORA YA QUE TIENE EL CABLE DESGASTADO.</t>
  </si>
  <si>
    <t>A4WZZ143</t>
  </si>
  <si>
    <t>2860353</t>
  </si>
  <si>
    <t>3007065049</t>
  </si>
  <si>
    <t>BARRIO BELLA VISTA VALLEDUPAR</t>
  </si>
  <si>
    <t>FO-25-1649054</t>
  </si>
  <si>
    <t>08/10/2025 SE ESCALA ACTIVIDAD PARA GESTION WOMPI | 09/10/2025 SE REALIZA VISITA POR SOLICITUD DE CLIENTE SE LLEGA A SITIO SE EVIDENCIA EQUIPO CON PIÑÓN INTERNO DE IMPRESORA BLOQUEADO LA CUAL NO PERMITE IMPRIMIR LAS TIRILLAS,SE REALIZAN CAMBIO DE EQUIPO DEJANDO TEGNOLOGIA DESK 2600 CON VERSIÓN 10.3 PRUEBAS OK AL 100 %</t>
  </si>
  <si>
    <t>6Z005717</t>
  </si>
  <si>
    <t>2860652</t>
  </si>
  <si>
    <t>3007030117</t>
  </si>
  <si>
    <t>BARRIO VERACRUZ SINCELEJO</t>
  </si>
  <si>
    <t>FO-25-1649927</t>
  </si>
  <si>
    <t>09/10/2025 SE ESCALA PARA VISITA. LLAMAR ANTES DE VISITAR, CONFIRMAR FALLA Y DATOS | 09/10/2025 SE VISITA COMERCIO POR UNA FALLA, YA QUE NO LE SALÍA EL BAUCHER COMPLETO, SE HACE BORRADO S.O Y SE CARGA NUEVAMENTE, SE DEJA CON LA VERSIÓN 10.3, SE INICIALIZA DATÁFONO, SE REALIZA PRUEBA OK.</t>
  </si>
  <si>
    <t>BL0AZ045</t>
  </si>
  <si>
    <t>5591</t>
  </si>
  <si>
    <t>2861003</t>
  </si>
  <si>
    <t>3007075943</t>
  </si>
  <si>
    <t>PUERTO TRIUNFO</t>
  </si>
  <si>
    <t>BARRIO GGT DORADAL PUERTO TRIU</t>
  </si>
  <si>
    <t>FO-25-1649911</t>
  </si>
  <si>
    <t>09/10/2025 SE ESCALA PARA VISITA. LLAMAR ANTES DE VISITAR, CONFIRMAR FALLA Y DATOS | 10/10/2025 SE REALIZA BORRADO DE TRASFERENCIAS SE HACEN PRUEBAS OK</t>
  </si>
  <si>
    <t>FA09Z472</t>
  </si>
  <si>
    <t>85225</t>
  </si>
  <si>
    <t>2861082</t>
  </si>
  <si>
    <t>3007044225</t>
  </si>
  <si>
    <t>NUNCHIA</t>
  </si>
  <si>
    <t>DISTRICOL AUTOSERVICIO MERKA-Y</t>
  </si>
  <si>
    <t>FO-25-1650016</t>
  </si>
  <si>
    <t>09/10/2025 SE ESCALA PARA VISITA. LLAMAR ANTES DE VISITAR, CONFIRMAR FALLA Y DATOS | 09/10/2025 SE VISITA COMERCIO, SE REALIZA CAMBIO DE DATAFONO. PRUEBAS OK. OPERATIVO EL SERVICIO</t>
  </si>
  <si>
    <t>AC03Z785</t>
  </si>
  <si>
    <t>2861222</t>
  </si>
  <si>
    <t>3007056900</t>
  </si>
  <si>
    <t>PTM CALI SUPER MARKET LA BERRA</t>
  </si>
  <si>
    <t>FO-25-1649900</t>
  </si>
  <si>
    <t>09/10/2025 SE ESCALA PARA VISITA. LLAMAR ANTES DE VISITAR, CONFIRMAR FALLA Y DATOS | 09/10/2025 SE HACE MANTENIMIENTO AL PORTARROLLOS Y QUEDA FUNCIONANDO CORRECTAMENTE</t>
  </si>
  <si>
    <t>SAZZZ823</t>
  </si>
  <si>
    <t>2861520</t>
  </si>
  <si>
    <t>3007073128</t>
  </si>
  <si>
    <t>PTM CALI  VARIEDADES JP</t>
  </si>
  <si>
    <t>FO-25-1650331</t>
  </si>
  <si>
    <t>09/10/2025 SE ESCALA PARA VISITA. LLAMAR ANTES DE VISITAR, CONFIRMAR FALLA Y DATOS | 09/10/2025 SE CAMBIA DATÁFONO YA QUE SE REINICIA CUANDO INSERTA TARJETAS</t>
  </si>
  <si>
    <t>NN00P185 - MN00C450</t>
  </si>
  <si>
    <t>2861527</t>
  </si>
  <si>
    <t>3007034367</t>
  </si>
  <si>
    <t>COMCARD PIEDECUESTA MARYESS</t>
  </si>
  <si>
    <t>FO-25-1650734</t>
  </si>
  <si>
    <t>09/10/2025 SE ESCALA PARA VISITA. LLAMAR ANTES DE VISITAR, CONFIRMAR FALLA Y DATOS | 10/10/2025 SE VISITA COMERCIO SE REALIZA INSTALACIÓN DE VERSION 9.90 OK, PRUEBAS OK, LECTOR DE BARRAS OK, PINPAD OK, CB OPERATIVO</t>
  </si>
  <si>
    <t>BL010915 - XP08Z047</t>
  </si>
  <si>
    <t>2861534</t>
  </si>
  <si>
    <t>3007056993</t>
  </si>
  <si>
    <t>DISTRICOL MERCA DOMIFRUVER</t>
  </si>
  <si>
    <t>FO-25-1650722</t>
  </si>
  <si>
    <t>09/10/2025 SE ESCALA PARA VISITA. LLAMAR ANTES DE VISITAR, CONFIRMAR FALLA Y DATOS | 09/10/2025 SE HACE MANTENIMIENTO SE OK SE CAMBIA DATÁFONO POR FALLA EN TECLADO</t>
  </si>
  <si>
    <t>XPRZZ659</t>
  </si>
  <si>
    <t>17013</t>
  </si>
  <si>
    <t>2861740</t>
  </si>
  <si>
    <t>3007032288</t>
  </si>
  <si>
    <t>AGUADAS</t>
  </si>
  <si>
    <t>DISTRICOL CELUMAX 1</t>
  </si>
  <si>
    <t>FO-25-1650831</t>
  </si>
  <si>
    <t>09/10/2025 SE ESCALA PARA VISITA. LLAMAR ANTES DE VISITAR, CONFIRMAR FALLA Y DATOS | 11/10/2025 SE HABLA CON EL CLIENTE PERO DADO EL PASO HACIA AGUADAS ESTA RESTRINGIDO POR LA VIA, SE DEBE VALIDAR EL DÍA MARTES PARA PODER REALIZAR DESPLAZAMIENTO | 16/10/2025 EL DIA 15 DE OCTUBRE SE INICIALIZA REMOTAMENTE CON APROBACION DE PAOLA GARZON PARA VALIDAR DAÑO YA QUE NO SE HABIA PODIDO DESPLAZAR AL SITIO | 17/10/2025 SE REALIZA VISITA SE CAMBIA DATAFONO POR MENSAJE RETIRE TARJETA NO LAS LEE SE CREAN USUARIOS SE HACEN PRUEBAS SERVICIO OK</t>
  </si>
  <si>
    <t>111JZ542</t>
  </si>
  <si>
    <t>2861926</t>
  </si>
  <si>
    <t>3007079791</t>
  </si>
  <si>
    <t>BARRIO PLAYA SALGUERO SANTA MARTA</t>
  </si>
  <si>
    <t>FO-25-1652310</t>
  </si>
  <si>
    <t>09/10/2025 SE ESCALA PARA VISITA. LLAMAR ANTES DE VISITAR, CONFIRMAR FALLA Y DATOS | 09/10/2025 SE REALIZA LA VISITA SE ENCUENTRA EL DATÁFONO CON PROBLEMA DE COMUNICACIÓN APARECE EL MENSAJE DE CABLE DE RED DESCONECTADO, SE CAMBIAR EL CABLEADO Y EL PROBLEMA PERSISTE, SE PROCEDE A CAMBIAR EL EQUIPO, SE REALIZAN PRUEBAS Y TODO OK</t>
  </si>
  <si>
    <t>F1XZZ031</t>
  </si>
  <si>
    <t>2861935</t>
  </si>
  <si>
    <t>3007080909</t>
  </si>
  <si>
    <t>BARRIO SAN CARLOS PIEDECUESTA 1</t>
  </si>
  <si>
    <t>FO-25-1652301</t>
  </si>
  <si>
    <t>09/10/2025 SE ESCALA PARA VISITA. LLAMAR ANTES DE VISITAR, CONFIRMAR FALLA Y DATOS | 10/10/2025 SE VISITA COMERCIO,SE VERIFICA CABLEADO EN OPTIMAS CONDICIONES, VERSION 10.3 OK ,PRUEBAS OK , LECTOR DE BARRAS OK , CB OPERATIVO</t>
  </si>
  <si>
    <t>FGZZZ917</t>
  </si>
  <si>
    <t>2861970</t>
  </si>
  <si>
    <t>3007073586</t>
  </si>
  <si>
    <t>MULTIPAGAS CABECERA II</t>
  </si>
  <si>
    <t>FO-25-1652274</t>
  </si>
  <si>
    <t>09/10/2025 SE ESCALA PARA VISITA. LLAMAR ANTES DE VISITAR, CONFIRMAR FALLA Y DATOS | 09/10/2025 SE REALIZA CAMBIO DE EQUIPO DEBIDO SE REINICIA , SE CAMBIA PINPAD NO LEE ALGUNAS TARJETAS , PRUEBAS OK CUBRE CLAVE OK</t>
  </si>
  <si>
    <t>SV00Y041</t>
  </si>
  <si>
    <t>54099</t>
  </si>
  <si>
    <t>2861992</t>
  </si>
  <si>
    <t>3007057278</t>
  </si>
  <si>
    <t>BOCHALEMA</t>
  </si>
  <si>
    <t>BARRIO BOCHALEMA BOCHALEMA 1</t>
  </si>
  <si>
    <t>FO-25-1652252</t>
  </si>
  <si>
    <t>09/10/2025 SE ESCALA PARA VISITA. LLAMAR ANTES DE VISITAR, CONFIRMAR FALLA Y DATOS | 10/10/2025 SE VISITA COMERCIO Y SE CAMBIA DATÁFONO, SE REALIZAN CIERRES Y PRUEBAS OK.</t>
  </si>
  <si>
    <t>TRSZZ845</t>
  </si>
  <si>
    <t>2862570</t>
  </si>
  <si>
    <t>3007064404</t>
  </si>
  <si>
    <t>BARRIO CENTRO GALAPA 3</t>
  </si>
  <si>
    <t>FO-25-1652425</t>
  </si>
  <si>
    <t>09/10/2025 SE ESCALA PARA VISITA. LLAMAR ANTES DE VISITAR, CONFIRMAR FALLA Y DATOS | 09/10/2025 SE LLAMA AL CB  Y SE DEJAN MENSAJES DE WHASAPP AL NUMERO,3175836575, PERO NO CONTESTAN, CUANDO YA SE IBA EN CAMINO, CLIENTE DEVUELVE LOS MENSAJES E  INFORMA
QUE TIENE DOS DATAFONOS Y QUE NO LE LEÍA LOS CÓDIGOS DE BARRAS, PERO DICE QUE REINICIO LOS EQUIPOS Y YA ESTA ESTA TRABAJANDO TODO PERFECTAMENTE, QUE NO ES NECESARIA LA VISITA</t>
  </si>
  <si>
    <t>HERNANDEZ ROJAS JOSE MAURICIO</t>
  </si>
  <si>
    <t>2862576</t>
  </si>
  <si>
    <t>3007018903</t>
  </si>
  <si>
    <t>PAGAFACIL CHICO 94</t>
  </si>
  <si>
    <t>FO-25-1655081</t>
  </si>
  <si>
    <t>09/10/2025 SE ESCALA PARA VISITA. LLAMAR ANTES DE VISITAR, CONFIRMAR FALLA Y DATOS | 10/10/2025 CAPACIDAD OPERATIVA | 10/10/2025 SE LLEGA A LA DIRECCIÓN INDICADA Y SE REALIZA CAMBIO DE DATÁFONO POR DAÑO EN EL CONECTOR DE ENERGÍA , CAUSANDO REINICIOS NO DESEADOS AL MÍNIMO MOVIMIENTO DEL EQUIPO. VERSIONAMIENTO Y CONFIGURACIÓN OK, USUARIO OK , HABILITACIÓN DE CAJA OK . SE REALIZAN PRUEBAS EXITOSAS</t>
  </si>
  <si>
    <t>TZZZZ589</t>
  </si>
  <si>
    <t>2862580</t>
  </si>
  <si>
    <t>FO-25-1655054</t>
  </si>
  <si>
    <t>09/10/2025 SE ESCALA PARA VISITA. LLAMAR ANTES DE VISITAR, CONFIRMAR FALLA Y DATOS | 09/10/2025 SE REALIZA REVISIÓN DE RESORTES DE IMPRESORA, TODO OK</t>
  </si>
  <si>
    <t>2862593</t>
  </si>
  <si>
    <t>3007063966</t>
  </si>
  <si>
    <t>DISTRICOL CARVAJAL Y VEGA</t>
  </si>
  <si>
    <t>FO-25-1655003</t>
  </si>
  <si>
    <t>09/10/2025 SE ESCALA ACTIVIDAD PARA GESTION WOMPI | 10/10/2025 SE VISITA COMERCIO SE REALIZA LA INSTALACIÓN DE VERSION 9.90 OK, SE VERIFICA CABLEADO EN OPTIMAS CONDICIONES, SE REALIZNA PRUEBAS OK, LECTOR DE BARRAS OK, CB OPERATIVO</t>
  </si>
  <si>
    <t>NA00Y804</t>
  </si>
  <si>
    <t>2862975</t>
  </si>
  <si>
    <t>3007069127</t>
  </si>
  <si>
    <t>PTM CALI EFIFICAX PAGOS Y TRA</t>
  </si>
  <si>
    <t>FO-25-1654807</t>
  </si>
  <si>
    <t>09/10/2025 SE ESCALA PARA VISITA. LLAMAR ANTES DE VISITAR, CONFIRMAR FALLA Y DATOS | 09/10/2025 SE CAMBIA HUB YA QUE ESTABA REINICIANDO EL DATÁFONO</t>
  </si>
  <si>
    <t>A103Z533 - A300Z062</t>
  </si>
  <si>
    <t>2863061</t>
  </si>
  <si>
    <t>3007024510</t>
  </si>
  <si>
    <t>BARRIO SUBA XX BOGOTA</t>
  </si>
  <si>
    <t>FO-25-1654871</t>
  </si>
  <si>
    <t>09/10/2025 SE ESCALA PARA VISITA. LLAMAR ANTES DE VISITAR, CONFIRMAR FALLA Y DATOS | 10/10/2025 CAMBIO DE EQUIPO ALERTADO SE REALIZA PRUEBAS OK SE ENTREGA SERVICIO OPERATIVO</t>
  </si>
  <si>
    <t>LA00Y910</t>
  </si>
  <si>
    <t>2863063</t>
  </si>
  <si>
    <t>3007044951</t>
  </si>
  <si>
    <t>DISTRICOL TIENDA JUANICA</t>
  </si>
  <si>
    <t>FO-25-1654841</t>
  </si>
  <si>
    <t>09/10/2025 SE ESCALA PARA VISITA. LLAMAR ANTES DE VISITAR, CONFIRMAR FALLA Y DATOS | 10/10/2025 SE REALIZA CAMBIO DE DATAFONO PORQUE NO CARGA LA BATERÍA , SE HACEN PRUEBAS OK</t>
  </si>
  <si>
    <t>AB1HZ999</t>
  </si>
  <si>
    <t>2863575</t>
  </si>
  <si>
    <t>3007079658</t>
  </si>
  <si>
    <t>BARRIO URB ASTURIAS SEC 1  TURBACO</t>
  </si>
  <si>
    <t>FO-25-1658181</t>
  </si>
  <si>
    <t>09/10/2025 SE ESCALA PARA VISITA. LLAMAR ANTES DE VISITAR, CONFIRMAR FALLA Y DATOS | 09/10/2025 SE REALIZA CAMBIO DE EQUIPO POR DAÑO EN EL PUERTO USB CLIENTE INFORMA QUE SE CAYO LA BASE Y SE DESPRENDIÓ EL PUERTO USB SE INSTALA EQUIPO NUEVO Y SE DEJA INSTALADO MAGIC BOX SE HACEN PRUEBAS TODO OK</t>
  </si>
  <si>
    <t>SXUZZ184</t>
  </si>
  <si>
    <t>2863579</t>
  </si>
  <si>
    <t>3007012493</t>
  </si>
  <si>
    <t>PAGAFACIL ENVIGADO</t>
  </si>
  <si>
    <t>FO-25-1658127</t>
  </si>
  <si>
    <t>09/10/2025 SE ESCALA PARA VISITA. LLAMAR ANTES DE VISITAR, CONFIRMAR FALLA Y DATOS | 09/10/2025 SE REALIZA CAMBIO DE RODILLO PARA UNA MEJOR IMPRESIÓN, YA QUE PRESENTA LAS TIRILLAS BORROSAS, NUEVAS TIRILLAS MUESTRAN TODA LA INFORMACIÓN</t>
  </si>
  <si>
    <t>JAAAT642</t>
  </si>
  <si>
    <t>2863724</t>
  </si>
  <si>
    <t>3007023038</t>
  </si>
  <si>
    <t>MULTIPAGAS SOGAMOSO</t>
  </si>
  <si>
    <t>FO-25-1658146</t>
  </si>
  <si>
    <t>09/10/2025 SE ESCALA PARA VISITA. LLAMAR ANTES DE VISITAR, CONFIRMAR FALLA Y DATOS | 10/10/2025 SE REALIZA CAMBIO DE PINPAD POR FALLA RETIRE TARJETA PRUEBAS OK CLIENTE CONFORME</t>
  </si>
  <si>
    <t>GZZZZ999</t>
  </si>
  <si>
    <t>2863892</t>
  </si>
  <si>
    <t>3007057819</t>
  </si>
  <si>
    <t>BARRIO CHUNIZA BOGOTA 2</t>
  </si>
  <si>
    <t>FO-25-1661651</t>
  </si>
  <si>
    <t>09/10/2025 SE ESCALA PARA VISITA. LLAMAR ANTES DE VISITAR, CONFIRMAR FALLA Y DATOS | 10/10/2025 SE VISITA COMERCIO, SE EVIDENCIA FALLA DEL LECTOR, SE CAMBIA LECTOR SE REALIZAN PRUEBAS, PRUEBAS OK</t>
  </si>
  <si>
    <t>TSZZZ675</t>
  </si>
  <si>
    <t>54250</t>
  </si>
  <si>
    <t>2864674</t>
  </si>
  <si>
    <t>3007030937</t>
  </si>
  <si>
    <t>EL TARRA</t>
  </si>
  <si>
    <t>COMCARD TARRA KEINER</t>
  </si>
  <si>
    <t>FO-25-1662726</t>
  </si>
  <si>
    <t>09/10/2025 SE ESCALA PARA VISITA. LLAMAR ANTES DE VISITAR, CONFIRMAR FALLA Y DATOS | 10/10/2025 EN COMUNICACIÓN CON EL CLIENTE ME INFORMA EL SR OCTAVIO TORO 3118333056 QUE SE ENCUENTRA VIAJANDO PARA CÚCUTA QUE ESTARÁ MAÑANA 11-10-25 A PRIMERA HORA EN LA BODEGA PARA A LA ATENCIÓN DEL CASO | 11/10/2025 SE CAMBIO DATAFONO POR DAÑO SE INSTALA NUEVA VERSIÓN CIERRES Y PRUEBAS OK</t>
  </si>
  <si>
    <t>BVZZZ217</t>
  </si>
  <si>
    <t>DURAN ACOSTA FRANK YONNY</t>
  </si>
  <si>
    <t>2864773</t>
  </si>
  <si>
    <t>3007046252</t>
  </si>
  <si>
    <t>BARRIO COLLAREJO CARTAGO 1</t>
  </si>
  <si>
    <t>FO-25-1662791</t>
  </si>
  <si>
    <t>09/10/2025 SE ESCALA PARA VISITA. LLAMAR ANTES DE VISITAR, CONFIRMAR FALLA Y DATOS | 10/10/2025 SE CAMBIA EQUIPO YA QUE SE REINICIA CONSTANTEMENTE, SE CAMBIA HUB, SE REALIZAN PRUEBAS OK.</t>
  </si>
  <si>
    <t>AD0AZ006 - LN007723</t>
  </si>
  <si>
    <t>2865076</t>
  </si>
  <si>
    <t>FO-25-1663344</t>
  </si>
  <si>
    <t>09/10/2025 SE ESCALA PARA VISITA. LLAMAR ANTES DE VISITAR, CONFIRMAR FALLA Y DATOS | 10/10/2025 SE REALIZA CAMBIO DE EQUIPO A6 ALERT IRRUPTION, CB BANCOLOMBIA PURO, PRUEBAS OK</t>
  </si>
  <si>
    <t>19573</t>
  </si>
  <si>
    <t>2865153</t>
  </si>
  <si>
    <t>3007063982</t>
  </si>
  <si>
    <t>PUERTO TEJADA</t>
  </si>
  <si>
    <t>BARRIO ANTONIO NARINO PUERTO T</t>
  </si>
  <si>
    <t>FO-25-1663160</t>
  </si>
  <si>
    <t>09/10/2025 SE ESCALA PARA VISITA. LLAMAR ANTES DE VISITAR, CONFIRMAR FALLA Y DATOS | 10/10/2025 SE REALIZA VISITA TÉCNICA, AL LLEGAR AL CB EL DATAFONO YA SE ENCUENTRA OPERANDO, SE CAMBIA FUENTE DE PODER Y SE CAMBIA MAGIC BOX POR TECNOLOGÍA, SE REALIZAN PRUEBAS OK.</t>
  </si>
  <si>
    <t>NA00Y820</t>
  </si>
  <si>
    <t>2865157</t>
  </si>
  <si>
    <t>3007070026</t>
  </si>
  <si>
    <t>REDY PEREIRA</t>
  </si>
  <si>
    <t>FO-25-1663154</t>
  </si>
  <si>
    <t>RODILLO AVERIADO</t>
  </si>
  <si>
    <t>09/10/2025 SE ESCALA PARA VISITA. LLAMAR ANTES DE VISITAR, CONFIRMAR FALLA Y DATOS | 10/10/2025 SE VISITA COMERCIO SE IDENTIFICA RODILLO IMPRESIÓN AVERIADO SE REALIZA CAMBIO DE DATÁFONO SE REALIZA PRUEBAS OK</t>
  </si>
  <si>
    <t>UV002107</t>
  </si>
  <si>
    <t>2865888</t>
  </si>
  <si>
    <t>3007077534</t>
  </si>
  <si>
    <t>BARRIO SAN JOSE ITAGUI  2</t>
  </si>
  <si>
    <t>FO-25-1663651</t>
  </si>
  <si>
    <t>09/10/2025 SE ESCALA PARA VISITA. LLAMAR ANTES DE VISITAR, CONFIRMAR FALLA Y DATOS | 10/10/2025 SE LLEGÓ A SITIO SE ENCONTRÓ QUE EL PUNTO ESTABA SIN FLUIDO ELÉCTRICO DEBIDO A CORTE DE ENERGÍA POR PARTE DE EPM NO SE LOGRA INTERVENIR NINGÚN EQUIPO</t>
  </si>
  <si>
    <t>17380</t>
  </si>
  <si>
    <t>2866028</t>
  </si>
  <si>
    <t>3007059786</t>
  </si>
  <si>
    <t>LA DORADA</t>
  </si>
  <si>
    <t>DISTRICOL BELLEZA Y COSMETICOS</t>
  </si>
  <si>
    <t>FO-25-1663806</t>
  </si>
  <si>
    <t>09/10/2025 SE ESCALA PARA VISITA. LLAMAR ANTES DE VISITAR, CONFIRMAR FALLA Y DATOS | 16/10/2025 SE CAMBIA DATÁFONO POR TECLADO BORROSO Y FALLANDO. SE HACEN LAS PRUEBAS DE TRANSACCIONES TODO OK</t>
  </si>
  <si>
    <t>FUA0B326</t>
  </si>
  <si>
    <t>2866090</t>
  </si>
  <si>
    <t>3007053540</t>
  </si>
  <si>
    <t>DISTRICOL VARIEDADES LA CASITA</t>
  </si>
  <si>
    <t>FO-25-1664601</t>
  </si>
  <si>
    <t>10/10/2025 SE ESCALA PARA VISITA. LLAMAR ANTES DE VISITAR, CONFIRMAR FALLA Y DATOS | 10/10/2025 SE CAMBIA DATÁFONO CON DISPLAY MALO, SE DEJAN SERVICIOS FUNCIONANDO CORRECTAMENTE</t>
  </si>
  <si>
    <t>TR0VZ617</t>
  </si>
  <si>
    <t>2866101</t>
  </si>
  <si>
    <t>3007070417</t>
  </si>
  <si>
    <t>DISTRICOL CENTRAL MÓVIL</t>
  </si>
  <si>
    <t>FO-25-1663812</t>
  </si>
  <si>
    <t>09/10/2025 SE ESCALA PARA VISITA. LLAMAR ANTES DE VISITAR, CONFIRMAR FALLA Y DATOS | 12/10/2025 SE DEBE REALIZAR DESPLZAMIENTO LA PROXIMA SEMANA POR PROBLEMAS DE LA VIA HACIA EL PUTUMAYO | 16/10/2025 SE VISITA CB. SE ENCUENTRA DATAFONO CON MENSAJE DE RETIRE TARJETA Y LECTORA QUE PERDIÓ SU CONFIGURACIÓN. SE REALIZA CAMBIO DE DATAFONO Y LECTORA. SE REALIZA. PRUEBAS TX EXITOSAS. QUEDA OPERATIVO</t>
  </si>
  <si>
    <t>NN008071</t>
  </si>
  <si>
    <t>2866421</t>
  </si>
  <si>
    <t>3007043024</t>
  </si>
  <si>
    <t>BARRIO CENTRO CHIQUINQUIRA 4</t>
  </si>
  <si>
    <t>FO-25-1664588</t>
  </si>
  <si>
    <t>10/10/2025 SE ESCALA PARA VISITA. LLAMAR ANTES DE VISITAR, CONFIRMAR FALLA Y DATOS | 10/10/2025 SE REALIZA VISITA AL COMERCIO, SE CAMBIA FUENTE DE PODER POR DAÑO, PRUEBAS OK.</t>
  </si>
  <si>
    <t>GZ9ZZ177 - IZ6ZZ373</t>
  </si>
  <si>
    <t>2867043</t>
  </si>
  <si>
    <t>3007075536</t>
  </si>
  <si>
    <t>PTM BOGOTA DROGUERIA ALBAN 72</t>
  </si>
  <si>
    <t>FO-25-1665994</t>
  </si>
  <si>
    <t>10/10/2025 SE ESCALA PARA VISITA. LLAMAR ANTES DE VISITAR, CONFIRMAR FALLA Y DATOS | 10/10/2025 SE REALIZA CAMBIO DE TAPA DE IMPRESORA PRUEBA DE IMPRESIÓN OK</t>
  </si>
  <si>
    <t>SX00J093 - SX00J297</t>
  </si>
  <si>
    <t>2867195</t>
  </si>
  <si>
    <t>3007069789</t>
  </si>
  <si>
    <t>BARRIO PORTUGAL EL BAGRE 1</t>
  </si>
  <si>
    <t>FO-25-1665983</t>
  </si>
  <si>
    <t>10/10/2025 SE ESCALA ACTIVIDAD PARA GESTION WOMPI | 14/10/2025 SE REALIZA CAMBIO DE FUENTE DE PODER, FUENTE AVERDIADA NO PRENDE EL EQUIPO, SE INSTALA NUEVA FUENTE DE PODER OPERATIVA, SOLUCIONANDO ASÍ LA FALLA Y QUEDANDO EL EQUIPO OPERATIVO OK, PRUEBAS EXITOSAS, CLIENTE CB VALIDA SALDO ANTES Y DESPUÉS DEL MANTENIMIENTO OK, CB SE DEJA OPERATIVO SIN NOVEDAD</t>
  </si>
  <si>
    <t>NN002799</t>
  </si>
  <si>
    <t>2867298</t>
  </si>
  <si>
    <t>3007046762</t>
  </si>
  <si>
    <t>PAGAFACIL PINARES</t>
  </si>
  <si>
    <t>FO-25-1665971</t>
  </si>
  <si>
    <t>10/10/2025 SE ESCALA ACTIVIDAD PARA GESTION WOMPI | 10/10/2025 SE VISITA COMERCIO SE IDENTIFICA 2 HUB DETERIORADOS SE REALIZA CAMBIO DE 2 HUB SE REALIZA PRUEBAS OK</t>
  </si>
  <si>
    <t>LA002275</t>
  </si>
  <si>
    <t>70215</t>
  </si>
  <si>
    <t>2867520</t>
  </si>
  <si>
    <t>3007040808</t>
  </si>
  <si>
    <t>COROZAL</t>
  </si>
  <si>
    <t>DISTRICOL DULCERIA EL PARAISO</t>
  </si>
  <si>
    <t>FO-25-1665961</t>
  </si>
  <si>
    <t>11/10/2025 SE VISITA COMERCIO POR FALLA, SE HACE CAMBIO DE EQUIPO, CAUSAL G3 TAPA DE IMPRESORA MALA, SE INSTALA MAGIC BOX DESK/2600, SE DEJA CON LA VERSIÓN 10.3, SE REALIZAN PRUEBAS OK, SE CREA USUARIO Y CONTRASEÑA.</t>
  </si>
  <si>
    <t>AA0OZ792</t>
  </si>
  <si>
    <t>2867580</t>
  </si>
  <si>
    <t>3007042849</t>
  </si>
  <si>
    <t>DISTRICOL TECNO CHUI ACCESORIO</t>
  </si>
  <si>
    <t>FO-25-1665937</t>
  </si>
  <si>
    <t>10/10/2025 SE ESCALA PARA VISITA. LLAMAR ANTES DE VISITAR, CONFIRMAR FALLA Y DATOS | 15/10/2025 DATAFONO MALO EN LOS PIÑONES DEL RODILLO IMPRESORA. GIRAN PERO NO ARRASTRAN EL PAPEL. LOS PIÑONES ESTAN LISOS. SE HACE CAMBIO DE LECTORA YA QUE LA ACTUAL SE ENCUENTRA DEFECTUOSA AL MOMENTO DE LEER LOS CODIGOS DE BARRA Y HACE QUE EL DATAFONO SE REINICIE. SE HACE CAMBIO DE DATAFONO Y SE HACEN PRUEBAS DE CONSULTA DE SALDO, RETIRO,CONSIGNACION Y PRUEBA DE LECTORA.</t>
  </si>
  <si>
    <t>EHZZZ071</t>
  </si>
  <si>
    <t>2867630</t>
  </si>
  <si>
    <t>3007080268</t>
  </si>
  <si>
    <t>BARRIO DIVINO NIÑO GUADALAJARA DE BUGA 1</t>
  </si>
  <si>
    <t>FO-25-1665947</t>
  </si>
  <si>
    <t>10/10/2025 SE ESCALA PARA VISITA. LLAMAR ANTES DE VISITAR, CONFIRMAR FALLA Y DATOS | 11/10/2025 EN LA VISITA TÉCNICA SE REALIZÓ EL CAMBIO DE DATÁFONO Y MAGIC BOX 2600 YA QUE SE ENCUENTRA QUE EL DATÁFONO NO IMPRIMÍA BIEN LA TIRILLA, ADICIONAL A ESO SE ESTABA QUEDANDO BLOQUEADO GENERANDO MOLESTIA PARA EL USUARIO Y RETRASANDO LA OPERACIÓN DEL CB,SE INSTALA EL SISTEMA OPERATIVO Y VERSIÓN 10.3N,SE REALIZÓ LA CONFIGURACIÓN E INICIALIZACIÓN OK, SE CREARON LOS USUARIOS Y SE REALIZARON LAS PRUEBAS DEJANDO EL SERVICIO OPERANDO SIN FALLAS Y SIN NOVEDAD.</t>
  </si>
  <si>
    <t>FAZZZ502</t>
  </si>
  <si>
    <t>2867794</t>
  </si>
  <si>
    <t>3007036219</t>
  </si>
  <si>
    <t>BARRIO LA VIRGEN SAN VICENTE F</t>
  </si>
  <si>
    <t>FO-25-1665899</t>
  </si>
  <si>
    <t>10/10/2025 SE ESCALA PARA VISITA. LLAMAR ANTES DE VISITAR, CONFIRMAR FALLA Y DATOS | 11/10/2025 SE LIMPIA CONTACTO DE IMPRESIÓN Y SE ORGANIZA TAPA</t>
  </si>
  <si>
    <t>AA00A170</t>
  </si>
  <si>
    <t>2867808</t>
  </si>
  <si>
    <t>FO-25-1665927</t>
  </si>
  <si>
    <t>10/10/2025 SE ESCALA PARA VISITA. LLAMAR ANTES DE VISITAR, CONFIRMAR FALLA Y DATOS | 10/10/2025 EN LA VISITA TÉCNICA SE REALIZÓ EL CAMBIO DE CABLE DE PINPAD Y TAMBIÉN LIMPIEZA DEL MISMO YA QUE ESTABA PRESENTANDO MOLESTIA PARA LEER LAS TARJETAS, TAMBIÉN SE REALIZÓ LA CONFIGURACIÓN AL LECTOR MOTOROLA SYMBOL YA QUE SE HABÍA DESCONFIGURADO,SE REALIZARON LAS PRUEBAS DEJANDO EL SERVICIO OPERANDO SIN FALLAS Y SIN NOVEDAD.</t>
  </si>
  <si>
    <t>2867931</t>
  </si>
  <si>
    <t>3007063933</t>
  </si>
  <si>
    <t>BARRIO CENTRO BUCARAMANGA 56</t>
  </si>
  <si>
    <t>FO-25-1665890</t>
  </si>
  <si>
    <t>10/10/2025 SE ESCALA PARA VISITA. LLAMAR ANTES DE VISITAR, CONFIRMAR FALLA Y DATOS | 11/10/2025 SE REALIZA VISITA AL COMERCIO CB, SE VALIDA Y SE ENCUENTRA QUE TENIAN INCONVENIENTES CON LA BATERIA Y LA FUENTE DE PODER SE CAMBIA FUENTE Y SE HACEN PRUEBAS DEJANDO TODO OK</t>
  </si>
  <si>
    <t>LA00X296</t>
  </si>
  <si>
    <t>17486</t>
  </si>
  <si>
    <t>2868053</t>
  </si>
  <si>
    <t>3007077034</t>
  </si>
  <si>
    <t>NEIRA</t>
  </si>
  <si>
    <t>BARRIO VEREDA TAPIAS NEIRA</t>
  </si>
  <si>
    <t>FO-25-1665881</t>
  </si>
  <si>
    <t>10/10/2025 SE ESCALA PARA VISITA. LLAMAR ANTES DE VISITAR, CONFIRMAR FALLA Y DATOS | 11/10/2025 SE REALIZA VISITA SE CAMBIA DATAFONO POR MENSAJE ALERT IRRUPTION SE CREAN USUARIOS SE HACEN PRUEBAS SERVICIO OK</t>
  </si>
  <si>
    <t>LM5ZZ659</t>
  </si>
  <si>
    <t>2868083</t>
  </si>
  <si>
    <t>3007034079</t>
  </si>
  <si>
    <t>DISTRICOL SKY MOBILE COMUNICAC</t>
  </si>
  <si>
    <t>FO-25-1666661</t>
  </si>
  <si>
    <t>10/10/2025 SE ESCALA PARA VISITA. LLAMAR ANTES DE VISITAR, CONFIRMAR FALLA Y DATOS | 11/10/2025 SE REALIZA VISITA DE CAMPO ENCONTRADO QUE EQUIPO IMPRIME BORROSO Y HUB TIENE EL CABLE DE CONEXIÓN DETERIORADO, DE ACUERDO A LO ANTERIOR SE PROCEDE A REALIZAR CAMBIO DE EQUIPO Y HUB, PRUEBAS CUPO Y USUARIO OK.</t>
  </si>
  <si>
    <t>1OZZZ673</t>
  </si>
  <si>
    <t>2868218</t>
  </si>
  <si>
    <t>3007074242</t>
  </si>
  <si>
    <t>BARRIO PORVENIR BOGOTA 1</t>
  </si>
  <si>
    <t>FO-25-1666628</t>
  </si>
  <si>
    <t>10/10/2025 SE ESCALA PARA VISITA. LLAMAR ANTES DE VISITAR, CONFIRMAR FALLA Y DATOS | 11/10/2025 SE VISITA COMERCIO, SE CAMBIA DISPOSITIVO, SE REALIZAN PRUEBAS DE TX, PRUEBAS OK</t>
  </si>
  <si>
    <t>EG3ZZ040</t>
  </si>
  <si>
    <t>2868583</t>
  </si>
  <si>
    <t>FO-25-1666559</t>
  </si>
  <si>
    <t>10/10/2025 SE ESCALA PARA VISITA. LLAMAR ANTES DE VISITAR, CONFIRMAR FALLA Y DATOS | 11/10/2025 SE VISITA COMERCIO POR UNA FALLA, SE HACE CAMBIO DE EQUIPO, CAUSAL G5 NO AVANZA PAPEL, SE DEJA CON LA VERSIÓN 10.3, SE REALIZAN PRUEBAS OK, SE CREA USUARIO Y CONTRASEÑA.</t>
  </si>
  <si>
    <t>2868596</t>
  </si>
  <si>
    <t>3007059188</t>
  </si>
  <si>
    <t>MULTIPAGAS YOPAL CENTRO</t>
  </si>
  <si>
    <t>FO-25-1666530</t>
  </si>
  <si>
    <t>10/10/2025 SE ESCALA PARA VISITA. LLAMAR ANTES DE VISITAR, CONFIRMAR FALLA Y DATOS | 11/10/2025 SE VISITA COMERCIO, SE REALIZA CAMBIO DE DATAFONO Y PINPAD. PRUEBAS OK. OPERATIVO EL SERVICIO</t>
  </si>
  <si>
    <t>JA004040</t>
  </si>
  <si>
    <t>5756</t>
  </si>
  <si>
    <t>2868642</t>
  </si>
  <si>
    <t>3007077016</t>
  </si>
  <si>
    <t>SONSON</t>
  </si>
  <si>
    <t>BARRIO SONSON SONSON 7</t>
  </si>
  <si>
    <t>FO-25-1666539</t>
  </si>
  <si>
    <t>10/10/2025 SE ESCALA PARA VISITA. LLAMAR ANTES DE VISITAR, CONFIRMAR FALLA Y DATOS | 12/10/2025 SE HABLO CON OPERARIA Y NOS INFORMA QUE EL CB HOY ESTA OPERANDO SIN NOVEDAD, CB OPERATIVO, SE CIERRA INCIDENTE.</t>
  </si>
  <si>
    <t>HENAO JARAMILLO JUAN JOSE</t>
  </si>
  <si>
    <t>47058</t>
  </si>
  <si>
    <t>2869093</t>
  </si>
  <si>
    <t>3007031485</t>
  </si>
  <si>
    <t>ARIGUANI</t>
  </si>
  <si>
    <t>ARRIO CENTRO 2</t>
  </si>
  <si>
    <t>FO-25-1667270</t>
  </si>
  <si>
    <t>10/10/2025 SE ESCALA PARA VISITA. LLAMAR ANTES DE VISITAR, CONFIRMAR FALLA Y DATOS | 11/10/2025 SE REALIZA CAMBIO DE DATAFONO, YA QUE TENIA LA TAPA DE LA IMPRESORA MALA Y LAS TECLAS BORROSAS, SE LE COLOCA EL NUMERO DE PLACA MANUAL YA QUE SE LE HABIA DESPRENDIDO, SE REALIZAN PRUEBAS DEJANDO SERVICIO FUNCIONAL AL 100 %</t>
  </si>
  <si>
    <t>XP9ZZ199</t>
  </si>
  <si>
    <t>2869137</t>
  </si>
  <si>
    <t>3007064320</t>
  </si>
  <si>
    <t>BARRIO INDUSTRIAL VILLAGARZON</t>
  </si>
  <si>
    <t>FO-25-1667278</t>
  </si>
  <si>
    <t>10/10/2025 SE ESCALA PARA VISITA. LLAMAR ANTES DE VISITAR, CONFIRMAR FALLA Y DATOS | 14/10/2025 SE REALIZA DESPLAZAMIENTO DESDE LA CIUDAD DE PASTO PERO NO SE ALCANZA A ATENDER EL DÍA DE HOY YA QUE ES TRAYECTO LARGO. SE ESTARÁ VISITANDO EN LOS PRÓXIMOS DIAS | 16/10/2025 SE VISITA CB. SE ENCUENTRA DATAFONO QUE NO LEE TARJETAS. SE REALIZA CAMBIO DE EQUIPO, SE REALIZAN PRUEBAS TX EXITOSAS. QUEDA OPERATIVO</t>
  </si>
  <si>
    <t>AA000962</t>
  </si>
  <si>
    <t>25335</t>
  </si>
  <si>
    <t>2869524</t>
  </si>
  <si>
    <t>3007075234</t>
  </si>
  <si>
    <t>GUAYABETAL</t>
  </si>
  <si>
    <t>PTM GUAYABETAL D.VELEZ COMUNIC</t>
  </si>
  <si>
    <t>FO-25-1667248</t>
  </si>
  <si>
    <t>10/10/2025 SE ESCALA PARA VISITA. LLAMAR ANTES DE VISITAR, CONFIRMAR FALLA Y DATOS | 14/10/2025 SE REALIZA VISTA AL CB POR SOLICITUD DE CABLE PELADO SE REINICIA EL DATÁFONO A TODA HORA , SE VERIFICA EL CABLE Y ESTÁ MAL ESTADO SE REALIZA EL CAMBIO PERO TAMBIÉN SE EVIDENCIA QUE EL PUERTO DEL DATÁFONO DONDE SE CONECTA ESTÁ FALLANDO SE GIRA EL CABLE Y SE REINICIA IGUAL, SE DECIDE CAMBIAR EL EQUIPO POR DAÑO SE REALIZA LA INSTALACIÓN Y LAS PRUEBAS TODO OK</t>
  </si>
  <si>
    <t>OWZZZ991</t>
  </si>
  <si>
    <t>2869628</t>
  </si>
  <si>
    <t>3007079175</t>
  </si>
  <si>
    <t>BARRIO SAN PEDRO AGUACHICA  2</t>
  </si>
  <si>
    <t>FO-25-1667236</t>
  </si>
  <si>
    <t>10/10/2025 SE ESCALA PARA VISITA. LLAMAR ANTES DE VISITAR, CONFIRMAR FALLA Y DATOS | 14/10/2025 ACTIVIDAD PENDIENTE POR CAPACIDAD OPERATIVA, SE ATENDERA EL DIS MIERCOLES 15-10 | 15/10/2025 SE REALIZA CAMBIO DE CABLE MAGICBOX DESK, YA QUE SE ENCONTRABA AVERIADO, DE IGUAL FORMA SE REALIZA LIMPIEZA DEL EQUIPO, SE REALIZAN PRUEBAS DEJANDO SERVICIO FUNCIONAL AL 100 %</t>
  </si>
  <si>
    <t>A4UZZ529</t>
  </si>
  <si>
    <t>2869641</t>
  </si>
  <si>
    <t>3007077490</t>
  </si>
  <si>
    <t>FO-25-1667229</t>
  </si>
  <si>
    <t>10/10/2025 SE ESCALA PARA VISITA. LLAMAR ANTES DE VISITAR, CONFIRMAR FALLA Y DATOS | 14/10/2025 ACTIVIDAD PENDIENTE POR CAPACIDAD OPERATIVA,SE ATENDERA ENTRE  EL DIA MARTES 14-10 Y EL MIERCIOLES 15-10 | 14/10/2025 SE REALIZA CAMBIO DE FUENTE DE PODER POR DAÑO, REINICIA EL EQUIPO CONSTANTEMETE, SE INSTALA NUEVA FUENTE DE PODER OPERATIVA OK, PRUEBAS EXITOSAS OK, CLIENTE CB VALIDA SALDO ANTES Y DESPUÉS DEL MANTENIMIENTO OK, CB SE DEJA OPERATIVO SIN NOVEDAD OK</t>
  </si>
  <si>
    <t>A4IZZ033</t>
  </si>
  <si>
    <t>2869823</t>
  </si>
  <si>
    <t>FO-25-1667222</t>
  </si>
  <si>
    <t>10/10/2025 SE ESCALA PARA VISITA. LLAMAR ANTES DE VISITAR, CONFIRMAR FALLA Y DATOS | 11/10/2025 SE REALIZA CAMBIO DE EQUIPO POR DAÑO YA AUE SE CALLO DEL SOPORTE Y SE ALERTÓ, SE REALIZAN PRUEBAS Y EL CB SE ENCUENTRA BLOQUEADO POR COMPENSACIÓN</t>
  </si>
  <si>
    <t>LMHZZZ293</t>
  </si>
  <si>
    <t>25178</t>
  </si>
  <si>
    <t>2869893</t>
  </si>
  <si>
    <t>3007055297</t>
  </si>
  <si>
    <t>CHIPAQUE</t>
  </si>
  <si>
    <t>BARRIO CENTRO CHIPAQUE</t>
  </si>
  <si>
    <t>FO-25-1667495</t>
  </si>
  <si>
    <t>10/10/2025 SE ESCALA PARA VISITA. LLAMAR ANTES DE VISITAR, CONFIRMAR FALLA Y DATOS | 11/10/2025 SE REALIZA CAMBIO DE EQUIPO POR DAÑO EN IMPRESORA LADO IZQUIERDO ILEGIBLE SERVICIO OPERATIVO PRUEBAS OK TRNA RBM SE REALIZA PRUEBA SOLO DE CONSULTA DE SALDO</t>
  </si>
  <si>
    <t>TRDZZ679</t>
  </si>
  <si>
    <t>2869995</t>
  </si>
  <si>
    <t>3007039734</t>
  </si>
  <si>
    <t>PTM MED MOMENTO MC</t>
  </si>
  <si>
    <t>FO-25-1667591</t>
  </si>
  <si>
    <t>10/10/2025 SE ESCALA PARA VISITA. LLAMAR ANTES DE VISITAR, CONFIRMAR FALLA Y DATOS | 11/10/2025 NO SE PUEDE HACER LA VISITA PORQUE EL USUARIO NO ESTABA Y EL COMERCIO ESTABA CERRADO</t>
  </si>
  <si>
    <t>9A0JZ479</t>
  </si>
  <si>
    <t>5197</t>
  </si>
  <si>
    <t>2870015</t>
  </si>
  <si>
    <t>3007025692</t>
  </si>
  <si>
    <t>COCORNA</t>
  </si>
  <si>
    <t>LOS CEDROS COCORNA</t>
  </si>
  <si>
    <t>FO-25-1667490</t>
  </si>
  <si>
    <t>10/10/2025 SE ESCALA ACTIVIDAD PARA GESTION WOMPI | 11/10/2025 SE REALIZA CAMBIO DE LECTORA DE BARRAS SE HACEN PRUEBAS OK</t>
  </si>
  <si>
    <t>A00HZ463</t>
  </si>
  <si>
    <t>15238</t>
  </si>
  <si>
    <t>2870183</t>
  </si>
  <si>
    <t>3007063427</t>
  </si>
  <si>
    <t>DUITAMA</t>
  </si>
  <si>
    <t>BARRIO VEREDA TOCOGUA SECTOR O</t>
  </si>
  <si>
    <t>FO-25-1667809</t>
  </si>
  <si>
    <t>10/10/2025 SE ESCALA PARA VISITA. LLAMAR ANTES DE VISITAR, CONFIRMAR FALLA Y DATOS | 11/10/2025 SE REALIZA CAMBIO DE EQUIPO POR FALLA EN LA IMPRESORA PRUEBAS OK CLIENTE CONFORME</t>
  </si>
  <si>
    <t>MA00W081</t>
  </si>
  <si>
    <t>2870508</t>
  </si>
  <si>
    <t>FO-25-1667932</t>
  </si>
  <si>
    <t>10/10/2025 SE ESCALA PARA VISITA. LLAMAR ANTES DE VISITAR, CONFIRMAR FALLA Y DATOS | 11/10/2025 SE REVISA EQUIPO Y SE EVIDENCIA QUE LA TAPA ESTABA MAL PUESTA, PROCEDO A INSTALARLA CORRECTAMENTE</t>
  </si>
  <si>
    <t>2870574</t>
  </si>
  <si>
    <t>3007065417</t>
  </si>
  <si>
    <t>DISTRICOL LOGISTICA Y TRANSPOR</t>
  </si>
  <si>
    <t>FO-25-1668058</t>
  </si>
  <si>
    <t>10/10/2025 SE ESCALA PARA VISITA. LLAMAR ANTES DE VISITAR, CONFIRMAR FALLA Y DATOS | 11/10/2025 SE REALIZA VISITA AL CB Y SE EVIDENCIA QUE EL PROBLEMA ES EN EL ROLLO YA QUE ESTÁ GENERANDO QUE IMPRIMA CLARO, SE CAMBIA EL ROLLO SE REALIZA IMPRESIÓN E IMPRIME MUY BIEN, PRUEBAS CB OK SE DEJA OPERATIVO</t>
  </si>
  <si>
    <t>6A00D651</t>
  </si>
  <si>
    <t>2870877</t>
  </si>
  <si>
    <t>3007041161</t>
  </si>
  <si>
    <t>PAGAFACIL ARKADIA</t>
  </si>
  <si>
    <t>FO-25-1668369</t>
  </si>
  <si>
    <t>11/10/2025 SE REALIZA CAMBIO DE HUB POR DAÑO EN CABLE Y SE REVISA CONEXIONES TODO OK</t>
  </si>
  <si>
    <t>GZ0OZ427</t>
  </si>
  <si>
    <t>2870897</t>
  </si>
  <si>
    <t>3007080761</t>
  </si>
  <si>
    <t>BARRIO CAICEDO MEDELLIN 17</t>
  </si>
  <si>
    <t>FO-25-1668437</t>
  </si>
  <si>
    <t>11/10/2025 SE LLAMA AL NÚMERO INDICADO PARA CONFIRMAR VISITA Y LA SEÑORA GEIDER PALACIO INDICA NO NECESITAR VISITA TÉCNICA PORQUE EL EQUIPO SE ENCUENTRA FUNCIONANDO CON TOTAL NORMALIDAD</t>
  </si>
  <si>
    <t>2871002</t>
  </si>
  <si>
    <t>3007013194</t>
  </si>
  <si>
    <t>CENTRO COMERCIAL DIVER PLAZA</t>
  </si>
  <si>
    <t>FO-25-1668252</t>
  </si>
  <si>
    <t>11/10/2025 SE VISITA COMERCIO CB BANCOLOMBIA ROBUSTO, SE CAMBIA DATAFONO POR DETERIORO DEL TECLADO Y SE CAMBIA LECTOR DE BARRAS QUE NO LEE CORRECTAMENTE LOS CÓDIGOS, SE DEJAN USUARIOS DEL CLIENTE, SE REALIZAN PRUEBAS OK.</t>
  </si>
  <si>
    <t>JAATZ087</t>
  </si>
  <si>
    <t>2871355</t>
  </si>
  <si>
    <t>3007026051</t>
  </si>
  <si>
    <t>REDY MIRAMAR</t>
  </si>
  <si>
    <t>FO-25-1668630</t>
  </si>
  <si>
    <t>PUERTO USB DAÑADO</t>
  </si>
  <si>
    <t>11/10/2025 SE REALIZA VISITA AL COMERCIO SE ENCUENTRA HUB CON PUERTOS DAÑADOS LO CUAL NO DEJABA QUE EL LECTOR DE BARRAS FUNCIONARA SE CAMBIA HUB SE REALIZAN PRUEBAS EXITOSAS Y EL CB QUEDA OPERATIVO</t>
  </si>
  <si>
    <t>A5ZZZ459</t>
  </si>
  <si>
    <t>2871400</t>
  </si>
  <si>
    <t>3007044231</t>
  </si>
  <si>
    <t>MULTIPAGAS TERM TRANS BQUILLA</t>
  </si>
  <si>
    <t>FO-25-1668705</t>
  </si>
  <si>
    <t>10/10/2025 SE ESCALA PARA VISITA. LLAMAR ANTES DE VISITAR, CONFIRMAR FALLA Y DATOS | 11/10/2025 SE REALIZA VISITA TÉCNICA, SE VALIDA OPERATIVIDAD DEL EQUIPO, SE EVIDENCIA UN MENSAJE SIN TONO, SE RECONFIGURAR LOS PARÁMETROS DEL EQUIPO, SE REALIZAN PRUEBAS EXITOSAS, EQUIPO FUNCIONA CORRECTAMENTE, CB QUEDA OPERATIVO.</t>
  </si>
  <si>
    <t>AC03Z824</t>
  </si>
  <si>
    <t>2871448</t>
  </si>
  <si>
    <t>3007025711</t>
  </si>
  <si>
    <t>BARRIO POPULAR III MEDELLIN</t>
  </si>
  <si>
    <t>FO-25-1669619</t>
  </si>
  <si>
    <t>11/10/2025 SE HACE MANTENIMIENTO OK SE LIMPIA LECTOR DE TARJETA DE TARJETAS OK</t>
  </si>
  <si>
    <t>A00MZ479</t>
  </si>
  <si>
    <t>2871546</t>
  </si>
  <si>
    <t>3007062019</t>
  </si>
  <si>
    <t>PTM CALI CACHARRERIA Y PAPELER</t>
  </si>
  <si>
    <t>FO-25-1669575</t>
  </si>
  <si>
    <t>11/10/2025 SE ESCALA PARA VISITA. LLAMAR ANTES DE VISITAR, CONFIRMAR FALLA Y DATOS | 11/10/2025 SE REALIZA CAMBIO DE DISPOSITIVO YA QUE EL DISPOSITIVO QUE CUENTA EL CLIENTE, PRESENTA ALERTA Y SOLUCIÓN. ENTONCES SE REALIZA CAMBIO DE DISPOSITIVO SE REALIZAN PRUEBAS OK</t>
  </si>
  <si>
    <t>KA00M291</t>
  </si>
  <si>
    <t>2871639</t>
  </si>
  <si>
    <t>3007021138</t>
  </si>
  <si>
    <t>BARRIO VIA DUITAMA BELENCITO N</t>
  </si>
  <si>
    <t>FO-25-1669596</t>
  </si>
  <si>
    <t>11/10/2025 SE ESCALA PARA VISITA. LLAMAR ANTES DE VISITAR, CONFIRMAR FALLA Y DATOS | 11/10/2025 SE REALIZA CAMBIO DE EQUIPO POR FALLA EN EL TECLADO TECLA VERDE SE QUEDA PEGADA PRUEBAS OK CLIENTE CONFORME</t>
  </si>
  <si>
    <t>AAAXZ151</t>
  </si>
  <si>
    <t>2871643</t>
  </si>
  <si>
    <t>FO-25-1669590</t>
  </si>
  <si>
    <t>11/10/2025 SE ESCALA PARA VISITA. LLAMAR ANTES DE VISITAR, CONFIRMAR FALLA Y DATOS | 15/10/2025 SE REALIZA CAMBIO DE DATAFONO YA QUE SE ENCONTRABA ALERTADO, SE REALIZAN PRUEBAS DEJANDO SERVICIO FUNCIONAL AL 100 %</t>
  </si>
  <si>
    <t>50590</t>
  </si>
  <si>
    <t>PUERTO RICO</t>
  </si>
  <si>
    <t>5411</t>
  </si>
  <si>
    <t>2872138</t>
  </si>
  <si>
    <t>3007019441</t>
  </si>
  <si>
    <t>LIBORINA</t>
  </si>
  <si>
    <t>SIMON BOLIVAR LIBORINA</t>
  </si>
  <si>
    <t>FO-25-1669558</t>
  </si>
  <si>
    <t>11/10/2025 SE ESCALA PARA VISITA. LLAMAR ANTES DE VISITAR, CONFIRMAR FALLA Y DATOS | 15/10/2025 SE CAMBIA EQUIPO POR DAÑO EN PUERTO USB</t>
  </si>
  <si>
    <t>AAAAA342</t>
  </si>
  <si>
    <t>47660</t>
  </si>
  <si>
    <t>2872150</t>
  </si>
  <si>
    <t>3007070645</t>
  </si>
  <si>
    <t>SABANAS DE SAN ANGEL</t>
  </si>
  <si>
    <t>BARRIO 7 DE AGOSTO SABANAS</t>
  </si>
  <si>
    <t>FO-25-1669551</t>
  </si>
  <si>
    <t>11/10/2025 SE ESCALA PARA VISITA. LLAMAR ANTES DE VISITAR, CONFIRMAR FALLA Y DATOS | 11/10/2025 REAGENDA PARA EL DIA 14 DE OCTUBRE, YA QUE SE REQUIERE CAMBIO DE EQUIPO Y NO SE CUENTA  SOPORTE DE REDEBAN AL MEDIO DIA | 14/10/2025 SE REALIZA CAMBIO DE DATAFONO YA QUE NO LEE LAS TARJETAS, SE REALIZAN PRUEBAS DEJANDO SERVICIO FUNCIONAL AL 100 %</t>
  </si>
  <si>
    <t>UV008387</t>
  </si>
  <si>
    <t>2872151</t>
  </si>
  <si>
    <t>3007069136</t>
  </si>
  <si>
    <t>PTM BOGOTA DISTRIBUIDORA DE BE</t>
  </si>
  <si>
    <t>FO-25-1669546</t>
  </si>
  <si>
    <t>11/10/2025 SE ESCALA PARA VISITA. LLAMAR ANTES DE VISITAR, CONFIRMAR FALLA Y DATOS | 11/10/2025 SE LLEGA A LA DIRECCIÓN INDICADA Y SE REALIZA CAMBIO DE DATÁFONO POR DETERIORO EN EL TECLADO E IMPRESIÓN SIN VARIOS CARACTERES, VERSIONAMIENTO Y CONFIGURACIÓN OK, USUARIO OK, CUPO OK, SE REALIZAN PRUEBAS EXITOSAS, SE INSTALA DESK 2600 CON SU RESPECTIVO MAGIC BOX</t>
  </si>
  <si>
    <t>A103Z542 - AAQUZ615</t>
  </si>
  <si>
    <t>63001</t>
  </si>
  <si>
    <t>2872162</t>
  </si>
  <si>
    <t>3007062026</t>
  </si>
  <si>
    <t>ARMENIA</t>
  </si>
  <si>
    <t>DISTRICOL TODO BELLEZA</t>
  </si>
  <si>
    <t>FO-25-1669541</t>
  </si>
  <si>
    <t>11/10/2025 SE ESCALA PARA VISITA. LLAMAR ANTES DE VISITAR, CONFIRMAR FALLA Y DATOS | 11/10/2025 SE VISITA COMERCIO SE REALIZÓ RECONFIGURACIÓN DE PARÁMETROS DATAFONO, PRUEBAS OK.</t>
  </si>
  <si>
    <t>KA00M298</t>
  </si>
  <si>
    <t>2872167</t>
  </si>
  <si>
    <t>FO-25-1669529</t>
  </si>
  <si>
    <t>11/10/2025 SE ESCALA PARA VISITA. LLAMAR ANTES DE VISITAR, CONFIRMAR FALLA Y DATOS | 14/10/2025 SE VISITA SITIO, SE CAMBIA CABLE DE RED OK. SE REALIZAN PRUEBAS EXITOSAS</t>
  </si>
  <si>
    <t>2872297</t>
  </si>
  <si>
    <t>FO-25-1672097</t>
  </si>
  <si>
    <t>11/10/2025 SE ESCALA PARA VISITA. LLAMAR ANTES DE VISITAR, CONFIRMAR FALLA Y DATOS | 11/10/2025 SE REALIZA CAMBIO DE RODILLO DE IMPRESORA YA QUE EN OCASIONES FALTAN CARACTERES EN LAS TIRILLAS, NUEVAS TIRILLAS MUESTRAN TODA LA INFORMACIÓN</t>
  </si>
  <si>
    <t>2872401</t>
  </si>
  <si>
    <t>3007072551</t>
  </si>
  <si>
    <t>PTM CHIGORODO   PUNTOSERVIS CH</t>
  </si>
  <si>
    <t>FO-25-1671657</t>
  </si>
  <si>
    <t>11/10/2025 SE ESCALA PARA VISITA. LLAMAR ANTES DE VISITAR, CONFIRMAR FALLA Y DATOS | 12/10/2025 SE HABLO CON USUARIA Y NOS CONFIRMA QUE CB YA ESTA OPERANDO SIN NOVEDAD, SE REALIZARON PRUEBAS EXITOSAS. CB OPERATIVO, SE CIERRA INCIDENTE.</t>
  </si>
  <si>
    <t>2872479</t>
  </si>
  <si>
    <t>3007074060</t>
  </si>
  <si>
    <t>PTM CALI BROASTER Y SALCHIPAPA</t>
  </si>
  <si>
    <t>FO-25-1673471</t>
  </si>
  <si>
    <t>DATOS DESACTUALIZADOS</t>
  </si>
  <si>
    <t>FECHA DIRECCION DESACTUALZADA</t>
  </si>
  <si>
    <t>11/10/2025 SE ESCALA PARA VISITA. LLAMAR ANTES DE VISITAR, CONFIRMAR FALLA Y DATOS | 12/10/2025 SE REALIZA LLAMADA AL CLIENTE PARA VALIDAR DAÑO PERO CONTESTA EL SEÑOR JUAN CARLOS INDICA QUE ELLOS NO HAN REPORTADO NADA SE LE INDICA EL NÚMERO INDICA QUE SI ES , Y EL COMERCIO TAMBIÉN PERO QUE NO REQUIEREN NADA</t>
  </si>
  <si>
    <t>HENAO CARDONA DIEGO FERNANDO</t>
  </si>
  <si>
    <t>2872485</t>
  </si>
  <si>
    <t>3007071689</t>
  </si>
  <si>
    <t>MULTIPAGAS EL EDÉN</t>
  </si>
  <si>
    <t>FO-25-1673587</t>
  </si>
  <si>
    <t>CABLE TEFF AVERIADO</t>
  </si>
  <si>
    <t>11/10/2025 SE ESCALA PARA VISITA. LLAMAR ANTES DE VISITAR, CONFIRMAR FALLA Y DATOS | 11/10/2025 NO HAY SOPORTE DE ACTIVOS PARA ATENDER ACTIVIDAD | 12/10/2025 MULTIPAGAS ESTA CERRADO EL FIN DE SEMANA | 14/10/2025 SE REALIZA VISITA DE CAMPO ENCONTRADO QUE EQUIPO NO IMPRIME BIEN Y SE REINICIA, POR LO ANTERIOR SE CAMBIA TAPA DE IMPRESORA Y CABLE DE PINOAD YA QUE ESTA ROTO, SE HACEN PRUEBAS CUPO Y USUARIO OK.</t>
  </si>
  <si>
    <t>MN00G779-MN00G332</t>
  </si>
  <si>
    <t>68745</t>
  </si>
  <si>
    <t>2872610</t>
  </si>
  <si>
    <t>3007039748</t>
  </si>
  <si>
    <t>SIMACOTA</t>
  </si>
  <si>
    <t>PTM MUNDO SHOPPING SIMACOTA</t>
  </si>
  <si>
    <t>FO-25-1683365 | FO-25-1673721</t>
  </si>
  <si>
    <t>14/10/2025 SE ESCALA PARA VISITA. LLAMAR ANTES DE VISITAR, CONFIRMAR FALLA Y DATOS | 15/10/2025 SE REALIZA CAMBIO DE DATAFONOSE DEJA DSK 2600 CON VERSION 10.3 SE HACEN PRUEBAS OK VISITA EXITOSA</t>
  </si>
  <si>
    <t>GZ0CZ109</t>
  </si>
  <si>
    <t>25430</t>
  </si>
  <si>
    <t>2872705</t>
  </si>
  <si>
    <t>3007076550</t>
  </si>
  <si>
    <t>MADRID</t>
  </si>
  <si>
    <t>PTM MADRID PAPELERIA Y VIVERES</t>
  </si>
  <si>
    <t>FO-25-1673848</t>
  </si>
  <si>
    <t>11/10/2025 SE ESCALA PARA VISITA. LLAMAR ANTES DE VISITAR, CONFIRMAR FALLA Y DATOS | 11/10/2025 NO HAY SOPORTE DE ACTIVOS PARA ATENDER ACTIVIDAD | 14/10/2025 SE LLEGA A COMERCIO A REALIZA ACTIVIDADE SERVICIO TÉCNICO CLIENTE INDICA QUE EL DATAFONO YA SE ENCUENTRA FUNCIONANDO EN PERFECTAS CONDICIONES NO ES NECESARIO LA VISITA</t>
  </si>
  <si>
    <t>103ZZ230 - 103ZZ277</t>
  </si>
  <si>
    <t>2872806</t>
  </si>
  <si>
    <t>3007023717</t>
  </si>
  <si>
    <t>PTM  MAGENTO`S</t>
  </si>
  <si>
    <t>FO-25-1674095</t>
  </si>
  <si>
    <t>06/12/2025 SE ESCALA PARA VISITA. LLAMAR ANTES DE VISITAR, CONFIRMAR FALLA Y DATOS | 11/10/2025 SEGÚN DESCRIPCIÓN DE INCIDENTE EN PUNTO ES NECESARIO CAMBIO DE EQUIPO, VISITA SE REALIZARÁ DÍA HÁBIL DE LA PRÓXIMA SEMANA QUE SE TENGA SOPORTE PARA CAMBIO. | 12/10/2025 SE COMUNICA CON CLIENTE AL 3113555888 E INFORMA QUE NO LABORA EL DÍA DOMINGO NI LUNES, SE APLAZA VISITA PARA EL DÍA MARTES | 14/10/2025 DATAFONO ESTABA IMPRIMINDO BORROSO POR UN LADO. SE PROCEDE HACER MANTENIMIENTO LIMPIANDO EL COMPARTIMIENTO DONDE VA EL ROLLO. SE LIMPIA CON UN TRAPO ALCOHOL ISOPROPILICO. SE CAMBIA TAPA DE LA IMPRESORA YA QUE LA ACTUAL SE ENCONTRABA DEFECTUOSA. SE HACEN PRUEBAS Y SE CORRIGE EL ERROR SE DEJA TODO FUNCIONANDO CORRECTAMENTE</t>
  </si>
  <si>
    <t>ABC0D961 - XP9ZZ502</t>
  </si>
  <si>
    <t>2873273</t>
  </si>
  <si>
    <t>3007025666</t>
  </si>
  <si>
    <t>BARRIO EL LIBERTADOR</t>
  </si>
  <si>
    <t>FO-25-1675443</t>
  </si>
  <si>
    <t>12/10/2025 SE ESCALA PARA VISITA. LLAMAR ANTES DE VISITAR, CONFIRMAR FALLA Y DATOS | 12/10/2025 SE REALIZA LLAMADA TELEFÓNICA CON LA SEÑORITA DANIELA LEÓN QUIEN NOS INDICA NO ABRIR MAÑANA LUNES FESTIVO POR LO ANTERIOR SOLICITO PASAR MARTE 14 EN HORAS DE LA MAÑANA | 14/10/2025 POR MOTIVO DE TRASPORTE SE LLEGARÁ A PUNTO DESPUÉS DE LAS 12:40 AM, SE LE INFORMA AL CLIENTE QUIEN CONFIRMA INFORMACIÓN Y DISPONIBILIDAD | 14/10/2025 DEBIDO A QUE ME ENCUENTRO EN ZONA SE VISITA COMERCIO POR CERCANÍA PERO SE ENCUENTRA CERRADO, EN COMUNICACIÓN CON LA LÍNEA 3157639952  CLIENTE INFORMA QUE HOY NO PUEDE ATENDERNOS DEBIDO A QUE SE ENCUENTRA REALIZANDO DILIGENCIAS PERSONALES EN EL BANCO. SE LE INFORMA QUE DEBIDO A QUE LA ORDEN VENCE, DEBE COMUNICARSE NUEVAMENTE A LA LÍNEA PARA GENERAR UNA NUEVA ORDEN YREALIZAR EL RESPECTIVO SOPORTE TECNICO QUE RADICÓ. COMERCIO CERRADO SOPORTE TEL</t>
  </si>
  <si>
    <t>A00AZ445</t>
  </si>
  <si>
    <t>2873388</t>
  </si>
  <si>
    <t>3007068620</t>
  </si>
  <si>
    <t>DISTRICOL VARIEDADES PAGA MAX</t>
  </si>
  <si>
    <t>FO-25-1675539</t>
  </si>
  <si>
    <t>12/10/2025 SE ESCALA PARA VISITA. LLAMAR ANTES DE VISITAR, CONFIRMAR FALLA Y DATOS | 12/10/2025 SEGÚN DESCRIPCIÓN DE INCIDENTE EN PUNTO ES NECESARIO CAMBIO DE EQUIPO, VISITA SE REALIZARÁ DÍA HÁBIL DE LA PRÓXIMA SEMANA QUE SE TENGA SOPORTE PARA CAMBIO. | 14/10/2025 SE REALIZA CAMBIO TAPA DE IMPRESIÓN YA QUE NO SALÍAN IMPRESIONES.</t>
  </si>
  <si>
    <t>TVCZZ944</t>
  </si>
  <si>
    <t>2874169</t>
  </si>
  <si>
    <t>3007073572</t>
  </si>
  <si>
    <t>DISTRICOL PAPELERIAFOGATA</t>
  </si>
  <si>
    <t>FO-25-1677088</t>
  </si>
  <si>
    <t>13/10/2025 SE ESCALA PARA VISITA. LLAMAR ANTES DE VISITAR, CONFIRMAR FALLA Y DATOS | 14/10/2025 EQUIPO ALERT INTERRUPTION, DIA FESTIVO NO CONTAMOS CON SOPORTE DE ACTIVOS RBM PARA GESTIONAR LA ACTIVIDAD | 15/10/2025 SE REALIZAN LLAMADAS TELEFÓNICA AL NÚMERO 3249854496 Y SE ENCUENTRA QUE EL NÚMERO ESTÁ SUSPENDIDO, SE PROCEDE A REALIZAR VISITA TÉCNICA A LA DIRECCIÓN ASIGNADA | 15/10/2025 SE REALIZÓ VISITA AL COMERCIO Y SE ENCUENTRA PID PAD ALERTADO, SE REALIZA CAMBIO DE PID PAD PRUEBAS ÉXITOSAS</t>
  </si>
  <si>
    <t>SV00W497</t>
  </si>
  <si>
    <t>2874184</t>
  </si>
  <si>
    <t>3007079854</t>
  </si>
  <si>
    <t>BARRIO PTO TRIUNFO PUERTO TRIU</t>
  </si>
  <si>
    <t>FO-25-1677069</t>
  </si>
  <si>
    <t>13/10/2025 SE ESCALA PARA VISITA. LLAMAR ANTES DE VISITAR, CONFIRMAR FALLA Y DATOS | 17/10/2025 SE REVISA EQUIPO Y SE EVIDENCIA QUE AL INICIAR TURNO, EL DATAFONO ESTÁ TOTALMENTE DESCARGADO POR ESTE MOTIVO EL PAPEL NO AVANZA HASTA QUE EL EQUIPO CARGA, SE LE EXPLICA AL USUARIO EL CORRECTO FUNCIONAMIENTO</t>
  </si>
  <si>
    <t>FAUZZ223</t>
  </si>
  <si>
    <t>2874269</t>
  </si>
  <si>
    <t>3007035778</t>
  </si>
  <si>
    <t>BARRIO AURES II BOGOTA</t>
  </si>
  <si>
    <t>FO-25-1680377</t>
  </si>
  <si>
    <t>14/10/2025 SE ESCALA PARA VISITA. LLAMAR ANTES DE VISITAR, CONFIRMAR FALLA Y DATOS | 14/10/2025 NO CONTAMOS CON SOPORTE CAMBIO ACTIVO LOS FESTIVOS, SE REPROGRAMA PARA DIA HABIL | 14/10/2025 SE ENCUENTRA DATÁFONO PANTALLA BLANCA, NO ENCIENDE, SE CAMBIA DATÁFONO, SE INSTALA MAGICBOX, SE REALIZAN PRUEBAS DE FUNCIONAMIENTO OK</t>
  </si>
  <si>
    <t>LN00F198</t>
  </si>
  <si>
    <t>MICHELI LOPEZ MIGUEL ANGEL</t>
  </si>
  <si>
    <t>2874348</t>
  </si>
  <si>
    <t>3007081698</t>
  </si>
  <si>
    <t>DISTRICOL VARIEDADES ITZAMARA</t>
  </si>
  <si>
    <t>FO-25-1677079</t>
  </si>
  <si>
    <t>13/10/2025 SE ESCALA PARA VISITA. LLAMAR ANTES DE VISITAR, CONFIRMAR FALLA Y DATOS | 14/10/2025 SE VALIDA LECTURA DE TARJETA Y SE REALIZA LIMPIEZA DÓNDE HAY CONTACTO.</t>
  </si>
  <si>
    <t>FWZZZ430</t>
  </si>
  <si>
    <t>2874821</t>
  </si>
  <si>
    <t>3007025341</t>
  </si>
  <si>
    <t>ARA0013 CIUDAD DORADA</t>
  </si>
  <si>
    <t>FO-25-1680244</t>
  </si>
  <si>
    <t>14/10/2025 SE ESCALA CASO ARA A LA RED** TU SOLICITUD REFERENTE A GENERACIÓN DE CASOS CB ARA BANCOLOMBIA QUEDÓ RADICADA BAJO EL TICKET NÚMERO AL ÁREA ENCARGADA. | 14/10/2025 SE ESCALA CASO ARA A LA RED** TU SOLICITUD REFERENTE A GENERACIÓN DE CASOS CB ARA BANCOLOMBIA QUEDÓ RADICADA BAJO EL TICKET NÚMERO AL ÁREA ENCARGADA. | 14/10/2025 SE ESCALA CASO ARA A LA RED** TU SOLICITUD REFERENTE A GENERACIÓN DE CASOS CB ARA BANCOLOMBIA QUEDÓ RADICADA BAJO EL TICKET NÚMERO AL ÁREA ENCARGADA. | 14/10/2025 SE ESCALA CASO ARA A LA RED** TU SOLICITUD REFERENTE A GENERACIÓN DE CASOS CB ARA BANCOLOMBIA QUEDÓ RADICADA BAJO EL TICKET NÚMERO AL ÁREA ENCARGADA.</t>
  </si>
  <si>
    <t>2875607</t>
  </si>
  <si>
    <t>FO-25-1678717</t>
  </si>
  <si>
    <t>14/10/2025 SE ESCALA PARA VISITA. LLAMAR ANTES DE VISITAR, CONFIRMAR FALLA Y DATOS | 14/10/2025 VISITAMOS COMERCIO EL DATÁFONO SE REINICIA MUY REPETIDAMENTE EL INCONVENIENTE LO TIENE EL HUB QUÉ EN UNA VISITA DE UNOS DÍAS PASADOS SE CAMBIÓ Y QUEDO GENERANDO EL REINICIO DEL DATAFONO, LO CAMBIAMOS NUEVAMENTE REALIZAMOS PRUEBAS OK.</t>
  </si>
  <si>
    <t>9C00B068</t>
  </si>
  <si>
    <t>2875657</t>
  </si>
  <si>
    <t>3007052677</t>
  </si>
  <si>
    <t>PTM CARTAGENA SUPERFARMAX</t>
  </si>
  <si>
    <t>FO-25-1678921</t>
  </si>
  <si>
    <t>14/10/2025 SE ESCALA PARA VISITA. LLAMAR ANTES DE VISITAR, CONFIRMAR FALLA Y DATOS | 14/10/2025 SE CAMBIA EQUIPO POR DAÑO DE DISPLAY SE INSTALA UNO NUEVO Y SE DEJA CON MAGIC BOX SE HACEN PRUEBAS Y TODO QUEDA OK</t>
  </si>
  <si>
    <t>TR0FZ896 - NA00A555</t>
  </si>
  <si>
    <t>76892</t>
  </si>
  <si>
    <t>2876012</t>
  </si>
  <si>
    <t>3007021211</t>
  </si>
  <si>
    <t>YUMBO</t>
  </si>
  <si>
    <t>BARRIO CENTRO VIII YUMBO</t>
  </si>
  <si>
    <t>FO-25-1679021</t>
  </si>
  <si>
    <t>14/10/2025 SE ESCALA ACTIVIDAD PARA GESTION WOMPI | 14/10/2025 SE REALIZA CONFIGURACIÓN DE LECTORA DE CÓDIGO DE BARRAS EN CB BANCOLOMBIA PURO DEBIDO A MENSAJE DE "FORMATO INVÁLIDO", SE REALIZAN PRUEBAS OK</t>
  </si>
  <si>
    <t>9B2ZZ833</t>
  </si>
  <si>
    <t>2876420</t>
  </si>
  <si>
    <t>FO-25-1679661</t>
  </si>
  <si>
    <t>14/10/2025 SE ESCALA PARA VISITA. LLAMAR ANTES DE VISITAR, CONFIRMAR FALLA Y DATOS | 14/10/2025 DATAFONO NO AVANZA PAPEL. SE PROCEDE A VALIDAR ROLLO, AJUSTES EN LA TAPA SE REINICIA Y SE HACE UNA INICIALIZACION CORRIGIENDO EL ERROR. SE HACE PRUEBA DE IMPRESION SACANDO TIRILLA DE VERSION SOFWARE, CONSIGNACION Y RETIRO NEQUI DEJANDO TODO FUNCIONANDO CORRECTAMENTE</t>
  </si>
  <si>
    <t>73352</t>
  </si>
  <si>
    <t>2876454</t>
  </si>
  <si>
    <t>3007033911</t>
  </si>
  <si>
    <t>ICONONZO</t>
  </si>
  <si>
    <t>BARRIO CENTRO ICONONZA</t>
  </si>
  <si>
    <t>FO-25-1679638</t>
  </si>
  <si>
    <t>14/10/2025 SE ESCALA PARA VISITA. LLAMAR ANTES DE VISITAR, CONFIRMAR FALLA Y DATOS | 17/10/2025 SE REALIZA CAMBIO DE EQUIPO ALERTA IRRUPTION TRANSACCIONES DE PRUEBA O.K</t>
  </si>
  <si>
    <t>1MZZZ469</t>
  </si>
  <si>
    <t>2876523</t>
  </si>
  <si>
    <t>3007081093</t>
  </si>
  <si>
    <t>BARRIO PANDIGUANDO POPAYAN 2</t>
  </si>
  <si>
    <t>FO-25-1679647</t>
  </si>
  <si>
    <t>14/10/2025 SE ESCALA PARA VISITA. LLAMAR ANTES DE VISITAR, CONFIRMAR FALLA Y DATOS | 15/10/2025 SE INGRESA EQUIPO CON ALERTINTERRUPTION SE PROCEDE A CAMBIAR SE HACEN PRUEBAS OK TELECARGA DRNA</t>
  </si>
  <si>
    <t>SHZZZ025</t>
  </si>
  <si>
    <t>2876542</t>
  </si>
  <si>
    <t>3007067857</t>
  </si>
  <si>
    <t>PTM CALI TIENDA Y VARIEDADES</t>
  </si>
  <si>
    <t>FO-25-1679628</t>
  </si>
  <si>
    <t>14/10/2025 SE ESCALA PARA VISITA. LLAMAR ANTES DE VISITAR, CONFIRMAR FALLA Y DATOS | 14/10/2025 SE LLEGA AL COMERCIO Y ESTA FUNCIONANDO CORRECTAMENTE NO SE INTERVIENE EQUIPOS</t>
  </si>
  <si>
    <t>9T00P673 - 1ADZZ764</t>
  </si>
  <si>
    <t>2876614</t>
  </si>
  <si>
    <t>3007077298</t>
  </si>
  <si>
    <t>BARRIO EVARISTO SOURDIS BARRAN</t>
  </si>
  <si>
    <t>FO-25-1679609</t>
  </si>
  <si>
    <t>14/10/2025 SE ESCALA PARA VISITA. LLAMAR ANTES DE VISITAR, CONFIRMAR FALLA Y DATOS | 14/10/2025 SE REALIZA VISITA AL COMERCIO SE ENCUENTRA DATÁFONO CON TAPA DE IMPRESORA DAÑADA LO CUAL NO DEJABA IMPRIMIR BIEN LOS VAUCHER SE CAMBIA TAPA DE IMPRESORA SE REALIZAN PRUEBAS EXITOSAS Y EL CB QUEDA OPERATIVO</t>
  </si>
  <si>
    <t>FACZZ875</t>
  </si>
  <si>
    <t>2876657</t>
  </si>
  <si>
    <t>FO-25-1679722</t>
  </si>
  <si>
    <t>14/10/2025 SE ESCALA PARA VISITA. LLAMAR ANTES DE VISITAR, CONFIRMAR FALLA Y DATOS | 15/10/2025 SE INGRESA EQUIPO CON  IMPRESORA MALA SE PROCEDE A CAMBIAR EQUIPO SE HACEN PRUEBAS OK TELECARGA DRNA</t>
  </si>
  <si>
    <t>11115889</t>
  </si>
  <si>
    <t>2877120</t>
  </si>
  <si>
    <t>3007062357</t>
  </si>
  <si>
    <t>BARRIO LAS FERIAS BOGOTA 5</t>
  </si>
  <si>
    <t>FO-25-1680232</t>
  </si>
  <si>
    <t>14/10/2025 SE ESCALA PARA VISITA. LLAMAR ANTES DE VISITAR, CONFIRMAR FALLA Y DATOS | 15/10/2025 SE VISITA COMERCIO POR FALLA EN LECTORA FORMATO INVALIDO SE PROCEDE A GENERAR AJUSTE DE FÁBRICA EN LECTORA PERO NO FUNCIONA, SE PROCEDE CON CAMBIO DE LECTORA REALIZANDO LECTURAS DE PRUEBA OK SE DEJA CB OPERANDO SIN NOVEDAD</t>
  </si>
  <si>
    <t>0A00C279</t>
  </si>
  <si>
    <t>17867</t>
  </si>
  <si>
    <t>2877377</t>
  </si>
  <si>
    <t>3007062494</t>
  </si>
  <si>
    <t>VICTORIA</t>
  </si>
  <si>
    <t>DISTRICOL DONDE LUCY</t>
  </si>
  <si>
    <t>FO-25-1680399</t>
  </si>
  <si>
    <t>16/10/2025 SE ESCALA PARA VISITA. LLAMAR ANTES DE VISITAR, CONFIRMAR FALLA Y DATOS | 16/10/2025 SE CAMBIA DATÁFONO POR REINICIO CONSTANTE. SE HACEN LAS PRUEBAS DE TRANSACCIONES TODO OK</t>
  </si>
  <si>
    <t>KA00O658</t>
  </si>
  <si>
    <t>2877474</t>
  </si>
  <si>
    <t>3007035510</t>
  </si>
  <si>
    <t>REDY LA PRIMERA</t>
  </si>
  <si>
    <t>FO-25-1680942</t>
  </si>
  <si>
    <t>14/10/2025 SE ESCALA PARA VISITA. LLAMAR ANTES DE VISITAR, CONFIRMAR FALLA Y DATOS | 14/10/2025 CLIENTE TIENE IP DUPLICADA SE CONFIGURA Y QUEDA FUNCIONANDO CORRECTAMENTE</t>
  </si>
  <si>
    <t>GZ001385</t>
  </si>
  <si>
    <t>5318</t>
  </si>
  <si>
    <t>2877502</t>
  </si>
  <si>
    <t>3007070122</t>
  </si>
  <si>
    <t>GUARNE</t>
  </si>
  <si>
    <t>PTM GUARNE  HOME MIAMI</t>
  </si>
  <si>
    <t>FO-25-1680407</t>
  </si>
  <si>
    <t>14/10/2025 SE ESCALA PARA VISITA. LLAMAR ANTES DE VISITAR, CONFIRMAR FALLA Y DATOS | 15/10/2025 SE REALIZA CAMBIO DE PINPAD SE HACEN PRUEBAS OK</t>
  </si>
  <si>
    <t>A30EZ518 - A30EZ660</t>
  </si>
  <si>
    <t>2877538</t>
  </si>
  <si>
    <t>3007069001</t>
  </si>
  <si>
    <t>DISTRICOL BARBER SHOP BLUE&amp;ROS</t>
  </si>
  <si>
    <t>FO-25-1680393</t>
  </si>
  <si>
    <t>14/10/2025 SE ESCALA PARA VISITA. LLAMAR ANTES DE VISITAR, CONFIRMAR FALLA Y DATOS | 15/10/2025 SE REALIZÓ LLAMADA TELEFÓNICA AL NÚMERO 3024246390 SE HABLÓ CON LA SRA YOSMARY MANIFIESTA QUE EL COMERCIO SE ENCUENTRA CERRADO, QUE NOS ATIENDE APARTIR DE LAS 2PM | 15/10/2025 SE REALIZÓ VISITA AL COMERCIO Y SE ENCUENTRA LECTORA DAÑADA, SE REALIZA CAMBIO DE LECTORA PRUEBAS EXITOSAS</t>
  </si>
  <si>
    <t>9L4ZZ832</t>
  </si>
  <si>
    <t>2877633</t>
  </si>
  <si>
    <t>3007042637</t>
  </si>
  <si>
    <t>BARRIO REAL LAS VEGAS POBLADO</t>
  </si>
  <si>
    <t>FO-25-1680951</t>
  </si>
  <si>
    <t>14/10/2025 SE ESCALA PARA VISITA. LLAMAR ANTES DE VISITAR, CONFIRMAR FALLA Y DATOS | 14/10/2025 SE REALIZA CAMBIO DE EQUIPO POR QUE PRESENTA DAÑO, NO ENCIENDE, SOLO PRENDE EL TECLADO LA PANTALLA SE QUEDA EN NEGRO</t>
  </si>
  <si>
    <t>9A6ZZ979</t>
  </si>
  <si>
    <t>2878818</t>
  </si>
  <si>
    <t>3007049381</t>
  </si>
  <si>
    <t>DISTRICOL DROGAS DINASTIA 2</t>
  </si>
  <si>
    <t>FO-25-1681345</t>
  </si>
  <si>
    <t>14/10/2025 SE ESCALA PARA VISITA. LLAMAR ANTES DE VISITAR, CONFIRMAR FALLA Y DATOS | 15/10/2025 SE GENERA CAMBIO DE PIN PAD POR IRRUPTION.</t>
  </si>
  <si>
    <t>AD00P231</t>
  </si>
  <si>
    <t>2878871</t>
  </si>
  <si>
    <t>3007041994</t>
  </si>
  <si>
    <t>DISTRICOL TIENDA LA ULTIMA DE</t>
  </si>
  <si>
    <t>FO-25-1681432</t>
  </si>
  <si>
    <t>14/10/2025 SE ESCALA PARA VISITA. LLAMAR ANTES DE VISITAR, CONFIRMAR FALLA Y DATOS | 16/10/2025 DATAFONO NO AVANZA PAPEL. SE HACE LIMPIEZA EN EL DEPOSITO DEL ROLLO DEL PAPEL Y SE LIMPIA RODILLO. 
SE HACEN PRUEBAS DE IMPRESION Y SE DEJA TODO FUNCIONANDO CORRECTAMENTE</t>
  </si>
  <si>
    <t>GZ0WZ876</t>
  </si>
  <si>
    <t>2878915</t>
  </si>
  <si>
    <t>3007068261</t>
  </si>
  <si>
    <t>BARRIO VEGACHÍ CENTRO</t>
  </si>
  <si>
    <t>FO-25-1681340</t>
  </si>
  <si>
    <t>14/10/2025 SE ESCALA PARA VISITA. LLAMAR ANTES DE VISITAR, CONFIRMAR FALLA Y DATOS | 14/10/2025 SE HACE MANTENIMIENTO OK SE COMFIGURA PARÁMETROS DE DATÁFONO OK</t>
  </si>
  <si>
    <t>A1006482</t>
  </si>
  <si>
    <t>2879188</t>
  </si>
  <si>
    <t>3007019228</t>
  </si>
  <si>
    <t>PAGA FACIL ZIPAQUIRA</t>
  </si>
  <si>
    <t>FO-25-1683501</t>
  </si>
  <si>
    <t>14/10/2025 SE ESCALA PARA VISITA. LLAMAR ANTES DE VISITAR, CONFIRMAR FALLA Y DATOS | 15/10/2025 SE REALIZA VISITA DE CAMPO ENCONTRADO QUE EQUIPO SE REINICIA Y EL TECLADO ES BORROSO LECTORA SE APAGA, POR LO ANTERIOR SE PROCEDE A CAMBIO DE EQUIPO Y LECTORA, PREUBAS CUPO Y USUARIO OK CONEXIÓN A CAJA OK.</t>
  </si>
  <si>
    <t>AAAYZ240</t>
  </si>
  <si>
    <t>5679</t>
  </si>
  <si>
    <t>2879202</t>
  </si>
  <si>
    <t>3007037908</t>
  </si>
  <si>
    <t>SANTA BARBARA</t>
  </si>
  <si>
    <t>BARRIO GALERIA SANTA BARBARA</t>
  </si>
  <si>
    <t>FO-25-1681603</t>
  </si>
  <si>
    <t>14/10/2025 SE ESCALA ACTIVIDAD PARA GESTION WOMPI | 15/10/2025 SE REALIZA ACTUALIZACIÓN DE VERSIÓN Y BORRADO DE CACHÉ PARA ACELERAR EL RENDIMIENTO DEL SISTEMA OPERATIVO
RED WOMPI INDICÓ QUE PUNTOS QUE PRESENTEN PROBLEMAS DE LENTITUD ESTÁN EN PROCESO DE SOLUCIÓN A LA NOVEDAD DEBIDO A PROBLEMAS CON APP. WOMPI ESTA EN PROCESO DE SOLUCION</t>
  </si>
  <si>
    <t>4MMD4W8496</t>
  </si>
  <si>
    <t>2879396</t>
  </si>
  <si>
    <t>3007050436</t>
  </si>
  <si>
    <t>PTM SABANA DE TORRES PUNTOSERV</t>
  </si>
  <si>
    <t>FO-25-1681931</t>
  </si>
  <si>
    <t>14/10/2025 SE ESCALA PARA VISITA. LLAMAR ANTES DE VISITAR, CONFIRMAR FALLA Y DATOS | 15/10/2025 SE REALIZA VISITA AL COMERCIO CORRESPONSAL BANCOLOMBIA SE EVIDENCIA QUE EL DATÁFONO PRESENTA PROBLEMAS CON EL TECLADO Y CON REINICIOS CONSTANTES SE PROCEDE A HACER CAMBIO DEL EQUIPO JUNTO CON EL PINPAD POR CAMBIO DE TECNOLOGÍA ADICIONAL SE HACE CAMBIO DE LECTOR DE BARRAS POR INCONVENIENTES EN LA LECTURA DE LOS CÓDIGOS SE REALIZAN LAS RESPECTIVAS CONFIGURACIONES SE COLOCA MAGIC BOX SE HACEN PRUEBAS DEJANDO TODO OK</t>
  </si>
  <si>
    <t>TR00W401</t>
  </si>
  <si>
    <t>2879405</t>
  </si>
  <si>
    <t>3007045504</t>
  </si>
  <si>
    <t>PTM PEREIRA DROGUERIA HACIENDA</t>
  </si>
  <si>
    <t>FO-25-1681858</t>
  </si>
  <si>
    <t>14/10/2025 SE ESCALA PARA VISITA. LLAMAR ANTES DE VISITAR, CONFIRMAR FALLA Y DATOS | 14/10/2025 VISITAMOS COMERCIO EL DATÁFONO PERDIO LOS PARÁMETROS LO CONFIGURAMOS NUEVAMENTE INICIALIZAMOS Y REALIZAMOS PRUEBAS OK.</t>
  </si>
  <si>
    <t>9C001312 - II0NZ398</t>
  </si>
  <si>
    <t>2879642</t>
  </si>
  <si>
    <t>3007019455</t>
  </si>
  <si>
    <t>COMCARD TURBO YARLYS</t>
  </si>
  <si>
    <t>FO-25-1682033</t>
  </si>
  <si>
    <t>14/10/2025 SE ESCALA PARA VISITA. LLAMAR ANTES DE VISITAR, CONFIRMAR FALLA Y DATOS | 16/10/2025 DATAFONO NO AVANZA PAPEL, TIENE EL PIÑON DEL RODILLO INTERO LIZO ESTO EVITA QUE EL PAPEL AVANCE. SE INTALA NUEVO DATAFONO, SE HACEN PRUEBAS DE IMPRESION Y RETIRO DEJANDO TODO FUNCIONANDO CORRECTAMENTE</t>
  </si>
  <si>
    <t>MA00U433</t>
  </si>
  <si>
    <t>2879826</t>
  </si>
  <si>
    <t>3007067469</t>
  </si>
  <si>
    <t>REDY PLAZA DE MERCADO_MONTERIA</t>
  </si>
  <si>
    <t>FO-25-1682097</t>
  </si>
  <si>
    <t>14/10/2025 SE ESCALA PARA VISITA. LLAMAR ANTES DE VISITAR, CONFIRMAR FALLA Y DATOS | 15/10/2025 EN SITIO ESPERANDO INGRESO POR PARTE DEL COMERCIO REDY PLAZA QUE SE ENCUENTRA HACIENDO VALIDACIÓNED DE SEGURIDAD. | 15/10/2025 SE VISITA SITIO, SE CAMBIA TAPA IMPRESORA OK.
SE REALIZAN PRUEBAS EXITOSAS</t>
  </si>
  <si>
    <t>6A0ZZ335</t>
  </si>
  <si>
    <t>2879832</t>
  </si>
  <si>
    <t>3007044230</t>
  </si>
  <si>
    <t>PAGAFACIL ABASTOS BUCARAMANGA</t>
  </si>
  <si>
    <t>FO-25-1682164</t>
  </si>
  <si>
    <t>14/10/2025 SE ESCALA PARA VISITA. LLAMAR ANTES DE VISITAR, CONFIRMAR FALLA Y DATOS | 15/10/2025 SE REALIZA CAMBIO DE DATAFONO POR TECLADO BORROSO, SE CAMBIA HUB Y LECTOR DE BARRAS POR REINICIO DE PERIFÉRICOS, PRUEBAS Y LIMPIEZA DE EQUIPOS OK, DATAFONO INTEGRADO A CAJA.</t>
  </si>
  <si>
    <t>AC03Z796</t>
  </si>
  <si>
    <t>41668</t>
  </si>
  <si>
    <t>2880151</t>
  </si>
  <si>
    <t>3007038592</t>
  </si>
  <si>
    <t>SAN AGUSTIN</t>
  </si>
  <si>
    <t>DISTRICOL CELLPHONE LATINOS</t>
  </si>
  <si>
    <t>FO-25-1682527</t>
  </si>
  <si>
    <t>14/10/2025 SE ESCALA PARA VISITA. LLAMAR ANTES DE VISITAR, CONFIRMAR FALLA Y DATOS | 16/10/2025 CLIENTE INDICA QUE VARIAS VECES NO SALE PAPEL, BAUCHER, SE REALIZA PRUEBAS NO SE EVIDENCIA ANOMALÍA , CLIENTE INSISTE EN LA FALLA , SE REALIZA CAMBIO DATAFONO, SE CONFIGURA E INICIALIZA, SE CREA USUARIO Y CLAVE CON EL CLIENTE, SE REALIZA PRUEBAS OK</t>
  </si>
  <si>
    <t>9A01Z174</t>
  </si>
  <si>
    <t>44279</t>
  </si>
  <si>
    <t>2880246</t>
  </si>
  <si>
    <t>3007071402</t>
  </si>
  <si>
    <t>FONSECA</t>
  </si>
  <si>
    <t>FONSECA CENTRO</t>
  </si>
  <si>
    <t>FO-25-1682524</t>
  </si>
  <si>
    <t>14/10/2025 SE ESCALA PARA VISITA. LLAMAR ANTES DE VISITAR, CONFIRMAR FALLA Y DATOS | 16/10/2025 SE REALIZA CAMBIO DE MAGICBOX 2600 CON TODOS SUS ACCESORIOS, YA QUE EL CABLE ESTABA AVERIADO, SE REALIZAN PRUEBAS DEJANDO SERVICIO FUNCIONAL AL 100 %</t>
  </si>
  <si>
    <t>TV00C935</t>
  </si>
  <si>
    <t>2880333</t>
  </si>
  <si>
    <t>3007046321</t>
  </si>
  <si>
    <t>PTM  BUCARAMANGA DROGUERIA MIR</t>
  </si>
  <si>
    <t>FO-25-1682575</t>
  </si>
  <si>
    <t>15/10/2025 SE REALIZA CAMBIO DE DATAFONO POR TECLADO DURO Y BORROSO, PRUEBAS Y LIMPIEZA DE EQUIPOS OK. CB MIXTO TERMINAL XP3ZZ695.</t>
  </si>
  <si>
    <t>BA005165 - XP3ZZ695</t>
  </si>
  <si>
    <t>41770</t>
  </si>
  <si>
    <t>2880468</t>
  </si>
  <si>
    <t>3007070494</t>
  </si>
  <si>
    <t>SUAZA</t>
  </si>
  <si>
    <t>DISTRICOL PAPELERIA Y VARIEDAD</t>
  </si>
  <si>
    <t>FO-25-1682676</t>
  </si>
  <si>
    <t>14/10/2025 SE ESCALA PARA VISITA. LLAMAR ANTES DE VISITAR, CONFIRMAR FALLA Y DATOS | 15/10/2025 SE REALIZA CAMBIO DATAFONO , SE CONFIGURA E INICIALIZA, SE CREA USUARIO Y CLAVE CON EL CLIENTE, SE REALIZA PRUEBAS OK.
CIERRE NO SE PUDO REALIZAR YA QUE SE DIÓ LA ORDEN DE CIERRE PARCIAL Y SE ESPERO 20 MINUTOS NO SALIENDO TIRILLA, BLOQUEADO EL DATAFONO POR MEMORIA.
SE EXPLICA EL PROCESO DE LOS 2 CIERRES DIARIOS DEL DATAFONO .</t>
  </si>
  <si>
    <t>ON008901</t>
  </si>
  <si>
    <t>2880471</t>
  </si>
  <si>
    <t>3007075106</t>
  </si>
  <si>
    <t>BARRIO COMUNEROS CALI 2</t>
  </si>
  <si>
    <t>FO-25-1682763</t>
  </si>
  <si>
    <t>14/10/2025 SE ESCALA PARA VISITA. LLAMAR ANTES DE VISITAR, CONFIRMAR FALLA Y DATOS | 15/10/2025 SE VISITA EL COMERCIO, SE REVÍSALOS EQUIPOS ESTÁ FALLANDO EL DATAFONO NO IMPRIME UNO O VARIOS CARACTERES POR LO QUE SE CAMBIA RESOLVIENDO EL DAÑO, PRUEBAS OK, TELECARGA TRNA</t>
  </si>
  <si>
    <t>NRZZZ590</t>
  </si>
  <si>
    <t>50223</t>
  </si>
  <si>
    <t>2880556</t>
  </si>
  <si>
    <t>3007068486</t>
  </si>
  <si>
    <t>CUBARRAL</t>
  </si>
  <si>
    <t>DISTRICOL TIENDA DE DETALLES Y</t>
  </si>
  <si>
    <t>FO-25-1682758</t>
  </si>
  <si>
    <t>14/10/2025 SE ESCALA PARA VISITA. LLAMAR ANTES DE VISITAR, CONFIRMAR FALLA Y DATOS | 15/10/2025 SE REALIZA CAMBIO DE EQUIPO POR DAÑO TECLADO FUNCIONA INTERMITENTE SE REALIZA PRUEBAS BÁSICAS SIN NOVEDAD</t>
  </si>
  <si>
    <t>AAJQZ380</t>
  </si>
  <si>
    <t>2880656</t>
  </si>
  <si>
    <t>3007027306</t>
  </si>
  <si>
    <t>PAGAFACIL BARRIO VELEZ</t>
  </si>
  <si>
    <t>FO-25-1682882</t>
  </si>
  <si>
    <t>14/10/2025 SE ESCALA PARA VISITA. LLAMAR ANTES DE VISITAR, CONFIRMAR FALLA Y DATOS | 15/10/2025 SE LLEGA A SITIO Y NO PERMITEN EL INGRESO. EN COMERCIO SE ENCUENTRAN 2 CHICAS PERO ME INDICAN QUENO PERMITEN EL INGRESO YA QUE LA UNICA QUE CUENTA CON LA AUTORIZACION ES LA ADMINISTRADORA Y NO SE ENCUENTRA. SE LE INFORMA QUE SE CIERRA LA VISITA QUE Y VUELVAN A LLAMAR PARA REPORTAR LA FALLA NUEVAMENTE</t>
  </si>
  <si>
    <t>999SZ189</t>
  </si>
  <si>
    <t>2880787</t>
  </si>
  <si>
    <t>3007036388</t>
  </si>
  <si>
    <t>BARRIO CORREGIMIENTO LA ESTREL</t>
  </si>
  <si>
    <t>FO-25-1683346</t>
  </si>
  <si>
    <t>14/10/2025 SE ESCALA PARA VISITA. LLAMAR ANTES DE VISITAR, CONFIRMAR FALLA Y DATOS | 15/10/2025 SE CAMBIA EQUIPO POR DAÑO ALERT INTERRUPTION, SE REALIZAN PRUEBAS OK.</t>
  </si>
  <si>
    <t>GZ00A015</t>
  </si>
  <si>
    <t>47245</t>
  </si>
  <si>
    <t>2881024</t>
  </si>
  <si>
    <t>3007031486</t>
  </si>
  <si>
    <t>EL BANCO</t>
  </si>
  <si>
    <t>ARRIO CENTRO</t>
  </si>
  <si>
    <t>FO-25-1683351</t>
  </si>
  <si>
    <t>18/10/2025 BUENAS TARDES SE ENCUENTRA PIN PAD AVERIADO, SE PROCEDE A HACER EL CAMBIO DE PIN PAD Y SE CAMBIA DATAFONO POR COMPATIBILIDAD.
SE HACEN PRUEBAS DE TRANSACCIONES Y TODO QUEDA OK</t>
  </si>
  <si>
    <t>IIHZZ093</t>
  </si>
  <si>
    <t>2881056</t>
  </si>
  <si>
    <t>3007033457</t>
  </si>
  <si>
    <t>BARRIO LOS SAUCES PUERTO TEJAD</t>
  </si>
  <si>
    <t>FO-25-1683314</t>
  </si>
  <si>
    <t>14/10/2025 SE ESCALA ACTIVIDAD PARA GESTION WOMPI | 16/10/2025 SE VISITA CORRESPONSAL Y SE REEMPLAZA LECTOR DE CÓDIGO DE BARRAS. TRANSACCIONES DE PRUEBA EXITOSAS.</t>
  </si>
  <si>
    <t>17ZZZ502</t>
  </si>
  <si>
    <t>2881058</t>
  </si>
  <si>
    <t>3007071968</t>
  </si>
  <si>
    <t>TULUA LA ESPERANZA</t>
  </si>
  <si>
    <t>FO-25-1683310</t>
  </si>
  <si>
    <t>14/10/2025 SE ESCALA PARA VISITA. LLAMAR ANTES DE VISITAR, CONFIRMAR FALLA Y DATOS | 15/10/2025 EN LA VISITA TÉCNICA SE REALIZÓ EL CAMBIO DE EL CABLE DEL LECTOR MOTOROLA SYMBOL YA QUE SE ENCONTRÓ AVERIADO, LUEGO SE REALIZARON LAS PRUEBAS CON EL USUARIO DEJANDO EL SERVICIO OPERANDO SIN FALLAS Y SIN NOVEDAD</t>
  </si>
  <si>
    <t>LN00M178</t>
  </si>
  <si>
    <t>2881076</t>
  </si>
  <si>
    <t>3007040473</t>
  </si>
  <si>
    <t>DISTRICOL MISCELANEA LA 45</t>
  </si>
  <si>
    <t>FO-25-1683307</t>
  </si>
  <si>
    <t>14/10/2025 SE ESCALA PARA VISITA. LLAMAR ANTES DE VISITAR, CONFIRMAR FALLA Y DATOS | 15/10/2025 SE VALIDAN CONEXIONES YA QUE LA DE FUENTE DE PODER SE ENCUENTRA FLOJA.</t>
  </si>
  <si>
    <t>AB0LZ209</t>
  </si>
  <si>
    <t>2881426</t>
  </si>
  <si>
    <t>3007069776</t>
  </si>
  <si>
    <t>PTM MEDELLIN  SALUD &amp; VIDA LOS</t>
  </si>
  <si>
    <t>FO-25-1683303</t>
  </si>
  <si>
    <t>14/10/2025 SE ESCALA PARA VISITA. LLAMAR ANTES DE VISITAR, CONFIRMAR FALLA Y DATOS | 15/10/2025 SE CAMBIA DATÁFONO POR DAÑO EN TECLADO</t>
  </si>
  <si>
    <t>NN000802</t>
  </si>
  <si>
    <t>2881497</t>
  </si>
  <si>
    <t>3007032971</t>
  </si>
  <si>
    <t>BARRIO EDMUNDO LOPEZ MONTERIA</t>
  </si>
  <si>
    <t>FO-25-1683516</t>
  </si>
  <si>
    <t>15/10/2025 SE ESCALA PARA VISITA. LLAMAR ANTES DE VISITAR, CONFIRMAR FALLA Y DATOS | 15/10/2025 SE VISITA SITIO, SE HABILITA CLAVE DE CIERRE 1526 OK. SE REALIZAN PRUEBAS EXITOSAS</t>
  </si>
  <si>
    <t>11VZZ604</t>
  </si>
  <si>
    <t>2881525</t>
  </si>
  <si>
    <t>3007062892</t>
  </si>
  <si>
    <t>BARRIO CENTRO CUMBAL 2</t>
  </si>
  <si>
    <t>FO-25-1683294</t>
  </si>
  <si>
    <t>14/10/2025 SE ESCALA PARA VISITA. LLAMAR ANTES DE VISITAR, CONFIRMAR FALLA Y DATOS | 17/10/2025 SE REALIZA VISITA AL CB PARA REVISAR FALLA DE DATÁFONO DISPOSITIVO INCOMPATIBLE, SE REALIZA CAMBIO DE DATÁFONO Y DE MAGIC BOX POR MAL ESTADO, SE HACE PRUEBAS OK CB QUEDA OPERATIVO</t>
  </si>
  <si>
    <t>MA00Q862</t>
  </si>
  <si>
    <t>85440</t>
  </si>
  <si>
    <t>VILLANUEVA</t>
  </si>
  <si>
    <t>2881689</t>
  </si>
  <si>
    <t>3007057425</t>
  </si>
  <si>
    <t>BARRIO CALLE SANTANA PARQUE PR</t>
  </si>
  <si>
    <t>FO-25-1685269</t>
  </si>
  <si>
    <t>15/10/2025 SE ESCALA PARA VISITA. LLAMAR ANTES DE VISITAR, CONFIRMAR FALLA Y DATOS | 15/10/2025 SE REALIZA RECONFIGURACIÓN DEL DATÁFONO, SE REALIZA PRUEBAS Y TODO FUNCIONA CORRECTAMENTE.</t>
  </si>
  <si>
    <t>9CUZZ944</t>
  </si>
  <si>
    <t>2881767</t>
  </si>
  <si>
    <t>3007065935</t>
  </si>
  <si>
    <t>DISTRICOL CHARCUTERIA 3 MMM</t>
  </si>
  <si>
    <t>FO-25-1684598</t>
  </si>
  <si>
    <t>15/10/2025 SE ESCALA PARA VISITA. LLAMAR ANTES DE VISITAR, CONFIRMAR FALLA Y DATOS | 15/10/2025 SE REALIZA CAMBIO DE DATÁFONO YA QUE LOS ENGRANAJES NO ESTÁN GIRANDO Y NO SALE IMPRESIÓN</t>
  </si>
  <si>
    <t>5A00F707</t>
  </si>
  <si>
    <t>2882223</t>
  </si>
  <si>
    <t>FO-25-1684597</t>
  </si>
  <si>
    <t>15/10/2025 SE ESCALA PARA VISITA. LLAMAR ANTES DE VISITAR, CONFIRMAR FALLA Y DATOS | 16/10/2025 SE VISITA SITIO, SE CAMBIA DATAFONO POR DAÑO EN PUERTO IP OK. SE REALIZAN PRUEBAS EXITOSAS</t>
  </si>
  <si>
    <t>2882398</t>
  </si>
  <si>
    <t>3007069530</t>
  </si>
  <si>
    <t>BARRIO PUEBLO NUEVO CAUCASIA 1</t>
  </si>
  <si>
    <t>FO-25-1685264</t>
  </si>
  <si>
    <t>15/10/2025 SE ESCALA PARA VISITA. LLAMAR ANTES DE VISITAR, CONFIRMAR FALLA Y DATOS | 16/10/2025 SE VISITA SITIO, SE CAMBIA DATAFONO POR DAÑO EN PUERTO IP OK SE REALIZAN PRUEBAS EXITOSAS 
NA</t>
  </si>
  <si>
    <t>EG004522</t>
  </si>
  <si>
    <t>2882489</t>
  </si>
  <si>
    <t>3007074097</t>
  </si>
  <si>
    <t>BARRIO EL PROGRESO FLORIDABLAN</t>
  </si>
  <si>
    <t>FO-25-1689247 | FO-25-1685261</t>
  </si>
  <si>
    <t>16/10/2025 SE ESCALA PARA VISITA. LLAMAR ANTES DE VISITAR, CONFIRMAR FALLA Y DATOS | 16/10/2025 SE REALIZA CAMBIO DE DATAFONO EL CUAL PRESENTA DAÑO EN CONECTOR DE CORRIENTE SE REALIZA CAMBIO DE S.O Y VERSIÓN 9.90 CREACIÓN DE USUARIOS PRUEBAS OK SERVICIO OPERATIVO</t>
  </si>
  <si>
    <t>UV0PZ177</t>
  </si>
  <si>
    <t>2882697</t>
  </si>
  <si>
    <t>3007051350</t>
  </si>
  <si>
    <t>PAGAFACIL  MINORISTA</t>
  </si>
  <si>
    <t>FO-25-1684808</t>
  </si>
  <si>
    <t>15/10/2025 SE ESCALA PARA VISITA. LLAMAR ANTES DE VISITAR, CONFIRMAR FALLA Y DATOS | 15/10/2025 SE REALIZA CAMBIO DE RODILLO Y EL POS QUEDA FUNCIONANDO CORRECTAMENTE</t>
  </si>
  <si>
    <t>TR07Z521</t>
  </si>
  <si>
    <t>2882972</t>
  </si>
  <si>
    <t>3007070380</t>
  </si>
  <si>
    <t>PTM GIRON FERRETERIA STEVEN</t>
  </si>
  <si>
    <t>FO-25-1684797</t>
  </si>
  <si>
    <t>15/10/2025 SE ESCALA PARA VISITA. LLAMAR ANTES DE VISITAR, CONFIRMAR FALLA Y DATOS | 16/10/2025 SE HACE PRESENCIA EN COMERCIO SE REALIZA CAMBIO DE EQUIPO DEBIDO A QUE SE ENCUENTRA ALERTADO SE REALIZAN PRUEBAS OK SE CREAN USUARIOS Y CONTRASEÑA</t>
  </si>
  <si>
    <t>NN006474 - NN006522</t>
  </si>
  <si>
    <t>2883002</t>
  </si>
  <si>
    <t>FO-25-1684805</t>
  </si>
  <si>
    <t>14/10/2025 SE ESCALA PARA VISITA. LLAMAR ANTES DE VISITAR, CONFIRMAR FALLA Y DATOS | 15/10/2025 SE VISITO EL SITIO Y SE ESCALÓ EL INCONVENIENTE CON EL SOPORTE DE RBM MAYRA SILVA QUIÉN INFORMÓ LO SIGUIENTE "INFORMAR POR FAVOR AL CLIENTE QUE YA SE PIDIÓ A LA ALIANZA GESTIONAR LA CORRECCIÓN EN SUS SERVIDORES. POR FAVOR, DOCUMENTAR Y YA PODEMOS RETIRARNOS DEL PUNTO".</t>
  </si>
  <si>
    <t>2883102</t>
  </si>
  <si>
    <t>3007080878</t>
  </si>
  <si>
    <t>BARRIO ZONA RURAL CUBARRAL</t>
  </si>
  <si>
    <t>FO-25-1684802</t>
  </si>
  <si>
    <t>15/10/2025 SE ESCALA PARA VISITA. LLAMAR ANTES DE VISITAR, CONFIRMAR FALLA Y DATOS | 16/10/2025 SE REALIZA VISITA AL CB POR SOLICITUD DE ALERT IRRUPTION, SE VERIFICA LA FALLA Y SE CONFIRMA SE PROCEDE A CAMBIAR EL DATÁFONO SE REALIZA LA INSTALACIÓN, AL REALIZAR LAS PRUEBAS SALE RECHAZO PORQUE EL PUNTO ESTABA BLOQUEADO POR EL BANCO IGUALMENTE SE LLAMA ALA LÍNEA 01800 PARA QUE LO DESBLOQUEEN PARA REALIZAR LAS PRUEBAS DICEN QUE DE 15 A 20 LO DESBLOQUEAN PERO  SE ESPERAN MÁS DE  30 MINUTOS Y NO LO DESBLOQUEAN LAS PRUEBAS QUEDAN CON NOVEDAD DE RECHAZO SE ESCALA AL JEFE DE ZONA LA NOVEDA.</t>
  </si>
  <si>
    <t>FGZZZ901</t>
  </si>
  <si>
    <t>2883349</t>
  </si>
  <si>
    <t>FO-25-1685502</t>
  </si>
  <si>
    <t>15/10/2025 SE ESCALA PARA VISITA. LLAMAR ANTES DE VISITAR, CONFIRMAR FALLA Y DATOS | 15/10/2025 SE CAMBIA DATÁFONO CON DAÑO EN IMPRESORA</t>
  </si>
  <si>
    <t>47189</t>
  </si>
  <si>
    <t>2883668</t>
  </si>
  <si>
    <t>3007056689</t>
  </si>
  <si>
    <t>CIENAGA</t>
  </si>
  <si>
    <t>PTM CIENAGA MULTISERVICIOS M2</t>
  </si>
  <si>
    <t>FO-25-1685493</t>
  </si>
  <si>
    <t>15/10/2025 SE ESCALA PARA VISITA. LLAMAR ANTES DE VISITAR, CONFIRMAR FALLA Y DATOS | 16/10/2025 SE REALIZA LA VISITA, SE ENCUENTRA EL CABLE DEL LECTOR DE CÓDIGO DE BARRAS AVERIADO, SE PROCEDE A CAMBIAR EL CABLE DEL LECTOR, SE REALIZAN PRUEBAS Y TODO OK</t>
  </si>
  <si>
    <t>9CMZZ634 - 9CMZZ660</t>
  </si>
  <si>
    <t>2883747</t>
  </si>
  <si>
    <t>3007080365</t>
  </si>
  <si>
    <t>BARRIO CASA BLANCA QUIDO CHOCO QUIBDO</t>
  </si>
  <si>
    <t>FO-25-1685491</t>
  </si>
  <si>
    <t>15/10/2025 SE ESCALA PARA VISITA. LLAMAR ANTES DE VISITAR, CONFIRMAR FALLA Y DATOS | 15/10/2025 SE CONTACTA CON EL SEÑOR YERLING SANCHEZ PALACIOS Y COMENTA AUE EL EQUIPO ESTA FUNCIONANDO CON NORMALIDAZ</t>
  </si>
  <si>
    <t>2884112</t>
  </si>
  <si>
    <t>3007030694</t>
  </si>
  <si>
    <t>BARRIO ANDES 7</t>
  </si>
  <si>
    <t>FO-25-1685837</t>
  </si>
  <si>
    <t>15/10/2025 SE ESCALA PARA VISITA. LLAMAR ANTES DE VISITAR, CONFIRMAR FALLA Y DATOS | 16/10/2025 SE CAMBIA EQUIPO POR TECLADO BORROSO,NO SE REALIZAN TRANSACCIONES EXITOSAS QUE EL CB ESTA BLOQUEADO POR ENTIDAD</t>
  </si>
  <si>
    <t>BOZZZ684</t>
  </si>
  <si>
    <t>2884363</t>
  </si>
  <si>
    <t>3007012499</t>
  </si>
  <si>
    <t>BARRIO GUADALCANAL</t>
  </si>
  <si>
    <t>FO-25-1685808</t>
  </si>
  <si>
    <t>15/10/2025 SE ESCALA PARA VISITA. LLAMAR ANTES DE VISITAR, CONFIRMAR FALLA Y DATOS | 16/10/2025 SE REALIZA CAMBIO DE EQUIPO YA QUE PRESENTA RECHAZO GENERAL, NO LEE NINGUNA TARJETA, SE LLAMÓ AL BANCO PATA VERIFICAR SI TIENE ALGÚN BLOQUEO Y INFORMAN QUE ESTA ACTIVO</t>
  </si>
  <si>
    <t>JAAAU918</t>
  </si>
  <si>
    <t>2885056</t>
  </si>
  <si>
    <t>3007010728</t>
  </si>
  <si>
    <t>ITSMINA IV - CHOCO</t>
  </si>
  <si>
    <t>FO-25-1686540</t>
  </si>
  <si>
    <t>15/10/2025 SE ESCALA PARA VISITA. LLAMAR ANTES DE VISITAR, CONFIRMAR FALLA Y DATOS | 17/10/2025 SE REAIZLA CAMBIO DE EQUIPO POR FALLAS EN LA IMPRESIÓN, SE REAIZLAN PRUEBAS Y EL CB QUEDA OPERATIVO</t>
  </si>
  <si>
    <t>JAAAF178</t>
  </si>
  <si>
    <t>23660</t>
  </si>
  <si>
    <t>2885059</t>
  </si>
  <si>
    <t>3007046555</t>
  </si>
  <si>
    <t>SAHAGUN</t>
  </si>
  <si>
    <t>DISTRICOL ALMACEN Y TALLER PA</t>
  </si>
  <si>
    <t>FO-25-1686537</t>
  </si>
  <si>
    <t>15/10/2025 SE ESCALA PARA VISITA. LLAMAR ANTES DE VISITAR, CONFIRMAR FALLA Y DATOS | 17/10/2025 SE REALIZA CAMBIO DE HUB, CABLE DE TADOS AVERDIDO PROBOCANDO CORTO Y REINICIADO CONSTANTEMENTE EL EQUIPO, ADICIONAL SE REALIZA MANTENIMIENTO AL SISTEMA Y VERSIÓN POR LENTITUD AL REALIZAR LOS CIERRES, SE INYECTA SISTEMA Y VERSIÓN 9.90 POR USB OK, CONFIGURACIÓN OK, INICIALIZACIÓN EXITOSA, PRUEBAS EXITOSAS, CLIENTE CB VALIDA SALDO ANTES Y DESPUÉS DEL MANTENIMIENTO OK, CB SE DEJA OPERATIVO SIN NOVEDAD</t>
  </si>
  <si>
    <t>AD009343</t>
  </si>
  <si>
    <t>2885109</t>
  </si>
  <si>
    <t>3007023606</t>
  </si>
  <si>
    <t>BARRIO ALQUERIA BOGOTA</t>
  </si>
  <si>
    <t>FO-25-1686543</t>
  </si>
  <si>
    <t>15/10/2025 SE ESCALA PARA VISITA. LLAMAR ANTES DE VISITAR, CONFIRMAR FALLA Y DATOS | 16/10/2025 SE REALIZA VISITA SE REVISA EQUIPO Y CABLEADO DE RED. SE CAMBIA CABLE DE RED SE REALIZA PRUEBAS OK QUEDANDO FUNCIONAL Y OPERATIVO.</t>
  </si>
  <si>
    <t>ABC09198</t>
  </si>
  <si>
    <t>2885310</t>
  </si>
  <si>
    <t>3007064519</t>
  </si>
  <si>
    <t>BARRIO CENTRO BARRANQUILLA 39</t>
  </si>
  <si>
    <t>FO-25-1686529</t>
  </si>
  <si>
    <t>15/10/2025 SE ESCALA PARA VISITA. LLAMAR ANTES DE VISITAR, CONFIRMAR FALLA Y DATOS | 16/10/2025 SE REALIZA VISITA AL COMERCIO SE ENCUENTRA DATÁFONO CON PROBLEMAS AL IMPRIMIR LOS VAUCHER YA QUE NO IMPRIMIA UNO O VARIAS CARACTERES SE CAMBIA DATÁFONO SE INSTALA VERSIÓN 9.90 SE REALIZAN PRUEBAS EXITOSAS Y EL CB QUEDA OPERATIVO</t>
  </si>
  <si>
    <t>1A003475</t>
  </si>
  <si>
    <t>2885328</t>
  </si>
  <si>
    <t>3007075645</t>
  </si>
  <si>
    <t>BARRIO SANTANDER MONTERIA 1</t>
  </si>
  <si>
    <t>FO-25-1686526</t>
  </si>
  <si>
    <t>15/10/2025 SE ESCALA PARA VISITA. LLAMAR ANTES DE VISITAR, CONFIRMAR FALLA Y DATOS | 16/10/2025 SE REALIZA VISITA TÉCNICA Y SE CAMBIA DATAFONO POR FALLAS EN LA IMPRESORA, NO AVANZA EL PAPEL, SE RETIRA DATÁFONO PLACA 1140871 Y SE INSTALA DATÁFONO PLACA 767858, SE REALIZAN PRUEBAS Y SE DEJA EL SERVICIO NUEVAMENTE EN OPERACIÓN.</t>
  </si>
  <si>
    <t>1000R463</t>
  </si>
  <si>
    <t>68432</t>
  </si>
  <si>
    <t>2885349</t>
  </si>
  <si>
    <t>3007071944</t>
  </si>
  <si>
    <t>MALAGA</t>
  </si>
  <si>
    <t>DISTRICOL  EL TERMINAL GYG</t>
  </si>
  <si>
    <t>FO-25-1686255</t>
  </si>
  <si>
    <t>15/10/2025 SE ESCALA PARA VISITA. LLAMAR ANTES DE VISITAR, CONFIRMAR FALLA Y DATOS | 15/10/2025 SE REALIZA VISITA Y SE CAMBIA DATÁFONO POR DAÑÓ EN TECLADO</t>
  </si>
  <si>
    <t>LN00M154</t>
  </si>
  <si>
    <t>2885357</t>
  </si>
  <si>
    <t>3007063188</t>
  </si>
  <si>
    <t>PTM CAREPA TIENDA NUEVO FUTURO</t>
  </si>
  <si>
    <t>FO-25-1686487</t>
  </si>
  <si>
    <t>15/10/2025 SE ESCALA PARA VISITA. LLAMAR ANTES DE VISITAR, CONFIRMAR FALLA Y DATOS | 16/10/2025 USUARIA REPORTA FALLA EN LA LECTORA. SE HACE VALIDACION Y SE ENCUENTRA QUE EL PUNTO DE CONEXION USB EN EL DATAFONO SE ENCUENTRA DAÑADO SE DESPEGO EL PUERTO. SE PROCEDE HACER CAMBIO DE DATAFONO Y DE HACEN PRUEBAS DE LECTORA. CONSIGNACION Y RETIRO NEQUI SE DEJA TODO FUNCIONANDO CORRECTAMENTE. CB REQUIERE PIN PAD Y BASE. YA QUE TIENE. UNA CABINA DE SEGURIDAD Y LA MANIPULACION DEL EQUIPO USUARIO-CLIENTE HIZO QUE SE DAÑARA EL PUERTO DE USB DEL DATAFONO SE LE RECOMIENDA AL USUARIO NOTIFICARLO EN LA LINEA</t>
  </si>
  <si>
    <t>NA00T207 - NA00T310</t>
  </si>
  <si>
    <t>2885529</t>
  </si>
  <si>
    <t>3007016423</t>
  </si>
  <si>
    <t>BARRIO SOTOMAYOR V BUCARAMANG</t>
  </si>
  <si>
    <t>FO-25-1686832</t>
  </si>
  <si>
    <t>15/10/2025 SE ESCALA PARA VISITA. LLAMAR ANTES DE VISITAR, CONFIRMAR FALLA Y DATOS | 16/10/2025 VISITA PARA CAMBIAR DATÁFONO POR DAÑÓ EN TAPA DE IMPRESORA PRUEBAS OK</t>
  </si>
  <si>
    <t>BL08Z391</t>
  </si>
  <si>
    <t>2885763</t>
  </si>
  <si>
    <t>3007080854</t>
  </si>
  <si>
    <t>PTM BELLO UNIVERSO CONSTRUCTOR</t>
  </si>
  <si>
    <t>FO-25-1686982</t>
  </si>
  <si>
    <t>15/10/2025 SE ESCALA PARA VISITA. LLAMAR ANTES DE VISITAR, CONFIRMAR FALLA Y DATOS | 16/10/2025 DUEÑO DEL COMERCIO DICE QUE YA ESTÁ FUNCIONANDO CORRECTAMENTE, QUE NO ES NECESARIO LA REVISIÓN, LE INDICO QUE SERÍA BUENO LA REVISIÓN DE PARÁMETROS Y FUNCIONAMIENTO, PERO DICE QUE NO ES NECESARIO.</t>
  </si>
  <si>
    <t>FGZZZ997 - F9ZZZ979</t>
  </si>
  <si>
    <t>2885776</t>
  </si>
  <si>
    <t>3007076529</t>
  </si>
  <si>
    <t>PTM BOGOTA JL MULTIREPUESTOS S</t>
  </si>
  <si>
    <t>FO-25-1687051</t>
  </si>
  <si>
    <t>15/10/2025 SE ESCALA PARA VISITA. LLAMAR ANTES DE VISITAR, CONFIRMAR FALLA Y DATOS | 16/10/2025 CAMBIO DE EQUIPO POR DAÑO SE ALERTÓ SE REALIZA PRUEBAS OK SE ENTREGA SERVICIO OPERATIVO</t>
  </si>
  <si>
    <t>103ZZ209 - 103ZZ297</t>
  </si>
  <si>
    <t>2885946</t>
  </si>
  <si>
    <t>3007043172</t>
  </si>
  <si>
    <t>BARRIO LA ESTACION CAJICA 1</t>
  </si>
  <si>
    <t>FO-25-1687662</t>
  </si>
  <si>
    <t>15/10/2025 SE ESCALA PARA VISITA. LLAMAR ANTES DE VISITAR, CONFIRMAR FALLA Y DATOS | 15/10/2025 SE REALIZA VISITA DE CAMPO ENCONTRADO QUE EQUIPO ARROJA CABLE DE RED DESCONECTADO, SE REALIZAN RECONEXIONES DE CABLE QUEDANDO OK, PRUEBAS CUPO Y USAURIOS OK.</t>
  </si>
  <si>
    <t>GZ8ZZ736</t>
  </si>
  <si>
    <t>19548</t>
  </si>
  <si>
    <t>2886639</t>
  </si>
  <si>
    <t>3007078611</t>
  </si>
  <si>
    <t>PIENDAMO</t>
  </si>
  <si>
    <t>BARRIO BOLIVAR PIENDAMO</t>
  </si>
  <si>
    <t>FO-25-1688286</t>
  </si>
  <si>
    <t>15/10/2025 SE ESCALA PARA VISITA. LLAMAR ANTES DE VISITAR, CONFIRMAR FALLA Y DATOS | 17/10/2025 EQUIPO PUERTO DIAL MALO SE PROCEDE A CAMBIAR EQUIPO SE INSTALA SISTEMA OPERATIVO CREACION DE USUARIOS PRUEBAS OK TELECARGA DRNA</t>
  </si>
  <si>
    <t>F1MZZ640</t>
  </si>
  <si>
    <t>2886666</t>
  </si>
  <si>
    <t>3007025119</t>
  </si>
  <si>
    <t>BARRIO CENTRO LIBORINA</t>
  </si>
  <si>
    <t>FO-25-1688284</t>
  </si>
  <si>
    <t>15/10/2025 SE ESCALA PARA VISITA. LLAMAR ANTES DE VISITAR, CONFIRMAR FALLA Y DATOS | 18/10/2025 S CAMBIA EQUIPO POR ALERTA INTERRUPTION</t>
  </si>
  <si>
    <t>BL01X267</t>
  </si>
  <si>
    <t>25426</t>
  </si>
  <si>
    <t>2886805</t>
  </si>
  <si>
    <t>3007010891</t>
  </si>
  <si>
    <t>MACHETA</t>
  </si>
  <si>
    <t>MACHETA CUNDINAMARCA</t>
  </si>
  <si>
    <t>FO-25-1688283</t>
  </si>
  <si>
    <t>15/10/2025 SE ESCALA PARA VISITA. LLAMAR ANTES DE VISITAR, CONFIRMAR FALLA Y DATOS | 16/10/2025 CAMBIO DE DATAFONO OK FALLO EN IMPRESORA TAMBIÉN EN CONEXIÓN DE RED PRUEBAS OK</t>
  </si>
  <si>
    <t>A00IZ953</t>
  </si>
  <si>
    <t>2887128</t>
  </si>
  <si>
    <t>FO-25-1688575</t>
  </si>
  <si>
    <t>15/10/2025 SE ESCALA PARA VISITA. LLAMAR ANTES DE VISITAR, CONFIRMAR FALLA Y DATOS | 16/10/2025 CAMBIO EQUIPO POR DAÑO IMPRESORA NO AVANZA PAPEL PRUEBAS OK NO TELECARGA</t>
  </si>
  <si>
    <t>2887178</t>
  </si>
  <si>
    <t>3007065350</t>
  </si>
  <si>
    <t>DISTRICOL MAXBUENO</t>
  </si>
  <si>
    <t>FO-25-1688643</t>
  </si>
  <si>
    <t>16/10/2025 SE REALIZA CAMBIO DE DATAFONO POR DAÑO EN TECLADO CAMBIO S.O Y VERSIÓN 9.90 PRUEBAS OK SERVICIO OPERATIVO</t>
  </si>
  <si>
    <t>4A009744</t>
  </si>
  <si>
    <t>25307</t>
  </si>
  <si>
    <t>2887293</t>
  </si>
  <si>
    <t>3007064766</t>
  </si>
  <si>
    <t>GIRARDOT</t>
  </si>
  <si>
    <t>BARRIO SAN MIGUEL GIRARDOT 2</t>
  </si>
  <si>
    <t>FO-25-1688746</t>
  </si>
  <si>
    <t>15/10/2025 SE ESCALA PARA VISITA. LLAMAR ANTES DE VISITAR, CONFIRMAR FALLA Y DATOS | 16/10/2025 SE REALIZA VISITA DE CAMPO ENCONTRANDO QUE DATÁFONO NO REALIZA IMPRESION CORRECTA EN VOUCHER SE REALIZA CAMBIO DE POS PRUEBA OK PARÁMETROS OKAY CIERRE OKAY USUARIOS OK SIN NOVEDAD AL MOMENTO DEL CAMBIO</t>
  </si>
  <si>
    <t>6Z005946</t>
  </si>
  <si>
    <t>13244</t>
  </si>
  <si>
    <t>2887329</t>
  </si>
  <si>
    <t>3007064978</t>
  </si>
  <si>
    <t>EL CARMEN DE BOLIVAR</t>
  </si>
  <si>
    <t>PTM EL CARMEN DE BOLIVAR LA SU</t>
  </si>
  <si>
    <t>FO-25-1688744</t>
  </si>
  <si>
    <t>15/10/2025 SE ESCALA PARA VISITA. LLAMAR ANTES DE VISITAR, CONFIRMAR FALLA Y DATOS | 17/10/2025 SE VISITA SITIO SE VERIFICA INFORMACIÓN SE REALIZA PRIMEROS AUXILIOS, DATÁFONO PRESENTA FALLA TECLADO BORROSO, DAÑO POS, CIERRE OK, PRUEBA TRX EXITOSA.</t>
  </si>
  <si>
    <t>6A008620 - 6A008217</t>
  </si>
  <si>
    <t>2887391</t>
  </si>
  <si>
    <t>3007080717</t>
  </si>
  <si>
    <t>DISTRICOL VARIEDADES Y DETALLE</t>
  </si>
  <si>
    <t>FO-25-1689108</t>
  </si>
  <si>
    <t>15/10/2025 SE ESCALA PARA VISITA. LLAMAR ANTES DE VISITAR, CONFIRMAR FALLA Y DATOS | 16/10/2025 EN COMUNICACIÓN CON LA SEÑORA JANETH NOS MANIFIESTA QUE YA LA FALLA SE PUDO SOLUCIONAR. ERA QUE EL RODILLO DEL DATAFONO ESTABA UN POCO ATASCADO PERO QUE YA ESTA OPERANDO CON NORMALIDAD</t>
  </si>
  <si>
    <t>2887466</t>
  </si>
  <si>
    <t>3007020486</t>
  </si>
  <si>
    <t>MULTIPAGAS PRADO PLAZA</t>
  </si>
  <si>
    <t>FO-25-1689118</t>
  </si>
  <si>
    <t>15/10/2025 SE ESCALA PARA VISITA. LLAMAR ANTES DE VISITAR, CONFIRMAR FALLA Y DATOS | 16/10/2025 SE REALIZA LA VISITA EL USUARIO INFORMA QUE EL DATÁFONO SE REINICIA CONSTANTEMENTE CUANDO REALIZA ALGUNAS TRANSACCIONES, SE PROCEDE A CAMBIAR EL EQUIPO, SE REALIZA PRUEBAS Y TODO OK</t>
  </si>
  <si>
    <t>BL019598</t>
  </si>
  <si>
    <t>2887544</t>
  </si>
  <si>
    <t>3007041957</t>
  </si>
  <si>
    <t>PTM LA CEJA LA DESPENSA DE ROB</t>
  </si>
  <si>
    <t>FO-25-1689113</t>
  </si>
  <si>
    <t>15/10/2025 SE ESCALA PARA VISITA. LLAMAR ANTES DE VISITAR, CONFIRMAR FALLA Y DATOS | 16/10/2025 SE REALIZA CAMBIO DE DATAFONO YA QUE RECHAZAS LAS TARJETAS , SE HACEN PRUEBAS OK</t>
  </si>
  <si>
    <t>GZ0WZ867</t>
  </si>
  <si>
    <t>76895</t>
  </si>
  <si>
    <t>2887739</t>
  </si>
  <si>
    <t>3007078206</t>
  </si>
  <si>
    <t>ZARZAL</t>
  </si>
  <si>
    <t>BARRIO BOLIVAR ZARZAL 1</t>
  </si>
  <si>
    <t>FO-25-1689107</t>
  </si>
  <si>
    <t>15/10/2025 SE ESCALA PARA VISITA. LLAMAR ANTES DE VISITAR, CONFIRMAR FALLA Y DATOS | 17/10/2025 VISITAMOS COMERCIO EL DATÁFONO NO IMPRIME BIEN LAS TRX, REALIZAMOS CAMBIO LO CONFIGURAMOS Y REALIZAMOS PRUEBAS CON EL NUEVO DATÁFONO OK.</t>
  </si>
  <si>
    <t>SXLZZ588</t>
  </si>
  <si>
    <t>2887769</t>
  </si>
  <si>
    <t>FO-25-1689128</t>
  </si>
  <si>
    <t>COMPATIBILIDAD</t>
  </si>
  <si>
    <t>15/10/2025 SE ESCALA PARA VISITA. LLAMAR ANTES DE VISITAR, CONFIRMAR FALLA Y DATOS | 16/10/2025 SE HACE MANTENIMIENTO OK SE MONTA SO NUEVO COMPATIBLE CON PINPAD. PRUEBAS EXITOSAS</t>
  </si>
  <si>
    <t>2888003</t>
  </si>
  <si>
    <t>3007039767</t>
  </si>
  <si>
    <t>BARRIO LAS DELICIAS TULUA 1</t>
  </si>
  <si>
    <t>FO-25-1689308</t>
  </si>
  <si>
    <t>15/10/2025 SE ESCALA PARA VISITA. LLAMAR ANTES DE VISITAR, CONFIRMAR FALLA Y DATOS | 16/10/2025 EN LA VISITA TÉCNICA SE REALIZÓ EL CAMBIO DE DATÁFONO YA QUE SE ENCONTRÓ CON EL MENSAJE RETIRE TARJETA,SE REALIZÓ LIMPIEZA AL LECTOR DE CHIP PERO SIGUE IGUAL,SE APRUEBA EL CAMBIO SE DESCARGA EL SISTEMA OPERATIVO Y VERSIÓN 9.90,SE REALIZÓ LA CONFIGURACIÓN E INICIALIZACIÓN OK, SE CREARON LOS USUARIOS Y SE REALIZARON LAS PRUEBAS DEJANDO EL SERVICIO OPERANDO SIN FALLAS Y SIN NOVEDAD.</t>
  </si>
  <si>
    <t>II0NZ284</t>
  </si>
  <si>
    <t>2888006</t>
  </si>
  <si>
    <t>3007060137</t>
  </si>
  <si>
    <t>BARRIO CORREGIMIENTO DE LA TOR</t>
  </si>
  <si>
    <t>FO-25-1689306</t>
  </si>
  <si>
    <t>15/10/2025 SE ESCALA PARA VISITA. LLAMAR ANTES DE VISITAR, CONFIRMAR FALLA Y DATOS | 16/10/2025 EN LA VISITA TÉCNICA SE REALIZÓ CAMBIO DE DATÁFONO YA QUE SE ENCONTRÓ CON EL TECLADO BORROSO Y DURO, SE REALIZÓ CAMBIO DE EL PINPAD Y EL YA QUE AMBOS SE ENCONTRARON AVERIADOS, EL PRIMER DATÁFONO INSTALADO SALIÓ CON EL SERIAL ERRADO SE REALIZÓ NUEVAMENTE CAMBIO DE DATÁFONO, INICIALIZACIÓN OK,SE CREARON LOS USUARIOS Y SE REALIZARON LAS PRUEBAS DEJANDO EL SERVICIO OPERANDO SIN FALLAS Y SIN NOVEDAD.</t>
  </si>
  <si>
    <t>MA00B543</t>
  </si>
  <si>
    <t>2888007</t>
  </si>
  <si>
    <t>3007062262</t>
  </si>
  <si>
    <t>BARRIO FURATENA MONTERIA 2</t>
  </si>
  <si>
    <t>FO-25-1689302</t>
  </si>
  <si>
    <t>15/10/2025 SE ESCALA PARA VISITA. LLAMAR ANTES DE VISITAR, CONFIRMAR FALLA Y DATOS | 16/10/2025 SE REALIZA VISITA TÉCNICA Y SE CAMBIA LECTOR ÓPTICO POR DAÑO, NO LEE NINGÚN CÓDIGO, SE RETIRA LECTOR PLACA  A533943 Y SE INSTALA LECTORA SYMBOL PLACA 1238635, SE REALIZAN PRUEBAS Y SE DEJA NUEVAMENTE EL SERVICIO FUNCIONANDO CORRECTAMENTE.</t>
  </si>
  <si>
    <t>NA00K036</t>
  </si>
  <si>
    <t>2888034</t>
  </si>
  <si>
    <t>3007065534</t>
  </si>
  <si>
    <t>DISTRICOL CONFISALUD M Y M</t>
  </si>
  <si>
    <t>FO-25-1689294</t>
  </si>
  <si>
    <t>15/10/2025 SE ESCALA PARA VISITA. LLAMAR ANTES DE VISITAR, CONFIRMAR FALLA Y DATOS | 16/10/2025 SE REALIZA CAMBIO DE EQUIPO POR DAÑO EN TECLADO SE CONFIGURA NUEVO EQUIPO SE INSTALA VERSION SE CONFIGURA PARÁMETROS SE INICIALIZA SE REALIZA PRUEBAS DE FUNCIONAMIENTO EXITOSAS CB QUEDA OPERATIVO</t>
  </si>
  <si>
    <t>1A00D111</t>
  </si>
  <si>
    <t>2888110</t>
  </si>
  <si>
    <t>3007014916</t>
  </si>
  <si>
    <t>BARRIO BOSA BETANIA II BOGOTA</t>
  </si>
  <si>
    <t>FO-25-1689297</t>
  </si>
  <si>
    <t>15/10/2025 SE ESCALA ACTIVIDAD PARA GESTION WOMPI | 16/10/2025 SE REALIZA CAMBIO DE DATÁFONO POR DAÑO EN EL PUERTO USB YA QUE EL USUARIO ESTE SE LE CAYÓ</t>
  </si>
  <si>
    <t>1AZZZ228</t>
  </si>
  <si>
    <t>2888144</t>
  </si>
  <si>
    <t>3007030671</t>
  </si>
  <si>
    <t>PAGAFACIL AVENIDA CERO II</t>
  </si>
  <si>
    <t>FO-25-1689338</t>
  </si>
  <si>
    <t>15/10/2025 SE ESCALA PARA VISITA. LLAMAR ANTES DE VISITAR, CONFIRMAR FALLA Y DATOS | 16/10/2025 SE VISITA COMERCIO, SE INSTALA VERSION, SE REPISAN PARAMETROS DE COMUNICACION, PRUEBAS Y CIERRES EXITOSO, CB OPERARIVO.</t>
  </si>
  <si>
    <t>BOZZZ660</t>
  </si>
  <si>
    <t>2888224</t>
  </si>
  <si>
    <t>3007036234</t>
  </si>
  <si>
    <t>BARRIO SAN MARTIN VALLEDUPAR 2</t>
  </si>
  <si>
    <t>FO-25-1690594</t>
  </si>
  <si>
    <t>16/10/2025 SE ESCALA PARA VISITA. LLAMAR ANTES DE VISITAR, CONFIRMAR FALLA Y DATOS | 17/10/2025 COLABORADOR SUFRIO UN ACCIDENTE EN MOTO,SE REACCIONARA OTRO TECNICO PARA ATENCION LO ANTES POSIBLE | 17/10/2025 SE REALIZA CAMBIO DE LOS DOS DATAFONOS DEL CB, YA QUE AMBOS NO RECONOCIAN LA RED DE ETHERNET, SE INSTALA UN PINPAD POR COMPATIBILIDAD DD TECNOLOGIA, SE REALIZAN PRUEBAS DEJANDO SERVICIO FUNCIONAL AL 100 %</t>
  </si>
  <si>
    <t>AAJ06018-9A00B690</t>
  </si>
  <si>
    <t>52699</t>
  </si>
  <si>
    <t>2888226</t>
  </si>
  <si>
    <t>3007057015</t>
  </si>
  <si>
    <t>SANTACRUZ</t>
  </si>
  <si>
    <t>DISTRICOL VAR SOFI GUACHAVES</t>
  </si>
  <si>
    <t>FO-25-1690588</t>
  </si>
  <si>
    <t>16/10/2025 SE ESCALA PARA VISITA. LLAMAR ANTES DE VISITAR, CONFIRMAR FALLA Y DATOS | 17/10/2025 SE LLEGA A CORRESPONSAL SE VERIFICA FALLA DE PUERTO USB DAÑO SE REALIZA CAMBIO DE EQUIPO SE INSTALA VERSION SE CONFIGURA PARÁMETROS SE INICIALIZA SE REALIZA PRUEBAS DE FUNCIONAMIENTO EXITOSAS CB QUEDA OPERATIVO</t>
  </si>
  <si>
    <t>XPRZZ681</t>
  </si>
  <si>
    <t>2888415</t>
  </si>
  <si>
    <t>3007012011</t>
  </si>
  <si>
    <t>SALDANA</t>
  </si>
  <si>
    <t>FO-25-1690584</t>
  </si>
  <si>
    <t>16/10/2025 SE ESCALA PARA VISITA. LLAMAR ANTES DE VISITAR, CONFIRMAR FALLA Y DATOS | 17/10/2025 SE REALIZA VISITA AL PUNTO, SE CAMBIAN 2 EQUIPOS EL PRIMERO POR BLOQUEÓ ALERT IRRUPTION  Y EL SEGUNDO POR DAÑO EN LA IMPRESORA NO IMPRIME CORRECTAMENTE. SE DEJAN AMBOS EQUIPOS CON VR 10.3 PRUEBAS CB OK, CB OPERATIVO</t>
  </si>
  <si>
    <t>AD00S493/0N0YZ514</t>
  </si>
  <si>
    <t>25491</t>
  </si>
  <si>
    <t>2888846</t>
  </si>
  <si>
    <t>3007051085</t>
  </si>
  <si>
    <t>NOCAIMA</t>
  </si>
  <si>
    <t>BARRIO NOCAIMA NOCAIMA</t>
  </si>
  <si>
    <t>FO-25-1691028</t>
  </si>
  <si>
    <t>16/10/2025 SE ESCALA PARA VISITA. LLAMAR ANTES DE VISITAR, CONFIRMAR FALLA Y DATOS | 17/10/2025 SE LLEGA A COMERCIO, POR TEMAS DE LLUVIA NO HAY ELECTRICIDAD EN EL PUEBLO, DEBIDO A ESO SE LE INFORMA AL SEÑOR RONALD QUE SE  CERRARA EL CASO Y QUE UNA VEZ CUANTE CON ENERGIA, SE COMUNIQUE CON LA LINEA 018000</t>
  </si>
  <si>
    <t>2888910</t>
  </si>
  <si>
    <t>3007035361</t>
  </si>
  <si>
    <t>COMCARD B/MANGA MARIA ISA</t>
  </si>
  <si>
    <t>FO-25-1690463</t>
  </si>
  <si>
    <t>16/10/2025 SE ESCALA PARA VISITA. LLAMAR ANTES DE VISITAR, CONFIRMAR FALLA Y DATOS | 16/10/2025 VISITA POR ERROR EL LECTOR CÓDIGO DE BARRA CAMBIO DE HUB PRUEBAS OK</t>
  </si>
  <si>
    <t>AB000203 - KA00C727</t>
  </si>
  <si>
    <t>2888975</t>
  </si>
  <si>
    <t>3007059541</t>
  </si>
  <si>
    <t>PTM DROGUERIA Y MINIMARKET XAB</t>
  </si>
  <si>
    <t>FO-25-1691069</t>
  </si>
  <si>
    <t>16/10/2025 SE ESCALA PARA VISITA. LLAMAR ANTES DE VISITAR, CONFIRMAR FALLA Y DATOS | 16/10/2025 SE REALIZÓ VISITA AL COMERCIO Y SE ENCUENTRA LECTORA DAÑADA, SE REALIZA CAMBIO DE LECTORA, PRUEBAS EXITOSAS</t>
  </si>
  <si>
    <t>MA006591 - IIHZZ056</t>
  </si>
  <si>
    <t>2889049</t>
  </si>
  <si>
    <t>3007077212</t>
  </si>
  <si>
    <t>BARRIO LOS LAURELES AGUSTIN CO</t>
  </si>
  <si>
    <t>FO-25-1691073</t>
  </si>
  <si>
    <t>16/10/2025 SE ESCALA PARA VISITA. LLAMAR ANTES DE VISITAR, CONFIRMAR FALLA Y DATOS | 17/10/2025 SE REALIZA LLAMADA AL CLIENTE Y ESTE MANIFIESTA QUE EL DIA DE AYER PRESENTABA FALLAS CON TODAS LAS TRANSACCIONES Y LE SALIA RECHAZO GENERAL, PERO QUE EL DIA DE HOY YA SE RESTABLECIO EL SERVICIO Y SE ENCUENTRA OPERANDO NORMALMENTE</t>
  </si>
  <si>
    <t>2889409</t>
  </si>
  <si>
    <t>3007016831</t>
  </si>
  <si>
    <t>PAGAFACIL CALLE NUEVA</t>
  </si>
  <si>
    <t>FO-25-1691063</t>
  </si>
  <si>
    <t>16/10/2025 SE ESCALA PARA VISITA. LLAMAR ANTES DE VISITAR, CONFIRMAR FALLA Y DATOS | 16/10/2025 SE REALIZA CAMBIO DE EQUIPO DEBIDO A QUE PINPAD NO LEE NINGUNA TARJETA</t>
  </si>
  <si>
    <t>JFZZZ782</t>
  </si>
  <si>
    <t>15757</t>
  </si>
  <si>
    <t>2889413</t>
  </si>
  <si>
    <t>3007080307</t>
  </si>
  <si>
    <t>SOCHA</t>
  </si>
  <si>
    <t>BARRIO CENTRO SOCHA 2</t>
  </si>
  <si>
    <t>FO-25-1691057</t>
  </si>
  <si>
    <t>16/10/2025 SE ESCALA PARA VISITA. LLAMAR ANTES DE VISITAR, CONFIRMAR FALLA Y DATOS | 17/10/2025 CAMBIO DE EQUIPO DAÑO EN IMPRESIÓN NO AVANZA PAPEL</t>
  </si>
  <si>
    <t>FAZZZ484</t>
  </si>
  <si>
    <t>19418</t>
  </si>
  <si>
    <t>2889591</t>
  </si>
  <si>
    <t>3007054484</t>
  </si>
  <si>
    <t>LOPEZ</t>
  </si>
  <si>
    <t>PTM LOPEZ PUNTO SERVIS LOPEZ</t>
  </si>
  <si>
    <t>FO-25-1691964</t>
  </si>
  <si>
    <t>16/10/2025 SE ESCALA PARA VISITA. LLAMAR ANTES DE VISITAR, CONFIRMAR FALLA Y DATOS | 17/10/2025 SE REALIZA CAMBIO DE EQUIPO A6  ALERT IRRUPTION, CB BANCOLOMBIA PURO, PRUEBAS OK, EL CAMBIO DEL EQUIPO SE REALIZÓ EN LA CIUDAD DE CALI EN LA OFICINA LINEA COMUNICACIONES</t>
  </si>
  <si>
    <t>TR7ZZ567</t>
  </si>
  <si>
    <t>52287</t>
  </si>
  <si>
    <t>2889866</t>
  </si>
  <si>
    <t>3007054925</t>
  </si>
  <si>
    <t>FUNES</t>
  </si>
  <si>
    <t>DISTRICOL COMPU CELL PAP</t>
  </si>
  <si>
    <t>FO-25-1691960</t>
  </si>
  <si>
    <t>16/10/2025 SE ESCALA PARA VISITA. LLAMAR ANTES DE VISITAR, CONFIRMAR FALLA Y DATOS | 18/10/2025 SE ESTA REALIZANDO DESPLAZAMIENTO AL SITIO DADO CIERRES EN LA VIA SE ESTA EN ESPERA DE PASO PARA LLEGAR EL SITIO | 18/10/2025 SE LLEGA A CORRESPONSAL SE VERIFICA FALLA IMPRESORA NO IMPRIME VARIOS CARACTERES Y TECLADO BORROSO SE CAMBIA EQUIPO SE INSTALA VERSION SE CONFIGURA PARÁMETROS SE INICIALIZA SE REALIZA PRUEBAS DE FUNCIONAMIENTO EXITOSAS CB QUEDA OPERATIVO</t>
  </si>
  <si>
    <t>9BBZZ793</t>
  </si>
  <si>
    <t>2890072</t>
  </si>
  <si>
    <t>3007066843</t>
  </si>
  <si>
    <t>BARRIO PATIO BONITO RIVERAS DE</t>
  </si>
  <si>
    <t>FO-25-1691950</t>
  </si>
  <si>
    <t>16/10/2025 SE ESCALA PARA VISITA. LLAMAR ANTES DE VISITAR, CONFIRMAR FALLA Y DATOS | 17/10/2025 CB INFORMA QUE SE ENCUENTRAN BLOQUEADOS POR ENTIDAD BANCARIA, SE LES INFORMA QUE APENAS LES DESBLOQUEEN EL CB PUEDE VOLVER A LLAMAR A PEDIR EL SOPORTE DEL CB</t>
  </si>
  <si>
    <t>N-A</t>
  </si>
  <si>
    <t>18753</t>
  </si>
  <si>
    <t>2890078</t>
  </si>
  <si>
    <t>3007079131</t>
  </si>
  <si>
    <t>SAN VICENTE DEL CAGUAN</t>
  </si>
  <si>
    <t>BARRIO LOS POZOS SAN VICENTE D</t>
  </si>
  <si>
    <t>FO-25-1691944</t>
  </si>
  <si>
    <t>16/10/2025 SE ESCALA PARA VISITA. LLAMAR ANTES DE VISITAR, CONFIRMAR FALLA Y DATOS | 20/10/2025 CAPACIDAD OPERATIVA | 21/10/2025 SE REALIZA CAMBIO DE EQUIPO YA QUE AL PRENDER SALE PANTALLA AZUL CON EL ERROR ALERT INTERRUPTION, PRUEBAS CB OK SE DEJA OPERATIVO.</t>
  </si>
  <si>
    <t>SASZZ706</t>
  </si>
  <si>
    <t>TERRESTRE / AEREO</t>
  </si>
  <si>
    <t>2890091</t>
  </si>
  <si>
    <t>3007032941</t>
  </si>
  <si>
    <t>COMCARD ITAGUI PAPELERIA ASTUR</t>
  </si>
  <si>
    <t>FO-25-1691941</t>
  </si>
  <si>
    <t>16/10/2025 SE ESCALA PARA VISITA. LLAMAR ANTES DE VISITAR, CONFIRMAR FALLA Y DATOS | 16/10/2025 SE CONFIGURA Y SE CONECTA CABLE DE INTERNET DE FORMA CORRECTA, TODO OK</t>
  </si>
  <si>
    <t>11XZZ538 - XPSZZ074</t>
  </si>
  <si>
    <t>2890095</t>
  </si>
  <si>
    <t>3007077477</t>
  </si>
  <si>
    <t>BARRIO BOSQUE BARAJI SAHAGUN 1</t>
  </si>
  <si>
    <t>FO-25-1699906 | FO-25-1691938</t>
  </si>
  <si>
    <t>18/10/2025 DEBIDO A FALLAS ELECTRICAS EN EL PUNTO, SE REPROGRAMO ACTIVIDIDAD | 18/10/2025 SE REALIZA CONFIRMACIÓN DE PARÁMETROS EN POS, EQUIPO SE ENCONTRÓ DESCONFIGURADO, SE INICIALIZA EXITOSA OK, PRUEBAS EXITOSAS, CLIENTE VALIDA SALDO ANTES Y DESPUÉS DEL MANTENIMIENTO OK, CB SE DEJA OPERATIVO SIN NOVEDAD OK</t>
  </si>
  <si>
    <t>A4IZZ020</t>
  </si>
  <si>
    <t>2890101</t>
  </si>
  <si>
    <t>FO-25-1691958</t>
  </si>
  <si>
    <t>16/10/2025 SE ESCALA PARA VISITA. LLAMAR ANTES DE VISITAR, CONFIRMAR FALLA Y DATOS | 16/10/2025 SE REALIZA CAMBIO DE MAGICBOX POR DAÑO EN PUERTO DE INTERNET</t>
  </si>
  <si>
    <t>2890175</t>
  </si>
  <si>
    <t>3007042961</t>
  </si>
  <si>
    <t>DISTRICOL AUTORESPUESTOS LA 15</t>
  </si>
  <si>
    <t>FO-25-1691932</t>
  </si>
  <si>
    <t>16/10/2025 SE ESCALA PARA VISITA. LLAMAR ANTES DE VISITAR, CONFIRMAR FALLA Y DATOS | 17/10/2025 SE REALIZA VISITA DE CAMPO ENCONTRADO QUE EQUIPO NO IMPRIME, POR LO ANTERIOR SE CAMBIA CABLE MAGIC BOX Y SE HACE MANTENIMIENTO A IMPRESORA, SE REALIZAN PREUBAS CUPO Y USUARIO OK.</t>
  </si>
  <si>
    <t>AB8ZZ971</t>
  </si>
  <si>
    <t>2890304</t>
  </si>
  <si>
    <t>3007040409</t>
  </si>
  <si>
    <t>BARRIO CENTRO SAN MARTIN 2</t>
  </si>
  <si>
    <t>FO-25-1691936</t>
  </si>
  <si>
    <t>16/10/2025 SE ESCALA PARA VISITA. LLAMAR ANTES DE VISITAR, CONFIRMAR FALLA Y DATOS | 17/10/2025 SE VISITA COMERCIO SE CAMBIA HUB DEBIDO CABLE DAÑADO SE REALIZA PRUEBAS OK CUBRE CLAVE OK</t>
  </si>
  <si>
    <t>AA0KZ245</t>
  </si>
  <si>
    <t>2890327</t>
  </si>
  <si>
    <t>3007038200</t>
  </si>
  <si>
    <t>DISTRICOL CELUTIENDA 2</t>
  </si>
  <si>
    <t>FO-25-1691928</t>
  </si>
  <si>
    <t>16/10/2025 SE ESCALA PARA VISITA. LLAMAR ANTES DE VISITAR, CONFIRMAR FALLA Y DATOS | 16/10/2025 SE CAMBIA ENSORTIJADO POR DETERIORO</t>
  </si>
  <si>
    <t>A30KZ494</t>
  </si>
  <si>
    <t>2890392</t>
  </si>
  <si>
    <t>3007040322</t>
  </si>
  <si>
    <t>PTM MED PINATA TITA</t>
  </si>
  <si>
    <t>FO-25-1692830</t>
  </si>
  <si>
    <t>16/10/2025 SE ESCALA PARA VISITA. LLAMAR ANTES DE VISITAR, CONFIRMAR FALLA Y DATOS | 16/10/2025 SE REALIZA CAMBIO DE EQUIPO DEBIDO A IMPRESORA BORROSA</t>
  </si>
  <si>
    <t>9A0KZ164 - NA001791</t>
  </si>
  <si>
    <t>2890427</t>
  </si>
  <si>
    <t>3007081466</t>
  </si>
  <si>
    <t>PTM BUCARAMANGA AUTOSERVICIO M</t>
  </si>
  <si>
    <t>FO-25-1691919</t>
  </si>
  <si>
    <t>16/10/2025 SE ESCALA PARA VISITA. LLAMAR ANTES DE VISITAR, CONFIRMAR FALLA Y DATOS | 17/10/2025 ME ENCUENTRO EN SITIO EN ESPERAR QUE ME REALICEN CAMBIO DE EQUIPO | 17/10/2025 SE HACE PRESENCIA EN COMERCIO SE REALIZA CAMBIO DE EQUIPO DEBIDO A QUE NO AVANZA EL PAPEL SE REALIZAN PRUEBAS OK SE CREAN USUARIO Y CONTRASEÑA</t>
  </si>
  <si>
    <t>VJZZZ927 - VJZZZ673</t>
  </si>
  <si>
    <t>2890541</t>
  </si>
  <si>
    <t>3007061743</t>
  </si>
  <si>
    <t>PTM BELLO MISCELANEA TIN</t>
  </si>
  <si>
    <t>FO-25-1692000</t>
  </si>
  <si>
    <t>16/10/2025 SE ESCALA PARA VISITA. LLAMAR ANTES DE VISITAR, CONFIRMAR FALLA Y DATOS | 16/10/2025 SE REALIZA CAMBIO DE CABLE ENTORCHADO YA QUE USUARIA MANIFIESTA QUE EN OCASIONES PRESENTA REINICIO.</t>
  </si>
  <si>
    <t>HA00K990 - TR1ZZ477</t>
  </si>
  <si>
    <t>2890646</t>
  </si>
  <si>
    <t>3007063284</t>
  </si>
  <si>
    <t>BARRIO SABANAS EL PINON 1</t>
  </si>
  <si>
    <t>FO-25-1692827</t>
  </si>
  <si>
    <t>16/10/2025 SE ESCALA PARA VISITA. LLAMAR ANTES DE VISITAR, CONFIRMAR FALLA Y DATOS | 17/10/2025 SE REALIZA VISITA SE PROCEDE A CAMBIAR PINPAD Y HUB ,YA QUE LA PINPAD NO PRENDÍA Y EL HUB POSIBLE FRACTURA DEL CABLE ,SE CAMBIAN SE HACEN PRUEBAS Y TODO OK</t>
  </si>
  <si>
    <t>FUA0U761</t>
  </si>
  <si>
    <t>52835</t>
  </si>
  <si>
    <t>3007069609</t>
  </si>
  <si>
    <t>SAN ANDRES DE TUMACO</t>
  </si>
  <si>
    <t>BARRIO CALLE PRINCIPAL LLORENT</t>
  </si>
  <si>
    <t>2890739</t>
  </si>
  <si>
    <t>FO-25-1692824</t>
  </si>
  <si>
    <t>16/10/2025 SE ESCALA PARA VISITA. LLAMAR ANTES DE VISITAR, CONFIRMAR FALLA Y DATOS | 17/10/2025 SE REALIZA BORRADO DE MEMORIA. POR FALLAS EN CIERRES REGRESADO. PRUEBA OK</t>
  </si>
  <si>
    <t>2890892</t>
  </si>
  <si>
    <t>3007038670</t>
  </si>
  <si>
    <t>40614IO CENTRO VALLEDUPAR 20</t>
  </si>
  <si>
    <t>FO-25-1692794</t>
  </si>
  <si>
    <t>16/10/2025 SE ESCALA PARA VISITA. LLAMAR ANTES DE VISITAR, CONFIRMAR FALLA Y DATOS | 22/10/2025 SE REALIZA VISITA TÉCNICA SE EVIDENCIA PUERTO ETHERNET EN MAL ESTADO EQUIPO NO CONECTA, SE REALIZAN CAMBIO DE EQUIPO SE ISNTALA EQUIPO DESK 3500 PRUEBAS OK AL 100 % CON VERSIÓN 9.90</t>
  </si>
  <si>
    <t>GZ00Z212</t>
  </si>
  <si>
    <t>2890935</t>
  </si>
  <si>
    <t>3007026843</t>
  </si>
  <si>
    <t>LA ESPERANZA SAN JOSE DEL GUAV</t>
  </si>
  <si>
    <t>FO-25-1692802</t>
  </si>
  <si>
    <t>16/10/2025 SE ESCALA PARA VISITA. LLAMAR ANTES DE VISITAR, CONFIRMAR FALLA Y DATOS | 17/10/2025 SE REALIZA CAMBIO DE DATAFONO POR DAÑO EN RODILLO IMPRESIÓN, SE CREA USUARIO, SE INSTALA CUBRE TECLADO, PRUEBAS CON RECHAZO GENERAL, INDICA BRAYAN JAVIER VEGA QUE EL CB TIENE BLOQUEO, NO SE PUEDE VALIDAR, NO HAY RESPUESTA EN LA LÍNEA 018000953344, NO HAY COMO REALIZAR VALIDACIÓN CON REDEBAN NO HAY SOPORTE POR FIN DE SEMANA, SE INFORMA A COORDINACIÓN PROYECTO QUIEN AUTORIZA CERRAR TA.</t>
  </si>
  <si>
    <t>BL01Y246</t>
  </si>
  <si>
    <t>52079</t>
  </si>
  <si>
    <t>2890967</t>
  </si>
  <si>
    <t>3007071671</t>
  </si>
  <si>
    <t>BARBACOAS</t>
  </si>
  <si>
    <t>BARBACOAS CALLE SAN ANTONIO</t>
  </si>
  <si>
    <t>FO-25-1692797</t>
  </si>
  <si>
    <t>16/10/2025 SE ESCALA PARA VISITA. LLAMAR ANTES DE VISITAR, CONFIRMAR FALLA Y DATOS | 20/10/2025 20/10 10:34 SE ESTA VIAJANDO A LA ZONA YA QUE POR PROBLEMAS DE VIA NO SE HABIA PODIDO LLEGAR A TUMACO | 22/10/2025 SE REALIZA CAMBIO DE DATAFONO POR DAÑO EN IMPRESORA SE RECONFIGURA OK PARÁMETROS OK Y SE REALIZAN PRUEBAS ÉXITOSAS DE TRANSACCIONES</t>
  </si>
  <si>
    <t>MN00G314</t>
  </si>
  <si>
    <t>2891182</t>
  </si>
  <si>
    <t>3007039828</t>
  </si>
  <si>
    <t>PTM MED DRIGUERIA PENIEL</t>
  </si>
  <si>
    <t>FO-25-1693190</t>
  </si>
  <si>
    <t>16/10/2025 SE ESCALA PARA VISITA. LLAMAR ANTES DE VISITAR, CONFIRMAR FALLA Y DATOS | 16/10/2025 SE REALIZA CAMBIO DE DATÁFONO YA QUE EL PROBLEMA DE LECTURA DE TARJETAS ES MUY EVIDENTE Y EL ESTADO FÍSICO DEL POS ES CONSIDERABLE YA QUE NO FUNCIONA SIQUIERA LA FLECHA DE SUBIR PARA VALIDAR CONFIGURACIONES.</t>
  </si>
  <si>
    <t>AB0DZ702 - II00T048</t>
  </si>
  <si>
    <t>2891279</t>
  </si>
  <si>
    <t>3007052169</t>
  </si>
  <si>
    <t>DISTRICOL EL PAPA DE TODO</t>
  </si>
  <si>
    <t>FO-25-1693188</t>
  </si>
  <si>
    <t>16/10/2025 SE ESCALA PARA VISITA. LLAMAR ANTES DE VISITAR, CONFIRMAR FALLA Y DATOS | 17/10/2025 SE REALIZA VISITA TÉCNICA EN ATENCIÓN AL INCIDENTE REPORTADO CON EL DATÁFONO DEL CORRESPONSAL BANCOLOMBIA. EL USUARIO CONFIRMA SU IDENTIFICACIÓN Y MANIFIESTA QUE NO PUEDE REALIZAR TRANSACCIONES, YA QUE EL DISPOSITIVO MUESTRA EL MENSAJE “VERIFIQUE PARÁMETROS”.  
AL VALIDAR EL EQUIPO, SE DETECTAN INCONSISTENCIAS EN LA CONFIGURACIÓN. SE PROCEDE A CORREGIR LOS PARÁMETROS, SE REALIZA LA INICIALIZACIÓN CORRESPONDIENTE Y SE EJECUTAN PRUEBAS FUNCIONALES.  
FINALIZADAS LAS PRUEBAS, EL DATÁFONO QUEDA OPERATIVO Y EN CONDICIONES NORMALES DE USO.</t>
  </si>
  <si>
    <t>GB0CZ994</t>
  </si>
  <si>
    <t>2891385</t>
  </si>
  <si>
    <t>3007030836</t>
  </si>
  <si>
    <t>COMCARD MED VARIEDADES MAXIMO</t>
  </si>
  <si>
    <t>FO-25-1693186</t>
  </si>
  <si>
    <t>16/10/2025 SE ESCALA PARA VISITA. LLAMAR ANTES DE VISITAR, CONFIRMAR FALLA Y DATOS | 16/10/2025 SE REALIZA CAMBIO DE EQUIPO PORQUE NO LEE TARJETAS, PRUEBAS OK</t>
  </si>
  <si>
    <t>BVZZZ208 - AD09Z118</t>
  </si>
  <si>
    <t>2891393</t>
  </si>
  <si>
    <t>3007041155</t>
  </si>
  <si>
    <t>BARRIO CENTRO APARTADO</t>
  </si>
  <si>
    <t>FO-25-1693183</t>
  </si>
  <si>
    <t>16/10/2025 SE ESCALA PARA VISITA. LLAMAR ANTES DE VISITAR, CONFIRMAR FALLA Y DATOS | 17/10/2025 DATAFONO CON MENSAJE DE CABLE ETHERNET DESCONECTADO. SE PROCEDE A AJUSTAR CONEXIONES FISICAS Y SE LIMPIA CONECTOR DEL EXORTIJADO. SE SOLUCIONA LA FALLA, ADICIONAL EL PIN PAD 1073904 DESK 1500 PRESENTA ALERT INTUPCION, SE HACE CAMBIO POT UNO NUEVO Y SE SOLUCIONA LA FALLA. SE HACEN PRUEBAS DE CONSULTA DE SALDO Y TODO QUEDA FUNCIONANDO CORRECTAMENTE</t>
  </si>
  <si>
    <t>II001625</t>
  </si>
  <si>
    <t>2891450</t>
  </si>
  <si>
    <t>3007078496</t>
  </si>
  <si>
    <t>PTM BELLO TIENDA LO BELLO DE L</t>
  </si>
  <si>
    <t>FO-25-1693479</t>
  </si>
  <si>
    <t>16/10/2025 SE ESCALA PARA VISITA. LLAMAR ANTES DE VISITAR, CONFIRMAR FALLA Y DATOS | 16/10/2025 SE REALIZA CAMBIO DE TAPA DE IMPRESIÓN Y CAMBIO DE FUENTE DE PODER POR DAÑO YA QUE NO ENCENDÍA DATÁFONO, SE REALIZAN PRUEBAS OK.</t>
  </si>
  <si>
    <t>F1KZZ760 - F1KZZ766</t>
  </si>
  <si>
    <t>2891485</t>
  </si>
  <si>
    <t>3007049637</t>
  </si>
  <si>
    <t>DISTRICOL PAPEL Y VARI GOYI</t>
  </si>
  <si>
    <t>FO-25-1693475</t>
  </si>
  <si>
    <t>16/10/2025 SE ESCALA PARA VISITA. LLAMAR ANTES DE VISITAR, CONFIRMAR FALLA Y DATOS | 16/10/2025 SE CAMBIA LECTOR YA QUE LA DEL CLIENTE NO COMUNICA</t>
  </si>
  <si>
    <t>II00Q068</t>
  </si>
  <si>
    <t>2891557</t>
  </si>
  <si>
    <t>3007077220</t>
  </si>
  <si>
    <t>BARRIO BRETANA CALI 5</t>
  </si>
  <si>
    <t>FO-25-1693470</t>
  </si>
  <si>
    <t>16/10/2025 SE ESCALA PARA VISITA. LLAMAR ANTES DE VISITAR, CONFIRMAR FALLA Y DATOS | 16/10/2025 DATAFONO TIENE RECHAZO GENERAL NO DEJA HACER NINGUNA TRANSFERENCIA SE INICIALIZA Y QUEDA FUNCIONANDO CORRECTAMENTE</t>
  </si>
  <si>
    <t>SX9ZZ508</t>
  </si>
  <si>
    <t>2891573</t>
  </si>
  <si>
    <t>3007080656</t>
  </si>
  <si>
    <t>BARRIO EL POA BOGOTA 2</t>
  </si>
  <si>
    <t>FO-25-1694712</t>
  </si>
  <si>
    <t>TECNOLOGIA</t>
  </si>
  <si>
    <t>16/10/2025 SE ESCALA PARA VISITA. LLAMAR ANTES DE VISITAR, CONFIRMAR FALLA Y DATOS | 17/10/2025 SE REALIZA ACTUALIZACIÓN Y PRUEBAS DE IMPRESIÓN EN EL EQUIPO NO SE ENCUENTRA FALLA EN EL MOMENTO DE LA VISITA, LA SEÑORA MARTHA INDICA UE EL FALLO SE PRESENTÓ EL DÍA 16-10-2025 EN HORAS DE LA TARDE PERO AL REALIZAR CIERRE SE SOLUCIONA EL ERROR</t>
  </si>
  <si>
    <t>V8ZZZ399</t>
  </si>
  <si>
    <t>2892130</t>
  </si>
  <si>
    <t>3007069363</t>
  </si>
  <si>
    <t>DISTRICOL KREDIT SOLUTIONS</t>
  </si>
  <si>
    <t>FO-25-1694697</t>
  </si>
  <si>
    <t>16/10/2025 SE ESCALA PARA VISITA. LLAMAR ANTES DE VISITAR, CONFIRMAR FALLA Y DATOS | 17/10/2025 SE REALIZA VISITA AL COMERCIO CB SE VALIDA Y SE HACE CAMBIO DE DATÁFONO DESK 3500 POR DAÑO QUEMADO, SE CAMBIO POR DESK 2600 , TOCO CAMBIAR TAMBIEN EL PINPAD POR TECNOLOGÍA, SE HACEN LAS RESPECTIVAS CONFIGURACIONES SE HACEN PRUEBAS DEJANDO TODO OK</t>
  </si>
  <si>
    <t>9T5ZZ299</t>
  </si>
  <si>
    <t>2892207</t>
  </si>
  <si>
    <t>3007038405</t>
  </si>
  <si>
    <t>DISTRICOL GRANERO CALBERT</t>
  </si>
  <si>
    <t>FO-25-1694699</t>
  </si>
  <si>
    <t>16/10/2025 SE ESCALA PARA VISITA. LLAMAR ANTES DE VISITAR, CONFIRMAR FALLA Y DATOS | 17/10/2025 VISITA FALLIDA SE VISITA CB POR PROBLEMAS EN LA IMPRESORA EN DATAFONO 2600 SE IBA A CAMBIAR  EQUIPO POR UN DESK 3500 PARA SOLUCIONARLE EL PROBLEMA DE IMPRESIÓN PERO NO PERMITE, QUERÍA QUE SE LO CAMBIARAN POR EL EQUIPO  NUEVO DE WOMPI Y NO ES POSIBLE ESE CAMBIO NO APLICA POR EL MOMENTO ENTONCES NO PERMITE REALIZAR CAMBIO QUE VA CONTINUAR ASÍ COMO VA</t>
  </si>
  <si>
    <t>AA00X614</t>
  </si>
  <si>
    <t>2892782</t>
  </si>
  <si>
    <t>3007026302</t>
  </si>
  <si>
    <t>BARRIO MALAGA</t>
  </si>
  <si>
    <t>FO-25-1701767 | FO-25-1694951</t>
  </si>
  <si>
    <t xml:space="preserve">EJECUTADO | </t>
  </si>
  <si>
    <t>20/10/2025 SE DEJA CONSTANCIA DE QUE, DEBIDO A LA CAÍDA MUNDIAL DE LOS SERVIDORES DE AMAZON WEB SERVICES (AWS) OCURRIDA EL DÍA DE HOY, NOS VIMOS AFECTADOS POR LA INTERRUPCIÓN DE LA WEB DE INICIALIZACIÓN DE REDEBAN, LO CUAL GENERÓ RETRASOS Y DIFICULTADES EN LOS PROCESOS OPERATIVOS ASOCIADOS AL AGENDAMIENTO.
ASIMISMO, SE DEJA REGISTRO DE LA AFECTACIÓN DE LA PLATAFORMA SYTEX, QUE PRESENTÓ FALLAS COMO CONSECUENCIA DIRECTA DE ESTA CAÍDA GLOBAL DE SERVICIOS EN LA NUBE.
QUEDAMOS ATENTOS A CUALQUIER NOVEDAD ADICIONAL QUE SE PUEDA PRESENTAR Y A LA ESTABILIZACIÓN COMPLETA DE LOS SISTEMAS IMPACTADOS. | 21/10/2025 SE REALIZA CAMBIO DE DATAFONO , HUB CAMBIO DE S.O Y VERSIÓN 9.90 CREACIÓN DE USUARIOS PRUEBAS OK SERVICIO OPERATIVO</t>
  </si>
  <si>
    <t>GZFZZ058</t>
  </si>
  <si>
    <t>2893185</t>
  </si>
  <si>
    <t>3007070990</t>
  </si>
  <si>
    <t>BARRIO SAN FRANCISCO RIONEGRO</t>
  </si>
  <si>
    <t>FO-25-1695371</t>
  </si>
  <si>
    <t>16/10/2025 SE ESCALA PARA VISITA. LLAMAR ANTES DE VISITAR, CONFIRMAR FALLA Y DATOS | 17/10/2025 SE REALIZA LIMPIEZA DE RODILLO Y SE EVIDENCIA MEJORA EN LA IMPRESIÓN, CLIENTE NOS DICE QUE ASÍ QUEDA BIEN</t>
  </si>
  <si>
    <t>MN000064</t>
  </si>
  <si>
    <t>52356</t>
  </si>
  <si>
    <t>2893272</t>
  </si>
  <si>
    <t>3007067327</t>
  </si>
  <si>
    <t>IPIALES</t>
  </si>
  <si>
    <t>DISTRICOL CYBERLING</t>
  </si>
  <si>
    <t>FO-25-1695368</t>
  </si>
  <si>
    <t>16/10/2025 SE ESCALA PARA VISITA. LLAMAR ANTES DE VISITAR, CONFIRMAR FALLA Y DATOS | 17/10/2025 SE ENCUENTRA LECTOR CON CABLE DAÑADO NO ENCIENDE SE REALIZA CAMBIO DE LECTOR Y CONFIGURACIÓN OK PARÁMETROS OK Y SE REALIZAN PRUEBAS ÉXITOSAS DE TRANSACCIONES</t>
  </si>
  <si>
    <t>NN00R862</t>
  </si>
  <si>
    <t>2893481</t>
  </si>
  <si>
    <t>3007057420</t>
  </si>
  <si>
    <t>BARRIO EL MODELO SAN JOSE DEL</t>
  </si>
  <si>
    <t>FO-25-1695353</t>
  </si>
  <si>
    <t>16/10/2025 SE ESCALA PARA VISITA. LLAMAR ANTES DE VISITAR, CONFIRMAR FALLA Y DATOS | 18/10/2025 SE REALIZA CAMBIO DE DATAFONO POR DAÑO EN TECLADO, SE CREA USUARIOS, PRUEBAS OK.</t>
  </si>
  <si>
    <t>9CUZZ939</t>
  </si>
  <si>
    <t>19100</t>
  </si>
  <si>
    <t>2893792</t>
  </si>
  <si>
    <t>3007010994</t>
  </si>
  <si>
    <t>BOLIVAR - CAUCA</t>
  </si>
  <si>
    <t>FO-25-1695440</t>
  </si>
  <si>
    <t>16/10/2025 SE ESCALA PARA VISITA. LLAMAR ANTES DE VISITAR, CONFIRMAR FALLA Y DATOS | 20/10/2025 POR TEMAS DE ORDEN PUBLICO Y ATENTADOS EN EL BORDO PATIA Y POSIBLES ATAQUES EN EL DIA SE LLAMA AL CLIENTE SE ESPLICA LA SITUACION Y POR TEMAS DE SEGURIDA SE ACUERDA REPROGRAMAR LA VISITA | 23/10/2025 SE INGRESA TECLADO MALO SE PROCEDE A CAMBIAR EQUIPO SE INSTALA SISTEMA  OPERATIVO VERSION CREACION DE USUARIOS PRUEBAS OK TELECARGA DRNA</t>
  </si>
  <si>
    <t>IZ5ZZ323</t>
  </si>
  <si>
    <t>66400</t>
  </si>
  <si>
    <t>2893801</t>
  </si>
  <si>
    <t>3007049695</t>
  </si>
  <si>
    <t>LA VIRGINIA</t>
  </si>
  <si>
    <t>PTM LA VIRGINIA PAPELERIA UNIC</t>
  </si>
  <si>
    <t>FO-25-1695351</t>
  </si>
  <si>
    <t>16/10/2025 SE ESCALA PARA VISITA. LLAMAR ANTES DE VISITAR, CONFIRMAR FALLA Y DATOS | 17/10/2025 SE FORMATEA, CONFIGURA E INICIALIZA EQUIPO, SE REALIZAN PRUEBAS OK.</t>
  </si>
  <si>
    <t>9L0CZ192</t>
  </si>
  <si>
    <t>2893931</t>
  </si>
  <si>
    <t>3007067108</t>
  </si>
  <si>
    <t>BARRIO GUAYABAL SAN VICENTE DE</t>
  </si>
  <si>
    <t>FO-25-1695500</t>
  </si>
  <si>
    <t>17/08/2025 SE ESCALA PARA VISITA. LLAMAR ANTES DE VISITAR, CONFIRMAR FALLA Y DATOS | 20/10/2025 POR TEMAS DE TRANSPORTE PARA ESTA ZONA SE ATENDERÁ EL DÍA DE MAÑANA , SALEN TRANSPORTE A LAS 4 AM LOS MARTES PARA ESTA VEREDA. SE CONTACTA CON EL CLIENTE MAIDY AGUIRRE AL CEL LUGAR 3202403945 PARA COMENTAR ESTÁ NOVEDAD . | 21/10/2025 SE REALIZA CAMBIO DATAFONO POR FALLAS DE CORRIENTE , SE INSTALA DATAFONO NUEVO , SE CONFIGURA E INICIALIZA, SE CREA USUARIO Y CLAVE CON EL CLIENTE, SE REALIZA PRUEBAS OK .
CIERRE NO SE LOGRAN HACER DEBIDO QUE DATÁFONO TIENE MEMORIA LLENA , SE ESPERO POR MÁS DE 20 MINUTOS Y NO SALIÓ CIERRE, SE EXPLICA ELLOS PROCESOS CORRECTOS DE REALIZAR CIERRES Y SE LE RECUERDA QUE DEBE SER DIARIO.</t>
  </si>
  <si>
    <t>9L000609</t>
  </si>
  <si>
    <t>20621</t>
  </si>
  <si>
    <t>2894078</t>
  </si>
  <si>
    <t>3007023534</t>
  </si>
  <si>
    <t>LA PAZ</t>
  </si>
  <si>
    <t>BARRIO ROBLES I LA PAZ</t>
  </si>
  <si>
    <t>FO-25-1696530</t>
  </si>
  <si>
    <t>17/08/2025 SE ESCALA PARA VISITA. LLAMAR ANTES DE VISITAR, CONFIRMAR FALLA Y DATOS | 18/10/2025 SE REALIZA CAMBIO DE DATAFONO, YA QUE NO IMPRIMIA ALGUNOS CARACTERES O SE TRABABA EL PAPEL DE LA IMPRESORA, SE RETIRA MAGICBOX 2600 CON SUS ACCESORIOS, SE REALIZAN PRUEBAS DEJANDO SERVICIO FUNCIONAL AL 100 %</t>
  </si>
  <si>
    <t>ABC09691</t>
  </si>
  <si>
    <t>2894118</t>
  </si>
  <si>
    <t>3007052990</t>
  </si>
  <si>
    <t>BARRIO GONZALO ECHEVERRI ZARZA</t>
  </si>
  <si>
    <t>FO-25-1696539</t>
  </si>
  <si>
    <t>17/08/2025 SE ESCALA PARA VISITA. LLAMAR ANTES DE VISITAR, CONFIRMAR FALLA Y DATOS | 17/10/2025 VISITAMOS COMERCIO EL DATÁFONO PERDIO LOS PARÁMETROS LO CONFIGURAMOS NUEVAMENTE INICIALIZAMOS Y REALIZAMOS PRUEBAS OK.</t>
  </si>
  <si>
    <t>9C0LZ905</t>
  </si>
  <si>
    <t>17616</t>
  </si>
  <si>
    <t>2894148</t>
  </si>
  <si>
    <t>3007049315</t>
  </si>
  <si>
    <t>BARRIO LA PLAZUELA RISARALDA</t>
  </si>
  <si>
    <t>FO-25-1696531</t>
  </si>
  <si>
    <t>17/08/2025 SE ESCALA PARA VISITA. LLAMAR ANTES DE VISITAR, CONFIRMAR FALLA Y DATOS | 17/10/2025 SE CAMBIA EQUIPO POR DAÑO EN EL PUERTO DE RED, SE REALIZAN PRUEBAS OK.</t>
  </si>
  <si>
    <t>9C00Q165 - 9C0AZ152</t>
  </si>
  <si>
    <t>2894645</t>
  </si>
  <si>
    <t>FO-25-1696525</t>
  </si>
  <si>
    <t>17/08/2025 SE ESCALA ACTIVIDAD PARA GESTION WOMPI | 18/10/2025 SE VISITA COMERCIO, SE REALIZA CAMBIO DE DATAFONO LECTOR Y MAGICBOX. PRUEBAS OK. OPERATIVO EL SERVICIO</t>
  </si>
  <si>
    <t>2894721</t>
  </si>
  <si>
    <t>FO-25-1696518</t>
  </si>
  <si>
    <t>17/08/2025 SE ESCALA PARA VISITA. LLAMAR ANTES DE VISITAR, CONFIRMAR FALLA Y DATOS | 18/10/2025 SE CAMBIA EQUIPO YA QUE ESTABA PRESENTANDO PROBLEMAS CON EL LECTOR CHIP</t>
  </si>
  <si>
    <t>2894830</t>
  </si>
  <si>
    <t>FO-25-1696694</t>
  </si>
  <si>
    <t>17/08/2025 SE ESCALA PARA VISITA. LLAMAR ANTES DE VISITAR, CONFIRMAR FALLA Y DATOS | 17/10/2025 SE HACE PRESENCIA EN COMERCIO SE REALIZA CAMBIO DE MAGIC BOX DEBIDO A QUE ESTE REINICIANDO LOS EQUIPOS,SE CAMBIA LECTOR DE BARRAS DEBIDO A QUE NO ENVIA DATA COMPLETA SE REALIZAN PRUEBAS OK
SE REALIZA ACOMPAÑAMIENTO POR 15 MINUTOS EQUIPO OPERATIVO</t>
  </si>
  <si>
    <t>5212</t>
  </si>
  <si>
    <t>2895103</t>
  </si>
  <si>
    <t>3007074503</t>
  </si>
  <si>
    <t>COPACABANA</t>
  </si>
  <si>
    <t>DISTRICOL COME LA 2000</t>
  </si>
  <si>
    <t>FO-25-1696624</t>
  </si>
  <si>
    <t>17/10/2025 SE ESCALA PARA VISITA. LLAMAR ANTES DE VISITAR, CONFIRMAR FALLA Y DATOS | 17/10/2025 SE REALIZA LIMPIEZA DE LA PARTE INTERNA DE LA IMPRESORA Y YA IMPRIME TODO EL VOUCHER COMPLETO.</t>
  </si>
  <si>
    <t>TVCZZ253</t>
  </si>
  <si>
    <t>2895111</t>
  </si>
  <si>
    <t>3007046743</t>
  </si>
  <si>
    <t>BARRIO REMANSO EL CACIQUE FACA</t>
  </si>
  <si>
    <t>FO-25-1696621</t>
  </si>
  <si>
    <t>17/08/2025 SE ESCALA PARA VISITA. LLAMAR ANTES DE VISITAR, CONFIRMAR FALLA Y DATOS | 22/10/2025 SE REALIZA VISITA DE CAMPO ENCONTRADO QUE EQUIPO SE REINICIA CONSTANTEMENTE Y PINPAD NO LEE LAS TARJETAS, POR LO ANTERIOR SE CAMBIAN EQUIPOS, PRUEBAS CUPO Y USUARIO OK.</t>
  </si>
  <si>
    <t>TR008171</t>
  </si>
  <si>
    <t>2895487</t>
  </si>
  <si>
    <t>3007078007</t>
  </si>
  <si>
    <t>BARRIO CENTRO GUACARI 2</t>
  </si>
  <si>
    <t>FO-25-1697084</t>
  </si>
  <si>
    <t>17/08/2025 SE ESCALA PARA VISITA. LLAMAR ANTES DE VISITAR, CONFIRMAR FALLA Y DATOS | 17/10/2025 COMERCIO ABRE A LAS 2.30 PM | 17/10/2025 SE REALIZA VISITA TÉCNICA EN DONDE EL DISPOSITIVO DEL CLIENTE TIENE EL CONECTOR DE LA LECTORA DAÑADO, ENTONCES SE PROCEDE A REALIZAR CAMBIO DE EQUIPO Y SE REALIZAN PRUEBAS EN BUEN ESTADO</t>
  </si>
  <si>
    <t>LMLZZ648</t>
  </si>
  <si>
    <t>2895539</t>
  </si>
  <si>
    <t>3007067923</t>
  </si>
  <si>
    <t>VEREDA ALTO PONPEYA VILLAVICEN</t>
  </si>
  <si>
    <t>FO-25-1697087</t>
  </si>
  <si>
    <t>17/10/2025 SE ESCALA PARA VISITA. LLAMAR ANTES DE VISITAR, CONFIRMAR FALLA Y DATOS | 17/10/2025 SE REALIZA VISTA AL CB EL USUARIO COMENTA QUE EL CABLE DE ETHERNET FUNCIONA PERO QUE EL DATÁFONO NO TIENE INTERNET, SE VERIFICA EL ESTADO DEL CABLE Y ESTÁ ÓPTIMO SE HACEN PRUEBAS CON OTRO DATÁFONO Y FUNCIONA CON NORMALIDAD, SE EVIDENCIA QUE EL PUERTO DE ETHERNET TIENE UNA FALLA Y DEBIDO A ESO NO PERMITE CONECTAR LA COMUNICACIÓN, SE CAMBIA EL DATÁFONO Y SE HACEN LAS PRUEBAS Y TODO OK</t>
  </si>
  <si>
    <t>AAJ0T863</t>
  </si>
  <si>
    <t>2895551</t>
  </si>
  <si>
    <t>FO-25-1697085</t>
  </si>
  <si>
    <t>17/10/2025 SE ESCALA PARA VISITA. LLAMAR ANTES DE VISITAR, CONFIRMAR FALLA Y DATOS | 17/10/2025 SE REALIZA CONFIGURACIÓN DE PARAMETROS, EQUIPO QUEDA OK</t>
  </si>
  <si>
    <t>2895731</t>
  </si>
  <si>
    <t>FO-25-1697196</t>
  </si>
  <si>
    <t>17/08/2025 SE ESCALA PARA VISITA. LLAMAR ANTES DE VISITAR, CONFIRMAR FALLA Y DATOS | 17/10/2025 SE REALIZA CAMBIO DE EQUIPO POR DAÑO EN IMPRESORA Y TECLADO, SE CAMBIAN HUB Y PINPAD POR COMODIDAD TECNOLÓGICA SERVICIO OPERATIVO PRUEBAS OK TRNA RBM SOLO SE REALIZA CONSULTA DE SALDO</t>
  </si>
  <si>
    <t>AAAYZ239</t>
  </si>
  <si>
    <t>18256</t>
  </si>
  <si>
    <t>2896181</t>
  </si>
  <si>
    <t>3007064651</t>
  </si>
  <si>
    <t>EL PAUJIL</t>
  </si>
  <si>
    <t>DISTRICOL SERVICIOS INTEGRALES</t>
  </si>
  <si>
    <t>FO-25-1697659</t>
  </si>
  <si>
    <t>17/08/2025 SE ESCALA PARA VISITA. LLAMAR ANTES DE VISITAR, CONFIRMAR FALLA Y DATOS | 17/10/2025 SE LLEGA A LA DIRECCIÓN INDICADA EN LA TA PERO CB NO SE ENCUENTRA EN LA DIRECCIÓN, SE LLAMA AL CLIENTE VARIAS VECES AL NÚMERO INDICADO DEN LA TA PERO NO CONTESTA, VISITA FALLIDA.</t>
  </si>
  <si>
    <t>2A002970</t>
  </si>
  <si>
    <t>2896460</t>
  </si>
  <si>
    <t>3007044618</t>
  </si>
  <si>
    <t>PTM NEIVA MINI SERVICIO ARLEN</t>
  </si>
  <si>
    <t>FO-25-1697855</t>
  </si>
  <si>
    <t>17/08/2025 SE ESCALA PARA VISITA. LLAMAR ANTES DE VISITAR, CONFIRMAR FALLA Y DATOS | 17/10/2025 SE REALIZA CAMBIO DE LECTOR DE BARRAS POR FALLA CABLEADO</t>
  </si>
  <si>
    <t>GA0AZ643 - MA00B111</t>
  </si>
  <si>
    <t>25402</t>
  </si>
  <si>
    <t>2896468</t>
  </si>
  <si>
    <t>3007029812</t>
  </si>
  <si>
    <t>LA VEGA</t>
  </si>
  <si>
    <t>BARRIO PARQUE 2 CUNDINAMARCA</t>
  </si>
  <si>
    <t>FO-25-1697853</t>
  </si>
  <si>
    <t>17/08/2025 SE ESCALA PARA VISITA. LLAMAR ANTES DE VISITAR, CONFIRMAR FALLA Y DATOS | 17/10/2025 DURANTE VISITA TECNICA SE REALIZA CAMBIO DE EQUIPO POR CUESTIÓN DE LOS RODILLOS NO IMPRIMIA VARIOS CARACTERES , SE REALIZA PRUEBAS OK DE CB. CIERRES OKAY</t>
  </si>
  <si>
    <t>AB000280</t>
  </si>
  <si>
    <t>41660</t>
  </si>
  <si>
    <t>2896552</t>
  </si>
  <si>
    <t>3007043627</t>
  </si>
  <si>
    <t>SALADOBLANCO</t>
  </si>
  <si>
    <t>DISTRICOL MISCELANEA LA MEJOR</t>
  </si>
  <si>
    <t>FO-25-1698054</t>
  </si>
  <si>
    <t>20/08/2025 SE ESCALA PARA VISITA. LLAMAR ANTES DE VISITAR, CONFIRMAR FALLA Y DATOS | 21/10/2025 PARE Y SIGA EN LA VÍA AL SUR, TRÁNSITO INTERMITENTE POR TRABAJOS SOBRE LA VÍA | 21/10/2025 SE REALIZA VISTA AL PUNTO SE CAMBIA MÁGIC BOX YA QUE ESTE PRESENTA DAÑO EN EL PUERTO RJ45, YA QUE NO PERMITE LA COMUNICACIÓN. EQUIPO ACTUALIZADO Y OPERATIVO</t>
  </si>
  <si>
    <t>9AFZZ340</t>
  </si>
  <si>
    <t>2896628</t>
  </si>
  <si>
    <t>3007074409</t>
  </si>
  <si>
    <t>BARRIO LA CASTELLANA NEIRA</t>
  </si>
  <si>
    <t>FO-25-1698059</t>
  </si>
  <si>
    <t>20/08/2025 SE ESCALA PARA VISITA. LLAMAR ANTES DE VISITAR, CONFIRMAR FALLA Y DATOS | 18/10/2025 SE HABLA CON EL CLIENTE QUIEN INDICA QUE NO ESTA DISPONIBLE EL DIA DE HOY SE PROGRAMARA VISITA PARA EL DIA DE MAÑANA. | 20/10/2025 SE REALIZA VISITA SE CAMBIA FUENTE DE PODER Y CABLE ENTORCHADO YA QUE PRESENTA REINICIOS EN EL DATÁFONO, EL DATÁFONO ESTA EN BUEN ESTADO NO SE HACEN PRUEBAS, SERVICIO OK</t>
  </si>
  <si>
    <t>MNBZZ912</t>
  </si>
  <si>
    <t>2896694</t>
  </si>
  <si>
    <t>3007050697</t>
  </si>
  <si>
    <t>PTM CUCUTA PUNTOSERVIS</t>
  </si>
  <si>
    <t>FO-25-1698103</t>
  </si>
  <si>
    <t>20/08/2025 SE ESCALA PARA VISITA. LLAMAR ANTES DE VISITAR, CONFIRMAR FALLA Y DATOS | 18/10/2025 SE VISITA COMERCIO, SE REPISAN PARAMETROS DE COMUNICACION SE HACE PRUEBAS EXITOSA, CB OPERATIVO.</t>
  </si>
  <si>
    <t>II00Y873 - 9T6ZZ477</t>
  </si>
  <si>
    <t>2896757</t>
  </si>
  <si>
    <t>FO-25-1698101</t>
  </si>
  <si>
    <t>20/08/2025 SE ESCALA PARA VISITA. LLAMAR ANTES DE VISITAR, CONFIRMAR FALLA Y DATOS | 18/10/2025 SE CAMBIA HUB POR REINICIOS</t>
  </si>
  <si>
    <t>73217</t>
  </si>
  <si>
    <t>2896973</t>
  </si>
  <si>
    <t>3007067831</t>
  </si>
  <si>
    <t>COYAIMA</t>
  </si>
  <si>
    <t>BARRIO LA VEGA COYAIMA</t>
  </si>
  <si>
    <t>FO-25-1699407</t>
  </si>
  <si>
    <t>17/10/2025 SE ESCALA PARA VISITA. LLAMAR ANTES DE VISITAR, CONFIRMAR FALLA Y DATOS | 20/10/2025 SE ENCUENTRA EN PUNTO REALIZANDO ACTIVIDAD CB, POR LAS CAÍDAS DE LA PLATAFORMA NO CONTAMOS CON WEB DE INICIALIZACIONES | 20/10/2025 SE REALIZA CAMBIO DE MAGIC BOX TRANSACCIONES DE PRUEBA O.K</t>
  </si>
  <si>
    <t>9L00R840 - V1HZZ374</t>
  </si>
  <si>
    <t>2897005</t>
  </si>
  <si>
    <t>3007034556</t>
  </si>
  <si>
    <t>BARRIO CENTRO CARTAGENA 1</t>
  </si>
  <si>
    <t>FO-25-1698390</t>
  </si>
  <si>
    <t>17/10/2025 SE ESCALA PARA VISITA. LLAMAR ANTES DE VISITAR, CONFIRMAR FALLA Y DATOS | 17/10/2025 SE REALIZA CAMBIO DE EQUIPO SALE ALERTA INTERRUPTION QUEDA EQUIPO NUEVO SE HACEN PRUEBAS CLIENTE ESTÁ BLOQUEADO</t>
  </si>
  <si>
    <t>BL01A043</t>
  </si>
  <si>
    <t>3007074659</t>
  </si>
  <si>
    <t>PTM VEREDA BARRO BLANCO MEDELL</t>
  </si>
  <si>
    <t>2897136</t>
  </si>
  <si>
    <t>FO-25-1698723</t>
  </si>
  <si>
    <t>17/10/2025 SE ESCALA PARA VISITA. LLAMAR ANTES DE VISITAR, CONFIRMAR FALLA Y DATOS | 18/10/2025 SE REALIZA VISTA AL PUNTO SE CAMBIAN DOS EQUIPOS EN PUNTO , UNO POR FALLA EN EL TECLADO ESTE SE ENCUENTRA BORROSO Y DURO Y EL SEGUNDO POR FALLA EN LA IMPRESORA NO IMPRIME UNO O MÁS CARACTERES , SE DEJAN EQUIPO CON VR 9.90 PRUEBAS CB OK, CB OPERATIVO</t>
  </si>
  <si>
    <t>VRZZZ507/9B2ZZ575</t>
  </si>
  <si>
    <t>2897217</t>
  </si>
  <si>
    <t>3007057825</t>
  </si>
  <si>
    <t>DISTRICOL MULTISERVI LAURA COM</t>
  </si>
  <si>
    <t>FO-25-1698719</t>
  </si>
  <si>
    <t>17/10/2025 SE ESCALA PARA VISITA. LLAMAR ANTES DE VISITAR, CONFIRMAR FALLA Y DATOS | 18/10/2025 SE REALIZA VISTA AL PUNTO SE CAMBIA EQUIPO POR DAÑO EN EL TECLADO , ESTE ESTÁ BORROSO. SE DEJA EQUIPO CON VR 9.90 PRUEBAS CB OK, CON OPERARIVO</t>
  </si>
  <si>
    <t>9GZZZ445</t>
  </si>
  <si>
    <t>2897611</t>
  </si>
  <si>
    <t>FO-25-1699392</t>
  </si>
  <si>
    <t>17/10/2025 SE ESCALA PARA VISITA. LLAMAR ANTES DE VISITAR, CONFIRMAR FALLA Y DATOS | 18/10/2025 SE REALIZA CAMBIO DATAFONO POR PUERTO IP MALO</t>
  </si>
  <si>
    <t>2897642</t>
  </si>
  <si>
    <t>3007039373</t>
  </si>
  <si>
    <t>DISTRICOL TODO MATERIALES JM</t>
  </si>
  <si>
    <t>FO-25-1699389</t>
  </si>
  <si>
    <t>21/10/2025 SE REALIZA CAMBIO DE DATAFONO, YA QUE SE DESCONECTABA DEL MODEM Y QUEDABA SIN INTERNET, SE CAMBIA DE IGUAL FORMA EL CABLE UTP, SE REALIZAN PRUEBAS DEJANDO SERVICIO FUNCIONAL AL 100 %</t>
  </si>
  <si>
    <t>AA08Z505</t>
  </si>
  <si>
    <t>2897836</t>
  </si>
  <si>
    <t>3007051633</t>
  </si>
  <si>
    <t>BARRIO LOS PINOS VALLE DEL GUA</t>
  </si>
  <si>
    <t>FO-25-1699383</t>
  </si>
  <si>
    <t>17/10/2025 SE ESCALA PARA VISITA. LLAMAR ANTES DE VISITAR, CONFIRMAR FALLA Y DATOS | 21/10/2025 SE REALIZA COMUNICACIÓN CON LA USUARIA Y SE LE INFORMA QUE POR COMPLICACIONES EN EL TRANSPORTE SE REALIZA DESPLAZAMIENTO EL DIA DE HOY PARA ATENDER EL INC MAÑANA | 22/10/2025 SE VISITA EL CORRESPONSAL PARA REVISAR FALLA DE LECTOR, SE ENCUENTRA CON CABLE AVERIADO, SE REALIZA CAMBIO DEL LECTOR, SE HACEN PRUEBAS OK, ÉL CB  FUNCIONA NORMALMENTE</t>
  </si>
  <si>
    <t>TR08Z522 - 5A0BZ288</t>
  </si>
  <si>
    <t>2898441</t>
  </si>
  <si>
    <t>3007064725</t>
  </si>
  <si>
    <t>BARRIO CALLEJON CUCUTA 12</t>
  </si>
  <si>
    <t>FO-25-1702535 | FO-25-1699747</t>
  </si>
  <si>
    <t>COOGUASIMALES</t>
  </si>
  <si>
    <t>20/10/2025 SE REALIZA VISITA, SE ENCUENTRA DATAFONO CON IMPRESORA EN DAÑO, SE REALIZA CAMBIO, SE INSTALA ÚLTIMA VERSIÓN, SE REALIZA INTEGRACIÓN A CAJA, SE REALIZAN PRUEBAS Y CIERRES OK.</t>
  </si>
  <si>
    <t>3A003102</t>
  </si>
  <si>
    <t>2898524</t>
  </si>
  <si>
    <t>3007039455</t>
  </si>
  <si>
    <t>DISTRICOL CABINAS CIBERMAX COM</t>
  </si>
  <si>
    <t>FO-25-1699997</t>
  </si>
  <si>
    <t>17/10/2025 SE ESCALA PARA VISITA. LLAMAR ANTES DE VISITAR, CONFIRMAR FALLA Y DATOS | 18/10/2025 SE REALIZA CAMBIO DE LECTOR DE CODIGO DE BARRA POR DAÑO EN SU CABLE DE COMUNICACIÓN.
SE REALIZAN PRUEBAS OPERATIVAS SIN NOVEDAD.</t>
  </si>
  <si>
    <t>GZ08Z303</t>
  </si>
  <si>
    <t>2898855</t>
  </si>
  <si>
    <t>3007070201</t>
  </si>
  <si>
    <t>BARRIO VEREDA LA CHAMBA</t>
  </si>
  <si>
    <t>FO-25-1700344</t>
  </si>
  <si>
    <t>17/10/2025 SE ESCALA PARA VISITA. LLAMAR ANTES DE VISITAR, CONFIRMAR FALLA Y DATOS | 19/10/2025 POR LA POCA FRECUENCIA DE TRANSPORTE HACIA LA ZONA DEL FIN DE SEMANA, SE ATENDERÁ EL 20/10 QUE HAYA FLOTA PARA LA ZONA, | 20/10/2025 SE CAMBIA LECTOR DE BARRAS POR FALLAS CONTINUAS. SE HACEN LAS PRUEBAS DE TRANSACCIONES TODO OK</t>
  </si>
  <si>
    <t>EF007290</t>
  </si>
  <si>
    <t>2898859</t>
  </si>
  <si>
    <t>3007027550</t>
  </si>
  <si>
    <t>COMCARD LA CEJA VARIEDADES</t>
  </si>
  <si>
    <t>FO-25-1700340</t>
  </si>
  <si>
    <t>17/10/2025 SE ESCALA PARA VISITA. LLAMAR ANTES DE VISITAR, CONFIRMAR FALLA Y DATOS | 18/10/2025 SE REALIZA MANTENIMIENTO GENERAL Y PRUEBAS PERTINENTES EQUIPO QUEDA OK</t>
  </si>
  <si>
    <t>99DZZ432</t>
  </si>
  <si>
    <t>2899026</t>
  </si>
  <si>
    <t>FO-25-1700342</t>
  </si>
  <si>
    <t>17/10/2025 SE ESCALA PARA VISITA. LLAMAR ANTES DE VISITAR, CONFIRMAR FALLA Y DATOS | 20/10/2025 SE REALIZA VISITA DE CAMPO ENCONTRANDO QUE DATÁFONO NO LE FUNCIONA EL PUERTO DE RED SE REALIZA CAMBIO DE POS PRUEBA OK PARÁMETROS OKAY CIERRE OKAY</t>
  </si>
  <si>
    <t>BA02Z995</t>
  </si>
  <si>
    <t>2899153</t>
  </si>
  <si>
    <t>3007016349</t>
  </si>
  <si>
    <t>SURTIFAMILIAR PORVENIR</t>
  </si>
  <si>
    <t>FO-25-1701004</t>
  </si>
  <si>
    <t>SURTIFAMILIAR</t>
  </si>
  <si>
    <t>CANCELADO</t>
  </si>
  <si>
    <t>19/10/2025 LA VISITA SE ETENDERA EL DIA LUNES YA QUE EL CLIENTE NO LABORABA EL DIA DOMINGO Y SEGUN VALIDACION SE REQUIERE CAMBIO DE EQUIPO | 20/10/2025 SE REALIZA CAMBIO DE EQUIPO  G5 NO AVANZA EL PAPEL, CB BANCOLOMBIA PURO, PRUEBAS OK</t>
  </si>
  <si>
    <t>SA00M806</t>
  </si>
  <si>
    <t>2899155</t>
  </si>
  <si>
    <t>3007060839</t>
  </si>
  <si>
    <t>BARRIO CUBIS ISTMINA 12</t>
  </si>
  <si>
    <t>FO-25-1700997</t>
  </si>
  <si>
    <t>19/10/2025 SE ESCALA PARA VISITA. LLAMAR ANTES DE VISITAR, CONFIRMAR FALLA Y DATOS | 21/10/2025 TÉCNICO EN CAMPO NO CUENTA CON EQUIPOS SUFICIENTE PARA ATENDER INCIDENTE YA QUE BODEGA NO HA ENVIADO EQUIPO PARA TENDER EL CASO | 23/10/2025 SE REALIZA CAMBIO DE EQUIPOS POR DAÑO EN LA TECLADO NÚMERO 7 DEL TECLADO, SE REALIZAN PRUEBAS Y EL CB QUEDA OPERATIVO</t>
  </si>
  <si>
    <t>LA0UZ983</t>
  </si>
  <si>
    <t>76041</t>
  </si>
  <si>
    <t>2899236</t>
  </si>
  <si>
    <t>3007032207</t>
  </si>
  <si>
    <t>ANSERMANUEVO</t>
  </si>
  <si>
    <t>DISTRICOL VARIEDADES CRISYE</t>
  </si>
  <si>
    <t>FO-25-1701012</t>
  </si>
  <si>
    <t>18/10/2025 SE HABLA CON EL CLIENTE PERO INDICA QUE EL EQUIPO ESTA MUY MALITO ES MEJOR UN CAMBIO POR LO QUE SE PROGRAMARA VISITA PARA EL DIA LUNES. | 20/10/2025 VISITAMOS COMERCIO EL DATÁFONO NO LEE BIEN LAS TARJETAS Y EL LECTOR DE BARRAS TIENE EL CABLE DETERIORADO REALIZAMOS CAMBIO LO CONFIGURAMOS Y REALIZAMOS PRUEBAS OK.</t>
  </si>
  <si>
    <t>1116Z221</t>
  </si>
  <si>
    <t>2899237</t>
  </si>
  <si>
    <t>3007045021</t>
  </si>
  <si>
    <t>PTM BELLO ABARROTES LA BUENA E</t>
  </si>
  <si>
    <t>FO-25-1701010</t>
  </si>
  <si>
    <t>18/10/2025 POS REQUIERE DE CAMBIO YA QUE EL RODILLO INTERNO SOLAMENTE GIRA UNA PARTE Y LA OTRA ESTÁ EN DESGASTE Y NO GIRA MÁS. SE INTENTA CAMBIO DE TAPA PERO NO FUNCIONA Y SE PROCEDE CON EL CAMBIO DE DATÁFONO.</t>
  </si>
  <si>
    <t>9B0IZ161 - XPSZZ065</t>
  </si>
  <si>
    <t>2899576</t>
  </si>
  <si>
    <t>3007010290</t>
  </si>
  <si>
    <t>BARRIO COLON</t>
  </si>
  <si>
    <t>FO-25-1700994</t>
  </si>
  <si>
    <t>18/10/2025 SE CAMBIA DATÁFONO POR ALERT INTERRUTION</t>
  </si>
  <si>
    <t>IZ6ZZ218</t>
  </si>
  <si>
    <t>2899985</t>
  </si>
  <si>
    <t>3007021116</t>
  </si>
  <si>
    <t>PAGAFACIL CALLE 76</t>
  </si>
  <si>
    <t>FO-25-1701985</t>
  </si>
  <si>
    <t>18/10/2025 SE ESCALA PARA VISITA. LLAMAR ANTES DE VISITAR, CONFIRMAR FALLA Y DATOS | 19/10/2025 NO ES POSIBLE ATENDER LA FALLA DEBIDO A QUE LAS OFICINAS DE PAGAFACIL NO ABREN LOS DOMINGOS, SE REAGENDA VISITA PARA EL DÍA 20 DE OCTUBRE DE 2025 | 20/10/2025 SE REALIZA VISITA TÉCNICA, SE CAMBIA FUENTE DE PODER, SE REALIZAN PRUEBAS EXITOSAS, EQUIPO FUNCIONA CORRECTAMENTE, CB QUEDA OPERATIVO.</t>
  </si>
  <si>
    <t>AAAXZ112</t>
  </si>
  <si>
    <t>2900003</t>
  </si>
  <si>
    <t>3007070782</t>
  </si>
  <si>
    <t>BARRIO MEDIACANOA YOTOCO</t>
  </si>
  <si>
    <t>FO-25-1701982</t>
  </si>
  <si>
    <t>18/10/2025 SE ESCALA PARA VISITA. LLAMAR ANTES DE VISITAR, CONFIRMAR FALLA Y DATOS | 19/10/2025 AL VALIDAR CON EL CLIENTE SE ENCUENTRA QUE NO LABORA LOS DIAS DOMINGOS, SE REALIZARA ATENCION EL DIA LUNES POR POSIBLE CAMBIO DE EQUIPO | 20/10/2025 SE RETIRA PLÁSTICO DE TARJETAS QUE OBSTRUIAN EL LECTOR DE CHIP DEL PINPAD Y SE CAMBIA HUB HB1 CABLE USB MALO, CB BANCOLOMBIA PURO, PRUEBAS OK</t>
  </si>
  <si>
    <t>A30IZ517</t>
  </si>
  <si>
    <t>2900018</t>
  </si>
  <si>
    <t>3007069513</t>
  </si>
  <si>
    <t>BARRIO LA FLORESTA MEDELLIN 1</t>
  </si>
  <si>
    <t>FO-25-1702252</t>
  </si>
  <si>
    <t>18/10/2025 SE ESCALA PARA VISITA. LLAMAR ANTES DE VISITAR, CONFIRMAR FALLA Y DATOS | 19/10/2025 SE CAMBIA CABLEADO SE HACEN PRUEBAS QUEDA OK</t>
  </si>
  <si>
    <t>EG004505</t>
  </si>
  <si>
    <t>2900024</t>
  </si>
  <si>
    <t>3007024787</t>
  </si>
  <si>
    <t>COMCARD MEDELLIN JUBILEO</t>
  </si>
  <si>
    <t>FO-25-1702610</t>
  </si>
  <si>
    <t>18/10/2025 SE ESCALA PARA VISITA. LLAMAR ANTES DE VISITAR, CONFIRMAR FALLA Y DATOS | 19/10/2025 SE LLAMA AL 3208294783 SE HABLA CON LA SEÑORA LORENA LA CUAL INFORMA MA QUE PRESENTA RG CON TODAS LAS TRANSACCIONES CON TARJETA PERO EL DÍA DE HOY NO LABORA SOLICITA ATENCIÓN EL DÍA DE MAÑANA | 20/10/2025 SE CAMBIA EQUIPO POR DAÑO EN LECTOR CHIP TODO QUEDA OK</t>
  </si>
  <si>
    <t>ABGZZ576 - II00T066</t>
  </si>
  <si>
    <t>2900026</t>
  </si>
  <si>
    <t>FO-25-1702865</t>
  </si>
  <si>
    <t>18/10/2025 SE ESCALA PARA VISITA. LLAMAR ANTES DE VISITAR, CONFIRMAR FALLA Y DATOS | 18/10/2025 POR SOPORTE DE DE ACTIVOS REDEBAN  NO PODEMOS REALIZAR LA ACTIVIDAD. | 20/10/2025 SE REALIZA VISITA DE CAMPO DONDE SE ESPERA MÁS DE 30 MINUTOS Y NO PERMITEN EL INGRESO AL PUNTO, SE INFORMA QUE ES NECESARIO VOLVER A REPORTAR INCIDENTE YA QUE NO SE PUEDE ESPERAR MÁS TIEMPO EN SITIO, SE INFORMA A SUPERVISOR QUIEN AUTORIZA CIERRE DE SOLICITUD.</t>
  </si>
  <si>
    <t>20228</t>
  </si>
  <si>
    <t>2900089</t>
  </si>
  <si>
    <t>3007075969</t>
  </si>
  <si>
    <t>CURUMANI</t>
  </si>
  <si>
    <t>PTM CURUMANI VARIEDADES XIOMMI</t>
  </si>
  <si>
    <t>FO-25-1703224</t>
  </si>
  <si>
    <t>18/10/2025 SE ESCALA PARA VISITA. LLAMAR ANTES DE VISITAR, CONFIRMAR FALLA Y DATOS | 21/10/2025 SE REALIZA CAMBIO DE DATAFONO, YA QUE NO ENCENDÍA, SE REALIZAN PRUEBAS CON EL NUEVO EQUIPO DEJANDO SERVICIO FUNCIONAL AL 100 %</t>
  </si>
  <si>
    <t>FA09Z498</t>
  </si>
  <si>
    <t>2900100</t>
  </si>
  <si>
    <t>3007069783</t>
  </si>
  <si>
    <t>PAGAFACIL QUIBDO 2</t>
  </si>
  <si>
    <t>FO-25-1711009 | FO-25-1702035</t>
  </si>
  <si>
    <t>22/10/2025 SE RREALIZA VISITA, SE REALIZA CAMBIO DE EQUIPO POR REINICIOS CONSTANTES, SE REALIZAN PRUEBAS Y EL CB QUEDA OPERATIVO</t>
  </si>
  <si>
    <t>NN001071</t>
  </si>
  <si>
    <t>2900161</t>
  </si>
  <si>
    <t>3007063366</t>
  </si>
  <si>
    <t>BARRIO CENTRO EL PINON</t>
  </si>
  <si>
    <t>FO-25-1703152</t>
  </si>
  <si>
    <t>18/10/2025 SE ESCALA PARA VISITA. LLAMAR ANTES DE VISITAR, CONFIRMAR FALLA Y DATOS | 20/10/2025 SE REALIZA VISITA AL COMERCIO SE ENCUENTRA DATÁFONO CON IMPRESORA DAÑADA LO CUAL NO DEJABA IMPRIMIR BIEN LOS VAUCHER SE CAMBIA DATÁFONO SE INSTALA VERSIÓN 9.90 SE REALIZAN PRUEBAS EXITOSAS Y EL CB QUEDA OPERATIVO</t>
  </si>
  <si>
    <t>LA00V298</t>
  </si>
  <si>
    <t>2900176</t>
  </si>
  <si>
    <t>3007047055</t>
  </si>
  <si>
    <t>BARRIO VILLA MARINA ESPINAL</t>
  </si>
  <si>
    <t>FO-25-1703196</t>
  </si>
  <si>
    <t>18/10/2025 SE ESCALA PARA VISITA. LLAMAR ANTES DE VISITAR, CONFIRMAR FALLA Y DATOS | 20/10/2025 DEBIDO A LA NOVEDAD PRESENTADA HOY EN LAS PLATAFORMA, LA WEB DE INICIALIZACIONES ESTÁ LENTA Y NO HA PERMIDTIDO EL TECNICO INICIALIZAR. | 20/10/2025 SE CAMBIA DATÁFONO POR REINICIO CONSTANTE. SE HACEN LAS PRUEBAS DE TRANSACCIONES TODO OK</t>
  </si>
  <si>
    <t>TR00B992 - II0ZZ714 - 19153501</t>
  </si>
  <si>
    <t>2900197</t>
  </si>
  <si>
    <t>3007065311</t>
  </si>
  <si>
    <t>BARRIO CENTRO SINCELEJO 21</t>
  </si>
  <si>
    <t>FO-25-1703364</t>
  </si>
  <si>
    <t>19/10/2025 SE ESCALA PARA VISITA. LLAMAR ANTES DE VISITAR, CONFIRMAR FALLA Y DATOS | 19/10/2025 EN COMUNICACIÓN CON LA SEÑORA NASLY MONTES AL NÚMERO DE CONTACTO 3145929271, ME INFORMA QUE HOY NO ME PUEDE RECIBIR YA QUE NO SE ENCUENTRA EN EL COMERCIO, SE REPROGRAMA LA VISITA PARA EL DÍA DE MAÑANA 20 DE OCTUBRE | 20/10/2025 SE VISITA COMERCIO POR FALLA, SE REALIZA CAMBIO DE EQUIPO, CAUSAL E8 CONECTOR POWER, SE DEJA CON LA VERSIÓN 9.90, NO SE HACE CIERRE, SE REALIZA PRUEBAS OK, SE CREA USUARIO Y CONTRASEÑA.</t>
  </si>
  <si>
    <t>4A005652</t>
  </si>
  <si>
    <t>41518</t>
  </si>
  <si>
    <t>2900248</t>
  </si>
  <si>
    <t>3007011071</t>
  </si>
  <si>
    <t>PAICOL</t>
  </si>
  <si>
    <t>PAICOL   HUILA</t>
  </si>
  <si>
    <t>FO-25-1703089</t>
  </si>
  <si>
    <t>18/10/2025 SE ESCALA PARA VISITA. LLAMAR ANTES DE VISITAR, CONFIRMAR FALLA Y DATOS | 20/10/2025 SE LLEGA A SITIO, SE ENCUENTRA COMERCIO CERRADO, SE LLAMA A CLIENTE AL NÚMERO 3124507844 QUIEN INFORMA QUE ABRE EL COMERCIO DESPUÉS DE LAS 2 DE LA TARDE. | 20/10/2025 SE REALIZA AJUSTE DE TAPA Y LIMPIEZA DE SENSOR DE IMPRESIÓN.</t>
  </si>
  <si>
    <t>A00IZ775</t>
  </si>
  <si>
    <t>5031</t>
  </si>
  <si>
    <t>2900279</t>
  </si>
  <si>
    <t>3007037862</t>
  </si>
  <si>
    <t>AMALFI</t>
  </si>
  <si>
    <t>DISTRICOL DROGUERIA EMMANUEL</t>
  </si>
  <si>
    <t>FO-25-1703351</t>
  </si>
  <si>
    <t>18/10/2025 SE ESCALA PARA VISITA. LLAMAR ANTES DE VISITAR, CONFIRMAR FALLA Y DATOS | 20/10/2025 SE REALIZA CAMBIO DE DATAFONO YA QUE NO CARGA LA BATERÍA E IMPRIME MAL POR LA BAJA BATERÍA SE HACEN PRUEBAS OK</t>
  </si>
  <si>
    <t>GZ00R499</t>
  </si>
  <si>
    <t>2900298</t>
  </si>
  <si>
    <t>3007081685</t>
  </si>
  <si>
    <t>DISTRICOL D&amp;V MED FARMA</t>
  </si>
  <si>
    <t>FO-25-1703901</t>
  </si>
  <si>
    <t>19/10/2025 SE ESCALA PARA VISITA. LLAMAR ANTES DE VISITAR, CONFIRMAR FALLA Y DATOS | 19/10/2025 SE VISITA COMERCIO POR UNA FALLA, PUESTO QUE EL LECTOR HABÍA PERDIDO LA CONFIGURACIÓN SALIA FORMATO INVÁLIDO, SE CONFIGURA EL LECTOR, SE DEJA CON LA  VERSIÓN 10.3, SE REALIZAN PRUEBAS OK.</t>
  </si>
  <si>
    <t>FWZZZ478</t>
  </si>
  <si>
    <t>76275</t>
  </si>
  <si>
    <t>2900309</t>
  </si>
  <si>
    <t>3007042394</t>
  </si>
  <si>
    <t>FLORIDA</t>
  </si>
  <si>
    <t>BARRIO CENTRO FLORIDA 5</t>
  </si>
  <si>
    <t>FO-25-1703925</t>
  </si>
  <si>
    <t>19/10/2025 SE ESCALA PARA VISITA. LLAMAR ANTES DE VISITAR, CONFIRMAR FALLA Y DATOS | 20/10/2025 EN COMUNICACIÓN CON EL CLIENTE MANIFIESTA QUE LA FALLA CONTINÚA Y QUE PUEDE ATENDER EL SERVICIO DESPUÉS DE LAS 2 P.M. | 20/10/2025 EN LA VISITA TÉCNICA SE REALIZÓ EL CAMBIO DE EL DATÁFONO YA QUE SE ENCONTRÓ CON EL LECTOR DE CHIP AVERIADO ADICIONAL A ESO TAMBIÉN LA IMPRESORA ESTABA AVERIADA, SE INSTALA MAGIC BOX 2600, SISTEMA OPERATIVO Y VERSIÓN 10.3N,SE REALIZÓ LA CONFIGURACIÓN E INICIALIZACIÓN OK, SE CREARON LOS USUARIOS Y SE REALIZARON LAS PRUEBAS DEJANDO EL SERVICIO OPERANDO SIN FALLAS Y SIN NOVEDAD.</t>
  </si>
  <si>
    <t>AAL7Z466</t>
  </si>
  <si>
    <t>50325</t>
  </si>
  <si>
    <t>2900383</t>
  </si>
  <si>
    <t>3007066486</t>
  </si>
  <si>
    <t>MAPIRIPAN</t>
  </si>
  <si>
    <t>BARRIO CENTRO MAPIRIPAN 3</t>
  </si>
  <si>
    <t>FO-25-1703914</t>
  </si>
  <si>
    <t>19/10/2025 SE ESCALA PARA VISITA. LLAMAR ANTES DE VISITAR, CONFIRMAR FALLA Y DATOS | 22/10/2025 POR DISPONIBILIDAD DE VUELO ESTAMOS A LA ESPERA QUE HAYA DISPONIBILIDAD | 24/10/2025 SE REALIZA CAMBIO DE EQUIPO ALERTA PRUEBAS OK SIN NOVEDAD</t>
  </si>
  <si>
    <t>6Z00Y093</t>
  </si>
  <si>
    <t>CASTRILLON URREA LONDIER LEANDRO</t>
  </si>
  <si>
    <t>25777</t>
  </si>
  <si>
    <t>2900430</t>
  </si>
  <si>
    <t>3007026368</t>
  </si>
  <si>
    <t>SUPATA</t>
  </si>
  <si>
    <t>BARRIO VEREDA LA MAGOLA SUPATA</t>
  </si>
  <si>
    <t>FO-25-1703922</t>
  </si>
  <si>
    <t>19/10/2025 SE ESCALA PARA VISITA. LLAMAR ANTES DE VISITAR, CONFIRMAR FALLA Y DATOS | 20/10/2025 DURANTE LA VISITA TECNICA PARA REALIZAR INCIDENTE REPORTADO POR CORRESPONSAL, AL LLEGAR COMERCIO NOS INDICA QUE NO SE ENCUENTRA LA PERSONA ENCARGADA PARA REALIZAR LA ATENCIÓN DEL INCIDENTE SE BRINDA INFORMACIÓN AL CORRESPONSAL PARA SOLICITAR UNA NUEVA VISITA NO SE MANIPULAN EQUIPOS NO HAY INGRESO</t>
  </si>
  <si>
    <t>9999D834</t>
  </si>
  <si>
    <t>68572</t>
  </si>
  <si>
    <t>2900506</t>
  </si>
  <si>
    <t>3007042392</t>
  </si>
  <si>
    <t>PUENTE NACIONAL</t>
  </si>
  <si>
    <t>BARRIO EL PROGRESO PUENTE NACI</t>
  </si>
  <si>
    <t>FO-25-1703919</t>
  </si>
  <si>
    <t>19/10/2025 SE ESCALA PARA VISITA. LLAMAR ANTES DE VISITAR, CONFIRMAR FALLA Y DATOS | 20/10/2025 SE REALIZA VISITA AL COMERCIO, SE CAMBIA EQUIPO POR DAÑO, SE HACEN PRUEBAS OK.</t>
  </si>
  <si>
    <t>AB0ZZ867 - AC0EZ283</t>
  </si>
  <si>
    <t>2900520</t>
  </si>
  <si>
    <t>3007075533</t>
  </si>
  <si>
    <t>PTM LA DORADA DISTRIBUCION Y V</t>
  </si>
  <si>
    <t>FO-25-1703917</t>
  </si>
  <si>
    <t>19/10/2025 SE ESCALA PARA VISITA. LLAMAR ANTES DE VISITAR, CONFIRMAR FALLA Y DATOS | 23/10/2025 SE REALIZA CAMBIO DE EQUIPO "PUERTO USB MALO" TRANSACCIONES DE PRUEBA O.K</t>
  </si>
  <si>
    <t>SX00J090 - SX00J167</t>
  </si>
  <si>
    <t>25394</t>
  </si>
  <si>
    <t>2900912</t>
  </si>
  <si>
    <t>3007010922</t>
  </si>
  <si>
    <t>LA PALMA</t>
  </si>
  <si>
    <t>LA PALMA - CUNDINAMARCA</t>
  </si>
  <si>
    <t>FO-25-1704143</t>
  </si>
  <si>
    <t>19/10/2025 DESPLAZARSE | 20/10/2025 SE CAMBIA EQUIPO POR DETERIORO SE REALIZAN PRUEBAS OK</t>
  </si>
  <si>
    <t>A00JZ017</t>
  </si>
  <si>
    <t>15455</t>
  </si>
  <si>
    <t>2900920</t>
  </si>
  <si>
    <t>3007040145</t>
  </si>
  <si>
    <t>MIRAFLORES</t>
  </si>
  <si>
    <t>BARRIO CENTRO MIRAFLORES 1</t>
  </si>
  <si>
    <t>FO-25-1704287</t>
  </si>
  <si>
    <t>19/10/2025 SE ESCALA PARA VISITA. LLAMAR ANTES DE VISITAR, CONFIRMAR FALLA Y DATOS | 20/10/2025 NOVEDAD DE AGENDAMIENTO
SE DEJA CONSTANCIA DE QUE, DEBIDO A LA CAÍDA MUNDIAL DE LOS SERVIDORES DE AMAZON WEB SERVICES (AWS) OCURRIDA EL DÍA DE HOY, NOS VIMOS AFECTADOS POR LA INTERRUPCIÓN DE LA WEB DE INICIALIZACIÓN DE REDEBAN, LO CUAL GENERÓ RETRASOS Y DIFICULTADES EN LOS PROCESOS OPERATIVOS ASOCIADOS AL AGENDAMIENTO.
ASIMISMO, SE DEJA REGISTRO DE LA AFECTACIÓN DE LA PLATAFORMA SYTES, QUE PRESENTÓ FALLAS COMO CONSECUENCIA DIRECTA DE ESTA CAÍDA GLOBAL DE SERVICIOS EN LA NUBE.
QUEDAMOS ATENTOS A CUALQUIER NOVEDAD ADICIONAL QUE SE PUEDA PRESENTAR Y A LA ESTABILIZACIÓN COMPLETA DE LOS SISTEMAS IMPACTADOS | 20/10/2025 BORRADO E INICIALIZACION DE SISTEMA, FALLA MASIVA EN LA NUBE, PRUEBAS OK</t>
  </si>
  <si>
    <t>GZ0GZ041 - 9B00E691</t>
  </si>
  <si>
    <t>23670</t>
  </si>
  <si>
    <t>2900941</t>
  </si>
  <si>
    <t>3007076162</t>
  </si>
  <si>
    <t>SAN ANDRES SOTAVENTO</t>
  </si>
  <si>
    <t>BARRIO OTRO SAN ANDRES DE SOTA</t>
  </si>
  <si>
    <t>FO-25-1704463</t>
  </si>
  <si>
    <t>19/10/2025 SE ESCALA PARA VISITA. LLAMAR ANTES DE VISITAR, CONFIRMAR FALLA Y DATOS | 21/10/2025 SE VISITA COMERCIO POR FALLA, YA QUE SALÍA ERROR GPRS, SE REALIZA BORRADO DEL S.O Y SE INSTALA NUEVAMENTE, SE DEJA CON LA VERSIÓN 10.3, SE REALIZAN PRUEBAS OK, SE CREA USUARIO Y CONTRASEÑA.</t>
  </si>
  <si>
    <t>SX0GZ313</t>
  </si>
  <si>
    <t>68324</t>
  </si>
  <si>
    <t>2900959</t>
  </si>
  <si>
    <t>3007011181</t>
  </si>
  <si>
    <t>GUAVATA</t>
  </si>
  <si>
    <t>GUAVATA - SANTANDER</t>
  </si>
  <si>
    <t>FO-25-1704525</t>
  </si>
  <si>
    <t>19/10/2025 SE ESCALA PARA VISITA. LLAMAR ANTES DE VISITAR, CONFIRMAR FALLA Y DATOS | 20/10/2025 SE REALIZA VISITA AL COMERCIO, SE CAMBIA EQUIPO POR DAÑO EN IMPRESION, PRUEBAS OK.</t>
  </si>
  <si>
    <t>A0TZZ152</t>
  </si>
  <si>
    <t>2901125</t>
  </si>
  <si>
    <t>FO-25-1704624</t>
  </si>
  <si>
    <t>19/10/2025 SE ESCALA PARA VISITA. LLAMAR ANTES DE VISITAR, CONFIRMAR FALLA Y DATOS | 20/10/2025 VISITAMOS COMERCIO EL DATÁFONO SE REINICIA CONSTANTEMENTE REALIZAMOS CAMBIO LO CONFIGURAMOS Y REALIZAMOS PRUEBAS CON EL NUEVO DATÁFONO OK.</t>
  </si>
  <si>
    <t>AD00S274</t>
  </si>
  <si>
    <t>2901740</t>
  </si>
  <si>
    <t>3007048830</t>
  </si>
  <si>
    <t>DISTRICOL MULTISERVICIOS PARA</t>
  </si>
  <si>
    <t>FO-25-1705212</t>
  </si>
  <si>
    <t>20/10/2025 SE ESCALA PARA VISITA. LLAMAR ANTES DE VISITAR, CONFIRMAR FALLA Y DATOS | 21/10/2025 SE LLEGA A CORRESPONSAL SE VERIFICA FALLA DISPLAY BLANCO SE REALIZA CAMBIO DE EQUIPO SE INSTALA VERSION SE CONFIGURA PARÁMETROS SE INICIALIZA SE REALIZA PRUEBAS DE FUNCIONAMIENTO EXITOSAS CB QUEDA OPERATIVO</t>
  </si>
  <si>
    <t>II00L342</t>
  </si>
  <si>
    <t>73124</t>
  </si>
  <si>
    <t>2901809</t>
  </si>
  <si>
    <t>3007072313</t>
  </si>
  <si>
    <t>CAJAMARCA</t>
  </si>
  <si>
    <t>BARRIO CENTRO CAJAMARCA 12</t>
  </si>
  <si>
    <t>FO-25-1705238</t>
  </si>
  <si>
    <t>21/10/2025 SE COMUNICA AL NÚMERO 3135920740, EL SEÑOR JHON PATIÑO SOLICITA REALIZAR ACTIVIDAD EL DÍA 22-10-2025 A PARTIR DE LAS 9AM POR DISPONIBILIDAD DE TIEMPO. | 22/10/2025 SE REALIZA CAMBIO DE EQUIPO POR TECLADO BORROSO, SE REALIZA PRUEBAS DE FUNCIONAMIENTO EXITOSA; CUBRE CLAVE INSTALADO.</t>
  </si>
  <si>
    <t>ON00N759</t>
  </si>
  <si>
    <t>20060</t>
  </si>
  <si>
    <t>2902030</t>
  </si>
  <si>
    <t>3007011526</t>
  </si>
  <si>
    <t>BOSCONIA</t>
  </si>
  <si>
    <t>FO-25-1705208</t>
  </si>
  <si>
    <t>21/10/2025 BUENOS DÍAS SE VISITA CB Y SE LE HACE BORRADO DE APLICATIVO TA QUE DA ERROR DE COMUNICACIÓN. SE PROCEDE A INSTALAR PARÁMETROS NUEVAMENTE Y SE DEJA SERVICIO OK, SE HACEN PRUEBAS DE TRANSACCIONES OK</t>
  </si>
  <si>
    <t>9L8ZZ648</t>
  </si>
  <si>
    <t>2902062</t>
  </si>
  <si>
    <t>3007032248</t>
  </si>
  <si>
    <t>COMCARD BELLO MANGO BICHE</t>
  </si>
  <si>
    <t>FO-25-1705254</t>
  </si>
  <si>
    <t>20/10/2025 SE ESCALA PARA VISITA. LLAMAR ANTES DE VISITAR, CONFIRMAR FALLA Y DATOS | 20/10/2025 SE REALIZA LIMPIEZA DE LA IMPRESORA, EL RODILLO Y EL ACETATO, SE DEJAN SERVICIOS FUNCIONANDO CORRECTAMENTE</t>
  </si>
  <si>
    <t>111DZ967 - II00T252</t>
  </si>
  <si>
    <t>2902112</t>
  </si>
  <si>
    <t>3007017951</t>
  </si>
  <si>
    <t>BARRIO CENTRO XIII TULUA</t>
  </si>
  <si>
    <t>FO-25-1705279</t>
  </si>
  <si>
    <t>20/10/2025 SE ESCALA PARA VISITA. LLAMAR ANTES DE VISITAR, CONFIRMAR FALLA Y DATOS | 20/10/2025 SE REALIZA CAMBIO DE LECTOR L4 SE BLOQUEA, CB BANCOLOMBIA PURO, PRUEBAS OK</t>
  </si>
  <si>
    <t>BL08Z552</t>
  </si>
  <si>
    <t>2903340</t>
  </si>
  <si>
    <t>3007051526</t>
  </si>
  <si>
    <t>BARRIO OLAYA FUSAGASUGA</t>
  </si>
  <si>
    <t>FO-25-1705582</t>
  </si>
  <si>
    <t>20/10/2025 SE ESCALA PARA VISITA. LLAMAR ANTES DE VISITAR, CONFIRMAR FALLA Y DATOS | 20/10/2025 SE CAMBIÓ CABLE FUENTE DE PODER PORQUE SE REINICIBA, ENCENDIDO 0K</t>
  </si>
  <si>
    <t>AD09Z984</t>
  </si>
  <si>
    <t>47551</t>
  </si>
  <si>
    <t>2906528</t>
  </si>
  <si>
    <t>3007036753</t>
  </si>
  <si>
    <t>PIVIJAY</t>
  </si>
  <si>
    <t>ARRIO PIVIJAY MAGDALENA 2</t>
  </si>
  <si>
    <t>FO-25-1707292</t>
  </si>
  <si>
    <t>20/10/2025 SE INTENTA COMUNICACION CON EL USUARIO AL NUMERO 3117771894, SE ESCALA PARA VISITA. LLAMAR ANTES DE VISITAR, CONFIRMAR FALLA Y DATOS | 21/10/2025 SE REALIZA VISITA TÉCNICA, SE CAMBIA EL DATAFONO Y LECTOR DE BARRAS, SE REALIZAN PRUEBAS EXITOSAS, EQUIPO FUNCIONA CORRECTAMENTE, CB QUEDA OPERATIVO.</t>
  </si>
  <si>
    <t>AB00G074</t>
  </si>
  <si>
    <t>2906648</t>
  </si>
  <si>
    <t>3007014600</t>
  </si>
  <si>
    <t>PLAZA PRINCIPAL VALPARAISO</t>
  </si>
  <si>
    <t>FO-25-1707286</t>
  </si>
  <si>
    <t>20/10/2025 EN COMUNICACION CON EL SR SERGIO CEBALLOS AL NUMERO 3103678862 SE CONFIRMAR FALLA Y DATOS . SE ESCALA PARA VISITA. | 22/10/2025 SE CAMBIA EQUIPO POR DAÑO EN LECTOR CHIP</t>
  </si>
  <si>
    <t>A000A910</t>
  </si>
  <si>
    <t>41298</t>
  </si>
  <si>
    <t>2906705</t>
  </si>
  <si>
    <t>3007030513</t>
  </si>
  <si>
    <t>GARZON</t>
  </si>
  <si>
    <t>DISTRICOL DEPOSITO Y SUPERMERC</t>
  </si>
  <si>
    <t>FO-25-1707287</t>
  </si>
  <si>
    <t>22/10/2025 SE REALIZA VISTA AL PUNTO, SE EVIDENCIA TAPA IMPRESORA PRESENTA DAÑO SE REALIZA AJUSTE , EQUIPO IMPRIME CON NORMALIDAD PRUEBAS OK,  CB OPERATIVO</t>
  </si>
  <si>
    <t>BIZZZ865</t>
  </si>
  <si>
    <t>2906780</t>
  </si>
  <si>
    <t>3007058235</t>
  </si>
  <si>
    <t>PTM CUCUTA DROGUERIA ANGEL FA</t>
  </si>
  <si>
    <t>FO-25-1707027</t>
  </si>
  <si>
    <t>20/10/2025 SE ESCALA PARA VISITA. LLAMAR ANTES DE VISITAR, CONFIRMAR FALLA Y DATOS | 21/10/2025 SE VISITA COMERCIO, SE REALIZA MANTENIMIENTO A IMPRESORA DEL DATAFONO, SE REALIZAN PRUEBAS EXITOSA, CB OPERATIVO.</t>
  </si>
  <si>
    <t>TWZZZ079 - IKZZZ702</t>
  </si>
  <si>
    <t>2906849</t>
  </si>
  <si>
    <t>3007027107</t>
  </si>
  <si>
    <t>OPRAP PUNTO DE LA ORIENTAL 1</t>
  </si>
  <si>
    <t>FO-25-1706701</t>
  </si>
  <si>
    <t>20/10/2025 SE ESCALA PARA VISITA. LLAMAR ANTES DE VISITAR, CONFIRMAR FALLA Y DATOS | 21/10/2025 CAMBIO EQUIPO POR DAÑO TAPA IMPRESORA Y TECLADO BORROSO PRUEBAS OK NO TELECARGA</t>
  </si>
  <si>
    <t>999VZ085</t>
  </si>
  <si>
    <t>19050</t>
  </si>
  <si>
    <t>2906911</t>
  </si>
  <si>
    <t>3007052887</t>
  </si>
  <si>
    <t>ARGELIA</t>
  </si>
  <si>
    <t>BARRIO MODELO ARGELIA</t>
  </si>
  <si>
    <t>FO-25-1707513</t>
  </si>
  <si>
    <t>20/10/2025 EN COMUNICACION CON EL SR XIMENA LUNA AL NUMERO 3170729210 SE CONFIRMAR FALLA Y DATOS . SE ESCALA PARA VISITA. | 24/10/2025 DEBIDO A PROBLEMAS DE ORDDEN PUBLICO EN LA ZONA NO SE HA PODIDO REALIZAR DESPLAZAZMIENTO AL SITIO, SE ESTA A ALA ESPERA DE QUE SE PUEDA VIAJAR SIN PROBLEMA | 27/10/2025 SE REALIZA LLAMADA CON EL CLIENTE INFORMA YA ENCENDIÓ EL DATAFONO YA OPERA OK</t>
  </si>
  <si>
    <t>2907089</t>
  </si>
  <si>
    <t>3007012320</t>
  </si>
  <si>
    <t>SAN ANTONIO DE PRADO IV - ANTI</t>
  </si>
  <si>
    <t>FO-25-1706877</t>
  </si>
  <si>
    <t>20/10/2025 SE ESCALA PARA VISITA. LLAMAR ANTES DE VISITAR, CONFIRMAR FALLA Y DATOS | 21/10/2025 SE INSPECCIONA EQUIPO POR FALLA DE IMPRESIÓN Y SE REALIZA CAMBIO DE RODILLO</t>
  </si>
  <si>
    <t>JAAAS493</t>
  </si>
  <si>
    <t>DIAZ NAVARRO NEIDER AMED</t>
  </si>
  <si>
    <t>2907107</t>
  </si>
  <si>
    <t>3007061917</t>
  </si>
  <si>
    <t>BARRIO LAS LOMAS ANORI</t>
  </si>
  <si>
    <t>FO-25-1707509</t>
  </si>
  <si>
    <t>20/10/2025 EN COMUNICACION CON EL SR CAROS MARIO ESPINA AL NUMERO 3122529351 SE CONFIRMAR FALLA Y DATOS . SE ESCALA PARA VISITA. | 22/10/2025 SE REALIZA VISITA TÉCNICA EN RESPUESTA AL INCIDENTE REPORTADO. EL USUARIO CONFIRMA SU IDENTIDAD Y COMUNICA QUE EL DATÁFONO PRESENTA FALLAS EN EL TECLADO. TRAS LA VALIDACIÓN CORRESPONDIENTE, SE CONFIRMA QUE EL TECLADO ESTÁ DEFECTUOSO. SE GESTIONA EL REEMPLAZO DEL EQUIPO POR UNO NUEVO, EL CUAL QUEDA INSTALADO Y OPERATIVO. SE VERIFICAN TRANSACCIONES EXITOSAS, CONFIRMANDO EL CORRECTO FUNCIONAMIENTO DEL NUEVO DISPOSITIVO.</t>
  </si>
  <si>
    <t>HA00L164</t>
  </si>
  <si>
    <t>2907110</t>
  </si>
  <si>
    <t>3007030085</t>
  </si>
  <si>
    <t>COMCARD MED MEDIFARM JV</t>
  </si>
  <si>
    <t>FO-25-1706822</t>
  </si>
  <si>
    <t>20/10/2025 SE ESCALA PARA VISITA. LLAMAR ANTES DE VISITAR, CONFIRMAR FALLA Y DATOS | 20/10/2025 SE LIMPIA CONTACTO DE IMPRESIÓN Y SE ORGANIZA TAPA TODO QUEDA OK</t>
  </si>
  <si>
    <t>BBTZZ890 - II00T069</t>
  </si>
  <si>
    <t>2907117</t>
  </si>
  <si>
    <t>3007073676</t>
  </si>
  <si>
    <t>PTM BARRANQUILLA PUNTO SERVIS</t>
  </si>
  <si>
    <t>FO-25-1706819</t>
  </si>
  <si>
    <t>20/10/2025 SE ESCALA PARA VISITA. LLAMAR ANTES DE VISITAR, CONFIRMAR FALLA Y DATOS | 21/10/2025 SE REMPLAZA PIN PAD, NO LEÍA LAS TARJETAS DE CHIP</t>
  </si>
  <si>
    <t>EG02Z188 - EG02Z321</t>
  </si>
  <si>
    <t>2907210</t>
  </si>
  <si>
    <t>FO-25-1706818</t>
  </si>
  <si>
    <t>21/10/2025 SE LLEGA A SITIO Y NO ME AN PERMITIDO EL INGRESO YA QUE LA LINEA DE CORRESPONSALES BANCOLOMBIA ESTÁ CAÍDA Y LA DEL WASAPP LE TOCÓ TURNO 55. A ESPERA AUTORIZACIÓN DE INGRESO. | 21/10/2025 SE VISITA CORRESPONSAL POR FALLA DE IMPRESIÓN DE TRES VAUCHER, AL DAR CAJA DE RESPUESTA, CORRESPONSAL INTEGRADO A CAJA, SE ESCALA CASO A PERSONAL DE SISTEMA DE PAGAFACIL, SE PROCEDE A REALIZAR BORRADO E INYECCIÓN DE VERSIÓN 9.90 Y SE INTEGRA A CAJA SE REALIZA PRUEBAS EXITOSA, CORRESPONSAL OPERATIVO.</t>
  </si>
  <si>
    <t>2907274</t>
  </si>
  <si>
    <t>3007039325</t>
  </si>
  <si>
    <t>PTM ENVIGADO EL SEMILLERO</t>
  </si>
  <si>
    <t>FO-25-1707037</t>
  </si>
  <si>
    <t>20/10/2025 SE ESCALA PARA VISITA. LLAMAR ANTES DE VISITAR, CONFIRMAR FALLA Y DATOS | 21/10/2025 SE REALIZA CAMBIO DE EQUIPO POR DAÑO DE DISPLAY</t>
  </si>
  <si>
    <t>AA08Z699 - NA001807</t>
  </si>
  <si>
    <t>2907968</t>
  </si>
  <si>
    <t>3007035458</t>
  </si>
  <si>
    <t>MULTIPAGAS  REAL DE MINAS</t>
  </si>
  <si>
    <t>FO-25-1707542</t>
  </si>
  <si>
    <t>20/10/2025 SE ESCALA PARA VISITA. LLAMAR ANTES DE VISITAR, CONFIRMAR FALLA Y DATOS | 21/10/2025 SE LLEGO A LAS 8 AM Y SE PUDO EVIDENCIAR QUE ABREN LA ATENCIÓN AL PÚBLICO A PARTIR DE LAS 8:30 AM, LA CUAL LE DAMOS LA ESPERA PARA QUE PUEDAN ATENDERNOS, LLEGAN LOS FUNCIONARIOS Y SE ESPERA CERCA DE 30 MINUTOS PARA QUE NOS DEN EL INGRESO A REALIZAR LA ACTIVIDAD | 21/10/2025 SE REALIZA VISITA AL COMERCIO SE VALIDA Y SE ENCUENTRA QUE UNO DE LOS EQUIPOS TIENE DESCONECTADO EL PINPAD, PERO AL REALIZAR LAS PRUEBAS NO MUESTRA RECHAZO GENERAL SE REALIZA LA RESPECTIVA FORMATEADA DEL DATÁFONO SE HACE LA INYECCIÓN DEL SISTEMA OPERATIVO Y VERSIÓN 9.90, SE INICIALIZA Y SE EVIDENCIA QUE YA NOS PERMITE REALIZAR TRANSACCIONES CON TARJETAS, PINPAD FUNCIONA OK, SE HACEN PRUEBAS DEJANDO TODO OK</t>
  </si>
  <si>
    <t>GZ001412</t>
  </si>
  <si>
    <t>2908261</t>
  </si>
  <si>
    <t>3007020828</t>
  </si>
  <si>
    <t>BARRIO LA MANCHA ROJA PALMIRA</t>
  </si>
  <si>
    <t>FO-25-1707596</t>
  </si>
  <si>
    <t>20/10/2025 SE ESCALA PARA VISITA. LLAMAR ANTES DE VISITAR, CONFIRMAR FALLA Y DATOS | 21/10/2025 EN LA VISITA TÉCNICA SE REALIZÓ CAMBIO DE DATÁFONO YA QUE SE ENCONTRÓ CON LA IMPRESORA AVERIADA, SE INSTALA PINPAD DESK  1500 POR TECNOLOGÍA, SE RETIRA MAGIC BOX 2600 Y SE INSTALA HUB, SE REALIZÓ CAMBIO DEL LECTOR DE CÓDIGO DE BARRAS YA QUE SE ENCONTRÓ CON EL CABLE AVERIADO, SE REALIZÓ LA CONFIGURACIÓN E INICIALIZACIÓN OKAY SE CREARON LOS USUARIOS Y SE REALIZARON LAS PRUEBAS DEJANDO EL SERVICIO OPERANDO SIN FALLAS Y SIN NOVEDAD.</t>
  </si>
  <si>
    <t>GA00E297</t>
  </si>
  <si>
    <t>2908424</t>
  </si>
  <si>
    <t>3007017445</t>
  </si>
  <si>
    <t>BARRIO SECTOR GALERIA RIONEGRO</t>
  </si>
  <si>
    <t>FO-25-1707712</t>
  </si>
  <si>
    <t>20/10/2025 SE ESCALA PARA VISITA. LLAMAR ANTES DE VISITAR, CONFIRMAR FALLA Y DATOS | 21/10/2025 SE REALIZA LIMPIEZA AL LECTOR CHIP DEL PINPAD, SE DEJAN SERVICIOS FUNCIONANDO CORRECTAMENTE</t>
  </si>
  <si>
    <t>A00JZ280</t>
  </si>
  <si>
    <t>2909140</t>
  </si>
  <si>
    <t>3007050292</t>
  </si>
  <si>
    <t>PTM SAN JOSE  DROGUERIA LANDA</t>
  </si>
  <si>
    <t>FO-25-1708288</t>
  </si>
  <si>
    <t>20/10/2025 EN COMUNICACION CON EL SR DANIELA SERNA AL NUMERO 3164953657 SE CONFIRMAR FALLA Y DATOS . SE ESCALA PARA VISITA. | 22/10/2025 SE REALIZA CAMBIO POR DAÑO ALERT IRRUPTION, PRUEBAS OK</t>
  </si>
  <si>
    <t>XP00W417</t>
  </si>
  <si>
    <t>2909182</t>
  </si>
  <si>
    <t>3007048676</t>
  </si>
  <si>
    <t>PTM  BOGOTA MICELANEA Y PAPELE</t>
  </si>
  <si>
    <t>FO-25-1708301</t>
  </si>
  <si>
    <t>20/10/2025 SE ESCALA PARA VISITA. LLAMAR ANTES DE VISITAR, CONFIRMAR FALLA Y DATOS | 21/10/2025 SE LLEGA A LA DIRECCIÓN INDICADA Y SE REALIZA CAMBIO DE DATÁFONO POR DETERIORO, Y PINPAD, SE CAMBIA PINPAD POR INCOMPATIBILIDAD CON EL EQUIPO NUEVO QUE SE INSTALA , CONFIGURACIÓN Y VERSIONAMIENTO OK, USUARIO OK,CUPO OK, SE REALIZAN PRUEBAS EXITOSAS</t>
  </si>
  <si>
    <t>BA00L810 - EF008205</t>
  </si>
  <si>
    <t>2909329</t>
  </si>
  <si>
    <t>3007048719</t>
  </si>
  <si>
    <t>DISTRICOL EL PELUQUERO BOUTIQU</t>
  </si>
  <si>
    <t>FO-25-1708341</t>
  </si>
  <si>
    <t>20/10/2025 SE INTENTA COMUNICACION CON EL USUARIO AL NUMERO 3117371259, SE ESCALA PARA VISITA. LLAMAR ANTES DE VISITAR, CONFIRMAR FALLA Y DATOS | 22/10/2025 CAMBIO EQUIPO POR DAÑO ALERT IRRUPCIÓN PRUEBAS OK NO TELECARGA</t>
  </si>
  <si>
    <t>BA00L853</t>
  </si>
  <si>
    <t>2909432</t>
  </si>
  <si>
    <t>3007053307</t>
  </si>
  <si>
    <t>DISTRICOL TECNOMAX STORE</t>
  </si>
  <si>
    <t>FO-25-1708458</t>
  </si>
  <si>
    <t>20/10/2025 SE ESCALA PARA VISITA. LLAMAR ANTES DE VISITAR, CONFIRMAR FALLA Y DATOS | 21/10/2025 SE LLEGA A LA DIRECCIÓN INDICADA EN LA TA PERO CB NO EXISTE EN LA DIRECCIÓN INDICADA, SE LLAMA VARIAS VECES AL TELÉFONO PERO RECHAZAN LA LLAMADA, VISTA FALLIDA</t>
  </si>
  <si>
    <t>II0NZ132</t>
  </si>
  <si>
    <t>2909448</t>
  </si>
  <si>
    <t>3007044134</t>
  </si>
  <si>
    <t>SUPERCADE MANITAS</t>
  </si>
  <si>
    <t>FO-25-1708457</t>
  </si>
  <si>
    <t>20/10/2025 SE ESCALA PARA VISITA. LLAMAR ANTES DE VISITAR, CONFIRMAR FALLA Y DATOS | 21/10/2025 DURANTE LA VISITA  DE TECNICA  ENCONTRAMOS QUE DATÁFONO NO PERMITE REALIZAR CIERRES POR CLAVE 1526 SE REALIZA ACTIVACIÓN DE CLAVE CON PRUEBA OK PARÁMETROS OKAY CIERRE OK USUARIOS OK A CONFORMIDAD DE CORRESPONSAL</t>
  </si>
  <si>
    <t>GA01Z499</t>
  </si>
  <si>
    <t>2909468</t>
  </si>
  <si>
    <t>3007051072</t>
  </si>
  <si>
    <t>BARRIO LAS NIEVES BARRANQUILLA</t>
  </si>
  <si>
    <t>FO-25-1708456</t>
  </si>
  <si>
    <t>20/10/2025 SE ESCALA PARA VISITA. LLAMAR ANTES DE VISITAR, CONFIRMAR FALLA Y DATOS | 21/10/2025 SE REALIZA VISITA SE PROCEDE A CAMBIAR DATAFONO YA QUE EL PAPEL SE QUEDA ,NO AVANZA ,SE HACEN PRUEBAS Y TODO OK,CB OPERATIVO</t>
  </si>
  <si>
    <t>F1ZZZ779</t>
  </si>
  <si>
    <t>2909716</t>
  </si>
  <si>
    <t>3007045927</t>
  </si>
  <si>
    <t>PTM  VILLAVICENCIO  ELIANET TR</t>
  </si>
  <si>
    <t>FO-25-1708659</t>
  </si>
  <si>
    <t>MENSAJE DE ERROR SOCKET</t>
  </si>
  <si>
    <t>20/10/2025 SE ESCALA PARA VISITA. LLAMAR ANTES DE VISITAR, CONFIRMAR FALLA Y DATOS | 21/10/2025 SE REALIZA CAMBIO DE EQUIPO PUERTO IP MALO PRUEBAS OK SIN NOVEDADES</t>
  </si>
  <si>
    <t>TR000974 - 7A00K162</t>
  </si>
  <si>
    <t>2909782</t>
  </si>
  <si>
    <t>3007081711</t>
  </si>
  <si>
    <t>DISTRICOL PAP ANGEL AGUALONGO</t>
  </si>
  <si>
    <t>FO-25-1709227</t>
  </si>
  <si>
    <t>21/10/2025 SE ESCALA PARA VISITA. LLAMAR ANTES DE VISITAR, CONFIRMAR FALLA Y DATOS | 21/10/2025 SE VISITA CB. SE ENCUENTRA DATAFONO QUE ESTÁ IMPRIMIENDO SOLAMENTE LA MITAD DE LA TIRILLA, SE EVIDENCIA QUE LE IMPRESORA TIENE MAL AJUSTADA UNA PIEZA. SE REALIZA AJUSTE, SE REALIZA PRUEBA DE IMPRESIÓN EXITOSA. QUEDA OPERATIVO</t>
  </si>
  <si>
    <t>FYZZZ190</t>
  </si>
  <si>
    <t>2909835</t>
  </si>
  <si>
    <t>FO-25-1709223</t>
  </si>
  <si>
    <t>21/10/2025 SE ESCALA PARA VISITA. LLAMAR ANTES DE VISITAR, CONFIRMAR FALLA Y DATOS | 21/10/2025 SE REALIZA CAMBIO DE EQUIPO YA QUE EL EQUIPO EXISTENTE  SE REINICIA,  YA  QUÉ SE ENCUENTRA EN MAL ESTADO FÍSICO SE REALIZAN PRUEBAS EXITOSAS SERVICIO OPERATIVO</t>
  </si>
  <si>
    <t>2910295</t>
  </si>
  <si>
    <t>3007022852</t>
  </si>
  <si>
    <t>COMCARD MEDELLIN ROBLEDO DIMAS</t>
  </si>
  <si>
    <t>FO-25-1709214</t>
  </si>
  <si>
    <t>21/10/2025 SE ESCALA PARA VISITA. LLAMAR ANTES DE VISITAR, CONFIRMAR FALLA Y DATOS | 21/10/2025 SE CAMBIA EQUIPO PORQUE SE DAÑO EL LECTOR DE TARJETAS (CHIP)</t>
  </si>
  <si>
    <t>CZZZZ185 - TRZZZ880</t>
  </si>
  <si>
    <t>2910459</t>
  </si>
  <si>
    <t>3007041113</t>
  </si>
  <si>
    <t>BARRIO CEREABASTOS CERETE</t>
  </si>
  <si>
    <t>FO-25-1709219</t>
  </si>
  <si>
    <t>21/10/2025 SE ESCALA PARA VISITA. LLAMAR ANTES DE VISITAR, CONFIRMAR FALLA Y DATOS | 21/10/2025 SE REALIZA VISITA TÉCNICA Y SE HACE NECESARIO EL CAMBIO DE DATAFONO, YA QUE LA LA TAPA DE LA IMPRESORA ESTÁ PARTIDA IMPIDE EL CORRECTO FUNCIONAMIENTO, SE INSTALA PLACA 765321 Y SE RETIRA PLACA 1106183, SE REALIZAN PRUEBAS Y SE DEJA EL SERVICIO FUNCIONANDO CORRECTAMENTE.</t>
  </si>
  <si>
    <t>9A2ZZ426 - IISZZ879</t>
  </si>
  <si>
    <t>2910565</t>
  </si>
  <si>
    <t>3007062629</t>
  </si>
  <si>
    <t>PAGAFACIL  LOS PATIOS 2</t>
  </si>
  <si>
    <t>FO-25-1709365</t>
  </si>
  <si>
    <t>21/10/2025 SE ESCALA PARA VISITA. LLAMAR ANTES DE VISITAR, CONFIRMAR FALLA Y DATOS | 21/10/2025 SE VISITA COMERCIO Y SE CAMBIA DATAFONO, HUB Y PINPAD, SE INSTALA DATAFONO DESK 2600, MAGIC BOX 2600, DESK 1600, SE HACEN CIERRES Y PRUEBAS OK</t>
  </si>
  <si>
    <t>FUA0P412</t>
  </si>
  <si>
    <t>2912193</t>
  </si>
  <si>
    <t>3007012383</t>
  </si>
  <si>
    <t>MULTIPA A  A A ERA</t>
  </si>
  <si>
    <t>FO-25-1710757</t>
  </si>
  <si>
    <t>21/10/2025 SE ESCALA PARA VISITA. LLAMAR ANTES DE VISITAR, CONFIRMAR FALLA Y DATOS | 21/10/2025 EN LA VISITA TÉCNICA SE REALIZÓ EL CAMBIO DE DATÁFONO YA QUE SE ENCONTRÓ MUY DETERIORADO, TAMBIÉN SE CAMBIÓ EL LECTOR DE CÓDIGO DE BARAS YA QUE TENÍA EL CABLE AVERIADO,EL CAMBIO SE APRUEBA SE REALIZÓ LA INSTALACIÓN DE SISTEMA OPERATIVO Y VERSIÓN 9.90,SE REALIZÓ LA CONFIGURACIÓN E INICIALIZACIÓN OK, SE CREARON LOS USUARIOS Y SE REALIZARON LAS PRUEBAS DEJANDO EL SERVICIO OPERANDO SIN FALLAS Y SIN NOVEDAD.</t>
  </si>
  <si>
    <t>JAAAQ573</t>
  </si>
  <si>
    <t>2912283</t>
  </si>
  <si>
    <t>3007081008</t>
  </si>
  <si>
    <t>DISTRICOL ZULYRINCODENTALCLINI</t>
  </si>
  <si>
    <t>FO-25-1710758</t>
  </si>
  <si>
    <t>21/10/2025 SE ESCALA PARA VISITA. LLAMAR ANTES DE VISITAR, CONFIRMAR FALLA Y DATOS | 21/10/2025 SE CAMBIO DATAFONO POR DAÑO IMPRESORA DAÑADA,SE INSTALA NUEVA VERSIÓN CIERRES Y PRUEBAS OK</t>
  </si>
  <si>
    <t>FJZZZ923</t>
  </si>
  <si>
    <t>2912393</t>
  </si>
  <si>
    <t>3007037014</t>
  </si>
  <si>
    <t>BARRIO PURIFICACION TOLIMA</t>
  </si>
  <si>
    <t>FO-25-1710812</t>
  </si>
  <si>
    <t>21/10/2025 SE ESCALA PARA VISITA. LLAMAR ANTES DE VISITAR, CONFIRMAR FALLA Y DATOS | 22/10/2025 SE LLEGA AL CORRESPONSAL, SE HABLA CON LA SEÑORA ALICIA NAVAS, ME INDICA QUE LA DIRECCIÓN QUE ESTÁ EN EL RECIBO ES ERRADA CLL 12 9A-58, O VERDADERA ES CLL 12 9A-44. SE INICIALIZA DATAFONO Y SIGUE LA DIRECCIÓN ERRADA, SE BORRA MEMORIA E INICIALIZA Y PERSISTE LA DIRECCIÓN ERRADA. ESCALO A MI JEFE KEVIN BUSTOS, LO QUE SUCEDE. EL ME INDICA QUE LA SEÑORA PAOLA GARZÓN, ESCALA EL PROBLEMA Y QUE EN LOS PRÓXIMOS DÍAS VA HACER UNA DESCARGA REMOTA CON LA DIRECCIÓN CORRECTA. HAGO PRUEBAS DE TRANSACCIÓN TODO OK</t>
  </si>
  <si>
    <t>AB00I048</t>
  </si>
  <si>
    <t>2912569</t>
  </si>
  <si>
    <t>3007049290</t>
  </si>
  <si>
    <t>DISTRICOL LEBEICA PAPELERIA</t>
  </si>
  <si>
    <t>FO-25-1711024</t>
  </si>
  <si>
    <t>21/10/2025 SE ESCALA PARA VISITA. LLAMAR ANTES DE VISITAR, CONFIRMAR FALLA Y DATOS | 21/10/2025 SE CONFIGURA LECTOR YA QUE ESTABA DESCONFIGURADO SE HACEN PRUEBAN Y QUEDA FUNCIONANDO CORRECTAMENTE</t>
  </si>
  <si>
    <t>9C00Q140</t>
  </si>
  <si>
    <t>2912645</t>
  </si>
  <si>
    <t>3007024704</t>
  </si>
  <si>
    <t>MULTIPAGAS CC SAN ANTONIO</t>
  </si>
  <si>
    <t>FO-25-1711645</t>
  </si>
  <si>
    <t>21/10/2025 SE INTENTA COMUNICACION CON EL USUARIO AL NUMERO 3223360704, SE ESCALA PARA VISITA. LLAMAR ANTES DE VISITAR, CONFIRMAR FALLA Y DATOS | 21/10/2025 SE REALIZA VISTA AL PUNTO, SE REALIZA CAMBIO DE LECTOR DE BARRAS YA QUE EL ESTE PRESENTA DAÑO Y NO ENCIENDE. SE DEJA EQUIPO INSTALADO CON VR10.3, SE BORRA VR E INICIALIZA EQUIPO . CB OPERATIVO</t>
  </si>
  <si>
    <t>ABCVZ508</t>
  </si>
  <si>
    <t>2912719</t>
  </si>
  <si>
    <t>3007016571</t>
  </si>
  <si>
    <t>TUMACO II NARINO</t>
  </si>
  <si>
    <t>FO-25-1711592</t>
  </si>
  <si>
    <t>21/10/2025 EN COMUNICACION CON EL SR AL NUMERO 3166935921 INDICA QUE SE ENCUENTRA OCUPADO QUE LO LLAMEN MAS TARDE, NO CONFIRMA DATOS . SE ESCALA PARA VISITA. LLAMAR ANTES DE VISITAR, CONFIRMAR FALLA Y DATOS | 22/10/2025 SE REALIZA CAMBIO DE DATAFONO POR DAÑO EN IMPRESORA SE RECONFIGURA OK PARÁMETROS OK Y SE REALIZAN PRUEBAS ÉXITOSAS DE TRANSACCIONES</t>
  </si>
  <si>
    <t>9C00Q218</t>
  </si>
  <si>
    <t>2912730</t>
  </si>
  <si>
    <t>3007072100</t>
  </si>
  <si>
    <t>CORDOBA CERETE</t>
  </si>
  <si>
    <t>FO-25-1711298</t>
  </si>
  <si>
    <t>21/10/2025 SE ESCALA PARA VISITA. LLAMAR ANTES DE VISITAR, CONFIRMAR FALLA Y DATOS | 21/10/2025 SE REALIZA CAMBIO DE LECTOR DE BARRAS POR DAÑO, LECTOR NO ENCIENDE, HACES INTENTA PRENDER PERO SE APAGA AL INSTANTE Y REINICIA EN EQUIPO, SE INSTALA NUEVO LECTOR DE BARRAS OPERATIVO OK, PRUEBAS LECTOR EXITOSAS, PRUEBA DATÁFONO OK, CLIENTE CB VALIDA SALDO ANTES Y DESPUÉS DEL MANTENIMIENTO OK, CB SE DEJA OPERATIVO SIN NOVEDAD.</t>
  </si>
  <si>
    <t>NN00K639</t>
  </si>
  <si>
    <t>2912812</t>
  </si>
  <si>
    <t>3007076120</t>
  </si>
  <si>
    <t>BARRIO BUENOS AIRES CAUCASIA</t>
  </si>
  <si>
    <t>FO-25-1711302</t>
  </si>
  <si>
    <t>21/10/2025 SE ESCALA PARA VISITA. LLAMAR ANTES DE VISITAR, CONFIRMAR FALLA Y DATOS | 23/10/2025 SE VISITA SITIO, SE CAMBIA PINPAD POR DAÑO, NO ENCIENDE OK. SE REALIZAN PRUEBAS EXITOSAS</t>
  </si>
  <si>
    <t>A4XZZ093</t>
  </si>
  <si>
    <t>2912929</t>
  </si>
  <si>
    <t>3007018910</t>
  </si>
  <si>
    <t>MULTIPAGAS ARMENIA</t>
  </si>
  <si>
    <t>FO-25-1711296</t>
  </si>
  <si>
    <t>21/10/2025 SE ESCALA PARA VISITA. LLAMAR ANTES DE VISITAR, CONFIRMAR FALLA Y DATOS | 22/10/2025 SE VISITA COMERCIO SE ANUNCIA LLEGADA A LAS 9:17 Y SIENDO LAS 9:47 AM NO AM PERMITIDO EL INGRESO A REALIZAR LA VISITA SE LES COMENTA QUE TÉCNICO SE DEBE RETIRAR DE SITIO POR OTRAS VISITAS PENDIENTES QUE DEBEN SOLICUTAR NUEVAMENTE LA VISITA TÉCNICA.</t>
  </si>
  <si>
    <t>TZO0Z597</t>
  </si>
  <si>
    <t>68679</t>
  </si>
  <si>
    <t>2913199</t>
  </si>
  <si>
    <t>3007023110</t>
  </si>
  <si>
    <t>SAN GIL</t>
  </si>
  <si>
    <t>MULTIPAGAS SAN GIL</t>
  </si>
  <si>
    <t>FO-25-1711811</t>
  </si>
  <si>
    <t>21/10/2025 SE ESCALA PARA VISITA. LLAMAR ANTES DE VISITAR, CONFIRMAR FALLA Y DATOS | 22/10/2025 SE REALIZA CAMBIO DE DATAFONO TECLADO MALO ,Y SE CAMBIA FUENTE DE PODER, SE HACEN PRUEBAS OK VISITA EXITOSA</t>
  </si>
  <si>
    <t>HZZZZ229</t>
  </si>
  <si>
    <t>2913203</t>
  </si>
  <si>
    <t>3007022768</t>
  </si>
  <si>
    <t>MULTIPAGAS LA PLAYA</t>
  </si>
  <si>
    <t>FO-25-1711814</t>
  </si>
  <si>
    <t>21/10/2025 SE ESCALA PARA VISITA. LLAMAR ANTES DE VISITAR, CONFIRMAR FALLA Y DATOS | 21/10/2025 CAMBIO DE PIN PAD POR DAÑO RECHAZADO TARJETAS CONSTANTEMENTE PRUEBAS OK</t>
  </si>
  <si>
    <t>AWZZZ534</t>
  </si>
  <si>
    <t>2913248</t>
  </si>
  <si>
    <t>3007049511</t>
  </si>
  <si>
    <t>DISTRICOL LOXIAN TECHNOLOGY</t>
  </si>
  <si>
    <t>FO-25-1711799</t>
  </si>
  <si>
    <t>21/10/2025 SE ESCALA PARA VISITA. LLAMAR ANTES DE VISITAR, CONFIRMAR FALLA Y DATOS | 22/10/2025 DURANTE LA VISITA TECNICA SE  ENCONTRAMOS QUE MAGIC BOX SE ENCUENTRA EN DAÑO, REINICIA EL EQUIPO, SE REALIZA CAMBIO PRUEBA OK SALDO A CONFORMIDAD DE CORRESPONSAL</t>
  </si>
  <si>
    <t>AD00Q089</t>
  </si>
  <si>
    <t>2913308</t>
  </si>
  <si>
    <t>3007050663</t>
  </si>
  <si>
    <t>PTM CALI  IMPRESIONES LA 32</t>
  </si>
  <si>
    <t>FO-25-1711808</t>
  </si>
  <si>
    <t>21/10/2025 SE ESCALA PARA VISITA. LLAMAR ANTES DE VISITAR, CONFIRMAR FALLA Y DATOS | 22/10/2025 EL INCIDENTE AW A TENDERA MAS TARDE DEBIO A QUE HAY CIERRE DE VIAS EN EL SECTOR POR MARCHAS DE LA COMUNIDAD | 22/10/2025 SE REALIZA CAMBIO DE LECTOR L8 BENTANILLA ROTA, CB BANCOLOMBIA PURO, PRUEBAS OK</t>
  </si>
  <si>
    <t>A305Z362</t>
  </si>
  <si>
    <t>2913323</t>
  </si>
  <si>
    <t>3007050556</t>
  </si>
  <si>
    <t>OPRAP EXITO MODELIA</t>
  </si>
  <si>
    <t>FO-25-1711804</t>
  </si>
  <si>
    <t>21/10/2025 SE ESCALA PARA VISITA. LLAMAR ANTES DE VISITAR, CONFIRMAR FALLA Y DATOS | 21/10/2025 SE CAMBIA HUB EN DAÑO SE REALIZA PRUEBAS PIND PAD Y LECTORA OK</t>
  </si>
  <si>
    <t>9C00X912</t>
  </si>
  <si>
    <t>2913423</t>
  </si>
  <si>
    <t>3007053958</t>
  </si>
  <si>
    <t>BARRIO 29 DE NOVIEMBRE NUEVA C</t>
  </si>
  <si>
    <t>FO-25-1711800</t>
  </si>
  <si>
    <t>21/10/2025 SE ESCALA PARA VISITA. LLAMAR ANTES DE VISITAR, CONFIRMAR FALLA Y DATOS | 25/10/2025 SE HACE CAMBIO DE DATAFONO YA QUE EL ACTUAL NO LEE TARJETAS. SE PROCEDE HACER PRUEBAS DE RETIRO, CONSULTA DE SALDO Y SE DEJA TODO OK</t>
  </si>
  <si>
    <t>XP1ZZ979</t>
  </si>
  <si>
    <t>2913478</t>
  </si>
  <si>
    <t>3007074073</t>
  </si>
  <si>
    <t>PTM MEDELLIN AUTOSERVICIO NARI</t>
  </si>
  <si>
    <t>FO-25-1711931</t>
  </si>
  <si>
    <t>21/10/2025 SE ESCALA PARA VISITA. LLAMAR ANTES DE VISITAR, CONFIRMAR FALLA Y DATOS | 21/10/2025 SE REALIZA INICIALIZACION POR RECHAZO GENERAL OK PRUEBAS OK NO TELECARGA</t>
  </si>
  <si>
    <t>UV0PZ153 NN00E890</t>
  </si>
  <si>
    <t>2913496</t>
  </si>
  <si>
    <t>3007070984</t>
  </si>
  <si>
    <t>BARRIO LA VEGA EL BAGRE</t>
  </si>
  <si>
    <t>FO-25-1712378</t>
  </si>
  <si>
    <t>21/10/2025 EN COMUNICACION CON EL SR JUAN DAVID AL NUMERO 3107762434 SE CONFIRMAR FALLA Y DATOS . SE ESCALA PARA VISITA. | 22/10/2025 SE VISITA SITIO, SE CAMBIA DATAFONO POR DAÑO EN IMPRESORA OK. SE REALIZAN PRUEBAS EXITOSAS</t>
  </si>
  <si>
    <t>MN00C058</t>
  </si>
  <si>
    <t>2913725</t>
  </si>
  <si>
    <t>FO-25-1711977</t>
  </si>
  <si>
    <t>21/10/2025 SE ESCALA PARA VISITA. LLAMAR ANTES DE VISITAR, CONFIRMAR FALLA Y DATOS | 22/10/2025 SE REALIZA VISITA DE CAMPO ENCONTRADO QUE EQUIPO SE REINICIA CONSTANTEMENTE, POR LO ANTERIOR SE CAMBIA EQUIPO, PRUEBAS CUPO Y USUARIO OK.</t>
  </si>
  <si>
    <t>2913728</t>
  </si>
  <si>
    <t>3007042982</t>
  </si>
  <si>
    <t>DISTRICOL TIENDA DE FIESTAS CE</t>
  </si>
  <si>
    <t>FO-25-1712373</t>
  </si>
  <si>
    <t>21/10/2025 SE ESCALA PARA VISITA. LLAMAR ANTES DE VISITAR, CONFIRMAR FALLA Y DATOS | 22/10/2025 SE REALIZA CAMBIO DE EQUIPO TECLADO BORROSO,NO IMPRIME ALGUNOS CARACTERES,TRANSACCIONES DE PRUEBA O.K</t>
  </si>
  <si>
    <t>AB8ZZ992</t>
  </si>
  <si>
    <t>2914021</t>
  </si>
  <si>
    <t>3007046317</t>
  </si>
  <si>
    <t>PTM  MAICAO VOICELL MAICAO</t>
  </si>
  <si>
    <t>FO-25-1712371</t>
  </si>
  <si>
    <t>21/10/2025 SE ESCALA PARA VISITA. LLAMAR ANTES DE VISITAR, CONFIRMAR FALLA Y DATOS | 24/10/2025 SE REALIZA LA VISITA EL ADAPTADOR DE CORRIENTE DEL DATÁFONO SE ENCUENTRA AVERIADO, YA QUE AL MOMENTO DE MOVERLO EL DATÁFONO SE APAGA, SE PROCEDE A CAMBIAR EL ACCESORIO, SE REALIZA PRUEBAS Y TODO OK</t>
  </si>
  <si>
    <t>BA005161</t>
  </si>
  <si>
    <t>25019</t>
  </si>
  <si>
    <t>2914187</t>
  </si>
  <si>
    <t>3007028878</t>
  </si>
  <si>
    <t>ALBAN</t>
  </si>
  <si>
    <t>BARRIO VEREDA LAS MARIAS SECTO</t>
  </si>
  <si>
    <t>FO-25-1712580</t>
  </si>
  <si>
    <t>21/10/2025 SE ESCALA PARA VISITA. LLAMAR ANTES DE VISITAR, CONFIRMAR FALLA Y DATOS | 22/10/2025 SE REALIZA VISITA A COMERCIO, SE VERIFICA DATAFONO NO LEE TARJETAS, SE PROCEDE A REALIZAR CAMBIO DE EQUIPO, SE CREA USUARIO, PRUEBAS OKAY CIERRES OKAY SIN NOVEDAD.</t>
  </si>
  <si>
    <t>6Z00P131</t>
  </si>
  <si>
    <t>17524</t>
  </si>
  <si>
    <t>2914387</t>
  </si>
  <si>
    <t>3007022162</t>
  </si>
  <si>
    <t>PALESTINA</t>
  </si>
  <si>
    <t>MERCALDAS SANTAGUEDA</t>
  </si>
  <si>
    <t>FO-25-1713074</t>
  </si>
  <si>
    <t>MERCALDAS</t>
  </si>
  <si>
    <t>21/10/2025 SE ESCALA PARA VISITA. LLAMAR ANTES DE VISITAR, CONFIRMAR FALLA Y DATOS | 22/10/2025 SE REALIZA VISITA SE CAMBIA DATAFONO POR PUERTO USB SUELTO, NO ENCIENDE LA LECTORA SE CREAN USUARIOS SE HACEN PRUEBAS SERVICIO OK</t>
  </si>
  <si>
    <t>F10KZ127</t>
  </si>
  <si>
    <t>2914630</t>
  </si>
  <si>
    <t>3007055907</t>
  </si>
  <si>
    <t>PTM DOSQUEBRADAS AUTOSERVICIO</t>
  </si>
  <si>
    <t>FO-25-1713167</t>
  </si>
  <si>
    <t>21/10/2025 SE ESCALA PARA VISITA. LLAMAR ANTES DE VISITAR, CONFIRMAR FALLA Y DATOS | 22/10/2025 SE CAMBIA EQUIPO POR DAÑO EN LA TAPA DE LA IMPRESORA, SE REALIZAN PRUEBAS OK.</t>
  </si>
  <si>
    <t>9BKZZ314 - IIJZZ272</t>
  </si>
  <si>
    <t>2914722</t>
  </si>
  <si>
    <t>3007026135</t>
  </si>
  <si>
    <t>ARRIO CIENENGA CIENAGA</t>
  </si>
  <si>
    <t>FO-25-1713072</t>
  </si>
  <si>
    <t>21/10/2025 SE ESCALA PARA VISITA. LLAMAR ANTES DE VISITAR, CONFIRMAR FALLA Y DATOS | 21/10/2025 SE REALIZA LA VISITA SE ENCUEBTRA EL DATAFONO SIN PODER ENCENDER, SE CAMBIA LA FUENTE DE PODER Y EL PROBLEMA PERSISTE, SE PROCEDE A CAMBIAR EL EQUIPO, SE REALIZAN PRUEBAS Y TODO OK</t>
  </si>
  <si>
    <t>A5ZZZ663</t>
  </si>
  <si>
    <t>2915146</t>
  </si>
  <si>
    <t>3007047573</t>
  </si>
  <si>
    <t>BARRIO LOS ACACIOS CUCUTA</t>
  </si>
  <si>
    <t>FO-25-1713331</t>
  </si>
  <si>
    <t>21/10/2025 SE ESCALA PARA VISITA. LLAMAR ANTES DE VISITAR, CONFIRMAR FALLA Y DATOS | 22/10/2025 SE CAMBIO DATAFONO POR DAÑO EN IMPRESORA SE INSTALA NUEVA VERSIÓN CIERRES Y PRUEBAS OK</t>
  </si>
  <si>
    <t>GB00H102</t>
  </si>
  <si>
    <t>2915399</t>
  </si>
  <si>
    <t>3007026553</t>
  </si>
  <si>
    <t>REDY 20 DE JULIO</t>
  </si>
  <si>
    <t>FO-25-1713814</t>
  </si>
  <si>
    <t>21/10/2025 SE ESCALA PARA VISITA. LLAMAR ANTES DE VISITAR, CONFIRMAR FALLA Y DATOS | 22/10/2025 SE REALIZA CAMBIO DE HUB DETERIORADO, SE REVISAN CABLES Y SE ACTUALIZA PIN PAD, CB REALIZA PRUEBAS DE FUNCIONAMIENTO OK</t>
  </si>
  <si>
    <t>9999I346</t>
  </si>
  <si>
    <t>2915565</t>
  </si>
  <si>
    <t>3007048665</t>
  </si>
  <si>
    <t>MULTIPAGAS ZARZAL</t>
  </si>
  <si>
    <t>FO-25-1714551</t>
  </si>
  <si>
    <t>21/10/2025 SE ESCALA PARA VISITA. LLAMAR ANTES DE VISITAR, CONFIRMAR FALLA Y DATOS | 22/10/2025 VISITAMOS COMERCIO EL DATÁFONO NO IMPRIME BIEN LA TRX SOLO LA IMPRIME HASTA LA MITAD, ABRIMOS LA TAPA DE LA IMPRESORA Y HACEMOS PRESIÓN SOBRE LA IMPRESORA TÉRMICA DESCONECTAMOS BATERÍA Y LA CONECTAMOS NUEVAMENTE REALIZAMOS PRUEBAS OK DATÁFONO QUEDA FUNCIONANDO SI NOVEDAD.</t>
  </si>
  <si>
    <t>BA00M189</t>
  </si>
  <si>
    <t>2915689</t>
  </si>
  <si>
    <t>3007081464</t>
  </si>
  <si>
    <t>PTM BOGOTA DISTRIBUIDORA DE CO</t>
  </si>
  <si>
    <t>FO-25-1714161</t>
  </si>
  <si>
    <t>21/10/2025 SE ESCALA PARA VISITA. LLAMAR ANTES DE VISITAR, CONFIRMAR FALLA Y DATOS | 22/10/2025 SE LLEGA A COMERCIO EL CUAL SE ENCUENTRA CERRADO SE GOLPEÓ EN PUERTA NADIE ABRE  REALIZA INTENTOS DE COMUNICACIÓN CON CLIENTE A NÚMERO REGISTRADO 3135376395 Y AL 3212535540 Y EN NINGÚNO CONTESTA  SE REALIZA LA ESPERA DE LOS 15 MINUTOS Y NADIE LLEGA</t>
  </si>
  <si>
    <t>NA - NA</t>
  </si>
  <si>
    <t>2915861</t>
  </si>
  <si>
    <t>3007081476</t>
  </si>
  <si>
    <t>PTM JAMUNDI TIENDA Y PAPELERIA</t>
  </si>
  <si>
    <t>FO-25-1714192</t>
  </si>
  <si>
    <t>21/10/2025 SE ESCALA PARA VISITA. LLAMAR ANTES DE VISITAR, CONFIRMAR FALLA Y DATOS | 22/10/2025 SE VISITA CORRESPONSAL Y SE REEMPLAZA MAGIC BOX Y LECTOR DE CÓDIGO DE BARRAS.    TRANSACCIÓN DE PRUEBA EXITOSAS.</t>
  </si>
  <si>
    <t>VJZZZ932 - VJZZZ688</t>
  </si>
  <si>
    <t>2916107</t>
  </si>
  <si>
    <t>3007024585</t>
  </si>
  <si>
    <t>COMCARD MEDELLIN EL INDIO 1</t>
  </si>
  <si>
    <t>FO-25-1714279</t>
  </si>
  <si>
    <t>21/10/2025 SE ESCALA PARA VISITA. LLAMAR ANTES DE VISITAR, CONFIRMAR FALLA Y DATOS | 22/10/2025 SE CAMBIA EQUIPO POR DAÑO EN IMPRESORA</t>
  </si>
  <si>
    <t>ABCOZ281 - II00T039</t>
  </si>
  <si>
    <t>2916245</t>
  </si>
  <si>
    <t>3007051058</t>
  </si>
  <si>
    <t>PTM  CUCUTA  VARIEDADES XAVI M</t>
  </si>
  <si>
    <t>FO-25-1714447</t>
  </si>
  <si>
    <t>21/10/2025 SE ESCALA PARA VISITA. LLAMAR ANTES DE VISITAR, CONFIRMAR FALLA Y DATOS | 22/10/2025 SE VISITA COMERCIO, SE CAMBIA DATAFONO POR DAÑO DE IMPRESORA, SE HACEN PRUEBAS EXITOSA, CB OPERATIVO.</t>
  </si>
  <si>
    <t>BA02Z967 - 1A0VZ764</t>
  </si>
  <si>
    <t>2916249</t>
  </si>
  <si>
    <t>3007042558</t>
  </si>
  <si>
    <t>DISTRICOL MISCELANEA LA MORENI</t>
  </si>
  <si>
    <t>FO-25-1714445</t>
  </si>
  <si>
    <t>21/10/2025 SE ESCALA PARA VISITA. LLAMAR ANTES DE VISITAR, CONFIRMAR FALLA Y DATOS | 22/10/2025 SE REVISA EQUIPO Y SE REALIZA MANTENIMIENTO CAMBIO DE TAPA DE IMPRESIÓN SE REALIZAN PRUEBAS EXITOSAS SERVICIO OPERATIVO OK</t>
  </si>
  <si>
    <t>GZ5ZZ006</t>
  </si>
  <si>
    <t>2916334</t>
  </si>
  <si>
    <t>3007072823</t>
  </si>
  <si>
    <t>BARRIO PRIMERO DE MAYO 5</t>
  </si>
  <si>
    <t>FO-25-1714461</t>
  </si>
  <si>
    <t>21/10/2025 SE INTENTA COMUNICACION CON EL USUARIO AL NUMERO 3136294599, SE ESCALA PARA VISITA. LLAMAR ANTES DE VISITAR, CONFIRMAR FALLA Y DATOS | 22/10/2025 SE VISITA SITIO, SE CAMBIA DATAFONO POR DAÑO EN LECTOR DE TARJETAS Y TECLADO OK. DATAFONO BLOQUEADO POR ENTIDAD, NO SE REALIZAN PRUEBAS.</t>
  </si>
  <si>
    <t>EF00S363</t>
  </si>
  <si>
    <t>2916396</t>
  </si>
  <si>
    <t>3007030389</t>
  </si>
  <si>
    <t>COMCARD BMANGA MAYITA</t>
  </si>
  <si>
    <t>FO-25-1714566</t>
  </si>
  <si>
    <t>21/10/2025 SE ESCALA ACTIVIDAD PARA GESTION WOMPI | 22/10/2025 SE HACE PRESENCIA EN COMERCIO SE REALIZA CAMBIO DE DATÁFONO DEBIDO A QUE NO LEE CHIP DE LAS TARJETAS SE REALIZAN PRUEBAS OK SE CREAN USUARIOS Y CONTRASEÑA</t>
  </si>
  <si>
    <t>BHZZZ421 - XP07Z993</t>
  </si>
  <si>
    <t>68689</t>
  </si>
  <si>
    <t>2916837</t>
  </si>
  <si>
    <t>3007066586</t>
  </si>
  <si>
    <t>SAN VICENTE DE CHUCURI</t>
  </si>
  <si>
    <t>BARRIO VEREDA PALMIRA SAN VICE</t>
  </si>
  <si>
    <t>FO-25-1715970</t>
  </si>
  <si>
    <t>22/10/2025 EN COMUNICACION CON EL SR ERICA AL NUMERO 3114433947 SE CONFIRMAR FALLA Y DATOS . SE ESCALA PARA VISITA. | 23/10/2025 SE LLEGA AL SITIO SE ENCUENTRA PUNTO MIGRADO HACE APROXIMADAMENTE 30 MINUTOS SE   CONSULTA CON DANIEL MURCIA DE REDEBAN Y AUTORIZA EL MANTENIMIENTO DEL EQUIPO, SE REALIZA CAMBIO DE DATÁFONO POR DETERIORO PUERTO USB EN DAÑO.</t>
  </si>
  <si>
    <t>6A0AZ096</t>
  </si>
  <si>
    <t>2917083</t>
  </si>
  <si>
    <t>3007068217</t>
  </si>
  <si>
    <t>DISTRICOL INVERSIONES LA ROCA</t>
  </si>
  <si>
    <t>FO-25-1715587</t>
  </si>
  <si>
    <t>22/10/2025 SE ESCALA PARA VISITA. LLAMAR ANTES DE VISITAR, CONFIRMAR FALLA Y DATOS | 23/10/2025 SE REALIZA CAMBIO DE PINPAD C4 NO LEE TARJETAS CHIP, CB BANCOLOMBIA PURO, PRUEBAS OK</t>
  </si>
  <si>
    <t>1A006438</t>
  </si>
  <si>
    <t>2917259</t>
  </si>
  <si>
    <t>3007016654</t>
  </si>
  <si>
    <t>MULTIPAGAS ROZO</t>
  </si>
  <si>
    <t>FO-25-1715658</t>
  </si>
  <si>
    <t>22/10/2025 SE ESCALA PARA VISITA. LLAMAR ANTES DE VISITAR, CONFIRMAR FALLA Y DATOS | 22/10/2025 SE REALIZA CONFIGURACIÓN DE PARÁMETROS DE COMUNICACIÓN DEBIDO A MENSAJE DE SIN TONO, SE REALIZAN PRUEBAS OK.</t>
  </si>
  <si>
    <t>CZZZZ492</t>
  </si>
  <si>
    <t>2917856</t>
  </si>
  <si>
    <t>FO-25-1716660</t>
  </si>
  <si>
    <t>22/10/2025 EN COMUNICACION CON EL SR MARY BRIGITTE MANCIPE AL NUMERO 3123441863 SE CONFIRMAR FALLA Y DATOS . SE ESCALA PARA VISITA. | 22/10/2025 SE REALIZA VISITA AL COMERCIO Y SE REALIZA CAMBIO DE EQUIPO YA QUE NO PRENDE EL CONECTOR DE ENERGÍA ESTÁ DAÑADO.</t>
  </si>
  <si>
    <t>54385</t>
  </si>
  <si>
    <t>2918053</t>
  </si>
  <si>
    <t>3007071622</t>
  </si>
  <si>
    <t>LA ESPERANZA</t>
  </si>
  <si>
    <t>BARRIO VEREDA LA RAYA LA ESPER</t>
  </si>
  <si>
    <t>FO-25-1716818</t>
  </si>
  <si>
    <t>22/10/2025 SE INTENTA COMUNICACION CON EL USUARIO AL NUMERO 3213626920 , SE ESCALA PARA VISITA. LLAMAR ANTES DE VISITAR, CONFIRMAR FALLA Y DATOS | 23/10/2025 SE HACE PRESENCIA EN COMERCIO SE REALIZA CAMBIO DE LECTOR DEBIDO A QUE NO ENVIA DATA COMPLETA SE REALIZA CAMBIO DE CABLE MAGIC BOX DEBIDO A QUE ESTA EN DAÑÓ SE REALIZAN PRUEBAS OK</t>
  </si>
  <si>
    <t>LN00F250</t>
  </si>
  <si>
    <t>23580</t>
  </si>
  <si>
    <t>2918073</t>
  </si>
  <si>
    <t>3007027502</t>
  </si>
  <si>
    <t>PUERTO LIBERTADOR</t>
  </si>
  <si>
    <t>DISTRICOL PAPELERIA SOFINET</t>
  </si>
  <si>
    <t>FO-25-1716846</t>
  </si>
  <si>
    <t>22/10/2025 SE INTENTA COMUNICACION CON EL USUARIO AL NUMERO 3164100103 , SE ESCALA PARA VISITA. LLAMAR ANTES DE VISITAR, CONFIRMAR FALLA Y DATOS | 24/10/2025 SE REALIZA CAMBIO DE EQUIPO POR DAÑO EN EL LECTOR DE TARJETAS, NO LAS LEE, SE PROCEDE A REALIZAR EL CAMBIO DEJANDO NUEVO EQUIPO INSTALADO CONFIGURADO Y OPERATIVO SIN NOVEDAD, CLIENTE CB VALIDA SALDO ANTES Y DESPUÉS DEL MANTENIMIENTO OK, CB SE DEJA OPERATIVO SIN NOVEDAD</t>
  </si>
  <si>
    <t>99DZZ454</t>
  </si>
  <si>
    <t>19142</t>
  </si>
  <si>
    <t>2918201</t>
  </si>
  <si>
    <t>3007070358</t>
  </si>
  <si>
    <t>CALOTO</t>
  </si>
  <si>
    <t>BARRIO LA ARROBLEDA CALOTO</t>
  </si>
  <si>
    <t>FO-25-1716566</t>
  </si>
  <si>
    <t>22/10/2025 SE ESCALA PARA VISITA. LLAMAR ANTES DE VISITAR, CONFIRMAR FALLA Y DATOS | 23/10/2025 SE REALIZA CAMBIO DE HUB HB2 PUERTOS USB MALO, CB BANCOLOMBIA PURO, PRUEBAS OK</t>
  </si>
  <si>
    <t>NN006452</t>
  </si>
  <si>
    <t>2918287</t>
  </si>
  <si>
    <t>3007078444</t>
  </si>
  <si>
    <t>BARRIO ENRIQUE PUPO VALLEDUPAR</t>
  </si>
  <si>
    <t>FO-25-1716970</t>
  </si>
  <si>
    <t>22/10/2025 SE ESCALA PARA VISITA. LLAMAR ANTES DE VISITAR, CONFIRMAR FALLA Y DATOS | 23/10/2025 SE LLEGA A SITIO CLIENTE MANIFIESTA QUE  AL EQUIPO SE LE ATASCA CONSTANTE EL PAOEL AL IMPRIMIR ,SE REALIZAN CAMBIO DE EQUIPO DEJANDO EQUIPO TÉCNOLOGIA DESK 2600 CON VERSIÓN 10.3 PRUEBAS OK AL 100 %</t>
  </si>
  <si>
    <t>V1OZZ364</t>
  </si>
  <si>
    <t>2918340</t>
  </si>
  <si>
    <t>3007080934</t>
  </si>
  <si>
    <t>BARRIO BOSA CARBONEL BOGOTA 1</t>
  </si>
  <si>
    <t>FO-25-1716977</t>
  </si>
  <si>
    <t>22/10/2025 SE ESCALA PARA VISITA. LLAMAR ANTES DE VISITAR, CONFIRMAR FALLA Y DATOS | 22/10/2025 SE REALIZA VISITA A CB SE REVISA EQUIPO SE REALIZA CAMBIO DE EQUIPO SE REALIZA CONFIGURACIÓN QUEDANDO FUNCIONAL Y OPERATIVO</t>
  </si>
  <si>
    <t>FIZZZ320</t>
  </si>
  <si>
    <t>2918419</t>
  </si>
  <si>
    <t>FO-25-1717151</t>
  </si>
  <si>
    <t>22/10/2025 EN COMUNICACION CON EL SR MARIA ALEJANDRA CERA AL NUMERO 3044195210 SE CONFIRMAR FALLA Y DATOS . SE ESCALA PARA VISITA. | 24/10/2025 SE REALIZA VISITA AL COMERCIO SE ENCUENTRA DATÁFONO EN ALERT IRRUPTIÓN LO CUAL NO DEJABA REALIZAR NINGÚNA OPERACIÓN SE CAMBIA DATÁFONO SE REALIZAN PRUEBAS EXITOSAS Y EL CB QUEDA OPERATIVO SE CAMBIA PIN PAD POR INCOMPATIBILIDAD</t>
  </si>
  <si>
    <t>2918445</t>
  </si>
  <si>
    <t>3007048139</t>
  </si>
  <si>
    <t>DISTRICOL DISTRICOR ANTIOQUIA</t>
  </si>
  <si>
    <t>FO-25-1716967</t>
  </si>
  <si>
    <t>22/10/2025 SE ESCALA PARA VISITA. LLAMAR ANTES DE VISITAR, CONFIRMAR FALLA Y DATOS | 22/10/2025 SE REALIZÓ CAMBIO DE EQUIPO POR DAÑO EN IMPRESORA</t>
  </si>
  <si>
    <t>AD00I676</t>
  </si>
  <si>
    <t>2918550</t>
  </si>
  <si>
    <t>3007081018</t>
  </si>
  <si>
    <t>DISTRICOL DROG FARMAMEDIC</t>
  </si>
  <si>
    <t>FO-25-1716966</t>
  </si>
  <si>
    <t>22/10/2025 SE ESCALA PARA VISITA. LLAMAR ANTES DE VISITAR, CONFIRMAR FALLA Y DATOS | 22/10/2025 SE LLAMÓ AL CLIENTE EL CUAL INFORMA QUE NO SE ENCUENTRA DISPONIBLE EN EL MOMENTO, ME INDICA QUE LLEGUE AL LOCAL COMERCIAL DESPUÉS DE LAS 4:30PM. | 22/10/2025 SE VERIFICA FALLA DE IMPRESIÓN AL MOMENTO DE REALIZAR UNA TX EL PAPEL O LA IMPRESIÓN SE ATASCA IMPRIMIENDO LAS LETRAS PEGADAS SE VERIFICA TAPA DE IMPRESORA ROLLO PERO LA FALLA PERSISTE, YA QUE NO CIERRA DE FORMA CORRECTA EN LA PARTE DEL RODILLO, SE CAMBIA EQUIPO SE EJECUTAN PRUEBAS TX EXITOSAS QUEDA OPERATIVO</t>
  </si>
  <si>
    <t>FJZZZ920</t>
  </si>
  <si>
    <t>18247</t>
  </si>
  <si>
    <t>2918640</t>
  </si>
  <si>
    <t>3007080884</t>
  </si>
  <si>
    <t>EL DONCELLO</t>
  </si>
  <si>
    <t>BRR EL RECREO EL DONCELLO</t>
  </si>
  <si>
    <t>FO-25-1718516</t>
  </si>
  <si>
    <t>22/10/2025 SE INTENTA COMUNICACION CON EL USUARIO AL NUMERO 3232878892, SE ESCALA PARA VISITA. LLAMAR ANTES DE VISITAR, CONFIRMAR FALLA Y DATOS | 23/10/2025 SE REALIZA CAMBIO DE LECTORA YA QUE PERDIÓ CONFIGURACIÓN NO LEE NINGÚN CÓDIGO DE BARRAS, PRUEBAS CB OK SE DEJA OPERATIVO</t>
  </si>
  <si>
    <t>FGZZZ884</t>
  </si>
  <si>
    <t>2918655</t>
  </si>
  <si>
    <t>3007061844</t>
  </si>
  <si>
    <t>BARRIO CENTRO RIOHACHA 33</t>
  </si>
  <si>
    <t>FO-25-1718515</t>
  </si>
  <si>
    <t>22/10/2025 SE INTENTA COMUNICACION CON EL USUARIO AL NUMERO  3160168983 , SE ESCALA PARA VISITA. LLAMAR ANTES DE VISITAR, CONFIRMAR FALLA Y DATOS | 24/10/2025 SE REALIZA LA VISITA SE ENCUENTRA EL DATÁFONO CON EL TECLADO BORROSO, SE PROCEDE A CAMBIAR EL EQUIPO, SE REALIZAN PRUEBAS Y TODO OK</t>
  </si>
  <si>
    <t>HA00L091</t>
  </si>
  <si>
    <t>2919256</t>
  </si>
  <si>
    <t>3007037544</t>
  </si>
  <si>
    <t>PTM ITAGUI FORMENTERA</t>
  </si>
  <si>
    <t>FO-25-1717795</t>
  </si>
  <si>
    <t>22/10/2025 SE ESCALA PARA VISITA. LLAMAR ANTES DE VISITAR, CONFIRMAR FALLA Y DATOS | 22/10/2025 SE REALIZÓ CAMBIO DE TAPA DE IMPRESORA</t>
  </si>
  <si>
    <t>GZ00O531 - II00T311</t>
  </si>
  <si>
    <t>2919542</t>
  </si>
  <si>
    <t>3007015528</t>
  </si>
  <si>
    <t>MULTIPAGAS CENTRO BUCARAMANGA</t>
  </si>
  <si>
    <t>FO-25-1718014</t>
  </si>
  <si>
    <t>22/10/2025 SE ESCALA PARA VISITA. LLAMAR ANTES DE VISITAR, CONFIRMAR FALLA Y DATOS | 23/10/2025 SE REALIZA CAMBIO DE FUENTE DE PODER EN DAÑO PRUEBAS OK SE ENTREGA SERVICIO OPERATIVO</t>
  </si>
  <si>
    <t>CZZZZ451</t>
  </si>
  <si>
    <t>15377</t>
  </si>
  <si>
    <t>2919609</t>
  </si>
  <si>
    <t>3007024407</t>
  </si>
  <si>
    <t>LABRANZAGRANDE</t>
  </si>
  <si>
    <t>CENTRO LABRANZAGRANDE BOYACA</t>
  </si>
  <si>
    <t>FO-25-1718046</t>
  </si>
  <si>
    <t>22/10/2025 SE REALIZA CAMBIO DE EQUIPO POR FALLA EN EL TECLADO Y LA IMPRESORA LECTOR NO ENCIENDE PRUEBAS OK CLIENTE CONFORME</t>
  </si>
  <si>
    <t>ABCFZ900</t>
  </si>
  <si>
    <t>2919908</t>
  </si>
  <si>
    <t>FO-25-1718129</t>
  </si>
  <si>
    <t>22/10/2025 SE ESCALA PARA VISITA. LLAMAR ANTES DE VISITAR, CONFIRMAR FALLA Y DATOS | 22/10/2025 SE VISITA COMERCIO CB BANCOLOMBIA, SE CAMBIA DATAFONO PUES ESTÁ IMPRIMIENDO BORROSO ALGUNAS ZONAS DEL BAUCHER, SE DEJA EL NUEVO CON LOS USUARIOS DEL CLIENTE, SE REALIZAN PRUEBAS OK, NO UPS.</t>
  </si>
  <si>
    <t>2919976</t>
  </si>
  <si>
    <t>3007061541</t>
  </si>
  <si>
    <t>PTM CALI DROGUERIA Y TIENDA NA</t>
  </si>
  <si>
    <t>FO-25-1718546</t>
  </si>
  <si>
    <t>22/10/2025 SE ESCALA PARA VISITA. LLAMAR ANTES DE VISITAR, CONFIRMAR FALLA Y DATOS | 23/10/2025 SE LE ENVIA PDF DE CONFIGURACIÓN DEL LECTOR SYMBOL AL CLIENTE Y LUEGO SE LE AYUDA CON LA CONFIGUARCION Y ESTE QUEDA FUNCIONANDO CON NORMALIDAD, CB OK Y OPERATIVO, EL CLIENTE AUTORIZA CERRAR LA ORDEN</t>
  </si>
  <si>
    <t>76248</t>
  </si>
  <si>
    <t>2920019</t>
  </si>
  <si>
    <t>3007079299</t>
  </si>
  <si>
    <t>EL CERRITO</t>
  </si>
  <si>
    <t>BARRIO LA ESTRELLA EL CERRITO</t>
  </si>
  <si>
    <t>FO-25-1718128</t>
  </si>
  <si>
    <t>22/10/2025 SE ESCALA PARA VISITA. LLAMAR ANTES DE VISITAR, CONFIRMAR FALLA Y DATOS | 23/10/2025 EN LA VISITA TÉCNICA SE REALIZÓ EL CAMBIO DE DATÁFONO CON EL MAGIC BOX 2600 YA QUE SE ENCUENTRA QUE ÉL DATÁFONO NO IMPRIMÍA LA INFORMACIÓN COMPLETA DEBIDO TAMBIÉN A QUE EL MAGIC BOX ESTABA AVERIADO,SE INSTALA EL SISTEMA OPERATIVO Y VERSIÓN 10.3N ,SE REALIZÓ LA CONFIGURACIÓN E INICIALIZACIÓN OK, SE CREARON LOS USUARIOS Y SE REALIZARON LAS PRUEBAS DEJANDO EL SERVICIO OPERANDO SIN FALLAS Y SIN NOVEDAD.</t>
  </si>
  <si>
    <t>A4WZZ826</t>
  </si>
  <si>
    <t>2920095</t>
  </si>
  <si>
    <t>3007079433</t>
  </si>
  <si>
    <t>BARRIO TRINIDAD MEDELLIN 8</t>
  </si>
  <si>
    <t>FO-25-1718541</t>
  </si>
  <si>
    <t>22/10/2025 SE ESCALA PARA VISITA. LLAMAR ANTES DE VISITAR, CONFIRMAR FALLA Y DATOS | 23/10/2025 SE REVISA LECTORA DE BARRAS Y SE EVIDENCIA QUE NO ESTABA LEYENDO NINGÚN TIPO DE CÓDIGO DE BARRAS, PROCEDO A CONFIGURARLO DE NUEVO DEJÁNDOLO OK</t>
  </si>
  <si>
    <t>10XZZ971</t>
  </si>
  <si>
    <t>5656</t>
  </si>
  <si>
    <t>2920330</t>
  </si>
  <si>
    <t>3007078571</t>
  </si>
  <si>
    <t>SAN JERONIMO</t>
  </si>
  <si>
    <t>BARRIO VRD LLANOS DE SAN JUAN</t>
  </si>
  <si>
    <t>FO-25-1718686</t>
  </si>
  <si>
    <t>22/10/2025 SE ESCALA PARA VISITA. LLAMAR ANTES DE VISITAR, CONFIRMAR FALLA Y DATOS | 24/10/2025 SE VISITA PUNTO Y SE REALIZA INSPECCIÓN POR DAÑO EN CABLE, SE VERIFICA EL DAÑO PERO PERTENECE A CABLE DEL COMERCIO, DATAFONO EN BUEN ESTADO, SE INDICA QUE INFORMEN AL PROVEEDOR DEL CANAL POR EL DAÑO, SE CIERRA VISITA</t>
  </si>
  <si>
    <t>F1LZZ979</t>
  </si>
  <si>
    <t>2920333</t>
  </si>
  <si>
    <t>3007069707</t>
  </si>
  <si>
    <t>DISTRICOL  RESPLANDOR TODO PAR</t>
  </si>
  <si>
    <t>FO-25-1718684</t>
  </si>
  <si>
    <t>22/10/2025 SE ESCALA PARA VISITA. LLAMAR ANTES DE VISITAR, CONFIRMAR FALLA Y DATOS | 23/10/2025 SE REALIZA CONFIGURACIÓN DE LECTOR Y PRUEBAS PERTINENTES TODO OK</t>
  </si>
  <si>
    <t>MN002473</t>
  </si>
  <si>
    <t>2920353</t>
  </si>
  <si>
    <t>3007024162</t>
  </si>
  <si>
    <t>MULTIPAGAS SANTA TERESITA</t>
  </si>
  <si>
    <t>FO-25-1718683</t>
  </si>
  <si>
    <t>22/10/2025 SE ESCALA PARA VISITA. LLAMAR ANTES DE VISITAR, CONFIRMAR FALLA Y DATOS | 23/10/2025 SE REVISA EQUIPO Y SE VALIDA QUE ESTABA MAL CONECTADO, PROCEDO A CONECTAR CORRECTAMENTE  DEJANDO EL PINPAD FUNCIONANDO OK</t>
  </si>
  <si>
    <t>LNQZZ020</t>
  </si>
  <si>
    <t>2920424</t>
  </si>
  <si>
    <t>3007027017</t>
  </si>
  <si>
    <t>ARRIO PARQUE PRINCIPAL III GU</t>
  </si>
  <si>
    <t>FO-25-1718815</t>
  </si>
  <si>
    <t>22/10/2025 SE ESCALA PARA VISITA. LLAMAR ANTES DE VISITAR, CONFIRMAR FALLA Y DATOS | 23/10/2025 SE REALIZA CONFIGURACIÓN DE LECTOR DE BARRAS SE HACEN PRUEBAS OK</t>
  </si>
  <si>
    <t>9UZZZ709</t>
  </si>
  <si>
    <t>5321</t>
  </si>
  <si>
    <t>2920463</t>
  </si>
  <si>
    <t>3007026800</t>
  </si>
  <si>
    <t>GUATAPE</t>
  </si>
  <si>
    <t>BARRIO GUATAPE</t>
  </si>
  <si>
    <t>FO-25-1719139</t>
  </si>
  <si>
    <t>22/10/2025 SE ESCALA PARA VISITA. LLAMAR ANTES DE VISITAR, CONFIRMAR FALLA Y DATOS | 23/10/2025 SE REALIZA CAMBIO DE DATAFONO POR PUERTO ETHERNET MALO SE HACEN PRUEBAS OK</t>
  </si>
  <si>
    <t>9999X102</t>
  </si>
  <si>
    <t>47460</t>
  </si>
  <si>
    <t>2920636</t>
  </si>
  <si>
    <t>3007053447</t>
  </si>
  <si>
    <t>NUEVA GRANADA</t>
  </si>
  <si>
    <t>BARRIO KENNEDY NUEVA GRANADA</t>
  </si>
  <si>
    <t>FO-25-1719758</t>
  </si>
  <si>
    <t>22/10/2025 SE INTENTA COMUNICACION CON EL USUARIO AL NUMERO 3135525126, SE ESCALA PARA VISITA. LLAMAR ANTES DE VISITAR, CONFIRMAR FALLA Y DATOS | 24/10/2025 SE LLAMA AL SEÑOR FERNEY OSORIO AL NUMERO 3135525126, Y ESTE MANIFIESTA QUE EL DIA ANTERIOR EL LECTOR NO QUERIA LEER NINGUN CODIGO DE BARRAS, PERO AL DIA SIGUIENTE CUANDO CONECTO EL DATAFONO PARA INICIAR LABORES, EL LECTOR FUNCIONÓ CON NORMALIDAD, HASTA EL MOMENTO ESTA FUNCIONANDO CORRECTAMENTE</t>
  </si>
  <si>
    <t>15667</t>
  </si>
  <si>
    <t>2920973</t>
  </si>
  <si>
    <t>3007054237</t>
  </si>
  <si>
    <t>SAN LUIS DE GACENO</t>
  </si>
  <si>
    <t>BARRIO CENTRO SAN LUIS DE GACE</t>
  </si>
  <si>
    <t>FO-25-1719742</t>
  </si>
  <si>
    <t>22/10/2025 EN COMUNICACION CON EL SR AL NUMERO 3103417346 INDICA QUE SE ENCUENTRA OCUPADA QUE LA LLAMEN MAS TARDE, NO CONFIRMA DATOS. SE ESCALA PARA VISITA. LLAMAR ANTES DE VISITAR, CONFIRMAR FALLA Y DATOS | 24/10/2025 SE PRESENTABA ERROR DE RG EN LA OPERACIÓN DE RETIROS, SE VALIDA SISTEMA CON RBM QUIEN INDICA QUE ES MIXTO, SE INICIALIZA SISTEMA A MIXTO EXITOSAMENTE. IMPOSIBLE HACER PRUEBAS COMERCIALES Y DE CORRESPONSAL, SE ESCALA CASO A RBM QUIEN INDICA FALLA MASIVA EN CORRESPONSALES BANCOLOMBIA, INFORMAN QUE DEJEMOS TODO LISTO Y CONFIGURADO E INICIALIZADO Y CERREMOS EL CASO, SE DEJA TODO LISTO CONFIGURADO E INICIALIZADO. SE ANEXA COMUNICADO, INTENTO DE TRANSACCIÓN Y PARAMETRIZACION MIXTA.</t>
  </si>
  <si>
    <t>9C6ZZ489 - SSZZZ156</t>
  </si>
  <si>
    <t>2921000</t>
  </si>
  <si>
    <t>3007059292</t>
  </si>
  <si>
    <t>BARRIO BOSA BRASIL BOGOTA 5</t>
  </si>
  <si>
    <t>FO-25-1719293</t>
  </si>
  <si>
    <t>22/10/2025 SE ESCALA PARA VISITA. LLAMAR ANTES DE VISITAR, CONFIRMAR FALLA Y DATOS | 23/10/2025 SE CAMBIA LECTORA CABLE DAÑADO SE REALIZAN PRUEBAS EXITOSA</t>
  </si>
  <si>
    <t>MA002936</t>
  </si>
  <si>
    <t>2921065</t>
  </si>
  <si>
    <t>3007060886</t>
  </si>
  <si>
    <t>PTM SOLEDAD VARIEDADES Y MISC</t>
  </si>
  <si>
    <t>FO-25-1719502</t>
  </si>
  <si>
    <t>22/10/2025 SE ESCALA PARA VISITA. LLAMAR ANTES DE VISITAR, CONFIRMAR FALLA Y DATOS | 22/10/2025 SE REALIZA VISITA SE ENCUENTRA TODO OK.. CLIENTE REINICIO EQUIPOS Y TODO QUEDÓ OPERATIVO, SE REALIZAN PRUEBAS DE CORRECTO FUNCIONAMIENTO</t>
  </si>
  <si>
    <t>AK00F787</t>
  </si>
  <si>
    <t>2921274</t>
  </si>
  <si>
    <t>3007056076</t>
  </si>
  <si>
    <t>DISTRICOL MISCELANEA JM LA 40</t>
  </si>
  <si>
    <t>FO-25-1719831</t>
  </si>
  <si>
    <t>22/10/2025 SE ESCALA PARA VISITA. LLAMAR ANTES DE VISITAR, CONFIRMAR FALLA Y DATOS | 24/10/2025 EN LA VISITA TÉCNICA SE REALIZÓ EL CAMBIO DE LA FUENTE DE PODER Y CABLE MAGIC BOX TETRA DESK 3500 YA QUE SE ENCONTRÓ AVERIADO Y POR TAL MOTIVO EL DATÁFONO SE REINICIABA AL INTENTAR HACER CUALQUIER OPERACIÓN,SE REALIZARON LAS PRUEBAS DEJANDO EL SERVICIO OPERANDO SIN FALLAS Y SIN NOVEDAD.</t>
  </si>
  <si>
    <t>EG00Q156</t>
  </si>
  <si>
    <t>41396</t>
  </si>
  <si>
    <t>2921341</t>
  </si>
  <si>
    <t>3007080378</t>
  </si>
  <si>
    <t>LA PLATA</t>
  </si>
  <si>
    <t>BARRIO LA POLA  LA PLATA</t>
  </si>
  <si>
    <t>FO-25-1720263</t>
  </si>
  <si>
    <t>22/10/2025 SE INTENTA COMUNICACION CON EL USUARIO AL NUMERO 3186721184, SE ESCALA PARA VISITA. LLAMAR ANTES DE VISITAR, CONFIRMAR FALLA Y DATOS | 23/10/2025 SE REALIZA CAMBIO DE LECTOR DE BARRAS DEBIDO QUE NO LEE TODAS LAS FACTURAS , SE INSTALA NUEVO LECTOR DE PIDE REALIZAR PRUEBAS OK</t>
  </si>
  <si>
    <t>LBZZZ636</t>
  </si>
  <si>
    <t>2921517</t>
  </si>
  <si>
    <t>3007062811</t>
  </si>
  <si>
    <t>PTM ESPINAL PAGAFACIL</t>
  </si>
  <si>
    <t>FO-25-1720073</t>
  </si>
  <si>
    <t>22/10/2025 SE ESCALA PARA VISITA. LLAMAR ANTES DE VISITAR, CONFIRMAR FALLA Y DATOS | 23/10/2025 SE CAMBIA HUB POR DAÑO EN EL CABLE. SE HACEN LAS PRUEBAS DE TRANSACCIONES TODO OK</t>
  </si>
  <si>
    <t>MN00G781</t>
  </si>
  <si>
    <t>2921584</t>
  </si>
  <si>
    <t>3007048803</t>
  </si>
  <si>
    <t>DISTRICOL COMUNICACIONES CAMAJ</t>
  </si>
  <si>
    <t>FO-25-1720174</t>
  </si>
  <si>
    <t>22/10/2025 SE ESCALA PARA VISITA. LLAMAR ANTES DE VISITAR, CONFIRMAR FALLA Y DATOS | 23/10/2025 SE CAMBIA EQUIPO POR DAÑO EN LA IMPRESORA, NO IMPRIME VARIOS CARACTERES</t>
  </si>
  <si>
    <t>II00L315</t>
  </si>
  <si>
    <t>2921704</t>
  </si>
  <si>
    <t>3007026494</t>
  </si>
  <si>
    <t>PAGAFACIL ENGATIVA</t>
  </si>
  <si>
    <t>FO-25-1720173</t>
  </si>
  <si>
    <t>22/10/2025 SE ESCALA PARA VISITA. LLAMAR ANTES DE VISITAR, CONFIRMAR FALLA Y DATOS | 23/10/2025 SE LLAMA A COMERCIO CONTESTA LA SEÑORA LORENA  Y NOS INFORMA QUE NO NOS PUEDE ATENDER EL DIA DE HOY.TICKET ID: 3B4-ZZE-2P21</t>
  </si>
  <si>
    <t>2921946</t>
  </si>
  <si>
    <t>3007048966</t>
  </si>
  <si>
    <t>DISTRICOL TECNOLOGIA JC</t>
  </si>
  <si>
    <t>FO-25-1720335</t>
  </si>
  <si>
    <t>22/10/2025 SE ESCALA PARA VISITA. LLAMAR ANTES DE VISITAR, CONFIRMAR FALLA Y DATOS | 23/10/2025 SE REMPLAZAN EQUIPOS COMPLETOS,  YA QUE SE REINICIABA EL PIN PAD, PERO NO HABÍA DE LA REFERENCIA DESK 3500 Y SE INSTALA COMBO COMPLETO DE DESK 2600</t>
  </si>
  <si>
    <t>AD00O603</t>
  </si>
  <si>
    <t>2921989</t>
  </si>
  <si>
    <t>3007031585</t>
  </si>
  <si>
    <t>COMCARD B MANGA ELLITA</t>
  </si>
  <si>
    <t>FO-25-1720645</t>
  </si>
  <si>
    <t>22/10/2025 SE ESCALA PARA VISITA. LLAMAR ANTES DE VISITAR, CONFIRMAR FALLA Y DATOS | 23/10/2025 SE REALIZA VISITA AL COMERCIO CB, SE VALIDA Y SE ENCUENTRA LECTOR DE BARRAS EN DAÑO NO ESTA LEYENDO, SE HACE EL RESPECTIVO CAMBIO, SE HACEN PRUEBAS DEJANDO TODO OK</t>
  </si>
  <si>
    <t>UV00L432</t>
  </si>
  <si>
    <t>2922082</t>
  </si>
  <si>
    <t>FO-25-1720605</t>
  </si>
  <si>
    <t>22/10/2025 SE ESCALA PARA VISITA. LLAMAR ANTES DE VISITAR, CONFIRMAR FALLA Y DATOS | 23/10/2025 SE REVISA DATAFONO Y ESTA FUNCIONANDO BIEN CLIENTE INDICA QUE ES LA BATERÍA QUE DEMORA MUCHO EN CARGAR SE LE INDICA QUE ES MEJOR NO DESCONECTAR EL EQUIPO DE LA CORRIENTE SE HACEN PRUEBAS Y QUEDA FUNCIONANDO CORRECTAMENTE</t>
  </si>
  <si>
    <t>8638</t>
  </si>
  <si>
    <t>2922175</t>
  </si>
  <si>
    <t>3007045307</t>
  </si>
  <si>
    <t>SABANALARGA</t>
  </si>
  <si>
    <t>PTM SABANALARGA SERVITEL DE LA</t>
  </si>
  <si>
    <t>FO-25-1720815</t>
  </si>
  <si>
    <t>23/10/2025 SE ESCALA PARA VISITA. LLAMAR ANTES DE VISITAR, CONFIRMAR FALLA Y DATOS | 23/10/2025 SE REALIZA VISITA SE PROCEDE A VALIDAR LECTOR Y NO LEE RECIBÍS ,SE PROCEDE A CONFIGURAR PERO CONTINÚA CON EL ERROR NO LEE RECIBOS, SE PROCEDE A CAMBIAR LECTOR SE HACEN PRUEBAS Y TODO OK,CB OPERATIVO</t>
  </si>
  <si>
    <t>LA009669 - JA007224</t>
  </si>
  <si>
    <t>2922183</t>
  </si>
  <si>
    <t>3007045509</t>
  </si>
  <si>
    <t>PTM PIEDECUESTA DROGUERIA EDIM</t>
  </si>
  <si>
    <t>FO-25-1720809</t>
  </si>
  <si>
    <t>23/10/2025 SE ESCALA PARA VISITA. LLAMAR ANTES DE VISITAR, CONFIRMAR FALLA Y DATOS | 24/10/2025 SE REALIZA LLAMADA TELEFÓNICA PARA ATENDER INCIDENCIAS PERO LA SEÑORA ASTRID CANCELA LA VISITA TÉCNICA INDICA QUE FUE UN MOMENTO QUE NO IMPRIMIÓ PERO YA AH ESTADO NORMAL TRABAJANDO CORRECTAMENTE</t>
  </si>
  <si>
    <t>2922262</t>
  </si>
  <si>
    <t>FO-25-1720814</t>
  </si>
  <si>
    <t>23/10/2025 SE ESCALA PARA VISITA. LLAMAR ANTES DE VISITAR, CONFIRMAR FALLA Y DATOS | 24/10/2025 SE CAMBIA EQUIPO POR DAÑO EN ALERTA INTERRUPTION TODO QUEDA OK LECTORA TAMBIÉN SE CAMBIA SE DETECTA CABLEADO EN MAL ESTADO NO SE LOGRA SACAR PRUEBAS EXITOSA POR CAÍDA DE BANCO A NIVEL NACIONAL SE ESPERO 40 MINUTOS EN SITIO SIN QUE SE RESTABLECIERA EL BANCO</t>
  </si>
  <si>
    <t>2922390</t>
  </si>
  <si>
    <t>3007036950</t>
  </si>
  <si>
    <t>DISTRICOL VIAJEMOS JUNTOS AGEN</t>
  </si>
  <si>
    <t>FO-25-1720888</t>
  </si>
  <si>
    <t>23/10/2025 SE ESCALA PARA VISITA. LLAMAR ANTES DE VISITAR, CONFIRMAR FALLA Y DATOS | 24/10/2025 SE VISITA SITIO SE VERIFICA INFORMACIÓN SE REALIZA PRIMEROS AUXILIOS, DATÁFONO PRESENTA FALLA TECLADO BORROSO, DAÑO POS, CIERRE OK, PRUEBA TRX EXITOSA.</t>
  </si>
  <si>
    <t>AA00J005</t>
  </si>
  <si>
    <t>2922426</t>
  </si>
  <si>
    <t>3007021221</t>
  </si>
  <si>
    <t>MULTIPAGAS UGI</t>
  </si>
  <si>
    <t>FO-25-1720798</t>
  </si>
  <si>
    <t>23/10/2025 SE ESCALA PARA VISITA. LLAMAR ANTES DE VISITAR, CONFIRMAR FALLA Y DATOS | 23/10/2025 SE REALIZA VISITA A CB PARA ATENDER INCIDENTE SE REALIZA CAMBIO DE CABLE DE RED SE REALIZA CAMBIO DE LECTORA YA QUE NO ESTÁ LEYENDO NINGUN CÓDIGO,SE REALIZAN PRUEBAS OK</t>
  </si>
  <si>
    <t>A4WZZ391</t>
  </si>
  <si>
    <t>5660</t>
  </si>
  <si>
    <t>2922472</t>
  </si>
  <si>
    <t>3007035210</t>
  </si>
  <si>
    <t>BARRIO PARQUE PRINCIPAL SAN LU</t>
  </si>
  <si>
    <t>FO-25-1722052</t>
  </si>
  <si>
    <t>23/10/2025 SE INTENTA COMUNICACION CON EL USUARIO AL NUMERO 324309229, SE ESCALA PARA VISITA. LLAMAR ANTES DE VISITAR, CONFIRMAR FALLA Y DATOS | 24/10/2025 SE REALIZÓ LIMPIEZA DE IMPRESORA Y SE REALIZÓ CAMBIO DE LECTOR DE BARRAS NO SE LOGRO HACER PRUEBAS EXITOSA DEBIDO A CAÍDA DE BANCOLOMBIA</t>
  </si>
  <si>
    <t>BL0DZ120</t>
  </si>
  <si>
    <t>2922531</t>
  </si>
  <si>
    <t>3007035279</t>
  </si>
  <si>
    <t>DISTRICOL LESSENCE FRAGANCIAS</t>
  </si>
  <si>
    <t>FO-25-1720887</t>
  </si>
  <si>
    <t>23/10/2025 SE ESCALA PARA VISITA. LLAMAR ANTES DE VISITAR, CONFIRMAR FALLA Y DATOS | 25/10/2025 SE REALIZA CAMBIO DE DATÁFONO Y MAGIC BOX, DATÁFONO POR TECLADO DURO Y MAGIC BOX POR DAÑO EN EL PUERTO DE RED, PRUEBAS CB OK SE DEJA OPERATIVO</t>
  </si>
  <si>
    <t>BL0IZ502</t>
  </si>
  <si>
    <t>2922600</t>
  </si>
  <si>
    <t>3007057069</t>
  </si>
  <si>
    <t>PTM PEREIRA DROGUERIA MEDICA N</t>
  </si>
  <si>
    <t>FO-25-1720883</t>
  </si>
  <si>
    <t>23/10/2025 SE ESCALA PARA VISITA. LLAMAR ANTES DE VISITAR, CONFIRMAR FALLA Y DATOS | 23/10/2025 SE FORMATEA, CONFIGURA E INICIALIZA EQUIPO, SE REALIZAN PRUEBAS OK.</t>
  </si>
  <si>
    <t>XPSZZ320 - XPSZZ369</t>
  </si>
  <si>
    <t>2922628</t>
  </si>
  <si>
    <t>FO-25-1721767</t>
  </si>
  <si>
    <t>23/10/2025 SE ESCALA PARA VISITA. LLAMAR ANTES DE VISITAR, CONFIRMAR FALLA Y DATOS | 23/10/2025 SE REALIZA CAMBIO DE LECTORA POR DAÑO, PRUEBAS OK</t>
  </si>
  <si>
    <t>CZZZZ185</t>
  </si>
  <si>
    <t>2923307</t>
  </si>
  <si>
    <t>3007073655</t>
  </si>
  <si>
    <t>DISTRICOL JOHEPLAST</t>
  </si>
  <si>
    <t>FO-25-1721616</t>
  </si>
  <si>
    <t>23/10/2025 SE ESCALA PARA VISITA. LLAMAR ANTES DE VISITAR, CONFIRMAR FALLA Y DATOS | 23/10/2025 SE LLEGA A LA DIRECCIÓN INDICADA Y SE ENCUENTRA COMERCIO , EN LA PUERTA DE COMERCIO HAY LETRERO DE HORARIO DE 7:40 AM A 12:40 PM , SE ESCALA CON COORDINADOR INDICA CERRAR EL CASO.</t>
  </si>
  <si>
    <t>2923549</t>
  </si>
  <si>
    <t>3007070822</t>
  </si>
  <si>
    <t>BARRIO LOMA COLORADA BOSCONIA</t>
  </si>
  <si>
    <t>FO-25-1721854</t>
  </si>
  <si>
    <t>23/10/2025 SE ESCALA PARA VISITA. LLAMAR ANTES DE VISITAR, CONFIRMAR FALLA Y DATOS | 24/10/2025 SE REALIZA CAMBIO DE DATAFONO, YA QUE LAS TARJETAS NO INGRESABAN EN LA RANURA PORQUE TIENE UN PIN SUELTO Y NO PERMITE QUE INGRESE LA TARJETA HASTA EL FONDO, SE REALIZAN PRUEBAS DEJANDO SERVICIO FUNCIONAL AL 100 %</t>
  </si>
  <si>
    <t>EF00B352</t>
  </si>
  <si>
    <t>2923702</t>
  </si>
  <si>
    <t>3007041934</t>
  </si>
  <si>
    <t>MULTIPAGAS CIENAGA</t>
  </si>
  <si>
    <t>FO-25-1721924</t>
  </si>
  <si>
    <t>23/10/2025 SE ESCALA PARA VISITA. LLAMAR ANTES DE VISITAR, CONFIRMAR FALLA Y DATOS | 23/10/2025 SE REALIZA LA VISITA, SE ENCUENTRA EL DATÁFONO CON PROBLEMAS DE COMUNICACIÓN, YA QUE APARECE EL MENSAJE "ERROR DE TONO" SE PROCEDE A VERIFICAR Y A AJUSTAR LAS CONEXIONES, SE CONFIGURA NUEVAMENTE LOS PARÁMETROS DE COMUNICACIÓN Y SE REALIZA TEST DE COMUNICACIÓN ARROJANDO COMUNICACIÓN EXITOSA, SE REALIZAN PRUEBAS Y TODO OK</t>
  </si>
  <si>
    <t>9A0YZ807</t>
  </si>
  <si>
    <t>2924868</t>
  </si>
  <si>
    <t>3007047476</t>
  </si>
  <si>
    <t>DISTRICOL RINCON DEL PELUQUERO</t>
  </si>
  <si>
    <t>FO-25-1722771</t>
  </si>
  <si>
    <t>23/10/2025 SE ESCALA PARA VISITA. LLAMAR ANTES DE VISITAR, CONFIRMAR FALLA Y DATOS | 24/10/2025 SE REALIZA MANTENIMIENTO GENERAL A PINPAD, LEE LAS TARJETAS CORRECTAMENTE, NO HAY PRUEBA EXITOSA YA QUE EL BANCO PRESENTA CAIDA</t>
  </si>
  <si>
    <t>GB00H005</t>
  </si>
  <si>
    <t>2924929</t>
  </si>
  <si>
    <t>3007031219</t>
  </si>
  <si>
    <t>COMCARD PIEDECUESTA ANCLAR</t>
  </si>
  <si>
    <t>FO-25-1722770</t>
  </si>
  <si>
    <t>23/10/2025 SE ESCALA PARA VISITA. LLAMAR ANTES DE VISITAR, CONFIRMAR FALLA Y DATOS | 23/10/2025 CAMBIO DE LECTOR DE BARRAS POR DAÑO EN CABLES PARTIDO OK</t>
  </si>
  <si>
    <t>11113864 - XPAZZ999</t>
  </si>
  <si>
    <t>2924932</t>
  </si>
  <si>
    <t>3007069531</t>
  </si>
  <si>
    <t>BARRIO PUEBLO NUEVO CAUCASIA 2</t>
  </si>
  <si>
    <t>FO-25-1723338</t>
  </si>
  <si>
    <t>23/10/2025 SE ESCALA PARA VISITA. LLAMAR ANTES DE VISITAR, CONFIRMAR FALLA Y DATOS | 24/10/2025 SE REALIZA VISITA TÉCNICA Y SE CAMBIA DATAFONO POR FALLAS EN LA IMPRESORA, NO IMPRIME VISIBLEMENTE VARIOS CARACTERES, SE INSTALA DATÁFONO PLACA, 870200 Y SE RETIRA DATAFONO PLACA 1017602, SE REALIZA LA PRUEBA DE VISIBILIDAD DE CARACTERES EN EL BAUCHER OK.
NOTA: SE REALIZAN PRUEBAS OK.</t>
  </si>
  <si>
    <t>EG004523</t>
  </si>
  <si>
    <t>2925028</t>
  </si>
  <si>
    <t>3007050033</t>
  </si>
  <si>
    <t>BARRIO VILLA DEL RIO PUERTO LO</t>
  </si>
  <si>
    <t>FO-25-1723050</t>
  </si>
  <si>
    <t>23/10/2025 SE ESCALA PARA VISITA. LLAMAR ANTES DE VISITAR, CONFIRMAR FALLA Y DATOS | 23/10/2025 SE VISITA CB Y SE REALIZA CAMBIO DE LECTOR DE BARRAS POR DAÑO. SE INSTALA NUEVA LECTORA Y SE REALIZAN PRUEBAS EXITOSAS PRUEBAS OK</t>
  </si>
  <si>
    <t>II00S517</t>
  </si>
  <si>
    <t>GARZON RUIZ LUIS MIGUEL</t>
  </si>
  <si>
    <t>2925071</t>
  </si>
  <si>
    <t>3007070974</t>
  </si>
  <si>
    <t>SANTA LUCIA MEDELLIN 2SANTA LU</t>
  </si>
  <si>
    <t>FO-25-1723045</t>
  </si>
  <si>
    <t>23/10/2025 SE ESCALA PARA VISITA. LLAMAR ANTES DE VISITAR, CONFIRMAR FALLA Y DATOS | 23/10/2025 SE CAMBIA EQUIPO PORQUE LAS TECLAS ESTÁN BORROSAS</t>
  </si>
  <si>
    <t>MN00C048</t>
  </si>
  <si>
    <t>50330</t>
  </si>
  <si>
    <t>2925390</t>
  </si>
  <si>
    <t>3007070072</t>
  </si>
  <si>
    <t>MESETAS</t>
  </si>
  <si>
    <t>VIA PUERTO NARINO CENTRO MESET</t>
  </si>
  <si>
    <t>FO-25-1723744</t>
  </si>
  <si>
    <t>23/10/2025 EN COMUNICACION CON EL SR MILENA RAMÍREZ GONZÁLEZ AL NUMERO 3233251255 SE CONFIRMAR FALLA Y DATOS . SE ESCALA PARA VISITA. | 26/10/2025 SE REALIZA CONTACTO TELEFONICO CON LA SEÑORA MILENA Y SE LE INFORMA QUE DE ACUERDO A DISPONIBILIDAD DE VUELO VISITA SE REALIZA EL DIA MARTES 28 | 28/10/2025 SE CAMBIA EQUIPO POR DAÑO EN EL PUERTO DE RED, PRUEBAS OK</t>
  </si>
  <si>
    <t>A30CZ942</t>
  </si>
  <si>
    <t>2925453</t>
  </si>
  <si>
    <t>FO-25-1723567</t>
  </si>
  <si>
    <t>23/10/2025 EN COMUNICACION CON EL SR DIANA PILAR OVALDO AL NUMERO 3105396586 SE CONFIRMAR FALLA Y DATOS . SE ESCALA PARA VISITA. | 25/10/2025 SE INGRESA SE CAMBIA EQUIPO TECLADO MALO SE PROCEDE A CAMBIAR SE HACEN PRUEBAS OK TELECARGA DRNA</t>
  </si>
  <si>
    <t>2925824</t>
  </si>
  <si>
    <t>FO-25-1723582</t>
  </si>
  <si>
    <t>23/10/2025 SE ESCALA PARA VISITA. LLAMAR ANTES DE VISITAR, CONFIRMAR FALLA Y DATOS | 24/10/2025 SE REALIZÓ COMUNICACIÓN TELEFÓNICA CON EL CLIENTE SE CONFIRMA LA VISITA PARA DESPUÉS DE LAS 2 PM YA QUE EL TRANSPORTE ESTA UN POCO RETRASADO HACIA LA ZONA | 24/10/2025 SE ENCUENTRA PROBLEMAS CON LA RED DE BANCOLOMBIA SE QUEDA A ALA ESPERA DE RESTABLECIMIENTO PARA PODER ATENDER LA VISITA | 24/10/2025 EN LA VISITA TÉCNICA SE REALIZÓ EL CAMBIO DE DOS DATÁFONOS YA QUE SE ENCONTRARON CON EL PUERTO ETHERNET QUEMADO POR UNA TORMENTA ELÉCTRICA QUE HUBO EN EL SITIO,SE CAMBIARON CON LA FUENTE DE PODER Y CABLE MAGIC BOX TETRA DESK 3500,SE REALIZÓ LA CONFIGURACIÓN E INICIALIZACIÓN OK, VERSIÓN 9.90,SE CREARON LOS USUARIOS Y SE REALIZARON LAS PRUEBAS DEJANDO EL SERVICIO OPERANDO SIN FALLAS Y SIN NOVEDAD.</t>
  </si>
  <si>
    <t>JABZZ431 // JABZZ430</t>
  </si>
  <si>
    <t>2926132</t>
  </si>
  <si>
    <t>3007072177</t>
  </si>
  <si>
    <t>BARRIO CRISTOBAL COLON CALI  4</t>
  </si>
  <si>
    <t>FO-25-1724240</t>
  </si>
  <si>
    <t>23/10/2025 SE ESCALA PARA VISITA. LLAMAR ANTES DE VISITAR, CONFIRMAR FALLA Y DATOS | 23/10/2025 SE ENCUENTRA PINPAD BLOQUEADO EN U BUCLE DE REINICIO.
SE REINICIA DATÁFONO Y DESPEGA EL PINPAD.
SE REALIZA PRUEBAS OPERATIVAS SIN NOVEDAD.
CB REALIZA VARIAS TRX MIENTRAS SE ESTA EN SITIO SIN NOVEDAD.</t>
  </si>
  <si>
    <t>NN00N646</t>
  </si>
  <si>
    <t>2926255</t>
  </si>
  <si>
    <t>FO-25-1726317</t>
  </si>
  <si>
    <t>23/10/2025 SE ESCALA PARA VISITA. LLAMAR ANTES DE VISITAR, CONFIRMAR FALLA Y DATOS | 23/10/2025 SE CAMBIA DATÁFONO POR FALLA DE COMUNICACIÓN. SE CAMBIA DATÁFONO NUEVAMENTE POR FALLA DE IMPRESORA. SE HACEN LAS PRUEBAS DE TRANSACCIONES TODO OK</t>
  </si>
  <si>
    <t>FASZZ064</t>
  </si>
  <si>
    <t>CORZO BUSTO KEVIN ALEXIS</t>
  </si>
  <si>
    <t>2926693</t>
  </si>
  <si>
    <t>3007035512</t>
  </si>
  <si>
    <t>REDY VILLANUEVA</t>
  </si>
  <si>
    <t>FO-25-1726283</t>
  </si>
  <si>
    <t>23/10/2025 SE ESCALA PARA VISITA. LLAMAR ANTES DE VISITAR, CONFIRMAR FALLA Y DATOS | 23/10/2025 SE CAMBIA LECTOR YA QUE EL DEL CLIENTE ESTA TIENE PARTIDO EL LECTE</t>
  </si>
  <si>
    <t>GZ001390-BA00O252</t>
  </si>
  <si>
    <t>2926736</t>
  </si>
  <si>
    <t>3007012496</t>
  </si>
  <si>
    <t>PAGAFACIL  EXITO LAURELES</t>
  </si>
  <si>
    <t>FO-25-1727861</t>
  </si>
  <si>
    <t>23/10/2025 SE ESCALA PARA VISITA. LLAMAR ANTES DE VISITAR, CONFIRMAR FALLA Y DATOS | 24/10/2025 SE REALIZA CAMBIO DE HUB YA QUE EL CABLE ESTÁ MALO , SE HACEN PRUEBAS OK</t>
  </si>
  <si>
    <t>JAAAV468</t>
  </si>
  <si>
    <t>17001</t>
  </si>
  <si>
    <t>2926886</t>
  </si>
  <si>
    <t>3007059083</t>
  </si>
  <si>
    <t>DISTRICOL DROGERIA FARMI VIDA</t>
  </si>
  <si>
    <t>FO-25-1728023</t>
  </si>
  <si>
    <t>23/10/2025 SE ESCALA PARA VISITA. LLAMAR ANTES DE VISITAR, CONFIRMAR FALLA Y DATOS | 24/10/2025 SE REALIZA VISITA SE CAMBIA CABLE ENTORCHADO YA QUE HACE MALA CONEXIÓN Y DESCONECTA EL INTERNET SE HACEN PRUEBAS SERVICIO OK</t>
  </si>
  <si>
    <t>NA000364</t>
  </si>
  <si>
    <t>2927361</t>
  </si>
  <si>
    <t>3007069353</t>
  </si>
  <si>
    <t>DISTRICOL DROGUERIA NUEVA GENE</t>
  </si>
  <si>
    <t>FO-25-1726194</t>
  </si>
  <si>
    <t>24/10/2025 SE VALIDA QUE EL POS NO ESTÉ CON RECHAZO GENERAL Y FUNCIONA CORRECTAMENTE.</t>
  </si>
  <si>
    <t>9T5ZZ289</t>
  </si>
  <si>
    <t>2927460</t>
  </si>
  <si>
    <t>3007041162</t>
  </si>
  <si>
    <t>PAGAFACIL ARRAYANES</t>
  </si>
  <si>
    <t>FO-25-1726191</t>
  </si>
  <si>
    <t>23/10/2025 SE ESCALA PARA VISITA. LLAMAR ANTES DE VISITAR, CONFIRMAR FALLA Y DATOS | 24/10/2025 SE REALIZA CAMBIO DE TAPA DE IMPRESORA YA QUE ESTABA ROTA</t>
  </si>
  <si>
    <t>9A0PZ321</t>
  </si>
  <si>
    <t>2927811</t>
  </si>
  <si>
    <t>3007026794</t>
  </si>
  <si>
    <t>REDY LA LUNA</t>
  </si>
  <si>
    <t>FO-25-1726190</t>
  </si>
  <si>
    <t>23/10/2025 SE ESCALA PARA VISITA. LLAMAR ANTES DE VISITAR, CONFIRMAR FALLA Y DATOS | 24/10/2025 SE REALIZA LIMPIEZA DE LOS EQUIPOS DESK 3500 EN LA ZONA DE IMPRESIÓN, CB MANIFIESTA NO QUERER DATAFONO 2600 POR ENDE NO AUTORIZA EL CAMBIO.
SE REALIZARON PRUEBAS OPERATIVAS Y SE VE UNA MEJORA EN LA IMPRESIÓN DE LAS TIRILLAS.
CB QUEDA OKEY.</t>
  </si>
  <si>
    <t>9B00F077 - 9999W690</t>
  </si>
  <si>
    <t>2928075</t>
  </si>
  <si>
    <t>3007017688</t>
  </si>
  <si>
    <t>MULTIPAGAS  SUC 057 VILLAVICEN</t>
  </si>
  <si>
    <t>FO-25-1726521</t>
  </si>
  <si>
    <t>23/10/2025 SE ESCALA PARA VISITA. LLAMAR ANTES DE VISITAR, CONFIRMAR FALLA Y DATOS | 24/10/2025 SE VISITA CB Y SE REALIZA CAMBIO DE PIN PAD POR DAÑO. SE INSTALA NUEVO PIN PAD Y SE REALIZAN PRUEBAS EXITOSAS PRUEBAS OK</t>
  </si>
  <si>
    <t>6Z00P134</t>
  </si>
  <si>
    <t>13468</t>
  </si>
  <si>
    <t>2928191</t>
  </si>
  <si>
    <t>3007076963</t>
  </si>
  <si>
    <t>MOMPOS</t>
  </si>
  <si>
    <t>BARRIO ABAJO MOMPOS</t>
  </si>
  <si>
    <t>FO-25-1726726</t>
  </si>
  <si>
    <t>23/10/2025 SE INTENTA COMUNICACION CON EL USUARIO AL NUMERO 3013839624 , SE ESCALA PARA VISITA. LLAMAR ANTES DE VISITAR, CONFIRMAR FALLA Y DATOS | 27/10/2025 SE VISITA COMERCIO POR UNA FALLA, YA QUE AL MOMENTO DE FINALIZAR LA TRX LA PANTALLA SE QUEDABA CONGELADA, SE HACE BORRADO DEL S.O Y SE MONTA NUEVAMENTE, SE DEJA CON LA VERSIÓN 10.3, NO SE HACE CIERRE, ADEMÁS SE LE EXPLICA EL PROCESO DEL CIERRE, SE REALIZAN PRUEBAS OK.</t>
  </si>
  <si>
    <t>A18ZZ400</t>
  </si>
  <si>
    <t>2928299</t>
  </si>
  <si>
    <t>3007072096</t>
  </si>
  <si>
    <t>PTM VALLEDUPAR  SUPER PUNTO YE</t>
  </si>
  <si>
    <t>FO-25-1726981</t>
  </si>
  <si>
    <t>24/10/2025 SE REALIZA VISITA POR SOLCITUD DE CLIENTE,SE REALIZAN CAMBIO DE LECTOR, SE INSTALA LECTOR SYMBOL SE REALIZAN PRUEBAS QUEDANDO OPERÁTIVO</t>
  </si>
  <si>
    <t>NN00K635 - NN00M472</t>
  </si>
  <si>
    <t>2928338</t>
  </si>
  <si>
    <t>3007081051</t>
  </si>
  <si>
    <t>BARRIO GIBRALTAR ARMENIA</t>
  </si>
  <si>
    <t>FO-25-1726683</t>
  </si>
  <si>
    <t>24/10/2025 SE VISITA COMERCIO SE IDENTIFICA CABLE DE RED MAL PONCHADO SE REALIZA RECONECTORIZACION DE CABLE DE RED SE REALIZA CAMBIO DE MAGIC BOX SE REALIZA PRUEBAS OK</t>
  </si>
  <si>
    <t>SHZZZ005</t>
  </si>
  <si>
    <t>2928552</t>
  </si>
  <si>
    <t>FO-25-1726971</t>
  </si>
  <si>
    <t>23/10/2025 SE ESCALA PARA VISITA. LLAMAR ANTES DE VISITAR, CONFIRMAR FALLA Y DATOS | 24/10/2025 SE REALIZA CAMBIO DE EQUIPO POR FALLAS CON LA IMPRESIÓN</t>
  </si>
  <si>
    <t>1111H943</t>
  </si>
  <si>
    <t>2928757</t>
  </si>
  <si>
    <t>3007017672</t>
  </si>
  <si>
    <t>COMCARD MEDELLIN CARIBE</t>
  </si>
  <si>
    <t>FO-25-1726969</t>
  </si>
  <si>
    <t>23/10/2025 SE ESCALA PARA VISITA. LLAMAR ANTES DE VISITAR, CONFIRMAR FALLA Y DATOS | 24/10/2025 SE HACE CAMBIO DE EQUIPO POR FALLAS EN LECTOR CHIP DE TARJETAS</t>
  </si>
  <si>
    <t>TR08Z817 - KA003093</t>
  </si>
  <si>
    <t>2928761</t>
  </si>
  <si>
    <t>3007081485</t>
  </si>
  <si>
    <t>PTM TULUA RAPITIENDA LA 32</t>
  </si>
  <si>
    <t>FO-25-1730211</t>
  </si>
  <si>
    <t>24/10/2025 SE ESCALA PARA VISITA. LLAMAR ANTES DE VISITAR, CONFIRMAR FALLA Y DATOS | 25/10/2025 SE REVISA CONEXIONES Y SE AJUSTA BIEN EL CABLE USB DE MAGIC BOX, CB BANCOLOMBIA MIXTO, PRUEBAS OK</t>
  </si>
  <si>
    <t>VJZZZ933 - VJZZZ689</t>
  </si>
  <si>
    <t>2928780</t>
  </si>
  <si>
    <t>3007064026</t>
  </si>
  <si>
    <t>BARRIO BARRIO PRIMERO DE MAYO</t>
  </si>
  <si>
    <t>FO-25-1727377</t>
  </si>
  <si>
    <t>24/10/2025 SE ESCALA PARA VISITA. LLAMAR ANTES DE VISITAR, CONFIRMAR FALLA Y DATOS | 24/10/2025 DATAFONO NO AVANZA PAPEL, SE REVISAN Y TINE LOS PIÑONES DESGASTADOS. SE PROCEDE A HACER EL CAMBIO DE EQUIPO POR UNO NUEVO Y SE SOLUCIONA LA FALLA. SE CAMBIA PIN PAD EL ACTUAL NO RECONOCE TARJETAS. SE HACEN PRUEBAS DE CONSULTA DE SALDO,RETIRO Y CONSIGNACION DEJANDO TODO FUNCIONANDO CORRECTAMENTE</t>
  </si>
  <si>
    <t>NA00Y864</t>
  </si>
  <si>
    <t>2928917</t>
  </si>
  <si>
    <t>3007027905</t>
  </si>
  <si>
    <t>ARRIO EL PRADO 2 PALMIRA</t>
  </si>
  <si>
    <t>FO-25-1727375</t>
  </si>
  <si>
    <t>24/10/2025 SE ESCALA PARA VISITA. LLAMAR ANTES DE VISITAR, CONFIRMAR FALLA Y DATOS | 24/10/2025 EN LA VISITA TÉCNICA SE REALIZÓ EL CAMBIO DE DATÁFONO Y MAGIC BOX 2600 YA QUE SE ENCONTRARON AVERIADOS Y LOS RECIBOS NO IMPRIMÍA LA INFORMACIÓN COMPLETA,MAS QUE TODO PARA EL RECIBO DEL CLIENTE,SE INSTALA EL SISTEMA OPERATIVO Y VERSIÓN 10.3N,SE REALIZÓ LA CONFIGURACIÓN E INICIALIZACIÓN OK, SE CREARON LOS USUARIOS Y SE REALIZARON LAS PRUEBAS DEJANDO EL SERVICIO OPERANDO SIN FALLAS Y SIN NOVEDAD.</t>
  </si>
  <si>
    <t>BL09Z932</t>
  </si>
  <si>
    <t>2930043</t>
  </si>
  <si>
    <t>3007043606</t>
  </si>
  <si>
    <t>PTM PIEDECUESTA MULTISERVICIOS</t>
  </si>
  <si>
    <t>FO-25-1728279</t>
  </si>
  <si>
    <t>24/10/2025 SE ESCALA PARA VISITA. LLAMAR ANTES DE VISITAR, CONFIRMAR FALLA Y DATOS | 24/10/2025 SE ESTABLECE CONTACTO TELEFÓNICO CON LA SEÑORA MARÍA JULIANA MIRANDA CON C.C 63511878 AL NÚMERO  3234901455 QUIEN NOS CONFIRMA LA DIRECCIÓN NOS SOLICITA QUE REALICEMOS LA VISITA EL DIA DE MAÑANA APARTIR DE LAS 8 AM DADO QUE TIENE UNA DILIGENCIA PENDIENTE Y NO VA ESTAR | 25/10/2025 SE REALIZA CAMBIO DE HUB CABLE USB EN DETERIORO PRUEBAS OK</t>
  </si>
  <si>
    <t>9AFZZ420 - XPBZZ000</t>
  </si>
  <si>
    <t>2930144</t>
  </si>
  <si>
    <t>3007017046</t>
  </si>
  <si>
    <t>BARRIO FONTIBON VII BOGOTA</t>
  </si>
  <si>
    <t>FO-25-1728275</t>
  </si>
  <si>
    <t>24/10/2025 SE ESCALA PARA VISITA. LLAMAR ANTES DE VISITAR, CONFIRMAR FALLA Y DATOS | 24/10/2025 SE REALIZA VISITA A CB PARA ATENDER INCIDENTE SE REALIZA CAMBIO DE DATAFONO POR FALLA EN IMPRESORA,NO AVANZA PAPEL  Y CAMBIO DE LECTORA POR FALLA NO LEE NINGÚN CODIGO SE REALIZAN PRUEBAS OK</t>
  </si>
  <si>
    <t>9A000420</t>
  </si>
  <si>
    <t>2930319</t>
  </si>
  <si>
    <t>FO-25-1728475</t>
  </si>
  <si>
    <t>24/10/2025 SE ESCALA PARA VISITA. LLAMAR ANTES DE VISITAR, CONFIRMAR FALLA Y DATOS | 24/10/2025 SE CAMBIA LECTORA POR PROBLEMAS DE CABLEADO NO SE LOGRA REALIZAR PRUEBAS POR CAÍDA NACIONAL DE BANCOLOMBIA</t>
  </si>
  <si>
    <t>2930380</t>
  </si>
  <si>
    <t>3007044074</t>
  </si>
  <si>
    <t>MULTIPAGAS  DE LA CUESTA</t>
  </si>
  <si>
    <t>FO-25-1728821</t>
  </si>
  <si>
    <t>24/10/2025 SE ESCALA PARA VISITA. LLAMAR ANTES DE VISITAR, CONFIRMAR FALLA Y DATOS | 24/10/2025 SE REALIZA CAMBIO DE LECTURA POR DAÑO EN CABLE USB VERSIÓN 990 PRUEBAS OKAY SERVICIO OPERATIVO</t>
  </si>
  <si>
    <t>GA003361</t>
  </si>
  <si>
    <t>2930701</t>
  </si>
  <si>
    <t>3007079284</t>
  </si>
  <si>
    <t>"BARRIO VILLAS DEL PROGRESO BOGOTA"</t>
  </si>
  <si>
    <t>FO-25-1728970</t>
  </si>
  <si>
    <t>24/10/2025 SE ESCALA PARA VISITA. LLAMAR ANTES DE VISITAR, CONFIRMAR FALLA Y DATOS | 24/10/2025 SE REALIZA CAMBIO DE EQUIPO POR DAÑO EN PANTALLA TOTALMENTE BLANCA NO ES LA  FUENTE, PRUEBAS OK TRNA RBM SERVICIO OPERATIVO CON UNA CONSULTA DE SALDO</t>
  </si>
  <si>
    <t>A4WZZ811</t>
  </si>
  <si>
    <t>2930922</t>
  </si>
  <si>
    <t>FO-25-1729256</t>
  </si>
  <si>
    <t>24/10/2025 SE ESCALA PARA VISITA. LLAMAR ANTES DE VISITAR, CONFIRMAR FALLA Y DATOS | 25/10/2025 CLIENTE INFORMA QUE ABRE A LAS 10 DE LA MAÑANA DEBIDO A QUE TIENE UNA CITA MEDICA | 25/10/2025 INFORMA VIA TELÉFONICA QUE VA ENVIAR A ALGUIEN PARA QUE ATIENDA LA VISITA | 25/10/2025 SE REALIZA CAMBIO DE EQUIPO CLIENTE INFORMA QUE TIENE LAS TECLAS MUY DURAS SE LE INFORMA QUE SOLO HAY DISPONIBILIDAD DE ESE MODELO POR LO QUE SE LE INSTALA UNO NUEVO SE REALIZAN PRUEBAS Y TODO QUEDA OK</t>
  </si>
  <si>
    <t>2930965</t>
  </si>
  <si>
    <t>3007031963</t>
  </si>
  <si>
    <t>COMCARD MULTISERVICIOS Y PAPEL</t>
  </si>
  <si>
    <t>FO-25-1729254</t>
  </si>
  <si>
    <t>24/10/2025 SE ESCALA PARA VISITA. LLAMAR ANTES DE VISITAR, CONFIRMAR FALLA Y DATOS | 25/10/2025 SE LLEGA AL PUNTO Y ESTÁ CERRADO, PERO DESPUÉS DE TENER COMUNICACIÓN ABREN EN EL PUNTO Y EL POS NO SOLAMENTE IMPRIME BORROSO SINO QUE TIENE DETERIORO EN LAS TECLAS Y LA PANTALLA</t>
  </si>
  <si>
    <t>1111X025 - TRZZZ888</t>
  </si>
  <si>
    <t>99524</t>
  </si>
  <si>
    <t>2931139</t>
  </si>
  <si>
    <t>3007049363</t>
  </si>
  <si>
    <t>VICHADA</t>
  </si>
  <si>
    <t>LA PRIMAVERA</t>
  </si>
  <si>
    <t>BARRIO ESTERO LA PRIMAVERA</t>
  </si>
  <si>
    <t>FO-25-1730205</t>
  </si>
  <si>
    <t>24/10/2025 SE ESCALA PARA VISITA. LLAMAR ANTES DE VISITAR, CONFIRMAR FALLA Y DATOS | 28/10/2025 POR DISPONIBILIDAD DE VUELO A LA ESPERA DE QUE HAYAN FECHAS | 30/10/2025 SE REALIZA CAMBIO DE EQUIPO ALERT PRUEBAS OK SIN NOVEDADES</t>
  </si>
  <si>
    <t>9C00Q213</t>
  </si>
  <si>
    <t>68861</t>
  </si>
  <si>
    <t>2931493</t>
  </si>
  <si>
    <t>3007026930</t>
  </si>
  <si>
    <t>VELEZ</t>
  </si>
  <si>
    <t>COMCARD MELEK ACCESORIOS</t>
  </si>
  <si>
    <t>FO-25-1730187</t>
  </si>
  <si>
    <t>24/10/2025 SE ESCALA PARA VISITA. LLAMAR ANTES DE VISITAR, CONFIRMAR FALLA Y DATOS | 25/10/2025 DESCRIPCIÓN DEL SERVICIO:
SE REALIZA VISITA A CB PARA MANTENIMIENTO DEL EQUIPO.
SE EFECTÚA AJUSTE DE TAPA DE IMPRESORA DEBIDO A DAÑO FÍSICO.
SE REALIZAN PRUEBAS DE FUNCIONAMIENTO, OBTENIENDO RESULTADOS EXITOSOS.
SE CONFIRMA QUE EL DATÁFONO SE ENCUENTRA OPERATIVO, CON IMPRESIÓN LEGIBLE Y SIN ERRORES.</t>
  </si>
  <si>
    <t>9999Z380</t>
  </si>
  <si>
    <t>2931548</t>
  </si>
  <si>
    <t>3007071117</t>
  </si>
  <si>
    <t>BARRIO LEON XIII SOACHA 9</t>
  </si>
  <si>
    <t>FO-25-1730200</t>
  </si>
  <si>
    <t>24/10/2025 SE ESCALA PARA VISITA. LLAMAR ANTES DE VISITAR, CONFIRMAR FALLA Y DATOS | 25/10/2025 SE REALIZA ENVÍO PARA CAMBIO DE EQUIPO, EN ESPERA DE RESPUESTA POR PARTE DE RBM | 25/10/2025 SE REALIZA CAMBIO DE EQUIPO POR DAÑO EN ENGRANAJE DE IMPRESORA, SERVICIO OPERATIVO PRUEBAS OK TRNA RBM SE REALIZA PRUEBA CON UNA CONSULTA DE SALDO</t>
  </si>
  <si>
    <t>NN00B539</t>
  </si>
  <si>
    <t>2931864</t>
  </si>
  <si>
    <t>3007015745</t>
  </si>
  <si>
    <t>OPRAP CCILA CENTRO MAYOR</t>
  </si>
  <si>
    <t>FO-25-1730564</t>
  </si>
  <si>
    <t>24/10/2025 SE ESCALA PARA VISITA. LLAMAR ANTES DE VISITAR, CONFIRMAR FALLA Y DATOS | 25/10/2025 CAMBIO DE EQUIPO POR DAÑO EN TECLADO BORROSO PRUEBAS OK</t>
  </si>
  <si>
    <t>CZZZZ112</t>
  </si>
  <si>
    <t>2931871</t>
  </si>
  <si>
    <t>3007074231</t>
  </si>
  <si>
    <t>PTM CALI LR EL LIDO</t>
  </si>
  <si>
    <t>FO-25-1730561</t>
  </si>
  <si>
    <t>24/10/2025 SE ESCALA PARA VISITA. LLAMAR ANTES DE VISITAR, CONFIRMAR FALLA Y DATOS | 25/10/2025 SE VISITA CORRESPONSAL Y SE REEMPLAZA PILA DATÁFONO DAÑADA. TRANSACCIONES DE PRUEBA EN ADQUIRENCIA OK, CB BLOQUEADO POR TRASLADO. IMPRESIÓN QUEDA OK.</t>
  </si>
  <si>
    <t>EG3ZZ029 - EF02Z996</t>
  </si>
  <si>
    <t>2931926</t>
  </si>
  <si>
    <t>3007070040</t>
  </si>
  <si>
    <t>REVAL MAYORCA 3</t>
  </si>
  <si>
    <t>FO-25-1730441</t>
  </si>
  <si>
    <t>24/10/2025 SE ESCALA PARA VISITA. LLAMAR ANTES DE VISITAR, CONFIRMAR FALLA Y DATOS | 25/10/2025 SE REALIZA BORRADO DE S.O Y VERSIÓN SE VUELVEN A INSTALAR SE HACEN PRUEBAS OK</t>
  </si>
  <si>
    <t>A30DZ523</t>
  </si>
  <si>
    <t>2931949</t>
  </si>
  <si>
    <t>3007034522</t>
  </si>
  <si>
    <t>OPRAP AVENTURA PLAZA</t>
  </si>
  <si>
    <t>FO-25-1730567</t>
  </si>
  <si>
    <t>24/10/2025 SE ESCALA PARA VISITA. LLAMAR ANTES DE VISITAR, CONFIRMAR FALLA Y DATOS | 25/10/2025 SE REVISA EQUIPO Y SE EVIDENCIA QUE AL MOMENTO DE CERRAR LA TAPA QUEDABA MAL CERRADA PROCEDO A EXPLICARLE A LA USUARIA LA FORMA CORRECTA DE CERRARLA</t>
  </si>
  <si>
    <t>BL019985</t>
  </si>
  <si>
    <t>2932261</t>
  </si>
  <si>
    <t>3007048851</t>
  </si>
  <si>
    <t>BARRIO ITUANGO ITUANGO</t>
  </si>
  <si>
    <t>FO-25-1731110</t>
  </si>
  <si>
    <t>24/10/2025 EN COMUNICACION CON EL SR YESICA PEREZ AL NUMERO 3045522118 SE CONFIRMAR FALLA Y DATOS . SE ESCALA PARA VISITA. | 28/10/2025 SE LLEGA AL SITIO SE REVISA EQUIPO Y TIENE INCONVENIENTES CON LA LECTURA DE LAS TARJETAS SE REALIZA MANTENIMIENTO Y LIMPIEZA DEL EQUIPO Y RECONFIGURACIÓN PARA DESCARTAR PROBLEMAS Y SIGUE PRESENTANDO EL PROBLEMA, SE PROCEDE CON EL CAMBIO DEL EQUIPO Y SE SOLUCIONA EL PROBLEMA SE REALIZAN PRUEBAS EXITOSAS SERVICIO OPERATIVO OK</t>
  </si>
  <si>
    <t>AD00M783</t>
  </si>
  <si>
    <t>2932412</t>
  </si>
  <si>
    <t>3007074040</t>
  </si>
  <si>
    <t>OPRAP ESTACIÓN NIQUIA</t>
  </si>
  <si>
    <t>FO-25-1731138</t>
  </si>
  <si>
    <t>24/10/2025 SE ESCALA PARA VISITA. LLAMAR ANTES DE VISITAR, CONFIRMAR FALLA Y DATOS | 25/10/2025 SE FORMATEA DATÁFONO, SE INSTALA S.O Y VERSIÓN 9.90, SE DEJAN SERVICIOS FUNCIONANDO CORRECTAMENTE</t>
  </si>
  <si>
    <t>SV0TZ815</t>
  </si>
  <si>
    <t>2932450</t>
  </si>
  <si>
    <t>3007074359</t>
  </si>
  <si>
    <t>DISTRICOL ORIENTE BARATO</t>
  </si>
  <si>
    <t>FO-25-1731163</t>
  </si>
  <si>
    <t>24/10/2025 SE ESCALA PARA VISITA. LLAMAR ANTES DE VISITAR, CONFIRMAR FALLA Y DATOS | 26/10/2025 ACTIVIDAD PENDIENTE POR CAPACIDAD OPERATIVA, FECHA POSIBLE DE ATENCION LUNES 27/10 | 27/10/2025 SE HACE CAMBIO DE DATAFONO YA QUE EL ACTUAL NO RECIBE TARJETAS MUESTRA MENSAJE RETIRE TARJETA. SE PROCEDE A INSTALAR DATAFONO NUEVO Y SE HACEN PRUEBAS DE CONSULTA DE SALDO Y RETIRO DEJANDO TODO FUNCIONANDO CORRECTAMENTE</t>
  </si>
  <si>
    <t>EG5ZZ549</t>
  </si>
  <si>
    <t>2932572</t>
  </si>
  <si>
    <t>FO-25-1731329</t>
  </si>
  <si>
    <t>24/10/2025 SE ESCALA PARA VISITA. LLAMAR ANTES DE VISITAR, CONFIRMAR FALLA Y DATOS | 25/10/2025 SE REALIZA CAMBIO DE DATAFONO, YA QUE NO IMPRIMIA ALGUNOS CARACTERES EN LAS TIRILLAS O SALIA LA LETRA CORRIDA, SE DEJA LOS MISMOS ACCESORIOS Y CABLES, SE REALIZAN PRUEBAS DEJANDO SERVICIO FUNCIONAL AL 100 %</t>
  </si>
  <si>
    <t>2932821</t>
  </si>
  <si>
    <t>3007047988</t>
  </si>
  <si>
    <t>DISTRICOL MASIVOS CUCUTA PRADO</t>
  </si>
  <si>
    <t>FO-25-1731469</t>
  </si>
  <si>
    <t>24/10/2025 SE ESCALA PARA VISITA. LLAMAR ANTES DE VISITAR, CONFIRMAR FALLA Y DATOS | 25/10/2025 SE REALIZA VISITA AL COMERCIO Y SE ENCUENTRA DATAFONO ALERTADO, SE REALIZÓ CAMBIO DE DATAFONO PRUEBAS EXITOSAS</t>
  </si>
  <si>
    <t>ON00B544</t>
  </si>
  <si>
    <t>2932915</t>
  </si>
  <si>
    <t>3007069505</t>
  </si>
  <si>
    <t>DISTRICOL JD ACCESORIOS MOVILE</t>
  </si>
  <si>
    <t>FO-25-1731581</t>
  </si>
  <si>
    <t>24/10/2025 SE ESCALA PARA VISITA. LLAMAR ANTES DE VISITAR, CONFIRMAR FALLA Y DATOS | 25/10/2025 EL EQUIPO SE REINICIABA PORQUE LA EXTENSIÓN DONDE ESTABA CONECTADA ESTABA FALLANDO, SE CAMBIA LA EXTENSIÓN Y EL EQUIPO YA QUEDO FUNCIONANDO OK Y SIN PROBLEMA ALGUNO</t>
  </si>
  <si>
    <t>EF003499</t>
  </si>
  <si>
    <t>2932963</t>
  </si>
  <si>
    <t>3007068505</t>
  </si>
  <si>
    <t>MANRIQUE CENTRAL 6</t>
  </si>
  <si>
    <t>FO-25-1731714</t>
  </si>
  <si>
    <t>24/10/2025 SE ESCALA PARA VISITA. LLAMAR ANTES DE VISITAR, CONFIRMAR FALLA Y DATOS | 25/10/2025 SE HACE MANTENIMIENTO SE OK SE CONFIGURA PARÁMETROS DE DATÁFONO OK PRUEBAS EXITOSAS</t>
  </si>
  <si>
    <t>AAJQZ399</t>
  </si>
  <si>
    <t>2933459</t>
  </si>
  <si>
    <t>FO-25-1732508</t>
  </si>
  <si>
    <t>25/10/2025 SE ESCALA PARA VISITA. LLAMAR ANTES DE VISITAR, CONFIRMAR FALLA Y DATOS | 25/10/2025 SE HABLA CON LA SRA ALVIRIAM INFORMA REVERSO PENDIENTE SE DA SOPORTE CONFIGURACIÓN DE PARÁMETROS OK PRUEBA OK</t>
  </si>
  <si>
    <t>2934350</t>
  </si>
  <si>
    <t>FO-25-1732498</t>
  </si>
  <si>
    <t>25/10/2025 SE ESCALA PARA VISITA. LLAMAR ANTES DE VISITAR, CONFIRMAR FALLA Y DATOS | 25/10/2025 SE CAMBIA HUB CON CABLE MALO, SE LIMPIA LECTOR CHIP DEL PINPAD Y SE DEJAN SERVICIOS FUNCIONANDO CORRECTAMENTE</t>
  </si>
  <si>
    <t>2934407</t>
  </si>
  <si>
    <t>3007061353</t>
  </si>
  <si>
    <t>BARRIO CARACOLI PUERTO BOYACA</t>
  </si>
  <si>
    <t>FO-25-1732757</t>
  </si>
  <si>
    <t>25/10/2025 SE ESCALA PARA VISITA. LLAMAR ANTES DE VISITAR, CONFIRMAR FALLA Y DATOS | 28/10/2025 SE CAMBIA DATÁFONO POR FALLAS EN IMPRESORA. NO ES LEGIBLE LA INFORMACIÓN PRUEBAS EXITOSAS</t>
  </si>
  <si>
    <t>HA00J536</t>
  </si>
  <si>
    <t>2934415</t>
  </si>
  <si>
    <t>3007041500</t>
  </si>
  <si>
    <t>BARRIO SAN MARTIN VALLEDUPAR 3</t>
  </si>
  <si>
    <t>FO-25-1732750</t>
  </si>
  <si>
    <t>25/10/2025 SE ESCALA PARA VISITA. LLAMAR ANTES DE VISITAR, CONFIRMAR FALLA Y DATOS | 25/10/2025 SE REALIZA VISITA POR SOLICITUD DE CLIENTE, SE REALIZAN CAMBIO DE CABLE MAGIC BOX Y FUENTE DE PODER QUEDANDO EQUIPO OPERÁTIVO AL 100% PRUEBAS OK AL 100 %</t>
  </si>
  <si>
    <t>AB0TZ627 - BL08Z820</t>
  </si>
  <si>
    <t>2934502</t>
  </si>
  <si>
    <t>3007027937</t>
  </si>
  <si>
    <t>BARRIO LAS MORAS BARRANQUILLA</t>
  </si>
  <si>
    <t>FO-25-1732748</t>
  </si>
  <si>
    <t>25/10/2025 SE ESCALA PARA VISITA. LLAMAR ANTES DE VISITAR, CONFIRMAR FALLA Y DATOS | 25/10/2025 SE REALIZA CAMBIO DE DATAFONO YA QUE NO IMPRIME BAUCHER. SE REALIZAN PRUEBAS DE CORRECTO FUNCIONAMIENTO</t>
  </si>
  <si>
    <t>9DZZZ846</t>
  </si>
  <si>
    <t>2934513</t>
  </si>
  <si>
    <t>3007047323</t>
  </si>
  <si>
    <t>BARRIO CENTRO GUADALAJARA DE B</t>
  </si>
  <si>
    <t>FO-25-1732786</t>
  </si>
  <si>
    <t>25/10/2025 SE ESCALA PARA VISITA. LLAMAR ANTES DE VISITAR, CONFIRMAR FALLA Y DATOS | 27/10/2025 SE ESTA A LA ESPERA DE PASO HACIA EL NORTE DEL VALLE DEBIDO A LAS LLUVIAS SE ENCUENTRA RESTRICCIÓN EN LA VÍA. | 27/10/2025 EN LA VISITA TÉCNICA SE REALIZÓ EL FORMATEO DE EL DATÁFONO POR MEMORIA LLENA,SE INSTALA EL SISTEMA OPERATIVO Y VERSIÓN 9.90, CONFIGURACIÓN E INICIALIZACIÓN OK,SE CAMBIÓ EL CABLE DEL LECTOR MOTOROLA SYMBOL YA QUE SE ENCONTRÓ AVERIADO,CB MIXTO QUEDÓ OPERATIVO SIN FALLAS.</t>
  </si>
  <si>
    <t>TR00D631 - 9C0MZ537</t>
  </si>
  <si>
    <t>2934581</t>
  </si>
  <si>
    <t>3007039882</t>
  </si>
  <si>
    <t>DISTRICOL DROGUERIA SALUD J J</t>
  </si>
  <si>
    <t>FO-25-1733505</t>
  </si>
  <si>
    <t>CABLE AVERIADO</t>
  </si>
  <si>
    <t>25/10/2025 SE ESCALA PARA VISITA. LLAMAR ANTES DE VISITAR, CONFIRMAR FALLA Y DATOS | 25/10/2025 SE CAMBIA LECTOR Y HUD YA QUE REINICIABAN DATÁFONO</t>
  </si>
  <si>
    <t>AB0DZ341</t>
  </si>
  <si>
    <t>2934586</t>
  </si>
  <si>
    <t>3007045130</t>
  </si>
  <si>
    <t>PTM JAMUNDI LA SEXTA DY</t>
  </si>
  <si>
    <t>FO-25-1733502</t>
  </si>
  <si>
    <t>25/10/2025 SE ESCALA PARA VISITA. LLAMAR ANTES DE VISITAR, CONFIRMAR FALLA Y DATOS | 25/10/2025 SE VISITA EL COMERCIO, SE REVISA LOS EQUIPOS ESTÁ FALLANDO LA IMPRESORA DEL DATAFONO NO IMPRIME UNO O VARIOS CARACTERES POR LO QUE SE CAMBIA RESOLVIENDO EL DAÑO, PRUEBAS OK, TELECARGA TRNA</t>
  </si>
  <si>
    <t>AC0IZ716</t>
  </si>
  <si>
    <t>2934596</t>
  </si>
  <si>
    <t>3007065709</t>
  </si>
  <si>
    <t>PTM CALI REMATES REPUBLICA DE</t>
  </si>
  <si>
    <t>FO-25-1733491</t>
  </si>
  <si>
    <t>25/10/2025 SE ESCALA PARA VISITA. LLAMAR ANTES DE VISITAR, CONFIRMAR FALLA Y DATOS | 25/10/2025 SE REALIZA VALIDACION Y REQUIERE CAMBIO DE EQUIPO POR SOLICITUD DEL CLIENTE SE PROGRAMARA PARA EL DIA LUNES | 27/10/2025 SE PROGRAMA VISITA PARA MAÑANA MARTES, PORQUE SE ESTABA REALIZANDO UNAS PRUEBAS CON REDEBAN Y NO SE ALCANZA A VISITAR EL CB EL DIA DE HOY | 28/10/2025 SE REALIZA CAMBIO DE EQUIPO F2 TECLADO BORROSO, CB BANCOLOMBIA PURO, PRUEBAS OK</t>
  </si>
  <si>
    <t>6A00F732</t>
  </si>
  <si>
    <t>2934641</t>
  </si>
  <si>
    <t>3007058826</t>
  </si>
  <si>
    <t>DISTRICOL VARIEDADES YAZCAS</t>
  </si>
  <si>
    <t>FO-25-1733196</t>
  </si>
  <si>
    <t>25/10/2025 SE ESCALA PARA VISITA. LLAMAR ANTES DE VISITAR, CONFIRMAR FALLA Y DATOS | 28/10/2025 SE REALIZA CAMBIO DE PINPAD, YA QUE EL DEL CLIENTE NO ENCENDIA, SOLO SE CAMBIA EL PINPAD, SE DEJA LOS MISMOS ACCESORIOS, SE REALIZAN PRUEBAS DEJANDO SERVICIO FUNCIONAL AL 100 %</t>
  </si>
  <si>
    <t>LA002041</t>
  </si>
  <si>
    <t>2934666</t>
  </si>
  <si>
    <t>3007032044</t>
  </si>
  <si>
    <t>BARRIO SUBA LISBOA 2 BOGOTA</t>
  </si>
  <si>
    <t>FO-25-1733493</t>
  </si>
  <si>
    <t>25/10/2025 SE ESCALA PARA VISITA. LLAMAR ANTES DE VISITAR, CONFIRMAR FALLA Y DATOS | 25/10/2025 NO HAY SOPORTE CON ACTIVOS PARA ATENDER ACTIVIDAD | 27/10/2025 SE REALIZA CAMBIO DE PIN PAD POR FALLA EN EL LECTOR CHIP PRUEBA OK</t>
  </si>
  <si>
    <t>1111X060</t>
  </si>
  <si>
    <t>5021</t>
  </si>
  <si>
    <t>2934673</t>
  </si>
  <si>
    <t>3007018094</t>
  </si>
  <si>
    <t>ALEJANDRIA</t>
  </si>
  <si>
    <t>BARRIO CENTRO ALEJANDRIA</t>
  </si>
  <si>
    <t>FO-25-1733490</t>
  </si>
  <si>
    <t>25/10/2025 SE ESCALA PARA VISITA. LLAMAR ANTES DE VISITAR, CONFIRMAR FALLA Y DATOS | 27/10/2025 SE REALIZA CONTACTO TELEFÓNICO CON EL USUARIO PARA CONFIRMAR EL INCIDENTE REPORTADO CON EL DATÁFONO DEL CORRESPONSAL BANCOLOMBIA EL USUARIO MANIFIESTA QUE EL EQUIPO PRESENTA DIFICULTAD PARA AVANZAR EL PAPEL Y QUE LA IMPRESIÓN NO SE REALIZA DE FORMA COMPLETA SE LE SOLICITA AMABLEMENTE REALIZAR UN PROCEDIMIENTO TÉCNICO BÁSICO DE PRIMEROS AUXILIOS A LO CUAL ACCEDE SIN INCONVENIENTES DURANTE LA LLAMADA SE LE ORIENTA PARA AJUSTAR CORRECTAMENTE LA TAPA DE LA IMPRESORA POSICIONAR ADECUADAMENTE EL ROLLO DE PAPEL CONECTAR LA FUENTE DE PODER EN UN TOMACORRIENTE DIFERENTE Y APAGAR COMPLETAMENTE EL EQUIPO PARA LUEGO ENCENDERLO NUEVAMENTE UNA VEZ COMPLETADO EL PROCESO SE REALIZAN PRUEBAS FUNCIONALES CON INFORMACIÓN COMPLETA Y SIN LENTITUD EL EQUIPO RESPONDE CORRECTAMENTE Y QUEDA OPERATIVO EL USUARIO CONFIRMA QUE EL PROBLEMA HA SIDO SOLUCIONADO Y DESCARTA LA NECESIDAD DE UNA VISITA TÉCNICA</t>
  </si>
  <si>
    <t>2934689</t>
  </si>
  <si>
    <t>3007072841</t>
  </si>
  <si>
    <t>BARRIO ACACIAS FLORENCIA 1</t>
  </si>
  <si>
    <t>FO-25-1733783</t>
  </si>
  <si>
    <t>25/10/2025 SE ESCALA PARA VISITA. LLAMAR ANTES DE VISITAR, CONFIRMAR FALLA Y DATOS | 28/10/2025 SE REALIZA VISITA A LA DIRECCIÓN INDICADA PERO EN DICHA DIRECCIÓN NO HAY CORRESPONSAL EL DATÁFONO NO SE ENCUENTRA EN EL LUGAR, SE LE PREGUNTA A LA PERSONA QUE ESTÁ AHÍ EN EL COMERCIO Y DICE QUE EL DATÁFONO LO MOVIERON DE AHÍ PARA OTRO LADO, VISITA FALLIDA</t>
  </si>
  <si>
    <t>N/AN</t>
  </si>
  <si>
    <t>2934706</t>
  </si>
  <si>
    <t>FO-25-1733498</t>
  </si>
  <si>
    <t>25/10/2025 SE ESCALA PARA VISITA. LLAMAR ANTES DE VISITAR, CONFIRMAR FALLA Y DATOS | 25/10/2025 COMERCIO NO LABORA LOS DOMINGOS, SE REPROGRAMA | 27/10/2025 EN LA VISITA TÉCNICA SE REALIZÓ EL CAMBIO DE DATÁFONO YA QUE NO ESTABA LEYENDO NINGUNA TARJETA, CONFIGURACIÓN E INICIALIZACIÓN OK, VERSIÓN 9.90,SE CREARON LOS USUARIOS Y SE REALIZARON LAS PRUEBAS DEJANDO EL SERVICIO OPERANDO SIN FALLAS Y SIN NOVEDAD.</t>
  </si>
  <si>
    <t>JAATZ082</t>
  </si>
  <si>
    <t>2934733</t>
  </si>
  <si>
    <t>3007053062</t>
  </si>
  <si>
    <t>PTM BOGOTA COMUNICATE YA NS</t>
  </si>
  <si>
    <t>FO-25-1733789</t>
  </si>
  <si>
    <t>25/10/2025 SE ESCALA PARA VISITA. LLAMAR ANTES DE VISITAR, CONFIRMAR FALLA Y DATOS | 25/10/2025 NO HAY SOPORTE DE ACTIVOS PARA REALIZAR CAMBIO DE EQUIPO Y ATENDER ACTIVIDAD. | 27/10/2025 SE REALIZA CAMBIO POR DATÁFONO ALERTADO, SE REALIZA PRUEBAS DE FUNCIONAMIENTO OK</t>
  </si>
  <si>
    <t>TR0KZ102 - TR0FZ318</t>
  </si>
  <si>
    <t>5649</t>
  </si>
  <si>
    <t>2934744</t>
  </si>
  <si>
    <t>3007017624</t>
  </si>
  <si>
    <t>SAN CARLOS</t>
  </si>
  <si>
    <t>BARRIO CORREGIMIENTO EL JORDAN</t>
  </si>
  <si>
    <t>FO-25-1733782</t>
  </si>
  <si>
    <t>25/10/2025 SE ESCALA PARA VISITA. LLAMAR ANTES DE VISITAR, CONFIRMAR FALLA Y DATOS | 28/10/2025 SE CAMBIA EQUIPO POR DAÑO EN PUERTO ETHERNET TODO OK</t>
  </si>
  <si>
    <t>BL06Z834</t>
  </si>
  <si>
    <t>2934814</t>
  </si>
  <si>
    <t>3007077215</t>
  </si>
  <si>
    <t>BARRIO NUEVA GRANADA BARRANQUI</t>
  </si>
  <si>
    <t>FO-25-1733784</t>
  </si>
  <si>
    <t>25/10/2025 SE REALIZA VISITA SE PROCEDE A VALIDAR PINPAD ,ESTÁ EN ALERTH INTERRUPTION,SE PROCEDE A CAMBIAR PINPAD SE HACEN PRUEBAS Y TODO OK,CB OPERATIVO</t>
  </si>
  <si>
    <t>SX9ZZ053</t>
  </si>
  <si>
    <t>2934847</t>
  </si>
  <si>
    <t>FO-25-1734213</t>
  </si>
  <si>
    <t>25/10/2025 SE ESCALA PARA VISITA. LLAMAR ANTES DE VISITAR, CONFIRMAR FALLA Y DATOS | 25/10/2025 CB ROBUSTO CERRADO LOS FINES DE SEMANA. COMERCIO NO OPERA DÍAS DOMINGOS. VISITA SE REALIZARÁ EN DIA HABIL DE LA PROXIMA SEMANA. | 27/10/2025 SE CAMBIA PINPAD POR ALERT INTERRUTION</t>
  </si>
  <si>
    <t>BL019987</t>
  </si>
  <si>
    <t>76126</t>
  </si>
  <si>
    <t>2934873</t>
  </si>
  <si>
    <t>3007046585</t>
  </si>
  <si>
    <t>CALIMA</t>
  </si>
  <si>
    <t>DISTRICOL DISTRISERVIMOS DARIE</t>
  </si>
  <si>
    <t>FO-25-1734530</t>
  </si>
  <si>
    <t>25/10/2025 SE ESCALA PARA VISITA. LLAMAR ANTES DE VISITAR, CONFIRMAR FALLA Y DATOS | 27/10/2025 SE DEBE ESPERAR HASTA LAS 2 YA QUE EL CLIENTE CIERRA DE 12 A 2 DE LA TARDE | 27/10/2025 SE REALIZA CAMBIO DE DATAFONO EN CB BANCOLOMBIA PURO DEBIDO A ALERT, SE REALIZAN PRUEBAS OK.</t>
  </si>
  <si>
    <t>AD009373</t>
  </si>
  <si>
    <t>2934925</t>
  </si>
  <si>
    <t>3007080949</t>
  </si>
  <si>
    <t>BARRIO NEVADO MANIZALES 2</t>
  </si>
  <si>
    <t>FO-25-1734210</t>
  </si>
  <si>
    <t>25/10/2025 SE ESCALA PARA VISITA. LLAMAR ANTES DE VISITAR, CONFIRMAR FALLA Y DATOS | 26/10/2025 SE LLAMA A COMERCIO PARA VALIDAR VISITA PARA EL DÍA LUNES YA QUE SE REQUIERE REALIZAR CAMBIO DE EQUIPO. | 27/10/2025 SE REALIZA VISITA SE CAMBIA FUENTE DE PODER Y CABLE ENTORCHADO POR MALA CONEXIÓN Y FUENTE DE PODER YA QUE NO ENCENDIA EL DATÁFONO SE HACEN PRUEBAS SERVICIO OK</t>
  </si>
  <si>
    <t>FIZZZ319</t>
  </si>
  <si>
    <t>2934966</t>
  </si>
  <si>
    <t>3007050965</t>
  </si>
  <si>
    <t>PTM MEDELLIN  YURY DUCUARA HEN</t>
  </si>
  <si>
    <t>FO-25-1735723 | FO-25-1734583</t>
  </si>
  <si>
    <t>EJECUTADO | CANCELADO</t>
  </si>
  <si>
    <t>25/10/2025 SE ESCALA PARA VISITA. LLAMAR ANTES DE VISITAR, CONFIRMAR FALLA Y DATOS | 27/10/2025 SE REALIZA LIMPIEZA DE IMPRESORA, PRUEBAS OK</t>
  </si>
  <si>
    <t>AD04Z004 - TRZZZ954</t>
  </si>
  <si>
    <t>2935002</t>
  </si>
  <si>
    <t>3007031672</t>
  </si>
  <si>
    <t>BARRIO VILLA HERMOSA 5 MEDELLI</t>
  </si>
  <si>
    <t>FO-25-1734207</t>
  </si>
  <si>
    <t>25/10/2025 SE ESCALA PARA VISITA. LLAMAR ANTES DE VISITAR, CONFIRMAR FALLA Y DATOS | 26/10/2025 SE LLAMA A CLIENTE PARA CONFIRMAR VISITA E INDICA QUE NO ABREN COMERCIO EL DIA DE HOY, SE DEBE REAGENDAR VISITA PARA EL DÍA DE MAÑANA 27/10 | 27/10/2025 SE CAMBIA HUB POR FALLAS EN REINICIO</t>
  </si>
  <si>
    <t>1111S144</t>
  </si>
  <si>
    <t>76828</t>
  </si>
  <si>
    <t>2935088</t>
  </si>
  <si>
    <t>3007069631</t>
  </si>
  <si>
    <t>TRUJILLO</t>
  </si>
  <si>
    <t>DISTRICOL DROGUERIA LA MAYOR</t>
  </si>
  <si>
    <t>FO-25-1735446</t>
  </si>
  <si>
    <t>26/10/2025 SE ESCALA PARA VISITA. LLAMAR ANTES DE VISITAR, CONFIRMAR FALLA Y DATOS | 27/10/2025 NO ES POSIBLE EL DESPLAZAMIENTO EL DIA DE HOY DADO PROBLEMAS EN LA VIA HACIA EL MUNICIPIO DE TRUJILLO SE VALIDA CON EL CLIENTE E INDICA QUE POSIBLEMENTE MAÑANA EN LA TARDE O EL MIERCOLES YA SE PUEDA DESPLAZAR CON NORMALIDAD | 29/10/2025 SE REALIZA CAMBIO DE DATAFONO EN CB BANCOLOMBIA PURO DEBIDO A DAÑA EN LA IMPRESORA, SE REALIZAN PRUEBAS OK.</t>
  </si>
  <si>
    <t>EG004623</t>
  </si>
  <si>
    <t>2935123</t>
  </si>
  <si>
    <t>3007063723</t>
  </si>
  <si>
    <t>PTM BOGOTA GRAN PAPELERIA 116</t>
  </si>
  <si>
    <t>FO-25-1735458</t>
  </si>
  <si>
    <t>26/10/2025 SE ESCALA PARA VISITA. LLAMAR ANTES DE VISITAR, CONFIRMAR FALLA Y DATOS | 26/10/2025 SE REALIZA CONTACTO CON CLIENTE INFORMA NO ATIENDE LOS FINES DE SEMANA | 27/10/2025 SE REALIZA RECONFIGURACIÓN DE EQUIPO POR FALLA EN INTERNET, SERVICIO OPERATIVO PRUEBAS OK TRNA RBM PRUEBA CON CONSULTA DE SALDO</t>
  </si>
  <si>
    <t>JA00X231 - FUA0Y447</t>
  </si>
  <si>
    <t>2935124</t>
  </si>
  <si>
    <t>3007017109</t>
  </si>
  <si>
    <t>BARRIO HAMBURGO PEREIRA</t>
  </si>
  <si>
    <t>FO-25-1735456</t>
  </si>
  <si>
    <t>26/10/2025 SE ESCALA PARA VISITA. LLAMAR ANTES DE VISITAR, CONFIRMAR FALLA Y DATOS | 26/10/2025 COMERCIO NO LABORA EL DÍA DE HOY SE PROGRAMA VISITA PARA EL DÍA LUNES. 27/10 | 27/10/2025 SE FORMATEA, CONFIGURA E INICIALIZA EQUIPO, SE REALIZAN PRUEBAS OK.</t>
  </si>
  <si>
    <t>AB000095</t>
  </si>
  <si>
    <t>2935221</t>
  </si>
  <si>
    <t>3007058326</t>
  </si>
  <si>
    <t>BARRIO SAN MATEO SOACHA 14</t>
  </si>
  <si>
    <t>FO-25-1735445</t>
  </si>
  <si>
    <t>26/10/2025 SE ESCALA PARA VISITA. LLAMAR ANTES DE VISITAR, CONFIRMAR FALLA Y DATOS | 26/10/2025 NO HAY SOPORTE CON ACTIVOS PARA ATENDER ACTIVIDAD | 27/10/2025 SE REALIZA VISITA DE CAMPO ENCONTRANDO QUE DATAFONO NO IMPRIME DE FORMA CORRECTA ENCONTRANDO QUE TAPA CON RODILLO SE ENCUENTRAN EN DAÑO SE REALIZA CAMBIO DEL MISMO QUEDANDO OK LA IMPRESIÓN SE REALIZAN PRUEBAS QUEDANDO OK A CONFORMIDAD DE CB SIN NOVEDADES EN EL MOMENTO DEL MANTENIMIENTO</t>
  </si>
  <si>
    <t>IMZZZ448</t>
  </si>
  <si>
    <t>2935232</t>
  </si>
  <si>
    <t>3007048917</t>
  </si>
  <si>
    <t>DISTRICOL ALMACEN Y VARIEDADES</t>
  </si>
  <si>
    <t>FO-25-1735444</t>
  </si>
  <si>
    <t>26/10/2025 SE ESCALA PARA VISITA. LLAMAR ANTES DE VISITAR, CONFIRMAR FALLA Y DATOS | 28/10/2025 SE REALIZA VISITA AL PUNTO SE CAMBIA EQUIPO POR DAÑO EN LA IMPRESORA Y TECLADO BORROSO SE DEJA EQUIPO INSTALADO CON VR 9.90 PRUEBAS CB OK, CB OPERATIVO</t>
  </si>
  <si>
    <t>AD00M849</t>
  </si>
  <si>
    <t>5125</t>
  </si>
  <si>
    <t>2935579</t>
  </si>
  <si>
    <t>3007045969</t>
  </si>
  <si>
    <t>CAICEDO</t>
  </si>
  <si>
    <t>BARRIO PARQUE PRINCIPAL CAICED</t>
  </si>
  <si>
    <t>FO-25-1735776</t>
  </si>
  <si>
    <t>26/10/2025 SE ESCALA PARA VISITA. LLAMAR ANTES DE VISITAR, CONFIRMAR FALLA Y DATOS | 27/10/2025 SE RECONFIGURA EQUIPO POR ERROR EN PARÁMETROS TODO QUEDA OK</t>
  </si>
  <si>
    <t>II001564</t>
  </si>
  <si>
    <t>2935581</t>
  </si>
  <si>
    <t>3007056078</t>
  </si>
  <si>
    <t>DISTRICOL AGROLUBRICANTES PIED</t>
  </si>
  <si>
    <t>FO-25-1735768</t>
  </si>
  <si>
    <t>26/10/2025 SE ESCALA PARA VISITA. LLAMAR ANTES DE VISITAR, CONFIRMAR FALLA Y DATOS | 27/10/2025 SE VISITA COMERCIO, SE ENCUENTRA CERRADO, SE INTENTA COMUNICACIÓN CON LA SEÑORA YEIMY ALARCON AL NUMERO 3182149600, INFORMA QUE LA COLABORADORA DEBIO CERRAR POR DILIGENCIAS PERSONALE. SE LE INDICA QUE DEBE LLAMAR DE NUEVO PARA SOLICITAR EL SERVICIO. NO SE REGISTRA FOTO DE TIRILLA COMERCIO CERRADO</t>
  </si>
  <si>
    <t>CB CERRADO</t>
  </si>
  <si>
    <t>2935681</t>
  </si>
  <si>
    <t>3007024556</t>
  </si>
  <si>
    <t>BARRIO POPULANDIA VALLEDUPAR</t>
  </si>
  <si>
    <t>FO-25-1735779</t>
  </si>
  <si>
    <t>26/10/2025 SE ESCALA PARA VISITA. LLAMAR ANTES DE VISITAR, CONFIRMAR FALLA Y DATOS | 27/10/2025 SE REALIZA CAMBIO DE DATAFONO, YA QUE NO IMPRIMIA NADA, SALIA EN BLANCO LA TIRILLA, SE REALIZA DE IGUAL FORMA EL CAMBIO DEL MAGICBOX CON SUS ACCESORIOS YA QUE EL CABLE ESTABA MUY DETERIORADO, SE REALIZAN PRUEBAS DEJANDO SERVICIO FUNCIONAL AL 100 %</t>
  </si>
  <si>
    <t>ABCOZ374 - BHZZZ016</t>
  </si>
  <si>
    <t>2935741</t>
  </si>
  <si>
    <t>3007053409</t>
  </si>
  <si>
    <t>BARRIO CALLE REAL SAMANA</t>
  </si>
  <si>
    <t>FO-25-1735772</t>
  </si>
  <si>
    <t>26/10/2025 SE ESCALA PARA VISITA. LLAMAR ANTES DE VISITAR, CONFIRMAR FALLA Y DATOS | 30/10/2025 NO SE PUEDE REALIZAR DESPLAZAMIENTO EL DÍA DE HOY A SAMANA POR PROBLEMAS EN LA VÍA SE VIAJARA MAÑANA | 31/10/2025 SE REALIZA VISITA SE CAMBIA DATAFONO POR TECLAS DESGASTADAS NO SE VEN, ESTAN BORROSAS SE CREAN USUARIOS SE HACEN PRUEBAS SERVICIO OK</t>
  </si>
  <si>
    <t>II0QZ510</t>
  </si>
  <si>
    <t>68190</t>
  </si>
  <si>
    <t>2935749</t>
  </si>
  <si>
    <t>3007068394</t>
  </si>
  <si>
    <t>CIMITARRA</t>
  </si>
  <si>
    <t>BARRIO CIMITARRA CIMITARRA</t>
  </si>
  <si>
    <t>FO-25-1735975</t>
  </si>
  <si>
    <t>26/10/2025 SE ESCALA PARA VISITA. LLAMAR ANTES DE VISITAR, CONFIRMAR FALLA Y DATOS | 29/10/2025 SE REALIZA VISITA AL COMERCIO SE HACE CAMBIO DE DATAFONO SE REALIZAN PRUEBAS OK</t>
  </si>
  <si>
    <t>AALFZ742</t>
  </si>
  <si>
    <t>2935761</t>
  </si>
  <si>
    <t>FO-25-1735973</t>
  </si>
  <si>
    <t>26/10/2025 SE ESCALA PARA VISITA. LLAMAR ANTES DE VISITAR, CONFIRMAR FALLA Y DATOS | 27/10/2025 SE CAMBIA EQUIPO POR DAÑO EN PUERTO ETHERNET TODO QUEDA OK</t>
  </si>
  <si>
    <t>2935846</t>
  </si>
  <si>
    <t>3007070338</t>
  </si>
  <si>
    <t>BARRIO SALAZAR GOMEZ BOGOTA 5</t>
  </si>
  <si>
    <t>FO-25-1737043</t>
  </si>
  <si>
    <t>27/10/2025 SE ESCALA PARA VISITA. LLAMAR ANTES DE VISITAR, CONFIRMAR FALLA Y DATOS | 27/10/2025 SE REALIZA VISITA A CB PARA ATENDER INCIDENTE CLIENTE INDICA QUE NO CUENTA CON INTERNET SE LE INFORMA QUE APENAS TENGA INTERNET PARA ATENDER LA VISITA VUELVA A COMUNICARSE A SOLICITAR EL MANTENIMIENTO,NO DA INFORMACIÓN DE CORREO NI FIRMA ,NO SE MANIPULAN EQUIPOS</t>
  </si>
  <si>
    <t>2936510</t>
  </si>
  <si>
    <t>3007045299</t>
  </si>
  <si>
    <t>PTM MEDELLIN MINI MERCADO EL B</t>
  </si>
  <si>
    <t>FO-25-1737041</t>
  </si>
  <si>
    <t>27/10/2025 SE ESCALA PARA VISITA. LLAMAR ANTES DE VISITAR, CONFIRMAR FALLA Y DATOS | 27/10/2025 REALIZA BORRADO DE VERSIÓN Y RE INICIALIZACIÓN DE TERMINAL POR RECHAZO GENERAL, PRUEBAS OK</t>
  </si>
  <si>
    <t>9B0NZ742 - XPBZZ064</t>
  </si>
  <si>
    <t>2936643</t>
  </si>
  <si>
    <t>FO-25-1737329</t>
  </si>
  <si>
    <t>27/10/2025 EN COMUNICACION CON EL SR ADRIANA LUCÍA BERMUDEZ RAMÍREZ AL NUMERO 3204940662 SE CONFIRMAR FALLA Y DATOS . SE ESCALA PARA VISITA. | 29/10/2025 SE REALIZA CAMBIO DE LECTOR DE BARRAS POR DAÑO NO LEE, Y SE CAMBIA DATAFONO YA QUE EL CLIENTE INDICA QUE SE REINICIA SERVICIO OPERATIVO PRUEBAS OK TRNA RBM PRUEBA CON CONSULTA DE SALDO</t>
  </si>
  <si>
    <t>2936651</t>
  </si>
  <si>
    <t>3007066190</t>
  </si>
  <si>
    <t>PTM GIRON MARIPOSAS DE PAPEL</t>
  </si>
  <si>
    <t>FO-25-1737266</t>
  </si>
  <si>
    <t>27/10/2025 SE ESCALA PARA VISITA. LLAMAR ANTES DE VISITAR, CONFIRMAR FALLA Y DATOS | 27/10/2025 CB CON DATAFONO NO ENCIENDE, SE VALIDA CONEXIONES ELÉCTRICAS Y CABLEADO, FUENTE EN MAL ESTADO, CAMBIO DE FUENTE, EQUIPO CON VERSIÓN 9.90, CUBRE CLAVE OK, PRUEBAS OK.</t>
  </si>
  <si>
    <t>2A00K930 - 2A00L268</t>
  </si>
  <si>
    <t>5690</t>
  </si>
  <si>
    <t>2937065</t>
  </si>
  <si>
    <t>3007010517</t>
  </si>
  <si>
    <t>SANTO DOMINGO</t>
  </si>
  <si>
    <t>SANTO DOMINGO II - ANTIOQUIA</t>
  </si>
  <si>
    <t>FO-25-1737575</t>
  </si>
  <si>
    <t>27/10/2025 SE ESCALA PARA VISITA. LLAMAR ANTES DE VISITAR, CONFIRMAR FALLA Y DATOS | 28/10/2025 SE HACE MANTENIMIENTO OK SE LIMPIA IMPRESORA DE DATÁFONO OK PRUEBAS EXITOSAS</t>
  </si>
  <si>
    <t>SA0ZZ822</t>
  </si>
  <si>
    <t>2937681</t>
  </si>
  <si>
    <t>3007018233</t>
  </si>
  <si>
    <t>PAGAFACIL CENTRO PAGOS SUBAZAR</t>
  </si>
  <si>
    <t>FO-25-1737946</t>
  </si>
  <si>
    <t>27/10/2025 SE ESCALA PARA VISITA. LLAMAR ANTES DE VISITAR, CONFIRMAR FALLA Y DATOS | 27/10/2025 SE REALIZA CAMBIO RODILLO DE DATAFONO POR FALLAS EN IMPRESIÓN PRUEBAS OK</t>
  </si>
  <si>
    <t>AAAXZ289</t>
  </si>
  <si>
    <t>2937734</t>
  </si>
  <si>
    <t>3007059096</t>
  </si>
  <si>
    <t>PTM IBAGUE MINIMERCADO 7 DE AG</t>
  </si>
  <si>
    <t>FO-25-1738015</t>
  </si>
  <si>
    <t>27/10/2025 SE ESCALA PARA VISITA. LLAMAR ANTES DE VISITAR, CONFIRMAR FALLA Y DATOS | 27/10/2025 SE REALIZA CAMBIO DE DATÁFONO POR DAÑO EN TECLADO, SE REALIZA PRUEBAS DE FUNCIONAMIENTO EXITOSAS. CUBRE CLAVE INSTALADO</t>
  </si>
  <si>
    <t>OA001629 - FUA02718</t>
  </si>
  <si>
    <t>2937750</t>
  </si>
  <si>
    <t>3007017519</t>
  </si>
  <si>
    <t>PAGAFACIL COLTABACO</t>
  </si>
  <si>
    <t>FO-25-1738012</t>
  </si>
  <si>
    <t>27/10/2025 SE ESCALA PARA VISITA. LLAMAR ANTES DE VISITAR, CONFIRMAR FALLA Y DATOS | 27/10/2025 SE HACE CAMBIO DE EQUIPO POR FALLAS EN TECLADO</t>
  </si>
  <si>
    <t>JNZZZ064</t>
  </si>
  <si>
    <t>2937786</t>
  </si>
  <si>
    <t>3007049828</t>
  </si>
  <si>
    <t>PTM MISCELANEA LA ABUNDANCIA</t>
  </si>
  <si>
    <t>FO-25-1738010</t>
  </si>
  <si>
    <t>27/10/2025 SE ESCALA PARA VISITA. LLAMAR ANTES DE VISITAR, CONFIRMAR FALLA Y DATOS | 27/10/2025 SE REALIZA VISITA TÉCNICA AL CORRESPONSAL BANCOLOMBIA POR INCIDENTE REPORTADO CON EL LECTOR DE BARRAS. EL USUARIO CONFIRMA SU IDENTIFICACIÓN Y DESCRIBE LA NOVEDAD: EL LECTOR PRESENTA FALLAS AL LEER FACTURAS CON CÓDIGO DE BARRAS. AL VALIDAR EL EQUIPO, SE DETERMINA QUE EL PROBLEMA NO ESTÁ EN EL LECTOR SINO EN EL DATÁFONO, ESPECÍFICAMENTE EN EL PUERTO USB DONDE SE CONECTA EL LECTOR. SE CONFIRMA DAÑO FÍSICO EN DICHO PUERTO, POR LO QUE SE PROCEDE AL CAMBIO COMPLETO DEL EQUIPO. EL NUEVO DATÁFONO QUEDA OPERATIVO Y FUNCIONAL, PERMITIENDO LA LECTURA CORRECTA DE CÓDIGOS DE BARRAS.</t>
  </si>
  <si>
    <t>BA00T592</t>
  </si>
  <si>
    <t>15131</t>
  </si>
  <si>
    <t>2938067</t>
  </si>
  <si>
    <t>3007078572</t>
  </si>
  <si>
    <t>BARRIO CENTRO CALDAS 3</t>
  </si>
  <si>
    <t>FO-25-1738143</t>
  </si>
  <si>
    <t>27/10/2025 SE ESCALA PARA VISITA. LLAMAR ANTES DE VISITAR, CONFIRMAR FALLA Y DATOS | 28/10/2025 SE VISITA CB MANTENIMIENTO DE EQUIPO CAMBIO DE POS POR DAÑO PRUEBAS EXITOSAS</t>
  </si>
  <si>
    <t>F1LZZ980</t>
  </si>
  <si>
    <t>2938162</t>
  </si>
  <si>
    <t>3007080967</t>
  </si>
  <si>
    <t>BARRIO CENTRO SINCELEJO 26</t>
  </si>
  <si>
    <t>FO-25-1738071</t>
  </si>
  <si>
    <t>27/10/2025 SE ESCALA PARA VISITA. LLAMAR ANTES DE VISITAR, CONFIRMAR FALLA Y DATOS | 27/10/2025 SE VISITA SITIO SE VERIFICA INFORMACIÓN SE REALIZA PRIMEROS AUXILIOS, DATÁFONO DESK2600 NO AVANZA PAPEL, BATERIA INTERNA DESCARGADA,  SE LE BRINDA INSTRUCCIONES DE LA CARGA. TECLADO OK LECTURA CHIP OK IMPRESIÓN OK, CB SE ENCUENTRA FUNCIONANDO NORMALMENTE.</t>
  </si>
  <si>
    <t>FIZZZ281</t>
  </si>
  <si>
    <t>2938171</t>
  </si>
  <si>
    <t>3007018306</t>
  </si>
  <si>
    <t>REVAL JARDIN PLAZA</t>
  </si>
  <si>
    <t>FO-25-1738144</t>
  </si>
  <si>
    <t>27/10/2025 SE ESCALA PARA VISITA. LLAMAR ANTES DE VISITAR, CONFIRMAR FALLA Y DATOS | 27/10/2025 SE VISITA CORRESPONSAL Y SE ENCONTRÓ DATÁFONO DESCONFIGURADO, RE CONFIGURA Y TRANSACCIONES QUEDAN EXITOSAS.</t>
  </si>
  <si>
    <t>BBQZZ150</t>
  </si>
  <si>
    <t>2938240</t>
  </si>
  <si>
    <t>FO-25-1738274</t>
  </si>
  <si>
    <t>SE REINICIA POR ACTUALIZACION</t>
  </si>
  <si>
    <t>27/10/2025 SE ESCALA PARA VISITA. LLAMAR ANTES DE VISITAR, CONFIRMAR FALLA Y DATOS | 27/10/2025 SE REALIZA RECONFIGURACIÓN Y INSTALACIÓN DE VERSIÓN A LA 9.90 YA QUE TENÍA LA 11.5 Y NO FUNCIONA BIEN YA QUE SE REINICIABA CONSTANTEMENTE.</t>
  </si>
  <si>
    <t>1LZZZ893</t>
  </si>
  <si>
    <t>2938377</t>
  </si>
  <si>
    <t>3007071248</t>
  </si>
  <si>
    <t>DISTRICOL TIENDA EL PORVENIR</t>
  </si>
  <si>
    <t>FO-25-1738324</t>
  </si>
  <si>
    <t>27/10/2025 SE ESCALA PARA VISITA. LLAMAR ANTES DE VISITAR, CONFIRMAR FALLA Y DATOS | 28/10/2025 DATAFONO NO IMPRIME. RODILLO MALO Y PIÑONES DESGASTADOS. SE HACE CAMBIO DE DATAFONO Y SE CAMBIA PIN PAD YA QUE SE INSTALARA NUEVA TECNOLOGÍA DESK 2600 CON PIN PAD 1600. SE HACEN PRUEBAS Y SE DEJA TODO FUNCIONANDO CORRECTAMENTE</t>
  </si>
  <si>
    <t>NN00E701</t>
  </si>
  <si>
    <t>2938393</t>
  </si>
  <si>
    <t>3007030533</t>
  </si>
  <si>
    <t>PAGAFACIL VIVA BARRANCABERMEJA</t>
  </si>
  <si>
    <t>FO-25-1738662</t>
  </si>
  <si>
    <t>27/10/2025 EN COMUNICACION CON EL SR JENNY MARIN AL NUMERO 3188264779 SE CONFIRMAR FALLA Y DATOS . SE ESCALA PARA VISITA. | 28/10/2025 SE REALIZA CAMBIO DE DATAFONO Y LECTOR SE DEJA NUEVO SE HACEN PRUEBAS OK VISITA EXITOSA</t>
  </si>
  <si>
    <t>BIZZZ935</t>
  </si>
  <si>
    <t>2938426</t>
  </si>
  <si>
    <t>3007016180</t>
  </si>
  <si>
    <t>BARRIO SANTA MONICA MEDELLIN</t>
  </si>
  <si>
    <t>FO-25-1738328</t>
  </si>
  <si>
    <t>27/10/2025 SE ESCALA PARA VISITA. LLAMAR ANTES DE VISITAR, CONFIRMAR FALLA Y DATOS | 27/10/2025 SE REALIZA COMUNICACIÓN CON CLIENTE Y SE LE INDICA COMO CONFIGURAR LA LECTORA, INFORMA QUE YA LE FUNCIONA TODO OK</t>
  </si>
  <si>
    <t>2938443</t>
  </si>
  <si>
    <t>3007031872</t>
  </si>
  <si>
    <t>PAGAFACIL TIERRALTA</t>
  </si>
  <si>
    <t>FO-25-1738998</t>
  </si>
  <si>
    <t>27/10/2025 EN COMUNICACION CON EL SR NIDIA GANDIA AL NUMERO 3226562079 SE CONFIRMAR FALLA Y DATOS . SE ESCALA PARA VISITA. | 28/10/2025 SE VISITA SITIO, SE CAMBIA DATAFONO Y  MAGIC BOX 2600 POR DAÑO OK.
SE REALIZAN PRUEBAS DE COMUNICACIÓN EXITOSAS.</t>
  </si>
  <si>
    <t>1111R587</t>
  </si>
  <si>
    <t>2938447</t>
  </si>
  <si>
    <t>FO-25-1738323</t>
  </si>
  <si>
    <t>27/10/2025 SE ESCALA PARA VISITA. LLAMAR ANTES DE VISITAR, CONFIRMAR FALLA Y DATOS | 27/10/2025 SE EVIDENCIA QUE EL PINPAD NO ENCIENDE, SE REINICIA DATÁFONO Y ENCIENDE NUEVAMENTE EL PINPAD, SE REALIZAN PRUEBAS OK.</t>
  </si>
  <si>
    <t>SAUZZ968</t>
  </si>
  <si>
    <t>2939041</t>
  </si>
  <si>
    <t>3007071354</t>
  </si>
  <si>
    <t>PTM PIEDECUESTA DROGUERIA Y MI</t>
  </si>
  <si>
    <t>FO-25-1738831</t>
  </si>
  <si>
    <t>27/10/2025 SE ESCALA PARA VISITA. LLAMAR ANTES DE VISITAR, CONFIRMAR FALLA Y DATOS | 27/10/2025 CAMBIO DE EQUIPO POR ALERTA INTERRUPTIONS</t>
  </si>
  <si>
    <t>SV00C177- - SV00C222</t>
  </si>
  <si>
    <t>2939073</t>
  </si>
  <si>
    <t>3007012492</t>
  </si>
  <si>
    <t>PAGAFACIL  EXITO DE COLOMBIA</t>
  </si>
  <si>
    <t>FO-25-1738901</t>
  </si>
  <si>
    <t>27/10/2025 SE ESCALA PARA VISITA. LLAMAR ANTES DE VISITAR, CONFIRMAR FALLA Y DATOS | 27/10/2025 SE REALIZA CAMBIO DE HUB POR REINICIOS, ADICIONAL SE DENOTA NUEVA VERSIÓN EN PRUEBAS Y SE EVIDENCIA QUE GENERA UNA FALLA EN PAGOS DE FACTURA, PUERTAS OK</t>
  </si>
  <si>
    <t>BIZZZ795</t>
  </si>
  <si>
    <t>2939079</t>
  </si>
  <si>
    <t>FO-25-1738900</t>
  </si>
  <si>
    <t>27/10/2025 SE ESCALA PARA VISITA. LLAMAR ANTES DE VISITAR, CONFIRMAR FALLA Y DATOS | 27/10/2025 SE VISITA SITIO, SE CAMBIA FUENTE Y HUB OK.
SE REALIZAN PRUEBAS EXITOSAS</t>
  </si>
  <si>
    <t>A400J554</t>
  </si>
  <si>
    <t>2939273</t>
  </si>
  <si>
    <t>FO-25-1739032</t>
  </si>
  <si>
    <t>27/10/2025 SE ESCALA PARA VISITA. LLAMAR ANTES DE VISITAR, CONFIRMAR FALLA Y DATOS | 27/10/2025 SE VISITA CORRESPONSAL Y SE REEMPLAZA DATÁFONO POR DAÑO. TRANSACCIONES DE PRUEBA EXITOSAS.</t>
  </si>
  <si>
    <t>2939372</t>
  </si>
  <si>
    <t>FO-25-1739147</t>
  </si>
  <si>
    <t>27/10/2025 SE ESCALA PARA VISITA. LLAMAR ANTES DE VISITAR, CONFIRMAR FALLA Y DATOS | 29/10/2025 NO ENCONTRAMOS EN RUTA EN ORIENTE Y HAY NOVEDAD EN LA VIA RIONEGRO-CEJA. POR MEJORAMIENTO DE VÍA. A LA ESPERA DE QUE REABRAN EL PASO | 30/10/2025 USUARIA MANIFIESTA QUE NO PUEDE ATENDER PORQUE ESTÁ EN QUINCENA. | 30/10/2025 SE LLEGA A PREDIO PERO USUARIA MANIFIESTA QUE NO PUEDE ATENDER PORQUE ES QUINCENA,</t>
  </si>
  <si>
    <t>2939448</t>
  </si>
  <si>
    <t>3007080091</t>
  </si>
  <si>
    <t>BARRIO CAICEDO MEDELLIN 15</t>
  </si>
  <si>
    <t>FO-25-1739149</t>
  </si>
  <si>
    <t>27/10/2025 SE ESCALA PARA VISITA. LLAMAR ANTES DE VISITAR, CONFIRMAR FALLA Y DATOS | 27/10/2025 SE REALIZA CAMBIO DE TAPA IMPRESORA MALA PRUEBAS OK NO TELECARGA</t>
  </si>
  <si>
    <t>SAXZZ501</t>
  </si>
  <si>
    <t>2939996</t>
  </si>
  <si>
    <t>3007023137</t>
  </si>
  <si>
    <t>MULTIPAGAS MULTIPLAZA DRIVE</t>
  </si>
  <si>
    <t>FO-25-1739777</t>
  </si>
  <si>
    <t>27/10/2025 SE ESCALA PARA VISITA. LLAMAR ANTES DE VISITAR, CONFIRMAR FALLA Y DATOS | 28/10/2025 SE LLEGA A COMERCIO,ESPERO 30 MINUTOS PARA EL  INGRESO INDICAN QUE NO HAY SISTEMA PARA VALIDAR EL PERSONAL TECNICO, ME COMUNICO CON EL COORDINADOR E INDICA QUE LA CIERRE.</t>
  </si>
  <si>
    <t>5051</t>
  </si>
  <si>
    <t>2940075</t>
  </si>
  <si>
    <t>3007012079</t>
  </si>
  <si>
    <t>ARBOLETES</t>
  </si>
  <si>
    <t>ARBOLETES II</t>
  </si>
  <si>
    <t>FO-25-1739651</t>
  </si>
  <si>
    <t>27/10/2025 SE ESCALA PARA VISITA. LLAMAR ANTES DE VISITAR, CONFIRMAR FALLA Y DATOS | 29/10/2025 SE VISITA SITIO, SE CAMBIA DATAFONO POR DAÑO, ALERT ITERRUPTION OK. SE INSTALA NUEVO EQUIPO DESK2600 Y SE REALIZAN PRUEBAS EXITOSAS</t>
  </si>
  <si>
    <t>SA00M831</t>
  </si>
  <si>
    <t>2940251</t>
  </si>
  <si>
    <t>3007048102</t>
  </si>
  <si>
    <t>BARRIO SANTA MARIA BARRANQUILL</t>
  </si>
  <si>
    <t>FO-25-1739820</t>
  </si>
  <si>
    <t>27/10/2025 SE ESCALA PARA VISITA. LLAMAR ANTES DE VISITAR, CONFIRMAR FALLA Y DATOS | 28/10/2025 SE REALIZA VISITA SE PROCEDE A CAMBIAR PINPAD ,YA QUE LA Q ESTÁ EN SITIO SE REINICIABA ,SE PROCEDE A CAMBIAR PINPAD ,SE HACEN PRUEBAS Y TODO OK,CB OPERATIVO</t>
  </si>
  <si>
    <t>9C00I840</t>
  </si>
  <si>
    <t>2940302</t>
  </si>
  <si>
    <t>3007079730</t>
  </si>
  <si>
    <t>PTM MEDELLIN MUN VARIEDADES</t>
  </si>
  <si>
    <t>FO-25-1739776</t>
  </si>
  <si>
    <t>27/10/2025 SE ESCALA PARA VISITA. LLAMAR ANTES DE VISITAR, CONFIRMAR FALLA Y DATOS | 28/10/2025 SE REALIZA VALIDACIÓN DE CONEXIONES DE LA RED Y SE EVIDENCIA QUE ES EL REPETIDOR QUE SE DAÑO USUARIO SE ENCARGARÁ DE ADQUIRIR UNO NUEVO</t>
  </si>
  <si>
    <t>F1WZZ958F1 - F1WZZ543</t>
  </si>
  <si>
    <t>2940398</t>
  </si>
  <si>
    <t>3007029623</t>
  </si>
  <si>
    <t>PAGAFACIL LOS MOLINOS</t>
  </si>
  <si>
    <t>FO-25-1740099</t>
  </si>
  <si>
    <t>27/10/2025 SE ESCALA PARA VISITA. LLAMAR ANTES DE VISITAR, CONFIRMAR FALLA Y DATOS | 28/10/2025 SE CAMBIA PINPAD POR DAÑO, PRUEBAS OK</t>
  </si>
  <si>
    <t>BBBHZ513</t>
  </si>
  <si>
    <t>5665</t>
  </si>
  <si>
    <t>2940488</t>
  </si>
  <si>
    <t>3007080395</t>
  </si>
  <si>
    <t>SAN PEDRO DE URABA</t>
  </si>
  <si>
    <t>BARRIO 16 DE MAYO SAN PEDRO DE URABA SAN PEDRO DE URABA</t>
  </si>
  <si>
    <t>FO-25-1740204</t>
  </si>
  <si>
    <t>27/10/2025 SE INTENTA COMUNICACION CON EL USUARIO AL NUMERO 3218850947, SE ESCALA PARA VISITA. LLAMAR ANTES DE VISITAR, CONFIRMAR FALLA Y DATOS | 28/10/2025 SEÑORA VIVIANA INFORMÓ QUE EL DATAFONO YA OPERA BIEN, EL PROBLEMA DE IMPRESIÓN SE ARREGLÓ SOLO UN PAR DE HORAS DESPUES DE HABER PUESTO EL REPORTE. CB OPERATIVO, SE CIERRA INCIDENTE.</t>
  </si>
  <si>
    <t>17614</t>
  </si>
  <si>
    <t>2940604</t>
  </si>
  <si>
    <t>3007050274</t>
  </si>
  <si>
    <t>MULTIPAGAS RIOSUCIO</t>
  </si>
  <si>
    <t>FO-25-1740098</t>
  </si>
  <si>
    <t>27/10/2025 SE ESCALA PARA VISITA. LLAMAR ANTES DE VISITAR, CONFIRMAR FALLA Y DATOS | 28/10/2025 VISITAMOS COMERCIO LOS DOS DATÁFONOS QUÉ TIENEN NO LEEN LAS TARJETAS EMPRESARIALES, LOS INICIALIZAMOS PARA DESCARTAR PROLEMAS CON LA TERMINAL SE REALIZAN PRUEBAS OK QUEDAMOS PENDIENTE SI LA FALLA CONTINUA CON LAS TARJETAS EMPRESARIALES YA QUE NO TENEMOS TARJETA EMPRESARIAL PARA HACER PRUEBA, PARA QUE NOS PUEDAN COMPARTIR UN VIDEO Y ES CALARLO CON REDEBAN.</t>
  </si>
  <si>
    <t>TR00U137-TR00U138</t>
  </si>
  <si>
    <t>2940793</t>
  </si>
  <si>
    <t>3007035803</t>
  </si>
  <si>
    <t>DISTRICOL WC COMUNICACIONES</t>
  </si>
  <si>
    <t>FO-25-1740379</t>
  </si>
  <si>
    <t>27/10/2025 SE ESCALA PARA VISITA. LLAMAR ANTES DE VISITAR, CONFIRMAR FALLA Y DATOS | 28/10/2025 SE REALIZA CAMBIO DE EQUIPO POR DAÑO EN DATÁFONO, PANTALLA SE QUEDA EN BLANCO Y NO DA IMAGEN.</t>
  </si>
  <si>
    <t>AB006756</t>
  </si>
  <si>
    <t>2940873</t>
  </si>
  <si>
    <t>3007028195</t>
  </si>
  <si>
    <t>PAGAFACIL   PLAZA CAICEDO II</t>
  </si>
  <si>
    <t>FO-25-1740595</t>
  </si>
  <si>
    <t>27/10/2025 SE ESCALA PARA VISITA. LLAMAR ANTES DE VISITAR, CONFIRMAR FALLA Y DATOS | 27/10/2025 SE CAMBIA DATÁFONO YA QUE NO IMPRIMIA RECIBO SE CAMBIA PINPAD POR TECNOLOGÍA</t>
  </si>
  <si>
    <t>9LZZZ752</t>
  </si>
  <si>
    <t>2941122</t>
  </si>
  <si>
    <t>3007029385</t>
  </si>
  <si>
    <t>BARRIO LA ALHAMBRIA EL CARMEN</t>
  </si>
  <si>
    <t>FO-25-1740712</t>
  </si>
  <si>
    <t>27/10/2025 SE ESCALA PARA VISITA. LLAMAR ANTES DE VISITAR, CONFIRMAR FALLA Y DATOS | 29/10/2025 NOS ENCONTRAMOS EN RUTA HACIA EL CORRESPONSAL. Y SE PRESENTA NOVEDAD EN LA VIA  POR CHOQUE, A LAS ALTURA LA SALIDA PARA EL CARMEN A LA ALTURA DE LA CIMARRÓNA SE LE INDICA AL USUARIO QUE SE VA ATENDER APENES RESTABLEZCA EL PASO | 29/10/2025 YA NOS ENCONTRAMOS EN SITO DANDO SOLUCIÓN A LA FALLA | 29/10/2025 SE HACE CAMBIO DE DATÁFONO POR FALLAS EN IMPRESIÓN</t>
  </si>
  <si>
    <t>BL01Y836</t>
  </si>
  <si>
    <t>2941815</t>
  </si>
  <si>
    <t>3007037835</t>
  </si>
  <si>
    <t>BARRIO CENTRO ARIGUANI</t>
  </si>
  <si>
    <t>FO-25-1741108</t>
  </si>
  <si>
    <t>27/10/2025 SE INTENTA COMUNICACION CON EL USUARIO AL NUMERO 3104621537, SE ESCALA PARA VISITA. LLAMAR ANTES DE VISITAR, CONFIRMAR FALLA Y DATOS | 30/10/2025 SE REALIZA CAMBIO DE DATAFONO, YA QUE NO AVANZABA EL PAPEL, SE REALIZAN PRUEBAS DEJANDO SERVICIO FUNCIONAL AL 100 %</t>
  </si>
  <si>
    <t>GZ00P166 - LM0WZ444</t>
  </si>
  <si>
    <t>2942157</t>
  </si>
  <si>
    <t>FO-25-1741588</t>
  </si>
  <si>
    <t>27/10/2025 SE ESCALA PARA VISITA. LLAMAR ANTES DE VISITAR, CONFIRMAR FALLA Y DATOS | 29/10/2025 CB CON DATAFONO NO IMPRIME, CAMBIO DE DATAFONO CABLE DATAFONO Y FUENTE, BORRADO E INYECCION DE SO +VER 10.3N,CONFIGURACION CB OK, PRUEBAS OK.</t>
  </si>
  <si>
    <t>2942186</t>
  </si>
  <si>
    <t>3007014826</t>
  </si>
  <si>
    <t>MULTIPAGAS RIONEGRO</t>
  </si>
  <si>
    <t>FO-25-1741583</t>
  </si>
  <si>
    <t>27/10/2025 SE ESCALA PARA VISITA. LLAMAR ANTES DE VISITAR, CONFIRMAR FALLA Y DATOS | 29/10/2025 SE HACE CAMBIA DATÁFONO POR FALLAS EN EN TECLADO. ADICIONAL SE BAJA VERSIÓN A 9.90 POR INDICACIÓN DE RBM PRUEBA EXITOSAS</t>
  </si>
  <si>
    <t>CZZZZ436</t>
  </si>
  <si>
    <t>2942208</t>
  </si>
  <si>
    <t>3007041956</t>
  </si>
  <si>
    <t>PTM DISTRIBUIDORA PLASTIASEO E</t>
  </si>
  <si>
    <t>FO-25-1741585</t>
  </si>
  <si>
    <t>27/10/2025 SE ESCALA PARA VISITA. LLAMAR ANTES DE VISITAR, CONFIRMAR FALLA Y DATOS | 28/10/2025 SE REALIZA VISITA AL COMERCIO SE HACE CAMBIO DE DATAFONO SE REALIZAN PRUEBAS OK</t>
  </si>
  <si>
    <t>AB0XZ837 - II00S854</t>
  </si>
  <si>
    <t>76616</t>
  </si>
  <si>
    <t>2942332</t>
  </si>
  <si>
    <t>3007057317</t>
  </si>
  <si>
    <t>RIOFRIO</t>
  </si>
  <si>
    <t>BARRIO CENTRO RIOFRIO 4</t>
  </si>
  <si>
    <t>FO-25-1741605</t>
  </si>
  <si>
    <t>27/10/2025 SE ESCALA PARA VISITA. LLAMAR ANTES DE VISITAR, CONFIRMAR FALLA Y DATOS | 28/10/2025 SE REALIZA CAMBIO DE LECTOR L8 CABLE DE COMUNICACIÓN DAÑADO, CB BANCOLOMBIA PURO, PRUEBAS OK</t>
  </si>
  <si>
    <t>TRSZZ884</t>
  </si>
  <si>
    <t>2942350</t>
  </si>
  <si>
    <t>3007061326</t>
  </si>
  <si>
    <t>DISTRICOL DROGAS BULEVAR LA IT</t>
  </si>
  <si>
    <t>FO-25-1741604</t>
  </si>
  <si>
    <t>27/10/2025 SE ESCALA PARA VISITA. LLAMAR ANTES DE VISITAR, CONFIRMAR FALLA Y DATOS | 28/10/2025 SE REALIZÓ GESTIÓN TELEFÓNICA PARA CONFIRMAR LA VISITA TÉCNICA,NO HUBO RESPUESTA,SE REALIZÓ LA VISITA AL COMERCIO Y LA PERSONA ENCARGADA MANIFIESTA QUE EL DATÁFONO EL DIA DE AYER SE QUEDÓ BLOQUEADO CUANDO REALIZABAN UNA TRANSACCIÓN,PERO LUEGO LO DESCONECTARON Y COMENZÓ A FUNCIONAR CON NORMALIDAD, CLIENTE ME INDICA QUE YA NO NECESITA EL SERVICIO.</t>
  </si>
  <si>
    <t>NO HUBO INTERVENCIÓN</t>
  </si>
  <si>
    <t>23855</t>
  </si>
  <si>
    <t>2942466</t>
  </si>
  <si>
    <t>3007060325</t>
  </si>
  <si>
    <t>VALENCIA</t>
  </si>
  <si>
    <t>BARRIO CENTRO VALENCIA 4</t>
  </si>
  <si>
    <t>FO-25-1741697</t>
  </si>
  <si>
    <t>27/10/2025 SE ESCALA PARA VISITA. LLAMAR ANTES DE VISITAR, CONFIRMAR FALLA Y DATOS | 28/10/2025 SE VISITA SITIO, SE CAMBIA FUENTE DE PODER Y CABLE ENSORTIJADO OK.
SE REALIZAN PRUEBAS EXITOSAS</t>
  </si>
  <si>
    <t>9OZZZ269</t>
  </si>
  <si>
    <t>76400</t>
  </si>
  <si>
    <t>2942670</t>
  </si>
  <si>
    <t>3007042659</t>
  </si>
  <si>
    <t>BARRIO LA CRUZ LA UNION</t>
  </si>
  <si>
    <t>FO-25-1741870</t>
  </si>
  <si>
    <t>27/10/2025 SE ESCALA PARA VISITA. LLAMAR ANTES DE VISITAR, CONFIRMAR FALLA Y DATOS | 29/10/2025 SE CAMBIA EQUIPO YA QUE EL TECLADO ESTÁ BORROSO, SE CAMBIA PIN PAD YA QUE NO ES COMPATIBLE CON DESK 2600, SE INSTALA MAGIC BOX Y SE REALIZAN PRUEBAS OK.</t>
  </si>
  <si>
    <t>9A6ZZ891</t>
  </si>
  <si>
    <t>2942861</t>
  </si>
  <si>
    <t>3007035610</t>
  </si>
  <si>
    <t>DISTRICOL COMUNICACIONES KATEB</t>
  </si>
  <si>
    <t>FO-25-1742007</t>
  </si>
  <si>
    <t>27/10/2025 SE ESCALA PARA VISITA. LLAMAR ANTES DE VISITAR, CONFIRMAR FALLA Y DATOS | 28/10/2025 SE REALIZA CAMBIO DE LECTORA DE BARRAS POR NO ENVÍO DE DATA</t>
  </si>
  <si>
    <t>GZFZZ054</t>
  </si>
  <si>
    <t>85162</t>
  </si>
  <si>
    <t>2942995</t>
  </si>
  <si>
    <t>3007057506</t>
  </si>
  <si>
    <t>MONTERREY</t>
  </si>
  <si>
    <t>PTM MONTERREY TIENDA EL PARAIS</t>
  </si>
  <si>
    <t>FO-25-1742092</t>
  </si>
  <si>
    <t>27/10/2025 SE ESCALA PARA VISITA. LLAMAR ANTES DE VISITAR, CONFIRMAR FALLA Y DATOS | 29/10/2025 SE VISITA COMERCIO, SE REALIZA CAMBIO DE DATAFONO. PRUEBAS OK. OPERATIVO EL SERVICIO.</t>
  </si>
  <si>
    <t>IIWZZ567</t>
  </si>
  <si>
    <t>2943041</t>
  </si>
  <si>
    <t>3007046900</t>
  </si>
  <si>
    <t>BARRIO DANUBIO SOACHA SOACHA</t>
  </si>
  <si>
    <t>FO-25-1742114</t>
  </si>
  <si>
    <t>27/10/2025 SE ESCALA PARA VISITA. LLAMAR ANTES DE VISITAR, CONFIRMAR FALLA Y DATOS | 28/10/2025 SE REALIZA CAMBIO DE DATÁFONO POR DAÑO EN LA IMPRESORA SE REALIZAN PRUEBAS EXITOSAS</t>
  </si>
  <si>
    <t>LN008435</t>
  </si>
  <si>
    <t>2943108</t>
  </si>
  <si>
    <t>3007030062</t>
  </si>
  <si>
    <t>COMCARD RIONEGRO MAS CHIC</t>
  </si>
  <si>
    <t>FO-25-1742027</t>
  </si>
  <si>
    <t>27/10/2025 SE ESCALA PARA VISITA. LLAMAR ANTES DE VISITAR, CONFIRMAR FALLA Y DATOS | 29/10/2025 SE HACE PRESENCIA EN COMERCIO SE REALIZA CAMBIO DE DATÁFONO DEBIDO A QUE NO LEE CHIP DE LAS TARJETAS SE REALIZA CAMBIO DE LECTOR DEBIDO A QUE TIENE EL CABLE DAÑADO SE REAIZAN PRUEBAS OK SE CREAN USUARIOS Y CONTRASEÑA</t>
  </si>
  <si>
    <t>BBQZZ223</t>
  </si>
  <si>
    <t>2943155</t>
  </si>
  <si>
    <t>3007070025</t>
  </si>
  <si>
    <t>PTM MEDELLIN TOSCANA Ñ2</t>
  </si>
  <si>
    <t>FO-25-1742093</t>
  </si>
  <si>
    <t>27/10/2025 SE ESCALA PARA VISITA. LLAMAR ANTES DE VISITAR, CONFIRMAR FALLA Y DATOS | 28/10/2025 SE REALIZA CAMBIO DE LECTORA YA QUE NO LEE LOS CÓDIGOS DE BARRAS.</t>
  </si>
  <si>
    <t>UV001531 - UV001674</t>
  </si>
  <si>
    <t>2943159</t>
  </si>
  <si>
    <t>FO-25-1742115</t>
  </si>
  <si>
    <t>27/10/2025 SE ESCALA PARA VISITA. LLAMAR ANTES DE VISITAR, CONFIRMAR FALLA Y DATOS | 28/10/2025 SE REALIZA VISITA, SE ESPERA MÁS DE MEDIA HORA PARA  AUTORIZACIÓN DE INGRESO LA CUÁL NUNCA SE DA, SE LE INFORMA AL COMERCIO QUE DEBE LLAMAR DE NUEVO A ENTIDAD PARA SOLICITAR NUEVA VISITA</t>
  </si>
  <si>
    <t>NA</t>
  </si>
  <si>
    <t>2943306</t>
  </si>
  <si>
    <t>FO-25-1743070</t>
  </si>
  <si>
    <t>28/10/2025 SE CAMBIA LECTOR DE BARRAS QUE REINICIA EL DATÁFONO</t>
  </si>
  <si>
    <t>2945184</t>
  </si>
  <si>
    <t>3007066516</t>
  </si>
  <si>
    <t>BARRIO CORREGIMIENTO EL MANGO</t>
  </si>
  <si>
    <t>FO-25-1744243</t>
  </si>
  <si>
    <t>28/10/2025 SE REALIZA VISITA, SE ENCUENTRA PUERTO DE ETHERNET MALO SE PROCEDE A CAMBIAR EQUIPO SE HACEN PRUEBAS OK TELECARGA DRNA</t>
  </si>
  <si>
    <t>4A00W936</t>
  </si>
  <si>
    <t>2945325</t>
  </si>
  <si>
    <t>3007019515</t>
  </si>
  <si>
    <t>PAGAFACIL AVENIDA KENNEDY</t>
  </si>
  <si>
    <t>FO-25-1744152</t>
  </si>
  <si>
    <t>28/10/2025 SE REMPLAZA TAPA DE IMPRESIÓN A DOS DATAFONO QUE ESTABAN IMPRIMIENDO BORROSO, SE HACEN PRUEBAS Y QUEDARON OK</t>
  </si>
  <si>
    <t>AAAYZ224 - AAAYZ226</t>
  </si>
  <si>
    <t>2945512</t>
  </si>
  <si>
    <t>3007052201</t>
  </si>
  <si>
    <t>DISTRICOL TEMOHT</t>
  </si>
  <si>
    <t>FO-25-1744963</t>
  </si>
  <si>
    <t>28/10/2025 SE ESCALA ACTIVIDAD PARA GESTION WOMPI | 29/10/2025 SE REALIZA CAMBIO DE EQUIPO ALERRT IRRUPTION, CAMBIO DE LECTOR NO ENCIENDE TRANSACCIONES DE PRUEBA O K</t>
  </si>
  <si>
    <t>GB0DZ027</t>
  </si>
  <si>
    <t>2945650</t>
  </si>
  <si>
    <t>FO-25-1745154</t>
  </si>
  <si>
    <t>28/10/2025 SE ESCALA PARA VISITA. LLAMAR ANTES DE VISITAR, CONFIRMAR FALLA Y DATOS | 28/10/2025 SE REALIZA CAMBIO DE EQUIPO "KEY LO</t>
  </si>
  <si>
    <t>25486</t>
  </si>
  <si>
    <t>2946233</t>
  </si>
  <si>
    <t>3007037375</t>
  </si>
  <si>
    <t>NEMOCON</t>
  </si>
  <si>
    <t>REDY NEMOCOM</t>
  </si>
  <si>
    <t>FO-25-1745148</t>
  </si>
  <si>
    <t>28/10/2025 SE ESCALA PARA VISITA. LLAMAR ANTES DE VISITAR, CONFIRMAR FALLA Y DATOS | 28/10/2025 DURANTE LA VISITA TECNICA ENCONTRAMOS QUE EL PINPAD SE ENCUENTRA ALERTADO SE REALIZA CAMBIO DE PINPAD PRUEBAS OK PARÁMETROS OKAY CIERRE OKAY</t>
  </si>
  <si>
    <t>AA00O864</t>
  </si>
  <si>
    <t>2946334</t>
  </si>
  <si>
    <t>3007016829</t>
  </si>
  <si>
    <t>PAGAFACIL BARRIO TRISTE</t>
  </si>
  <si>
    <t>FO-25-1745217</t>
  </si>
  <si>
    <t>28/10/2025 SE ESCALA PARA VISITA. LLAMAR ANTES DE VISITAR, CONFIRMAR FALLA Y DATOS | 28/10/2025 SE REALIZÓ LIMPIEZA DE LECTOR CHIP</t>
  </si>
  <si>
    <t>JFZZZ773</t>
  </si>
  <si>
    <t>2946639</t>
  </si>
  <si>
    <t>3007064243</t>
  </si>
  <si>
    <t>DISTRICOL MULT Y MISC J Y J</t>
  </si>
  <si>
    <t>FO-25-1745350</t>
  </si>
  <si>
    <t>28/10/2025 SE ESCALA PARA VISITA. LLAMAR ANTES DE VISITAR, CONFIRMAR FALLA Y DATOS | 28/10/2025 SE CAMBIA PINPAD YA QUE EL DEL CLIENTE TENIA LAS TECLAS MALAS</t>
  </si>
  <si>
    <t>AA000692</t>
  </si>
  <si>
    <t>2947131</t>
  </si>
  <si>
    <t>3007018239</t>
  </si>
  <si>
    <t>PAGAFACIL CENTRO DE PAGOS FONT</t>
  </si>
  <si>
    <t>FO-25-1745894</t>
  </si>
  <si>
    <t>28/10/2025 SE ESCALA PARA VISITA. LLAMAR ANTES DE VISITAR, CONFIRMAR FALLA Y DATOS | 29/10/2025 SE REALIZA ACTUALIZACIÓN DEL VERSIONAMIENTO Y SE PROCEDE AL CAMBIO DE HUB YA QUE GENERA CONFLICTO CON EL DATÁFONO Y CAUSA EL REINICIO DE ESTE. QUEDAN EN FUNCIONAMIENTO EL EQUIPO, QUEDA A DISPOSICIÓN DE LA PERSONA ENCARGADA DE SISTEMAS SUBAN TERMINAL AL SISTEMA PAGAFACIL</t>
  </si>
  <si>
    <t>AA6ZZ124</t>
  </si>
  <si>
    <t>47745</t>
  </si>
  <si>
    <t>2947352</t>
  </si>
  <si>
    <t>3007054454</t>
  </si>
  <si>
    <t>SITIONUEVO</t>
  </si>
  <si>
    <t>BARRIO CORR PALERMO SITIONUEVO</t>
  </si>
  <si>
    <t>FO-25-1746218</t>
  </si>
  <si>
    <t>28/10/2025 SE ESCALA PARA VISITA. LLAMAR ANTES DE VISITAR, CONFIRMAR FALLA Y DATOS | 29/10/2025 SE REALIZA CAMBIO DE EQUIPO YA QUE PRESENTA PROBLEMAS DE TRANSACCIONES Y NO RECONOCE LA PIN PAD.. SE REALIZAN PRUEBAS DE CORRECTO FUNCIONAMIENTO</t>
  </si>
  <si>
    <t>XP5ZZ734</t>
  </si>
  <si>
    <t>2947503</t>
  </si>
  <si>
    <t>3007035595</t>
  </si>
  <si>
    <t>DISTRICOL MULTIYA PARQUE</t>
  </si>
  <si>
    <t>FO-25-1746212</t>
  </si>
  <si>
    <t>28/10/2025 SE ESCALA PARA VISITA. LLAMAR ANTES DE VISITAR, CONFIRMAR FALLA Y DATOS | 29/10/2025 SE REALIZA MANTENIMIENTO A TAPA Y RODILLO DE DESK3500,SE REALIZAN PRUEBAS EXITOSAS, CLIENTE CONFIRMA EQUIPO OPERATIVO.</t>
  </si>
  <si>
    <t>AA004658</t>
  </si>
  <si>
    <t>MARQUEZ HOYOS JEYSON DANIEL</t>
  </si>
  <si>
    <t>2947777</t>
  </si>
  <si>
    <t>FO-25-1746775</t>
  </si>
  <si>
    <t>28/10/2025 SE ESCALA PARA VISITA. LLAMAR ANTES DE VISITAR, CONFIRMAR FALLA Y DATOS | 29/10/2025 IMPRESORA AVERIADA SE REALIZA CAMBIO DE DATAFONO</t>
  </si>
  <si>
    <t>2948136</t>
  </si>
  <si>
    <t>3007043460</t>
  </si>
  <si>
    <t>PTM SABANETA PAPELERIA GOD IS</t>
  </si>
  <si>
    <t>FO-25-1746949</t>
  </si>
  <si>
    <t>28/10/2025 SE ESCALA PARA VISITA. LLAMAR ANTES DE VISITAR, CONFIRMAR FALLA Y DATOS | 29/10/2025 SE REALIZA CAMBIO DE LECTORA DEBIDO A DAÑO POR REINICIOS, TODO OK</t>
  </si>
  <si>
    <t>9AEZZ608</t>
  </si>
  <si>
    <t>19355</t>
  </si>
  <si>
    <t>2948201</t>
  </si>
  <si>
    <t>3007058504</t>
  </si>
  <si>
    <t>INZA</t>
  </si>
  <si>
    <t>BARRIO CENTRO INZA 1</t>
  </si>
  <si>
    <t>FO-25-1746854</t>
  </si>
  <si>
    <t>28/10/2025 SE ESCALA PARA VISITA. LLAMAR ANTES DE VISITAR, CONFIRMAR FALLA Y DATOS | 31/10/2025 SE REALIZA LLAMADA CON EL CLIENTE  SE VERIFICA ESTABA CONECTADA A UN ROUTER SECUNDARIO SE LE PIDE SE CONECTE AL PRINCIOAL SE HACEN PRUEBAS OK</t>
  </si>
  <si>
    <t>2949493</t>
  </si>
  <si>
    <t>3007025885</t>
  </si>
  <si>
    <t>BARRIO PARQUE PRINCIPAL COCORN</t>
  </si>
  <si>
    <t>FO-25-1747992</t>
  </si>
  <si>
    <t>28/10/2025 SE ESCALA PARA VISITA. LLAMAR ANTES DE VISITAR, CONFIRMAR FALLA Y DATOS | 29/10/2025 SE HACE MANTENIMIENTO OK SE LIMPIA LECTOR DE TARJETA</t>
  </si>
  <si>
    <t>AB0YZ492</t>
  </si>
  <si>
    <t>13670</t>
  </si>
  <si>
    <t>2949552</t>
  </si>
  <si>
    <t>3007057665</t>
  </si>
  <si>
    <t>SAN PABLO</t>
  </si>
  <si>
    <t>BARRIO LOS LAGOS SAN PABLO 1</t>
  </si>
  <si>
    <t>FO-25-1747997</t>
  </si>
  <si>
    <t>28/10/2025 SE ESCALA PARA VISITA. LLAMAR ANTES DE VISITAR, CONFIRMAR FALLA Y DATOS | 30/10/2025 SE REALIZA CAMBIO DE DATAFONO SE DEJA DSK 2600 CON VERSION 10.3 SE HACEN PRUEBAS OK , SE CAMBIA LECTOR DE BARRAS CABLE DAÑADO</t>
  </si>
  <si>
    <t>9A0BZ304</t>
  </si>
  <si>
    <t>2949562</t>
  </si>
  <si>
    <t>3007080590</t>
  </si>
  <si>
    <t>BARRIO ACAIDANA I Y II CAREPA</t>
  </si>
  <si>
    <t>FO-25-1747994</t>
  </si>
  <si>
    <t>28/10/2025 SE ESCALA PARA VISITA. LLAMAR ANTES DE VISITAR, CONFIRMAR FALLA Y DATOS | 29/10/2025 DATAFONO NO PRENDE. SE VALIDAN CONEXIONES FISICAS Y SE LOGRA RESTABLECER EL SERVICIO, SE HACEN PRUEDE CONSULTA DE SALDO Y IMPRIMIR VERSION SE DEJA TODO FUNCINANDO CORRECTAMENTE</t>
  </si>
  <si>
    <t>V6ZZZ796</t>
  </si>
  <si>
    <t>2949678</t>
  </si>
  <si>
    <t>FO-25-1748344</t>
  </si>
  <si>
    <t>29/10/2025 SE ESCALA PARA VISITA. LLAMAR ANTES DE VISITAR, CONFIRMAR FALLA Y DATOS | 29/10/2025 SE REALIZA CAMBIO DE EQUIPO YA QUE ESTE SE LE DAÑO EL LECTOR DE TARJETAS, SE INICIALIZA Y SE RECONFIGURA, SE REALIZAN PRUEBAS OK.</t>
  </si>
  <si>
    <t>AE003971 - AE003240</t>
  </si>
  <si>
    <t>2949725</t>
  </si>
  <si>
    <t>3007079210</t>
  </si>
  <si>
    <t>BARRIO LA  PEDRERA COPACABANA</t>
  </si>
  <si>
    <t>FO-25-1748067</t>
  </si>
  <si>
    <t>28/10/2025 SE ESCALA PARA VISITA. LLAMAR ANTES DE VISITAR, CONFIRMAR FALLA Y DATOS | 29/10/2025 SE REVISA EQUIPO Y TIENES MENSAJES DE RETIRO DE TARJETA DE REALIZA MANTENIMIENTO Y EL DAÑO PERSISTE SE REALIZAN CAMBIOS DE EQUIPO PRUEBAS EXITOSAS SERVICIO OPERATIVO OK</t>
  </si>
  <si>
    <t>A4WZZ087</t>
  </si>
  <si>
    <t>2949871</t>
  </si>
  <si>
    <t>3007065567</t>
  </si>
  <si>
    <t>BARRIO CENTRO AGUAZUL 2</t>
  </si>
  <si>
    <t>FO-25-1748343</t>
  </si>
  <si>
    <t>29/10/2025 SE ESCALA PARA VISITA. LLAMAR ANTES DE VISITAR, CONFIRMAR FALLA Y DATOS | 30/10/2025 SE VISITA COMERCIO, SE REALIZA CAMBIO DE DATAFONO. OPERATIVO EL SERVICIO. PRUEBAS OK</t>
  </si>
  <si>
    <t>1A00D144</t>
  </si>
  <si>
    <t>2950101</t>
  </si>
  <si>
    <t>3007065529</t>
  </si>
  <si>
    <t>DISTRICOL MISCELANEA SALOME AR</t>
  </si>
  <si>
    <t>FO-25-1748332</t>
  </si>
  <si>
    <t>29/10/2025 SE ESCALA PARA VISITA. LLAMAR ANTES DE VISITAR, CONFIRMAR FALLA Y DATOS | 29/10/2025 SE REALIZA VISITA SE CAMBIA DATAFONO YA QUE SE APAGA Y SE REINICIA PUERTO DE CONEXIÓN HACE MALA CONEXIÓN AL MOVERLO SE CREAN USUARIOS SE HACEN PRUEBAS SERVICIO OK</t>
  </si>
  <si>
    <t>1A00D106</t>
  </si>
  <si>
    <t>2950285</t>
  </si>
  <si>
    <t>FO-25-1749090</t>
  </si>
  <si>
    <t>29/10/2025 SE ESCALA PARA VISITA. LLAMAR ANTES DE VISITAR, CONFIRMAR FALLA Y DATOS | 29/10/2025 SE LLEGA A COMERCIO SE ENCUENTRA CERRADO GUARDA DE CONSEGURIDAD INDICA QUE SE HABRÉ DE 4 AM A 12 PM , ME COMUNICO AL NÚMERO DE CONTACTO 3213580470 NO SE LOGRA COMUNICACIÓN</t>
  </si>
  <si>
    <t>EF02Z332</t>
  </si>
  <si>
    <t>2950463</t>
  </si>
  <si>
    <t>3007022575</t>
  </si>
  <si>
    <t>MULTIPAGAS UNICENTRO CENTRO CO</t>
  </si>
  <si>
    <t>FO-25-1749091</t>
  </si>
  <si>
    <t>29/10/2025 SE ESCALA PARA VISITA. LLAMAR ANTES DE VISITAR, CONFIRMAR FALLA Y DATOS | 29/10/2025 SE VALIDA EQUIPO Y SE EVIDENCIA QUE AL MOMENTO DE HACER BORRADO DE MEMORIA LA CLAVE NO DA, PROCEDO A HACER EL FORMATEO TOTAL DEL EQUIPO DEJÁNDOLO OK</t>
  </si>
  <si>
    <t>ANZZZ800</t>
  </si>
  <si>
    <t>2951954</t>
  </si>
  <si>
    <t>3007035026</t>
  </si>
  <si>
    <t>BARRIO LAS DELICIAS GRANADA 1</t>
  </si>
  <si>
    <t>FO-25-1750366</t>
  </si>
  <si>
    <t>29/10/2025 SE ESCALA PARA VISITA. LLAMAR ANTES DE VISITAR, CONFIRMAR FALLA Y DATOS | 30/10/2025 SE REALIZA CAMBIO DE EQUIPOS POR ALERTA INTERRUPCION</t>
  </si>
  <si>
    <t>BL02Z381</t>
  </si>
  <si>
    <t>2952033</t>
  </si>
  <si>
    <t>3007020723</t>
  </si>
  <si>
    <t>PAGAFACIL GIRARDOT</t>
  </si>
  <si>
    <t>FO-25-1750359</t>
  </si>
  <si>
    <t>29/10/2025 SE ESCALA PARA VISITA. LLAMAR ANTES DE VISITAR, CONFIRMAR FALLA Y DATOS | 30/10/2025 SE REALIZA VISITA DE CAMPO ENCONTRADO QUE EQUIPO SE REINICIA CONSTANTEMENTE Y PINPAD ESTA ALERTADO, POR LO ANTERIOR SE PROCEDE A CAMBIAR HUB Y PINPAD SE REALIZAN PRUEBAS CUPO Y USUARIO OK.</t>
  </si>
  <si>
    <t>AAAAX160</t>
  </si>
  <si>
    <t>2952041</t>
  </si>
  <si>
    <t>3007064065</t>
  </si>
  <si>
    <t>BARRIO CENTRO TARAZA</t>
  </si>
  <si>
    <t>FO-25-1750355</t>
  </si>
  <si>
    <t>29/10/2025 SE ESCALA PARA VISITA. LLAMAR ANTES DE VISITAR, CONFIRMAR FALLA Y DATOS | 30/10/2025 DURANTE LA VISITA TÉCNICA REALIZADA EN ATENCIÓN AL INCIDENTE REPORTADO CON EL LECTOR DE BARRAS, SE LLEVÓ A CABO EL PROCESO DE IDENTIFICACIÓN DEL USUARIO, QUIEN CONFIRMÓ QUE EL DISPOSITIVO PRESENTA FALLAS INTERMITENTES AL MOMENTO DE ENCENDER.
AL REALIZAR LA INSPECCIÓN FÍSICA DEL EQUIPO, SE EVIDENCIÓ QUE EL CABLE DEL LECTOR SE ENCONTRABA VISIBLEMENTE DETERIORADO, LO CUAL GENERABA PROBLEMAS DE CONEXIÓN Y ENCENDIDO. COMO MEDIDA CORRECTIVA, SE PROCEDIÓ AL REEMPLAZO DEL CABLE AFECTADO.
TRAS EL CAMBIO, SE VERIFICÓ EL FUNCIONAMIENTO DEL LECTOR, CONFIRMANDO QUE QUEDÓ COMPLETAMENTE OPERATIVO Y EN CONDICIONES NORMALES DE USO.</t>
  </si>
  <si>
    <t>0A00O678</t>
  </si>
  <si>
    <t>2952052</t>
  </si>
  <si>
    <t>3007052695</t>
  </si>
  <si>
    <t>PTM CALI SOCIAL FRUVER SERVICA</t>
  </si>
  <si>
    <t>FO-25-1750670</t>
  </si>
  <si>
    <t>29/10/2025 SE ESCALA PARA VISITA. LLAMAR ANTES DE VISITAR, CONFIRMAR FALLA Y DATOS | 29/10/2025 SE REALIZA CAMBIO DE LECTOR L1 NO PRENDE, CB BANCOLOMBIA PURO, PRUEBAS OK</t>
  </si>
  <si>
    <t>A302Z396</t>
  </si>
  <si>
    <t>2952069</t>
  </si>
  <si>
    <t>3007078581</t>
  </si>
  <si>
    <t>BARRIO SAN JOAQUIN MEDELLIN 4</t>
  </si>
  <si>
    <t>FO-25-1750663</t>
  </si>
  <si>
    <t>29/10/2025 SE ESCALA PARA VISITA. LLAMAR ANTES DE VISITAR, CONFIRMAR FALLA Y DATOS | 29/10/2025 SE REALIZA CAMBIO DE DATAFONO DEBIDO A DAÑO EN PINES DE LECTOR DE TARJETAS, PRUEBAS OK</t>
  </si>
  <si>
    <t>F1LZZ989</t>
  </si>
  <si>
    <t>2952086</t>
  </si>
  <si>
    <t>3007060301</t>
  </si>
  <si>
    <t>BARRIO LOS OLIVOS BARRANQUILLA</t>
  </si>
  <si>
    <t>FO-25-1750660</t>
  </si>
  <si>
    <t>29/10/2025 SE ESCALA PARA VISITA. LLAMAR ANTES DE VISITAR, CONFIRMAR FALLA Y DATOS | 29/10/2025 SE REMPLAZA PIN PAD, ESTABA ALERT INTERRUPCIÓN</t>
  </si>
  <si>
    <t>9OZZZ205</t>
  </si>
  <si>
    <t>2952173</t>
  </si>
  <si>
    <t>3007044648</t>
  </si>
  <si>
    <t>DISTRICOL OZURE NET</t>
  </si>
  <si>
    <t>FO-25-1750648</t>
  </si>
  <si>
    <t>29/10/2025 SE ESCALA PARA VISITA. LLAMAR ANTES DE VISITAR, CONFIRMAR FALLA Y DATOS | 29/10/2025 EN LA VISITA TÉCNICA SE REALIZÓ EL CAMBIO DE DATÁFONO YA QUE SE ENCONTRÓ CON EL TECLADO BORROSO Y DURO, ADICIONAL A ESO LA TAPA DE LA IMPRESORA ESTABA AVERIADA POR DESGASTE,EL CAMBIO SE APRUEBA, VERSIÓN 9.90 , INICIALIZACIÓN OK,SE CREARON LOS USUARIOS Y SE REALIZARON LAS PRUEBAS DEJANDO EL SERVICIO OPERANDO SIN FALLAS Y SIN NOVEDAD</t>
  </si>
  <si>
    <t>GA0AZ454</t>
  </si>
  <si>
    <t>2952188</t>
  </si>
  <si>
    <t>3007026757</t>
  </si>
  <si>
    <t>CENTRO SAN JOSE DEL GUAVIARE I</t>
  </si>
  <si>
    <t>FO-25-1750634</t>
  </si>
  <si>
    <t>29/10/2025 SE ESCALA PARA VISITA. LLAMAR ANTES DE VISITAR, CONFIRMAR FALLA Y DATOS | 31/10/2025 SE REALIZA CAMBIO DE EQUIPOS POR FALLAS CONSTANTES DE REINICIO SE CAMBIA PINPAD POR TECNOLOGÍA SE REALIZA PRUEBAS BÁSICAS SIN NOVEDAD</t>
  </si>
  <si>
    <t>BL014120-11RZZ548</t>
  </si>
  <si>
    <t>13442</t>
  </si>
  <si>
    <t>2952217</t>
  </si>
  <si>
    <t>3007071809</t>
  </si>
  <si>
    <t>MARIA LA BAJA</t>
  </si>
  <si>
    <t>BARRIO CALLE CENTRAL MARIA LA</t>
  </si>
  <si>
    <t>FO-25-1750642</t>
  </si>
  <si>
    <t>29/10/2025 SE ESCALA PARA VISITA. LLAMAR ANTES DE VISITAR, CONFIRMAR FALLA Y DATOS | 30/10/2025 SE REALIZA CAMBIO DE EQUIPO POR DAÑO DE ALERTA INTERRUPCIÓN SE DEJA UN EQUIPO NUEVO SE REALIZA PRUEBA Y TODO QUEDA OK</t>
  </si>
  <si>
    <t>A30TZ867</t>
  </si>
  <si>
    <t>2952395</t>
  </si>
  <si>
    <t>3007071956</t>
  </si>
  <si>
    <t>CALI GAITAN</t>
  </si>
  <si>
    <t>FO-25-1750720</t>
  </si>
  <si>
    <t>29/10/2025 SE ESCALA PARA VISITA. LLAMAR ANTES DE VISITAR, CONFIRMAR FALLA Y DATOS | 29/10/2025 CLIENTE TIENE IP DESCONFIGURADA SE CONFIGURA Y QUEDA FUNCIONANDO CORRECTAMENTE</t>
  </si>
  <si>
    <t>LN00M166</t>
  </si>
  <si>
    <t>2952480</t>
  </si>
  <si>
    <t>FO-25-1750721</t>
  </si>
  <si>
    <t>29/10/2025 SE ESCALA PARA VISITA. LLAMAR ANTES DE VISITAR, CONFIRMAR FALLA Y DATOS | 31/10/2025 SE REALIZA CAMBIO DE DATÁFONO DESK3500 POR FALLO EN COMUNICACIÓN, SE INSTALA NUEVO DESK3500 SE REALIZAN PRUEBAS EXITOSAS OK.</t>
  </si>
  <si>
    <t>2953064</t>
  </si>
  <si>
    <t>3007040468</t>
  </si>
  <si>
    <t>PTM MED PELUQUERIA NEY</t>
  </si>
  <si>
    <t>FO-25-1751447</t>
  </si>
  <si>
    <t>29/10/2025 SE ESCALA PARA VISITA. LLAMAR ANTES DE VISITAR, CONFIRMAR FALLA Y DATOS | 29/10/2025 SE REALIZA RECONFIGURACIÓN DE DATÁFONO YA QUE TENÍA BORRADO LOS PARÁMETROS, SE INICIALIZA Y SE REALIZAN PRUEBAS OK.</t>
  </si>
  <si>
    <t>AB0LZ511 - 9CNZZ963</t>
  </si>
  <si>
    <t>2953095</t>
  </si>
  <si>
    <t>FO-25-1751435</t>
  </si>
  <si>
    <t>29/10/2025 SE ESCALA PARA VISITA. LLAMAR ANTES DE VISITAR, CONFIRMAR FALLA Y DATOS | 30/10/2025 SE LLAMA AL CLIENTE SE VÁLIDA INCIDENTE NO LE PERMITE REALIZAR RETIROS, SE VISITA EL COMERCIO, SE REVISA LOS EQUIPOS EN BUEN ESTADO, LAS PRUEBAS DE RETIRO NEQUI Y CUENTAS DE BANCOLOMBIA MUESTRAN MSJ "RECHAZO GENERAL" SE INICIALIZA TERMINALES MIXTA SOLUCIONANDO EL PROBLEMA, PRUEBAS OK, TELECARGA TRNA</t>
  </si>
  <si>
    <t>2953113</t>
  </si>
  <si>
    <t>3007033407</t>
  </si>
  <si>
    <t>DISTRICOL AUTOSERVICIO MERCALO</t>
  </si>
  <si>
    <t>FO-25-1751443</t>
  </si>
  <si>
    <t>29/10/2025 SE ESCALA PARA VISITA. LLAMAR ANTES DE VISITAR, CONFIRMAR FALLA Y DATOS | 30/10/2025 SE VALIDA COMUNICACIÓN CON EL CLIENTE EN LA CUAL REQUIERE ATENDER LA VISITA DESPUÉS DE LAS 2 DE LA TARDE YA QUE DEBE REALIZAR UNA DILIGENCIA PERSONAL Y SOLAMENTE PODRÁ ATENDER DESPUÉS DE LAS 2 DE LA TARDE. | 31/10/2025 SE REALIZA CAMBIO DE CABLE ENSORTIJADO YA QUE SE ENCUENTRA EN MAL ESTADO Y CAUSA REINICIOS.</t>
  </si>
  <si>
    <t>AB00V881</t>
  </si>
  <si>
    <t>2953166</t>
  </si>
  <si>
    <t>3007043536</t>
  </si>
  <si>
    <t>BARRIO COSTA HERMOSA SOLEDAD 4</t>
  </si>
  <si>
    <t>FO-25-1751437</t>
  </si>
  <si>
    <t>29/10/2025 SE ESCALA PARA VISITA. LLAMAR ANTES DE VISITAR, CONFIRMAR FALLA Y DATOS | 30/10/2025 PROBLEMAS PARA INGRESAR POR AUTORIZACIÓN DEL BANCO | 30/10/2025 SE REALIZA VISITA AL COMERCIO SE ENCUENTRA DATÁFONO CON IMPRESORA DAÑADA LO CUAL NO IMPRIMIA UNO O VARIOS CARACTERES SE CAMBIA DATÁFONO SE INSTALA VERSIÓN 9.90 SE REALIZAN PRUEBAS EXITOSAS Y EL CB QUEDA OPERATIVO</t>
  </si>
  <si>
    <t>GZDZZ068 - 9AHZZ482</t>
  </si>
  <si>
    <t>2953191</t>
  </si>
  <si>
    <t>3007016830</t>
  </si>
  <si>
    <t>PAGAFACIL COLTEJER</t>
  </si>
  <si>
    <t>FO-25-1751424</t>
  </si>
  <si>
    <t>29/10/2025 SE ESCALA PARA VISITA. LLAMAR ANTES DE VISITAR, CONFIRMAR FALLA Y DATOS | 29/10/2025 SE CAMBIA LECTORA POR DAÑO, PRUEBAS OK</t>
  </si>
  <si>
    <t>JFZZZ774</t>
  </si>
  <si>
    <t>2953394</t>
  </si>
  <si>
    <t>3007081035</t>
  </si>
  <si>
    <t>DISTRICOL CREDIPLUS M Y M</t>
  </si>
  <si>
    <t>FO-25-1752069</t>
  </si>
  <si>
    <t>29/10/2025 SE ESCALA PARA VISITA. LLAMAR ANTES DE VISITAR, CONFIRMAR FALLA Y DATOS | 30/10/2025 SE REALIZA CAMBIO DE DATÁFONO POR DAÑO EN PUERTO ETHERNET.</t>
  </si>
  <si>
    <t>FJZZZ898</t>
  </si>
  <si>
    <t>2953407</t>
  </si>
  <si>
    <t>3007038296</t>
  </si>
  <si>
    <t>BARRIO LATINO CUCUTA 5</t>
  </si>
  <si>
    <t>FO-25-1751422</t>
  </si>
  <si>
    <t>29/10/2025 SE ESCALA PARA VISITA. LLAMAR ANTES DE VISITAR, CONFIRMAR FALLA Y DATOS | 29/10/2025 SE CAMBIO LECTOR POR DAÑO EN EL CABLE Y HUB POR CABLE EN MAL ESTADO, SE INSTALA NUEVA VERSIÓN CIERRES Y PRUEBAS OK</t>
  </si>
  <si>
    <t>AB00U392</t>
  </si>
  <si>
    <t>2953420</t>
  </si>
  <si>
    <t>3007066958</t>
  </si>
  <si>
    <t>BARRIO SAN BENITO BOGOTA 3</t>
  </si>
  <si>
    <t>FO-25-1751420</t>
  </si>
  <si>
    <t>29/10/2025 SE ESCALA PARA VISITA. LLAMAR ANTES DE VISITAR, CONFIRMAR FALLA Y DATOS | 30/10/2025 SE REALIZA CAMBIO DE EQUIPO POR FALLAS EN IMPRESIÓN.. PRUEBA OK SE CREAN USUARIOS OK</t>
  </si>
  <si>
    <t>F100G490</t>
  </si>
  <si>
    <t>2953434</t>
  </si>
  <si>
    <t>3007078725</t>
  </si>
  <si>
    <t>PTM BELLO DROGUERIA LA 73</t>
  </si>
  <si>
    <t>FO-25-1751409</t>
  </si>
  <si>
    <t>29/10/2025 SE ESCALA PARA VISITA. LLAMAR ANTES DE VISITAR, CONFIRMAR FALLA Y DATOS | 29/10/2025 SE CAMBIA DATÁFONO YA QUE EL USUARIO REPORTA QUE EN OCASIONES LA PANTALLA DEL DATÁFONO SE PONE NEGRA Y EL DATÁFONO SE BLOQUEA Y NO DEJA HACER NADA, SE DEJAN SERVICIOS FUNCIONANDO CORRECTAMENTE</t>
  </si>
  <si>
    <t>A1RZZ275 - A1RZZ317</t>
  </si>
  <si>
    <t>2953496</t>
  </si>
  <si>
    <t>3007042224</t>
  </si>
  <si>
    <t>BARRIO SANTANDER SAN PABLO 1</t>
  </si>
  <si>
    <t>FO-25-1752066</t>
  </si>
  <si>
    <t>29/10/2025 SE ESCALA PARA VISITA. LLAMAR ANTES DE VISITAR, CONFIRMAR FALLA Y DATOS | 30/10/2025 SE REALIZA CAMBIO DE DATÁFONO SE DEJA DSK 3500 CON VERSION 10.3 , SE HACEN PRUEBAS OK SE REALIZA CAMBIO DE LECTORA CABLE DAÑADO SE DEJA NUEVA PRUEBAS OK VISITA EXITOSA</t>
  </si>
  <si>
    <t>AA0ZZ132</t>
  </si>
  <si>
    <t>2953507</t>
  </si>
  <si>
    <t>3007053579</t>
  </si>
  <si>
    <t>PTM CARTAGENA DROGUERIA VILMA</t>
  </si>
  <si>
    <t>FO-25-1751407</t>
  </si>
  <si>
    <t>29/10/2025 SE ESCALA PARA VISITA. LLAMAR ANTES DE VISITAR, CONFIRMAR FALLA Y DATOS | 30/10/2025 SE REALIZA REVISIÓN DEL EQUIPO SE CMSBIS CABLE MAGIC BOX</t>
  </si>
  <si>
    <t>TR0VZ656 - II0VZ248</t>
  </si>
  <si>
    <t>5579</t>
  </si>
  <si>
    <t>2953559</t>
  </si>
  <si>
    <t>3007070456</t>
  </si>
  <si>
    <t>PUERTO BERRIO</t>
  </si>
  <si>
    <t>BARRIO ALFONSO LOPEZ PUERTO BE</t>
  </si>
  <si>
    <t>FO-25-1752067</t>
  </si>
  <si>
    <t>29/10/2025 SE ESCALA PARA VISITA. LLAMAR ANTES DE VISITAR, CONFIRMAR FALLA Y DATOS | 30/10/2025 SE CAMBIA DATÁFONO ALERTADO, SE DEJAN SERVICIOS FUNCIONANDO CORRECTAMENTE</t>
  </si>
  <si>
    <t>FAZZZ565</t>
  </si>
  <si>
    <t>2953759</t>
  </si>
  <si>
    <t>3007022577</t>
  </si>
  <si>
    <t>EDS LOS MANGOS MEDELLIN ANTIOQ</t>
  </si>
  <si>
    <t>FO-25-1752493</t>
  </si>
  <si>
    <t>29/10/2025 SE REALIZA BORRADO DE APLICATIVO Y SE REINSTALA, SE RECONFIGURA Y SE INICIALIZA, SE REALIZA PRUEBAS OK.</t>
  </si>
  <si>
    <t>AOZZZ008</t>
  </si>
  <si>
    <t>2954120</t>
  </si>
  <si>
    <t>3007025172</t>
  </si>
  <si>
    <t>OPRAP EURO LA FRONTERA</t>
  </si>
  <si>
    <t>FO-25-1753034</t>
  </si>
  <si>
    <t>29/10/2025 SE ESCALA PARA VISITA. LLAMAR ANTES DE VISITAR, CONFIRMAR FALLA Y DATOS | 30/10/2025 SE REALIZA CAMBIO DE DATAFONO POR TAPA IMPRESORA MALA SE HACEN PRUEBAS OK</t>
  </si>
  <si>
    <t>A000L464</t>
  </si>
  <si>
    <t>2954380</t>
  </si>
  <si>
    <t>3007081703</t>
  </si>
  <si>
    <t>DISTRICOL OPULENCE SHOES</t>
  </si>
  <si>
    <t>FO-25-1753153</t>
  </si>
  <si>
    <t>29/10/2025 SE ESCALA PARA VISITA. LLAMAR ANTES DE VISITAR, CONFIRMAR FALLA Y DATOS | 30/10/2025 SE REALIZA MANTENIMIENTO , SE REALIZA INYECCIÓN DE SISTEMA Y VERSIÓN INICIALIZADA OK PRUEBAS OK CUBRE CLAVE OK</t>
  </si>
  <si>
    <t>FYZZZ196</t>
  </si>
  <si>
    <t>2954575</t>
  </si>
  <si>
    <t>3007028848</t>
  </si>
  <si>
    <t>BARRIO OSPINA 2 EL CARMEN DE V</t>
  </si>
  <si>
    <t>FO-25-1753608</t>
  </si>
  <si>
    <t>29/10/2025 SE ESCALA PARA VISITA. LLAMAR ANTES DE VISITAR, CONFIRMAR FALLA Y DATOS | 30/10/2025 SE REALIZA CAMBIO DE DATÁFONO YA QUE SE REINICIA AL INSERTAR LA TARJETA, SE CONFIGURA Y SE INICIALIZA, SE REALIZA PRUEBAS OK.</t>
  </si>
  <si>
    <t>BL01Y700</t>
  </si>
  <si>
    <t>2954987</t>
  </si>
  <si>
    <t>3007081152</t>
  </si>
  <si>
    <t>BARRIO CGT SAN JUAN DE ASIS PUERTO LIBERTADOR</t>
  </si>
  <si>
    <t>FO-25-1753888</t>
  </si>
  <si>
    <t>29/10/2025 SE ESCALA PARA VISITA. LLAMAR ANTES DE VISITAR, CONFIRMAR FALLA Y DATOS | 31/10/2025 SE VISITA SITIO, SE CAMBIA CABLE MAGIC BOX 2600 OK. SE REALIZAN PRUEBAS EXITOSAS</t>
  </si>
  <si>
    <t>SIZZZ893</t>
  </si>
  <si>
    <t>2955104</t>
  </si>
  <si>
    <t>3007073555</t>
  </si>
  <si>
    <t>DISTRICOL CENTRAL DEL PVC Y AC</t>
  </si>
  <si>
    <t>FO-25-1753877</t>
  </si>
  <si>
    <t>29/10/2025 SE ESCALA PARA VISITA. LLAMAR ANTES DE VISITAR, CONFIRMAR FALLA Y DATOS | 30/10/2025 DATAFONO NO SACA PAPEL, PIÑONES Y TAPA MALA SE PROCEDE A INSTALAR ADATAFONO NUEVO Y SE HACEN PRUEBASBSE CONSULTA DE SALDO, RETIRO Y CONSIGANCION NEQUI  DEJANDO TODO FUNCIONANDO CORRECTAMENTE.</t>
  </si>
  <si>
    <t>SV00W480</t>
  </si>
  <si>
    <t>2955202</t>
  </si>
  <si>
    <t>3007029253</t>
  </si>
  <si>
    <t>BARRIO SANTA FE 2 MONTERIA</t>
  </si>
  <si>
    <t>FO-25-1753878</t>
  </si>
  <si>
    <t>29/10/2025 SE ESCALA PARA VISITA. LLAMAR ANTES DE VISITAR, CONFIRMAR FALLA Y DATOS | 30/10/2025 SE VISITA SITIO, SE CAMBIA DATAFONO POR DAÑO EN PUERTO IP OK SE REALIZAN PRUEBAS EXITOSAS</t>
  </si>
  <si>
    <t>BBBBM728</t>
  </si>
  <si>
    <t>47268</t>
  </si>
  <si>
    <t>2955365</t>
  </si>
  <si>
    <t>3007060847</t>
  </si>
  <si>
    <t>EL RETEN</t>
  </si>
  <si>
    <t>BARRIO CENTRO EL RETEN 1</t>
  </si>
  <si>
    <t>FO-25-1754280</t>
  </si>
  <si>
    <t>29/10/2025 SE ESCALA PARA VISITA. LLAMAR ANTES DE VISITAR, CONFIRMAR FALLA Y DATOS | 30/10/2025 SE REALIZA LA VISITA,  SE ENCUENTRA EL CABLE DEL LECTOR DE BARRAS AVERIADO, YA QUE ESTA PARTIDO Y PEGADO CON CINTA SE PROCEDE A CAMBIAR EL CABLE , SE REALIZAN PRUEBAS DE RECAUDO Y TODO OK</t>
  </si>
  <si>
    <t>FUA0G731</t>
  </si>
  <si>
    <t>2955737</t>
  </si>
  <si>
    <t>3007071302</t>
  </si>
  <si>
    <t>BARRIO IDEMA SANTA ROSA DEL SU</t>
  </si>
  <si>
    <t>FO-25-1754474</t>
  </si>
  <si>
    <t>29/10/2025 SE ESCALA PARA VISITA. LLAMAR ANTES DE VISITAR, CONFIRMAR FALLA Y DATOS | 30/10/2025 SE REALIZA CAMBIO DE TAPA DE IMPRESORA , SE HACEN PRUEBAS OK DATAFONO OPERATIVO VISITA EXITOSA</t>
  </si>
  <si>
    <t>SV00C125</t>
  </si>
  <si>
    <t>68872</t>
  </si>
  <si>
    <t>2955822</t>
  </si>
  <si>
    <t>3007064882</t>
  </si>
  <si>
    <t>DISTRICOL CAFE MOR</t>
  </si>
  <si>
    <t>FO-25-1754477</t>
  </si>
  <si>
    <t>29/10/2025 SE ESCALA PARA VISITA. LLAMAR ANTES DE VISITAR, CONFIRMAR FALLA Y DATOS | 31/10/2025 SE REALIZA VISITA AL COMERCIO CB BANCOLOMBIA, SE VALIDA Y SE ENCUENTRA QUE EL LECTOR DE BARRAS ESTA EN DAÑO FORMATO INVALIDO, SE HACE CAMBIO DE LECTOR, SE HACEN PRUEBAS DEJANDO TODO OK</t>
  </si>
  <si>
    <t>5A002504</t>
  </si>
  <si>
    <t>2955836</t>
  </si>
  <si>
    <t>3007014483</t>
  </si>
  <si>
    <t>EL DIFICIL ARIGUANI</t>
  </si>
  <si>
    <t>FO-25-1754472</t>
  </si>
  <si>
    <t>29/10/2025 SE ESCALA PARA VISITA. LLAMAR ANTES DE VISITAR, CONFIRMAR FALLA Y DATOS | 30/10/2025 SE REALIZO CAMBIO DE DATAFONO, YA QUE EN ALGUNAS TIRILLAS NO IMPRIMIA LA INFORMACIÓN COMOLETA, DE IGUAL FORMA SE CAMBIA UN HUB CORRESPONDIENTE AL OTRO DATAFONO QUE TIENE EL CLIENTE CON EL MISMO CODIGO DEL PUNTO, YA QUE HACIA QUE SE REINICIABA EL DATAFONO, SE REALIZAN PRUEBAS EN AMBOS DATAFONOS Y SE EVIDENCIA QUE SE ENCUENTRAN OPERANDO AL 100%</t>
  </si>
  <si>
    <t>9BOZZ642-A00IZ738</t>
  </si>
  <si>
    <t>2955848</t>
  </si>
  <si>
    <t>3007034820</t>
  </si>
  <si>
    <t>BARRIO EL PLACER EL CERRITO</t>
  </si>
  <si>
    <t>FO-25-1754470</t>
  </si>
  <si>
    <t>29/10/2025 SE ESCALA PARA VISITA. LLAMAR ANTES DE VISITAR, CONFIRMAR FALLA Y DATOS | 30/10/2025 EN LA VISITA TÉCNICA SE REALIZÓ EL CAMBIO DE CABLE MAGIC BOX TETRA DESK 3500 Y FUENTE DE PODER YA QUE SE ENCONTRÓ AVERIADO.</t>
  </si>
  <si>
    <t>BL01J451</t>
  </si>
  <si>
    <t>2955871</t>
  </si>
  <si>
    <t>3007068489</t>
  </si>
  <si>
    <t>DISTRICOL MULTISERVICE JAPON</t>
  </si>
  <si>
    <t>FO-25-1755565</t>
  </si>
  <si>
    <t>30/10/2025 VISITAMOS COMERCIO EL DATÁFONO TIENE LAS TECLAS MUY BORROSAS Y LA TAPA DE IMPRESORA DAÑA, REALIZAMOS CAMBIO LO CONFIGURAMOS Y REALIZAMOS PRUEBAS CON EL NUEVO DATÁFONO OK.</t>
  </si>
  <si>
    <t>AAJQZ383</t>
  </si>
  <si>
    <t>2955901</t>
  </si>
  <si>
    <t>3007026648</t>
  </si>
  <si>
    <t>VIA PRINCIPAL CIMITARRA SANTAN</t>
  </si>
  <si>
    <t>FO-25-1754471</t>
  </si>
  <si>
    <t>29/10/2025 SE ESCALA PARA VISITA. LLAMAR ANTES DE VISITAR, CONFIRMAR FALLA Y DATOS | 30/10/2025 DATAFONO SE REINICIA, CAMBIO DE DATAFONO, BORRADO E INYECCIÓN DE SO +VER 9.90, CONFIGURACIÓN CB OK, CUBRE CLAVE OK, PRUEBAS OK.</t>
  </si>
  <si>
    <t>9999O537</t>
  </si>
  <si>
    <t>2955949</t>
  </si>
  <si>
    <t>3007070390</t>
  </si>
  <si>
    <t>REDY CALARCA</t>
  </si>
  <si>
    <t>FO-25-1755555</t>
  </si>
  <si>
    <t>30/10/2025 SE VISITA COMERCIO SE REALIZÓ CAMBIO DE LECTOR DAÑADO, PRUEBAS OK.</t>
  </si>
  <si>
    <t>NN007663</t>
  </si>
  <si>
    <t>2956139</t>
  </si>
  <si>
    <t>3007021420</t>
  </si>
  <si>
    <t>COMCARD MED MANR MOVILES LA 30</t>
  </si>
  <si>
    <t>FO-25-1755552</t>
  </si>
  <si>
    <t>30/10/2025 SE ESCALA PARA VISITA. LLAMAR ANTES DE VISITAR, CONFIRMAR FALLA Y DATOS | 30/10/2025 SE REALIZA CAMBIO DE CABLE ENSORTIJADO YA QUE EL OTRO ESTÁ EN MUY MAL ESTADO Y SE VA EL INTERNET. EL POS QUEDA FUNCIONANDO CORRECTAMENTE.</t>
  </si>
  <si>
    <t>AAPZZ817 - IINZZ653</t>
  </si>
  <si>
    <t>2956143</t>
  </si>
  <si>
    <t>FO-25-1755544</t>
  </si>
  <si>
    <t>30/10/2025 SE ESCALA PARA VISITA. LLAMAR ANTES DE VISITAR, CONFIRMAR FALLA Y DATOS | 30/10/2025 PRESENTA DOLOR EN MAGIC BOX EN PUERTO DE INTERNET SE REALIZA CAMBIO DE EQUIPO PORQ NO SE TIENE MAGIC DE BACKUP</t>
  </si>
  <si>
    <t>2956799</t>
  </si>
  <si>
    <t>3007010769</t>
  </si>
  <si>
    <t>PAGO FACIL CALDAS - ANTIOQUIA</t>
  </si>
  <si>
    <t>FO-25-1755913</t>
  </si>
  <si>
    <t>30/10/2025 SE ESCALA PARA VISITA. LLAMAR ANTES DE VISITAR, CONFIRMAR FALLA Y DATOS | 30/10/2025 SE REALIZA CONEXIÓN DE FUENTE DE PODER YA QUE ESTABA DESCONECTADA</t>
  </si>
  <si>
    <t>JNZZZ077</t>
  </si>
  <si>
    <t>2957008</t>
  </si>
  <si>
    <t>3007020699</t>
  </si>
  <si>
    <t>COMCARD MEDELLIN CENTRO NEOCEL</t>
  </si>
  <si>
    <t>FO-25-1755910</t>
  </si>
  <si>
    <t>30/10/2025 SE ESCALA PARA VISITA. LLAMAR ANTES DE VISITAR, CONFIRMAR FALLA Y DATOS | 30/10/2025 CAMBIO EQUIPO  POR DAÑO IMPRESORA SE QUEDA PEGADA Y PIN PAD RECHAZA TARJETAS PRUEBAS OK NO TELECARGA</t>
  </si>
  <si>
    <t>AAAAS959 - 9BMZZ912</t>
  </si>
  <si>
    <t>2957011</t>
  </si>
  <si>
    <t>3007028118</t>
  </si>
  <si>
    <t>DISTRICOL TIENDA EMMANUEL</t>
  </si>
  <si>
    <t>FO-25-1755908</t>
  </si>
  <si>
    <t>30/10/2025 SE ESCALA PARA VISITA. LLAMAR ANTES DE VISITAR, CONFIRMAR FALLA Y DATOS | 31/10/2025 SE CAMBIA DATÁFONO POR FALLAS EN ENCENDIDO</t>
  </si>
  <si>
    <t>1KZZZ619</t>
  </si>
  <si>
    <t>2957171</t>
  </si>
  <si>
    <t>3007044625</t>
  </si>
  <si>
    <t>PTM ACACIAS DROGUERIA Y MINIMA</t>
  </si>
  <si>
    <t>FO-25-1756162</t>
  </si>
  <si>
    <t>30/10/2025 SE ESCALA PARA VISITA. LLAMAR ANTES DE VISITAR, CONFIRMAR FALLA Y DATOS | 30/10/2025 SE REALIZA CAMBIO DE EQUIPO POR DAÑO SE ENTREGA OPERATIVO SIN NOVEDAD</t>
  </si>
  <si>
    <t>GA0AZ647</t>
  </si>
  <si>
    <t>2957265</t>
  </si>
  <si>
    <t>3007066981</t>
  </si>
  <si>
    <t>PTM FUNZA WINNER PACK</t>
  </si>
  <si>
    <t>FO-25-1756159</t>
  </si>
  <si>
    <t>30/10/2025 SE ESCALA PARA VISITA. LLAMAR ANTES DE VISITAR, CONFIRMAR FALLA Y DATOS | 30/10/2025 SE LLEGA A LA DIRECCIÓN INDICADA Y SE REALIZA MANTENIMIENTO A DATÁFONO, CONFIGURACIÓN Y VERSIONAMIENTO OK USUARIO OK , SE REALIZA CAMBIO DE LECTOR POR DAÑO NO ENCIENDE SE REALIZA PRUEBA DE LECTOR EXITOSA , PRUEBAS EXITOSAS.</t>
  </si>
  <si>
    <t>6A0HZ799 - AATZZ232</t>
  </si>
  <si>
    <t>2957359</t>
  </si>
  <si>
    <t>FO-25-1763440 | FO-25-1756256</t>
  </si>
  <si>
    <t>31/10/2025 SE REALIZA VISITA DE CAMPO ENCONTRADO QUE EQUIPO IMPRIME 2 VECES EL VOUCHER DE COMERCIO Y SE QUEDA RETRANSMITIENDO, POR LO CUAL SE PROCEDE A DESHABILITAR CAJA REGISTRADORA Y NUEVAMENTE HABILITAR QUEDANDO OPERATIVO EQUIPO, PRUEBAS CUPO CONEXIÓN A CAJA OK Y USUARIO OK.</t>
  </si>
  <si>
    <t>2957548</t>
  </si>
  <si>
    <t>3007045039</t>
  </si>
  <si>
    <t>DISTRICOL CARNES LA BENDICION</t>
  </si>
  <si>
    <t>FO-25-1756478</t>
  </si>
  <si>
    <t>30/10/2025 SE ESCALA PARA VISITA. LLAMAR ANTES DE VISITAR, CONFIRMAR FALLA Y DATOS | 31/10/2025 SE LEGA AL PUNTO Y SE INTENTA CAMBIAR CABLE DE RED Y ENSORTIJADO, SE HACEN PRUEBAS, LUEGO SE EVIDENCIA PROBLEMA CON EL MÓDEM Y CABLEADO INTERNO DE NEGOCIO, CLIENTE NOS COMETA QUE HA TENIDO PROBLEMA CON ESO Y LLAMAN A LA PERSONA ENCARGADA DE ARREGLAR EL CABLEADO, SE CIERRA YA QUE ES PROBLEMA EXTERNO</t>
  </si>
  <si>
    <t>9B0IZ187</t>
  </si>
  <si>
    <t>2957711</t>
  </si>
  <si>
    <t>3007062790</t>
  </si>
  <si>
    <t>BARRIO SALESIANOS TULUA</t>
  </si>
  <si>
    <t>FO-25-1756475</t>
  </si>
  <si>
    <t>30/10/2025 SE ESCALA PARA VISITA. LLAMAR ANTES DE VISITAR, CONFIRMAR FALLA Y DATOS | 30/10/2025 EN LA VISITA TÉCNICA SE REALIZÓ LA CONFIGURACIÓN E INICIALIZACIÓN OK,YA QUE EL DATÁFONO SE ENCONTRABA CON LA HORA ATRASADA, ADICIONAL A ESO SE ENCUENTRA CABLE MAGIC BOX AVERIADO,SE REALIZÓ EL CAMBIO SE REALIZARON LAS PRUEBAS CON EL CLIENTE DEJANDO EL SERVICIO OPERANDO SIN FALLAS Y SIN NOVEDAD</t>
  </si>
  <si>
    <t>KA00R065</t>
  </si>
  <si>
    <t>2957718</t>
  </si>
  <si>
    <t>3007071534</t>
  </si>
  <si>
    <t>PTM CORREGIMIENTO BURITICA ADD</t>
  </si>
  <si>
    <t>FO-25-1756474</t>
  </si>
  <si>
    <t>30/10/2025 SE ESCALA PARA VISITA. LLAMAR ANTES DE VISITAR, CONFIRMAR FALLA Y DATOS | 31/10/2025 SE HACE GESTIÓN TELEFÓNICA DESPUÉS DE VARIOS INTENTOS,  EL USUARIO INFORMA QUE DESDE AYER EN HORAS DE LA TARDE EL DATÁFONO ESTÁ TRABAJANDO CON NORMALIDAD, QUE AL PARECER ERA UN PROBLEMA CON EL INTERNET, YA QUE NO AGARRABA SEÑAL, PERO QUE HOY HA REALIZADO VARIAS TRANSACCIONES Y NO HA TENIDO PROBLEMAS</t>
  </si>
  <si>
    <t>2957887</t>
  </si>
  <si>
    <t>FO-25-1756747</t>
  </si>
  <si>
    <t>30/10/2025 SE ESCALA PARA VISITA. LLAMAR ANTES DE VISITAR, CONFIRMAR FALLA Y DATOS | 30/10/2025 SE REALIZA CAMBIO DE LECTORA DAÑADO, SE REALIZA PRUEBAS DE FUNCIONAMIENTO OK</t>
  </si>
  <si>
    <t>52320</t>
  </si>
  <si>
    <t>2957895</t>
  </si>
  <si>
    <t>3007044385</t>
  </si>
  <si>
    <t>GUAITARILLA</t>
  </si>
  <si>
    <t>DISTRICOL SURTIMARKET CYY</t>
  </si>
  <si>
    <t>FO-25-1756845</t>
  </si>
  <si>
    <t>30/10/2025 SE ESCALA ACTIVIDAD PARA GESTION WOMPI | 31/10/2025 SE LLEGA A CORRESPONSAL SE VERIFICA FALLA EN LECTOR DE BARRAS CABLE DAÑADO SE REALIZA CAMBIO DE LECTOR SE REALIZA PRUEBAS DE FUNCIONAMIENTO LECTOR EXITOSAS CB QUEDA OPERATIVO</t>
  </si>
  <si>
    <t>AB19Z374</t>
  </si>
  <si>
    <t>2958115</t>
  </si>
  <si>
    <t>3007079183</t>
  </si>
  <si>
    <t>BARRIO EL CARMEN CARTAGO 3</t>
  </si>
  <si>
    <t>FO-25-1756837</t>
  </si>
  <si>
    <t>30/10/2025 SE ESCALA PARA VISITA. LLAMAR ANTES DE VISITAR, CONFIRMAR FALLA Y DATOS | 30/10/2025 SE CAMBIA EQUIPO POR DAÑO EN EL PUERTO DE RED, SE REALIZAN PRUEBAS OK.</t>
  </si>
  <si>
    <t>A4UZZ537</t>
  </si>
  <si>
    <t>50689</t>
  </si>
  <si>
    <t>2958119</t>
  </si>
  <si>
    <t>3007075553</t>
  </si>
  <si>
    <t>PTM SAN MARTIN DROGUERIA Y MIN</t>
  </si>
  <si>
    <t>FO-25-1756834</t>
  </si>
  <si>
    <t>30/10/2025 SE ESCALA PARA VISITA. LLAMAR ANTES DE VISITAR, CONFIRMAR FALLA Y DATOS | 30/10/2025 SE REALIZA CONFIGURACIÓN DE PARÁMETROS TENÍA VARIOS DATOS BORRADOS</t>
  </si>
  <si>
    <t>SX00J110</t>
  </si>
  <si>
    <t>2958188</t>
  </si>
  <si>
    <t>3007051395</t>
  </si>
  <si>
    <t>BARRIO PRADO MEDELLIN 6</t>
  </si>
  <si>
    <t>FO-25-1757471</t>
  </si>
  <si>
    <t>30/10/2025 SE ESCALA PARA VISITA. LLAMAR ANTES DE VISITAR, CONFIRMAR FALLA Y DATOS | 31/10/2025 SE CAMBIA LECTOR POR CABLE DAÑADO, PRUEBAS OK</t>
  </si>
  <si>
    <t>II07Z174 - XPSZZ043</t>
  </si>
  <si>
    <t>25372</t>
  </si>
  <si>
    <t>2958384</t>
  </si>
  <si>
    <t>3007011103</t>
  </si>
  <si>
    <t>JUNIN</t>
  </si>
  <si>
    <t>JUNIN - CUNDINAMARCA</t>
  </si>
  <si>
    <t>FO-25-1757843</t>
  </si>
  <si>
    <t>30/10/2025 SE ESCALA PARA VISITA. LLAMAR ANTES DE VISITAR, CONFIRMAR FALLA Y DATOS | 31/10/2025 SE REALIZA CAMBIO DE EQUIPO POR FALLAS EN IMPRESIÓN. NO IMPRIME UNO O VARIOS CARACTERES.. PRUEBA OK SE CREAN USUARIOS OK</t>
  </si>
  <si>
    <t>BL01Y680</t>
  </si>
  <si>
    <t>2958458</t>
  </si>
  <si>
    <t>FO-25-1757833</t>
  </si>
  <si>
    <t>30/10/2025 SE ESCALA PARA VISITA. LLAMAR ANTES DE VISITAR, CONFIRMAR FALLA Y DATOS | 31/10/2025 SE REALIZA CAMBIO DE EQUIPO YA QUE NO PRENDE, SE REALIZAN PRUEBAS CB OK SE DEJA OPERATIVO.</t>
  </si>
  <si>
    <t>EF00S381</t>
  </si>
  <si>
    <t>2958578</t>
  </si>
  <si>
    <t>3007063935</t>
  </si>
  <si>
    <t>BARRIO CENTRO BUCARAMANGA 54</t>
  </si>
  <si>
    <t>FO-25-1758590</t>
  </si>
  <si>
    <t>30/10/2025 SE ESCALA PARA VISITA. LLAMAR ANTES DE VISITAR, CONFIRMAR FALLA Y DATOS | 31/10/2025 SE HACE PRESENCIA EN COMERCIO SE REALIZA CAMBIO DE EQUIPO DEBIDO A QUE TIENE EL PUERTO DE RED DAÑADO SE REALIZAN PRUEBAS OK SE CREAN USUARIO Y CONTRASEÑA</t>
  </si>
  <si>
    <t>LA00X298</t>
  </si>
  <si>
    <t>2958606</t>
  </si>
  <si>
    <t>3007030821</t>
  </si>
  <si>
    <t>MULTIPAGAS GUACARI</t>
  </si>
  <si>
    <t>FO-25-1757829</t>
  </si>
  <si>
    <t>30/10/2025 SE ESCALA PARA VISITA. LLAMAR ANTES DE VISITAR, CONFIRMAR FALLA Y DATOS | 31/10/2025 SE ESTA EN DESPLAZAMIENTO A ATENCION PERO SE ENCUENTRA PROBLEMAS EN LA VIA DE PARE Y SIGA SE ESTA EN ESPERA PARA PODER CONTINUAR EL RECORRIDO Y LLEGAR AL SITIO. | 31/10/2025 SE CAMBIA LECTOR YA QUE TIENE EL CABLE MALO</t>
  </si>
  <si>
    <t>BRZZZ248</t>
  </si>
  <si>
    <t>2958798</t>
  </si>
  <si>
    <t>3007020791</t>
  </si>
  <si>
    <t>BARRIO LLANO GRANDE PALMIRA</t>
  </si>
  <si>
    <t>FO-25-1759398</t>
  </si>
  <si>
    <t>30/10/2025 SE ESCALA PARA VISITA. LLAMAR ANTES DE VISITAR, CONFIRMAR FALLA Y DATOS | 31/10/2025 EN LA VISITA TÉCNICA SE REALIZÓ LA CONFIGURACIÓN MANUAL DEL LECTOR MOTOROLA SYMBOL,YA QUE SE ENCONTRABA ARROJANDO FORMATO INVÁLIDO,SE REALIZARON LAS PRUEBAS DEJANDO EL SERVICIO OPERANDO SIN FALLAS Y SIN NOVEDAD.</t>
  </si>
  <si>
    <t>AAAAX292 - 9A0CZ541</t>
  </si>
  <si>
    <t>2958883</t>
  </si>
  <si>
    <t>3007071245</t>
  </si>
  <si>
    <t>BARRIO VALLE DEL CAUCA YUMBO</t>
  </si>
  <si>
    <t>FO-25-1759409</t>
  </si>
  <si>
    <t>31/10/2025 LECTOR DESCONFIGURADO SE CONFIGURA Y QUEDA FUNCIONANDO CORRECTAMENTE</t>
  </si>
  <si>
    <t>NN00E698</t>
  </si>
  <si>
    <t>2958893</t>
  </si>
  <si>
    <t>FO-25-1759397</t>
  </si>
  <si>
    <t>30/10/2025 SE ESCALA PARA VISITA. LLAMAR ANTES DE VISITAR, CONFIRMAR FALLA Y DATOS | 31/10/2025 SE REALIZA VISITA DE CAMPO ENCONTRADO QUE EQUIPO NO SE QUEDA CONGELADO, POR LO ANTERIOR SE REINTALA S.O Y VER PERO AUN ASÍ SE QUEDA CONGELADO, POR LO ANTERIOR SE CAMBIA EQUIPO, PRUEBAS CUPO Y USUARIO OK.</t>
  </si>
  <si>
    <t>2958912</t>
  </si>
  <si>
    <t>3007073884</t>
  </si>
  <si>
    <t>BARRIO OSPINA EL CARMEN DE VIO</t>
  </si>
  <si>
    <t>FO-25-1759240</t>
  </si>
  <si>
    <t>30/10/2025 SE ESCALA PARA VISITA. LLAMAR ANTES DE VISITAR, CONFIRMAR FALLA Y DATOS | 31/10/2025 SE REALIZA CAMBIO DE PINPAD YA QUE SE ENCUENTRA ALERTADO PANTALLA AZUL</t>
  </si>
  <si>
    <t>ON0IZ190</t>
  </si>
  <si>
    <t>50124</t>
  </si>
  <si>
    <t>2959023</t>
  </si>
  <si>
    <t>3007029420</t>
  </si>
  <si>
    <t>CABUYARO</t>
  </si>
  <si>
    <t>BARRIO CABUYARO META</t>
  </si>
  <si>
    <t>FO-25-1759461</t>
  </si>
  <si>
    <t>30/10/2025 SE ESCALA PARA VISITA. LLAMAR ANTES DE VISITAR, CONFIRMAR FALLA Y DATOS | 31/10/2025 SE REALIZA CAMBIO DE DATAFONO POR A6, SE CREA USUARIOS, PRUEBAS OK.</t>
  </si>
  <si>
    <t>BBBBW250</t>
  </si>
  <si>
    <t>2959062</t>
  </si>
  <si>
    <t>3007027319</t>
  </si>
  <si>
    <t>MULTIPAGAS SUCURSAL LA CEJA 1</t>
  </si>
  <si>
    <t>FO-25-1760204</t>
  </si>
  <si>
    <t>30/10/2025 SE ESCALA PARA VISITA. LLAMAR ANTES DE VISITAR, CONFIRMAR FALLA Y DATOS | 31/10/2025 SE REALIZA INICIALIZACION DE DATÁFONO YA QUE ESTABA DESCONOCIDO FIGURADO, SE LE FIGURA LECTOR DE BARRAS YA QUE NO LEÍA LOS CODIGOS</t>
  </si>
  <si>
    <t>111YZ825</t>
  </si>
  <si>
    <t>2959109</t>
  </si>
  <si>
    <t>3007061234</t>
  </si>
  <si>
    <t>BARRIO JACINTO PRADO PUERTO WI</t>
  </si>
  <si>
    <t>FO-25-1759464</t>
  </si>
  <si>
    <t>30/10/2025 SE ESCALA PARA VISITA. LLAMAR ANTES DE VISITAR, CONFIRMAR FALLA Y DATOS | 31/10/2025 SE REALIZA CAMBIO DE DATAFONO , SE DEJA DSK 3500 CON VERSION 9.90 SE HACEN PRUEBAS OK VISITA EXITOSA DATAFONO OPERATIVO</t>
  </si>
  <si>
    <t>9TZZZ331</t>
  </si>
  <si>
    <t>2959187</t>
  </si>
  <si>
    <t>3007056750</t>
  </si>
  <si>
    <t>BARRIO COSTA HERMOSA SOLEDAD 7</t>
  </si>
  <si>
    <t>FO-25-1760460</t>
  </si>
  <si>
    <t>30/10/2025 SE ESCALA PARA VISITA. LLAMAR ANTES DE VISITAR, CONFIRMAR FALLA Y DATOS | 31/10/2025 SE REALIZA VISITA AL COMERCIO SE ENCUENTRA DATÁFONO CON FUENTE DE PODER DAÑADA LO CUAL OCASIONABA QUE EL DATÁFONO SE REINICIARA CONSTANTEMENTE SE CAMBIA FUENTE DE PODER SE REALIZAN PRUEBAS EXITOSAS Y EL CB QUEDA OPERATIVO</t>
  </si>
  <si>
    <t>TRNZZ771</t>
  </si>
  <si>
    <t>2959317</t>
  </si>
  <si>
    <t>3007073736</t>
  </si>
  <si>
    <t>BARRIO COMUNERO II CALI</t>
  </si>
  <si>
    <t>FO-25-1760461</t>
  </si>
  <si>
    <t>30/10/2025 SE ESCALA PARA VISITA. LLAMAR ANTES DE VISITAR, CONFIRMAR FALLA Y DATOS | 31/10/2025 SE REALIZA GESTIÓN TELEFÓNICA ANTES DE REALIZAR LA VISITA, LA CLIENTE INFORMA QUE EL DÍA DE AYER NO LE PERMITÍA REALIZAR NINGUNA TRX DEBIDO A QUE LE ARROJABA RG PERO EL DÍA DE HOY YA EL CB SE ENCUENTRA OPERANDO CON NORMALIDAD, AUTORIZA CERRAR EL CASO COMO GESTION TELEFÓNICA.</t>
  </si>
  <si>
    <t>2959419</t>
  </si>
  <si>
    <t>FO-25-1760828</t>
  </si>
  <si>
    <t>30/10/2025 SE ESCALA PARA VISITA. LLAMAR ANTES DE VISITAR, CONFIRMAR FALLA Y DATOS | 31/10/2025 SE VISITA EL COMERCIO, SE REVISA LOS EQUIPOS ESTÁ FALLANDO EL DATAFONO NO IMPRIME UNO O VARIOS CARACTERES POR LO QUE SE CAMBIA, SE CAMBIA PINPAD, MAGIC BOX POR TECNOLOGÍA DESK 3500, SE SOLUCIONA EL DAÑO, PRUEBAS OK, TELECARGA TRNA</t>
  </si>
  <si>
    <t>2960265</t>
  </si>
  <si>
    <t>3007074650</t>
  </si>
  <si>
    <t>PTM CALI FARMA QUIMICO DEL VAL</t>
  </si>
  <si>
    <t>FO-25-1761699</t>
  </si>
  <si>
    <t>30/10/2025 SE ESCALA PARA VISITA. LLAMAR ANTES DE VISITAR, CONFIRMAR FALLA Y DATOS | 31/10/2025 SE REALIZA CAMBIO DE DATAFONO EN CB BANCOLOMBIA MIXTO DEBIDO A TECLADO BORROSO, SE REALIZAN PRUEBAS OK.</t>
  </si>
  <si>
    <t>NNLZZ183 - EF03Z022</t>
  </si>
  <si>
    <t>2960269</t>
  </si>
  <si>
    <t>3007078291</t>
  </si>
  <si>
    <t>DISTRICOL INVERSIONES ORIENTE</t>
  </si>
  <si>
    <t>FO-25-1761697</t>
  </si>
  <si>
    <t>MEDIA</t>
  </si>
  <si>
    <t>30/10/2025 SE ESCALA PARA VISITA. LLAMAR ANTES DE VISITAR, CONFIRMAR FALLA Y DATOS | 31/10/2025 SE HACE MANTENIMIENTO OK SE CAMBIA CABLE DE PODER OK PRUEBAS EXITOSAS</t>
  </si>
  <si>
    <t>SX0ZZ550</t>
  </si>
  <si>
    <t>2960375</t>
  </si>
  <si>
    <t>3007035518</t>
  </si>
  <si>
    <t>REDY TULUA</t>
  </si>
  <si>
    <t>FO-25-1761831</t>
  </si>
  <si>
    <t>30/10/2025 SE ESCALA PARA VISITA. LLAMAR ANTES DE VISITAR, CONFIRMAR FALLA Y DATOS | 31/10/2025 SE REALIZA CAMBIO DE FUENTE DE PODER, MOTIVO QUE REINICIABA EL DATÁFONO.
SE REALIARON PRUEBAS OPERATIVAS SIN NOVEDAD.
CB QUEDA OKEY.</t>
  </si>
  <si>
    <t>GZ000789</t>
  </si>
  <si>
    <t>2960503</t>
  </si>
  <si>
    <t>3007043182</t>
  </si>
  <si>
    <t>BARRIO EL TERMINAL ZIPAQUIRA</t>
  </si>
  <si>
    <t>FO-25-1761833</t>
  </si>
  <si>
    <t>30/10/2025 SE ESCALA PARA VISITA. LLAMAR ANTES DE VISITAR, CONFIRMAR FALLA Y DATOS | 31/10/2025 SE VISITA COMERCIO CB BANCOLOMBIA, SE REALIZA CAMBIO DE DATAFONO POR QUÉ NO IMPRIME ALGUNOS CARACTERES, SE DEJA EL NUEVO OK, SE REALIZAN PRUEBAS OK, SE DEJAN USUARIOS DEL CLIENTE, SERVICIO OK</t>
  </si>
  <si>
    <t>GZ8ZZ808</t>
  </si>
  <si>
    <t>2960524</t>
  </si>
  <si>
    <t>3007047508</t>
  </si>
  <si>
    <t>DISTRICOL PAPELERIA LA CAJA MA</t>
  </si>
  <si>
    <t>FO-25-1761860</t>
  </si>
  <si>
    <t>30/10/2025 SE ESCALA PARA VISITA. LLAMAR ANTES DE VISITAR, CONFIRMAR FALLA Y DATOS | 31/10/2025 SE VISITA COMERCIO CLIENTE INDICA QUE NO PUEDE ATENDER EN ESTE MOMENTO POR AFLUENCIA DE CLIENTES INDICA QUE SE VA A COMUNICAR CON LA ENTIDAD</t>
  </si>
  <si>
    <t>GB00H037</t>
  </si>
  <si>
    <t>2960704</t>
  </si>
  <si>
    <t>3007034912</t>
  </si>
  <si>
    <t>DISTRICOL GLOBAL EXPRESS</t>
  </si>
  <si>
    <t>FO-25-1761858</t>
  </si>
  <si>
    <t>30/10/2025 SE ESCALA PARA VISITA. LLAMAR ANTES DE VISITAR, CONFIRMAR FALLA Y DATOS | 31/10/2025 SE CAMBIA PIN PAD YA QUE SE REINICIA CONSTANTEMENTE, SE CAMBIA EQUIPO YA QUE NO ES COMPATIBLE CON DESK 2600, SE REALIZAN PRUEBAS OK.</t>
  </si>
  <si>
    <t>BL01O369</t>
  </si>
  <si>
    <t>2960849</t>
  </si>
  <si>
    <t>3007061334</t>
  </si>
  <si>
    <t>BARRIO BOSQUE MEDELLIN 1</t>
  </si>
  <si>
    <t>FO-25-1762278</t>
  </si>
  <si>
    <t>30/10/2025 SE ESCALA PARA VISITA. LLAMAR ANTES DE VISITAR, CONFIRMAR FALLA Y DATOS | 31/10/2025 SE REALIZA CAMBIO DE PIN PAD POR ALERTA IRRUPTION. QUEDA FUNCIONANDO CORRECTAMENTE EL POS</t>
  </si>
  <si>
    <t>HA00J517</t>
  </si>
  <si>
    <t>2961003</t>
  </si>
  <si>
    <t>3007072575</t>
  </si>
  <si>
    <t>VARAUJO PABON LA PAZ</t>
  </si>
  <si>
    <t>FO-25-1762235</t>
  </si>
  <si>
    <t>30/10/2025 SE ESCALA PARA VISITA. LLAMAR ANTES DE VISITAR, CONFIRMAR FALLA Y DATOS | 31/10/2025 SE LLEGA A SITIO SE EVIDENCIA PINPAD CON REINICIO CONSTANTE,SE REALIZA CAMBIÓ DEL MISMO QUEDANDO EQUIPÓ OPERATIVO AL 100%</t>
  </si>
  <si>
    <t>UV00N109</t>
  </si>
  <si>
    <t>2961035</t>
  </si>
  <si>
    <t>3007028240</t>
  </si>
  <si>
    <t>COMCARD BELLO DIGINET</t>
  </si>
  <si>
    <t>FO-25-1762275</t>
  </si>
  <si>
    <t>30/10/2025 SE ESCALA PARA VISITA. LLAMAR ANTES DE VISITAR, CONFIRMAR FALLA Y DATOS | 31/10/2025 SE CAMBIA DATÁFONO CON TECLADO BORROSO, SE DEJAN SERVICIOS FUNCIONANDO CORRECTAMENTE</t>
  </si>
  <si>
    <t>9PZZZ332 - HA006845</t>
  </si>
  <si>
    <t>2961061</t>
  </si>
  <si>
    <t>3007073119</t>
  </si>
  <si>
    <t>DISTRICOL SISTEM MOBILE TANGUA</t>
  </si>
  <si>
    <t>FO-25-1762324</t>
  </si>
  <si>
    <t>30/10/2025 SE ESCALA PARA VISITA. LLAMAR ANTES DE VISITAR, CONFIRMAR FALLA Y DATOS | 31/10/2025 SE LLEGA A CORRESPONSAL SE VERIFICA FALLA DE INCOMPATIBILIDAD SE REALIZA CAMBIO DE EQUIPO SE INSTALA VERSION SE CONFIGURA PARÁMETROS SE INICIALIZA SE REALIZA PRUEBAS DE FUNCIONAMIENTO EXITOSAS CB QUEDA OPERATIVO</t>
  </si>
  <si>
    <t>NN00P176</t>
  </si>
  <si>
    <t>2961137</t>
  </si>
  <si>
    <t>3007074058</t>
  </si>
  <si>
    <t>BARRIO RICARDO BALCAZAR CALI 2</t>
  </si>
  <si>
    <t>FO-25-1762982</t>
  </si>
  <si>
    <t>31/10/2025 SE ESCALA PARA VISITA. LLAMAR ANTES DE VISITAR, CONFIRMAR FALLA Y DATOS | 31/10/2025 SE REALIZA CAMBIO DE MAGIC BOX EN CB BANCOLOMBIA MIXTO DEBIDO A DAÑO EN CONECTOR DE CABLE ETH, SE REALIZAN PRUEBAS OK.</t>
  </si>
  <si>
    <t>ON0TZ482 - FAWZZ289</t>
  </si>
  <si>
    <t>2961202</t>
  </si>
  <si>
    <t>3007064806</t>
  </si>
  <si>
    <t>BARRIO SAN CAYETANO CALI 2</t>
  </si>
  <si>
    <t>FO-25-1762980</t>
  </si>
  <si>
    <t>31/10/2025 SE ESCALA PARA VISITA. LLAMAR ANTES DE VISITAR, CONFIRMAR FALLA Y DATOS | 31/10/2025 SE REALIZA CAMBIO DE CABLE DE RED EL DISPOSITIVO QUEDA EN PERFECTAS CONDICIONES Y CON PRUEBAS OK</t>
  </si>
  <si>
    <t>3A003183</t>
  </si>
  <si>
    <t>2961724</t>
  </si>
  <si>
    <t>3007038814</t>
  </si>
  <si>
    <t>PTM VARILOCHE ALL FASHION</t>
  </si>
  <si>
    <t>FO-25-1763196</t>
  </si>
  <si>
    <t>31/10/2025 SE ESCALA PARA VISITA. LLAMAR ANTES DE VISITAR, CONFIRMAR FALLA Y DATOS | 31/10/2025 DATAFONO PRESENTA REINICIO CONSTANTE, PIN PAD NO LEE TARGETAS. SE HACE CAMBIO DE DATAFONO Y PIN PAD. SE HACEN PRUEBAS DE RETIRO,CONSULTA Y CONSIGNACION DEJANDO TODO FUNCIONANDO CORRECTAMENTE.
SE CAMBIA LECTORA YA QUE LA ACTUAL TUENE EL CABLE MUY CORTO PARA SER COMPATIBLE CON LA TECNOLOGIA DESK 2600.</t>
  </si>
  <si>
    <t>NN00L465</t>
  </si>
  <si>
    <t>2961939</t>
  </si>
  <si>
    <t>3007069542</t>
  </si>
  <si>
    <t>BARRIO SEGOVIA SEGOVIA 2</t>
  </si>
  <si>
    <t>FO-25-1763649</t>
  </si>
  <si>
    <t>31/10/2025 SE ESCALA PARA VISITA. LLAMAR ANTES DE VISITAR, CONFIRMAR FALLA Y DATOS | 31/10/2025 SE REALIZA CAMBIO DE EQUIPO DESPUÉS DE VERIFICAR QUE EQUIPO NO ESTÁ IMPRIMIENDO CORRECTAMENTE, PRUEBAS OK</t>
  </si>
  <si>
    <t>EG004534</t>
  </si>
  <si>
    <t>2962361</t>
  </si>
  <si>
    <t>FO-25-1764094</t>
  </si>
  <si>
    <t>31/10/2025 SE ESCALA PARA VISITA. LLAMAR ANTES DE VISITAR, CONFIRMAR FALLA Y DATOS | 31/10/2025 SE CAMBIAN 2 DATAFONOS YA QUE TENIAN MALOS LOS TODILLOS DE IMPRESORA SE HACEN PRUEBAS Y QUEDA FUNCIONANDO CORRECTAMENTE</t>
  </si>
  <si>
    <t>9CQZZ658-SAZZZ823</t>
  </si>
  <si>
    <t>2962537</t>
  </si>
  <si>
    <t>3007064886</t>
  </si>
  <si>
    <t>DISRICOL PREMIUM CELL LA 97</t>
  </si>
  <si>
    <t>FO-25-1764070</t>
  </si>
  <si>
    <t>31/10/2025 SE ESCALA PARA VISITA. LLAMAR ANTES DE VISITAR, CONFIRMAR FALLA Y DATOS | 31/10/2025 DATAFONO MUESTRA MENSAJE NO TONO, SE PROCEDE A VALIDAR CONFIGURACIÓN Y SE HACE UNA INICIALIZACIÓN CORRIGIENDO LA FALLA. SE HACE PRUEBA DE CONSIGNACIÓN DE 1 PESO  RESTABLECIENDO EL SERVICIO</t>
  </si>
  <si>
    <t>5A002508</t>
  </si>
  <si>
    <t>2962681</t>
  </si>
  <si>
    <t>FO-25-1764710</t>
  </si>
  <si>
    <t>31/10/2025 SE ESCALA PARA VISITA. LLAMAR ANTES DE VISITAR, CONFIRMAR FALLA Y DATOS | 31/10/2025 SE REALIZA CAMBIO DE PINPAD YA QUE NO LEE NINGUNA TARJETA.</t>
  </si>
  <si>
    <t>10HZZ102</t>
  </si>
  <si>
    <t>2962696</t>
  </si>
  <si>
    <t>3007026421</t>
  </si>
  <si>
    <t>COMCARD MED TIENDA PORRAS</t>
  </si>
  <si>
    <t>FO-25-1764697</t>
  </si>
  <si>
    <t>31/10/2025 SE ESCALA PARA VISITA. LLAMAR ANTES DE VISITAR, CONFIRMAR FALLA Y DATOS | 31/10/2025 SE REALIZA CAMBIO DE FUENTE DE PODER Y EL POS VUELVE A IMPRIMIR A LA VELOCIDAD CORRECTA.</t>
  </si>
  <si>
    <t>9999F070 - XPSZZ056</t>
  </si>
  <si>
    <t>2963457</t>
  </si>
  <si>
    <t>3007079920</t>
  </si>
  <si>
    <t>DISTRICOL VARIEDADES GARCIA</t>
  </si>
  <si>
    <t>FO-25-1765109</t>
  </si>
  <si>
    <t>31/10/2025 SE ESCALA PARA VISITA. LLAMAR ANTES DE VISITAR, CONFIRMAR FALLA Y DATOS | 31/10/2025 SE CIERRA BIEN LA TAPA Y QUEDA FUNCIONANDO CORRECTAMENTE EL DATÁFONO.</t>
  </si>
  <si>
    <t>SAUZZ935</t>
  </si>
  <si>
    <t>2963601</t>
  </si>
  <si>
    <t>3007071852</t>
  </si>
  <si>
    <t>BARRIO FRANCISCANO TULUA</t>
  </si>
  <si>
    <t>FO-25-1765102</t>
  </si>
  <si>
    <t>31/10/2025 SE ESCALA PARA VISITA. LLAMAR ANTES DE VISITAR, CONFIRMAR FALLA Y DATOS | 31/10/2025 SE REALIZA CAMBIO DE LECTOR POR MOTIVO QUE NO ENCIENDE O ES INTERMITENTE.
SE REALIZA PRUEBAS OPERATIVAS SIN NOVEDAD.
CB QUEDA OKEY.</t>
  </si>
  <si>
    <t>A30TZ910</t>
  </si>
  <si>
    <t>66088</t>
  </si>
  <si>
    <t>2963748</t>
  </si>
  <si>
    <t>3007075589</t>
  </si>
  <si>
    <t>BELEN DE UMBRIA</t>
  </si>
  <si>
    <t>MULTIPAGAS BELÉN DE UMBRÍA</t>
  </si>
  <si>
    <t>FO-25-1765286</t>
  </si>
  <si>
    <t>31/10/2025 SE ESCALA PARA VISITA. LLAMAR ANTES DE VISITAR, CONFIRMAR FALLA Y DATOS | 31/10/2025 VISITAMOS COMERCIO EL LECTOR DE BARRAS PRESENTA FALLA CUANDO LO TOCAN SE BLOQUEA EL DATAFONO, LO CAMBIO Y REALIZAMOS PRUEBAS OK.</t>
  </si>
  <si>
    <t>1000N636</t>
  </si>
  <si>
    <t>TA-25-1171012</t>
  </si>
  <si>
    <t>3007016737</t>
  </si>
  <si>
    <t>MATERIALES EMO    APARTADO</t>
  </si>
  <si>
    <t>FO-25-1620968</t>
  </si>
  <si>
    <t>03/10/2025 SE ESCALA PARA VISITA. LLAMAR ANTES DE VISITAR | 03/10/2025 MAESTRO YA HABLÉ CON LA SEÑORA CLAUDIA, EL DATAFONO NO ESTÁ LEYENDO TARJETAS, APARTE EL CABLE DE LA FUENTE DE PODER ESTÁ DETERIORADO Y CUANDO LO MUEVEN MUY FUERTE SE APAGA, SE GENERA VISITA TECNICA. | 03/10/2025 DATÁFONO PRESENTA FALLA AL LEER TARJETAS, SE HACEN PRUEBAS Y NO LEE TARJETAS. SE PROCEDE HACER CAMBIO POR OTRO DATÁFONO SE HACEN PRUEBAS DE RETIRO CONSULTA, CONSIGNACIÓN Y PRUEBA DE LECTORA TAMBIÉN PRUEBA DE RECAUDO COMERCIO YA QUE EL PUNTO ES MIXTO " PRUEBA DE VERSION" TODO QUEDA OK. SE CAMBIA TAMBIÉN CABLE EXORTIJADO YA QUE EL ACTUAL SE ENCUENTRA MUY DETERIORADO.</t>
  </si>
  <si>
    <t>JEZZZ893 - IZ03Z545</t>
  </si>
  <si>
    <t>3007022222</t>
  </si>
  <si>
    <t>PRUEBAS REDEBAN</t>
  </si>
  <si>
    <t>TA-25-1182522</t>
  </si>
  <si>
    <t>FO-25-1638532</t>
  </si>
  <si>
    <t>ARGEL DORIA MIGUEL ALBERTO</t>
  </si>
  <si>
    <t>TA-25-1191329</t>
  </si>
  <si>
    <t>FO-25-1649664</t>
  </si>
  <si>
    <t>09/10/2025 SE ESCALA PARA VISITA. LLAMAR ANTES DE VISITAR, CONFIRMAR FALLA Y DATOS | 09/10/2025 SE LLEGA AL SITIO, SE VERIFICA EQUIPO Y SE INSTALA SISTEMA OPERATIVO Y VERSIÓN SUMINISTRADA POR EL LA INGENIERA DE REDEBAN A REALIZAR LAS PRUEBAS ARROJA UN ERROR RESTABLECIENDO RESPUESTA DEL SERVICIO, SE REALIZA VALIDACIÓN AL REDEDOR DE LAS 10:30 ME ENVÍA OTRO VERSIÓN DONDE NO ARROJA EL ERROR PERO NO SE PUDO REALIZAR PRUEBAS YA QUE DESPUÉS DE LAS 10PM DEJA DE FUNCIONAR LOS CORRESPONSALES BANCARIO</t>
  </si>
  <si>
    <t>9L06Z600</t>
  </si>
  <si>
    <t>RIOS CASTRILLON JUAN SEBASTIAN</t>
  </si>
  <si>
    <t>15001</t>
  </si>
  <si>
    <t>3007024597</t>
  </si>
  <si>
    <t>REDY BELLO</t>
  </si>
  <si>
    <t>3007025168</t>
  </si>
  <si>
    <t>OPRAP CC PUERTA DEL NORTE</t>
  </si>
  <si>
    <t>TA-25-1246907</t>
  </si>
  <si>
    <t>3007028602</t>
  </si>
  <si>
    <t>OPRAP GUADALCANAL</t>
  </si>
  <si>
    <t>FO-25-1748635</t>
  </si>
  <si>
    <t>29/10/2025 SE REVERSA ACTUALIZACIÓN 11.5 A LA 9.9 POR SOLICITUD DE RDB YA QUE SE ESTABA TENIENDO PROBLEMAS CON LA VERSIÓN TODO QUEDA OK</t>
  </si>
  <si>
    <t>BBBB3657</t>
  </si>
  <si>
    <t>3007030438</t>
  </si>
  <si>
    <t>OPRAP VIVA FONTIBON</t>
  </si>
  <si>
    <t>3007038852</t>
  </si>
  <si>
    <t>PTM BOGOTA SHALOM</t>
  </si>
  <si>
    <t>TA-25-1246913</t>
  </si>
  <si>
    <t>3007042895</t>
  </si>
  <si>
    <t>BARRIO FOQUETA CHIA</t>
  </si>
  <si>
    <t>FO-25-1748655</t>
  </si>
  <si>
    <t>29/10/2025 NO SE VISITA ACTIVIDAD POR CAPACIDAD OPERATIVA, SE LE INFORMA A PAOLA GARZON DE RBM, NO HAY CONTACTO PARA LLAMAR. | 30/10/2025 CB NO SE ENCUENTRA EN DIRECCIÓN REGISTRADA, NO HAY CONTACTO POR MEDIO CONVENCIONALES.</t>
  </si>
  <si>
    <t>AA9ZZ317</t>
  </si>
  <si>
    <t>TA-25-1246915</t>
  </si>
  <si>
    <t>3007044355</t>
  </si>
  <si>
    <t>DISTRICOL PAPELERIA ENTRE HOJA</t>
  </si>
  <si>
    <t>FO-25-1748661</t>
  </si>
  <si>
    <t>29/10/2025 POR TEMAS DE TIEMPOS DE DESPLAZAMIENTO NO SE ALCANZA A VISITAR ESTE PUNTO EL DÍA DE HOY Y DEBIDO A LAS DEMORAS CON LAS PRUEBAS INICIALES CON LA VERSIÓN 11.5 JUNTO CON RDB | 30/10/2025 SE REALIZA CAMBIO DE VERSIÓN A DATAFONO</t>
  </si>
  <si>
    <t>AB19Z135</t>
  </si>
  <si>
    <t>N/A</t>
  </si>
  <si>
    <t>TA-25-1246932</t>
  </si>
  <si>
    <t>3007073033</t>
  </si>
  <si>
    <t>BARRIO GUAYABALA ITAGUI</t>
  </si>
  <si>
    <t>FO-25-1748707</t>
  </si>
  <si>
    <t>31/10/2025 SE LLAMA AL 3014585634 Y SE HABLA CON LA SRA PAOLA LA CUAL INFORMA QUE EL EQUIPO DE RDB NO LO VOLVIERON A MANEJAR YA QUE FUERON MIGRADOS A WOMPI POR LO QUE SE CIERRA SOLICITUD DE RDB DE BAJAR VERSIÓN</t>
  </si>
  <si>
    <t>3007074507</t>
  </si>
  <si>
    <t>BARRIO VRD FONQUETA CHIA</t>
  </si>
  <si>
    <t>TA-25-1251856</t>
  </si>
  <si>
    <t>3007075975</t>
  </si>
  <si>
    <t>PTM MEDELLIN  EL VECINO MEDELL</t>
  </si>
  <si>
    <t>FO-25-1760890</t>
  </si>
  <si>
    <t>31/10/2025 DEBIDO A LAS FALLAS DE TELECARGA SE BAA A VERSIÓN 9.90, PRUEBAS OK</t>
  </si>
  <si>
    <t>FA09Z504 - UVRZZ530</t>
  </si>
  <si>
    <t>85139</t>
  </si>
  <si>
    <t>TA-25-1251867</t>
  </si>
  <si>
    <t>3007056901</t>
  </si>
  <si>
    <t>MANI</t>
  </si>
  <si>
    <t>PTM MANI DROGUERIA DONA AURA</t>
  </si>
  <si>
    <t>FO-25-1760915</t>
  </si>
  <si>
    <t>31/10/2025 SE VISITA COMERCIO, SE REALIZA CAMBIO DE DATAFONO. PRUEBAS OK. OPERATIVO EL SERVICIO.</t>
  </si>
  <si>
    <t>9CQZZ659 - XP0ZZ031</t>
  </si>
  <si>
    <t>3007071180</t>
  </si>
  <si>
    <t>PTM ITAGUI  LEGUMBRERIA Y ALGO</t>
  </si>
  <si>
    <t>3007033060</t>
  </si>
  <si>
    <t>OPRAP CC VIVA ENVIGADO SUR</t>
  </si>
  <si>
    <t>ROZO ROZO WILLIAM ASDRUBAL</t>
  </si>
  <si>
    <t>SOLICITUD</t>
  </si>
  <si>
    <t>DESCRIPCION</t>
  </si>
  <si>
    <t>CAUSAL ESTADO</t>
  </si>
  <si>
    <t xml:space="preserve"> VALOR TOTAL </t>
  </si>
  <si>
    <t>13673</t>
  </si>
  <si>
    <t>14105000</t>
  </si>
  <si>
    <t>OC TRASLADO</t>
  </si>
  <si>
    <t>SANTA CATALINA</t>
  </si>
  <si>
    <t>BARRIO EL MERCADO SANTA CATALI</t>
  </si>
  <si>
    <t>FO-25-1615743</t>
  </si>
  <si>
    <t>TRASLADO</t>
  </si>
  <si>
    <t>TRASLADO EXTERNO</t>
  </si>
  <si>
    <t>EJECUTADO EXITOSO</t>
  </si>
  <si>
    <t>02/10/2025 SE INTENTA COMUNICACIÓN A LOS NÚMEROS 3006988881 - 3160679119 Y SE ENCUENTRAN APAGADOS Y NO HAY RESPUESTA POR WHATSAPP. POR FAVOR, COMUNICARSE CON USUARIO PARA CONFIRMAR UBICACION, SOLICITUD Y PROGRAMAR VISITA TECNICA | 03/10/2025 SE REALIZA TRASLADO EXITOSO</t>
  </si>
  <si>
    <t>F1MZZ644</t>
  </si>
  <si>
    <t>14122320</t>
  </si>
  <si>
    <t>3007040354</t>
  </si>
  <si>
    <t>BARRIO KM 12 MONTERIA</t>
  </si>
  <si>
    <t>FO-25-1615739</t>
  </si>
  <si>
    <t>02/10/2025 EN COMUNICACIÓN CON LA SEÑORA DANNA PAOLA CASARRUBIA ORTEGA AL NÚMERO 3147811755 CONFIRMA SOLICITUD, DATOS CORRECTOS. SE ESCALA PARA VISITA | 03/10/2025 SE REALIZA TRASLADO DE CB DE DIRECCIÓN KM 12 VÍA PLANERA RICA A CLL 1 CRA 2 VDA JARAQUIEL OK
SE INICIALIZA TERMINAL Y SE CONFIRMA CAMBIO DE DIRECCIÓN.
CB BLOQUEADO POR ENTIDAD, NO SE REALIZAN PRUEBAS</t>
  </si>
  <si>
    <t>9A0KZ257</t>
  </si>
  <si>
    <t>14123100</t>
  </si>
  <si>
    <t>3007057438</t>
  </si>
  <si>
    <t>BARRIO CENTRO MONTERIA 38</t>
  </si>
  <si>
    <t>FO-25-1615735</t>
  </si>
  <si>
    <t>02/10/2025 EN COMUNICACIÓN CON LA SEÑORA ELIZABETH CARTAGENA MONTOYA AL NÚMERO 3156727761 CONFIRMA SOLICITUD, DATOS CORRECTOS. SE ESCALA PARA VISITA | 03/10/2025 SE VISITA SITIO, SE REALIZA TRASLADO DE CB A DIRECCIÓN CLL 1 B # 28 SE INICIALIZA TERMINAL Y SE VERIFICA CAMBIO DE DIRECCIÓN OK
CB BLOQUEADO POR ENTIDAD, NO SE REALIZAN PRUEBAS. EQUIPOS EN SITIO.</t>
  </si>
  <si>
    <t>9CUZZ957</t>
  </si>
  <si>
    <t>14125738</t>
  </si>
  <si>
    <t>3007064801</t>
  </si>
  <si>
    <t>BARRIO CRISTOBAL COLON CALI 3</t>
  </si>
  <si>
    <t>FO-25-1636246</t>
  </si>
  <si>
    <t>06/10/2025 EN COMUNICACIÓN CON EL SEÑOR CARLOS PAREDES AL NUMERO 3103793424 CONFIRMA SOLICITUD DE TRASLADO EXTERNO, INFORMA QUE LOS EQUIPOS SE ENCUENTRAN EN LA NUEVA DIRECCION, CONFIRMA DATOS, SE ESCALA PARA VISITA | 06/10/2025 EN COMUNICACIÓN CON EL SEÑOR CARLOS PAREDES AL NUMERO 3103793424 CONFIRMA SOLICITUD DE TRASLADO EXTERNO, INFORMA QUE LOS EQUIPOS SE ENCUENTRAN EN LA NUEVA DIRECCION, CONFIRMA DATOS, SE ESCALA PARA VISITA | 06/10/2025 EN COMUNICACIÓN CON EL SEÑOR CARLOS PAREDES AL NUMERO 3103793424 CONFIRMA SOLICITUD DE TRASLADO EXTERNO, INFORMA QUE LOS EQUIPOS SE ENCUENTRAN EN LA NUEVA DIRECCION, CONFIRMA DATOS, SE ESCALA PARA VISITA | 07/10/2025 SE REALIZA VISITA TÉCNICA EN LA NUEVA DIRECCIÓN, DONDE SE ENCUENTRA EL COMERCIO CARRERA 16 32B-23 SE PROCEDE A INICIALIZAR EL EQUIPO Y SE REALIZAN PRUEBAS OK</t>
  </si>
  <si>
    <t>3A003178</t>
  </si>
  <si>
    <t>14128019</t>
  </si>
  <si>
    <t>3007052863</t>
  </si>
  <si>
    <t>OC PINPAD</t>
  </si>
  <si>
    <t>DISTRICOL ANGELES DEC Y REG JB</t>
  </si>
  <si>
    <t>FO-25-1583013</t>
  </si>
  <si>
    <t>DIRECCION ERRADA</t>
  </si>
  <si>
    <t>25/09/2025 POR FAVOR, COMUNICARSE CON USUARIO PARA CONFIRMAR UBICACION, SOLICITUD Y PROGRAMAR VISITA TECNICA | 01/10/2025 SE LLEGA SITIO, SE ENCUENTRA DIRECCION ERRADA Y CORRESPONSAL CERRADO.</t>
  </si>
  <si>
    <t>14131120</t>
  </si>
  <si>
    <t>3007072653</t>
  </si>
  <si>
    <t>BARRIO EL EDEN VALLE DEL GUAMU</t>
  </si>
  <si>
    <t>FO-25-1637491</t>
  </si>
  <si>
    <t>09/10/2025 SE REALIZA TRASLADO EXTERNO SE INICIALIZA EQUIPO SE ACTUALIZA NUEVA DIRECCIÓN COMERCIO CUENTA CON TODA LA PUBLICIDAD PRUEBAS DE FUNCIONAMIENTO EXITOSAS CB QUEDA OPERATIVO Y LEGALIZADO TRASLADO</t>
  </si>
  <si>
    <t>LM0TZ838</t>
  </si>
  <si>
    <t>14131175</t>
  </si>
  <si>
    <t>3007053172</t>
  </si>
  <si>
    <t>BARRIO EL CENTRO CURUMANI</t>
  </si>
  <si>
    <t>FO-25-1637482</t>
  </si>
  <si>
    <t>06/10/2025 EN COMUNICACIÓN CON EL SEÑOR JOHAN GALVAN VILLA AL NUMERO 3187032445 CONFIRMA SOLICITUD DE TRASLADO EXTERNO, CONFIRMA DATOS, SE ESCALA PARA VISITA | 06/10/2025 EN COMUNICACIÓN CON EL SEÑOR JOHAN GALVAN VILLA AL NUMERO 3187032445 CONFIRMA SOLICITUD DE TRASLADO EXTERNO, CONFIRMA DATOS, SE ESCALA PARA VISITA | 06/10/2025 EN COMUNICACIÓN CON EL SEÑOR JOHAN GALVAN VILLA AL NUMERO 3187032445 CONFIRMA SOLICITUD DE TRASLADO EXTERNO, CONFIRMA DATOS, SE ESCALA PARA VISITA | 09/10/2025 BUENAS TARDES SE VISITA CB Y SE LE HACE TRASLADO DE DATAFONO Y LECTOR.
EL DATAFONO SE LE BORRÓ LA PLACA POR LO CUAL SE LE ESCRIBE MANUAL Y SE LE PEGA EN LA PARTE DE AL LADO. SE DEJA EQUIPO INICIALIZADO OK PERO NO HACE NINGÚNA TRANSACCIÓN YA QUE TIENE UN BLOQUEO POR PARTE DE BANCOLOMBIA, SE ANEXAN LAS FOTOS DE LA TRANSACCIÓN DE RECHAZO GENERAL</t>
  </si>
  <si>
    <t>XP0OZ128</t>
  </si>
  <si>
    <t>14139886</t>
  </si>
  <si>
    <t>3007061363</t>
  </si>
  <si>
    <t>BARRIO JUAN XXIII MONTERIA 5</t>
  </si>
  <si>
    <t>FO-25-1637479</t>
  </si>
  <si>
    <t>09/10/2025 SE REALIZÓ TRASLADO DE CB BANCOLOMBIA SIN NOVEDAD, PRUEBAS OK, TELECARGA DRNA.</t>
  </si>
  <si>
    <t>HA00J546</t>
  </si>
  <si>
    <t>14146443</t>
  </si>
  <si>
    <t>3007068165</t>
  </si>
  <si>
    <t>BARRIO CORREGIMIENTO DEL CARME</t>
  </si>
  <si>
    <t>FO-25-1615725</t>
  </si>
  <si>
    <t>CANCELADO POR EL USUARIO</t>
  </si>
  <si>
    <t>02/10/2025 POR FAVOR, COMUNICARSE CON USUARIO PARA CONFIRMAR UBICACION, SOLICITUD Y PROGRAMAR VISITA TECNICA | 07/10/2025 SE REALIZÓ COMUNICACIÓN TELEFÓNICA CON USUARIA QUIEN MANIFIESTA QUE EL CORRESPONSAL YA FUE MIGRADO A WOMPI POR LO QUE NO SE REALIZA DESPLAZAMIENTO HASTA EL CB YA QUE NO ES NECESARIO INSTALACIÓN DEL PIN PAD</t>
  </si>
  <si>
    <t>14146818</t>
  </si>
  <si>
    <t>3007070757</t>
  </si>
  <si>
    <t>BARRIO LA SABANA GRANADA</t>
  </si>
  <si>
    <t>FO-25-1637489</t>
  </si>
  <si>
    <t>06/10/2025 EN COMUNICACIÓN CON LA SEÑORA ADRIANA OSORIO AL NUMERO 3118211343 CONFIRMA SOLICITUD DE TRASLADO EXTERNO, INFORMA QUE LOS EQUIPOS SE ENCUENTRAN EN LA NUEVA DIRECCION, CONFIRMA DATOS, SE ESCALA PARA VISITA | 06/10/2025 EN COMUNICACIÓN CON LA SEÑORA ADRIANA OSORIO AL NUMERO 3118211343 CONFIRMA SOLICITUD DE TRASLADO EXTERNO, INFORMA QUE LOS EQUIPOS SE ENCUENTRAN EN LA NUEVA DIRECCION, CONFIRMA DATOS, SE ESCALA PARA VISITA | 06/10/2025 EN COMUNICACIÓN CON LA SEÑORA ADRIANA OSORIO AL NUMERO 3118211343 CONFIRMA SOLICITUD DE TRASLADO EXTERNO, INFORMA QUE LOS EQUIPOS SE ENCUENTRAN EN LA NUEVA DIRECCION, CONFIRMA DATOS, SE ESCALA PARA VISITA | 07/10/2025 SE REALIZA TRASLADO A SOLICITUD DE CLIENTE</t>
  </si>
  <si>
    <t>A30IZ492</t>
  </si>
  <si>
    <t>14150250</t>
  </si>
  <si>
    <t>3007071074</t>
  </si>
  <si>
    <t>PTM CALI MAKAMA G´I</t>
  </si>
  <si>
    <t>FO-25-1618753</t>
  </si>
  <si>
    <t>02/10/2025 POR FAVOR, COMUNICARSE CON USUARIO PARA CONFIRMAR UBICACION, SOLICITUD Y PROGRAMAR VISITA TECNICA | 06/10/2025 SE REALIZA VISITA TÉCNICA EN LA NUEVA DIRECCIÓN DONDE ESTÁ ESTABLECIDO EL COMERCIO CALLE 27 29- 25 SE REALIZA INICIALIZACION DEL DISPOSITIVO Y SE REALIZAN PRUEBAS EN EL DISPOSITIVO</t>
  </si>
  <si>
    <t>MN00C148</t>
  </si>
  <si>
    <t>14150300</t>
  </si>
  <si>
    <t>3007071108</t>
  </si>
  <si>
    <t>AGUACHICA VILLAMARE</t>
  </si>
  <si>
    <t>FO-25-1615731</t>
  </si>
  <si>
    <t>PETICIÓN RED</t>
  </si>
  <si>
    <t>02/10/2025 POR FAVOR, COMUNICARSE CON USUARIO PARA CONFIRMAR UBICACION, SOLICITUD Y PROGRAMAR VISITA TECNICA | 03/10/2025 SE LLEGA A SITIO , Y CLIENTE YA TIENE  INSTALADO EL DATAFONO DE WOMPI, SE ESCALA AL COORDINADOR , DONDE MANIFIESTA Q DESISTIMOS DE LA INSTALACIÓN DEL PINPAD, VISITA FALLIDA, CLIENTE WOMPI</t>
  </si>
  <si>
    <t>14150333</t>
  </si>
  <si>
    <t>3007046145</t>
  </si>
  <si>
    <t>PTM SAN MARTIN TIENDA Y MULTIS</t>
  </si>
  <si>
    <t>FO-25-1618772</t>
  </si>
  <si>
    <t>02/10/2025 POR FAVOR, COMUNICARSE CON USUARIO PARA CONFIRMAR UBICACION, SOLICITUD Y PROGRAMAR VISITA TECNICA | 03/10/2025 SE TRASLADA DATAFONO ,LECTOR , CABLES Y FUENTE DE PODER, SE FORMATEA DATAFONO Y SE INCIALIZA , Y SE ACTUALIZA DIRECCIÓN OK, PRUEBAS RECHAZADAS DEBIDO A Q SE ENCUENTRA BLOQUEADO ,POR EL BANCO , SE LE INDICA AL CLIENTE Q DEBE DE LLAMAR A LA LINEA BANCOLOMBIA OARA Q LE GENEREN LA ACTIVACIÓN DEL CORRESPONSAL , TEASLADO EXITOSO</t>
  </si>
  <si>
    <t>II003142</t>
  </si>
  <si>
    <t>14154068</t>
  </si>
  <si>
    <t>3007070125</t>
  </si>
  <si>
    <t>PTM CALI  AUTOSERVICIO EL CRUC</t>
  </si>
  <si>
    <t>FO-25-1618749</t>
  </si>
  <si>
    <t>02/10/2025 POR FAVOR, COMUNICARSE CON USUARIO PARA CONFIRMAR UBICACION, SOLICITUD Y PROGRAMAR VISITA TECNICA | 07/10/2025 SE VISITA CORRESPONSAL SE INICIALIZAR Y SE ACTUALIZA DIRECCIÓN. TRANSACCIONES DE PRUEBA EN COMERCIO OK PERO EN CB BANCOLOMBIA ESTÁ BLOQUEADO.</t>
  </si>
  <si>
    <t>A30EZ521</t>
  </si>
  <si>
    <t>81065</t>
  </si>
  <si>
    <t>14158505</t>
  </si>
  <si>
    <t>3007079034</t>
  </si>
  <si>
    <t>ARAUQUITA</t>
  </si>
  <si>
    <t>BARRIO OBRERO ARAUQUITA 2</t>
  </si>
  <si>
    <t>FO-25-1637484</t>
  </si>
  <si>
    <t>14/10/2025 POR FAVOR, COMUNICARSE CON USUARIO PARA CONFIRMAR UBICACION, SOLICITUD Y PROGRAMAR VISITA TECNICA | 14/10/2025 ORDEN CREADA SIN NÚMERO DE CONTACTO, SE ESCALA A COORDINADOR DE ZONA, ACTIVIDAD DE ESTARÁ EJECUTANDO EN TRANSCURSO DE LA SEMANA POR TEMAS DE ORDEN PÚBLICO Y DISPONIBILIDAD DE VUELO. | 16/10/2025 SE REALIZA TRASLADO EXTERNO A LA SIGUIENTE DIRECCIÓN CRA 6 # 6-83, LIMPIEZA DE EQUIPOS OK, CORRESPONSAL SE ENCUENTRA BLOQUEADO POR EL BANCO, SE HACE SOLICITUD 2 VECES DE DESBLOQUEO AL BANCO Y NO FUE EXITOSA</t>
  </si>
  <si>
    <t>SASZZ609</t>
  </si>
  <si>
    <t>23675</t>
  </si>
  <si>
    <t>14158694</t>
  </si>
  <si>
    <t>3007080398</t>
  </si>
  <si>
    <t>SAN BERNARDO DEL VIENTO</t>
  </si>
  <si>
    <t>BARRIO 10 DE AGOSTO SAN BERNARDO DEL VIENTO</t>
  </si>
  <si>
    <t>FO-25-1637475</t>
  </si>
  <si>
    <t>06/10/2025 POR FAVOR, COMUNICARSE CON USUARIO PARA CONFIRMAR UBICACION, SOLICITUD Y PROGRAMAR VISITA TECNICA | 09/10/2025 SE REALIZA TRASLADO DE CB, SE INSTALA DATÁFONO, ACCESORIOS Y PUBLICIDAD EN LA NUEVA DIRECCIÓN, SE INICIALIZA TERMINAL PARA DEJAR NUEVA DIRECCIÓN Y SE DEJA CB LISTO PARA OPERACIONES.</t>
  </si>
  <si>
    <t>LBZZZ656</t>
  </si>
  <si>
    <t>14163632</t>
  </si>
  <si>
    <t>3007079234</t>
  </si>
  <si>
    <t>DISTRICOL LUCHI 2 MULTISERVI</t>
  </si>
  <si>
    <t>FO-25-1618757</t>
  </si>
  <si>
    <t>02/10/2025 POR FAVOR, COMUNICARSE CON USUARIO PARA CONFIRMAR UBICACION, SOLICITUD Y PROGRAMAR VISITA TECNICA | 06/10/2025 SE VISITA COMERCIO, SE REALIZA TRASLADO EXITOSO, SE HACEN PRUEBAS EXITOSA, CB OPERATIVO.</t>
  </si>
  <si>
    <t>A4WZZ111</t>
  </si>
  <si>
    <t>14163755</t>
  </si>
  <si>
    <t>3007049028</t>
  </si>
  <si>
    <t>DISTRICOL EDDYJAID</t>
  </si>
  <si>
    <t>FO-25-1618743</t>
  </si>
  <si>
    <t>02/10/2025 POR FAVOR, COMUNICARSE CON USUARIO PARA CONFIRMAR UBICACION, SOLICITUD Y PROGRAMAR VISITA TECNICA | 07/10/2025 EN LA VISITA TÉCNICA SE ENCONTRÓ QUE YA EL CLIENTE HABÍA REALIZADO EL TRASLADO DE LOS EQUIPOS Y PUBLICIDAD PARA LA NUEVA DIRECCIÓN,SE FORMATEO EL DATÁFONO POR MEMORIA LLENA, SE INSTALA EL SISTEMA OPERATIVO Y VERSIÓN 9.90,SE REALIZÓ LA CONFIGURACIÓN E INICIALIZACIÓN OK,SE CREARON LOS USUARIOS Y SE REALIZARON LAS PRUEBAS DEJANDO EL SERVICIO OPERANDO SIN FALLAS Y SIN NOVEDAD.</t>
  </si>
  <si>
    <t>AD00O665</t>
  </si>
  <si>
    <t>14163823</t>
  </si>
  <si>
    <t>3007079892</t>
  </si>
  <si>
    <t>DISTRICOL MISCELANEA ANGELLY</t>
  </si>
  <si>
    <t>FO-25-1618761</t>
  </si>
  <si>
    <t>02/10/2025 POR FAVOR, COMUNICARSE CON USUARIO PARA CONFIRMAR UBICACION, SOLICITUD Y PROGRAMAR VISITA TECNICA | 08/10/2025 SE REALIZA TRASLADO EXTERNO DE DIRECCIÓN ANTIGUA MZ 70 CA 11 ETAPA 3 A DIRECCIÓN NUEVA MZ M CASA 1, SE REALIZA PRUEBAS DE FUNCIONAMIENTO OK; CUBRE CLAVE INSTALADO.</t>
  </si>
  <si>
    <t>SAUZZ972</t>
  </si>
  <si>
    <t>14163923</t>
  </si>
  <si>
    <t>FO-25-1618746</t>
  </si>
  <si>
    <t>02/10/2025 EN COMUNICACIÓN CON EL SEÑOR CRISTIAN CAMILO LOZANO  ÁVILA AL NÚMERO 3506772016 CONFIRMA SOLICITUD, DATOS CORRECTOS. SE ESCALA PARA VISITA | 03/10/2025 SE ACTUALIZA DATÁFONO Y SE INSTALA LO QUE EL CLIENTE TIENE EN EL NUEVO COMERCIO. SE HACEN LAS PRUEBAS DE TRANSACCIONES TODO OK</t>
  </si>
  <si>
    <t>41548</t>
  </si>
  <si>
    <t>14164373</t>
  </si>
  <si>
    <t>3007034738</t>
  </si>
  <si>
    <t>PITAL</t>
  </si>
  <si>
    <t>BARRIO CENTRO PITAL</t>
  </si>
  <si>
    <t>FO-25-1637472</t>
  </si>
  <si>
    <t>06/10/2025 EN COMUNICACIÓN CON LA SEÑORA CAROLINA CAICEDO AL NUMERO 3235232897 CONFIRMA SOLICITUD DE TRASLADO EXTERNO, INFORMA QUE LOS EQUIPOS SE ENCUENTRAN EN LA NUEVA DIRECCION, CONFIRMA DATOS, SE ESCALA PARA VISITA | 06/10/2025 EN COMUNICACIÓN CON LA SEÑORA CAROLINA CAICEDO AL NUMERO 3235232897 CONFIRMA SOLICITUD DE TRASLADO EXTERNO, INFORMA QUE LOS EQUIPOS SE ENCUENTRAN EN LA NUEVA DIRECCION, CONFIRMA DATOS, SE ESCALA PARA VISITA | 06/10/2025 EN COMUNICACIÓN CON LA SEÑORA CAROLINA CAICEDO AL NUMERO 3235232897 CONFIRMA SOLICITUD DE TRASLADO EXTERNO, INFORMA QUE LOS EQUIPOS SE ENCUENTRAN EN LA NUEVA DIRECCION, CONFIRMA DATOS, SE ESCALA PARA VISITA | 07/10/2025 SE REALIZA VISITA AL PUNTO, SE TRASLADA CON EXITO BASE DATAFONO, LECTOR DE BARRAS , AVISO EXTERIOR, SE INICIALIZA EQUIPO SE ACTUALIZA DIRECCIÓN. CB OPERATIVO.</t>
  </si>
  <si>
    <t>BL01F937</t>
  </si>
  <si>
    <t>14166279</t>
  </si>
  <si>
    <t>3007049253</t>
  </si>
  <si>
    <t>DISTRICOL BURBUJA LA TECNO EQ</t>
  </si>
  <si>
    <t>FO-25-1618769</t>
  </si>
  <si>
    <t>02/10/2025 POR FAVOR, COMUNICARSE CON USUARIO PARA CONFIRMAR UBICACION, SOLICITUD Y PROGRAMAR VISITA TECNICA | 06/10/2025 SE REALIZA INSTALACIÓN DE PINPAD</t>
  </si>
  <si>
    <t>9C00Q103</t>
  </si>
  <si>
    <t>14167240</t>
  </si>
  <si>
    <t>3007039909</t>
  </si>
  <si>
    <t>ARRIO RETIRO DE LOS INDIOS CE</t>
  </si>
  <si>
    <t>FO-25-1637487</t>
  </si>
  <si>
    <t>06/10/2025 POR FAVOR, COMUNICARSE CON USUARIO PARA CONFIRMAR UBICACION, SOLICITUD Y PROGRAMAR VISITA TECNICA | 09/10/2025 SE REALIZÓ TRASLADO DE CB BANCOLOMBIA SIN NOVEDAD, PRUEBAS OK, TELECARGA DRNA. SÓLO SE ENCONTRÓ AVISO EXTERIOR. EL CB SE ENCUENTRA BLOQUEADO POR EL BANCO.</t>
  </si>
  <si>
    <t>AB0DZ747</t>
  </si>
  <si>
    <t>20570</t>
  </si>
  <si>
    <t>14167886</t>
  </si>
  <si>
    <t>3007075415</t>
  </si>
  <si>
    <t>PUEBLO BELLO</t>
  </si>
  <si>
    <t>BARRIO LOMITA BLANCA PUEBLO BE</t>
  </si>
  <si>
    <t>FO-25-1637477</t>
  </si>
  <si>
    <t>06/10/2025 EN COMUNICACIÓN CON LA SEÑORA YESICA PATRICIA AL NUMERO 3113216037 CONFIRMA SOLICITUD DE TRASLADO EXTERNO , CONFIRMA DATOS E INFORMA QUE LOS EQUIPOS SEENCUENTRAN EN LA NUEVA DIRECCION, SE ESCALA PARA VISITA | 06/10/2025 EN COMUNICACIÓN CON LA SEÑORA YESICA PATRICIA AL NUMERO 3113216037 CONFIRMA SOLICITUD DE TRASLADO EXTERNO , CONFIRMA DATOS E INFORMA QUE LOS EQUIPOS SEENCUENTRAN EN LA NUEVA DIRECCION, SE ESCALA PARA VISITA | 06/10/2025 EN COMUNICACIÓN CON LA SEÑORA YESICA PATRICIA AL NUMERO 3113216037 CONFIRMA SOLICITUD DE TRASLADO EXTERNO , CONFIRMA DATOS E INFORMA QUE LOS EQUIPOS SEENCUENTRAN EN LA NUEVA DIRECCION, SE ESCALA PARA VISITA | 08/10/2025 BUENAS TARDES SE VISITA CB Y SE LE REALIZA EL TRASLADO DE EQUIPO CON SU DATAFONO Y LA PUBLICIDAD</t>
  </si>
  <si>
    <t>V1009471</t>
  </si>
  <si>
    <t>14170406</t>
  </si>
  <si>
    <t>FO-25-1615721</t>
  </si>
  <si>
    <t>02/10/2025 POR FAVOR, COMUNICARSE CON USUARIO PARA CONFIRMAR UBICACION, SOLICITUD Y PROGRAMAR VISITA TECNICA | 06/10/2025 INSTALACIÓN DE PIN PAD CAMBIO DE EQUIPO POR TECNOLOGÍA</t>
  </si>
  <si>
    <t>14171705</t>
  </si>
  <si>
    <t>3007064017</t>
  </si>
  <si>
    <t>BARRIO CENTRO CALI 36</t>
  </si>
  <si>
    <t>FO-25-1636215</t>
  </si>
  <si>
    <t>06/10/2025 EN COMUNICACIÓN CON LA SEÑORA MARY LUZ HENAO AL NUMERO 3116866492 CONFIRMA SOLICITUD DE TRASLADO EXTERNO, INFORMA QUE LOS EQUIPOS SE ENCUENTRAN EN LA NUEVA DIRECCION, CONFIRMA DATOS, SE ESCALA PARA VISITA | 06/10/2025 EN COMUNICACIÓN CON LA SEÑORA MARY LUZ HENAO AL NUMERO 3116866492 CONFIRMA SOLICITUD DE TRASLADO EXTERNO, INFORMA QUE LOS EQUIPOS SE ENCUENTRAN EN LA NUEVA DIRECCION, CONFIRMA DATOS, SE ESCALA PARA VISITA | 06/10/2025 EN COMUNICACIÓN CON LA SEÑORA MARY LUZ HENAO AL NUMERO 3116866492 CONFIRMA SOLICITUD DE TRASLADO EXTERNO, INFORMA QUE LOS EQUIPOS SE ENCUENTRAN EN LA NUEVA DIRECCION, CONFIRMA DATOS, SE ESCALA PARA VISITA | 07/10/2025 SE VISITA EL COMERCIO, SE REALIZA TRASLADO EXTERNO AL NUEVO LOCAL CRA 24 # 7 - 79, PRUEBAS OK, TELECARGA TRNA</t>
  </si>
  <si>
    <t>NA00Y855</t>
  </si>
  <si>
    <t>14171823</t>
  </si>
  <si>
    <t>3007063846</t>
  </si>
  <si>
    <t>BARRIO VILLA ELISA BOGOTA 2</t>
  </si>
  <si>
    <t>FO-25-1636209</t>
  </si>
  <si>
    <t>06/10/2025 POR FAVOR, COMUNICARSE CON USUARIO PARA CONFIRMAR UBICACION, SOLICITUD Y PROGRAMAR VISITA TECNICA | 09/10/2025 SE VISITA COMERCIO POR TRASLADO EXTERNO DE CB DONDE SE REALIZA ACTUALIZACIONES E DIRECCIÓN Y SE INICIALIZA EQUIPO , SE REALIZAN TRANSACCIONES DE PRUEBA PERO EPNCB SE ENCUENTRA BLOQUEADO POR LA ENTIDAD , CLIENTE SE COMUNICA A LA LÍNEA DE SOMOSMDONDE LE CONFIRMAN TIEMPOS E DESBLOQUEO DE 24 HORAS , CLIENTE ACEPTA Y SE FINALIZA TRASLADO SIN MÁS NOVEDAD</t>
  </si>
  <si>
    <t>JA00X354</t>
  </si>
  <si>
    <t>14172814</t>
  </si>
  <si>
    <t>3007073965</t>
  </si>
  <si>
    <t>BARRIO MOJICA CALI 1</t>
  </si>
  <si>
    <t>FO-25-1636238</t>
  </si>
  <si>
    <t>06/10/2025 POR FAVOR, COMUNICARSE CON USUARIO PARA CONFIRMAR UBICACION, SOLICITUD Y PROGRAMAR VISITA TECNICA | 08/10/2025 SE REALIZA TRASLADO EXTERNO DE CB BANCOLOMBIA PURO, SE TRASLADAN EQUIPOS, ACCESORIOS Y PUBLICIDAD, SE REALIZAN PRUEBAS OK.</t>
  </si>
  <si>
    <t>MN0SZ979</t>
  </si>
  <si>
    <t>14173537</t>
  </si>
  <si>
    <t>3007070794</t>
  </si>
  <si>
    <t>DISTRICOL DROGUERIA PORVENIR</t>
  </si>
  <si>
    <t>FO-25-1618765</t>
  </si>
  <si>
    <t>02/10/2025 POR FAVOR, COMUNICARSE CON USUARIO PARA CONFIRMAR UBICACION, SOLICITUD Y PROGRAMAR VISITA TECNICA | 07/10/2025 USUARIO SOLICITA PIN PAD. SE CAMBIA TECNOLOGÍA 3500 A DESK 2600 CON PIN PAD 1600 Y MAGIBOX. SE HACEN PRUEBAS DE RETIRO, CONSULTA DE SALDO Y CONSIGNACIÓN DEJANDO TODO FUNCIONANDO CORRECTAMENTE</t>
  </si>
  <si>
    <t>A30IZ529</t>
  </si>
  <si>
    <t>14174434</t>
  </si>
  <si>
    <t>3007036693</t>
  </si>
  <si>
    <t>PTM MED LA ROSA</t>
  </si>
  <si>
    <t>FO-25-1671329</t>
  </si>
  <si>
    <t>11/10/2025 EN COMUNICACIÓN CON LA SEÑORA ANYI MARICELA ASPRILLA MORENO AL NUMERO 3127930178 CONFIRMA SOLICITUD DE TRASLADO EXTERNO, CONFIRMA DATOS, SE ESCALA PARA VISITA | 17/10/2025 SE REALIZA TRASLADO DE MANERA EFECTIVA Y CON LOS DATOS CORRESPONDIENTES DE LA NUEVA DIRECCIÓN.</t>
  </si>
  <si>
    <t>9A00F773</t>
  </si>
  <si>
    <t>14174506</t>
  </si>
  <si>
    <t>3007075453</t>
  </si>
  <si>
    <t>BARRIO LIBERTADORES AGUAZUL</t>
  </si>
  <si>
    <t>FO-25-1694919</t>
  </si>
  <si>
    <t>20/10/2025 EN COMUNICACIÓN CON LA SEÑORA JISSELA RODRIGUEZ AL NUMERO 3118076488, INDICA NOS ATIENDE EL DIA 21-10-2025, MOTIVO TERMINANDO CONEXIONES DEL COMERCIO. | 21/10/2025 SE VISITA COMERCIO, SE REALIZA TRASLADO OK. POR BLOQUEO POR PARTE DE LA ENTIDAD, LAS PRUEBAS NO SON OPERATIVAS. SE REALIZA LA LLAMADA A LA ENTIDAD PARA SOLICITAR DESBLOQUEAR PARA PRUEBA, PERO NO PERMITEN. INDICA SE DEBE COMUNICAR EL CLIENTE UNA VEZ EL TECNICO FINALICE LA ACTIVIDAD.</t>
  </si>
  <si>
    <t>1000B306</t>
  </si>
  <si>
    <t>14175597</t>
  </si>
  <si>
    <t>3007070207</t>
  </si>
  <si>
    <t>DISTRICOL CON CELULARES RONDON</t>
  </si>
  <si>
    <t>FO-25-1637418</t>
  </si>
  <si>
    <t>14/10/2025 POR FAVOR, COMUNICARSE CON USUARIO PARA CONFIRMAR UBICACION, SOLICITUD Y PROGRAMAR VISITA TECNICA | 14/10/2025 ORDEN CREADA SIN NÚMERO DE CONTACTO, SE ESCALA A COORDINADOR DE ZONA, ACTIVIDAD DE ESTARÁ EJECUTANDO EN TRANSCURSO DE LA SEMANA POR TEMAS DE ORDEN PÚBLICO Y DISPONIBILIDAD DE VUELO. | 17/10/2025 SE INTENTA COMUNICACIÓN CON LAS LINEA DE BANCOLOMBIA CORRESPONSALES Y SE ENCUENTRA CAÍDA, SE PROCEDE A REALIZAR TRASLADO CON AUTORIZACIÓN DEL ADMINISTRADOR JHONNY GUERRERO. | 17/10/2025 CLIENTE YA HABÍA TRASLADO PUBLICIDAD, NO CUENTA CON AVISO EXTERIOR, SE LE INFORMA SOLICITARLO A LA LÍNEAS DE CORRESPONSAL, SE REALIZA TRASLADO DE EQUIPOS A LA SIGUIENTE DIRECCIÓN CRA 16 # 20-36, CORRESPONSAL SE ENCUENTRA DESBLOADO, SE ACTUALIZA DIRECCIÓN, PRUEBAS EXITOSA, SE INTENTA COMUNICACIÓN CON LAS LÍNEAS DE CORRESPONSALES Y NO FUE POSIBLE SE REALIZA TRASLADO CON AUTORIZACIÓN DEL ADMINISTRADOR, DATAFONO CON PLACA INCOMPLETA. CORRESPONSAL OPERATIVO.</t>
  </si>
  <si>
    <t>EF007296</t>
  </si>
  <si>
    <t>14176702</t>
  </si>
  <si>
    <t>3007062204</t>
  </si>
  <si>
    <t>BARRIO 20 DE JULIO YOPAL 1</t>
  </si>
  <si>
    <t>FO-25-1694910</t>
  </si>
  <si>
    <t>20/10/2025 SE VISITA COMERCIO, SE REALIZA TRASLADO OK. OPERATIVO EL SERVICIO. PRUEBAS OK</t>
  </si>
  <si>
    <t>MA00L709</t>
  </si>
  <si>
    <t>18610</t>
  </si>
  <si>
    <t>14178147</t>
  </si>
  <si>
    <t>3007059034</t>
  </si>
  <si>
    <t>SAN JOSE DEL FRAGUA</t>
  </si>
  <si>
    <t>BARRIO CENTRO SAN JOSE DEL FRA</t>
  </si>
  <si>
    <t>FO-25-1694917</t>
  </si>
  <si>
    <t>15/10/2025 POR FAVOR, COMUNICARSE CON USUARIO PARA CONFIRMAR UBICACION, SOLICITUD Y PROGRAMAR VISITA TECNICA | 21/10/2025 EN COMUNICACIÓN CON LA SEÑORA MARÍA BEATRIZ AL TELÉFONO 311 2716379 MANIFESTO NO PODER ATENDER LA VISITA EL DÍA DE MAÑANA MIÉRCOLES 22 DE OCTUBRE YA QUE MANIFESTO QUE SE ENCUENTRA EN FLORENCIA EN UNOS EXÁMENES MÉDICOS YA QUE FUE OPERADA HACE UNOS DÍAS ATRÁS, INDICA LA CLIENTE QUE EL JUEVES 23 DE OCTUBRE PUEDE ATENDERME. | 23/10/2025 SE REALIZA TRASLADO EXTERNO SIN NOVEDAD, SE INSTALA PUBLICIDAD Y EQUIPOS, TRASLADO ÉXITOSO.</t>
  </si>
  <si>
    <t>MA002193</t>
  </si>
  <si>
    <t>14178955</t>
  </si>
  <si>
    <t>3007076243</t>
  </si>
  <si>
    <t>BARRIO EL CENTRO TULUA 1</t>
  </si>
  <si>
    <t>FO-25-1671352</t>
  </si>
  <si>
    <t>11/10/2025 EN COMUNICACIÓN CON EL SEÑOR MILTON AL NUMERO 318212400 CONFIRMA SOLICITUD DE TRASLADO EXTERNO, CONFIRMA DATOS, SE ESCALA PARA VISITA | 14/10/2025 SE REALIZA TRASLADO EXTERNO DE CB BANCOLOMBIA PURO, SE TRASLADAN EQUIPOS, ACCESORIOS Y PUBLICIDAD, SE INICIALIZA TERMINAL Y SE CONFIRMA LA DIRECCIÓN ACTUALIZADA. SE SOLICITA DESBLOQUEO MOMENTÁNEO A LA LÍNEA DEL BANCO, SE ESPERAN AL REDEDOR DE 20MIN PERO EL CB SIGUE BLOQUEADO.</t>
  </si>
  <si>
    <t>A40NZ752</t>
  </si>
  <si>
    <t>85325</t>
  </si>
  <si>
    <t>14180121</t>
  </si>
  <si>
    <t>3007070789</t>
  </si>
  <si>
    <t>SAN LUIS DE PALENQUE</t>
  </si>
  <si>
    <t>BARRIO LAS ACACIAS SANLUIS DE</t>
  </si>
  <si>
    <t>FO-25-1694911</t>
  </si>
  <si>
    <t>16/10/2025 EN COMUNICACION CON EL SEÑOR MIGUEL PEREZ AL NUMERO 3156081181 CONFIRMA SOLICITUD DE TRASLADO EXTERNO, CONFIRMA DATOS, SE ESCALA PARA VISITA | 17/10/2025 SE VISITA COMERCIO, SE REALIZA TRASLADO OK. OPERATIVO EL SERVICIO. PRUEBAS OK.</t>
  </si>
  <si>
    <t>A30IZ524</t>
  </si>
  <si>
    <t>14181557</t>
  </si>
  <si>
    <t>FO-25-1637416</t>
  </si>
  <si>
    <t>06/10/2025 EN COMUNICACIÓN CON LA SEÑORA SANDRA ALZATE AL NUMERO 3218510318 CONFIRMA SOLICITUD DE TRASLADO EXTERNO, INFORMA QUE LOS EQUIPOS SE ENCUENTRAN EN LA NUEVA DIRECCION, CONFIRMA DATOS, SE ESCALA PARA VISITA | 06/10/2025 EN COMUNICACIÓN CON LA SEÑORA SANDRA ALZATE AL NUMERO 3218510318 CONFIRMA SOLICITUD DE TRASLADO EXTERNO, INFORMA QUE LOS EQUIPOS SE ENCUENTRAN EN LA NUEVA DIRECCION, CONFIRMA DATOS, SE ESCALA PARA VISITA | 06/10/2025 EN COMUNICACIÓN CON LA SEÑORA SANDRA ALZATE AL NUMERO 3218510318 CONFIRMA SOLICITUD DE TRASLADO EXTERNO, INFORMA QUE LOS EQUIPOS SE ENCUENTRAN EN LA NUEVA DIRECCION, CONFIRMA DATOS, SE ESCALA PARA VISITA | 07/10/2025 SE TRASLADAN DATÁFONOS,LECTOR,PINPAD,HUD SE ACTUALIZA DIRECCIÓN SE HACEN PRUEBAS Y QUEDA FUNCIONANDO CORRECTAMENTE</t>
  </si>
  <si>
    <t>BBBB3633-BBBB3632-BBBB3631</t>
  </si>
  <si>
    <t>14184935</t>
  </si>
  <si>
    <t>3007077356</t>
  </si>
  <si>
    <t>BARRIO LOS ALPES FLORENCIA</t>
  </si>
  <si>
    <t>FO-25-1694914</t>
  </si>
  <si>
    <t>15/10/2025 EN COMUNICACION CON EL SEÑOR EDWIN RODRIGUEZ AL NUMERO 3102387893 CONFIRMA SOLICITUD DE TRASLADO EXTERNO, CONFIRMA DATOS, SE ESCALA PARA VISITA | 17/10/2025 SE REALIZA TRASLADO EXTERNO SIN NOVEDAD, SE REALIZA PRUEBAS CB OK SE DEJA OPERATIVO.</t>
  </si>
  <si>
    <t>FAEZZ437</t>
  </si>
  <si>
    <t>14186298</t>
  </si>
  <si>
    <t>3007079945</t>
  </si>
  <si>
    <t>BARRIO EL POBLADO MOSQUERA 4</t>
  </si>
  <si>
    <t>FO-25-1671337</t>
  </si>
  <si>
    <t>11/10/2025 EN COMUNICACIÓN CON LA SEÑORA NORMA AL NUMERO 3196338275 CONFIRMA SOLICITUD DE TRASLADO EXTERNO, CONFIRMA DATOS, SE ESCALA PARA VISITA | 14/10/2025 SE REALIZA TRASLADO EXTERNO PRUEBA OK SE CREAN USUARIOS OK</t>
  </si>
  <si>
    <t>SVAZZ140</t>
  </si>
  <si>
    <t>44078</t>
  </si>
  <si>
    <t>14187567</t>
  </si>
  <si>
    <t>3007076705</t>
  </si>
  <si>
    <t>BARRANCAS</t>
  </si>
  <si>
    <t>BARRIO CENTRO BARRANCAS 7</t>
  </si>
  <si>
    <t>FO-25-1636222</t>
  </si>
  <si>
    <t>06/10/2025 POR FAVOR, COMUNICARSE CON USUARIO PARA CONFIRMAR UBICACION, SOLICITUD Y PROGRAMAR VISITA TECNICA | 08/10/2025 SE REALIZA INSTALACIÓN DE PINPAD DESK 1500, SE INSTALA HUB, SE HACEN PRUEBAS DEJANDO SERVICIO FUNCIONAL AL 100 %</t>
  </si>
  <si>
    <t>SA2ZZ117</t>
  </si>
  <si>
    <t>14189066</t>
  </si>
  <si>
    <t>FO-25-1671345</t>
  </si>
  <si>
    <t>11/10/2025 EN COMUNICACIÓN CON EL  SEÑOR DANIEL AL NUMERO 3154898978 CONFIRMA SOLICITUD DE TRASLADO EXTERNO, CONFIRMA DATOS, SE ESCALA PARA VISITA | 15/10/2025 EN LA VISITA TÉCNICA SE REALIZÓ LA CONECCIÓN DE LOS EQUIPOS Y ACCESORIOS SE INSTALO LA BASE SOPORTE DE DATÁFONO,SE REALIZA LA CONFIGURACIÓN E INICIALIZACIÓN OK,SE REALIZARON LAS PRUEBAS DEJANDO EL SERVICIO OPERANDO SIN FALLAS Y SIN NOVEDAD.</t>
  </si>
  <si>
    <t>14190837</t>
  </si>
  <si>
    <t>3007072148</t>
  </si>
  <si>
    <t>PLANETA RICA JERUSALEN</t>
  </si>
  <si>
    <t>FO-25-1694921</t>
  </si>
  <si>
    <t>15/10/2025 EN COMUNICACION CON LA SEÑORA SILVIA PEÑATE AL NUMERO 3045432087 CONFIRMA SOLICITUD DE TRASLADO EXTERNO, CONFIRMA DATOS, SE ESCALA PARA VISITA | 17/10/2025 SE REALIZÓ TRASLADO EXTERNO DE CB BANCOLOMBIA OK, PRUEBAS OK, TELECARGA DRNA. SÓLO SE ENCONTRÓ EL AVISO EXTERIOR.</t>
  </si>
  <si>
    <t>NN00N617</t>
  </si>
  <si>
    <t>14191767</t>
  </si>
  <si>
    <t>3007078777</t>
  </si>
  <si>
    <t>BARRIO SAN PEDRO BARRANQUILLA</t>
  </si>
  <si>
    <t>FO-25-1726257</t>
  </si>
  <si>
    <t>23/10/2025 SE INTENTA COMUNICACIÓN AL NÚMERO 3168688837 PERO NO HAY CONTACTO | 23/10/2025 SE CONFIRMAN SOLICITUD CON EL USUARIO, DATOS OK, SE ESCALA PARA VISITA | 24/10/2025 SE REALIZA VISITA TÉCNICA, SE REALIZA EL TRASLADO EXTERNO, SE REALIZAN PRUEBAS EXITOSAS, EQUIPO FUNCIONA CORRECTAMENTE, CB QUEDA OPERATIVO.</t>
  </si>
  <si>
    <t>V1SZZ159</t>
  </si>
  <si>
    <t>14194807</t>
  </si>
  <si>
    <t>3007079605</t>
  </si>
  <si>
    <t>BARRIO LA ESTRELLA BOGOTA  2</t>
  </si>
  <si>
    <t>FO-25-1710723</t>
  </si>
  <si>
    <t>21/10/2025 EN COMUNICACIÓN CON EL SR SNEIDER SAAVEDRA AL NÚMERO 3214381855 NOS CONFIRMA LA SOLICITUD, DATOS CORRECTOS, SE ESCALA PARA VISITA | 21/10/2025 SE REALIZA INSTALACIÓN DE EQUIPO CON ACCESORIOS Y PUBLICIDAD</t>
  </si>
  <si>
    <t>SXUZZ131</t>
  </si>
  <si>
    <t>BARRAGAN LAGOS JUAN MANUEL</t>
  </si>
  <si>
    <t>14196587</t>
  </si>
  <si>
    <t>3007077504</t>
  </si>
  <si>
    <t>BARRIO GUATAPE ETAPA 2 VILLAVI</t>
  </si>
  <si>
    <t>FO-25-1694907</t>
  </si>
  <si>
    <t>15/10/2025 EN COMUNICACION CON EL SEÑOR  JULIO ERNESTO MORENO AL NUMERO 3144879477 CONFIRMA SOLICITUD DE TRASLADO EXTERNO, CONFIRMA DATOS, SE ESCALA PARA VISITA | 17/10/2025 SE REALIZA TRASLADO OK SIN NOVEDADES</t>
  </si>
  <si>
    <t>A4IZZ047</t>
  </si>
  <si>
    <t>14197560</t>
  </si>
  <si>
    <t>FO-25-1694924</t>
  </si>
  <si>
    <t>15/10/2025 EN COMUNICACION CON LA SEÑORA ALEIDA BARRIOS AL NUMERO 3215221666 CONFIRMA SOLICITUD DE TRASLADO EXTERNO, CONFIRMA DATOS, SE ESCALA PARA VISITA | 17/10/2025 SE REALIZA TRASLADO DATAFONO LECTORA BASE FUENTE PUBLICIDAD SE HACEN PRUEBAS TOOD OK</t>
  </si>
  <si>
    <t>14199141</t>
  </si>
  <si>
    <t>3007070795</t>
  </si>
  <si>
    <t>BARRIO SUBA LA CAMPINA BOGOTA</t>
  </si>
  <si>
    <t>FO-25-1710730</t>
  </si>
  <si>
    <t>21/10/2025 EN COMUNICACIÓN CON LA SRA JACQUELINE FIERRO MOSQUERA AL NÚMERO 3223890430 NOS CONFIRMA LA SOLICITUD, DATOS CORRECTOS. SE ESCALA PARA VISITA, POR FAVOR LLAMAR ANTES DE DESPLAZARSE | 23/10/2025 SE LLEGA A COMERCIO SE RECONFIGURA DATÁFONO SE REALIZAN PRUEBAS OK</t>
  </si>
  <si>
    <t>A30IZ530</t>
  </si>
  <si>
    <t>14201257</t>
  </si>
  <si>
    <t>3007076953</t>
  </si>
  <si>
    <t>DISTRICOL  PUNTO ANDROID URABA</t>
  </si>
  <si>
    <t>FO-25-1705987</t>
  </si>
  <si>
    <t>20/10/2025 SE CONFIRMAN DATOS, SE ESCLA A COORDINADOR DE ZONA PARA VISITA TECNICA | 24/10/2025 COMERCIO REQUIERE PIN PAD.
SE CAMBIA DATAFONO YA QUE EL ACTUAL ES DESK 3500 Y SE CAMBIA POR TECNOLOGIA DESK 2600 Y PIN PAD 1600.
SE CAMBIA LECTOA YA QUE LA ACTUAL TIENE EL CABLE MUY CORTO.
SE HACEN PRUEBAS DE RETIRO, CONSIGNACIONES, PRUEBA DE LECTORA DEJANDO TODO FUNCIONANDO CORRECTAMENTE</t>
  </si>
  <si>
    <t>A18ZZ390</t>
  </si>
  <si>
    <t>14204398</t>
  </si>
  <si>
    <t>3007062493</t>
  </si>
  <si>
    <t>DISTRICOL DISTRIFARMACO DEL CE</t>
  </si>
  <si>
    <t>FO-25-1705980</t>
  </si>
  <si>
    <t>20/10/2025 SE INTENTA COMUNICACIÓN AL NÚMERO 3104037217 PERO NO HAY CONTACTO | 21/10/2025 SE REALIZA LA INSTALACIÓN DE PINPAD, SE INSTALA UN DESK 1500, SE INSTALA HUB, SE REALIZAN PRUEBAS DEJANDO SERVICIO FUNCIONAL AL 100 %</t>
  </si>
  <si>
    <t>KA00O657</t>
  </si>
  <si>
    <t>14208159</t>
  </si>
  <si>
    <t>FO-25-1705976</t>
  </si>
  <si>
    <t>20/10/2025 SE INTENTA COMUNICACIÓN A LOS NÚMEROS 3106167821-3148145839 PERO NO HAY CONTACTO, SE ESCALA AL COORDINADOR DE ZONA PARA VISITA | 21/10/2025 EN LA VISITA TÉCNICA SE REALIZÓ LA INSTALACIÓN DE HUB Y PINPAD DESK 1500,SE REALIZARON LAS PRUEBAS DEJANDO EL SERVICIO OPERANDO SIN FALLAS Y SIN NOVEDAD.</t>
  </si>
  <si>
    <t>HA00J509</t>
  </si>
  <si>
    <t>14211998</t>
  </si>
  <si>
    <t>3007043218</t>
  </si>
  <si>
    <t>BARRIO INTERLAKEN IBAGUE 2</t>
  </si>
  <si>
    <t>FO-25-1726255</t>
  </si>
  <si>
    <t>23/10/2025 SE INTENTA COMUNICACIÓN A LOS NÚMEROS 3132241413-3124252132 PERO NO HAY CONTACTO | 24/10/2025 SE INTENTA COMUNICACIÓN A LOS NÚMEROS 3132241413-3124252132 PERO NO HAY CONTACTO | 24/10/2025 POR FAVOR, COMUNICARSE CON USUARIO PARA CONFIRMAR UBICACION, SOLICITUD Y PROGRAMAR VISITA TECNICA | 28/10/2025 SE REALIZA CONFIGURACIÓN DE PARÁMETROS DE COMUNICACIÓN,E INICIALIZA EQUIPOS PARA TOMAR NUEVA DIRECCIÓN 
TRANSACCIONES DE PRUEBA O.K</t>
  </si>
  <si>
    <t>GZDZZ634/9AEZZ436</t>
  </si>
  <si>
    <t>14214072</t>
  </si>
  <si>
    <t>3007037010</t>
  </si>
  <si>
    <t>BARRIO CENTRO PUENTE NACIONAL</t>
  </si>
  <si>
    <t>FO-25-1726253</t>
  </si>
  <si>
    <t>23/10/2025 EN COMUNICACÓN CON LA SRA TILCIA ARIZA AL NÚMERO 3107545294, NOS CONFIRMA LA SOLICITUD, DATOS CORRECTOS, SE ESCALA PARA VISITA POR FAVOR LLAMAR ANTES DE DESPLAZARSE | 24/10/2025 SE VISITA CB TRASLADO EXTERNO...PRUEBAS EXITOSAS</t>
  </si>
  <si>
    <t>AB00I036</t>
  </si>
  <si>
    <t>14214141</t>
  </si>
  <si>
    <t>3007047291</t>
  </si>
  <si>
    <t>BARRIO CANTARRANA VILLAVICENCI</t>
  </si>
  <si>
    <t>FO-25-1726249</t>
  </si>
  <si>
    <t>23/10/2025 SE CONFIRMAN DATOS Y SOLICITUD CON EL USUARIO, SE ESCALA PARA VIISTA-POR FAVOR LLAMAR ANTES DE DESPLAZARSE | 24/10/2025 SE REALIZA INICIALIZACION DE TERMINAL CB, NO SE ENCUENTRA FLANGED, NO HAY DISPLAY LEGAL, AVISO EXTERIOR AMARILLO EN MAL ESTADO, PRUEBAS DE TX FALLIDAS POR SOLICITUD DE TRASLADO.</t>
  </si>
  <si>
    <t>TR00D599</t>
  </si>
  <si>
    <t>14215355</t>
  </si>
  <si>
    <t>3007081073</t>
  </si>
  <si>
    <t>BARRIO MANZANARES EL BANCO</t>
  </si>
  <si>
    <t>FO-25-1726268</t>
  </si>
  <si>
    <t>23/10/2025 SE CONFIRMAN DATOS Y SOLICITUD CON EL USUARIO, SE ESCALA PARA VIISTA-POR FAVOR LLAMAR ANTES DE DESPLAZARSE | 30/10/2025 BUENAS TARDES SE VISITA CB Y SE LE HACE EL TRASLADO OK , SE ACTUALIZA DIRECCIÓN Y CAMARA DE COMERCIO.
SE INCIALIZA EL EQUIPO OK PERO PERO AL REALIZAR LAS TRANSACCIÓNES DE PRUEBAS SALE RECHAZO GENERAL DEBIDO AL BLOQUEO QUE TIENE</t>
  </si>
  <si>
    <t>SGZZZ968</t>
  </si>
  <si>
    <t>14215940</t>
  </si>
  <si>
    <t>3007071851</t>
  </si>
  <si>
    <t>JAMUNDI VILLA PYME</t>
  </si>
  <si>
    <t>FO-25-1710734</t>
  </si>
  <si>
    <t>21/10/2025 EN  COMUNICACIÓN CON LA SRA LORENA FRANCO SEPULVEDA AL NÚMERO 3212277007 NOS CONFIRMA LA SOLICITUD, DATOS CORRECTOS, SE ESCALA PARA VISITA | 27/10/2025 SE VISITA CORRESPONSAL Y SE PROCEDE A EJECUTAR TRASLADO, SE INICIALIZA Y QUEDA DIRECCIÓN ACTUALIZADA. TRANSACCIONES DE PRUEBA EXITOSAS.</t>
  </si>
  <si>
    <t>A30TZ909</t>
  </si>
  <si>
    <t>14217616</t>
  </si>
  <si>
    <t>3007072976</t>
  </si>
  <si>
    <t>EL CARMEN BUENAVENTURA</t>
  </si>
  <si>
    <t>FO-25-1710724</t>
  </si>
  <si>
    <t>21/10/2025 EN COMUNICACIÓN CON LA SRA MARGY MORALES AL NÚMERO 3184378463 NOS CONFIRMA LA SOLICITUD, DATOS CORRECTOS. SE ESCALA PARA VISITA, POR FAVOR LLAMAR ANTES DE DESPLAZARSE | 24/10/2025 SE REALIZA TRASLADO EXTERNO DE CB BANCOLOMBIA PURO, SE TRASLADAN EQUIPOS, ACCESORIOS Y PUBLICIDAD, SE INICIALIZA TERMINAL Y CARGA INFORMACIÓN CON LA DIRECCIÓN ACTUALIZADA. SE REALIZAN PRUEBAS OK.</t>
  </si>
  <si>
    <t>LN00R314</t>
  </si>
  <si>
    <t>14218395</t>
  </si>
  <si>
    <t>3007064588</t>
  </si>
  <si>
    <t>BARRIO VILLA ORTIZ PUERTO GAIT</t>
  </si>
  <si>
    <t>FO-25-1726259</t>
  </si>
  <si>
    <t>23/10/2025 SE INTENTA COMUNICACIÓN AL NÚMERO 3177632125 PERO NO HAY CONTACTO | 23/10/2025 SE CONFIRMAN SOLICITUD CON EL USUARIO, DATOS OK, SE ESCALA PARA VISITA | 27/10/2025 SE REALIZA INICIALIZACION DE PLACA, SE ACTUALIZA DIRECCIÓN OK, CB CON BLOQUEO POR SOLICITUD DE TRASLADO EXTERNO, NO SE REALIZAN PRUEBAS POR RECHAZO GENERAL POR BLOQUEO.</t>
  </si>
  <si>
    <t>1A003544</t>
  </si>
  <si>
    <t>14220543</t>
  </si>
  <si>
    <t>3007080620</t>
  </si>
  <si>
    <t>BARRIO LA MADRE SEGOVIA</t>
  </si>
  <si>
    <t>FO-25-1710735</t>
  </si>
  <si>
    <t>21/10/2025 EN COMUNICACIÓN CON LA SRA NORAIMA ANDREA ROJAS TAPIAS AL NÚMERO 3123826065 NOS CONFIRMA LA SOLICITUD, DATOS CORRECTOS. SE ESCALA PARA VISITA, POR FAVOR LLAMAR ANTES DE DESPLAZARSE | 27/10/2025 SE HACE TRASLADO EXITOSAMENTE</t>
  </si>
  <si>
    <t>V6ZZZ807</t>
  </si>
  <si>
    <t>14221982</t>
  </si>
  <si>
    <t>3007077332</t>
  </si>
  <si>
    <t>BARRIO BELLAVISTA VILLA DEL RO</t>
  </si>
  <si>
    <t>FO-25-1726247</t>
  </si>
  <si>
    <t>23/10/2025 EN COMUNICACÓN CON LA SRA LIZMAR LOPEZ AL NÚMERO 3215906394, NOS CONFIRMA LA SOLICITUD, DATOS CORRECTOS, SE ESCALA PARA VISITA POR FAVOR LLAMAR ANTES DE DESPLAZARSE | 24/10/2025 SE REALIZA VISITA, SE REALIZA TRASLADO EXTERNO, NO SE REALIZAN PRUEBAS YA QUE EL PUNTO SE ENCUENTRA BLOQUEADO.</t>
  </si>
  <si>
    <t>FACZZ909</t>
  </si>
  <si>
    <t>68167</t>
  </si>
  <si>
    <t>14224711</t>
  </si>
  <si>
    <t>3007074789</t>
  </si>
  <si>
    <t>CHARALA</t>
  </si>
  <si>
    <t>BARRIO CENTRO CHARALA  2</t>
  </si>
  <si>
    <t>FO-25-1726262</t>
  </si>
  <si>
    <t>SI</t>
  </si>
  <si>
    <t>23/10/2025 EN COMUNICACIÓN CON EL ESPOSO DE LA SRA BEATRIZ DURAN AL NÚMERO 3204967424 NOS CONFIRMA LA OLICITUD, DATOS CORRECTOS. SE ESCALA PARA VISITA | 29/10/2025 SE REALIZA VISITA AL COMERCIO DIRECCIÓN DADA POR LA RED SE VALIDA Y SE REALIZA TRASLADO DEL CORRESPONSAL BANCOLOMBIA PURO SE INSTALA AVISO FLANGER DISPLAY QUE YA TENÍA EL USUARIO EN EL ANTERIOR COMERCIO O DIRECCIÓN SE REALIZA LA DEBIDA APERTURA DE LA TERMINAL SE INICIALIZA Y SE HACEN PRUEBAS DEJANDO CORRESPONSAL FUNCIONANDO CON LA DIRECCIÓN ACTUALIZADA.
SE REALIZÓ EXTENSIÓN DE 6 M DE CABLE UTP YA QUE EL MÓDEM ESTABA RETIRADO DE DONDE IBA A QUEDAR EL DATÁFONO.</t>
  </si>
  <si>
    <t>MNPZZ739</t>
  </si>
  <si>
    <t>14225971</t>
  </si>
  <si>
    <t>3007031754</t>
  </si>
  <si>
    <t>BARRIO BOSA 11 BOGOTA</t>
  </si>
  <si>
    <t>FO-25-1710726</t>
  </si>
  <si>
    <t>21/10/2025 EN  COMUNICACIÓN CON ALEXANDRA SANTIESTEBAN JIMENEZ AL NÚMERO 3102694293 NOS CONFIRMA LA SOLICITUD, DATOS CORRECTOS, SE ESCALA PARA VISITA | 21/10/2025 SE LLEGA A COMERCIO SE REALIZA TRASLADO DE EQUIPO ÉXITOSO SE REALIZAN PRUEBAS OK</t>
  </si>
  <si>
    <t>1111I264</t>
  </si>
  <si>
    <t>14226409</t>
  </si>
  <si>
    <t>3007051641</t>
  </si>
  <si>
    <t>BARRIO ONCE DE NOVIEMBRE BOGOT</t>
  </si>
  <si>
    <t>FO-25-1697842</t>
  </si>
  <si>
    <t>17/10/2025 EN COMUNICACIÓN CON LA SEÑORA AIDE AL NÚMERO 3203946679 INFORMA QUE YA CUENTA CON EL DATAFONO WOMPI, HA ESTADO TRABAJANDO CON LAS DOS REDES, SE LE INDICA QUE NO ES POSIBLE REALIZAR LA INSTALACIÓN DEL PIN PAD YA QUE EL CB FUE MIGRADO, SE PROCEDE A CERRAR ESTE CASO CON LA INFORMACIÓN BRINDADA | 17/10/2025 EN COMUNICACIÓN CON LA SEÑORA AIDE AL NÚMERO 3203946679 INFORMA QUE YA CUENTA CON EL DATAFONO WOMPI, HA ESTADO TRABAJANDO CON LAS DOS REDES, SE LE INDICA QUE NO ES POSIBLE REALIZAR LA INSTALACIÓN DEL PIN PAD YA QUE EL CB FUE MIGRADO, SE PROCEDE A CERRAR ESTE CASO CON LA INFORMACIÓN BRINDADA | 17/10/2025 EN COMUNICACIÓN CON LA SEÑORA AIDE AL NÚMERO 3203946679 INFORMA QUE YA CUENTA CON EL DATAFONO WOMPI, HA ESTADO TRABAJANDO CON LAS DOS REDES, SE LE INDICA QUE NO ES POSIBLE REALIZAR LA INSTALACIÓN DEL PIN PAD YA QUE EL CB FUE MIGRADO, SE PROCEDE A CERRAR ESTE CASO CON LA INFORMACIÓN BRINDADA</t>
  </si>
  <si>
    <t>GARCIA CHAVARRIA TATIANA EDELMIRA</t>
  </si>
  <si>
    <t>14227652</t>
  </si>
  <si>
    <t>3007032486</t>
  </si>
  <si>
    <t>DISTRICOL SERVIPLOTTER PUERTO</t>
  </si>
  <si>
    <t>FO-25-1710744</t>
  </si>
  <si>
    <t>21/10/2025 EN COMUNICACIÓN CON EL SR JAIR YOVANY RUIZ HERNANDEZ AL NÚMERO 3102442197 NOS CONFIRMA LA SOLICITUD, DATOS CORRECTOS, SE ESCALA PARA VISITA | 22/10/2025 SE VISITA EL CB EN NUEVA DIRECCIÓN PARA HACER EFECTIVO EL TRASLADO, SE INICIALIZA OK, CAMBIO DE DIRECCIÓN OK, PRUEBAS OK, CB OPERATIVO</t>
  </si>
  <si>
    <t>11GZZ455</t>
  </si>
  <si>
    <t>14227681</t>
  </si>
  <si>
    <t>3007071024</t>
  </si>
  <si>
    <t>DISTRICOL MAKARENA CEN BELLEZA</t>
  </si>
  <si>
    <t>FO-25-1731950 | FO-25-1710747</t>
  </si>
  <si>
    <t>27/10/2025 SE REALIZÓ VISITA A LA DIRECCIÓN ASIGNADA PARA EL TRASLADO Y SE REALIZA TRASLADO DE DATAFONO, LECTORA  SE REALIZA INCIALIZACION DE EQUIPO, DIRECCIÓN OK, PRUEBAS EXITOSAS</t>
  </si>
  <si>
    <t>MN00C098</t>
  </si>
  <si>
    <t>14230893</t>
  </si>
  <si>
    <t>3007080328</t>
  </si>
  <si>
    <t>PTM RIONEGRO DROGUERIA FARMASA</t>
  </si>
  <si>
    <t>FO-25-1710742</t>
  </si>
  <si>
    <t>21/10/2025 EN COMUNICACIÓN CON EL SR GONZALO DE JESUS PEREZ VILLA A NÚMERO 3227313531  NOS CONFIRMA LA SOLICITUD, DATOS CORRECTOS. SE ESCALA PARA VISITA, POR FAVOR LLAMAR ANTES DE DESPLAZARSE | 22/10/2025 SE REALIZA TRASLADO DE CORRESPONSAL EL CLIENTE YA SE ENCUENTRA UBICADO EN LA NUEVA DIRECCIÓN DE REALIZAR CONFIGURACIÓN DEL EQUIPO Y SE ACTUALIZA INFORMACIÓN SE REALIZAN PRUEBAS EXITOSAS SERVICIO OPERATIVO</t>
  </si>
  <si>
    <t>FFZZZ035 - FCZZZ081</t>
  </si>
  <si>
    <t>14230955</t>
  </si>
  <si>
    <t>3007080470</t>
  </si>
  <si>
    <t>DISTRICOL NIZA COMUNICACIONES</t>
  </si>
  <si>
    <t>FO-25-1705993</t>
  </si>
  <si>
    <t>20/10/2025 SE INTENTA COMUNICACIÓN AL NÚMERO 3108062793 PERO NO HAY CONTACTO,SE ESCALA AL COORDINADOR DE ZONA PARA VISITA | 21/10/2025 ME RECIBEN SIN NOVEDAD | 21/10/2025 SE REALIZA VISITA DE CAMPO PARA REALIZAR  INSTALACIÓN DE PIN PAD, PARÁMETROS OKAY USUARIOS OKAY A CONFORMIDAD DEL CLIENTE</t>
  </si>
  <si>
    <t>SDZZZ943</t>
  </si>
  <si>
    <t>14234802</t>
  </si>
  <si>
    <t>3007013276</t>
  </si>
  <si>
    <t>BARRIO CENTRO III SOGAMOSO</t>
  </si>
  <si>
    <t>FO-25-1726240</t>
  </si>
  <si>
    <t>23/10/2025 SE CONFIRMAN DATOS Y SOLICITUD CON EL USUARIO, SE ESCALA PARA VIISTA-POR FAVOR LLAMAR ANTES DE DESPLAZARSE | 24/10/2025 SE INTENTA COMUNICACION TELEFÓNICAMENTE  CON LA SEÑORA LEIDY ARIZA PARA CONFIRMACION DE LA VISITA SOLICITADA AL NÚMERO DE CONTACTO 3114960922 NO SE LOGRA CONTACTAR AL CLIENTE  SE DEJA MENSAJE POR WHATSAPP INDICANDOLE SOBRE LA VISITA NO SE OPTIENE UNA RESPUESTA A ESPERA QUE EL CLIENTE CONTESTE. | 28/10/2025 TRASLADO EXTERNO EXITOSO, PUBLICIDAD AVISO EXTERIOR, DATAFONO, LECTOR DE CÓDIGO DE BARRAS, IMPOSIBLE HACER PRUEBAS CB BLOQUEADO POR INOPERATIVIDAD, SE LE INFORMA AL CLIENTE QUE DEBE COMUNICARSE CON LA LÍNEA PARA GENERAR EL DESBLOQUEO INFORMANDO QUE EL TRASLADO FUE EXITOSO.
SE VALIDA DIRECCIÓN DE ADQUIRENCIA CON RBM QUIEN INDICA QUE ES LA INFORMACIÓN CORRECTA, BAUCHER DE CORRESPONSALÍA SE CONFIRMA Y TAMBIÉN ESTÁ CORRECTO SEGÚN INFORMACIÓN DE RBM.
SE LE RECOMIENDA AL CLIENTE LA ACTUALIZACIÓN DEL AVISO EXTERIOR AL MODELO NEGRO A TRAVEZ DE LA LÍNEA NACIONAL. TRASLADO EXITOSO</t>
  </si>
  <si>
    <t>AB11T178;AB11U519</t>
  </si>
  <si>
    <t>23189</t>
  </si>
  <si>
    <t>14240965</t>
  </si>
  <si>
    <t>3007042599</t>
  </si>
  <si>
    <t>CIENAGA DE ORO</t>
  </si>
  <si>
    <t>BARRIO SEIS DE ENERO CIENAGA D</t>
  </si>
  <si>
    <t>FO-25-1726270</t>
  </si>
  <si>
    <t>23/10/2025 EN COMUNICACÓN CON EL SR FREDY JOSE GÓMEZ CORREA AL NÚMERO 3186657181, NOS CONFIRMA LA SOLICITUD, DATOS CORRECTOS, SE ESCALA PARA VISITA POR FAVOR LLAMAR ANTES DE DESPLAZARSE | 25/10/2025 SE REALIZA TRASLADO DE CORRESPONSAL EXITOSO, EQUIPOS TRASLADADOS DESK 3500 PLACA 942494 Y LECTOR DE BARRAS FM100 PLACA 534401 EN BUEN ESTADO OK, NUEVA DIRECCIÓN CONFIGURADA OK, PRUEBAS DE TRANSACCIÓNES EXITOSAS OK, CLIENTE CB VALIDA SALDO EN CERO ANTES Y DESPUÉS DEL TRASLADO OK, SE DEJA CB OPERATIVO EN NUEVA DIRECCIÓN OK</t>
  </si>
  <si>
    <t>9A5ZZ150</t>
  </si>
  <si>
    <t>14244918</t>
  </si>
  <si>
    <t>3007046065</t>
  </si>
  <si>
    <t>REVAL MADRID CODENSA</t>
  </si>
  <si>
    <t>FO-25-1705977</t>
  </si>
  <si>
    <t>20/10/2025 SE INTENTA COMUNICACIÓN AL NÚMERO 3165500718 PERO NO HAY CONTACTO, SE ESCALA PARA VISITA | 21/10/2025 SE REALIZA VISITA DE CAMPO CON EL FIN DE REALIZAR TRASLADO DE CB,  SE PORCEDE A REALIZAR INICIALIZACION DE EQUIPOS EVIDENCIADO QUE EQUIPOS NO TOMAN LA DIRECCIÓN NUEVA, POR LO ANTERIOR SE ESCALA CASO CON SEBASTIAN GONZALES DE REDEBAN EN DONDE SE HACE PROCESO DE INICIALIZAON EN VARIAS OCASIONES VALIDANDO QUE EQUIPOS SIGUEN CON INFORMACIÓN ERRADA, LUEGO DE UN TIEMPO SOLO LA TERMINAL XP004571 QUEDA CON LA DIRECCIÓN CORRECTA, LAS DEMÁS NO, DE ACUERDO A INDICACIONES POR PARTE DE  SEBASTIAN GONZALES DE REDEBAN INFORMA QUE SE HARÁ LA ACTUALIZACIÓN DE MANERA REMOTA Y UNA VEZ QUEDE SE LE INFORMARA AL CB,  DE IGUAL MANERA MANIFESTA  QUE SE ESCALO CASO CON EL ÁREA DE IT DE REDEBAN Y AUTORIZAN CIERRE DE SOLICITUD, NO SE HACEN PRUEBAS YA QUE CB SE ENCYRA BLOQUEADO DE ACUERDO A INFORMACIÓN DE LA LÍNEA DE ATENCIÓN AL CLIENTE.</t>
  </si>
  <si>
    <t>XP004574-XP004571-XP004573</t>
  </si>
  <si>
    <t>14251164</t>
  </si>
  <si>
    <t>3007044313</t>
  </si>
  <si>
    <t>DSTRICOL CLL IS  IAPELER IA</t>
  </si>
  <si>
    <t>FO-25-1710749</t>
  </si>
  <si>
    <t>21/10/2025 SE INTENTA COMUNICACIÓN A LOS NÚMEROS 3172112098-3144261974 PERO NO HAY CONTACTO, SE INTENTARÁ NUEVAMENTE | 21/10/2025 SE INTENTA COMUNICACIÓN A LOS NÚMEROS 3172112098-3144261974 PERO NO HAY CONTACTO, SE INTENTARÁ NUEVAMENTE | 21/10/2025 POR FAVOR COMUNICARSE CON USUARIO PARA CONFIRMAR UBICACION, SE ESCALA PARA VISITA TECNICA | 23/10/2025 SE VISITA EL CB PARA INSTALAR PINPAD, CLIENTE CUENTA CON CABINA Y VIDRIO DE SEGURIDAD, INSTALACION PIN PAD OK, SE HACE CAMBIO DE DATÁFONO POR TECNOLOGÍA, SE HACEN PRUEBAS OK CB OPERATIVO</t>
  </si>
  <si>
    <t>9B05Z215</t>
  </si>
  <si>
    <t>14258735</t>
  </si>
  <si>
    <t>3007060569</t>
  </si>
  <si>
    <t>BARRIO SOACHA CIUDAD DE QUITO</t>
  </si>
  <si>
    <t>FO-25-1747838</t>
  </si>
  <si>
    <t>28/10/2025 SE INTENTA COMUNICACIÓN AL NÚMERO 3158130148 PERO NO HAY RESPUESTA. SE ESCALA PARA VISITA POR FAVOR LLAMAR ANTES DE DESPLAZARSE | 31/10/2025 SE REALIZA TRASLADO EXITOSO A SOLICITUD DEL USUARIO SERVICIO OPERATIVO PRUEBAS OK CON UNA CONSULTA DE SALDO DIRECCIÓN NUEVA OK</t>
  </si>
  <si>
    <t>JA00E965</t>
  </si>
  <si>
    <t>14259723</t>
  </si>
  <si>
    <t>3007078171</t>
  </si>
  <si>
    <t>PTM CARTAGENA TALLER OPTICO BU</t>
  </si>
  <si>
    <t>FO-25-1728790</t>
  </si>
  <si>
    <t>24/10/2025 SE CONFIRMA SOLICITUD CON EL USUARIO, DATOS CORRECTOS, SE ESCALA PARA VISITA | 26/10/2025 SE REALIZA TRASLADO DEL EQUIPO LECTORA BASE PINPAD PUBLICIDAD SE HACEN PRUEBAS</t>
  </si>
  <si>
    <t>SXLZZ553-F1KZZ768</t>
  </si>
  <si>
    <t>47707</t>
  </si>
  <si>
    <t>14281175</t>
  </si>
  <si>
    <t>3007073277</t>
  </si>
  <si>
    <t>SANTA ANA</t>
  </si>
  <si>
    <t>BARRIO PRIMERO MAYO SANTA ANA</t>
  </si>
  <si>
    <t>FO-25-1747844</t>
  </si>
  <si>
    <t>28/10/2025 SE INTENTA COMUNICACIÓN A LOS NÚMEROS 3013043483 FUERA DE SERVICIO Y AL 3205338681  NO HAY RESPUESTA, TIMBRA Y SE VA A BUZÓN. SE ESCALA PARA VISITA POR FAVOR LLAMAR ANTES DE DESPLAZARSE | 30/10/2025 SE REALIZA INSTALACIÓN DE PINPAD, SE INSTALA HUB, SE REALIZAN PRUEBAS DEJANDO SERVICIO FUNCIONAL AL 100 %</t>
  </si>
  <si>
    <t>A30ZZ413</t>
  </si>
  <si>
    <t>14290565</t>
  </si>
  <si>
    <t>3007076569</t>
  </si>
  <si>
    <t>BARRIO SAN JOSE VILLA DE SAN DIEGO DE UBATE</t>
  </si>
  <si>
    <t>FO-25-1760674 | FO-25-1747837</t>
  </si>
  <si>
    <t>30/10/2025 SE REALIZA VISITA A COMERCIO, SE PROCEDE A REALIZAR EL TRASLADO DE DATAFONO - LECTOR SE CREAN USUARIOS, PRUEBAS OKAY.</t>
  </si>
  <si>
    <t>103ZZ249</t>
  </si>
  <si>
    <t>14297224</t>
  </si>
  <si>
    <t>3007032416</t>
  </si>
  <si>
    <t>OPRAP CENTRO COMERCIAL ELITE</t>
  </si>
  <si>
    <t>FO-25-1755274</t>
  </si>
  <si>
    <t>30/10/2025 POR FAVOR, COMUNICARSE CON USUARIO PARA CONFIRMAR UBICACION, SOLICITUD Y PROGRAMAR VISITA TECNICA | 30/10/2025 SE HACE TRASLADO DE EQUIPOS PINPAD LECTOR SE HACEN PRUEBAS SE VERIFICA DIRECCIÓN Y QUEDA FUNCIONANDO CORRECTAMENTE</t>
  </si>
  <si>
    <t>119ZZ442-LMKZZ167-119ZZ443-9C00E732-LMKZZ168-9C00E733</t>
  </si>
  <si>
    <t>14307988</t>
  </si>
  <si>
    <t>FO-25-1760904</t>
  </si>
  <si>
    <t>30/10/2025 SE LLAMA AL USUARIO NO HAY COMUNICACION | 31/10/2025 SE REALIZA VISITA TÉCNICA EN DONDE SE INICIALIZA EL EQUIPO CORRECTAMENTE, EL DISPOSITIVO QUEDA BOLUDEADO HASTA NO SE ENVÍE CORREO DE REDEBAN</t>
  </si>
  <si>
    <t>EG3ZZ029</t>
  </si>
  <si>
    <t>2655401</t>
  </si>
  <si>
    <t>3007011702</t>
  </si>
  <si>
    <t>OC BASE DATAFONO</t>
  </si>
  <si>
    <t>FO-25-1436372</t>
  </si>
  <si>
    <t>BASEDATAFONO</t>
  </si>
  <si>
    <t>BASE DATAFONO</t>
  </si>
  <si>
    <t>27/08/2025 POR FAVOR, COMUNICARSE CON USUARIO PARA CONFIRMAR UBICACION, SOLICITUD Y PROGRAMAR VISITA TECNICA | 06/10/2025 INSTALACIÓN DE BASE PARA DATAFONO SOLICITADAS POR CLIENTE YA QUE NO TENÍAN PARA 1 DE LOS DATAFONOS DEL PUNTO</t>
  </si>
  <si>
    <t>1111V000</t>
  </si>
  <si>
    <t>2789402</t>
  </si>
  <si>
    <t>3007032309</t>
  </si>
  <si>
    <t>CHINITA APARTADO ANTIOQUIA</t>
  </si>
  <si>
    <t>FO-25-1579119</t>
  </si>
  <si>
    <t>24/09/2025 POR FAVOR, COMUNICARSE CON USUARIO PARA CONFIRMAR UBICACION, SOLICITUD Y PROGRAMAR VISITA TECNICA | 01/10/2025 SE REALIZA INSTALACIÓN BASE DATAFONO</t>
  </si>
  <si>
    <t>NN00M741</t>
  </si>
  <si>
    <t>2795176</t>
  </si>
  <si>
    <t>3007058155</t>
  </si>
  <si>
    <t>PTM FLORIDABLNACA PAPELERIA MI</t>
  </si>
  <si>
    <t>FO-25-1584942</t>
  </si>
  <si>
    <t>25/09/2025 POR FAVOR, COMUNICARSE CON USUARIO PARA CONFIRMAR UBICACION, SOLICITUD Y PROGRAMAR VISITA TECNICA | 02/10/2025 SE REALIZA VISITA PARA AJUSTAR Y PEGAR BASE PARA DATAFONO TUZZZ346</t>
  </si>
  <si>
    <t>TUZZZ346</t>
  </si>
  <si>
    <t>2814264</t>
  </si>
  <si>
    <t>FO-25-1604014</t>
  </si>
  <si>
    <t>30/09/2025 EN COMUNICACIÓN CON LA SEÑORA YULIANA RAMIREZ AL NÚMERO 3145353286 CONFIRMA SOLICITUD, DATOS CORRECTOS. SE ESCALA PARA VISITA | 07/10/2025 EN COMUNICACIÓN CON CLIENTE TE INFORMA QUE OFICINA ABRE DESPUÉS DE 10:30 | 07/10/2025 SE INSTALA BASE NUEVO DEBIDO A DAÑO EN PARTE BAJA</t>
  </si>
  <si>
    <t>2820527</t>
  </si>
  <si>
    <t>3007024448</t>
  </si>
  <si>
    <t>PAGAFACIL VIVA BUENAVENTURA</t>
  </si>
  <si>
    <t>FO-25-1609048</t>
  </si>
  <si>
    <t>01/10/2025 POR FAVOR, COMUNICARSE CON USUARIO PARA CONFIRMAR UBICACION, SOLICITUD Y PROGRAMAR VISITA TECNICA, YA QUE SE INTENTÓ COMUNICACIÓN PERO NO HUBO RESPUESTA | 06/10/2025 SE VISITA EL COMERCIO, SE REALIZA CAMBIAN DE DOS BASES DE DATAFONO EN MAL ESTADO</t>
  </si>
  <si>
    <t>ABCGZ829 - ABCGZ830</t>
  </si>
  <si>
    <t>2831441</t>
  </si>
  <si>
    <t>3007045422</t>
  </si>
  <si>
    <t>DISTRICOL FERRIPINTURAS</t>
  </si>
  <si>
    <t>FO-25-1617108</t>
  </si>
  <si>
    <t>02/10/2025 POR FAVOR, COMUNICARSE CON USUARIO PARA CONFIRMAR UBICACION, SOLICITUD Y PROGRAMAR VISITA TECNICA | 03/10/2025 SE REALIZÓ FIJADO DE BASE</t>
  </si>
  <si>
    <t>AC0MZ773</t>
  </si>
  <si>
    <t>2835494</t>
  </si>
  <si>
    <t>FO-25-1621704</t>
  </si>
  <si>
    <t>03/10/2025 POR FAVOR, COMUNICARSE CON USUARIO PARA CONFIRMAR UBICACION, SOLICITUD Y PROGRAMAR VISITA TECNICA | 04/10/2025 SE VISITA EL COMERCIO, SE ENCUENTRA BASE DE DATAFONO DAÑADA POR LO QUE SE INSTALA UNA NUEVA, NO SE INTERVIENE EQUIPOS</t>
  </si>
  <si>
    <t>2836257</t>
  </si>
  <si>
    <t>FO-25-1626024</t>
  </si>
  <si>
    <t>03/10/2025 SE INSTALA BASE NUEVA YA QUÉ LA ANTERIOR SE DAÑÓ.</t>
  </si>
  <si>
    <t>SX9ZZ500</t>
  </si>
  <si>
    <t>2839412</t>
  </si>
  <si>
    <t>FO-25-1628837</t>
  </si>
  <si>
    <t>04/10/2025 POR FAVOR, COMUNICARSE CON USUARIO PARA CONFIRMAR UBICACION, SOLICITUD Y PROGRAMAR VISITA TECNICA | 09/10/2025 SE REALIZA INSTALACIÓN DE BASE PARA DATÁFONO POR DAÑO, SE INSTALA SEGÚN DONDE INDICA EL CLIENTE.</t>
  </si>
  <si>
    <t>A30KZ123</t>
  </si>
  <si>
    <t>2839532</t>
  </si>
  <si>
    <t>3007060457</t>
  </si>
  <si>
    <t>BARRIO CENTRO PUERTO BERRIO 4</t>
  </si>
  <si>
    <t>FO-25-1629571</t>
  </si>
  <si>
    <t>04/10/2025 POR FAVOR, COMUNICARSE CON USUARIO PARA CONFIRMAR UBICACION, SOLICITUD Y PROGRAMAR VISITA TECNICA | 06/10/2025 INSTALACIÓN DE BASE DATAFONO OK, ANTERIOR SE HABÍA QUEBRADO.</t>
  </si>
  <si>
    <t>KA00C838</t>
  </si>
  <si>
    <t>2842617</t>
  </si>
  <si>
    <t>FO-25-1633584</t>
  </si>
  <si>
    <t>06/10/2025 POR FAVOR, COMUNICARSE CON USUARIO PARA CONFIRMAR UBICACION, SOLICITUD Y PROGRAMAR VISITA TECNICA | 06/10/2025 SE REALIZA VISITA AL COMERCIO CB, SE VALIDA Y SE HACE INSTALACIÓN DE BASE PARA EL DATÁFONO(SE DESPEGO), SE DEJA AL GUSTO DEL CLIENTE</t>
  </si>
  <si>
    <t>3A003049</t>
  </si>
  <si>
    <t>2844959</t>
  </si>
  <si>
    <t>FO-25-1636194</t>
  </si>
  <si>
    <t>PETICIÓN USUARIO</t>
  </si>
  <si>
    <t>06/10/2025 POR FAVOR, COMUNICARSE CON USUARIO PARA CONFIRMAR UBICACION, SOLICITUD Y PROGRAMAR VISITA TECNICA | 07/10/2025 SE REALIZA VISITA TÉCNICA AL COMERCIO EN DONDE EL COMERCIO ME INDICA QUE ELLOS NO HAN SOLICITADO BASE PARA EL DATÁFONO Y NO ME PERMITEN EL INGRESO AL COMERCIO, ENTONCES SE PROCEDE A CERRAR</t>
  </si>
  <si>
    <t>000</t>
  </si>
  <si>
    <t>66594</t>
  </si>
  <si>
    <t>2846531</t>
  </si>
  <si>
    <t>3007013036</t>
  </si>
  <si>
    <t>QUINCHIA</t>
  </si>
  <si>
    <t>QUINCHIA III RISARALDA</t>
  </si>
  <si>
    <t>FO-25-1637414</t>
  </si>
  <si>
    <t>06/10/2025 POR FAVOR, COMUNICARSE CON USUARIO PARA CONFIRMAR UBICACION, SOLICITUD Y PROGRAMAR VISITA TECNICA | 14/10/2025 SE HABLA CON EL SEÑOR MAURICIO PARA VALIDAR VISITA PARA INSTALACION DE BASE PERO INDICA QUE ELLOS HABIA LLAMADO PERO QUE LA BASE ESTA BIEN , QUE AL PARECER SE HABIA AFLOJADO Y PARECIA DAÑADA PERO QUE AL REVISAR BIEN ESTA FUNCIONANDO NORMAL, SE PROCEDE A CERRAR EL CASO</t>
  </si>
  <si>
    <t>000000000</t>
  </si>
  <si>
    <t>2850788</t>
  </si>
  <si>
    <t>FO-25-1642370</t>
  </si>
  <si>
    <t>07/10/2005 POR FAVOR, COMUNICARSE CON USUARIO PARA CONFIRMAR UBICACION, SOLICITUD Y PROGRAMAR VISITA TECNICA | 10/10/2025 SE REALIZA VISITA A CB CLIENTE MANIFIESTA YA FUE ATENDIDO VISITA TÉCNICA HACE 2 DÍAS SERVICIO SIN NOVEDADES</t>
  </si>
  <si>
    <t>2852052</t>
  </si>
  <si>
    <t>FO-25-1642365</t>
  </si>
  <si>
    <t>07/10/2005 POR FAVOR, COMUNICARSE CON USUARIO PARA CONFIRMAR UBICACION, SOLICITUD Y PROGRAMAR VISITA TECNICA | 08/10/2025 SE REALIZA INSTALACIÓN DE BASE DE DATAFONO.SE ENCONTRABA DESPEGUEDA</t>
  </si>
  <si>
    <t>2852866</t>
  </si>
  <si>
    <t>3007059018</t>
  </si>
  <si>
    <t>REDY MORICHAL</t>
  </si>
  <si>
    <t>FO-25-1642383</t>
  </si>
  <si>
    <t>07/10/2025 POR FAVOR, COMUNICARSE CON USUARIO PARA CONFIRMAR UBICACION, SOLICITUD Y PROGRAMAR VISITA TECNICA | 08/10/2025 SE ASEGURA BASE DE DATAFONO CON TORNILLOS YA QUE CON EL PEGANTE SE HABÍA CAÍDO. SE REALIZAN PRUEBAS OK.</t>
  </si>
  <si>
    <t>LMRZZ006</t>
  </si>
  <si>
    <t>2855428</t>
  </si>
  <si>
    <t>3007071937</t>
  </si>
  <si>
    <t>DISTRICOL EL VIEJO ISAZA</t>
  </si>
  <si>
    <t>FO-25-1644623</t>
  </si>
  <si>
    <t>08/10/2025 POR FAVOR, COMUNICARSE CON USUARIO PARA CONFIRMAR UBICACION, SOLICITUD Y PROGRAMAR VISITA TECNICA | 08/10/2025 SE REALIZA INSTALACIÓN DE BASE PARA DATÁFONO, SE HABIA DESPEGADO SE DEJA COMO EL CLIENTE LO SOLICITÓ</t>
  </si>
  <si>
    <t>LN00M147</t>
  </si>
  <si>
    <t>2858702</t>
  </si>
  <si>
    <t>FO-25-1648304</t>
  </si>
  <si>
    <t>08/10/2025 POR FAVOR, COMUNICARSE CON USUARIO PARA CONFIRMAR UBICACION, SOLICITUD Y PROGRAMAR VISITA TECNICA | 09/10/2025 SE VISITA EL COMERCIO, SE INSTALA LA BASE DE DATAFONO LA QUE TENÍA SE LE DAÑO</t>
  </si>
  <si>
    <t>50711</t>
  </si>
  <si>
    <t>2858732</t>
  </si>
  <si>
    <t>3007079875</t>
  </si>
  <si>
    <t>VISTAHERMOSA</t>
  </si>
  <si>
    <t>BARRIO CENTRO VISTAHERMOSA</t>
  </si>
  <si>
    <t>FO-25-1648299</t>
  </si>
  <si>
    <t>08/10/2025 POR FAVOR, COMUNICARSE CON USUARIO PARA CONFIRMAR UBICACION, SOLICITUD Y PROGRAMAR VISITA TECNICA | 10/10/2025 SE REALIZA SOPORTE A BASE DATÁFONO SE FIJA BASE DATÁFONO OK</t>
  </si>
  <si>
    <t>FAWZZ649</t>
  </si>
  <si>
    <t>2865267</t>
  </si>
  <si>
    <t>FO-25-1663386</t>
  </si>
  <si>
    <t>09/10/2025 POR FAVOR, COMUNICARSE CON USUARIO PARA CONFIRMAR UBICACION, SOLICITUD Y PROGRAMAR VISITA TECNICA | 15/10/2025 SE VISITA COMERCIO, SE INSTALA BASE PARA DATÁFONO. CLIENTE INDICA QUE LA BASE ANTERIOR SE PARTIO Y LA BOTARON. OPERATIVO EL SERVICIO</t>
  </si>
  <si>
    <t>2865913</t>
  </si>
  <si>
    <t>FO-25-1664613</t>
  </si>
  <si>
    <t>10/10/2025 POR FAVOR, COMUNICARSE CON USUARIO PARA CONFIRMAR UBICACION, SOLICITUD Y PROGRAMAR VISITA TECNICA | 16/10/2025 SE VISITA CLIENTE. CLIENTE SI TIENE BASE DE DATAFONO, PERO LA USA SIN BRAZO, ELLA SOLICITÓ VISITA TÉCNICA POR EL INCIDENTE DE LA LECTORA. NO ES NECESARIO CAMBIAR BASE.</t>
  </si>
  <si>
    <t>2867259</t>
  </si>
  <si>
    <t>3007050155</t>
  </si>
  <si>
    <t>PTM TUQUERRES CELU ACCESORIOS</t>
  </si>
  <si>
    <t>FO-25-1665907</t>
  </si>
  <si>
    <t>10/10/2025 POR FAVOR, COMUNICARSE CON USUARIO PARA CONFIRMAR UBICACION, SOLICITUD Y PROGRAMAR VISITA TECNICA | 14/10/2025 SE VISITA EL CORRESPONSAL PARA REVISAR FALLA DE LA BASE, SE DESPEGÓ, SE REALIZÓ CAMBIO DE CINTA DOBLE FAZ YA QUE LA SUPERFICIE ES DE VIDRIO, SE PEGA LA BASE Y QUEDA OK, EL CB FUNCIONA CON NORMALIDAD</t>
  </si>
  <si>
    <t>GB00V345</t>
  </si>
  <si>
    <t>2868301</t>
  </si>
  <si>
    <t>3007078929</t>
  </si>
  <si>
    <t>DISTRICOL TARMITES CONTABLES</t>
  </si>
  <si>
    <t>FO-25-1665900</t>
  </si>
  <si>
    <t>10/10/2025 POR FAVOR, COMUNICARSE CON USUARIO PARA CONFIRMAR UBICACION, SOLICITUD Y PROGRAMAR VISITA TECNICA | 16/10/2025 SE CAMBIA BASE DE DATAFONO POR DAÑO, BASE PARTIDA OK. F1</t>
  </si>
  <si>
    <t>F1SZZ802</t>
  </si>
  <si>
    <t>2870409</t>
  </si>
  <si>
    <t>3007079686</t>
  </si>
  <si>
    <t>PTM BOGOTA DONDE LEO TU SERVIC</t>
  </si>
  <si>
    <t>FO-25-1671362</t>
  </si>
  <si>
    <t>11/10/2025 POR FAVOR, COMUNICARSE CON USUARIO PARA CONFIRMAR UBICACION, SOLICITUD Y PROGRAMAR VISITA TECNICA | 15/10/2025 SE LLEGA A AL DIRECCION INDICADA Y SE REALIZA INSTALACIÓN DE BASE DATAFONO YA QUE LA ANTERIOR SE DAÑÓ EL SISTEMA ROTATORIO. NO SE MANIPULA EL EQUIPO SINO SOLO PARA AJUSTARLO A LA BASE.</t>
  </si>
  <si>
    <t>V1YZZ428</t>
  </si>
  <si>
    <t>2872407</t>
  </si>
  <si>
    <t>3007061665</t>
  </si>
  <si>
    <t>BARRIO MONACO VEGACHI</t>
  </si>
  <si>
    <t>FO-25-1671322</t>
  </si>
  <si>
    <t>11/10/2025 POR FAVOR, COMUNICARSE CON USUARIO PARA CONFIRMAR UBICACION, SOLICITUD Y PROGRAMAR VISITA TECNICA | 14/10/2025 SE HACE INSTALACIÓN DE BASE DE DATÁFONO OK. LA QUE HABÍA EN SITIO ESTABA PARTIDA</t>
  </si>
  <si>
    <t>FUA0K538</t>
  </si>
  <si>
    <t>2875425</t>
  </si>
  <si>
    <t>FO-25-1678728</t>
  </si>
  <si>
    <t>14/10/2025 POR FAVOR, COMUNICARSE CON USUARIO PARA CONFIRMAR UBICACION, SOLICITUD Y PROGRAMAR VISITA TECNICA | 22/10/2025 BUENAS TARDES SE VISITA CB Y SE LE HACE LA INSTALACIÓN DE BASE DEL DATAFONO</t>
  </si>
  <si>
    <t>II0QZ548</t>
  </si>
  <si>
    <t>2875834</t>
  </si>
  <si>
    <t>FO-25-1680970</t>
  </si>
  <si>
    <t>14/10/2025 POR FAVOR, COMUNICARSE CON USUARIO PARA CONFIRMAR UBICACION, SOLICITUD Y PROGRAMAR VISITA TECNICA | 18/10/2025 SE LLEGA AL SITIO SE COLOCA LA BASE LA ANTERIOR ESTABA ROTA</t>
  </si>
  <si>
    <t>TR0FZ896</t>
  </si>
  <si>
    <t>2878588</t>
  </si>
  <si>
    <t>3007078498</t>
  </si>
  <si>
    <t>BARRIO CENTRO ACACIAS</t>
  </si>
  <si>
    <t>FO-25-1681890</t>
  </si>
  <si>
    <t>14/10/2025 POR FAVOR, COMUNICARSE CON USUARIO PARA CONFIRMAR UBICACION, SOLICITUD Y PROGRAMAR VISITA TECNICA | 15/10/2025 SE REALIZA PEGUE DE BASE A SOLICITUD DEL COMEECION</t>
  </si>
  <si>
    <t>F1LZZ906</t>
  </si>
  <si>
    <t>76736</t>
  </si>
  <si>
    <t>2879536</t>
  </si>
  <si>
    <t>3007036202</t>
  </si>
  <si>
    <t>SEVILLA</t>
  </si>
  <si>
    <t>DISTRICOL CENTRAL GLOBAL SERVI</t>
  </si>
  <si>
    <t>FO-25-1682679</t>
  </si>
  <si>
    <t>14/10/2025 POR FAVOR, COMUNICARSE CON USUARIO PARA CONFIRMAR UBICACION, SOLICITUD Y PROGRAMAR VISITA TECNICA | 15/10/2025 SE VISITA COMERCIO SE REALIZÓ INSTALACION DE BASE DATAFONO NUEVA  POR DAÑO FÍSICO.</t>
  </si>
  <si>
    <t>9A00B104</t>
  </si>
  <si>
    <t>2880106</t>
  </si>
  <si>
    <t>FO-25-1682675</t>
  </si>
  <si>
    <t>14/10/2025 POR FAVOR, COMUNICARSE CON USUARIO PARA CONFIRMAR UBICACION, SOLICITUD Y PROGRAMAR VISITA TECNICA | 16/10/2025 SE REALIZA INSTALACIÓN DE BASE DE DATAFONO, YA QUE LA BASE QUE TENIA NO CORRESPONDE AL MODELO DE DATAFONO Y ESTABA PARTIENDO EL CABLE</t>
  </si>
  <si>
    <t>2880898</t>
  </si>
  <si>
    <t>FO-25-1685821</t>
  </si>
  <si>
    <t>15/10/2025 POR FAVOR, COMUNICARSE CON USUARIO PARA CONFIRMAR UBICACION, SOLICITUD Y PROGRAMAR VISITA TECNICA | 18/10/2025 SE PEGA NUEVAMENTE CON CINTA DOBLE FAZ LA BASE.</t>
  </si>
  <si>
    <t>2888265</t>
  </si>
  <si>
    <t>FO-25-1691293</t>
  </si>
  <si>
    <t>16/10/2025 POR FAVOR, COMUNICARSE CON USUARIO PARA CONFIRMAR UBICACION, SOLICITUD Y PROGRAMAR VISITA TECNICA | 17/10/2025 SE REALIZA INSTALACIÓN DE BASE PORQUE CORRESPONSAL INFORMA NO TENER INSTALADA LA BASE SE DEJA INSTALANDO SE ASEGURA INSTALACIÓN DE BASE EXITOSA</t>
  </si>
  <si>
    <t>2892156</t>
  </si>
  <si>
    <t>3007079756</t>
  </si>
  <si>
    <t>BARRIO VILLAGORGONA CANDELARIA</t>
  </si>
  <si>
    <t>FO-25-1694888</t>
  </si>
  <si>
    <t>16/10/2025 POR FAVOR, COMUNICARSE CON USUARIO PARA CONFIRMAR UBICACION, SOLICITUD Y PROGRAMAR VISITA TECNICA | 17/10/2025 SE INSTALA BASE PARA DATÁFONO YA QUE EL DEL CLIENTE ESTABA PARTIDA</t>
  </si>
  <si>
    <t>F1XZZ070</t>
  </si>
  <si>
    <t>2893264</t>
  </si>
  <si>
    <t>FO-25-1695104</t>
  </si>
  <si>
    <t>16/10/2025 POR FAVOR, COMUNICARSE CON USUARIO PARA CONFIRMAR UBICACION, SOLICITUD Y PROGRAMAR VISITA TECNICA | 16/10/2025 DURANTE LA VISITA TECNICA REALIZAMOS LA INSTALACIÓN DE LA BASE PARA EL DATAFONO POR DAÑO SE PARTIÓ, EN LUGARES INDICADOS POR COMERCIO SIN NOVEDAD EN LA INSTALACIÓN PRUEBAS OK SALDO OK A CONFORMIDAD DE CORRESPONSAL</t>
  </si>
  <si>
    <t>2900017</t>
  </si>
  <si>
    <t>3007062542</t>
  </si>
  <si>
    <t>PTM TURBO AGROINSUMOS NUEVO AN</t>
  </si>
  <si>
    <t>FO-25-1704094</t>
  </si>
  <si>
    <t>19/10/2025 POR FAVOR, COMUNICARSE CON USUARIO PARA CONFIRMAR UBICACION, SOLICITUD Y PROGRAMAR VISITA TECNICA | 21/10/2025 SE INSTALA BASE DE DATAFONO NUEVA YA QUE LA ANTERIOR SE PARTIO</t>
  </si>
  <si>
    <t>LA00O170</t>
  </si>
  <si>
    <t>2900108</t>
  </si>
  <si>
    <t>FO-25-1704097</t>
  </si>
  <si>
    <t>19/10/2025 POR FAVOR, COMUNICARSE CON USUARIO PARA CONFIRMAR UBICACION, SOLICITUD Y PROGRAMAR VISITA TECNICA | 21/10/2025 INSTALACIÓN DE BASE DATAFONO POR DAÑO CAÍDA EN LA ANTERIOR OK</t>
  </si>
  <si>
    <t>NN00E975</t>
  </si>
  <si>
    <t>2900264</t>
  </si>
  <si>
    <t>FO-25-1704091</t>
  </si>
  <si>
    <t>19/10/2025 POR FAVOR, COMUNICARSE CON USUARIO PARA CONFIRMAR UBICACION, SOLICITUD Y PROGRAMAR VISITA TECNICA | 20/10/2025 SE INSTALA BASE PARA DATÁFONO POR DAÑO DEL ANTERIOR.</t>
  </si>
  <si>
    <t>TR00B992</t>
  </si>
  <si>
    <t>2910501</t>
  </si>
  <si>
    <t>FO-25-1710717</t>
  </si>
  <si>
    <t>21/10/2025 EN COMUNICACIÓN CON LA SRA MARTHA SILVA AL NÚMERO 3216378761 NOS CONFIRMA LA SOLICITUD, DATOS CORRECTOS, SE ESCALA PARA VISITA | 22/10/2025 ENTREGA E INSTALACIÓN DE BASE DE DATÁFONO OK</t>
  </si>
  <si>
    <t>2914725</t>
  </si>
  <si>
    <t>FO-25-1713223</t>
  </si>
  <si>
    <t>21/10/2025 EN COMUNICACIÓN CON LA SRA MARIA HERNANDEZ AL NÚMERO  3164756914 NOS CONFIRMA LA SOLICITUD, DATOS CORRECTOS, SE ESCALA PARA VISITA | 22/10/2025 SE INSTALA BASE DE DATÁFONO, YA QUE LA ANTERIOR SE PARTIÓ.</t>
  </si>
  <si>
    <t>9BKZZ314</t>
  </si>
  <si>
    <t>2916212</t>
  </si>
  <si>
    <t>FO-25-1715642</t>
  </si>
  <si>
    <t>22/10/2025 POR FAVOR COMUNICARSE CON USUARIO PARA CONFIRMAR UBICACION, SE ESCALA PARA VISITA | 22/10/2025 SE REALIZA INSTALACIÓN DE NUEVA BASE PARA DATAFONO DEBIDO A QUE LA ANTERIOR SE DAÑÓ.</t>
  </si>
  <si>
    <t>2919013</t>
  </si>
  <si>
    <t>FO-25-1717981</t>
  </si>
  <si>
    <t>22/10/2025 POR FAVOR COMUNICARSE CON USUARIO PARA CONFIRMAR UBICACION, SE ESCALA PARA VISITA | 23/10/2025 EN LA VISITA TÉCNICA SE REALIZÓ LA INSTALACIÓN DE LA BASE SOPORTE DE EL DATÁFONO YA QUE LA ANTERIOR SE ENCONTRÓ PARTIDA.</t>
  </si>
  <si>
    <t>2921142</t>
  </si>
  <si>
    <t>FO-25-1720044</t>
  </si>
  <si>
    <t>22/10/2025 POR FAVOR, COMUNICARSE CON USUARIO PARA CONFIRMAR UBICACION, SOLICITUD Y PROGRAMAR VISITA TECNICA | 23/10/2025 INSTALACIÓN DE BASE PARA DATAFONO ROTA</t>
  </si>
  <si>
    <t>2924864</t>
  </si>
  <si>
    <t>FO-25-1723370</t>
  </si>
  <si>
    <t>23/10/2025 POR FAVOR, COMUNICARSE CON USUARIO PARA CONFIRMAR UBICACION, SOLICITUD Y PROGRAMAR VISITA TECNICA | 24/10/2025 SE REALIZA INSTALACIÓN DE BASE PARA DATÁFONO  YA QUE LA QUE SE ENCONTRABA EN SITIO SE PARTIO Y NO LE PERMITIA EN BUEN USO</t>
  </si>
  <si>
    <t>2926122</t>
  </si>
  <si>
    <t>FO-25-1724789</t>
  </si>
  <si>
    <t>23/10/2025 POR FAVOR, COMUNICARSE CON USUARIO PARA CONFIRMAR UBICACION, SOLICITUD Y PROGRAMAR VISITA TECNICA | 27/10/2025 INSTALACIÓN BASE DATAFONO</t>
  </si>
  <si>
    <t>2927441</t>
  </si>
  <si>
    <t>3007051013</t>
  </si>
  <si>
    <t>BARRIO BOSA BOGOTA 10</t>
  </si>
  <si>
    <t>FO-25-1726232</t>
  </si>
  <si>
    <t>23/10/2025 POR FAVOR, COMUNICARSE CON USUARIO PARA CONFIRMAR UBICACION, SOLICITUD Y PROGRAMAR VISITA TECNICA | 25/10/2025 SE LLEGA A COMERCIO A REALIZAR ENTREGA DE BASE CLIENTE INDICA QUE EL SOLICITO EL LO QUE SOLICITO FUE EL CAMBIO DE DATAFONO A TECNOLOGÍA WOMPI QUE LA BASE NO LE SIRVE SE LE INFORMA QUE ESA MIGRACIÓN LA ESTÁ REALIZANDO DIRECTAMENTE EL BANCO</t>
  </si>
  <si>
    <t>TVIZZ645</t>
  </si>
  <si>
    <t>2931964</t>
  </si>
  <si>
    <t>3007065589</t>
  </si>
  <si>
    <t>DISTRICOL FABRIHOGAR JL</t>
  </si>
  <si>
    <t>FO-25-1730689</t>
  </si>
  <si>
    <t>24/10/2025 SE ESCALA PARA VISITA, POR FAVOR COMUNICARSE CON EL USUARIO PARA CONFIRMAR UBICACIÓN | 25/10/2025 SE VISITA CB. SE REALIZA INSTALACIÓN DE BASE DE DATAFONO. CLIENTE INFORMA QUE EL DATAFONO FUNCIONA CORRECTAMENTE. NO SÉ MANIPULA DATAFONO</t>
  </si>
  <si>
    <t>4A008180</t>
  </si>
  <si>
    <t>2934927</t>
  </si>
  <si>
    <t>FO-25-1734865</t>
  </si>
  <si>
    <t>25/10/2025 POR FAVOR, COMUNICARSE CON USUARIO PARA CONFIRMAR UBICACION, SOLICITUD Y PROGRAMAR VISITA TECNICA | 29/10/2025 SE INSTALA BASE DE DATAFONO EXITOSAMENTE</t>
  </si>
  <si>
    <t>2935012</t>
  </si>
  <si>
    <t>3007077879</t>
  </si>
  <si>
    <t>PTM MEDELLIN VARIEDADES TEYEZ</t>
  </si>
  <si>
    <t>FO-25-1734863</t>
  </si>
  <si>
    <t>25/10/2025 POR FAVOR, COMUNICARSE CON USUARIO PARA CONFIRMAR UBICACION, SOLICITUD Y PROGRAMAR VISITA TECNICA | 29/10/2025 SE REALIZA INSTALACIÓN DE LA BASE YA QUE LA OTRA SE PARTIÓ.</t>
  </si>
  <si>
    <t>A1MZZ063</t>
  </si>
  <si>
    <t>70742</t>
  </si>
  <si>
    <t>2938211</t>
  </si>
  <si>
    <t>3007065313</t>
  </si>
  <si>
    <t>SAN LUIS DE SINCE</t>
  </si>
  <si>
    <t>BARRIO PUEBLO NUEVO SAN LUIS D</t>
  </si>
  <si>
    <t>FO-25-1739216</t>
  </si>
  <si>
    <t>27/10/2025 POR FAVOR, COMUNICARSE CON USUARIO PARA CONFIRMAR UBICACION, SOLICITUD Y PROGRAMAR VISITA TECNICA | 30/10/2025 SE VISITA COMERCIO Y SE HACE CAMBIO DE BASE DEL DATAFONO YA QUE SE LE CAYÓ Y SE PARTIÓ, NO SE MANIPULA EL EQUIPO, SE TOMA REGISTRO.</t>
  </si>
  <si>
    <t>4A005654</t>
  </si>
  <si>
    <t>2938337</t>
  </si>
  <si>
    <t>3007076544</t>
  </si>
  <si>
    <t>OPRAP EXITO GRAN PLAZA FLORENC</t>
  </si>
  <si>
    <t>FO-25-1739213</t>
  </si>
  <si>
    <t>27/10/2025 SE INTENTÓ COMUNICACIÓN A LOS NÚMEROS 3023611106-3209153649 PERO NO HAY RESPUESTA. POR FAVOR, COMUNICARSE CON USUARIO PARA CONFIRMAR UBICACION, SOLICITUD Y PROGRAMAR VISITA TECNICA | 31/10/2025 SE REALIZA NUEVAMENTE PEGADO DE BASE CON SILICONA LÍQUIDA, YA QUE OPRAP NO PERMITE QUE SE PEGUE CON TORNILLOS LA BASE, SE DEJA PEGADA Y FIJA LA BASE</t>
  </si>
  <si>
    <t>103ZZ224</t>
  </si>
  <si>
    <t>2950545</t>
  </si>
  <si>
    <t>3007073781</t>
  </si>
  <si>
    <t>DISTRICOL SUPERTIENDA CACHIPAY</t>
  </si>
  <si>
    <t>FO-25-1751114</t>
  </si>
  <si>
    <t>29/10/2025 POR FAVOR, COMUNICARSE CON USUARIO PARA CONFIRMAR UBICACION, SOLICITUD Y PROGRAMAR VISITA TECNICA | 30/10/2025 VISITAMOS COMERCIO NO INSTALAMOS NUEVA BASÓ SOLO PEGAMOS NUEVAMENTE LA QUE TIENEN EN EL COMERCIO</t>
  </si>
  <si>
    <t>ON04Z876</t>
  </si>
  <si>
    <t>2952104</t>
  </si>
  <si>
    <t>3007044132</t>
  </si>
  <si>
    <t>BARRIO ITAGUI ITAGUI 4</t>
  </si>
  <si>
    <t>FO-25-1751105</t>
  </si>
  <si>
    <t>29/10/2025 POR FAVOR, COMUNICARSE CON USUARIO PARA CONFIRMAR UBICACION, SOLICITUD Y PROGRAMAR VISITA TECNICA | 31/10/2025 SE REALIZA CAMBIO DE TAPA DE IMPRESIÓN, LA ORDEN NO ERA PARA CAMBIO DE BASE.</t>
  </si>
  <si>
    <t>9800V178</t>
  </si>
  <si>
    <t>LC-CS-25-000581</t>
  </si>
  <si>
    <t>3007077997</t>
  </si>
  <si>
    <t>OC CIERRE</t>
  </si>
  <si>
    <t>BARRIO SOCORRO CARTAGENA DE IN</t>
  </si>
  <si>
    <t>FO-25-1581676</t>
  </si>
  <si>
    <t>CIERRE EXITOSO</t>
  </si>
  <si>
    <t>25/09/2025 SE INTENTA COMUNICACIÓN AL NÚMERO 3005395154 SUENA PERO NO HAY CONTACTO, SE INTENTARÁ NUEVAMENTE | 26/09/2025 EN COMUNICACIÓN CON EL SR RICHARD NADIR HERRERA GONZÁLEZ AL NÚMERO 3005395154 NOS CONFIRMA LA SOLICITUD, DATOS CORRECTOS. SE ESCALA PARA VISITA | 01/10/2025 SE REALIZA CIERRE DE CORRESPONSAL EXITOSAMENTE,  SE RECIBE EQUIPO COMPLETO Y PUBLICIDAD LA CUAL SE DESTRUYE</t>
  </si>
  <si>
    <t>LMLZZ638</t>
  </si>
  <si>
    <t>68051</t>
  </si>
  <si>
    <t>LC-CS-25-000613</t>
  </si>
  <si>
    <t>3007075404</t>
  </si>
  <si>
    <t>ARATOCA</t>
  </si>
  <si>
    <t>BARRIO EL RAMAL ARATOCA</t>
  </si>
  <si>
    <t>FO-25-1592235</t>
  </si>
  <si>
    <t>27/09/2025 EN COMUNICACIÓN CON EL SR LAURA ESTEFANIA DULCEY MUÑOZ AL NÚMERO 3182519900 NOS CONFIRMA LA SOLICITUD, DATOS CORRECTOS. SE ESCALA PARA VISITA | 27/09/2025 SE ESTABLECE CONTACTO TELEFÓNICO AL NÚMERO 3182519900 CON LAURA ESTEFANIA DULCEY QUIEN NOS INDICA QUE PODRA REALIZAR LA ENTREGA DE QLOS EQUIPOS EL DIA LUNES APARTIR DE LAS 8 AM CONFIRMA DIRECCIÓN OK | 29/09/2025 SE ESTABLECE CONTACTO TELEFÓNICO CON LA SEÑORA LAURA ESTEFANIA DULCEY MUÑOZ AL CELULAR: 3182519900 QUIEN NOS INDICA QUE LA MUCHACHA QUE VA REALIZAR LA ENTREGA NO ESTA DISPONIBLE SOLICITA REAGENDAR PARA EL DIA DE MAÑANA Y LLAMAR A VERIFICAR ANTES DE IR PARA NO PERDER LA IDA | 01/10/2025 SE REALIZA RECOLECCIÓN DE DATAFONO Y LECTORA NO AE ENCUENTRA PUBLICIDAD EN SITIO</t>
  </si>
  <si>
    <t>V1009460</t>
  </si>
  <si>
    <t>25320</t>
  </si>
  <si>
    <t>LC-CS-25-000622</t>
  </si>
  <si>
    <t>3007076091</t>
  </si>
  <si>
    <t>GUADUAS</t>
  </si>
  <si>
    <t>BARRIO CENTRO GUADUAS 3</t>
  </si>
  <si>
    <t>FO-25-1600112</t>
  </si>
  <si>
    <t>RECUPERACION DE EQUIPOS</t>
  </si>
  <si>
    <t>02/10/2025 SE INTENTA COMUNICACIÓN A EL NUMERO 3222235837
 SUENA PERO NO HAY CONTACTO, SE INTENTARÁ NUEVAMENTE | 02/10/2025 SE INTENTA COMUNICACIÓN A EL NUMERO 3222235837
 SUENA PERO NO HAY CONTACTO, SE INTENTARÁ NUEVAMENTE | 02/10/2025 SE LLEGA A LA DIRECCIÓN INDICADA, DIRECCIÓN DIFERENTE DONDE SE ENCONTRABA EL CB , SE RETIRA DATAFONO Y LECTOR , LA SRA ADRIANA INDICA QUE RETIRO PUBLICIDAD Y REALIZÓ DISPOSICIÓN FINAL.</t>
  </si>
  <si>
    <t>LA0EZ266</t>
  </si>
  <si>
    <t>LC-CS-25-000624</t>
  </si>
  <si>
    <t>3007077163</t>
  </si>
  <si>
    <t>BARRIO SANTA CLARA CERETE</t>
  </si>
  <si>
    <t>FO-25-1600133</t>
  </si>
  <si>
    <t>01/10/2025 SE REALIZA CIERRE DE CORRESPONSAL OK, SE RETIRAN EQUIPOS, DATAFONO, LECTOR DE BARRAS, Y ACCESORIOS EN BUEN ESTADO, NO SE RETIRA PUBLICIDAD CB DETERIORO POR USO DESTRUIDA POR CB, CIERRE CB EXITOSO OK</t>
  </si>
  <si>
    <t>SX6ZZ422</t>
  </si>
  <si>
    <t>LC-CS-25-000625</t>
  </si>
  <si>
    <t>3007081260</t>
  </si>
  <si>
    <t>DISTRICOL DROGUERIA G&amp;P</t>
  </si>
  <si>
    <t>FO-25-1600148</t>
  </si>
  <si>
    <t>02/10/2025 SE REALIZÓ RETIRO DE EQUIPOS POR CIERRE DE CB BANCOLOMBIA, EQUIPOS EN BUEN ESTADO. EN EL SITIO NO SE ENCONTRÓ PUBLICIDAD INSTALADA.</t>
  </si>
  <si>
    <t>SKZZZ566</t>
  </si>
  <si>
    <t>LC-CS-25-000626</t>
  </si>
  <si>
    <t>3007037644</t>
  </si>
  <si>
    <t>DISTRICOL YARONEMA</t>
  </si>
  <si>
    <t>FO-25-1600156</t>
  </si>
  <si>
    <t>02/10/2025 SE REALIZA CIERRE DE CB, SE RECOGE DATAFONO, LECTOR, PINPAD Y HUB, NO SE RETIRA PUBLICIDAD YA QUE EL CLIENTE HIZO DISPOSICIÓN FINAL DE ELLA</t>
  </si>
  <si>
    <t>9A00Q706</t>
  </si>
  <si>
    <t>LC-CS-25-000637</t>
  </si>
  <si>
    <t>3007072667</t>
  </si>
  <si>
    <t>BARRIO EL DIAMANTE MEDELLIN</t>
  </si>
  <si>
    <t>FO-25-1607638</t>
  </si>
  <si>
    <t>02/10/2025 EN COMUNICACIÓN CON EL SR JUAN PABLO MOLINA ROJAS AL NÚMERO 3005243177 NOS CONFIRMA LA SOLICITUD, DATOS CORRECTOS. DA NUEVA DIRRECION EN DONDE RECOGER LOS EQUIPOS CARRERA 79 73 59 SE ESCALA PARA VISITA | 04/10/2025 LLAMO A USUARIO Y NO ES POSIBLE CONTACTO, LE ESCRIBO POR WHATSAPP E INDICA QUE PUEDE A LAS 2 PM, POR TAL MOTIVO TOCA REAGENDAR PARA EL DÍA LUNES YA QUE TRABAJAMOS HASTA LA 1 PM USUARIO INDICA QUE PUEDE ATENDER A CUALQUIER HORA EL LUNES. | 07/10/2025 CIERRE EXITOSO SIN PUBLICIDAD CB INFORMA QUE LE DIÓ DISPOSICIÓN FINAL</t>
  </si>
  <si>
    <t>EF00R044</t>
  </si>
  <si>
    <t>LC-CS-25-000638</t>
  </si>
  <si>
    <t>3007075459</t>
  </si>
  <si>
    <t>BARRIO LA GRANJA VALLEDUPAR 10</t>
  </si>
  <si>
    <t>FO-25-1607614</t>
  </si>
  <si>
    <t>02/10/2025 SE REALIZA DESMONTÉ DE CB ,SE RETIRA EQUIPO Y LECTORA DE BARRAS</t>
  </si>
  <si>
    <t>V100C082</t>
  </si>
  <si>
    <t>LC-CS-25-000639</t>
  </si>
  <si>
    <t>3007075313</t>
  </si>
  <si>
    <t>BARRIO BELLO BELLO 20</t>
  </si>
  <si>
    <t>FO-25-1607624</t>
  </si>
  <si>
    <t>01/10/2025 SE REALIZA RECOGIDA DE QUIPOS POR CIERRE CB,USUARIO REALIZA DISPOSICIÓN FINAL DE LA PUBLICIDAD</t>
  </si>
  <si>
    <t>LM003500</t>
  </si>
  <si>
    <t>5541</t>
  </si>
  <si>
    <t>LC-CS-25-000640</t>
  </si>
  <si>
    <t>3007066127</t>
  </si>
  <si>
    <t>PEÑOL</t>
  </si>
  <si>
    <t>BARRIO CONQUISTADORES PENOL</t>
  </si>
  <si>
    <t>FO-25-1607627</t>
  </si>
  <si>
    <t>02/10/2025 SE REALIZA RECOGIDA DE QUIPOS POR CIERRE CB,SE  REALIZA DESTRUCCIÓN  DE LA PUBLICIDAD.</t>
  </si>
  <si>
    <t>1A00N039</t>
  </si>
  <si>
    <t>15861</t>
  </si>
  <si>
    <t>LC-CS-25-000641</t>
  </si>
  <si>
    <t>3007017020</t>
  </si>
  <si>
    <t>VENTAQUEMADA</t>
  </si>
  <si>
    <t>BARRIO VENTAQUEMADA II</t>
  </si>
  <si>
    <t>FO-25-1607610</t>
  </si>
  <si>
    <t>01/10/2025 SE VISITA CB CIERRE...RETIRO DE EQUIPOS CB SIN PUBLICIDAD</t>
  </si>
  <si>
    <t>BL07Z506</t>
  </si>
  <si>
    <t>LC-CS-25-000642</t>
  </si>
  <si>
    <t>3007064347</t>
  </si>
  <si>
    <t>BARRIO HERNANDO GOMEZ SANDONA</t>
  </si>
  <si>
    <t>FO-25-1607641</t>
  </si>
  <si>
    <t>02/10/2025 SE INTENTA COMUNICACIÓN A EL NUMERO 3176500350
 SUENA PERO NO HAY CONTACTO, SE INTENTARÁ NUEVAMENTE | 06/10/2025 SE REALIZA CIERRE DE CORRESPONSAL BANCARIO SE RETIRA DATAFONO LECTOR BASE FUENTE AVISO EXTERIOR DISPLAY HORARIO FLANGER CANTIDAD DE ROLLOS RETIRADOS CERO PUBLICIDAD DESTRUIDA EN SITIO CIERRE EXITOSO</t>
  </si>
  <si>
    <t>6A001366</t>
  </si>
  <si>
    <t>LC-CS-25-000643</t>
  </si>
  <si>
    <t>3007064315</t>
  </si>
  <si>
    <t>BARRIO LA FLORESTA MONTERREY</t>
  </si>
  <si>
    <t>FO-25-1607620</t>
  </si>
  <si>
    <t>02/10/2025 SE INTENTA COMUNICACIÓN A EL NUMERO 3176500350
 SUENA PERO NO HAY CONTACTO, SE INTENTARÁ NUEVAMENTE | 06/10/2025 SE REALIZA CIERRE CB SE RETIRA DATÁFONO Y LECTOR OK SIN NOVEDAD</t>
  </si>
  <si>
    <t>AA000952</t>
  </si>
  <si>
    <t>15516</t>
  </si>
  <si>
    <t>LC-CS-25-000644</t>
  </si>
  <si>
    <t>3007030094</t>
  </si>
  <si>
    <t>PAIPA</t>
  </si>
  <si>
    <t>BARRIO CENTRO PAIPA</t>
  </si>
  <si>
    <t>FO-25-1607617</t>
  </si>
  <si>
    <t>01/10/2025 SE EJECUTA CIERRE CORRESPONSAL BANCARIO BANCOLOMBIA RETIRANDO LOS EQUIPOS EXISTENTES EN EL PUNTO COMERCIO SIN PUBLICIDAD</t>
  </si>
  <si>
    <t>BBTZZ395</t>
  </si>
  <si>
    <t>LC-CS-25-000645</t>
  </si>
  <si>
    <t>3007079630</t>
  </si>
  <si>
    <t>BARRIO LATINO CUCUTA 20</t>
  </si>
  <si>
    <t>FO-25-1607630</t>
  </si>
  <si>
    <t>01/10/2025 SE RETIRÓ DATAFONO LECTOR BASE Y ACCESORIOS PUBLICIDAD FUE DESTRUIDA POR EL COMERCIO POR MAL ESTADO ROLLOS FUERON USADOS EN EL CB</t>
  </si>
  <si>
    <t>SXUZZ156</t>
  </si>
  <si>
    <t>LC-CS-25-000647</t>
  </si>
  <si>
    <t>3007032358</t>
  </si>
  <si>
    <t>COMCARD ANDES HUKIRIZ</t>
  </si>
  <si>
    <t>FO-25-1637210</t>
  </si>
  <si>
    <t>06/10/2025 SE ESCALA PARA VISITA. CONFIRMAR DATOS PARA LA RECOLECCION DE EQUIPOS | 09/10/2025 SE RETIRA DATÁFONO Y LECTOR DE MANERA EXITOSA, NO ES POSIBLE IMPRIMIR TIRILLA DEBIDO A QUE EL TECLADO SE ENCUENTRA BLOQUEADO.</t>
  </si>
  <si>
    <t>111UZ952</t>
  </si>
  <si>
    <t>LC-CS-25-000648</t>
  </si>
  <si>
    <t>3007070121</t>
  </si>
  <si>
    <t>PTM CARTAGENA INVERSIONES URIE</t>
  </si>
  <si>
    <t>FO-25-1669048 | FO-25-1637233</t>
  </si>
  <si>
    <t>11/10/2025 SE LLAMA AL CLIENTE INFORMA QUE ENTREGA LOS EQUIPOS EN SU CASA | 11/10/2025 SE REALIZA CIERRE DEL CB CLIENTE ENTREGA EQUIPO LECTORA BASE FUENTE FLSNGGER DISPLAY HORARIO NO TIENE MA NADA</t>
  </si>
  <si>
    <t>A30EZ517</t>
  </si>
  <si>
    <t>LC-CS-25-000649</t>
  </si>
  <si>
    <t>3007057744</t>
  </si>
  <si>
    <t>PTM CISNEROS DROGUERIA TESLA</t>
  </si>
  <si>
    <t>FO-25-1637191</t>
  </si>
  <si>
    <t>07/10/2025 EN COMUNICACION CON EL SEÑOR JUAN JOSE SALINAS ORTIZ AL NUMERO 3113824998, CONFIRMA DATOS OK PARA LA RECOLECCION DE EQUIPOS. SE ESCALA PARA VISITA | 07/10/2025 SE REALIZA CIERRE EXITOSO</t>
  </si>
  <si>
    <t>TSZZZ600-AB11N917</t>
  </si>
  <si>
    <t>5364</t>
  </si>
  <si>
    <t>LC-CS-25-000650</t>
  </si>
  <si>
    <t>3007038805</t>
  </si>
  <si>
    <t>JARDIN</t>
  </si>
  <si>
    <t>PTM SURTIHOGAR LA 7</t>
  </si>
  <si>
    <t>FO-25-1637214</t>
  </si>
  <si>
    <t>07/10/2025 EN COMUNICACION CON LA SEÑORA OFELIA DEL CARMEN ARROYAVE GALLEGO AL NUMERO 3138173434, CONFIRMA DATOS OK PARA LA RECOLECCION DE EQUIPOS. SE ESCALA PARA VISITA | 09/10/2025 CIERRE EXITOSO SIN PUBLICIDAD CB INFORMA QUE LE DIÓ DISPOSICIÓN FINAL</t>
  </si>
  <si>
    <t>9A04Z717</t>
  </si>
  <si>
    <t>LC-CS-25-000652</t>
  </si>
  <si>
    <t>3007079906</t>
  </si>
  <si>
    <t>DISTRICOL TIENDA LA SUERTE</t>
  </si>
  <si>
    <t>FO-25-1637176</t>
  </si>
  <si>
    <t>07/10/2025 EN COMUNICACION CON EL SEÑOR JORGE IVAN GALEANO ARCILA AL NUMERO 3006553737, CONFIRMA DATOS OK PARA LA RECOLECCION DE EQUIPOS. SE ESCALA PARA VISITA | 17/10/2025 SE REALIZA CIERRE DE CORRESPONSAL Y RETIRO DE EQUIPOS, SE RETIRA DATÁFONO Y LECTOR DE BARRAS A SATISFACCIÓN DEL CLIENTE</t>
  </si>
  <si>
    <t>SAUZZ960</t>
  </si>
  <si>
    <t>LC-CS-25-000653</t>
  </si>
  <si>
    <t>3007068488</t>
  </si>
  <si>
    <t>DISTRICOL MULTISER PUERT ESPEJ</t>
  </si>
  <si>
    <t>FO-25-1637221</t>
  </si>
  <si>
    <t>07/10/2025 EN COMUNICACION CON EL SEÑOR LUIS ALFREDO DAZA CORREA AL NUMERO 3182380006, CONFIRMA DATOS OK PARA LA RECOLECCION DE EQUIPOS. SE ESCALA PARA VISITA | 08/10/2025 VISITAMOS COMERCIO REALIZAMOS RETIRO DE DATÁFONO CON LECTOR DE BARRAS, DESMONTAMOS PUBLICIDAD Y LA DESTRUIMOS EN EL PUNTO NO TIENE ROLLOS.</t>
  </si>
  <si>
    <t>AAJQZ382</t>
  </si>
  <si>
    <t>LC-CS-25-000654</t>
  </si>
  <si>
    <t>3007042487</t>
  </si>
  <si>
    <t>PTM PEREIRA HUEVOS Y MAS SANTI</t>
  </si>
  <si>
    <t>FO-25-1637196</t>
  </si>
  <si>
    <t>07/10/2025 EN COMUNICACION CON EL SEÑOR SANTIAGO JARAMILLO GRANADA AL NUMERO 3207685109, CONFIRMA DATOS OK PARA LA RECOLECCION DE EQUIPOS. SE ESCALA PARA VISITA | 07/10/2025 VISITAMOS COMERCIO REALIZAMOS RETIRO DE DESDE DATÁFONO Y UN LECTOR DE BARRAS EL OTRO LECTOR CON PLACA 864584 NO LO TIENE EL CLIENTE NO SE DESMONTA PUBLICIDAD CLIENTE HIZO DISPOSICIÓN FINAL RETIRAMOS 40 ROLLOS.</t>
  </si>
  <si>
    <t>9A3ZZ363-GB0KZ169-LA02ZZ049</t>
  </si>
  <si>
    <t>LC-CS-25-000655</t>
  </si>
  <si>
    <t>3007039548</t>
  </si>
  <si>
    <t>PTM FLORIDABLANCA COLOSUS</t>
  </si>
  <si>
    <t>FO-25-1637228</t>
  </si>
  <si>
    <t>07/10/2025 SE INTENTA COMUNICACION CON LA SEÑORA ALBA JUDITH OCHOA GUERRERO AL NUMERO 6050962, PERO NO CONTESTA LA LLAMADA. SE INTENTARA COMUNICACION MAS TARDE | 07/10/2025 SE REALIZA CIERRE DE CB BANCOLOMBIA , SE RECOJE DATAFONO LECTOR BARRAS , SIN PUBLICIDAD</t>
  </si>
  <si>
    <t>9A0BZ900 - AB11O562</t>
  </si>
  <si>
    <t>LC-CS-25-000656</t>
  </si>
  <si>
    <t>3007057173</t>
  </si>
  <si>
    <t>PTM GIRON TUTTO FRESCO</t>
  </si>
  <si>
    <t>FO-25-1637182</t>
  </si>
  <si>
    <t>07/10/2025 SE INTENTA COMUNICACION CON LA SEÑORA SILVIA FERNANDA PUERTO QUIROGA AL NUMERO 6050962, PERO NO CONTESTA LA LLAMADA. SE INTENTARA COMUNICACION MAS TARDE | 08/10/2025 SE HACE PRESENCIA EN COMERCIO SE REALIZA RETIRO DE 1 DATÁFONO CON SU RESPECTIVO LECTOR DE BARRAS FUENTE Y CABLE DE PODER MAS BRAZO DE SOPORTE. NO ENTREGAN ROLLOS</t>
  </si>
  <si>
    <t>TRSZZ740</t>
  </si>
  <si>
    <t>LC-CS-25-000658</t>
  </si>
  <si>
    <t>3007051129</t>
  </si>
  <si>
    <t>PTM NUNCHIA  LOS RECUERDOS</t>
  </si>
  <si>
    <t>FO-25-1637224</t>
  </si>
  <si>
    <t>07/10/2025 EN COMUNICACION CON LA SEÑORA OLGA YANITZA ARAQUE ACHAGUA AL NUMERO 3135736233, CONFIRMA DATOS OK PARA LA RECOLECCION DE EQUIPOS. SE ESCALA PARA VISITA | 09/10/2025 SE VISITA COMERCIO, CLIENTE ENTREGA VOLUNTARIAMENTE, DATÁFONO Y LECTOR. SE DESTRUYE EN SITIO AVISO EXTERIOR</t>
  </si>
  <si>
    <t>XP04Z100</t>
  </si>
  <si>
    <t>LC-CS-25-000660</t>
  </si>
  <si>
    <t>3007076362</t>
  </si>
  <si>
    <t>PTM BOGOTA SU PUNTO AMIGO</t>
  </si>
  <si>
    <t>FO-25-1637170</t>
  </si>
  <si>
    <t>07/10/2025 EN COMUNICACION CON LA SEÑORA RUTH ESTHER SABOGAL DIAZ AL NUMERO 3107801987, CONFIRMA DATOS OK PARA LA RECOLECCION DE EQUIPOS. SE ESCALA PARA VISITA | 07/10/2025 RETIRO DE EQUIPOS POR CIERRE DE CB SIN PUBLICIDAD EN SITIO RETIRO DATAFONO Y LECTOR</t>
  </si>
  <si>
    <t>A10RZ459 - A10TZ412</t>
  </si>
  <si>
    <t>No encontrado</t>
  </si>
  <si>
    <t>LC-CS-25-000661</t>
  </si>
  <si>
    <t>3007071364</t>
  </si>
  <si>
    <t>DISTRICOL LA CANASTA MAX BARAT</t>
  </si>
  <si>
    <t>FO-25-1637202</t>
  </si>
  <si>
    <t>06/10/2025 SE ESCALA PARA VISITA. CONFIRMAR DATOS PARA LA RECOLECCION DE EQUIPOS | 09/10/2025 SE RETIRA DATÁFONO, LECTOR Y PIN PAD EXITOSAMENTE.</t>
  </si>
  <si>
    <t>SV00C187</t>
  </si>
  <si>
    <t>LC-CS-25-000662</t>
  </si>
  <si>
    <t>3007056080</t>
  </si>
  <si>
    <t>DISTRICOL BACOTA FRUTAS Y VERD</t>
  </si>
  <si>
    <t>FO-25-1637186</t>
  </si>
  <si>
    <t>06/10/2025 SE ESCALA PARA VISITA. CONFIRMAR DATOS PARA LA RECOLECCION DE EQUIPOS | 09/10/2025 SE RETIRA DATÁFONO, HUB Y LECTOR CON EXITO,</t>
  </si>
  <si>
    <t>9BMZZ441</t>
  </si>
  <si>
    <t>LC-CS-25-000668</t>
  </si>
  <si>
    <t>3007079504</t>
  </si>
  <si>
    <t>BARRIO LA ESTRELLA BARRANQUILLA</t>
  </si>
  <si>
    <t>FO-25-1646284</t>
  </si>
  <si>
    <t>08/10/2025 SE ESCALA PARA VISITA. CONFIRMAR DATOS PARA LA RECOLECCION DE EQUIPOS | 09/10/2025 SE REALIZA VISITA SE PROCEDE A RETIRAR PUBLICIDAD INSTALADA,SE RECIBEN EQUIPOS ,: DATAFONO ,LECTOR ,BASE DEL DATAFONO ,FUENTE DE PODER +CABLE DE PODER, 6 ROLLOS, PUBLICIDAD: AVISO EXTERIOR, FLANGED ,DISPLAY LEGAL, SE DESTRUYEN EN SITIO ,CIERRE EXITOSO,RECUPERACIÓN DE EQUIPOS OK</t>
  </si>
  <si>
    <t>A1VZZ383</t>
  </si>
  <si>
    <t>LC-CS-25-000669</t>
  </si>
  <si>
    <t>3007076695</t>
  </si>
  <si>
    <t>BARRIO ARANJUEZ MEDELLIN 21</t>
  </si>
  <si>
    <t>FO-25-1646370</t>
  </si>
  <si>
    <t>09/10/2025 SE REALIZA RECOGIDA DE QUIPOS POR CIERRE CB,USUARIO REALIZA DISPOSICIÓN FINAL DE LA PUBLICIDAD</t>
  </si>
  <si>
    <t>SA0ZZ392</t>
  </si>
  <si>
    <t>LC-CS-25-000670</t>
  </si>
  <si>
    <t>3007026740</t>
  </si>
  <si>
    <t>BARRIO LA VEREDITA SOACHA</t>
  </si>
  <si>
    <t>FO-25-1646414</t>
  </si>
  <si>
    <t>08/10/2025 SE ESCALA PARA VISITA. CONFIRMAR DATOS PARA LA RECOLECCION DE EQUIPOS | 09/10/2025 DURANTE LA VISITA TECNICA SE REALIZA RETIRO DE DATAFONO, A SOLICITUD DE CLIENTE, COMERCIO INDICA QUE NO DESEA QUEDAR COMO ADQUIRENTE INDICA QUE RETIREMOS EL DATAFONO SE RETIRA LECTOR DE CODIGO DE BARRAS, PINPAD Y HUB  BRAZO POSICIONADOR  POR CIERRE DE PUNTO PUBLICIDAD DISPONIBLE FUE RETIRADA Y DESTRUIDA</t>
  </si>
  <si>
    <t>9999U045</t>
  </si>
  <si>
    <t>5368</t>
  </si>
  <si>
    <t>LC-CS-25-000671</t>
  </si>
  <si>
    <t>3007073422</t>
  </si>
  <si>
    <t>JERICO</t>
  </si>
  <si>
    <t>BARRIO JERICO JERICO</t>
  </si>
  <si>
    <t>FO-25-1646393</t>
  </si>
  <si>
    <t>14/10/2025 CIERRE EXITOSO SIN PUBLICIDAD CB INFORMA QUE LE DIÓ DISPOSICIÓN FINAL</t>
  </si>
  <si>
    <t>MN00V943</t>
  </si>
  <si>
    <t>LC-CS-25-000672</t>
  </si>
  <si>
    <t>3007017557</t>
  </si>
  <si>
    <t>VALENCIA II CORDOBA</t>
  </si>
  <si>
    <t>FO-25-1646239</t>
  </si>
  <si>
    <t>20/10/2025 NO SE LOGRA REALIZAR CIERRE DE CB YA QUE CLIENTE REALIZA VALIDACIÓN DE IDENTIFICACIÓN DEL TÉCNICO EN SITIO JEYSON DANIEL MARQUEZ HOYOS Y ESTE NO SE ENCUENTRA REGISTRADO EN LA BASE DE DATOS DE PERSONAL AUTORIZADO DE BANCOLOMBIA PARA REALIZAR LA LABOR. | 20/10/2025 SE REALIZA DESINSTALACION DE DATÁFONO DESK3500, PINPDAD, LECTORA, CARGADOR, HUB Y ENSORTIJADO.</t>
  </si>
  <si>
    <t>A00IZ772</t>
  </si>
  <si>
    <t>LC-CS-25-000673</t>
  </si>
  <si>
    <t>3007072852</t>
  </si>
  <si>
    <t>GALILEA MONTERIA 2</t>
  </si>
  <si>
    <t>FO-25-1646288</t>
  </si>
  <si>
    <t>08/10/2025 SE ESCALA PARA VISITA. CONFIRMAR DATOS PARA LA RECOLECCION DE EQUIPOS | 17/10/2025 SE REALIZA DESINSTALACION DE DATÁFONO DESK3500, LECTORA, ENSORTIJADO, CARGADOR Y 40 ROLLOS REDEBAN.</t>
  </si>
  <si>
    <t>EF00S392</t>
  </si>
  <si>
    <t>LC-CS-25-000674</t>
  </si>
  <si>
    <t>3007073847</t>
  </si>
  <si>
    <t>BARRIO QUESADA BOGOTA 1</t>
  </si>
  <si>
    <t>FO-25-1646458</t>
  </si>
  <si>
    <t>14/10/2025 SE REALIZA VISITA A CB PARA CIERRE DEL CB BANCOLOMBIA SE RETIRA DATAFONO BASE FUENTE DATOS Y LECTORA,CLIENTE YA DESTRUYÓ Y RETIRÓ PUBLICIDAD</t>
  </si>
  <si>
    <t>EG0FZ813</t>
  </si>
  <si>
    <t>15690</t>
  </si>
  <si>
    <t>LC-CS-25-000675</t>
  </si>
  <si>
    <t>3007052366</t>
  </si>
  <si>
    <t>SANTA MARIA</t>
  </si>
  <si>
    <t>BARRIO CENTRO SANTA MARIA 3</t>
  </si>
  <si>
    <t>FO-25-1646247</t>
  </si>
  <si>
    <t>09/10/2025 SE REALIZA VISITA AL COMERCIO, SE REALIZA RETIRO DE EQUIPOS Y ACCESORIOS, CLIENTE ENTREGA EN OTRA DIRECCIÓN.</t>
  </si>
  <si>
    <t>XP0EZ772</t>
  </si>
  <si>
    <t>LC-CS-25-000676</t>
  </si>
  <si>
    <t>3007077127</t>
  </si>
  <si>
    <t>BARRIO SANTA HELENITA BOGOTA 5</t>
  </si>
  <si>
    <t>FO-25-1646421</t>
  </si>
  <si>
    <t>08/10/2025 SE ESCALA PARA VISITA. CONFIRMAR DATOS PARA LA RECOLECCION DE EQUIPOS | 09/10/2025 SE VISITA COMERCIO SE REALIZA CIERRE, SE RETIRA DATAFONO, LECTOR, PIN PAD</t>
  </si>
  <si>
    <t>LM9ZZ651</t>
  </si>
  <si>
    <t>LC-CS-25-000677</t>
  </si>
  <si>
    <t>3007051193</t>
  </si>
  <si>
    <t>BARRIO PROVENZA BUCARAMANGA 8</t>
  </si>
  <si>
    <t>FO-25-1646401</t>
  </si>
  <si>
    <t>09/10/2025 SE REALIZA CIERRE DE CB BANCOLOMBIA PURO , SE RECOJE DATAFONO LECTOR DE BARRAS BASE PINPAD HUB , SIN PUBLICIDAD , SE RECOJE 600 ROLLOS</t>
  </si>
  <si>
    <t>TR02Z983</t>
  </si>
  <si>
    <t>LC-CS-25-000678</t>
  </si>
  <si>
    <t>3007075598</t>
  </si>
  <si>
    <t>BARRIO SANTA RITA ARMENIA</t>
  </si>
  <si>
    <t>FO-25-1646259</t>
  </si>
  <si>
    <t>08/10/2025 SE ESCALA PARA VISITA. CONFIRMAR DATOS PARA LA RECOLECCION DE EQUIPOS | 08/10/2025 VISITAMOS COMERCIO REALIZAMOS RETIRO DE DATÁFONO, LECTOR DE BARRAS, PIN PAD Y HUB DESMONTAMOS AVISO EXTERIOR Y DISPLAY LEGAL (HORARIO) Y LOS DESTRUIMOS EN EL PUNTO EL FLANGER NO LO TIENE, RETIRAMOS 33 ROLLOS.</t>
  </si>
  <si>
    <t>FA00L797</t>
  </si>
  <si>
    <t>LC-CS-25-000679</t>
  </si>
  <si>
    <t>3007063808</t>
  </si>
  <si>
    <t>BARRIO CENTRO SECTOR PARQUE LA</t>
  </si>
  <si>
    <t>FO-25-1646303</t>
  </si>
  <si>
    <t>21/10/2025 PROGRAMADO PARA EL 21-10 | 21/10/2025 VISITAMOS COMERCIO REALIZAMOS DATAFONO CON LECTOR DE BARRAS, CABLES, 20 ROLLOS SOLO SE DESMONTA FLANGGER Y DISPLAY LEGAL (HORARIO) EL AVISO EXTERIOR NO LO TIENE YA QUE SE LO ROBARON, DESTRUIMOS LA PUBLICIDAD EN EL PUNTO.</t>
  </si>
  <si>
    <t>JA00X316</t>
  </si>
  <si>
    <t>LC-CS-25-000683</t>
  </si>
  <si>
    <t>3007025050</t>
  </si>
  <si>
    <t>CALLE LA 70 SEGOVIA ANTIOQUIA</t>
  </si>
  <si>
    <t>FO-25-1646354</t>
  </si>
  <si>
    <t>14/10/2025 SE HACE CIERRE OK NO APLICA PUBLICIDAD CB HACE DISPOCICION FINAL DE PUBLICIDAD Y REGALA LOS ROLLOS QUE TENIA EN SITIO</t>
  </si>
  <si>
    <t>A000A163</t>
  </si>
  <si>
    <t>LC-CS-25-000684</t>
  </si>
  <si>
    <t>3007075890</t>
  </si>
  <si>
    <t>BARRIO LUCERO BARRANQUILLA 2</t>
  </si>
  <si>
    <t>FO-25-1646374</t>
  </si>
  <si>
    <t>09/10/2025 SE REALIZA VISITA SE PROCEDE A DESINSTALAR PUBLICIDAD ,SE DESTRUYE EN SITIO ,SE RECIBEN EQUIPOS ,DATAFONO ,LECTOR ,BASE DEL DATAFONO (PARTE SUPERIOR), FUENTE DE PODER + CABLE DE PODER ,SE RECUPERAN EQUIPOS ,CIERRE EXITOSO</t>
  </si>
  <si>
    <t>FA09Z419</t>
  </si>
  <si>
    <t>LC-CS-25-000685</t>
  </si>
  <si>
    <t>3007025813</t>
  </si>
  <si>
    <t>BARRIO PIE DE LA POPA 3   CART</t>
  </si>
  <si>
    <t>FO-25-1646256</t>
  </si>
  <si>
    <t>14/10/2025 SE REALIZA CIERRE DE CORRESPONSAL EXITOSAMENTE SOLO SE RECIBE EQUIPO PUBLICIDAD INFORMAN QUE SE LA ROBARON CON EL TIEMPO</t>
  </si>
  <si>
    <t>AAYZZ695</t>
  </si>
  <si>
    <t>LC-CS-25-000686</t>
  </si>
  <si>
    <t>3007078294</t>
  </si>
  <si>
    <t>BARRIO BOSTON CARTAGENA DE IND</t>
  </si>
  <si>
    <t>FO-25-1646295</t>
  </si>
  <si>
    <t>14/10/2025 SE REALIZA CIERRE DE CORRESPONSAL SE RECIBE EQUIPO COMPLETO Y AVISO EXTERIOR Y DISPLAY HORARIO SE DESTRUYE PUBLICIDAD</t>
  </si>
  <si>
    <t>SXOZZ553</t>
  </si>
  <si>
    <t>13052</t>
  </si>
  <si>
    <t>LC-CS-25-000687</t>
  </si>
  <si>
    <t>3007073250</t>
  </si>
  <si>
    <t>ARJONA</t>
  </si>
  <si>
    <t>BARRIO PLAZA PRINCIPAL ARJONA</t>
  </si>
  <si>
    <t>FO-25-1646324</t>
  </si>
  <si>
    <t>08/10/2025 SE ESCALA PARA VISITA. CONFIRMAR DATOS PARA LA RECOLECCION DE EQUIPOS | 09/10/2025 SE RECIBE EQUIPO COMPLETO SE RECIBE PUBLICIDAD AVISO EXTERIOR Y DISPLAY HORARIO EL CUAL SE DESTRUYE</t>
  </si>
  <si>
    <t>TV00Q089</t>
  </si>
  <si>
    <t>LC-CS-25-000689</t>
  </si>
  <si>
    <t>3007067794</t>
  </si>
  <si>
    <t>BARRIO LA PRADERA SOGAMOSO</t>
  </si>
  <si>
    <t>FO-25-1646466</t>
  </si>
  <si>
    <t>09/10/2025 SE ESTABLECE COMUNICACIÓN CON EL SEÑOR JAIRO GIOVVANI PEREZ MOJICA AL NÚMERO DE CONTACTO 3103291976 CLIENTE INDICA NO TENER LA DISPONIBILIDAD PARA ATENDER LA VISITA EL DÍA DE HOY PARA LA ENTREGA DE LOS EQUIPOS INDICA QUE POR TEMAS DE SALUD NO SE ENCUENTRA EN EL MUNICIPO DE SOGAMOSO BOYACÁ INFORMA TENER LA DISPONIBILIDAD PARA EL DÍA MARTES 14/10/2025. | 14/10/2025 CIERRE DE CORRESPONSAL EXITOSO, SE RETIRA DATÁFONO, LECTOR FUENTE DE PODER. PUBLICIDAD DESTRUIDA POR MAL ESTADO</t>
  </si>
  <si>
    <t>9L00R803</t>
  </si>
  <si>
    <t>LC-CS-25-000691</t>
  </si>
  <si>
    <t>3007064537</t>
  </si>
  <si>
    <t>BARRIO P5 MONTERIA 2</t>
  </si>
  <si>
    <t>FO-25-1646263</t>
  </si>
  <si>
    <t>20/10/2025 SE REALIZA CIERRE DE CB, SE RETIRA DATÁFONO DESK3500, LECTORA, CARGADOR Y ENSORTIJADO.
NO SE OBTIENEN FIRMAS DIGITALES DEL CLIENTE POR FALLA EN APP SYTEX. 
EQUIPOS SE RECOGEN EN DIRECCIÓN DIFERENTE A SOLICITUD DEL CLIENTE.</t>
  </si>
  <si>
    <t>1A003394</t>
  </si>
  <si>
    <t>LC-CS-25-000692</t>
  </si>
  <si>
    <t>3007077373</t>
  </si>
  <si>
    <t>BARRIO SAN MATEO SOACHA  27</t>
  </si>
  <si>
    <t>FO-25-1646330</t>
  </si>
  <si>
    <t>10/10/2025 DURANTE LA VISITA TECNICA SE REALIZA RETIRO DE DATAFONO, A SOLICITUD DE CLIENTE, COMERCIO INDICA QUE NO DESEA QUEDAR COMO ADQUIRENTE INDICA QUE RETIREMOS EL DATAFONO SE RETIRA LECTOR DE CODIGO DE BARRAS   POR CIERRE DE PUNTO PUBLICIDAD DISPONIBLE FUE RETIRADA Y DESTRUIDA</t>
  </si>
  <si>
    <t>FAEZZ454</t>
  </si>
  <si>
    <t>LC-CS-25-000694</t>
  </si>
  <si>
    <t>3007075075</t>
  </si>
  <si>
    <t>BARRIO JARDIN NEIVA 2</t>
  </si>
  <si>
    <t>FO-25-1646433</t>
  </si>
  <si>
    <t>09/10/2025 SE REALIZA VISITA AL PUNTO, SE RETIRA CON ÉXITO: BASE ,DATAFONO, LECTORA , FUENTE DE PODER , PACHCORD, EN BUEN ESTADO GENERAL .SE RETIRA DE FACHADA PUNTO  AVISO EXTERIOR ,Y FLANGED .LOS CUALES SE DESTRUYEN EN PUNTO POR DETERIORO . CIERRE EXISOTOSO.</t>
  </si>
  <si>
    <t>NRZZZ559</t>
  </si>
  <si>
    <t>LC-CS-25-000695</t>
  </si>
  <si>
    <t>3007028285</t>
  </si>
  <si>
    <t>BARRIO CENTRO 2 PALERMO</t>
  </si>
  <si>
    <t>FO-25-1646345</t>
  </si>
  <si>
    <t>09/10/2025 SE REALIZA VISITA AL PUNTO, SE RETIRA CON ÉXITO: BASE ,DATAFONO, LECTORA , FUENTE DE PODER , PACHCORD, EN BUEN ESTADO GENERAL  CLIENTE NO TIENE PUBLICIDAD  . CIERRE EXISOTOSO.</t>
  </si>
  <si>
    <t>9PZZZ244</t>
  </si>
  <si>
    <t>LC-CS-25-000696</t>
  </si>
  <si>
    <t>3007019741</t>
  </si>
  <si>
    <t>BARRIO SAMAN DE LA RIVERA VILL</t>
  </si>
  <si>
    <t>FO-25-1646268</t>
  </si>
  <si>
    <t>08/10/2025 SE ESCALA PARA VISITA. CONFIRMAR DATOS PARA LA RECOLECCION DE EQUIPOS | 08/10/2025 SE REALIZA VISITA A COMERCIO SE REALIZA CIERRE CB SE RECUPERA DATÁFONO Y LECTOR OK SIN NOVEDAD</t>
  </si>
  <si>
    <t>AAAAH581</t>
  </si>
  <si>
    <t>LC-CS-25-000697</t>
  </si>
  <si>
    <t>3007057059</t>
  </si>
  <si>
    <t>BARRIO SAN BENITO VILLAVICENCI</t>
  </si>
  <si>
    <t>FO-25-1646397</t>
  </si>
  <si>
    <t>08/10/2025 SE ESCALA PARA VISITA. CONFIRMAR DATOS PARA LA RECOLECCION DE EQUIPOS | 08/10/2025 SE REALIZA CIERRE CB SE RECUPERA DATÁFONO Y LECTOR OK SIN NOVEDAD</t>
  </si>
  <si>
    <t>XPRZZ725</t>
  </si>
  <si>
    <t>LC-CS-25-000698</t>
  </si>
  <si>
    <t>3007076777</t>
  </si>
  <si>
    <t>BARRIO BOSQUES DE ROSA BLANCA</t>
  </si>
  <si>
    <t>FO-25-1646342</t>
  </si>
  <si>
    <t>08/10/2025 SE ESCALA PARA VISITA. CONFIRMAR DATOS PARA LA RECOLECCION DE EQUIPOS | 08/10/2025 SE REALIZA RETIRO DE EQUIPO POR CIERRE DEL CORRESPONSAL</t>
  </si>
  <si>
    <t>A48ZZ336</t>
  </si>
  <si>
    <t>LC-CS-25-000701</t>
  </si>
  <si>
    <t>3007080593</t>
  </si>
  <si>
    <t>BARRIO LATINO CUCUTA 19</t>
  </si>
  <si>
    <t>FO-25-1646292</t>
  </si>
  <si>
    <t>08/10/2025 SE ESCALA PARA VISITA. CONFIRMAR DATOS PARA LA RECOLECCION DE EQUIPOS | 09/10/2025 SE REALIZÓ LLAMADA TELEFÓNICA AL NÚMERO 3106695136 SE HABLÓ CON EL SR ADRIÁN MANIFIESTA QUE SE CAMBIÓ DE DIRECCIÓN Y SE REALIZA VISITA Y SE RETIRA DATAFONO LECTORA Y MAGIC BOX</t>
  </si>
  <si>
    <t>V6ZZZ830</t>
  </si>
  <si>
    <t>LC-CS-25-000702</t>
  </si>
  <si>
    <t>3007016089</t>
  </si>
  <si>
    <t>BARRIO PUEBLO NUEVO BUENAVENTU</t>
  </si>
  <si>
    <t>FO-25-1646349</t>
  </si>
  <si>
    <t>15/10/2025 NO SE PUEDE VIAJAR POR CIERRE EN LA VIA POR PROTESTAS DE LOS INDIGENAS. SE DEBE VALIDAR EL DIA DE MAÑANA. | 16/10/2025 NO HAY SALIDA DE TRANSPORTE  INTERMUNICIPAL HACIA BUENAVENTURA VÍA CERRADA POR BLOQUEOS Y NO SE SABE CUÁNDO SE RESTABLEZCA EL PASO | 20/10/2025 SE VISITA EL COMERCIO, SE REALIZA CIERRE CB BANCOLOMBIA PURO POR SOLICITUD DEL BANCO, SE RETIRA DATAFONO, LECTORA, ACCESORIOS EN BUEN ESTADO. NO HAY PUBLICIDAD</t>
  </si>
  <si>
    <t>9L8ZZ646</t>
  </si>
  <si>
    <t>LC-CS-25-000704</t>
  </si>
  <si>
    <t>3007040675</t>
  </si>
  <si>
    <t>BARRIO CASA BLANCA BOGOTA 4</t>
  </si>
  <si>
    <t>FO-25-1646276</t>
  </si>
  <si>
    <t>08/10/2025 SE ESCALA PARA VISITA. CONFIRMAR DATOS PARA LA RECOLECCION DE EQUIPOS | 11/10/2025 SE REALIZA VISITA A CB SE RETIRA EQUIPO Y ACCESORIOS EXITOSO NO SE DESTRUYE PUBLICIDAD YA QUE ESTÁ MIGRADO A WOMPI</t>
  </si>
  <si>
    <t>9A0OZ144</t>
  </si>
  <si>
    <t>LC-CS-25-000705</t>
  </si>
  <si>
    <t>3007066122</t>
  </si>
  <si>
    <t>BARRIO BOSA EL PORVENIR BOGOTA</t>
  </si>
  <si>
    <t>FO-25-1646454</t>
  </si>
  <si>
    <t>11/10/2025 CIERRE DE CB OK SE RETIRA DATAFONO Y LECTORA NO CUENTA CON PUBLICIDAD</t>
  </si>
  <si>
    <t>7A00K584</t>
  </si>
  <si>
    <t>LC-CS-25-000706</t>
  </si>
  <si>
    <t>3007055728</t>
  </si>
  <si>
    <t>BARRIO PRADERAS DEL NORTE NEIV</t>
  </si>
  <si>
    <t>FO-25-1646360</t>
  </si>
  <si>
    <t>08/10/2025 SE ESCALA PARA VISITA. CONFIRMAR DATOS PARA LA RECOLECCION DE EQUIPOS | 14/10/2025 SE RETIRA DATÁFONO, LECTORA, CB HIZO DISPOSICIÓN FINAL DE PUBLICIDAD, NO CUENTAN CON ROLLOS DE BACKUP</t>
  </si>
  <si>
    <t>IIHZZ008</t>
  </si>
  <si>
    <t>LC-CS-25-000707</t>
  </si>
  <si>
    <t>3007050123</t>
  </si>
  <si>
    <t>BARRIO NUEVA FLORESTA VILLAVIC</t>
  </si>
  <si>
    <t>FO-25-1646446</t>
  </si>
  <si>
    <t>08/10/2025 SE ESCALA PARA VISITA. CONFIRMAR DATOS PARA LA RECOLECCION DE EQUIPOS | 08/10/2025 SE REALIZA VISITA AL CB POR SOLICITUD DE CIERRE RBM, SE REALIZA LA RECOLECCIÓN DE LOS EQUIPOS SIN NOVEDAD TODO OK</t>
  </si>
  <si>
    <t>II00U014</t>
  </si>
  <si>
    <t>LC-CS-25-000709</t>
  </si>
  <si>
    <t>3007067040</t>
  </si>
  <si>
    <t>BARRIO CEIBA VILLAVICENCIO 3</t>
  </si>
  <si>
    <t>FO-25-1646252</t>
  </si>
  <si>
    <t>08/10/2025 SE ESCALA PARA VISITA. CONFIRMAR DATOS PARA LA RECOLECCION DE EQUIPOS | 08/10/2025 SE VISITA CB Y SE REALIZA CIERRE DE CB. SE RETIRA DATÁFONO Y LECTORA, SE DESTRUYE AVISO EXTERIOR. EQUIPOS SE ENCUENTRAN EN BUEN ESTADO. NO FIRMAN, COMERCIO CAMBIO DE DUEÑO HACE UN MES Y ÚNICAMENTE ENTREGAN LOS EQUIPOS</t>
  </si>
  <si>
    <t>6Z0HZ997</t>
  </si>
  <si>
    <t>LC-CS-25-000712</t>
  </si>
  <si>
    <t>3007067287</t>
  </si>
  <si>
    <t>BARRIO PRADERAS DE SANTA RITA</t>
  </si>
  <si>
    <t>FO-25-1646315</t>
  </si>
  <si>
    <t>08/10/2025 SE ESCALA PARA VISITA. CONFIRMAR DATOS PARA LA RECOLECCION DE EQUIPOS | 09/10/2025 SE VISITA NUEVA DIRECCIÓN DE RETIRO LA PERSONA QUE ATIENDE HACE ENTREGA DE MANERA VOLUNTARIA DE DATÁFONO, LECTOR, NO PUBLICIDAD, NO ROLLOS</t>
  </si>
  <si>
    <t>AAJ05741</t>
  </si>
  <si>
    <t>LC-CS-25-000713</t>
  </si>
  <si>
    <t>3007077541</t>
  </si>
  <si>
    <t>BARRIO CENTRO IBAGUE  46</t>
  </si>
  <si>
    <t>FO-25-1646319</t>
  </si>
  <si>
    <t>08/10/2025 SE ESCALA PARA VISITA. CONFIRMAR DATOS PARA LA RECOLECCION DE EQUIPOS | 09/10/2025 SE VISITA NUEVA DIRECCIÓN DE RETIRO LA PERSONA QUE ATIENDE HACE ENTREGA DE MANERA VOLUNTARIA DE DATÁFONO, LECTOR,NO ROLLOS NO PUBLICIDAD</t>
  </si>
  <si>
    <t>10HZZ109</t>
  </si>
  <si>
    <t>LC-CS-25-000714</t>
  </si>
  <si>
    <t>3007078063</t>
  </si>
  <si>
    <t>BARRIO CL DEL COMERCIO BARBACOAS</t>
  </si>
  <si>
    <t>FO-25-1646327</t>
  </si>
  <si>
    <t>08/10/2025 SE ESCALA PARA VISITA. CONFIRMAR DATOS PARA LA RECOLECCION DE EQUIPOS | 09/10/2025 SE REALIZA CIERRE DE CB SE RETIRA DATAFONO CON BASE Y LECTORA COMPLETOS, CIERRE OK</t>
  </si>
  <si>
    <t>LMNZZ631</t>
  </si>
  <si>
    <t>LC-CS-25-000715</t>
  </si>
  <si>
    <t>3007043118</t>
  </si>
  <si>
    <t>BARRIO ALCAZARES BOGOTA 2</t>
  </si>
  <si>
    <t>FO-25-1646390</t>
  </si>
  <si>
    <t>14/10/2025 SE REALIZA CIERRE CB BANCOLOMBIA SE RETIRA DATAFONO BASE FUENTE DATOS Y LECTORA,CLIENTE YA DESTRUYÓ Y RETIRÓ PUBLICIDAD</t>
  </si>
  <si>
    <t>9ABZZ369</t>
  </si>
  <si>
    <t>LC-CS-25-000716</t>
  </si>
  <si>
    <t>3007065468</t>
  </si>
  <si>
    <t>BARRIO VEINTE DE JULIO SOGAMOS</t>
  </si>
  <si>
    <t>FO-25-1646363</t>
  </si>
  <si>
    <t>08/10/2025 SE ESCALA PARA VISITA. CONFIRMAR DATOS PARA LA RECOLECCION DE EQUIPOS | 09/10/2025 SE EJECUTA CIERRE CORRESPONSAL BANCARIO BANCOLOMBIA RED RBM RETIRANDO LOS EQUIPOS EXISTENTES PUBLICIDAD EXISTENTE EN EL PUNTO DE LA RED WOMPI</t>
  </si>
  <si>
    <t>7A00B325</t>
  </si>
  <si>
    <t>LC-CS-25-000717</t>
  </si>
  <si>
    <t>3007078732</t>
  </si>
  <si>
    <t>PTM MEDELLIN PHARMALISTO ANT</t>
  </si>
  <si>
    <t>FO-25-1647266</t>
  </si>
  <si>
    <t>08/10/2025 SE ESCALA PARA VISITA. CONFIRMAR DATOS PARA LA RECOLECCION DE EQUIPOS | 09/10/2025 SE REALIZA CIERRE EXITOSO</t>
  </si>
  <si>
    <t>A1RZZ282 - A1RZZ305</t>
  </si>
  <si>
    <t>LC-CS-25-000718</t>
  </si>
  <si>
    <t>3007057513</t>
  </si>
  <si>
    <t>PTM BOGOTA SUPER DISTRIBUIDOR</t>
  </si>
  <si>
    <t>FO-25-1647281</t>
  </si>
  <si>
    <t>10/10/2025 SE LLEGA A COMERCIO PARA RECOLECTAR EQUIPO Y LECTORA SIN NOVEDAD</t>
  </si>
  <si>
    <t>AAKZZ183</t>
  </si>
  <si>
    <t>27006</t>
  </si>
  <si>
    <t>LC-CS-25-000719</t>
  </si>
  <si>
    <t>3007053737</t>
  </si>
  <si>
    <t>ACANDI</t>
  </si>
  <si>
    <t>PTM ACANDI KYLIE Y KMILIN</t>
  </si>
  <si>
    <t>FO-25-1647277</t>
  </si>
  <si>
    <t>08/10/2025 SE ESCALA PARA VISITA. CONFIRMAR DATOS PARA LA RECOLECCION DE EQUIPOS | 15/10/2025 CIERRE CB PURO</t>
  </si>
  <si>
    <t>II0XZ184</t>
  </si>
  <si>
    <t>LC-CS-25-000720</t>
  </si>
  <si>
    <t>3007072279</t>
  </si>
  <si>
    <t>PTM ACANDI  KYLIE BOUTIQUE</t>
  </si>
  <si>
    <t>FO-25-1647274</t>
  </si>
  <si>
    <t>15/10/2025 CIERRE CB PURO</t>
  </si>
  <si>
    <t>0N00N725</t>
  </si>
  <si>
    <t>LC-CS-25-000721</t>
  </si>
  <si>
    <t>3007075989</t>
  </si>
  <si>
    <t>PTM DON PAGO JADE BOGOTA</t>
  </si>
  <si>
    <t>FO-25-1647270</t>
  </si>
  <si>
    <t>14/10/2025 SE REALIZA EL RETIRO DE DATÁFONO, LECTORA, HUB NO SERIALIZADO Y PINPAD</t>
  </si>
  <si>
    <t>LM0CZ431</t>
  </si>
  <si>
    <t>BENAVIDES ARANGO RAFAEL JOSE</t>
  </si>
  <si>
    <t>CB NO ENTREGA EQUIPO</t>
  </si>
  <si>
    <t>PARCIAL EXITOSO ACCESORIOS</t>
  </si>
  <si>
    <t>VALENCIA GONZALEZ JOSE DANIEL</t>
  </si>
  <si>
    <t>CB CERRADO - DESOCUPADO</t>
  </si>
  <si>
    <t>COMERCIO CERRADO</t>
  </si>
  <si>
    <t>ORTEGA TORRES JUAN SEBASTIAN</t>
  </si>
  <si>
    <t>BARRIO CIUDAD CORDOBA RESERVAD</t>
  </si>
  <si>
    <t>BARRIO ROBLEDO AURES MEDELLIN</t>
  </si>
  <si>
    <t>BARRIO MEJORAS PUBLICAS BUCARA</t>
  </si>
  <si>
    <t>BARRIO TRIGAL DEL NORTE CUCUTA</t>
  </si>
  <si>
    <t>ALVARADO MORENO CRISTHIAN</t>
  </si>
  <si>
    <t>CAÑAS MENDEZ GUSTAVO ADOLFO</t>
  </si>
  <si>
    <t>BARRIO LA CORDIALIDAD LOS PATI</t>
  </si>
  <si>
    <t>41615</t>
  </si>
  <si>
    <t>RIVERA</t>
  </si>
  <si>
    <t>BARRIO SAN ISIDRO VILLAVICENCI</t>
  </si>
  <si>
    <t>41016</t>
  </si>
  <si>
    <t>AIPE</t>
  </si>
  <si>
    <t>BARRIO BUCARAMANGA BUCARAMANGA</t>
  </si>
  <si>
    <t>BARRIO ALMENDROS CAMPESTRE SOL</t>
  </si>
  <si>
    <t>BARRIO CENTRO FLORENCIA 31</t>
  </si>
  <si>
    <t>1A003466</t>
  </si>
  <si>
    <t>BARRIO ZONA INDUSTRIAL CUCUTA</t>
  </si>
  <si>
    <t>3007080127</t>
  </si>
  <si>
    <t>BARRIO BICENTENARIO CARTAGENA DE INDIAS 3</t>
  </si>
  <si>
    <t>LC-CS-25-003859</t>
  </si>
  <si>
    <t>3007049701</t>
  </si>
  <si>
    <t>DISTRICOL DONDE MAQUINA</t>
  </si>
  <si>
    <t>FO-25-1663719</t>
  </si>
  <si>
    <t>14/10/2025 SE HABLA CON EL SEÑOR LEONEL E INFORMA QUE DEVOLVIÓ LOS EQUIPOS A DISTRICOL SE INTENTO COMUNICACIÓN A DISTRICOL Y NO HAY RESPUESTA AL PARECER LABORAN DE LUNES A VIERNES | 14/10/2025 SE REALIZA CIERRE DE CB SE RECOGE 1 DATAFONO, 1 LECTOR , BASE Y CABLE ENSORTIJADO , USUARIO HACE DISPOSICIÓN FINAL DE LA PUBLICIDAD</t>
  </si>
  <si>
    <t>AD00S280</t>
  </si>
  <si>
    <t>LC-CS-25-003861</t>
  </si>
  <si>
    <t>3007068210</t>
  </si>
  <si>
    <t>DISTRICOL ELIANCELL</t>
  </si>
  <si>
    <t>FO-25-1663728</t>
  </si>
  <si>
    <t>09/10/2025 SE ESCALA PARA VISITA. CONFIRMAR DATOS PARA LA RECOLECCION DE EQUIPOS | 16/10/2025 SE RETITAN EQUIPOS Y ACCESORIOS EN BUEN ESTADO X CIERRE DEL CB</t>
  </si>
  <si>
    <t>A1006431</t>
  </si>
  <si>
    <t>LC-CS-25-003862</t>
  </si>
  <si>
    <t>3007075752</t>
  </si>
  <si>
    <t>DISTRICOL MONACO PERFUMES</t>
  </si>
  <si>
    <t>FO-25-1663849</t>
  </si>
  <si>
    <t>10/10/2025 ESTÁ DISPONIBLE | 10/10/2025 SE REALIZA CIERRE DEL CORRESPONSAL Y SE RECLAMAN EQUIPOS DEL CB</t>
  </si>
  <si>
    <t>V100R778</t>
  </si>
  <si>
    <t>5490</t>
  </si>
  <si>
    <t>LC-CS-25-003865</t>
  </si>
  <si>
    <t>3007072202</t>
  </si>
  <si>
    <t>NECOCLI</t>
  </si>
  <si>
    <t>DISTRICOL NECOBOLIS</t>
  </si>
  <si>
    <t>FO-25-1663775</t>
  </si>
  <si>
    <t>14/10/2025 SE LLAMA PARA CONFIRMAR VISITA Y CIERRE DEL CB | 14/10/2025 SE RETIRA DATAFONO Y LECTORA, USUARIO HIZO DISPOSICION FINAL DE LA PUBLICIDAD YA QUE EL LOCAL LO TENIAN QUE ENTREGAR</t>
  </si>
  <si>
    <t>ON00M281</t>
  </si>
  <si>
    <t>LC-CS-25-003866</t>
  </si>
  <si>
    <t>3007074673</t>
  </si>
  <si>
    <t>DISTRICOL MERKA TODO SABANETA</t>
  </si>
  <si>
    <t>FO-25-1663836</t>
  </si>
  <si>
    <t>11/10/2025 SE CONFIRMA VISITA | 11/10/2025 SE REALIZA CIERRE DE CB, NO SE RETIRA ROLLOS YA QUE TIENEN OTRO PUNTO ACTIVO</t>
  </si>
  <si>
    <t>EGQZZ165</t>
  </si>
  <si>
    <t>LC-CS-25-003867</t>
  </si>
  <si>
    <t>DISTRICOL GRANERO EL BARATON</t>
  </si>
  <si>
    <t>FO-25-1663765</t>
  </si>
  <si>
    <t>17/10/2025 SE REALIZÓ LLAMADA PARA VALIDAR LA DIRECCIÓN YA QUÉ NO ERA POSIBLE LLEGAR SIN INDICACIONES. | 17/10/2025 SE REALIZÓ RETIRO DE EQUIPOS POR CIERRE DE CB BANCOLOMBIA. NO SÉ ENCONTRÓ PUBLICIDAD INSTALADA EN EL SITIO.</t>
  </si>
  <si>
    <t>II0NZ140</t>
  </si>
  <si>
    <t>LC-CS-25-003868</t>
  </si>
  <si>
    <t>3007054783</t>
  </si>
  <si>
    <t>DISTRICOL DANET COMUNICA</t>
  </si>
  <si>
    <t>FO-25-1663750</t>
  </si>
  <si>
    <t>16/10/2025 SE ESCALA PARA VISITA. CONFIRMAR DATOS PARA LA RECOLECCION DE EQUIPOS | 15/10/2025 COMERCIO PIDE SEA VISITADO EL DÍA DE MAÑANA 16-10-2025 | 16/10/2025 DURANTE LA VISITA TECNICA SE REALIZA RETIRO DE DATAFONO, A SOLICITUD DE CLIENTE, COMERCIO INDICA QUE NO DESEA QUEDAR COMO ADQUIRENTE INDICA QUE RETIREMOS EL DATAFONO SE RETIRA LECTOR DE CODIGO DE BARRAS POR CIERRE DE PUNTO PUBLICIDAD FUE RETIRADA Y DESTRUIDA POR COMERCIO INDICAN</t>
  </si>
  <si>
    <t>TR8ZZ939</t>
  </si>
  <si>
    <t>8141</t>
  </si>
  <si>
    <t>LC-CS-25-003873</t>
  </si>
  <si>
    <t>3007080938</t>
  </si>
  <si>
    <t>BARRIO CANDELARIA CANDELARIA</t>
  </si>
  <si>
    <t>FO-25-1663731</t>
  </si>
  <si>
    <t>11/10/2025 SE REALIZA LLAMADA AL CLIENTE SEÑOR ABID MUÑOZ 300 6639418,EL CUAL DICE QUE NOS PUEDE ATENDER EL DÍA LUNES 14 DE OCTUBRE DEL 2025 ,TIPO MEDIA DIA | 14/10/2025 SE REALIZA VISITA SE PROCEDE A RECIBIR EQUIPOS ,DATAFONO ,LECTOR ,BASE DEL DATAFONOS, CABLE DE RED ,FUENTE DE PODER ,MAGIC BOX ,NO TIENE ROLLOS CONSUMIÓ, AVISO EXTERIOR SE LO ROBARON ,SOLO TIENE FLANGED Y DISPLAY LEGAL ,SE DESTRUYE EN SITIO, RECUPERACIÓN DE EQUIPOS OK ,CIERRE EXITOSO</t>
  </si>
  <si>
    <t>FIZZZ278</t>
  </si>
  <si>
    <t>LC-CS-25-003874</t>
  </si>
  <si>
    <t>3007069337</t>
  </si>
  <si>
    <t>CENTRO PEREIRA RISARALDA 3</t>
  </si>
  <si>
    <t>FO-25-1663734</t>
  </si>
  <si>
    <t>20/10/2025 VISITAMOS | 20/10/2025 VISITAMOS COMERCIO REALIZAMOS RETIRO DE DATÁFONO CON LECTOR DE BARRAS CON CABLE PATCH CORD 3MT, FUENTE DE PODER, MAGIC BOX TETRA Y 100 ROLLOS DESMONTAMOS TODA LA PUBLICIDAD Y LA DESTRUIMOS EN EL PUNTO. BASE SOLO TIENE LA MITAD.</t>
  </si>
  <si>
    <t>9L6ZZ671</t>
  </si>
  <si>
    <t>LC-CS-25-003875</t>
  </si>
  <si>
    <t>3007077497</t>
  </si>
  <si>
    <t>BARRIO BELLO HORIZONTE VALLLED</t>
  </si>
  <si>
    <t>FO-25-1663813</t>
  </si>
  <si>
    <t>11/10/2025 SE AGENDA VISITA PARA HOY SÁBADO 11/20/2025 | 11/10/2025 SE REALIZA DESMONTÉ DE CB, SE RETIRA EQUIPO Y SUS RESPECTIVOS ACCESORIOS</t>
  </si>
  <si>
    <t>A4IZZ040</t>
  </si>
  <si>
    <t>LC-CS-25-003877</t>
  </si>
  <si>
    <t>3007043355</t>
  </si>
  <si>
    <t>BARRIO FONTIBON BOGOTA 9</t>
  </si>
  <si>
    <t>FO-25-1663779</t>
  </si>
  <si>
    <t>14/10/2025 CB PERMITE RETIRÓ DE EQUIPO Y ACCESORIOS Y PUBLICIDAD | 14/10/2025 SE REALIZA VISITA A CB SE RETIRA EQUIPO Y ACCESORIOS EXITOSO, SE DESTRUYE PUBLICIDAD. SE DEJA REGISTRO FOTOGRÁFICO</t>
  </si>
  <si>
    <t>GA00M866</t>
  </si>
  <si>
    <t>LC-CS-25-003878</t>
  </si>
  <si>
    <t>3007079673</t>
  </si>
  <si>
    <t>BARRIO LAURELES MEDELLIN 20</t>
  </si>
  <si>
    <t>FO-25-1663771</t>
  </si>
  <si>
    <t>10/10/2025 SE COMUNICA CON EL USUARIO PARA CONFIRMAR LA VISITA HE INDICA QUE NO ESTÁ DISPONIBLE HASTA EL MARTES. | 10/10/2025 SE COMUNICA CON EL USUARIO PARA CONFIRMAR LA VISITA HE INDICA QUE NO ESTÁ DISPONIBLE HASTA EL MARTES. | 11/10/2025 SE INTENTA COMUNICA CON EL USUARIO EN REITERADAS PARA CONFIRMAR LA VISITA, CUANDO CONTESTA INDICA NUEVAMENTE QUE NO ESTÁRA DISPONIBLE HASTA EL MARTES | 14/10/2025 SE REALIZA CIERRE EXITOSO TODO OK</t>
  </si>
  <si>
    <t>SXUZZ199</t>
  </si>
  <si>
    <t>LC-CS-25-003879</t>
  </si>
  <si>
    <t>3007049049</t>
  </si>
  <si>
    <t>BARRIO HOSPITAL SANTA BARBARA</t>
  </si>
  <si>
    <t>FO-25-1663741</t>
  </si>
  <si>
    <t>15/10/2025 SE PROGRAMA CIERRE | 15/10/2025 SE REALIZA CIERRE DE CB</t>
  </si>
  <si>
    <t>AD00O686</t>
  </si>
  <si>
    <t>LC-CS-25-003880</t>
  </si>
  <si>
    <t>3007070607</t>
  </si>
  <si>
    <t>ME QUEJO BARRANQUILLA 2</t>
  </si>
  <si>
    <t>FO-25-1663821</t>
  </si>
  <si>
    <t>10/10/2025 SE RETIRAN EQUIPOS Y ACCESORIOS EN BUEN ESTADO X CIERRE DEL CB
LA ENTREGA LA HACE EL SEÑOR YILDER SIERRA</t>
  </si>
  <si>
    <t>UV008349</t>
  </si>
  <si>
    <t>8078</t>
  </si>
  <si>
    <t>LC-CS-25-003881</t>
  </si>
  <si>
    <t>3007075044</t>
  </si>
  <si>
    <t>BARANOA</t>
  </si>
  <si>
    <t>BARRIO SANTA ELENA BARANOA 1</t>
  </si>
  <si>
    <t>FO-25-1663840</t>
  </si>
  <si>
    <t>11/10/2025 SE REALIZA GESTIÓN TELEFÓNICA, CLIENTE INDICA QUE NO RECIDE EN BARANOA INDICA QUE RECIDE AHORA EN SABANALARGA, QUE PUEDE ENTREGAR LOS EQUIPOS EN SABANALARGA. | 11/10/2025 SE REALIZA VISITA TÉCNICA, SE RETIRA DEL SITIO DATAFONO Y LECTOR DE BARRAS, SE ENVÍA A BODEGA DE LÍNEA COMUNICACIONES EN LA CIUDAD DE BARRANQUILLA, NO SE RETIRA PUBLICIDAD, CLIENTE INDICA QUE LE DIÓ DISPOSISION FINAL.</t>
  </si>
  <si>
    <t>NRZZZ528</t>
  </si>
  <si>
    <t>LC-CS-25-003882</t>
  </si>
  <si>
    <t>3007063128</t>
  </si>
  <si>
    <t>BARRIO LA CIENAGA SANTO TOMAS</t>
  </si>
  <si>
    <t>FO-25-1663807</t>
  </si>
  <si>
    <t>11/10/2025 PARA VISITAR. A LAS 12PM | 11/10/2025 SE REALIZA VISITA SE PROCEDE A RECIBIR EQUIPOS EN DOMICILIO DEL CLIENTE CLLE 2 # 10A-112 ,SE PROCEDE A RECIBIR BIRNDATAFONO ,PINPAD ,LECTOR ,BASE DEL DATAFONO,HUB, DATAFONO ,CABLE DE RED Y CABLE DE PODER + FUENTE DE PODER,10 ROLLOS ,PUBLICIDAD AVISO EXTERIOR Y FLANGED ,SE DESTRUYEN EN SITIO, NO TIENE DISPLAY LEGAL SE LO DAÑO Y LO BOTARON, CIERRE EXITOSO ,RECUPERACIÓN DE EQUIPOS OK</t>
  </si>
  <si>
    <t>JA00T566</t>
  </si>
  <si>
    <t>8832</t>
  </si>
  <si>
    <t>LC-CS-25-003883</t>
  </si>
  <si>
    <t>3007071520</t>
  </si>
  <si>
    <t>TUBARA</t>
  </si>
  <si>
    <t>BARRIO CENTRO  TUBARA</t>
  </si>
  <si>
    <t>FO-25-1663716</t>
  </si>
  <si>
    <t>14/10/2025 SE CONTACTA VÍA TELÉFONICA CON EL SR JUAN EL CUAL MANIFIESTA QUE LOS EQUIPOS LOS TIENE EN EL MUNICIPIO DE SABANALARGA.. SE AGENDA VISITA PARA RETIRO DE LOS EQUIPOS SE DEJA EN CONOCIMIENTO AL COORDINADOR. | 15/10/2025 SE REALIZA VISITA EN SABANALARGA YA QUE EL SEÑOR CERRÓ EL CORRESPONSAL ENTUBARA.. SE RETIRA SOLO EL DATAFONO, LA LECTORA NO LA ENCUENTRA. SE DEJA EN CONOCIMIENTO AL COORDINADOR | 15/10/2025 OBSERVACIÓN , SE REALIZA VISITA CLIENTE ENTREGA DATAFONO ,NO TIENE LA LECTORA CORRESPONDIENTE AL INVENTARIO DEL SITIO ,SOLO DATAFONO POR TAL MOTIVO SOLO SE RETIRA DATAFONO ,CLIENTE NO ENTREGA LECTOR</t>
  </si>
  <si>
    <t>A30KZ087</t>
  </si>
  <si>
    <t>LC-CS-25-003884</t>
  </si>
  <si>
    <t>3007081120</t>
  </si>
  <si>
    <t>BARRIO CL JUNCAL SEC EL PONDO ARJONA</t>
  </si>
  <si>
    <t>FO-25-1663787</t>
  </si>
  <si>
    <t>14/10/2025 CLIENTE INFORMA QUE EL DIA DE HOY NO VA ESTAR EN EN LOCAL PERO QUE PUEDEN IR MAÑANA A RECOGER LOS EQUIPOS | 16/10/2025 CLIENTE INFORMA QUE NO HAY NADIE EN EL LOCAL, SE ENCUENTRA EN UNA CONSULTA MEDICA LLEVANDO A SU MAMÁ Q LE VAN HACER CX DE RODILLA | 16/10/2025 DE ACUERDO A CONVERSACIÓN CON EL CLIENTE INFORMA QUE POR FAVOR RETIREN EL LETRERO DEL LOCAL PERO COMO ESTA CERRADO Y SE ENCUENTRA OCUPADA EN TURBACO ELLA SE VA LLEVAR LOS EQUIPOS A TURBACO Y LOS ENTREGA EN TURBACO APENAS PUEDA INFORMA QUE LOS TIENE | 21/10/2025 SE CONTACTO NUEVAMENTE AL CLIENTE E INFORMA QUE NO A PODIDO IR A BUSCAR LOS EQUIPOS QUE MAÑANA VA VER SI PUEDE IR A RECOGERLOS QUE ANDA CON UNA VIROSIS | 21/10/2025 SE REALIZA CIERRE DE CORRESPONSAL. SE LOGRA EN DIAS ANTERIORES RETIRAR PUBLICIDAD POR OCUPACIÓN DEL CLIENTE QUE NO ESTABA DISPONIBLE HOY 21 DE OCTUBRE SE LOGRA RETIRAR LOS EQUIPOS Y SE RECIBEN OK</t>
  </si>
  <si>
    <t>SIZZZ895</t>
  </si>
  <si>
    <t>LC-CS-25-003885</t>
  </si>
  <si>
    <t>3007049085</t>
  </si>
  <si>
    <t>BARRIO CENTRO LABRANZAGRANDE</t>
  </si>
  <si>
    <t>FO-25-1663852</t>
  </si>
  <si>
    <t>21/10/2025 SE CONFIRMA DISPONIBILIDAD CON CLIENTE PARA EL DÍA DE MAÑANA 22/10 | 21/10/2025 TECNICO EN DESPLAZAMIENTO, FECHA TENTATIVA DE ATENCIÓN DEL 23-10 | 22/10/2025 SE EJECUTA CIERRE CORRESPONSAL BANCARIO BANCOLOMBIA RETIRANDO LOS EQUIPOS EXISTENTES EN EL PUNTO COMERCIO SIN PUBLICIDAD -PUBLICIDAD EXISTENTE EN LA FACHADA CORRESPONDE AL CORRESPONSAL 24407 SE RETIRAN LOS EQUIPOS EN LA CARRERA 8#7-54</t>
  </si>
  <si>
    <t>BA00O049</t>
  </si>
  <si>
    <t>LC-CS-25-003886</t>
  </si>
  <si>
    <t>3007058902</t>
  </si>
  <si>
    <t>BARRIO BRUSELAS PITALITO 7</t>
  </si>
  <si>
    <t>FO-25-1663824</t>
  </si>
  <si>
    <t>10/10/2025 N/A | 10/10/2025 CLIENTE ENTREGA DATAFONO CON SOPORTE, LECTOR DE BARRAS, CABLE MAGIC BOX, FUENTE DE PODER DATÁFONO,14 ROLLOS PAPEL RBM,DISPLAY Y FLANGER SE DESTRUYE EN SITIO POR DETERIORO, CIERRE EXITOSO</t>
  </si>
  <si>
    <t>LA002117</t>
  </si>
  <si>
    <t>LC-CS-25-003887</t>
  </si>
  <si>
    <t>3007069921</t>
  </si>
  <si>
    <t>BARRIO VILLA MANUELA ACACIAS</t>
  </si>
  <si>
    <t>FO-25-1663738</t>
  </si>
  <si>
    <t>10/10/2025 NA | 10/10/2025 SE REALIZA CIERRE CB SE RETIRA DATÁFONO Y LECTOR DE BARRAS, MAGIC BOX Y CABLE ETH SIN MÁS ACCESORIOS</t>
  </si>
  <si>
    <t>TV000682</t>
  </si>
  <si>
    <t>LC-CS-25-003890</t>
  </si>
  <si>
    <t>3007074610</t>
  </si>
  <si>
    <t>BARRIO CENTRO SAN GIL  17</t>
  </si>
  <si>
    <t>FO-25-1663818</t>
  </si>
  <si>
    <t>21/10/2025 SE INTENTA COMUNICAR CON CLIENTE EN VARIA OPORTUNIDADES AL NUMERO 3105609269 Y NO CONTESTA, SE PROCEDERA A VISITAR EL DIA DE MAÑANA EN FRIO DEBIDO A Q TENEMOS MAS ACTIVIDADES EN EL SECTOR | 21/10/2025 SE PROGRAMA PARA EL DIA DE MAÑANA 22-10 | 22/10/2025 SE RETIRA DATAFONO ,LECTOR ,CABLES FUENTE DE PODER , PINPAD HUB , CIERRE EXITOSO</t>
  </si>
  <si>
    <t>TVHZZ360</t>
  </si>
  <si>
    <t>LC-CS-25-003891</t>
  </si>
  <si>
    <t>3007074554</t>
  </si>
  <si>
    <t>BARRIO LA GAVIOTA IBAGUE 6</t>
  </si>
  <si>
    <t>FO-25-1663747</t>
  </si>
  <si>
    <t>10/10/2025 SE HACE CONTACTO PARA EL RETIRO | 10/10/2025 SE RETIRA: DATÁFONO, LECTOR DE BARRAS, BASE PARA DATÁFONO, CABLE Y FUENTE DE PODER. CLIENTE HACE DISPOSICIÓN FINAL DE PUBLICIDAD</t>
  </si>
  <si>
    <t>EFGZZ767</t>
  </si>
  <si>
    <t>LC-CS-25-003893</t>
  </si>
  <si>
    <t>3007079681</t>
  </si>
  <si>
    <t>BARRIO LOS SAUCES PALMIRA</t>
  </si>
  <si>
    <t>FO-25-1663757</t>
  </si>
  <si>
    <t>17/10/2025 NO SE REALIZA LLAMADA | 17/10/2025 SE REALIZA VISITA TÉCNICA EN DONDE SE RETIRAN, EQUIPOS, ACCESORIOS Y PUBLICIDAD</t>
  </si>
  <si>
    <t>SXXZZ081</t>
  </si>
  <si>
    <t>LC-CS-25-003896</t>
  </si>
  <si>
    <t>3007036122</t>
  </si>
  <si>
    <t>BARRIO CIUDAD LOS ALAMOS CALI</t>
  </si>
  <si>
    <t>FO-25-1663843</t>
  </si>
  <si>
    <t>17/10/2025 SE HABLA CON LA SEÑORA DORIS Y SE CONFIMA VISITA PARA EL CIERRE DEL CB | 17/10/2025 SE RETIRA EQUIPO, LECTOR, FUENTE DE PODER, BASE Y ROLLOS, NO HABIA PUBLICIDAD, LA CLIENTE INFORMA QUE LA RETIRARON CUAMDO REALIZARON EL CIERRE DE WOMPI</t>
  </si>
  <si>
    <t>AB009404</t>
  </si>
  <si>
    <t>25297</t>
  </si>
  <si>
    <t>LC-CS-25-003897</t>
  </si>
  <si>
    <t>3007022290</t>
  </si>
  <si>
    <t>GACHETA</t>
  </si>
  <si>
    <t>CENTRO GACHETA CUNDINAMARCA</t>
  </si>
  <si>
    <t>FO-25-1663863</t>
  </si>
  <si>
    <t>15/10/2025 DESPLAZARSE A SITIO | 15/10/2025 SE RETIRA DATAFONO Y LECTORA SE DESTRUYE PÚBLICIDAD EN SITIO</t>
  </si>
  <si>
    <t>AGZZZ206</t>
  </si>
  <si>
    <t>LC-CS-25-003901</t>
  </si>
  <si>
    <t>3007057736</t>
  </si>
  <si>
    <t>BARRIO PIO XII BOGOTA 4</t>
  </si>
  <si>
    <t>FO-25-1670180</t>
  </si>
  <si>
    <t>14/10/2025 DIRIGIRSE A PUNTO | 14/10/2025 SE RETIRA DATAFONO LECTORA Y WOMPI, USUARIO NO ENTREGA ROLLOS</t>
  </si>
  <si>
    <t>AARZZ928</t>
  </si>
  <si>
    <t>5847</t>
  </si>
  <si>
    <t>LC-CS-25-003902</t>
  </si>
  <si>
    <t>3007075673</t>
  </si>
  <si>
    <t>URRAO</t>
  </si>
  <si>
    <t>BARRIO URRAO URRAO 4</t>
  </si>
  <si>
    <t>FO-25-1670193</t>
  </si>
  <si>
    <t>17/10/2025 CLIENTE NO CONTESTA INTENTO DE COMUNICACIÓN | 17/10/2025 SE RETIRAN EQUIPOS OK</t>
  </si>
  <si>
    <t>1000R491</t>
  </si>
  <si>
    <t>LC-CS-25-003903</t>
  </si>
  <si>
    <t>3007024228</t>
  </si>
  <si>
    <t>BARRIO LAS LUNAS I PASTO</t>
  </si>
  <si>
    <t>FO-25-1670152</t>
  </si>
  <si>
    <t>20/10/2025 CLIENTE DISPONIBLE | 20/10/2025 SE REALIZA VISITA AL COMERCIO PARA HACER CIERRE DEL CB, SE RETIRA DATÁFONO CON LECTORA Y ROLLOS, PUBLICIDAD SE DESTRUYE EN SITIO, CIERRE OK</t>
  </si>
  <si>
    <t>BL08Z718</t>
  </si>
  <si>
    <t>LC-CS-25-003904</t>
  </si>
  <si>
    <t>3007057620</t>
  </si>
  <si>
    <t>BARRIO TOMAS URIBE TULUA 2</t>
  </si>
  <si>
    <t>FO-25-1670244</t>
  </si>
  <si>
    <t>22/10/2025 USUARIO NO CONTESTA LA LLAMADA,SE VISITA EN FRÍO | 22/10/2025 EN LA VISITA TÉCNICA SE REALIZÓ LA RECOLECCIÓN DE DATÁFONO, LECTOR, Y 57 ROLLOS DE REDEBAN, TODO EN BUEN ESTADO, LA PUBLICIDAD FUE DESTRUIDA EN EL SITIO.</t>
  </si>
  <si>
    <t>NA00T702 // TRWZZ821</t>
  </si>
  <si>
    <t>LC-CS-25-003907</t>
  </si>
  <si>
    <t>3007059809</t>
  </si>
  <si>
    <t>BARRIO BELLO BELLO 5</t>
  </si>
  <si>
    <t>FO-25-1670165</t>
  </si>
  <si>
    <t>14/10/2025 OK | 14/10/2025 SE REALIZA RECOGIDA DE QUIPOS POR CIERRE CB,USUARIO REALIZA DISPOSICIÓN FINAL DE LA PUBLICIDAD</t>
  </si>
  <si>
    <t>FUA0B357</t>
  </si>
  <si>
    <t>8573</t>
  </si>
  <si>
    <t>LC-CS-25-003908</t>
  </si>
  <si>
    <t>3007065598</t>
  </si>
  <si>
    <t>PUERTO COLOMBIA</t>
  </si>
  <si>
    <t>BARRIO CENTRO PUERTO COLOMBIA</t>
  </si>
  <si>
    <t>FO-25-1670218</t>
  </si>
  <si>
    <t>16/10/2025 SE RETIRAN EQUIPOS Y ACCESORIOS X CIERRE DEL CB , LA ENTREGA LA HACE EL SEÑOR ROLANDO BARRAZA</t>
  </si>
  <si>
    <t>4A00B189</t>
  </si>
  <si>
    <t>LC-CS-25-003909</t>
  </si>
  <si>
    <t>3007066921</t>
  </si>
  <si>
    <t>BARRIO CENTRO VISTA HERMOSA VI</t>
  </si>
  <si>
    <t>FO-25-1670230</t>
  </si>
  <si>
    <t>17/10/2025 SE CONTACTA CON EL SEÑORA DAIRO GONZALES E INFORMA QUE HAY UNA PERSONA QUE ENTREGA LOS EQUIPO | 18/10/2025 SE REALIZA RETIRO DE EQUIPOS POR CIERRE DEL CORRESPONSAL, SE RECOJE DATAFONO Y LECTOR BASE CABLES Y ROLLOS</t>
  </si>
  <si>
    <t>4A0AZ449</t>
  </si>
  <si>
    <t>LC-CS-25-003910</t>
  </si>
  <si>
    <t>3007013273</t>
  </si>
  <si>
    <t>BARRIO CENTRO ARMENIA QUINDIO</t>
  </si>
  <si>
    <t>FO-25-1685183</t>
  </si>
  <si>
    <t>15/10/2025 SE ESCALA PARA VISITA. CONFIRMAR DATOS PARA LA RECOLECCION DE EQUIPOS | 21/10/2025 SE VISITA COMERCIO SE REALIZÓ DESINSTALACIÓN DATAFONO, LECTOR, SE DESINSTALA PUBLICIDAD Y SE DESTRUYE EN COMERCIO, CHINA SIN ROLLOS TÉRMICOS.</t>
  </si>
  <si>
    <t>JAEZZ711 - IZ04Z459</t>
  </si>
  <si>
    <t>LC-CS-25-003911</t>
  </si>
  <si>
    <t>3007028930</t>
  </si>
  <si>
    <t>BARRIO TOBERIN BOGOTA</t>
  </si>
  <si>
    <t>FO-25-1685191</t>
  </si>
  <si>
    <t>15/10/2025 SE ESCALA PARA VISITA. CONFIRMAR DATOS PARA LA RECOLECCION DE EQUIPOS | 17/10/2025 RECOGIDA DE EQUIPOS POR CIERRE DE CORRESPONSAL OK DATAFONO Y LECTORA 
DATAFONO NO PRENDE  NO SE PUEDE SACAR TIRA DE PRUEBA</t>
  </si>
  <si>
    <t>9A003765</t>
  </si>
  <si>
    <t>LC-CS-25-003913</t>
  </si>
  <si>
    <t>3007053117</t>
  </si>
  <si>
    <t>BARRIO ANGEL RICARDO ACOSTA FL</t>
  </si>
  <si>
    <t>FO-25-1685195</t>
  </si>
  <si>
    <t>15/10/2025 SE ESCALA PARA VISITA. CONFIRMAR DATOS PARA LA RECOLECCION DE EQUIPOS | 22/10/2025 SE REALIZA RETIRO DE DOS DATÁFONOS Y DOS LECTORAS, ENCARGADO DE LA ENTREGA NO CUENTA CON ACCESORIOS Y PUBLICIDAD.</t>
  </si>
  <si>
    <t>V1000869 - 9C0NZ327</t>
  </si>
  <si>
    <t>LC-CS-25-003914</t>
  </si>
  <si>
    <t>3007070330</t>
  </si>
  <si>
    <t>BARRIO URBANIZACION MARBELLA J</t>
  </si>
  <si>
    <t>FO-25-1685188</t>
  </si>
  <si>
    <t>15/10/2025 SE ESCALA PARA VISITA. CONFIRMAR DATOS PARA LA RECOLECCION DE EQUIPOS | 21/10/2025 SE REALIZA RETIRO DEL CB Y PUBLICIDAD.
SE REALIZA RETIRO DE 60 ROLLOS TÉRMICOS DEL CB.</t>
  </si>
  <si>
    <t>NN005086</t>
  </si>
  <si>
    <t>LC-CS-25-003915</t>
  </si>
  <si>
    <t>3007072483</t>
  </si>
  <si>
    <t>BARRIO PUERTO GAITAN BATEAS</t>
  </si>
  <si>
    <t>FO-25-1685198</t>
  </si>
  <si>
    <t>15/10/2025 SE ESCALA PARA VISITA. CONFIRMAR DATOS PARA LA RECOLECCION DE EQUIPOS | 22/10/2025 SE REALIZA CIERRE CB SE RECUPERA DATÁFONO Y LECTOR SIN NOVEDAD</t>
  </si>
  <si>
    <t>TV00L298</t>
  </si>
  <si>
    <t>LC-CS-25-003916</t>
  </si>
  <si>
    <t>3007031131</t>
  </si>
  <si>
    <t>COMCARD PAPELERIA HYV</t>
  </si>
  <si>
    <t>FO-25-1685387</t>
  </si>
  <si>
    <t>15/10/2025 LLAMADA SIN RESPUESTA, | 17/10/2025 SE RETIRA DATAFONO, LECTORA, PIN PAD Y HUB, CON 550 ROLLOS, OK</t>
  </si>
  <si>
    <t>11113843</t>
  </si>
  <si>
    <t>LC-CS-25-003919</t>
  </si>
  <si>
    <t>3007023903</t>
  </si>
  <si>
    <t>COMCARD MEDELLIN CAICEDO</t>
  </si>
  <si>
    <t>FO-25-1685348</t>
  </si>
  <si>
    <t>16/10/2025 LLAMADA EXITOSA, CON 50 ROLLOS | 16/10/2025 SE RETIRA DATAFONO Y LECTORA, CON 50 ROLLOS, OK</t>
  </si>
  <si>
    <t>ABC0Q814</t>
  </si>
  <si>
    <t>LC-CS-25-003920</t>
  </si>
  <si>
    <t>3007040220</t>
  </si>
  <si>
    <t>PTM MED JC EVOLUCION</t>
  </si>
  <si>
    <t>FO-25-1685362</t>
  </si>
  <si>
    <t>15/10/2025 SE ESCALA PARA VISITA. CONFIRMAR DATOS PARA LA RECOLECCION DE EQUIPOS | 16/10/2025 SE REALIZA CIERRE EXITOSO</t>
  </si>
  <si>
    <t>AA0JZ924-II00T049</t>
  </si>
  <si>
    <t>LC-CS-25-003921</t>
  </si>
  <si>
    <t>3007034937</t>
  </si>
  <si>
    <t>COMCARD CALZA TU ESTILO DONDE</t>
  </si>
  <si>
    <t>FO-25-1685393</t>
  </si>
  <si>
    <t>15/10/2025 SE ESCALA PARA VISITA. CONFIRMAR DATOS PARA LA RECOLECCION DE EQUIPOS | 16/10/2025 SE RETIRA DATAFONO EXITOSAMENTE, SE RETIRAN 2 DE 3 LECTORA DE BARRAS, FALTA HUB, SE BUSCA PERO NO SE ENCUENTRA, NO SE RETIRA PUBLICIDAD DE NADA PORQUE AÚN HAY DATAFONOS FUNCIONANDO CON NORMALIDAD</t>
  </si>
  <si>
    <t>BL01S788</t>
  </si>
  <si>
    <t>LC-CS-25-003922</t>
  </si>
  <si>
    <t>3007081699</t>
  </si>
  <si>
    <t>PTM MEDELLIN DROGUERIA COMUSAL</t>
  </si>
  <si>
    <t>FO-25-1685389</t>
  </si>
  <si>
    <t>15/10/2025 SE ESCALA PARA VISITA. CONFIRMAR DATOS PARA LA RECOLECCION DE EQUIPOS | 16/10/2025 SE LLAMA AL 3242022071 Y SE HABLA CON LA SEÑORA FABERY Y PIDE QUE PASEMOS EL DÍA DE MAÑANA POR LOS EQUIPOS QUE ELLA VIVE EN OTRO LUGAR Y TIENE PICO Y PLACA HOY POR LO QUE SE APLAZA CIERRE PARA MAÑANA | 17/10/2025 SE REALIZA CIERRE DE CB</t>
  </si>
  <si>
    <t>FWZZZ431 - SSZZZ812</t>
  </si>
  <si>
    <t>25662</t>
  </si>
  <si>
    <t>LC-CS-25-003923</t>
  </si>
  <si>
    <t>3007045194</t>
  </si>
  <si>
    <t>SAN JUAN DE RIO SECO</t>
  </si>
  <si>
    <t>PTM SAN JUAN DE RIO SECO LUMPA</t>
  </si>
  <si>
    <t>FO-25-1685365</t>
  </si>
  <si>
    <t>15/10/2025 SE ESCALA PARA VISITA. CONFIRMAR DATOS PARA LA RECOLECCION DE EQUIPOS | 21/10/2025 SE REALIZA VISITA DE CAMPO DONDE SE DESMONTA CB SIN NOVEDAD, EQUIPOS OK.</t>
  </si>
  <si>
    <t>GA0LZ443</t>
  </si>
  <si>
    <t>LC-CS-25-003926</t>
  </si>
  <si>
    <t>3007077857</t>
  </si>
  <si>
    <t>PTM PUNTOSERVIS LOS PATIOS 1 L</t>
  </si>
  <si>
    <t>FO-25-1685359</t>
  </si>
  <si>
    <t>15/10/2025 SE ESCALA PARA VISITA. CONFIRMAR DATOS PARA LA RECOLECCION DE EQUIPOS | 21/10/2025 SE VISITA COMERCIO Y SE RETIRAN DATAFONO Y LECTOR OK.</t>
  </si>
  <si>
    <t>A1MZZ041</t>
  </si>
  <si>
    <t>LC-CS-25-003930</t>
  </si>
  <si>
    <t>3007064118</t>
  </si>
  <si>
    <t>BARRIO BOSA LAURELES BOGOTA 2</t>
  </si>
  <si>
    <t>FO-25-1689057</t>
  </si>
  <si>
    <t>15/10/2025 SE ESCALA PARA VISITA. CONFIRMAR DATOS PARA LA RECOLECCION DE EQUIPOS | 17/10/2025 CIERRE DE CB OK SE RETIRA DATAFONO Y LECTORA</t>
  </si>
  <si>
    <t>OA00O731</t>
  </si>
  <si>
    <t>15837</t>
  </si>
  <si>
    <t>LC-CS-25-003931</t>
  </si>
  <si>
    <t>3007023930</t>
  </si>
  <si>
    <t>TUTA</t>
  </si>
  <si>
    <t>RIO DE PIEDRAS TUTA BOYACA</t>
  </si>
  <si>
    <t>FO-25-1689056</t>
  </si>
  <si>
    <t>15/10/2025 SE ESCALA PARA VISITA. CONFIRMAR DATOS PARA LA RECOLECCION DE EQUIPOS | 21/10/2025 SE EJECUTA CIERRE CORRESPONSAL BANCARIO BANCOLOMBIA RETIRANDO LOS EQUIPOS EXISTENTES EN EL PUNTO SE DESMONTA Y DESTRUYE LA PUBLICIDAD  EXISTENTE DEL CORRESPONSAL RETIRADO PUBLICIDAD EXISTENTE EN LA FACHADA CORREPONDE AL CORRESPONSAL 81175 YA QUE REALIZARON CAMBIO DE RAZÓN SOCIAL</t>
  </si>
  <si>
    <t>ABC0Q637-EF00T356</t>
  </si>
  <si>
    <t>LC-CS-25-003933</t>
  </si>
  <si>
    <t>3007064239</t>
  </si>
  <si>
    <t>DISTRICOL PAPELERIALAESTACION</t>
  </si>
  <si>
    <t>FO-25-1689065</t>
  </si>
  <si>
    <t>21/10/2025 SE ESCALA PARA VISITA. CONFIRMAR DATOS PARA LA RECOLECCION DE EQUIPOS | 21/10/2025 SE REALIZÓ LLAMADA TELEFÓNICA AL NÚMERO 3173820850 SE HABLÓ CON EL SR JAIME NOS MANIFIESTA QUE TIPO 10:30AM SE ENCUENTRA DISPONIBLE PARA LA ENTREGA DE LOS EQUIPOS | 21/10/2025 SE REALIZÓ VISITA AL COMERCIO Y SE REALIZA RETIRO DE DATAFONO LECTORA CABLEADO PID PAD, FUE DESTRUIDA POR EL CLIENTE POR SU MAL ESTADO</t>
  </si>
  <si>
    <t>AA000684 | AAL0H210</t>
  </si>
  <si>
    <t>LC-CS-25-003935</t>
  </si>
  <si>
    <t>3007080751</t>
  </si>
  <si>
    <t>BARRIO CENTRO SABANALARGA 25</t>
  </si>
  <si>
    <t>FO-25-1694784</t>
  </si>
  <si>
    <t>16/10/2025 SE INTENTA COMUNICACION CON EL SEÑOR JHON CARLOS PACHECO MEZA AL NUMERO 3157237224, PERO NO CONTESTA LA LLAMADA. SE ESCALA PARA VISITA | 18/10/2025 SE RETITAN EQUIPOS Y ACCESORIOS ACCESORIOS POR CIERRE DEL CB 
LA ENTREGA SE HACE EN LA KRA 17# 14-67</t>
  </si>
  <si>
    <t>VAZZZ403</t>
  </si>
  <si>
    <t>18592</t>
  </si>
  <si>
    <t>LC-CS-25-003936</t>
  </si>
  <si>
    <t>3007017304</t>
  </si>
  <si>
    <t>BRR LAS AMERICAS PUERTO RICO</t>
  </si>
  <si>
    <t>FO-25-1694767</t>
  </si>
  <si>
    <t>16/10/2025 SE INTENTA COMUNICACION CON LA SEÑORA NORMA ESPERANZA AMBITO SEPULBEDA A LOS NUMEROS 8490104 - 3212428098, PERO NO CONTESTA LA LLAMADA. SE ESCALA PARA VISITA | 21/10/2025 SE REALIZA RETIRO DE DATÁFONO, LECTORA, BASE Y SE RETIRA 200 ROLLOS RBM, CLIENTE NO CUENTA CON PUBLICIDAD MANIFIESTA QUE LA DAÑARON AL MOMENTO DE BAJARLA</t>
  </si>
  <si>
    <t>JJZZZ813</t>
  </si>
  <si>
    <t>LC-CS-25-003937</t>
  </si>
  <si>
    <t>3007056101</t>
  </si>
  <si>
    <t>BARRIO AMERICAS PUERTO RICO</t>
  </si>
  <si>
    <t>FO-25-1694772</t>
  </si>
  <si>
    <t>16/10/2025 SE INTENTA COMUNICACION CON EL SEÑOR JORGE GABRIEL SERRANO AL NUMERO 3167552781, PERO NO CONTESTA LA LLAMADA. SE ESCALA PARA VISITA | 21/10/2025 SE REALIZA RETIRO DE DATÁFONO, LECTORA, BASE Y SE RETIRA 40 ROLLOS RBM, CLIENTE NO CUENTA CON PUBLICIDAD MANIFIESTA QUE LA DAÑARON AL MOMENTO DE BAJARLA</t>
  </si>
  <si>
    <t>9BMZZ462</t>
  </si>
  <si>
    <t>LC-CS-25-003946</t>
  </si>
  <si>
    <t>3007037472</t>
  </si>
  <si>
    <t>BARRIO LA CEIBA GIRARDOTA</t>
  </si>
  <si>
    <t>FO-25-1694808</t>
  </si>
  <si>
    <t>16/10/2025 SE INTENTA COMUNICACION CON LA SEÑORA CLARA VANEGAS AL NUMERO 3197417375, PERO NO CONTESTA LA LLAMADA. SE ESCALA PARA VISITA | 17/10/2025 SE REALIZA RECOGIDA DE QUIPOS POR CIERRE CB,USUARIO REALIZA DISPOSICIÓN FINAL DE LA PUBLICIDAD, LA PLACA DATÁFONO 923772 Y LA PLACA LECTORA 545409, USUARIO HACE ENTREGA POR CIERRE TOTAL DEL COMERCIO.</t>
  </si>
  <si>
    <t>AB000998 - AC00F402</t>
  </si>
  <si>
    <t>5353</t>
  </si>
  <si>
    <t>LC-CS-25-003947</t>
  </si>
  <si>
    <t>3007068957</t>
  </si>
  <si>
    <t>HISPANIA</t>
  </si>
  <si>
    <t>BARRIO HISPANIA HISPANIA 2</t>
  </si>
  <si>
    <t>FO-25-1694805</t>
  </si>
  <si>
    <t>16/10/2025 EN COMUNICACION CON EL SEÑOR YEISON TABARES AL NUMERO 3104890698, CONFIRMA DATOS OK PARA LA RECOLECCION DE EQUIPOS. SE ESCALA PARA VISITA | 20/10/2025 SE REALIZA CIERRE DE CB</t>
  </si>
  <si>
    <t>A100U378</t>
  </si>
  <si>
    <t>LC-CS-25-003954</t>
  </si>
  <si>
    <t>3007077009</t>
  </si>
  <si>
    <t>BARRIO ALFONSO LOPEZ II CALI 1</t>
  </si>
  <si>
    <t>FO-25-1700305</t>
  </si>
  <si>
    <t>17/10/2025 SE ESCALA PARA VISITA. CONFIRMAR DATOS PARA LA RECOLECCION DE EQUIPOS | 22/10/2025 SE RETIRA EQUIPO, LECTOR, FUENTE DE PODER , CABLE DE RED, AVISÓ EXTERIOR, FLANGER 10 ROLLOS Y AVISO EXTERIOR, CIERRE CB BANCOLOMBIA PURO</t>
  </si>
  <si>
    <t>LM5ZZ634</t>
  </si>
  <si>
    <t>LC-CS-25-003955</t>
  </si>
  <si>
    <t>3007018127</t>
  </si>
  <si>
    <t>BARRIO GARUPAL PRIMERA ETAPA V</t>
  </si>
  <si>
    <t>FO-25-1700297</t>
  </si>
  <si>
    <t>17/10/2025 SE ESCALA PARA VISITA. CONFIRMAR DATOS PARA LA RECOLECCION DE EQUIPOS | 20/10/2025 SE REALIZA CIERRE DE CB, SE RECOGE DATAFONO,LECTOR, PINPAD, HUB Y LA PUBLICIDAD SE DESTRUYE EN SITIO, CLIENTE NO ENTREGA ROLLOS</t>
  </si>
  <si>
    <t>JUZZZ879</t>
  </si>
  <si>
    <t>LC-CS-25-003957</t>
  </si>
  <si>
    <t>3007057561</t>
  </si>
  <si>
    <t>BARRIO PASO DEL COMERCIO CALI</t>
  </si>
  <si>
    <t>FO-25-1700301</t>
  </si>
  <si>
    <t>17/10/2025 SE ESCALA PARA VISITA. CONFIRMAR DATOS PARA LA RECOLECCION DE EQUIPOS | 21/10/2025 SE LLAMA AL CLIENTE SE CONFIRMA LA SOLICITUD DEL RETIRO DEL CB, SE VISITA EL COMERCIO Y SE REALIZA EL CIERRE CB BANCOLOMBIA PURO POR SOLICITUD DEL BANCO, RETIRO DATAFONO, LECTORA, PINPAD, HUB EQUIPOS EN BUEN ESTADO. EL LOCAL NO HAY PUBLICIDAD</t>
  </si>
  <si>
    <t>9A09Z389</t>
  </si>
  <si>
    <t>LC-CS-25-003958</t>
  </si>
  <si>
    <t>3007061823</t>
  </si>
  <si>
    <t>FO-25-1700309</t>
  </si>
  <si>
    <t>17/10/2025 SE ESCALA PARA VISITA. CONFIRMAR DATOS PARA LA RECOLECCION DE EQUIPOS | 21/10/2025 SE RETIRA EQUIPO, LECTOR, BASE Y FUENTE DE PODER, CIERRE CB BANCOLOMBIA PURO, NO HABIA PUBLICIDAD, LA CLIENTE INDICA QUE HIZO DISPOCICION FINAL PORQUE SE DETERIORO</t>
  </si>
  <si>
    <t>HA00L070</t>
  </si>
  <si>
    <t>LC-CS-25-003960</t>
  </si>
  <si>
    <t>3007075715</t>
  </si>
  <si>
    <t>PTM ITAGUI SAJU CAFE</t>
  </si>
  <si>
    <t>FO-25-1710158</t>
  </si>
  <si>
    <t>22/10/2025 LLAMADA EXITOSA, CON 149 ROLLOS | 22/10/2025 SE RETIRA DATÁFONO Y LECTORA, CON 149 ROLLOS, OK</t>
  </si>
  <si>
    <t>1000R533</t>
  </si>
  <si>
    <t>LC-CS-25-003961</t>
  </si>
  <si>
    <t>3007058741</t>
  </si>
  <si>
    <t>DISTRICOL ENCANTOS SHOP</t>
  </si>
  <si>
    <t>FO-25-1710173</t>
  </si>
  <si>
    <t>21/10/2025 SE ESCALA PARA VISITA. CONFIRMAR DATOS PARA LA RECOLECCION DE EQUIPOS | 24/10/2025 SE RETIRA DATÁFONO Y LECTOR DE CÓDIGO DE BARRAS EN BUEN ESTADO POR CIERRE DEL CORRESPONSAL</t>
  </si>
  <si>
    <t>HA001015</t>
  </si>
  <si>
    <t>LC-CS-25-003962</t>
  </si>
  <si>
    <t>FO-25-1710128</t>
  </si>
  <si>
    <t>21/10/2025 SE ESCALA PARA VISITA. CONFIRMAR DATOS PARA LA RECOLECCION DE EQUIPOS | 24/10/2025 SE REALIZÓ CONTACTO TELEFÓNICO AL NÚMERO 3229085061 CON EL OBJETIVO DE CONFIRMAR EL RETIRO DE LOS EQUIPOS REDEBAN ASIGNADOS AL CORRESPONSAL BANCOLOMBIA. DURANTE LA LLAMADA, EL USUARIO INFORMÓ QUE DICHOS EQUIPOS FUERON ENTREGADOS DIRECTAMENTE EN LA OFICINA DE DISTRICOL, UBICADA EN LA CIUDAD DE MEDELLÍN | 27/10/2025 SE REALIZA CIERRE EN DISTRICOL. EL EQUIPO PRESENTA PIEZAS FALTANTES. LECTOR CON PLACA 1138348 NO LA ENTREGA LA ASESORA, INFORMA QUE NO LES LLEGÓ POR PARTE DEL USUARIO. SOLO LLEGÓ DATAFONO.</t>
  </si>
  <si>
    <t>17444</t>
  </si>
  <si>
    <t>LC-CS-25-003963</t>
  </si>
  <si>
    <t>3007049833</t>
  </si>
  <si>
    <t>MARQUETALIA</t>
  </si>
  <si>
    <t>PTM AGROFERRETERIA SEVIMAR</t>
  </si>
  <si>
    <t>FO-25-1710133</t>
  </si>
  <si>
    <t>21/10/2025 SE ESCALA PARA VISITA. CONFIRMAR DATOS PARA LA RECOLECCION DE EQUIPOS | 22/10/2025 SE RETIRA DATÁFONO DESK 3500, CON SU FUENTEDC Y LECTOR CB1300, SE RETIRA Y DESTRUYE PUBLICIDAD 01 UN AVISO EXTERIOR, 01 FLANGGER, EN SITIO NO SE ENCUENTRA DISPLEY DE HORARIOS, CLIENTE MANIFIESTA QUE LE DIÓ DISPOSICIÓN FINAL.</t>
  </si>
  <si>
    <t>BA00T597</t>
  </si>
  <si>
    <t>LC-CS-25-003965</t>
  </si>
  <si>
    <t>3007060756</t>
  </si>
  <si>
    <t>PTM VALENCIA LA CASA DEL ESTI</t>
  </si>
  <si>
    <t>FO-25-1710124</t>
  </si>
  <si>
    <t>21/10/2025 SE ESCALA PARA VISITA. CONFIRMAR DATOS PARA LA RECOLECCION DE EQUIPOS | 22/10/2025 SE REALIZA VISITA TÉCNICA PARA CIERRE DE CB, SE RETIRA DATAFONO PLACA 1006325, LECTORA SYMBOL PLACA 941245, SE DESTRUYE PUBLICIDAD ENCONTRADA EN SITIO AVISO EXTERIOR Y FLANGGER, NO SE RETIRAN ROLLOS, CLIENTE MANIFIESTA NO TENER YA ROLLOS, EL CIERRE SE REALIZA SIN NOVEDAD.</t>
  </si>
  <si>
    <t>FUA0G640</t>
  </si>
  <si>
    <t>LC-CS-25-003966</t>
  </si>
  <si>
    <t>3007067339</t>
  </si>
  <si>
    <t>DISTRICOL PHARMA MAX</t>
  </si>
  <si>
    <t>FO-25-1710155</t>
  </si>
  <si>
    <t>21/10/2025 SE ESCALA PARA VISITA. CONFIRMAR DATOS PARA LA RECOLECCION DE EQUIPOS | 22/10/2025 SE RETIRA PUBLICIDAD EXTERIOR, DSPLAY DE HORARIO DATAFONO Y LECTOR DE CÓDIGO BARRAS</t>
  </si>
  <si>
    <t>6A0TZ927</t>
  </si>
  <si>
    <t>LC-CS-25-003967</t>
  </si>
  <si>
    <t>3007081030</t>
  </si>
  <si>
    <t>PTM TULIA CHALOZ</t>
  </si>
  <si>
    <t>FO-25-1710139</t>
  </si>
  <si>
    <t>21/10/2025 SE ESCALA PARA VISITA. CONFIRMAR DATOS PARA LA RECOLECCION DE EQUIPOS | 22/10/2025 EN LA VISITA TÉCNICA SE REALIZÓ LA RECOLECCIÓN DE DATÁFONO, MAGIC BOX 2600, LECTOR,Y 22 ROLLOS TERMICOS DE REDEBAN,TODO EN BUEN ESTADO Y SIN NOVEDAD,LA PUBLICIDAD FUE DESTRUIDA EN EL SITIO.</t>
  </si>
  <si>
    <t>FJZZZ935 // FJZZZ542</t>
  </si>
  <si>
    <t>LC-CS-25-003968</t>
  </si>
  <si>
    <t>3007072939</t>
  </si>
  <si>
    <t>PTM SOACHA AUTOSERVICIO EL TRI</t>
  </si>
  <si>
    <t>FO-25-1710141</t>
  </si>
  <si>
    <t>21/10/2025 SE ESCALA PARA VISITA. CONFIRMAR DATOS PARA LA RECOLECCION DE EQUIPOS | 21/10/2025 DURANTE LA VISITA TECNICA SE REALIZA CIERRE DE CORRESPONSAL BANCARIO CB REALIZA LA ENTREGA DE 2 DATAFONOS 1 LECTOR Y QUEDA COMO NOVEDAD LA FALTA DEL LECTOR DE SERIAL 522377 SE INFORMA A CB QUE PUEDE SOLICITAR UNA VISITA DE ENCONTRAR EL LECTOR FALTANTE SE REALIZA RETIRO Y DESTRUCCIÓN DE PUBLICIDAD DISPONIBLE EN COMERCIO CB NO DESEA QUEDAR COMO ADQUIRENTE</t>
  </si>
  <si>
    <t>EG00P624-EG00P657-V14ZZ489</t>
  </si>
  <si>
    <t>LC-CS-25-003969</t>
  </si>
  <si>
    <t>3007035271</t>
  </si>
  <si>
    <t>COMCARD CALI SUPER ECONOMICO</t>
  </si>
  <si>
    <t>FO-25-1710151</t>
  </si>
  <si>
    <t>21/10/2025 SE ESCALA PARA VISITA. CONFIRMAR DATOS PARA LA RECOLECCION DE EQUIPOS | 22/10/2025 SE RETIRAN EQUIPOS REDEBAN POR CIERRE DE CORRESPONSAL BANCARIO</t>
  </si>
  <si>
    <t>BL0IZ907</t>
  </si>
  <si>
    <t>LC-CS-25-003970</t>
  </si>
  <si>
    <t>FO-25-1710145</t>
  </si>
  <si>
    <t>21/10/2025 SE ESCALA PARA VISITA. CONFIRMAR DATOS PARA LA RECOLECCION DE EQUIPOS | 21/10/2025 EN COMUNICACIÓN CON LA LÍNEA 3208730024 RESPONDE LA SEÑORA FANNY MORENO INDICA QUE NO SE ENCUENTRA EN EL MUNICIPIO, INFORMA QUE EL DÍA JUEVES 23/10 ESTARÁ DISPONIBLE PARA EL RETIRO DE EQUIPOS, PERO QUE POR FAVOR SE LE REALICE LA LLAMADA ANTES DE LA VISITA | 23/10/2025 SE ESTABLECE COMUNICACIÓN CON LA SEÑORA FANNY MORENO PRECIADO AL NÚMERO DE CONTACTO 3208730024 CLIENTE INDICA QUE SALIÓ DEL MUNICIPIO DE SOGAMOSO CUENTA CON LA DISPONIBILIDAD PARA LA ENTREGA DE LOS EQUIPOS PARA EL DÍA LUNES 27/10/2025 LLAMAR ANTES DE VISITAR | 27/10/2025 CIERRE DE CORRESPONSAL EXITOSO, SE RETIRA DATÁFONO, LECTOR FUENTE DE PODER. PUBLICIDAD DESTRUIDA POR MAL ESTADO</t>
  </si>
  <si>
    <t>LC-CS-25-003973</t>
  </si>
  <si>
    <t>3007066741</t>
  </si>
  <si>
    <t>PTM MEDELLIN AUTOSERVICIO LA</t>
  </si>
  <si>
    <t>FO-25-1711319</t>
  </si>
  <si>
    <t>21/10/2025 SE ESCALA PARA VISITA. CONFIRMAR DATOS PARA LA RECOLECCION DE EQUIPOS | 21/10/2025 SE REALIZA CIERRE EXITOSO</t>
  </si>
  <si>
    <t>3A0CZ701-3A0AZ553</t>
  </si>
  <si>
    <t>27787</t>
  </si>
  <si>
    <t>LC-CS-25-003978</t>
  </si>
  <si>
    <t>3007071742</t>
  </si>
  <si>
    <t>TADO</t>
  </si>
  <si>
    <t>TADO REYES</t>
  </si>
  <si>
    <t>FO-25-1717272 | FO-25-1714000</t>
  </si>
  <si>
    <t>25/10/2025 SE ESCRIBE POR WHATSAPP PARA VALIDAR DISPONIBILIDAD Y EL CLIENTE TE NO RESPONDE | 27/10/2025 SE REALIZA DESINSTALACION DE CB</t>
  </si>
  <si>
    <t>SV00J145</t>
  </si>
  <si>
    <t>LC-CS-25-003979</t>
  </si>
  <si>
    <t>3007075269</t>
  </si>
  <si>
    <t>BARRIO CENTRO MAICAO   36</t>
  </si>
  <si>
    <t>FO-25-1713989</t>
  </si>
  <si>
    <t>21/10/2025 SE ESCALA PARA VISITA. CONFIRMAR DATOS PARA LA RECOLECCION DE EQUIPOS | 28/10/2025 SE REALIZA CIERRE DE CB, SE RECOGE DATAFONO Y LECTOR, CLIENTE HIZO DISPOSICIÓN FINAL DE PUBLICIDAD Y ROLLOS, NO SE ENCUENTRA PUBLICIDAD EN SITIO</t>
  </si>
  <si>
    <t>EXZZZ708</t>
  </si>
  <si>
    <t>LC-CS-25-003980</t>
  </si>
  <si>
    <t>3007041235</t>
  </si>
  <si>
    <t>BARRIO DORADO BAJO ACACIAS 1</t>
  </si>
  <si>
    <t>FO-25-1714032</t>
  </si>
  <si>
    <t>21/10/2025 SE ESCALA PARA VISITA. CONFIRMAR DATOS PARA LA RECOLECCION DE EQUIPOS | 22/10/2025 SE REALIZA VISITA AL CB POR SOLICITUD DE CIERRE RBM SE REALIZA LA INSPECCIÓN DE LOS EQUIPOS Y CONCUERDAN CON LA ORDEN, ÚNICAMENTE EL DATÁFONO NO ENCIENDE Y NO SE PUEDE SACAR LA TIRILLA</t>
  </si>
  <si>
    <t>AA6ZZ265</t>
  </si>
  <si>
    <t>LC-CS-25-003981</t>
  </si>
  <si>
    <t>3007079389</t>
  </si>
  <si>
    <t>BARRIO CASALINDA GIRON</t>
  </si>
  <si>
    <t>FO-25-1717817 | FO-25-1714038</t>
  </si>
  <si>
    <t>22/10/2025 NO HUBO COMUNICACIÓN | 22/10/2025 SE REALIZA VISITA AL COMERCIO, SE HACE RETIRO DE DATÁFONO, LECTOR, DE BARRAS, BASE, PINPAD, MÁGIC BOX CON SUS RESPECTIVOS CABLES</t>
  </si>
  <si>
    <t>10XZZ927</t>
  </si>
  <si>
    <t>68418</t>
  </si>
  <si>
    <t>LC-CS-25-003982</t>
  </si>
  <si>
    <t>3007077621</t>
  </si>
  <si>
    <t>LOS SANTOS</t>
  </si>
  <si>
    <t>BARRIO VEREDA MAJADAL LOS SANTOS</t>
  </si>
  <si>
    <t>FO-25-1713993</t>
  </si>
  <si>
    <t>21/10/2025 SE ESCALA PARA VISITA. CONFIRMAR DATOS PARA LA RECOLECCION DE EQUIPOS | 27/10/2025 RETIRO DE EQUIPOS DE CB BANCOLOMBIA</t>
  </si>
  <si>
    <t>F1JZZ370</t>
  </si>
  <si>
    <t>LC-CS-25-003983</t>
  </si>
  <si>
    <t>3007078018</t>
  </si>
  <si>
    <t>BARRIO CENTRO SABANA DE TORRES</t>
  </si>
  <si>
    <t>FO-25-1714019</t>
  </si>
  <si>
    <t>22/10/2025 SE COMUNICA CON EL CLIENTE SE CONFIRMA DISPONIBILIDAD PARA ENTREGAR LOS EQUIPOS | 23/10/2025 SE VISITA COMERCIO, SE REALIZA CIERRE DE CB BANCOLOMBIA PURO SE RECOJE DATAFONO LECTOR DE BARRAS BASE DE DATAFONO , PUBLICIDAD SE DESTRUYE EN SITIO</t>
  </si>
  <si>
    <t>LMLZZ659</t>
  </si>
  <si>
    <t>LC-CS-25-003984</t>
  </si>
  <si>
    <t>3007065922</t>
  </si>
  <si>
    <t>BARRIO ALAMOS NORTE BOGOTA 4</t>
  </si>
  <si>
    <t>FO-25-1714024</t>
  </si>
  <si>
    <t>21/10/2025 SE ESCALA PARA VISITA. CONFIRMAR DATOS PARA LA RECOLECCION DE EQUIPOS | 24/10/2025 SE RETIRA DATAFONO LECTORA PIND PAD NO SE DESTRUYE PÚBLICIDAD POR QUÉ SE LA ROBARON EXTRAVÍO</t>
  </si>
  <si>
    <t>3A00G836</t>
  </si>
  <si>
    <t>LC-CS-25-003985</t>
  </si>
  <si>
    <t>3007076944</t>
  </si>
  <si>
    <t>BARRIO FATIMA BOGOTA 11</t>
  </si>
  <si>
    <t>FO-25-1714006</t>
  </si>
  <si>
    <t>21/10/2025 SE ESCALA PARA VISITA. CONFIRMAR DATOS PARA LA RECOLECCION DE EQUIPOS | 22/10/2025 RECOGIDA DE EQUIPOS POR CIERRE DE CORRESPONSAL OK DATAFONONO Y LECTORA DE BARRAS NO TIENEN PUBLICIDAD</t>
  </si>
  <si>
    <t>A18ZZ381</t>
  </si>
  <si>
    <t>LC-CS-25-003988</t>
  </si>
  <si>
    <t>3007034117</t>
  </si>
  <si>
    <t>COMCARD BARRANCA ARCOIRIS</t>
  </si>
  <si>
    <t>FO-25-1714952</t>
  </si>
  <si>
    <t>27/10/2025 LLAMADA EXITOSA, CON 0 ROLLOS, OK | 27/10/2025 SE RETIRA DATAFONO Y LECTORA, CON 0 ROLLOS, OK</t>
  </si>
  <si>
    <t>1QZZZ410</t>
  </si>
  <si>
    <t>LC-CS-25-003992</t>
  </si>
  <si>
    <t>3007081049</t>
  </si>
  <si>
    <t>BARRIO MANCERA ACACIAS 6</t>
  </si>
  <si>
    <t>FO-25-1720543</t>
  </si>
  <si>
    <t>22/10/2025 SE ESCALA PARA VISITA. CONFIRMAR DATOS PARA LA RECOLECCION DE EQUIPOS | 23/10/2025 SE REALIZA VISTA AL CB POR SOLICITUD DE CIERRE RBM SE LLEGA ALA UBICACIÓN PERO NO SE ENCUENTRA YA EL ESTABLECIMIENTO Y SE LLAMA AL USUARIO Y NOS BRINDA LA UBICACIÓN DONDE ESTÁN LOS EQUIPOS SE VEREFICAN LOS EQUIPOS Y ESTÁN CORRECTOS SE REALIZA EL RETIRO DE ESTOS SIN NOVEDAD</t>
  </si>
  <si>
    <t>SHZZZ008</t>
  </si>
  <si>
    <t>LC-CS-25-003993</t>
  </si>
  <si>
    <t>3007060578</t>
  </si>
  <si>
    <t>BARRIO LA LA MADRID VILLAVICEN</t>
  </si>
  <si>
    <t>FO-25-1720470</t>
  </si>
  <si>
    <t>22/10/2025 SE ESCALA PARA VISITA. CONFIRMAR DATOS PARA LA RECOLECCION DE EQUIPOS | 23/10/2025 AL LLEGAR A SITIO NO SE ENCUENTRA A LA CLIENTE INFORMA QUE RESIDE EN LA CASA F4, DE LA PORTERÍA SE COMUNICAN A NÚMERO ALTERNO DÓNDE SE TIENE COMUNICACIÓN CON LA SRA. LUZ DEYER NOVOA, QUIEN INDICA QUE ESTÁ TRABAJANDO Y NO PUEDE VENIR A ENTREGAR LOS EQUIPOS, INDICA QUE PUEDE LLEVARLOS AL TRABAJO Y ENTREGARLOS ALLÍ, INFORMA NO TENER PUBLICIDAD NI ROLLOS. | 25/10/2025 SE REALIZA RECEPCIÓN DE EQUIPOS EN BODEGA LC VILLAVICENCIO, HACE ENTREGA LA SRA. LUZ DEYER NOVOA DÍAZ, ENTREGA DATAFONO Y LECTOR DE BARRAS, NO ENTREGA ROLLOS, PUBLICIDAD HURTADA</t>
  </si>
  <si>
    <t>JA00E974</t>
  </si>
  <si>
    <t>LC-CS-25-003995</t>
  </si>
  <si>
    <t>3007079557</t>
  </si>
  <si>
    <t>BARRIO BALMORAL FUSAGASUGA 8</t>
  </si>
  <si>
    <t>FO-25-1720546</t>
  </si>
  <si>
    <t>22/10/2025 SE ESCALA PARA VISITA. CONFIRMAR DATOS PARA LA RECOLECCION DE EQUIPOS | 27/10/2025 SE REALIZA VISITA DE CAMPO DONDE SE RETIRA EQUIPOS, SIN NOVEDAD</t>
  </si>
  <si>
    <t>LMUZZ991</t>
  </si>
  <si>
    <t>LC-CS-25-003996</t>
  </si>
  <si>
    <t>3007043616</t>
  </si>
  <si>
    <t>DISTRICOL CHARCUTERIA LOS PACO</t>
  </si>
  <si>
    <t>FO-25-1720526</t>
  </si>
  <si>
    <t>24/10/2025 SE ESCALA PARA VISITA. CONFIRMAR DATOS PARA LA RECOLECCION DE EQUIPOS | 24/10/2025 SE REALIZA CIERRE DE MANERA EXITOSA Y SE RETIRA EL POS JUNTO CON LA LECTORA.</t>
  </si>
  <si>
    <t>9AFZZ314</t>
  </si>
  <si>
    <t>LC-CS-25-003997</t>
  </si>
  <si>
    <t>3007058742</t>
  </si>
  <si>
    <t>DISTRICOL MISC DULCELANDIA</t>
  </si>
  <si>
    <t>FO-25-1720508</t>
  </si>
  <si>
    <t>22/10/2025 SE ESCALA PARA VISITA. CONFIRMAR DATOS PARA LA RECOLECCION DE EQUIPOS | 29/10/2025 SE REALIZA VISITA SE RECOGE DATAFONO Y ACCESORIOS BASE LECTOR SE DESTRUYE AVISO EXTERIOR EN SITIO ENTREGA 20 ROLLOS SE ENVIA CONSTANCIA DEL RETIRO</t>
  </si>
  <si>
    <t>HA001016</t>
  </si>
  <si>
    <t>LC-CS-25-004000</t>
  </si>
  <si>
    <t>3007049365</t>
  </si>
  <si>
    <t>PTM MEDELLIN VARIEDADES ST GLA</t>
  </si>
  <si>
    <t>FO-25-1720530</t>
  </si>
  <si>
    <t>22/10/2025 SE ESCALA PARA VISITA. CONFIRMAR DATOS PARA LA RECOLECCION DE EQUIPOS | 24/10/2025 SE REALIZA RECOGIDA DE QUIPOS POR CIERRE CB,USUARIO REALIZA DISPOSICIÓN FINAL DE LA PUBLICIDAD</t>
  </si>
  <si>
    <t>AD00P215</t>
  </si>
  <si>
    <t>LC-CS-25-004001</t>
  </si>
  <si>
    <t>3007070586</t>
  </si>
  <si>
    <t>PTM MEDELLIN DECO_MACAVA</t>
  </si>
  <si>
    <t>FO-25-1720519</t>
  </si>
  <si>
    <t>22/10/2025 SE ESCALA PARA VISITA. CONFIRMAR DATOS PARA LA RECOLECCION DE EQUIPOS | 25/10/2025 SE REALIZA CIERRE CORRECTAMENTE Y SE RETIRA DATÁFONO Y LECTORA</t>
  </si>
  <si>
    <t>TV009847</t>
  </si>
  <si>
    <t>LC-CS-25-004002</t>
  </si>
  <si>
    <t>3007049612</t>
  </si>
  <si>
    <t>DISTRICOL TIENDA DYZ</t>
  </si>
  <si>
    <t>FO-25-1720514</t>
  </si>
  <si>
    <t>22/10/2025 SE ESCALA PARA VISITA. CONFIRMAR DATOS PARA LA RECOLECCION DE EQUIPOS | 28/10/2025 M</t>
  </si>
  <si>
    <t>II00Q043</t>
  </si>
  <si>
    <t>LC-CS-25-004003</t>
  </si>
  <si>
    <t>3007066055</t>
  </si>
  <si>
    <t>DISTRICOL TIENDA MIXTA LA 69</t>
  </si>
  <si>
    <t>FO-25-1720455</t>
  </si>
  <si>
    <t>22/10/2025 SE ESCALA PARA VISITA. CONFIRMAR DATOS PARA LA RECOLECCION DE EQUIPOS | 29/10/2025 SE INGRESA SE RECOGE BASE FUENTE DATAFONO LECTOR ESTADO OK  SE DESINSTALA AVISO EXTERIOR FLANGED SE DESTRUYE EN SITIO</t>
  </si>
  <si>
    <t>7A00K517</t>
  </si>
  <si>
    <t>LC-CS-25-004004</t>
  </si>
  <si>
    <t>3007076213</t>
  </si>
  <si>
    <t>DISTRICOL SAVI VARIEDADES</t>
  </si>
  <si>
    <t>FO-25-1720476</t>
  </si>
  <si>
    <t>22/10/2025 SE ESCALA PARA VISITA. CONFIRMAR DATOS PARA LA RECOLECCION DE EQUIPOS | 24/10/2025 SE REALIZA RECOGIDA DE EQUIPOS POR CIERRE CB. USUARIO REALIZA DISPOSICIÓN FINAL DE LA PUBLICIDAD</t>
  </si>
  <si>
    <t>FA0GZ505</t>
  </si>
  <si>
    <t>LC-CS-25-004005</t>
  </si>
  <si>
    <t>3007078675</t>
  </si>
  <si>
    <t>PTM SOGAMOSO TECNISERVICIO SOG</t>
  </si>
  <si>
    <t>FO-25-1720488</t>
  </si>
  <si>
    <t>22/10/2025 SE ESCALA PARA VISITA. CONFIRMAR DATOS PARA LA RECOLECCION DE EQUIPOS | 27/10/2025 CIERRE DE CORRESPONSAL EXITOSO, SE RETIRA DATÁFONO, LECTOR FUENTE DE PODER. PUBLICIDAD DESTRUIDA POR MAL ESTADO</t>
  </si>
  <si>
    <t>10RZZ142;10RZZ181</t>
  </si>
  <si>
    <t>LC-CS-25-004006</t>
  </si>
  <si>
    <t>3007076750</t>
  </si>
  <si>
    <t>DISTRICOL SYS MULTISERVICIO</t>
  </si>
  <si>
    <t>FO-25-1720482</t>
  </si>
  <si>
    <t>22/10/2025 SE ESCALA PARA VISITA. CONFIRMAR DATOS PARA LA RECOLECCION DE EQUIPOS | 24/10/2025 SE REALIZA DESMONTÉ DE CB BANCOLOMBIA, SE RETIRA DATAFONO Y LECTOR DE BARRAS, SIN PUBLICIDAD</t>
  </si>
  <si>
    <t>SA2ZZ162</t>
  </si>
  <si>
    <t>LC-CS-25-004007</t>
  </si>
  <si>
    <t>3007068222</t>
  </si>
  <si>
    <t>DISTRICOL PAGO SERVIS LA POLA</t>
  </si>
  <si>
    <t>FO-25-1720521</t>
  </si>
  <si>
    <t>22/10/2025 SE ESCALA PARA VISITA. CONFIRMAR DATOS PARA LA RECOLECCION DE EQUIPOS | 23/10/2025 CLIENTE ENTREGA DATAFONO CON SOPORTE, LECTOR DE BARRAS, CABLE MAGIC BOX, FUENTE DE PODER DATÁFONO, AVISO EXTERIOR DETERIORADO SE DESTRUYE EN SITIO, 3 ROLLOS PAPEL RBM</t>
  </si>
  <si>
    <t>A1006443</t>
  </si>
  <si>
    <t>LC-CS-25-004008</t>
  </si>
  <si>
    <t>3007048339</t>
  </si>
  <si>
    <t>DISTRICOL JOYERIA HOREB</t>
  </si>
  <si>
    <t>FO-25-1720550</t>
  </si>
  <si>
    <t>22/10/2025 SE ESCALA PARA VISITA. CONFIRMAR DATOS PARA LA RECOLECCION DE EQUIPOS | 24/10/2025 SE REALIZA CIERRE CB OK. SE RETIRAN EQUIPOS, DATAFONOS, LECTORAS Y PINPAD OK. 
CIERRE  EXITOSO</t>
  </si>
  <si>
    <t>SA00M821-XP00I098</t>
  </si>
  <si>
    <t>LC-CS-25-004009</t>
  </si>
  <si>
    <t>3007034896</t>
  </si>
  <si>
    <t>DISTRICOL INVERSIONES CHIQUILL</t>
  </si>
  <si>
    <t>FO-25-1720494</t>
  </si>
  <si>
    <t>22/10/2025 SE ESCALA PARA VISITA. CONFIRMAR DATOS PARA LA RECOLECCION DE EQUIPOS | 29/10/2025 NO SE CUENTA CON CUPO PARA IR A ACANDI, YA QUE EL TRANSPORTE ES MARÍTIMO Y SUS CUPOS SON LIMITADOS, SE SEPARA CUPO PARA EL DIA DE MAÑANA. | 31/10/2025 CIERRE CB PURO</t>
  </si>
  <si>
    <t>BL010379</t>
  </si>
  <si>
    <t>LC-CS-25-004011</t>
  </si>
  <si>
    <t>3007074701</t>
  </si>
  <si>
    <t>DISTRICOL TIANAS</t>
  </si>
  <si>
    <t>FO-25-1720537</t>
  </si>
  <si>
    <t>22/10/2025 SE ESCALA PARA VISITA. CONFIRMAR DATOS PARA LA RECOLECCION DE EQUIPOS | 23/10/2025 SE REALIZA VISITA A COMERCIO, SE RECOGEN EQUIPO-LECTOR, PUBLICIDAD NO SE ENCUENTRA EN COMERCIO POR ROBOS EN EL SECTOR, SIN NOVEDAD</t>
  </si>
  <si>
    <t>EGQZZ193</t>
  </si>
  <si>
    <t>LC-CS-25-004012</t>
  </si>
  <si>
    <t>3007077391</t>
  </si>
  <si>
    <t>DISTRICOL INVERSIONES 4ANGELES</t>
  </si>
  <si>
    <t>FO-25-1720466</t>
  </si>
  <si>
    <t>22/10/2025 SE ESCALA PARA VISITA. CONFIRMAR DATOS PARA LA RECOLECCION DE EQUIPOS | 23/10/2025 SE REALIZA RETIRO DE DATÁFONO, LECTORA, MÁGICO BOX, CB INDICAN QUE LA PUBLICIDAD DE LAS ROBARON</t>
  </si>
  <si>
    <t>SAAZZ181</t>
  </si>
  <si>
    <t>LC-CS-25-004017</t>
  </si>
  <si>
    <t>3007057829</t>
  </si>
  <si>
    <t>DISTRICOL INVICTA TECNOLOGIA Y</t>
  </si>
  <si>
    <t>FO-25-1726806</t>
  </si>
  <si>
    <t>22/10/2025 SE ESCALA PARA VISITA. CONFIRMAR DATOS PARA LA RECOLECCION DE EQUIPOS | 27/10/2025 SE REALIZA CIERRE EXITOSO EN DISTRICOL | 28/10/2025 SE REALIZA CIERRE EXITOSO EN DISTRICOL</t>
  </si>
  <si>
    <t>9GZZZ449</t>
  </si>
  <si>
    <t>LC-CS-25-004018</t>
  </si>
  <si>
    <t>3007070540</t>
  </si>
  <si>
    <t>DISTRICOL SRA EMPANADA</t>
  </si>
  <si>
    <t>FO-25-1726817</t>
  </si>
  <si>
    <t>27/10/2025 SE ESCALA PARA VISITA. CONFIRMAR DATOS PARA LA RECOLECCION DE EQUIPOS | 27/10/2025 SE REALIZA CIERRE EXITOSO EN DISTRICOL</t>
  </si>
  <si>
    <t>FJZZZ888</t>
  </si>
  <si>
    <t>LC-CS-25-004019</t>
  </si>
  <si>
    <t>3007081037</t>
  </si>
  <si>
    <t>DISTRICOL LA VIÑA JCI</t>
  </si>
  <si>
    <t>FO-25-1726808</t>
  </si>
  <si>
    <t>23/10/2025 SE ESCALA PARA VISITA. CONFIRMAR DATOS PARA LA RECOLECCION DE EQUIPOS | 27/10/2025 NINGUNA | 27/10/2025 SE REALIZA CIERRE EXITOSO EN DISTRICOL</t>
  </si>
  <si>
    <t>LC-CS-25-004020</t>
  </si>
  <si>
    <t>3007081361</t>
  </si>
  <si>
    <t>DISTRICOL ALUMIACEROS</t>
  </si>
  <si>
    <t>FO-25-1726811</t>
  </si>
  <si>
    <t>23/10/2025 SE ESCALA PARA VISITA. CONFIRMAR DATOS PARA LA RECOLECCION DE EQUIPOS | 27/10/2025 SE REALIZA CIERRE EXITOSO EN DISTRICOL</t>
  </si>
  <si>
    <t>VGZZZ801</t>
  </si>
  <si>
    <t>LC-CS-25-004022</t>
  </si>
  <si>
    <t>3007069659</t>
  </si>
  <si>
    <t>BARRIO CAICEDO MEDELLIN 10</t>
  </si>
  <si>
    <t>FO-25-1726831</t>
  </si>
  <si>
    <t>23/10/2025 SE ESCALA PARA VISITA. CONFIRMAR DATOS PARA LA RECOLECCION DE EQUIPOS | 27/10/2025 VÍA CERRADA | 04/11/2025 CIERRE CB OK</t>
  </si>
  <si>
    <t>MN000387</t>
  </si>
  <si>
    <t>LC-CS-25-004024</t>
  </si>
  <si>
    <t>3007071467</t>
  </si>
  <si>
    <t>HISPANIA VARSOVIA</t>
  </si>
  <si>
    <t>FO-25-1726864</t>
  </si>
  <si>
    <t>23/10/2025 SE ESCALA PARA VISITA. CONFIRMAR DATOS PARA LA RECOLECCION DE EQUIPOS | 27/10/2025 CIERRE EXITOSO SIN PUBLICIDAD CB INFORMA QUE LE DIÓ DISPOSICIÓN FINAL</t>
  </si>
  <si>
    <t>UV00B369</t>
  </si>
  <si>
    <t>LC-CS-25-004026</t>
  </si>
  <si>
    <t>3007080179</t>
  </si>
  <si>
    <t>BARRIO PANORAMA REMEDIOS</t>
  </si>
  <si>
    <t>FO-25-1726894</t>
  </si>
  <si>
    <t>23/10/2025 SE ESCALA PARA VISITA. CONFIRMAR DATOS PARA LA RECOLECCION DE EQUIPOS | 27/10/2025 CONFIRMO CON LA USUARIA LA ENTREGA DE EQUIPOS Y ACCESORIOS EN OTRA DIRECCIÓN DIFERENTE YA QUE EL USUARIO YA NO ESTA EN LA UBICACIÓN DONDE ESTABA EL CORRESPONSAL BANCARIO</t>
  </si>
  <si>
    <t>F1ZZZ739</t>
  </si>
  <si>
    <t>LC-CS-25-004028</t>
  </si>
  <si>
    <t>3007039653</t>
  </si>
  <si>
    <t>BARRIO LA LOMA ARENAL</t>
  </si>
  <si>
    <t>FO-25-1726885</t>
  </si>
  <si>
    <t>23/10/2025 SE ESCALA PARA VISITA. CONFIRMAR DATOS PARA LA RECOLECCION DE EQUIPOS | 30/10/2025 BUENOS DÍAS SE VISITA CB Y SE LE HACE EL RETIRO DATAFONO Y LECTOR, TAMBIÉN SE DESMONTA AVISO EXTERIOR Y SE DESTRUYE EN SITIO</t>
  </si>
  <si>
    <t>AA0AZ823</t>
  </si>
  <si>
    <t>LC-CS-25-004029</t>
  </si>
  <si>
    <t>3007070618</t>
  </si>
  <si>
    <t>BARRIO CENTRO TUNJA 26</t>
  </si>
  <si>
    <t>FO-25-1726905</t>
  </si>
  <si>
    <t>23/10/2025 SE ESCALA PARA VISITA. CONFIRMAR DATOS PARA LA RECOLECCION DE EQUIPOS | 25/10/2025 CLIENTE ENTREGA EN DIRECCIÓN CR11#18-65, ENTREGA DE DATAFONO LECTOR, EXITOSO, FUENTE DE PODER</t>
  </si>
  <si>
    <t>UV008360</t>
  </si>
  <si>
    <t>25181</t>
  </si>
  <si>
    <t>LC-CS-25-004031</t>
  </si>
  <si>
    <t>3007077137</t>
  </si>
  <si>
    <t>CHOACHI</t>
  </si>
  <si>
    <t>BARRIO EL COLEGIO CHOACHI</t>
  </si>
  <si>
    <t>FO-25-1726867</t>
  </si>
  <si>
    <t>23/10/2025 SE ESCALA PARA VISITA. CONFIRMAR DATOS PARA LA RECOLECCION DE EQUIPOS | 24/10/2025 SE REALIZA CIERRE DE CB, SE RETIRA DATÁFONO, LECTORA, BASÉ Y PUBLICIDAD SE DESTRUYE EN SITIO, POR DETERIORO</t>
  </si>
  <si>
    <t>LM9ZZ661</t>
  </si>
  <si>
    <t>25758</t>
  </si>
  <si>
    <t>LC-CS-25-004032</t>
  </si>
  <si>
    <t>3007068363</t>
  </si>
  <si>
    <t>SOPO</t>
  </si>
  <si>
    <t>CENTRO SOPO 2</t>
  </si>
  <si>
    <t>FO-25-1726871</t>
  </si>
  <si>
    <t>23/10/2025 SE ESCALA PARA VISITA. CONFIRMAR DATOS PARA LA RECOLECCION DE EQUIPOS | 24/10/2025 DURANTE LA VISITA TECNICA SE REALIZA RETIRO DE DATAFONO, A SOLICITUD DE CLIENTE, COMERCIO INDICA QUE NO DESEA QUEDAR COMO ADQUIRENTE INDICA QUE RETIREMOS EL DATAFONO SE RETIRA LECTOR DE CODIGO DE BARRAS POR CIERRE DE PUNTO PUBLICIDAD FUE RETIRADA Y DESTRUIDA POR COMERCIO INDICAN</t>
  </si>
  <si>
    <t>AALFZ690</t>
  </si>
  <si>
    <t>LC-CS-25-004033</t>
  </si>
  <si>
    <t>3007066519</t>
  </si>
  <si>
    <t>BARRIO PABLO EMILIO ACACIAS</t>
  </si>
  <si>
    <t>FO-25-1726853</t>
  </si>
  <si>
    <t>23/10/2025 SE ESCALA PARA VISITA. CONFIRMAR DATOS PARA LA RECOLECCION DE EQUIPOS | 24/10/2025 SE REALIZA CIERRE A SOLICITUD DE CLIENTE</t>
  </si>
  <si>
    <t>4A00W939</t>
  </si>
  <si>
    <t>LC-CS-25-004034</t>
  </si>
  <si>
    <t>3007078309</t>
  </si>
  <si>
    <t>BARRIO BACHUE ACACIAS  13</t>
  </si>
  <si>
    <t>FO-25-1726903</t>
  </si>
  <si>
    <t>23/10/2025 SE ESCALA PARA VISITA. CONFIRMAR DATOS PARA LA RECOLECCION DE EQUIPOS | 24/10/2025 SE REALIZA CIERRE A SOLICITUD DE CLIENTE, SE RETIRA DATAFONO Y LECTORA OK</t>
  </si>
  <si>
    <t>V1KZZ525</t>
  </si>
  <si>
    <t>LC-CS-25-004037</t>
  </si>
  <si>
    <t>3007015559</t>
  </si>
  <si>
    <t>BARRIO FUNDADORES ARMENIA</t>
  </si>
  <si>
    <t>FO-25-1726862</t>
  </si>
  <si>
    <t>23/10/2025 SE ESCALA PARA VISITA. CONFIRMAR DATOS PARA LA RECOLECCION DE EQUIPOS | 28/10/2025 SE VISITA COMERCIO, SE REALIZÓ DESINSTALACIÓN DATAFONO Y LECTOR, CB SIN PUBLICIDAD COMERCIO HIZO DISPOSICIÓN FINAL DE PUBLICIDAD, CB SIN ROLLOS TÉRMICOS.</t>
  </si>
  <si>
    <t>SVEZZ971 -  EGZZZ230</t>
  </si>
  <si>
    <t>LC-CS-25-004039</t>
  </si>
  <si>
    <t>3007078175</t>
  </si>
  <si>
    <t>BARRIO ALTO JORDAN CALI  2</t>
  </si>
  <si>
    <t>FO-25-1726874</t>
  </si>
  <si>
    <t>23/10/2025 SE ESCALA PARA VISITA. CONFIRMAR DATOS PARA LA RECOLECCION DE EQUIPOS | 25/10/2025 ‎SE REALIZA CIERRE DEL CB, SE RETIRA DATÁFONO Y LECTOR DE CÓDIGO DE BARRA. SE RETIRA 16 ROLLOS TÉRMICOS DEL CB, PUBLICIDAD SE DESTRUYE EN SITIO.</t>
  </si>
  <si>
    <t>SXLZZ557</t>
  </si>
  <si>
    <t>LC-CS-25-004040</t>
  </si>
  <si>
    <t>3007079047</t>
  </si>
  <si>
    <t>BARRIO INDUSTRIAL CALI</t>
  </si>
  <si>
    <t>FO-25-1726879</t>
  </si>
  <si>
    <t>23/10/2025 SE ESCALA PARA VISITA. CONFIRMAR DATOS PARA LA RECOLECCION DE EQUIPOS | 25/10/2025 EL SEÑOR ALEJANDRO GONZÁLEZ PORTILLA, NO SE ENCUENTRA EN EL PUNTO Y SE AGENDA DE NUEVO PARA EL DÍA LUNES 27 DE OCTUBRE A LAS 10 A.M. | 27/10/2025 SE RETIRAN EQUIPOS DE REDEBAN POR CIERRE DE CORRESPONSAL BANCARIO</t>
  </si>
  <si>
    <t>SASZZ622</t>
  </si>
  <si>
    <t>LC-CS-25-004041</t>
  </si>
  <si>
    <t>3007072114</t>
  </si>
  <si>
    <t>GUACARI CHAPINERO</t>
  </si>
  <si>
    <t>FO-25-1726860</t>
  </si>
  <si>
    <t>23/10/2025 SE ESCALA PARA VISITA. CONFIRMAR DATOS PARA LA RECOLECCION DE EQUIPOS | 29/10/2025 SE LLAMA AL CLIENTE, SE VALIDA SOLICITUD DEL RETIRO CB Y DIRECCIÓN, SE VISITA EL COMERCIO SE REALIZA CIERRE CB BANCOLOMBIA POR SOLICITUD DEL BANCO, SE RETIRA DATAFONO, LECTORA, ACCESORIOS EN BUEN ESTADO. SE DESTRUYE EN SITIO EL AVISO EXTERIOR, FLANGER, DISPLAY DE HORARIO</t>
  </si>
  <si>
    <t>NN00K653</t>
  </si>
  <si>
    <t>LC-CS-25-004042</t>
  </si>
  <si>
    <t>3007076642</t>
  </si>
  <si>
    <t>BARRIO CENTRO PALMIRA  14</t>
  </si>
  <si>
    <t>FO-25-1726886</t>
  </si>
  <si>
    <t>23/10/2025 SE ESCALA PARA VISITA. CONFIRMAR DATOS PARA LA RECOLECCION DE EQUIPOS | 25/10/2025 EN LA VISITA TÉCNICA SE RECOLECTÓ EL DATÁFONO, LECTOR,PINPAD,HUBEN BUEN ESTADO CON TODOS SUS ACCESORIOS,NO TENÍAN ROLLOS EN EL CB,LA PUBLICIDAD RETIRADA SE DESTRUYE EN EL SITIO.</t>
  </si>
  <si>
    <t>LA2ZZ425</t>
  </si>
  <si>
    <t>LC-CS-25-004043</t>
  </si>
  <si>
    <t>3007068975</t>
  </si>
  <si>
    <t>ENGATIVA, BOGOTA</t>
  </si>
  <si>
    <t>FO-25-1726840</t>
  </si>
  <si>
    <t>23/10/2025 SE ESCALA PARA VISITA. CONFIRMAR DATOS PARA LA RECOLECCION DE EQUIPOS | 27/10/2025 SE VISITA COMERCIO CB BANCOLOMBIA, SE REALIZA CIERRE DEL CB, SE RETIRA DATAFONO, LECTOR DE BARRAS, PINPAD Y HUB, NO UPS, NO SE MANIPULAN EQUIPOS, PUBLICIDAD NO TIENE EL CLIENTE YA QUE EL LA DESTRUYÓ</t>
  </si>
  <si>
    <t>A100U396</t>
  </si>
  <si>
    <t>LC-CS-25-004044</t>
  </si>
  <si>
    <t>3007069890</t>
  </si>
  <si>
    <t>BARRIO CENTRO MOSQUERA  3</t>
  </si>
  <si>
    <t>FO-25-1729712 | FO-25-1726849</t>
  </si>
  <si>
    <t>29/10/2025 VISITA TÉCNICA | 29/10/2025 SE REALIZA VISITA PARA RECOGER LOS EQUIPOS POR CIERRE DE CORRESPONSAL CLIENTE SOLO CUENTA CON DATAFONO NO TIENEN LECTORA DE BARRAS INDICAN QUE TAL VES ESTÁ EN EL OTRO COMERCIO POR TAL MOTIVO NO LA ENTREGAN SE ESCALA SE RECOGE DATAFONO SE LE INDICA CLIENTE APENAS LA TENGAN COMUNICARSE CON BANCOLOMBIA PARA REALIZAR LA RECOGIDA DE LA LECTORA</t>
  </si>
  <si>
    <t>TV000651</t>
  </si>
  <si>
    <t>LC-CS-25-004048</t>
  </si>
  <si>
    <t>3007039309</t>
  </si>
  <si>
    <t>PTM MED CAPINO</t>
  </si>
  <si>
    <t>FO-25-1731655</t>
  </si>
  <si>
    <t>27/10/2025 LAMADA EXITOSA, CON 0 ROLLOS, OK | 27/10/2025 SE RETIRA DATAFONO Y LECTORA, CON 0 ROLLOS, OK</t>
  </si>
  <si>
    <t>AA08Z695</t>
  </si>
  <si>
    <t>LC-CS-25-004049</t>
  </si>
  <si>
    <t>3007042183</t>
  </si>
  <si>
    <t>PTM BARRANCA CEVECOM</t>
  </si>
  <si>
    <t>FO-25-1731657</t>
  </si>
  <si>
    <t>24/10/2025 SE ESCALA PARA VISITA. CONFIRMAR DATOS PARA LA RECOLECCION DE EQUIPOS | 28/10/2025 SE RETIRA DATAFONO ,LECTOR , CABLES Y FUENTE DE PODER , HUB PINPAD CIERRE EXITOSO</t>
  </si>
  <si>
    <t>HA006421-9A2ZZ467</t>
  </si>
  <si>
    <t>LC-CS-25-004051</t>
  </si>
  <si>
    <t>3007054411</t>
  </si>
  <si>
    <t>PTM CALI MISCELANEA Y DETALLES</t>
  </si>
  <si>
    <t>FO-25-1731687</t>
  </si>
  <si>
    <t>XP5ZZ691</t>
  </si>
  <si>
    <t>LC-CS-25-004052</t>
  </si>
  <si>
    <t>3007059432</t>
  </si>
  <si>
    <t>PTM KOLORADO VARIEDADES</t>
  </si>
  <si>
    <t>FO-25-1731679</t>
  </si>
  <si>
    <t>JA007358</t>
  </si>
  <si>
    <t>LC-CS-25-004053</t>
  </si>
  <si>
    <t>3007061078</t>
  </si>
  <si>
    <t>PTM ZIPAQUIRA DROGUERIA EMISAL</t>
  </si>
  <si>
    <t>FO-25-1731689</t>
  </si>
  <si>
    <t>MA00H437</t>
  </si>
  <si>
    <t>LC-CS-25-004054</t>
  </si>
  <si>
    <t>3007067934</t>
  </si>
  <si>
    <t>PTM RIONEGRO DROGUERIAS ECONO</t>
  </si>
  <si>
    <t>FO-25-1731673</t>
  </si>
  <si>
    <t>1ADZZ674</t>
  </si>
  <si>
    <t>73443</t>
  </si>
  <si>
    <t>LC-CS-25-004055</t>
  </si>
  <si>
    <t>3007068780</t>
  </si>
  <si>
    <t>MARIQUITA</t>
  </si>
  <si>
    <t>PTM MARIQUITA  MISCELANEA PARE</t>
  </si>
  <si>
    <t>FO-25-1731669</t>
  </si>
  <si>
    <t>AALUZ206</t>
  </si>
  <si>
    <t>LC-CS-25-004056</t>
  </si>
  <si>
    <t>3007070016</t>
  </si>
  <si>
    <t>PTM IBAGUE  D LUJO BARBER SHOP</t>
  </si>
  <si>
    <t>FO-25-1731663</t>
  </si>
  <si>
    <t>27/10/2025 LAMADA EXITOSA, CON 17 ROLLOS, OK | 27/10/2025 SE RETIRA DATAFONO Y LECTORA, CON 17 ROLLOS, OK</t>
  </si>
  <si>
    <t>UV001522</t>
  </si>
  <si>
    <t>LC-CS-25-004057</t>
  </si>
  <si>
    <t>3007070878</t>
  </si>
  <si>
    <t>PTM FACATATIVA PAPELERIA Y MIS</t>
  </si>
  <si>
    <t>FO-25-1731706</t>
  </si>
  <si>
    <t>EF00E839</t>
  </si>
  <si>
    <t>LC-CS-25-004058</t>
  </si>
  <si>
    <t>3007076641</t>
  </si>
  <si>
    <t>PTM MONTERIA INVERSIONES DO CA</t>
  </si>
  <si>
    <t>FO-25-1731684</t>
  </si>
  <si>
    <t>LA2ZZ424</t>
  </si>
  <si>
    <t>LC-CS-25-004064</t>
  </si>
  <si>
    <t>3007065374</t>
  </si>
  <si>
    <t>BARRIO LAS MARGARITAS NEIVA</t>
  </si>
  <si>
    <t>FO-25-1742537</t>
  </si>
  <si>
    <t>27/10/2025 SE ESCALA PARA VISITA. CONFIRMAR DATOS PARA LA RECOLECCION DE EQUIPOS | 29/10/2025 SE REALIZA VISITA AL PUNTO, SE RETIRA CON ÉXITO: BASE ,DATAFONO, LECTORA , FUENTE DE PODER , PACHCORD, EN BUEN ESTADO GENERAL .SE RETIRA DE FACHADA PUNTO  AVISO EXTERIOR ,Y FLANGED .LOS CUALES SE DESTRUYEN EN PUNTO POR DETERIORO . CIERRE EXISOTOSO.</t>
  </si>
  <si>
    <t>4A009768</t>
  </si>
  <si>
    <t>LC-CS-25-004068</t>
  </si>
  <si>
    <t>3007078468</t>
  </si>
  <si>
    <t>BARRIO BOSTON MEDELLIN 5</t>
  </si>
  <si>
    <t>FO-25-1742531</t>
  </si>
  <si>
    <t>27/10/2025 SE ESCALA PARA VISITA. CONFIRMAR DATOS PARA LA RECOLECCION DE EQUIPOS | 29/10/2025 SE DESMONTA CB EXITOSAMENTE</t>
  </si>
  <si>
    <t>V1OZZ861</t>
  </si>
  <si>
    <t>LC-CS-25-004073</t>
  </si>
  <si>
    <t>3007058590</t>
  </si>
  <si>
    <t>BARRIO FONTIBON BOGOTA13</t>
  </si>
  <si>
    <t>FO-25-1742534</t>
  </si>
  <si>
    <t>27/10/2025 SE ESCALA PARA VISITA. CONFIRMAR DATOS PARA LA RECOLECCION DE EQUIPOS | 30/10/2025 SE REALIZA RETIRO DE DATAFONO LECTORA Y CABLES POR CIERRE DEL CB SIN PUBLICIDAD EN SITIO</t>
  </si>
  <si>
    <t>TYZZZ709</t>
  </si>
  <si>
    <t>LC-CS-25-004074</t>
  </si>
  <si>
    <t>3007070191</t>
  </si>
  <si>
    <t>BARRIO ASOVISUR 1 FLORIDABLANC</t>
  </si>
  <si>
    <t>FO-25-1742540</t>
  </si>
  <si>
    <t>27/10/2025 SE ESCALA PARA VISITA. CONFIRMAR DATOS PARA LA RECOLECCION DE EQUIPOS | 28/10/2025 RETIRO DE EQUIPOS POR CIERRE DE CORRESPONSAL</t>
  </si>
  <si>
    <t>EF007280</t>
  </si>
  <si>
    <t>LC-CS-25-004077</t>
  </si>
  <si>
    <t>3007045187</t>
  </si>
  <si>
    <t>PTM MEDELLIN ESTAPADOS GARCIA</t>
  </si>
  <si>
    <t>FO-25-1742574</t>
  </si>
  <si>
    <t>27/10/2025 SE ESCALA PARA VISITA. CONFIRMAR DATOS PARA LA RECOLECCION DE EQUIPOS | 30/10/2025 SE REALIZA CIERRE DE  CB</t>
  </si>
  <si>
    <t>GA0LZ413 - XPSZZ109</t>
  </si>
  <si>
    <t>LC-CS-25-004079</t>
  </si>
  <si>
    <t>3007053060</t>
  </si>
  <si>
    <t>PTM FLORIDABLANCA MEGA MARKET</t>
  </si>
  <si>
    <t>FO-25-1742571</t>
  </si>
  <si>
    <t>27/10/2025 SE ESCALA PARA VISITA. CONFIRMAR DATOS PARA LA RECOLECCION DE EQUIPOS | 29/10/2025 RETIRO DE EQUIPOS POR CIERRE DE CORRESPONSAL BANCARIO</t>
  </si>
  <si>
    <t>TR0KZ100</t>
  </si>
  <si>
    <t>15776</t>
  </si>
  <si>
    <t>LC-CS-25-004085</t>
  </si>
  <si>
    <t>3007068348</t>
  </si>
  <si>
    <t>SUTAMARCHAN</t>
  </si>
  <si>
    <t>BARRIO CENTRO SUTAMARCHAN 2</t>
  </si>
  <si>
    <t>FO-25-1747722</t>
  </si>
  <si>
    <t>29/10/2025 SE ESCALA PARA VISITA. CONFIRMAR DATOS PARA LA RECOLECCION DE EQUIPOS | 29/10/2025 CIERRE DE CORRESPONSAL EXITOSO, SE RETIRA DATÁFONO, LECTOR FUENTE DE PODER. PUBLICIDAD AVISO EXTERIOR CLIENTE INDICA PERDIDA POR ROBO, TABLOIDE HORARIOS DESTRUIDA POR MAL ESTADO</t>
  </si>
  <si>
    <t>AALFZ667</t>
  </si>
  <si>
    <t>25317</t>
  </si>
  <si>
    <t>LC-CS-25-004087</t>
  </si>
  <si>
    <t>3007049324</t>
  </si>
  <si>
    <t>GUACHETA</t>
  </si>
  <si>
    <t>BARRIO GUACHETA GUACHETA</t>
  </si>
  <si>
    <t>FO-25-1747727</t>
  </si>
  <si>
    <t>28/10/2025 SE ESCALA PARA VISITA. CONFIRMAR DATOS PARA LA RECOLECCION DE EQUIPOS | 30/10/2025 SE LLEGA A COMERCIO, SE REALIZA LA COLECCIÓN DE DATAFONO-LECTOR, SE RETIRA PUBLICIDAD SIN NOVEDAD</t>
  </si>
  <si>
    <t>9C00Q174</t>
  </si>
  <si>
    <t>LC-CS-25-004088</t>
  </si>
  <si>
    <t>3007049326</t>
  </si>
  <si>
    <t>BARRIO UBATE VILLA DE SAN DIEG</t>
  </si>
  <si>
    <t>FO-25-1747718</t>
  </si>
  <si>
    <t>9C00Q176</t>
  </si>
  <si>
    <t>LC-CS-25-004089</t>
  </si>
  <si>
    <t>3007062753</t>
  </si>
  <si>
    <t>BARRIO CONJUNTO SANTA CLARA PI</t>
  </si>
  <si>
    <t>FO-25-1747736</t>
  </si>
  <si>
    <t>28/10/2025 SE ESCALA PARA VISITA. CONFIRMAR DATOS PARA LA RECOLECCION DE EQUIPOS | 31/10/2025 SE REALIZA VISITA AL PUNTO, SE RETIRA CON ÉXITO:  ,DATAFONO, LECTORA , FUENTE DE PODER , PACHCORD, EN BUEN ESTADO GENERAL . CIERRE EXISOTOSO.</t>
  </si>
  <si>
    <t>KA00R028</t>
  </si>
  <si>
    <t>LC-CS-25-004093</t>
  </si>
  <si>
    <t>3007072449</t>
  </si>
  <si>
    <t>BUENOS AIRES TURBO 3</t>
  </si>
  <si>
    <t>FO-25-1747724</t>
  </si>
  <si>
    <t>28/10/2025 SE ESCALA PARA VISITA. CONFIRMAR DATOS PARA LA RECOLECCION DE EQUIPOS | 31/10/2025 SE RETIRA DATAFONO, LECTORA, PUBLICIDAD USUARIO DIO DISPOSICION FINAL.</t>
  </si>
  <si>
    <t>TV00L264</t>
  </si>
  <si>
    <t>LC-CS-25-004102</t>
  </si>
  <si>
    <t>3007060685</t>
  </si>
  <si>
    <t>PTM BARRANQUILLA ACCESORIOS CE</t>
  </si>
  <si>
    <t>FO-25-1754327</t>
  </si>
  <si>
    <t>PARCIAL EXITOSO PTE. PINPAD + ACCESORIOS</t>
  </si>
  <si>
    <t>29/10/2025 SE ESCALA PARA VISITA. CONFIRMAR DATOS PARA LA RECOLECCION DE EQUIPOS | 30/10/2025 SE REALIZA VISITA AL COMERCIO PARA REALIZAR EL CIERRE DEL CORRESPONSAL BANCOLOMBIA EXITOSO SE RETIRA DATÁFONO Y LECTOR DE BARRAS</t>
  </si>
  <si>
    <t>MA00D557-MA00D634</t>
  </si>
  <si>
    <t>LC-CS-25-004127</t>
  </si>
  <si>
    <t>3007054677</t>
  </si>
  <si>
    <t>BARRIO LA YE LA JAGUA DE IBIRI</t>
  </si>
  <si>
    <t>FO-25-1761310</t>
  </si>
  <si>
    <t>30/10/2025 SE ESCALA PARA VISITA. CONFIRMAR DATOS PARA LA RECOLECCION DE EQUIPOS | 31/10/2025 SE REALIZA DESMONTÉ DE CB ,SE RETIRA EQUIPO Y SUS ACCESORIOS, SIN PUBLICIDAD</t>
  </si>
  <si>
    <t>XP9ZZ006</t>
  </si>
  <si>
    <t>LC-CS-25-004128</t>
  </si>
  <si>
    <t>3007059550</t>
  </si>
  <si>
    <t>BARRIO PINARES DE ORIENTE VILL</t>
  </si>
  <si>
    <t>FO-25-1761284</t>
  </si>
  <si>
    <t>30/10/2025 SE ESCALA PARA VISITA. CONFIRMAR DATOS PARA LA RECOLECCION DE EQUIPOS | 31/10/2025 SE REALIZA VISTA AL CB POR CIERRE, SE LLEGA AL SITIO Y SE VERIFICA EL DATÁFONO Y COINCIDE CON EL DE LA ORDEN PERO LA LECTORA NO ES LA MISMA QUE APARECE EN LA ORDEN, ME COMENTAN QUE TIENEN OTRO COMBO DE EQUIPOS PERO SE ENCUENTRAN EN OTRO BARRIO Y NO TIENEN CÓMO TRAERLOS. SE DEJA LA NOVEDAD QUE SÓLO SE RECUPERÓ EL DATÁFONO Y SE INFORMA QUE PARA LA LECTORA TIENE QUE VOLVER A LLAMAR LA LÍNEA 01800 PARA PEDIR DE NUEVO LA ORDEN PARA  REALIZAR LA RECOLECCIÓN, NO TIENEN ROLLOS REDEBAN</t>
  </si>
  <si>
    <t>MA006600</t>
  </si>
  <si>
    <t>TA-25-1205475</t>
  </si>
  <si>
    <t>3007046832</t>
  </si>
  <si>
    <t>DISTRICOL EL MERCADO DE CARMEL</t>
  </si>
  <si>
    <t>FO-25-1679909</t>
  </si>
  <si>
    <t>RETIRO VOLUNTARIO</t>
  </si>
  <si>
    <t>14/10/2025 VISITA TÉCNICO | 14/10/2025 SE REALIZA CIERRE DE CB SE RECOGE 1 DATAFONO , 1 LECTOR DE BARRAS , BASE Y CABLES , USUARIO HACE DISPOSICIÓN FINAL DE LA PUBLICIDAD</t>
  </si>
  <si>
    <t>GB00C494</t>
  </si>
  <si>
    <t>TA-25-1206421</t>
  </si>
  <si>
    <t>3007036080</t>
  </si>
  <si>
    <t>BARRIO VILLA CIELO MONTERIA</t>
  </si>
  <si>
    <t>FO-25-1682032</t>
  </si>
  <si>
    <t>16/10/2025 LLAMADA EXITOSA, CON 0 ROLLOS | 16/10/2025 SE RETIRA PIN PAD, CON 0 ROLLOS</t>
  </si>
  <si>
    <t>15248</t>
  </si>
  <si>
    <t>TA-25-1206535</t>
  </si>
  <si>
    <t>3007066874</t>
  </si>
  <si>
    <t>EL ESPINO</t>
  </si>
  <si>
    <t>BARRIO LOS HEROES EL ESPINO 1</t>
  </si>
  <si>
    <t>FO-25-1682239</t>
  </si>
  <si>
    <t>14/10/2025 SE ESCALA PARA VISITA. CONFIRMAR DATOS PARA LA RECOLECCION DE EQUIPOS | 14/10/2025 SE HACE PRESENCIA EN COMERCIO SE REALIZA RETIRO DE 1 PIN PAD Y 1 HUB NO SERIALIZADO</t>
  </si>
  <si>
    <t>4A0AZ402</t>
  </si>
  <si>
    <t>TA-25-1208612</t>
  </si>
  <si>
    <t>FO-25-1684990</t>
  </si>
  <si>
    <t>15/10/2025 SE ESCALA PARA VISITA. CONFIRMAR DATOS PARA LA RECOLECCION DE EQUIPOS | 15/10/2025 SE RETIRA 4 DATAFONOS DE PRUEBAS EN TORRES DE BANCOLOMBIA. SIN TERMINAL LÓGICA LOS 4 DATAFONOS</t>
  </si>
  <si>
    <t>SIN TERMINAL LÓGICA LOS 4 DATAFONOS</t>
  </si>
  <si>
    <t>TA-25-1216096</t>
  </si>
  <si>
    <t>3007077937</t>
  </si>
  <si>
    <t>BARRIO LOS ALMENDROS SOLEDAD 8</t>
  </si>
  <si>
    <t>FO-25-1695574</t>
  </si>
  <si>
    <t>17/10/2025 SE ESCALA PARA VISITA. CONFIRMAR DATOS PARA LA RECOLECCION DE EQUIPOS | 21/10/2025 RETIRO VOLUNTARIO DE EQUIPOS PIN PAD Y LECTORA</t>
  </si>
  <si>
    <t>TA-25-1224634</t>
  </si>
  <si>
    <t>3007061567</t>
  </si>
  <si>
    <t>FO-25-1712364</t>
  </si>
  <si>
    <t>21/10/2025 SE REALIZA VISITA A COMERCIO POR CIERRE DE CORRESPONSAL BANCARIO | 21/10/2025 SE REALIZA RETIRO DE DATAFONO, LECTOR DE BARRAS, BASE PARA DATAFONO, CABLE MAGICBOX 3500</t>
  </si>
  <si>
    <t>LA00I012</t>
  </si>
  <si>
    <t>TA-25-1234504</t>
  </si>
  <si>
    <t>3007064726</t>
  </si>
  <si>
    <t>BARRIO PICHINDE CALI 1</t>
  </si>
  <si>
    <t>FO-25-1726099</t>
  </si>
  <si>
    <t>29/10/2025 NO SE REALIZÓ LLAMADA TELEFÓNICA | 29/10/2025 SE REALIZA VISITA EN EL CORREGIMIENTO DE PEACHES DE EN DONDE EL SEÑOR JIMMY ME INDICA QUE NO TIENE EL DISPOSITIVO EN EL COMERCIO QUE LE ENVIÓ A LA CIUDAD DE CALI EN EL BARRIO ALFONSO LÓPEZ, SE REALIZA CONTACTO CON LA PERSONA QUE TIENE EL DISPOSITIVO, SE REALIZA RECORRIDO HACIA EL LUGAR DONDE ESTÁ EL DISPOSITIVO Y SE RECOGE EL DISPOSITIVO EN DONDE SÓLO ME ENTREGAN UN DE 2600 Y UN MAGIC BOX</t>
  </si>
  <si>
    <t>3A003103</t>
  </si>
  <si>
    <t>TA-25-1240808</t>
  </si>
  <si>
    <t>3007067087</t>
  </si>
  <si>
    <t>DISTRICOL MIRADOR TUBER</t>
  </si>
  <si>
    <t>FO-25-1738147</t>
  </si>
  <si>
    <t>28/10/2025 SE ESCALA PARA VISITA. CONFIRMAR DATOS PARA LA RECOLECCION DE EQUIPOS | 28/10/2025 . | 28/10/2025 SE REALIZA CIERRE EXITOSO EN DISTRICOL</t>
  </si>
  <si>
    <t>9L000588</t>
  </si>
  <si>
    <t>TA-25-1240809</t>
  </si>
  <si>
    <t>3007058719</t>
  </si>
  <si>
    <t>PTM MAIICAO INUMOS KATTY</t>
  </si>
  <si>
    <t>FO-25-1738151</t>
  </si>
  <si>
    <t>27/10/2025 LLAMADA EXITOSA, CON 0 ROLLOS, OK | 27/10/2025 SE RETIRA PIN PAD Y LECTOR, CON 0 ROLLOS, OK</t>
  </si>
  <si>
    <t>HA000992</t>
  </si>
  <si>
    <t>TA-25-1241114</t>
  </si>
  <si>
    <t>3007053043</t>
  </si>
  <si>
    <t>BARRIO INDEPENDENCIA CALI 1</t>
  </si>
  <si>
    <t>FO-25-1738948</t>
  </si>
  <si>
    <t>27/10/2025 SE ESCAPA AL COORDINADOR PARA AGENDAR VISITA | 27/10/2025 SE VISITA EL COMERCIO, SE REALIZA CIERRE CB BANCOLOMBIA PURO POR SOLICITUD DEL BANCO, SE RETIRA DATAFONO, LECTORA, ACCESORIOS EN BUEN ESTADO. NO SE DESTRUYE PUBLICIDAD CLIENTE VA A SEGUIR OPERANDO CON OTRO CB 81952</t>
  </si>
  <si>
    <t>BA0LZ847 - AB113915</t>
  </si>
  <si>
    <t>TA-25-1241733</t>
  </si>
  <si>
    <t>3007063331</t>
  </si>
  <si>
    <t>PTM BOGOTA KOALITOS PINATERIA</t>
  </si>
  <si>
    <t>FO-25-1740010</t>
  </si>
  <si>
    <t>28/10/2025 LAMADA EXITOSA, CON 0 ROLLOS, OK1017258281 | 28/10/2025 SE RETIRA DATAFONO Y LECTORA, CON 0 ROLLOS, OK</t>
  </si>
  <si>
    <t>LA00V263</t>
  </si>
  <si>
    <t>25398</t>
  </si>
  <si>
    <t>TA-25-1244023</t>
  </si>
  <si>
    <t>3007061075</t>
  </si>
  <si>
    <t>LA PEÑA</t>
  </si>
  <si>
    <t>PTM LA PEÑA PUNTO MODA J.G CR</t>
  </si>
  <si>
    <t>FO-25-1745313</t>
  </si>
  <si>
    <t>28/10/2025 LAMADA EXITOSA, CON 0 ROLLOS, OK | 28/10/2025 SE RETIRA DATAFONO Y LECTORA, CON 0 ROLLOS, OK</t>
  </si>
  <si>
    <t>NA00F127</t>
  </si>
  <si>
    <t>TA-25-1244624</t>
  </si>
  <si>
    <t>3007058986</t>
  </si>
  <si>
    <t>BARRIO BOSA BRASIL BOGOTA 4</t>
  </si>
  <si>
    <t>FO-25-1745911</t>
  </si>
  <si>
    <t>28/10/2025 SE ESCALA PARA VISITA. CONFIRMAR DATOS PARA LA RECOLECCION DE EQUIPOSSE ESCALA PARA VISITA. CONFIRMAR DATOS PARA LA RECOLECCION DE EQUIPOS | 28/10/2025 SE REALIZA RETIRO VOLUNTARIO EN EL CB SE RECOGE PINPAD, DATAFONO, LECTORA Y HUB</t>
  </si>
  <si>
    <t>LA002201</t>
  </si>
  <si>
    <t>15753</t>
  </si>
  <si>
    <t>TA-25-1248803</t>
  </si>
  <si>
    <t>3007064751</t>
  </si>
  <si>
    <t>SOATA</t>
  </si>
  <si>
    <t>BARRIO CENTRO SOATA 5</t>
  </si>
  <si>
    <t>FO-25-1752974</t>
  </si>
  <si>
    <t>29/10/2025 ORDEN GENERADA DESDE EL SITIO YA QUE SE ESTABA REALIZANDO OTRA ACTIVIDAD EN EL PUNTO | 29/10/2025 SE REALIZA CIERRE RETIRO CB BANCOLOMBIA RETIRANDO EQUIPO DESK/3500-LECTOR CB -  FUENTE DE PODER -BASE SOPORTE -CABLE PACTH CORD 3 METROS 80 ROLLOS REDEBAN, ENTREGA LOS EQUIPOS TATIANA MARCELA JAIME</t>
  </si>
  <si>
    <t>3A003128 - EG00C970</t>
  </si>
  <si>
    <t>TA-25-1251616</t>
  </si>
  <si>
    <t>3007074148</t>
  </si>
  <si>
    <t>PTM LOS MUISCAS TUNJA DROGUERI</t>
  </si>
  <si>
    <t>FO-25-1760347</t>
  </si>
  <si>
    <t>30/10/2025 ME ENCUENTRO EN SITIO YA QUE ESTABA REALIZANDO OTRA ACTIVIDAD EN EL MISMO PUNTO | 30/10/2025 SE REALIZA CIERRE RETIRO CB BANCOLOMBIA RED REDEBAN , RETORO VOLUNTARIO RETIRANDO EQUIPO DESK 3500-LECTOR CB - BASE SOPORTE -FUENTE DE PODER CABLE PACTH CORD 3 METROS AVISO EXTERIOR 1.50 METROS - FLANGGER - DISPLAY DE HORARIO SE DESTRUYE PUBLICIDAD EN SITIO, ENTREGA LOS EQUIPOS LA SEÑORA ANA SOFIA PIRATOBA</t>
  </si>
  <si>
    <t>SV0UZ863-SV0YZ413</t>
  </si>
  <si>
    <t>25817</t>
  </si>
  <si>
    <t>TA-25-1251790</t>
  </si>
  <si>
    <t>3007025721</t>
  </si>
  <si>
    <t>TOCANCIPA</t>
  </si>
  <si>
    <t>BARRIO EL PORTAL   TOCANCIPA</t>
  </si>
  <si>
    <t>FO-25-1760737</t>
  </si>
  <si>
    <t>30/10/2025 SE ESCALA PARA VISITA. CONFIRMAR DATOS PARA LA RECOLECCION DE EQUIPOS | 30/10/2025 DURANTE LA VISITA TECNICA SE REALIZA RETIRO DE DATAFONO, A SOLICITUD DE CLIENTE, COMERCIO INDICA QUE NO DESEA QUEDAR COMO ADQUIRENTE INDICA QUE RETIREMOS EL DATAFONO SE RETIRA LECTOR DE CODIGO DE BARRAS   POR CIERRE DE PUNTO PUBLICIDAD DISPONIBLE FUE RETIRADA Y DESTRUIDA</t>
  </si>
  <si>
    <t>A00MZ421</t>
  </si>
  <si>
    <t>27430</t>
  </si>
  <si>
    <t>2675497</t>
  </si>
  <si>
    <t>3007079151</t>
  </si>
  <si>
    <t>OC VISITA ROLLOS</t>
  </si>
  <si>
    <t>MEDIO BAUDO</t>
  </si>
  <si>
    <t>BARRIO CL COMERCIO PUERTO MELU</t>
  </si>
  <si>
    <t>FO-25-1582532 | FO-25-1465077</t>
  </si>
  <si>
    <t>VISITA</t>
  </si>
  <si>
    <t>ROLLOS</t>
  </si>
  <si>
    <t>30/09/2025 SE LE INFORMA A LA USUARIA QUE LOS ROLLOS YA APARECEN LISTOS PARA RECLAMAR EN OFICINA | 02/10/2025 SE VALIDA LA GUIA Y ESTA EN ESTADO: YA PUEDES RECOGER TU ENVÍO
SE VALIDA CON EL USUARIO DONDE INDICA QUE A LA OFICINA NO HA LLEGADO NADA | 26/09/2025 SE ENVIARON 20 ROLLOS POR INTERRAPIDISIMO SE EVIDENCIO QUE EN PUERTO MELUK NO HAY OFICINA DE INTERRAPIDISIMO SE HABLÓ CON LA SEÑORA CLAUDIA Y PIDE ENVIAR LOS ROLLOS A LA OFICINA DE QUIBDO ELLA TIENE UN CONTACTO EN LA OFICINA DE INTERRAPIDISIMO Y SE LOS HACE LLEGAR HASTA PUERTO MELUK</t>
  </si>
  <si>
    <t>ENVIO FLOTA - OPERADOR LOGISTICO</t>
  </si>
  <si>
    <t>2714924</t>
  </si>
  <si>
    <t>OC ENVIO ROLLOS</t>
  </si>
  <si>
    <t>FO-25-1503664</t>
  </si>
  <si>
    <t>ENVIO</t>
  </si>
  <si>
    <t>09/09/2025 SE LLAMA AL 3118923794; SE CONTACTA A  MARGARITA MUÑETON SE CONFIRMA SOLICITUD, DATOS DE ENVIO Y DIRECCION | 16/09/2025 SE REALIZA COMUNICACION CON EL USUARIO DONDE INDICA QUE AUN NO LE ENTREGAN LOS ROLLOS | 23/09/2025 SE REALIZA COMUNICACION CON EL USUARIO DONDE INDICA QUE AUN NO LE ENTREGAN LOS ROLLOS | 23/09/2025 SE ESCALA A SERVIENTREGA EL 16-09. RESPUESTA DE SERVIENTREGA 284607409: EN EL MOMENTO ESTÁ SIN MOVIMIENTOS. DESDE SU INGRESO AL CENTRO LOGÍSTICO EL 10 DE SEPTIEMBRE POR LO TANTO, PARA REALIZAR LA GESTIÓN PERTINENTE SOLICITAMOS QUE POR FAVOR NOS PUEDAS REMITIR POR ESTE MISMO MAYORES CARACTERÍSTICAS DETALLADAS DEL CONTENIDO (MARCA, COLOR, CANTIDAD, TALLA, MATERIAL), TAMBIÉN DEL EMPAQUE (CAJA, CARTÓN, BOLSA, VINIPEL) PARA UNA PRONTA GESTIÓN. SI ES POSIBLE, ADJUNTAR REGISTRO FOTOGRÁFICO. | 23/09/2025 SE CREA NUEVO MO PARA REALIZAR NUEVAMENTE EL ENVIO YA QUE SERVIENTREGA AL PARECER LO PERDIO, USUARIA AL TANTO Y DE ACUERDO | 03/10/2025 SE REALIZA ENVIO DE 70 ROLLOS, CON LA GUIA 284607430 SERVIENTREGA. SE CONFIRMA ENTREGA EXITOSA POR PARTE DE LA TRANSPORTADORA</t>
  </si>
  <si>
    <t>13810</t>
  </si>
  <si>
    <t>2748150</t>
  </si>
  <si>
    <t>3007047737</t>
  </si>
  <si>
    <t>TIQUISIO</t>
  </si>
  <si>
    <t>BARRIO EL CRISTO CRR TIQUISIO</t>
  </si>
  <si>
    <t>FO-25-1541472</t>
  </si>
  <si>
    <t>17/09/2025 SE REALIZA ENVIO DE ROLLOS CON GUIA | 20/09/2025 EN COMUNICACIÓN CON EL USUARIO AL NÚMERO 3135890777 INDICA QUE AUN NO HA RECIBIDO LOS ROLLOS | 22/09/2025 EN COMUNICACIÓN CON EL USUARIO AL NÚMERO 3135890777 INDICA QUE AUN NO HA RECIBIDO LOS ROLLOS | 23/09/2025 EN COMUNICACIÓN CON EL USUARIO AL NÚMERO 3135890777 INDICA QUE AUN NO HA RECIBIDO LOS ROLLOS | 24/09/2025 EN COMUNICACIÓN CON EL USUARIO AL NÚMERO 3135890777 INDICA QUE AUN NO HA RECIBIDO LOS ROLLOS | 24/09/2025 SE ESCALA A SERVIENTREGA PARA VALIDAR EL ESTADO DEL ENVIO YA QUE LLEVA 6 DIAS SIN MOVIMIENTO | 02/10/2025 SE REALIZA ENVIO DE 10 ROLLOS, CON LA GUIA 2205447180 SERVIENTREGA. SE CONFIRMA ENTREGA EXITOSA POR PARTE DE LA TRANSPORTADORA</t>
  </si>
  <si>
    <t>2755941</t>
  </si>
  <si>
    <t>3007057048</t>
  </si>
  <si>
    <t>BARRIO ACANDI ACANDI 1</t>
  </si>
  <si>
    <t>FO-25-1544613</t>
  </si>
  <si>
    <t>17/09/2025 SE REALIZA ENVIO DE ROLLOS CON GUIA | 22/09/2025 SE VALIDA A DON ERGAR LA GUIA DONDE INDICA QUE LA GUIA ES 284607426 SERVIENTREGA | 24/09/2025 SE COMUNICA CON EL USUARIO DONDE INFORMA QUE AUN NO RECIBE LOS ROLLOS | 07/10/2025 SE REALIZA ENVIO DE 50 ROLLOS, CON LA GUIA SERVIENTREGA SERVIENTREGA. SE CONFIRMA ENTREGA EXITOSA POR PARTE DE LA TRANSPORTADORA</t>
  </si>
  <si>
    <t>23682</t>
  </si>
  <si>
    <t>2758645</t>
  </si>
  <si>
    <t>3007079908</t>
  </si>
  <si>
    <t>SAN JOSE DE URE</t>
  </si>
  <si>
    <t>DISTRICOL FRUTA FRESCA MERCADO</t>
  </si>
  <si>
    <t>FO-25-1549152</t>
  </si>
  <si>
    <t>18/09/2025 SE REALIZA ENVIO DE ROLLOS CON GUIA | 25/09/2025 SE VALIDA Y LA GUIA FUE GENERADA EL DIA 22-09, SE VALIDA ANTES DEL VENCIMIENTO EL ESTADO 25/09/2025
SALIO A CIUDAD DESTINO - BARRANQUILLA (ATLANTICO) | 04/10/2025 ADICIONAL DE LA DEMORA EN LA GENERACION DE LA GUIA OR PARTE DE BODEGA, OPERADOR LOGISTICO TARDA CASI DOS SEMANA EN ENTREGARLO, SE CORRIGE INCUMPLIMIENTO | 04/10/2025 SE REALIZA ENVIO DE 10 ROLLOS, CON LA GUIA 2265100378 SERVIENTREGA. SE CONFIRMA ENTREGA EXITOSA POR PARTE DE LA TRANSPORTADORA</t>
  </si>
  <si>
    <t>2771594</t>
  </si>
  <si>
    <t>3007073899</t>
  </si>
  <si>
    <t>BARRIO FLLO CASTRO BAHIA SOLAN</t>
  </si>
  <si>
    <t>FO-25-1563578</t>
  </si>
  <si>
    <t>22/09/2025 SE REALIZA ENVIO DE ROLLOS CON GUIA | 02/10/2025 SE ENTREGAN 40 ROLLOS</t>
  </si>
  <si>
    <t>2776315</t>
  </si>
  <si>
    <t>3007077157</t>
  </si>
  <si>
    <t>DISTRICOL GANGAZO PAISA DEL 10</t>
  </si>
  <si>
    <t>FO-25-1566408</t>
  </si>
  <si>
    <t>22/09/2025 SE REALIZA ENVIO DE ROLLOS CON GUIA | 29/09/2025 SE COMUNICA CON EL USUARIO DONDE INFORMA QUE AUN NO RECIBE LOS ROLLOS | 03/10/2025 OPERADOR REPORTA QUE LA VIA PRINCIPAL SE ENCUENTRA CERRADA, POR LO CUAL ENVIO SE RETRASA | 07/10/2025 SE REALIZA ENVIO DE 20 ROLLOS, CON LA GUIA 284607428 SERVIENTREGA. SE CONFIRMA ENTREGA EXITOSA POR PARTE DE LA TRANSPORTADORA</t>
  </si>
  <si>
    <t>99001</t>
  </si>
  <si>
    <t>2777352</t>
  </si>
  <si>
    <t>3007047599</t>
  </si>
  <si>
    <t>PUERTO CARREÑO</t>
  </si>
  <si>
    <t>BARRIO ACACIAS PUERTO CARRENO</t>
  </si>
  <si>
    <t>FO-25-1566971</t>
  </si>
  <si>
    <t>22/09/2025 SE REALIZA ENVIO DE ROLLOS CON GUIA | 29/09/2025 SE INTENTA COMUNICACION CON EL USUARIO FALLIDA AL NUMERO 3223995273 PARA VALIDAR LA RECEPCION DE LOS ROLLOS | 24/09/2025 SE REALIZA EL ENVÍO DE ROLLOS CON LOS DATOS SUMINISTRADOS POR EL CLIENTE</t>
  </si>
  <si>
    <t>70708</t>
  </si>
  <si>
    <t>2778669</t>
  </si>
  <si>
    <t>3007026937</t>
  </si>
  <si>
    <t>SAN MARCOS</t>
  </si>
  <si>
    <t>BARRIO SAN CARLOS SAN MARCOS</t>
  </si>
  <si>
    <t>FO-25-1571086</t>
  </si>
  <si>
    <t>23/09/2025 SE REALIZA ENVIO DE ROLLOS CON GUIA | 30/09/2025 SE COMUNICA CON EL SR JOSE BARBOZA AL NUMERO 3206309156 DONDE INFORMA QUE AUN NO RECIBE LOS ROLLOS | 01/10/2025 SE REALIZA ENVIO DE 130 ROLLOS, CON LA GUIA 2265100380 SERVIENTREGA. SE CONFIRMA ENTREGA EXITOSA POR PARTE DE LA TRANSPORTADORA</t>
  </si>
  <si>
    <t>2778794</t>
  </si>
  <si>
    <t>3007062696</t>
  </si>
  <si>
    <t>BARRIO PLAYA ROJA RIOSUCIO</t>
  </si>
  <si>
    <t>FO-25-1569010</t>
  </si>
  <si>
    <t>23/09/2025 SE REALIZA ENVIO DE ROLLOS CON GUIA | 30/09/2025 SE VALIDA EL ESTADO DE LA GUIA: 29/09/2025
INGRESO AL CENTRO LOGISTICO - APARTADO (ANTIOQUIA) | 30/09/2025 SE COMUNICA CON EL USUARIO DONDE INFORMA QUE AUN NO RECIBE LOS ROLLOS | 03/10/2025 OPERADOR REPORTA CIERRES EN LA VIA PRINCIPAL POR LO CUAL SE RETRASA ENVIO | 07/10/2025 SE REALIZA ENVIO DE 40 ROLLOS, CON LA GUIA 284607429 SERVIENTREGA. SE CONFIRMA ENTREGA EXITOSA POR PARTE DE LA TRANSPORTADORA</t>
  </si>
  <si>
    <t>23672</t>
  </si>
  <si>
    <t>2779437</t>
  </si>
  <si>
    <t>3007010828</t>
  </si>
  <si>
    <t>SAN ANTERO</t>
  </si>
  <si>
    <t>SAN ANTERO   CORDOBA</t>
  </si>
  <si>
    <t>FO-25-1569955</t>
  </si>
  <si>
    <t>23/09/2025 SE ESCALA AL COORDINADOR DE ZONA PARA ENTREGA DE ROLLOS EN SITIO | 30/09/2025 SE REALIZÓ ENTREGA DE 30 ROLLOS PARA CB BANCOLOMBIA, NO SE MANIPULÓ EQUIPOS. LOS ROLLOS SE DEJARON EN EL LOCAL SIGUIENTE PORQUE ESTABA CERRADO.</t>
  </si>
  <si>
    <t>2780081</t>
  </si>
  <si>
    <t>3007027869</t>
  </si>
  <si>
    <t>BARRIO SANTO DOMINGO   BELLO</t>
  </si>
  <si>
    <t>FO-25-1629334</t>
  </si>
  <si>
    <t>04/10/2025 SE ESCALA AL COORDINADOR DE ZONA PARA ENTREGA DE ROLLOS EN SITIO | 05/10/2025 SE REALIZA ENTREGA DE 100 ROLLOS</t>
  </si>
  <si>
    <t>2780845</t>
  </si>
  <si>
    <t>3007079806</t>
  </si>
  <si>
    <t>BARRIO  VEREDA LA CHINA  CORRE</t>
  </si>
  <si>
    <t>FO-25-1632281</t>
  </si>
  <si>
    <t>08/10/2025 ACTIVIDAD PRESENTA NOVEDAD SE ENVIA CON VELOCES E INDICAN QUE NO CUENTAN CON LA COBERTURA, SE CREA ACTIVIDAD PARA GESTIONAR CON VISITA TECNICA | 08/10/2025 SE REALIZA ENTREGA OK DE 10 ROLLOS</t>
  </si>
  <si>
    <t>25745</t>
  </si>
  <si>
    <t>2781845</t>
  </si>
  <si>
    <t>3007030058</t>
  </si>
  <si>
    <t>SIMIJACA</t>
  </si>
  <si>
    <t>BARRIO TAQUIRA SIMIJACA</t>
  </si>
  <si>
    <t>FO-25-1573442</t>
  </si>
  <si>
    <t>23/09/2025 SE REALIZA ENVIO DE ROLLOS CON GUIA | 30/09/2025 SE INTENTA COMUNICACION CON EL USUARIO FALLIDA PARA VALIDAR LA RECEPCION DE LOS ROLLOS | 30/09/2025 SE COMUNICA CON EL USUARIO DONDE INFORMA QUE AUN NO RECIBE LOS ROLLOS | 10/10/2025 SE REALIZA ENVIO DE 10 ROLLOS, CON LA GUIA 2235596098 SERVIENTREGA. SE CONFIRMA ENTREGA EXITOSA POR PARTE DEL USUARIO</t>
  </si>
  <si>
    <t>2783831</t>
  </si>
  <si>
    <t>3007030105</t>
  </si>
  <si>
    <t>BARRIO CENTRO 4 TIERRALTA</t>
  </si>
  <si>
    <t>FO-25-1574180</t>
  </si>
  <si>
    <t>23/09/2025 SE REALIZA ENVIO DE ROLLOS CON GUIA | 30/09/2025 SE COMUNICACON EL USUARIO DONDE INFORMA QUE AUN NO RECIBE LOS ROLLOS | 01/10/2025 SE REALIZA ENVIO DE 70 ROLLOS, CON LA GUIA 2265100381 SERVIENTREGA. SE CONFIRMA ENTREGA EXITOSA POR PARTE DE LA TRANSPORTADORA</t>
  </si>
  <si>
    <t>47980</t>
  </si>
  <si>
    <t>2783885</t>
  </si>
  <si>
    <t>3007052307</t>
  </si>
  <si>
    <t>ZONA BANANERA</t>
  </si>
  <si>
    <t>BARRIO GUACAMAYAL ZONA BANANER</t>
  </si>
  <si>
    <t>FO-25-1574152</t>
  </si>
  <si>
    <t>23/09/2025 SE ESCALA AL COORDINADOR DE ZONA PARA ENTREGA DE ROLLOS EN SITIO | 02/10/2025 SE INTENTA COMUNICACION CON EL USUARIO FALLIDA PARA INFORMARLE QUE LOS ROLLOS ESTAN EN LA OFICINA | 29/09/2025 SE REALIZA ENVÍO DE 60 ROLLO PARA DATÁFONO POR TRANSPORTADORA INTERRAPIDISIMO, YA QUE LOS BUSES INTERMUNICIPALES INFORMAN QUE LA VÍA HASTA GUACAMAYAL ESTÁ CERRADA Y EL PEDIDO NO LLEGARÍA HOY MISMO</t>
  </si>
  <si>
    <t>2785583</t>
  </si>
  <si>
    <t>3007078281</t>
  </si>
  <si>
    <t>BARRIO LA VUELTA DE LA HERRADU</t>
  </si>
  <si>
    <t>FO-25-1579138</t>
  </si>
  <si>
    <t>24/09/2025 SE REALIZA ENVIO DE ROLLOS CON GUIA | 01/10/2025 SE REALIZA ENVIO DE 20 ROLLOS, CON LA GUIA 284607434 SERVIENTREGA. SE CONFIRMA ENTREGA EXITOSA POR PARTE DEL USUARIO</t>
  </si>
  <si>
    <t>2785656</t>
  </si>
  <si>
    <t>3007058300</t>
  </si>
  <si>
    <t>BARRIO TURBO TURBO 2</t>
  </si>
  <si>
    <t>FO-25-1575410</t>
  </si>
  <si>
    <t>24/09/2025 SE ESCALA AL COORDINADOR DE ZONA PARA ENTREGA DE ROLLOS EN SITIO | 04/10/2025 ENVÍO DIRECTO CON EL CONDUCTOR, ENTREGA CONFIRMADA CON EL CLIENTE</t>
  </si>
  <si>
    <t>5495</t>
  </si>
  <si>
    <t>2785665</t>
  </si>
  <si>
    <t>3007044723</t>
  </si>
  <si>
    <t>NECHI</t>
  </si>
  <si>
    <t>DISTRICOL CF COMERCIAL ZOMAC S</t>
  </si>
  <si>
    <t>FO-25-1579136</t>
  </si>
  <si>
    <t>24/09/2025 SE REALIZA ENVIO DE ROLLOS CON GUIA | 01/10/2025 SE VALIDA LA GUIA: 30/09/2025
INGRESO AL CENTRO LOGISTICO - CAUCASIA (ANTIOQUIA)
SE COMUNICA CON EL USUARIO DONDE INFORMA QUE AUN NO RECIBE LOS ROLLOS | 02/10/2025 SE REALIZA ENVIO DE 100 ROLLOS, CON LA GUIA 2265100382 SERVIENTREGA. SE CONFIRMA ENTREGA EXITOSA POR PARTE DE LA TRANSPORTADORA</t>
  </si>
  <si>
    <t>2785860</t>
  </si>
  <si>
    <t>3007079824</t>
  </si>
  <si>
    <t>BARRIO GALAN PIENDAMO 1</t>
  </si>
  <si>
    <t>FO-25-1579134</t>
  </si>
  <si>
    <t>24/09/2025 SE REALIZA ENVIO DE ROLLOS CON GUIA | 01/10/2025 SE INTENTA COMUNICACION CON EL USUARIO FALLIDA PARA VALIDAR LA RECEPCION DE LOS ROLLOS | 01/10/2025 SE REALIZA ENVIO DE 10 ROLLOS, CON LA GUIA 2185553797 SERVIENTREGA. SE CONFIRMA ENTREGA EXITOSA POR PARTE DEL USUARIO</t>
  </si>
  <si>
    <t>2786435</t>
  </si>
  <si>
    <t>3007079176</t>
  </si>
  <si>
    <t>BARRIO SAN VICENTE AGUSTIN COD</t>
  </si>
  <si>
    <t>FO-25-1580763</t>
  </si>
  <si>
    <t>25/09/2025 SE ESCALA AL COORDINADOR DE ZONA PARA ENTREGA DE ROLLOS EN SITIO | 30/09/2025 BUENAS TARDES SE HACE ENVÍO DE ROLLOS POR COOPERATIVA COO ULCOD
USUARIO CONFIRMA RECIBIDO OK DE LOS 10 ROLLOS</t>
  </si>
  <si>
    <t>2786454</t>
  </si>
  <si>
    <t>3007027228</t>
  </si>
  <si>
    <t>COMCARD NECOCLI SAYEFE</t>
  </si>
  <si>
    <t>FO-25-1576961</t>
  </si>
  <si>
    <t>24/09/2025 SE ESCALA AL COORDINADOR DE ZONA PARA ENTREGA DE ROLLOS EN SITIO | 30/09/2025 SE REALIZA ENVÍO DE 20 ROLLOS DIRECTO CON EL CONDUCTOR, ENTREGA CONFIRMADA CON EL CLIENTE.</t>
  </si>
  <si>
    <t>2786562</t>
  </si>
  <si>
    <t>3007079132</t>
  </si>
  <si>
    <t>BARRIO SAN JUAN DE LOZADA SAN VICENTE DEL CAGUAN</t>
  </si>
  <si>
    <t>FO-25-1583504</t>
  </si>
  <si>
    <t>25/09/2025 SE REALIZA ENVIO DE ROLLOS CON GUIA | 01/10/2025 SE COMUNICA CON EL USUARIO DONDE INFORMA QUE AUN NO RECIBE LOS ROLLOS | 26/09/2025 SE REALIZA ENVÍO DE 10 ROLLOS RBM POR INTERRAPIDISIMO GUÍA: 700170272079 SE LE ES ESCRIBE AL CLIENTE Y SE LE COMPARTE LA GUÍA DEL ENVÍO.</t>
  </si>
  <si>
    <t>5819</t>
  </si>
  <si>
    <t>2788804</t>
  </si>
  <si>
    <t>3007035958</t>
  </si>
  <si>
    <t>TOLEDO</t>
  </si>
  <si>
    <t>BARRIO EL VALLE TOLEDO 1</t>
  </si>
  <si>
    <t>FO-25-1581846</t>
  </si>
  <si>
    <t>25/09/2025 SE REALIZA ENVIO DE ROLLOS CON GUIA | 01/10/2025 SE REALIZA ENTREGA DE 20 POR EL OPERADOR LOGISTICO MANDAR Y SERVIR CON LA GUIA 6345301350147</t>
  </si>
  <si>
    <t>2789519</t>
  </si>
  <si>
    <t>3007031546</t>
  </si>
  <si>
    <t>COMCARD TURBO GRAN ALFA</t>
  </si>
  <si>
    <t>FO-25-1579418</t>
  </si>
  <si>
    <t>24/09/2025 SE ESCALA AL COORDINADOR DE ZONA PARA ENTREGA DE ROLLOS EN SITIO | 01/10/2025 SE REALIZA ENVÍO DE 20 ROLLOS PARA DATAFONO DIRECTAMENTE CON EL CONDUCTOR, ENTREGA CONFIRMADA CON LA CLIENTE DIANA LADINO</t>
  </si>
  <si>
    <t>2791694</t>
  </si>
  <si>
    <t>FO-25-1589505</t>
  </si>
  <si>
    <t>26/09/2025 SE ESCALA AL COORDINADOR DE ZONA PARA ENTREGA DE ROLLOS EN SITIO | 01/10/2025 SE LLEGA A SITIO Y SE EVIDENCIA QUE EL CORRESPONSAL YA CUENTA CON TECNOLOGÍA WOMPI EL CUAL SE LE INDICA QUE DEBE LLAMAR NUEVAMENTE A LA LINEA E INFORMAR QUE YA CUENTA CON LA TECNOLOGÍA POR LO QUE NO SE PUEDEN ENTREGAR LOS ROLLOS DE REDEBAN , SE ADJUNTA TIRILLA DONDE SE VE QUE EL VAUCHER ES DE WOMPI</t>
  </si>
  <si>
    <t>2791886</t>
  </si>
  <si>
    <t>3007044124</t>
  </si>
  <si>
    <t>PAGAFACIL ITAGUI PLAZA</t>
  </si>
  <si>
    <t>FO-25-1582022</t>
  </si>
  <si>
    <t>25/09/2025 SE ESCALA AL COORDINADOR DE ZONA PARA ENTREGA DE ROLLOS EN SITIO | 01/10/2025 SE REALIZA ENTREGA DE 170 POR EL OPERADOR LOGISTICO VELOCES CON LA GUIA V4001603505</t>
  </si>
  <si>
    <t>AYALA ROMERO MAYKOL DANILO</t>
  </si>
  <si>
    <t>2792064</t>
  </si>
  <si>
    <t>3007025723</t>
  </si>
  <si>
    <t>BARRIO CENTRO SANTA MARTA</t>
  </si>
  <si>
    <t>FO-25-1582016</t>
  </si>
  <si>
    <t>25/09/2025 SE ESCALA AL COORDINADOR DE ZONA PARA ENTREGA DE ROLLOS EN SITIO | 30/09/2025 SE REALIZA ENTREGA DE 10 ROLLOS PARA DATÁFONO A SATISFACCIÓN DEL CLIENTE S</t>
  </si>
  <si>
    <t>2792440</t>
  </si>
  <si>
    <t>3007055327</t>
  </si>
  <si>
    <t>BARRIO POPULAR PUERTO GAITAN 3</t>
  </si>
  <si>
    <t>FO-25-1590183</t>
  </si>
  <si>
    <t>26/09/2025 SE REALIZA ENVIO DE ROLLOS CON GUIA | 02/10/2025 DEBIDO A PROBLEMAS EN LA CREADA DE LA ACTIVIDAD NO SE ASIGNA A ZONA CORRESPONDIENTE, POR LO CUAL SE CORRIGE FALLA PARA PROXIMAS GESTIONES | 07/10/2025 SE REALIZA ENVIO DE 40 ROLLOS, CON LA GUIA 2235596124 SERVIENTREGA. SE CONFIRMA ENTREGA EXITOSA POR PARTE DE LA TRANSPORTADORA</t>
  </si>
  <si>
    <t>2792989</t>
  </si>
  <si>
    <t>3007077244</t>
  </si>
  <si>
    <t>BARRIO  BRR INDEPENDENCIA VALD</t>
  </si>
  <si>
    <t>FO-25-1582647</t>
  </si>
  <si>
    <t>25/09/2025 SE REALIZA ENVIO DE ROLLOS CON GUIA | 02/10/2025 SE INTENTA COMUNICACION CON EL USUARIO FALLIDA PARA VALIDAR LA RECEPCION DE LOS ROLLOS | 10/10/2025 SE REALIZA ENVIO DE 20 ROLLOS, CON LA GUIA 284607435 SERVIENTREGA. SE CONFIRMA ENTREGA EXITOSA POR PARTE DE LA TRANSPORTADORA</t>
  </si>
  <si>
    <t>2793031</t>
  </si>
  <si>
    <t>3007079631</t>
  </si>
  <si>
    <t>BARRIO PUEBLO NUEVO EL BANCO 1</t>
  </si>
  <si>
    <t>FO-25-1590178</t>
  </si>
  <si>
    <t>26/09/2025 SE REALIZA ENVIO DE ROLLOS CON GUIA | 02/10/2025 ESTABA MAL ASIGNADO EL PROYECTO SE CAMBIA DE SANTA MARTA A BARRANQUILLA | 07/10/2025 SE REALIZA ENVIO DE 10 ROLLOS, CON LA GUIA 2205447204 SERVIENTREGA. SE CONFIRMA ENTREGA EXITOSA POR PARTE DE LA TRANSPORTADORA</t>
  </si>
  <si>
    <t>2793068</t>
  </si>
  <si>
    <t>FO-25-1583057</t>
  </si>
  <si>
    <t>25/09/2025 SE REALIZA ENVIO DE ROLLOS CON GUIA | 02/10/2025 SE INTENTA COMUNICACION CON EL USUARIO FALLIDA PARA INFORMARLE QUE LOS ROLLOS YA ESTAN EN LA OFICINA | 26/09/2025 SE REALIZÓ ENVIO DE 110 ROLLOS POR INTERRAPIDISIMO, ENVIO OK SIN NOVEDAD</t>
  </si>
  <si>
    <t>2793553</t>
  </si>
  <si>
    <t>3007077247</t>
  </si>
  <si>
    <t>BARRIO VRD DE TORRES POPAYAN</t>
  </si>
  <si>
    <t>FO-25-1583326</t>
  </si>
  <si>
    <t>25/09/2025 SE REALIZA ENVIO DE ROLLOS CON GUIA | 30/09/2025 SE REALIZA LLAMADA CON CLIENTE INFORMA YA LE MIGRARON EL DATAFONO WOMPI SE LE INFORMA LLAMAR A LA LINEAL Y SOLICITAR ROLLOS WOMPI POR QUE LA ORDEN ESTA CON ROLLOS RBM</t>
  </si>
  <si>
    <t>2793910</t>
  </si>
  <si>
    <t>3007065341</t>
  </si>
  <si>
    <t>PTM SAN VICENTE DE CHUCURI AUT</t>
  </si>
  <si>
    <t>FO-25-1583498</t>
  </si>
  <si>
    <t>25/09/2025 SE REALIZA ENVIO DE ROLLOS CON GUIA | 02/10/2025 SE REVISA LA GUIA DONDE INDICA QUE SE REALIZO UN INTENTO DE ENTREGA: NO LOGRAMOS HACER LA ENTREGA
FECHA: 01/10/2025 | 04/10/2025 SE CONFIRMA ENTREGA EXITOSA | 26/09/2025 SE HACE ENVIO DE 10 ROLLOS POR INTERRRAPIDISIMO</t>
  </si>
  <si>
    <t>2794228</t>
  </si>
  <si>
    <t>3007080458</t>
  </si>
  <si>
    <t>BARRIO PRIMAVERA PUERTO RICO</t>
  </si>
  <si>
    <t>FO-25-1585091</t>
  </si>
  <si>
    <t>25/09/2025 SE REALIZA ENVIO DE ROLLOS CON GUIA | 01/10/2025 SE REALIZA ENVIO DE 20 ROLLOS, CON LA GUIA 2235596106 SERVIENTREGA. SE CONFIRMA ENTREGA EXITOSA POR PARTE DE LA TRANSPORTADORA</t>
  </si>
  <si>
    <t>2795900</t>
  </si>
  <si>
    <t>3007079776</t>
  </si>
  <si>
    <t>BARRIO VDA EL SIETE EL CARMEN DE ATRATO CHOCO EL CARMEN DE ATRAO</t>
  </si>
  <si>
    <t>FO-25-1588631</t>
  </si>
  <si>
    <t>26/09/2025 SE REALIZA ENVIO DE ROLLOS CON GUIA | 02/10/2025 SE COMUNICA CON EL USUARIO DONDE INFORMA QUE AUN NO RECIBE LOS ROLLOS | 07/10/2025 SE  LLAMA AL USUARIO Y NOS CONFIRMA QUE AUN NO LE HAN LLEGADO LOS ROLLOS | 10/10/2025 SE REALIZA ENVIO DE 10 ROLLOS, CON LA GUIA 284607439 SERVIENTREGA. SE CONFIRMA ENTREGA EXITOSA POR PARTE DE LA TRANSPORTADORA</t>
  </si>
  <si>
    <t>2795925</t>
  </si>
  <si>
    <t>3007068719</t>
  </si>
  <si>
    <t>BARRIO CORREGIMIENTO DORADAL P</t>
  </si>
  <si>
    <t>FO-25-1588624</t>
  </si>
  <si>
    <t>26/09/2025 SE REALIZA ENVIO DE ROLLOS CON GUIA | 01/10/2025 SE REALIZA ENVIO DE 10 ROLLOS, CON LA GUIA 284607438 SERVIENTREGA. SE CONFIRMA ENTREGA EXITOSA POR PARTE DE LA TRANSPORTADORA</t>
  </si>
  <si>
    <t>2796718</t>
  </si>
  <si>
    <t>3007018779</t>
  </si>
  <si>
    <t>BARRIO CLINICA SAGRADA FAMILIA</t>
  </si>
  <si>
    <t>FO-25-1586478</t>
  </si>
  <si>
    <t>26/09/2025 SE ESCALA AL COORDINADOR DE ZONA PARA ENTREGA DE ROLLOS EN SITIO | 01/10/2025 SE VISITA COMERCIO SE REALIZÓ ENTREGA DE 60 ROLLOS</t>
  </si>
  <si>
    <t>5585</t>
  </si>
  <si>
    <t>2797225</t>
  </si>
  <si>
    <t>3007043458</t>
  </si>
  <si>
    <t>PUERTO NARE</t>
  </si>
  <si>
    <t>PTM PUERTO NARE AUTOSERVICIO J</t>
  </si>
  <si>
    <t>FO-25-1588622</t>
  </si>
  <si>
    <t>26/09/2025 SE REALIZA ENVIO DE ROLLOS CON GUIA | 02/10/2025 SE COMUNICA CON EL USUARIO DONDE INFORMA QUE AUN NO RECIBE LOS ROLLOS, SE LE INFORMA EL NUMERO DE GUIA | 03/10/2025 DEBIDO A INCONVENIENTES A EN LOS MO DE LA TAREA, BODEGA NO VISUALIZA LA ACTIVIDAD, | 16/10/2025 SE CONFIRMA ENTREGA EXITOSA POR PARTE DEL MANDAR Y SERVIR CON GUIA 6345301351442 | 16/10/2025 SE CONFIRMA ENTREGA EXITOSA POR PARTE DEL MANDAR Y SERVIR CON GUIA 6345301351442</t>
  </si>
  <si>
    <t>2797259</t>
  </si>
  <si>
    <t>3007035259</t>
  </si>
  <si>
    <t>PAGAFACIL PLAZA MAYORISTA II</t>
  </si>
  <si>
    <t>FO-25-1590251</t>
  </si>
  <si>
    <t>26/09/2025 SE ESCALA AL COORDINADOR DE ZONA PARA ENTREGA DE ROLLOS EN SITIO | 01/10/2025 SE REALIZA ENTREGA DE 220 POR EL OPERADOR LOGISTICO VELOCES CON LA GUIA V4001606786</t>
  </si>
  <si>
    <t>2797262</t>
  </si>
  <si>
    <t>3007079763</t>
  </si>
  <si>
    <t>BARRIO LA POLA CHIQUINQUIRA 2</t>
  </si>
  <si>
    <t>FO-25-1591491</t>
  </si>
  <si>
    <t>27/09/2025 SE REALIZA ENVIO DE ROLLOS CON GUIA | 03/10/2025 DEBIDO A INCONVENIENTES CON LA PLANTILLA DE ENVIOS, (MO) BODEGA NO VISUALIZA LA ACTIVIDAD, | 07/10/2025 SE REALIZA ENVIO DE 10 ROLLOS, CON LA GUIA 2235596131 SERVIENTREGA. SE CONFIRMA ENTREGA EXITOSA POR PARTE DE LA TRANSPORTADORA</t>
  </si>
  <si>
    <t>5002</t>
  </si>
  <si>
    <t>2797317</t>
  </si>
  <si>
    <t>3007077722</t>
  </si>
  <si>
    <t>ABEJORRAL</t>
  </si>
  <si>
    <t>BARRIO BARRIO LOS BALCONES ABE</t>
  </si>
  <si>
    <t>FO-25-1588620</t>
  </si>
  <si>
    <t>26/09/2025 SE REALIZA ENVIO DE ROLLOS CON GUIA | 02/10/2025 SE COMUNICA CON EL USUARIO DONDE INFORMA QUE AUN NO RECIBE LOS ROLLOS | 07/10/2025 SE REALIZA ENVIO DE 20 ROLLOS, CON LA GUIA 284607437 SERVIENTREGA. SE CONFIRMA ENTREGA EXITOSA POR PARTE DE LA TRANSPORTADORA</t>
  </si>
  <si>
    <t>2797343</t>
  </si>
  <si>
    <t>3007078222</t>
  </si>
  <si>
    <t>DISTRICOL GRANERO AHORRAMAS</t>
  </si>
  <si>
    <t>FO-25-1590253</t>
  </si>
  <si>
    <t>26/09/2025 SE ESCALA AL COORDINADOR DE ZONA PARA ENTREGA DE ROLLOS EN SITIO | 02/10/2025 SE REALIZA ENTREGA DE 30 ROLLOS EN LA DIRECCIÓN SUMINISTRADA POR EL USUARIO. OK</t>
  </si>
  <si>
    <t>2797670</t>
  </si>
  <si>
    <t>3007063022</t>
  </si>
  <si>
    <t>BARRIO VILLA DEL ROSARIO ZIPAQ</t>
  </si>
  <si>
    <t>FO-25-1587251</t>
  </si>
  <si>
    <t>26/09/2025 SE ESCALA AL COORDINADOR DE ZONA PARA ENTREGA DE ROLLOS EN SITIO | 01/10/2025 SE VISITA COMERCIO CB BANCOLOMBIA, SE ENTREGAN 10 ROLLOS DE PAPEL SOLICITADOS PARA EL DATÁFONO, NO UPS, NO SE MANIPULAN EQUIPOS.</t>
  </si>
  <si>
    <t>2797752</t>
  </si>
  <si>
    <t>3007076140</t>
  </si>
  <si>
    <t>BARRIO CUBIS ISTMINA 15</t>
  </si>
  <si>
    <t>FO-25-1588619</t>
  </si>
  <si>
    <t>26/09/2025 SE REALIZA ENVIO DE ROLLOS CON GUIA | 03/10/2025 SE COMUNICA CON EL SEÑOR JHON JAIRO, INDICA QUE AUN NO LE HA LLEGADO LOS ROLLOS, SE LE INDICA QUE ESTE PENDIENTE YA QUE EL ENVIO SE ENCUENTRA EN DISTRIBUCION | 07/10/2025 SE LLAMO AL USUARIO Y NOS COMUNICA QUE AUN NO LE HAN LLEGADO LOS ROLLOS | 20/10/2025 SE REALIZA ENVIO DE 20 ROLLOS, CON LA GUIA 284607436 SERVIENTREGA. SE CONFIRMA ENTREGA EXITOSA POR PARTE DE LA TRANSPORTADORA</t>
  </si>
  <si>
    <t>2798711</t>
  </si>
  <si>
    <t>3007052424</t>
  </si>
  <si>
    <t>BARRIO EL CENTRO OCANA 4</t>
  </si>
  <si>
    <t>FO-25-1590993</t>
  </si>
  <si>
    <t>26/09/2025 SE REALIZA ENVIO DE ROLLOS CON GUIA | 01/10/2025 SE REALIZA ENVIO DE 120 ROLLOS, CON LA GUIA 2187690716 SERVIENTREGA. SE CONFIRMA ENTREGA EXITOSA POR PARTE DE LA TRANSPORTADORA</t>
  </si>
  <si>
    <t>2798817</t>
  </si>
  <si>
    <t>3007079411</t>
  </si>
  <si>
    <t>BARRIO EL PORRO SEGOVIA</t>
  </si>
  <si>
    <t>FO-25-1590991</t>
  </si>
  <si>
    <t>26/09/2025 SE REALIZA ENVIO DE ROLLOS CON GUIA | 03/10/2025 SE REALIZA ENVIO DE 20 ROLLOS, CON LA GUIA 284607440 SERVIENTREGA. SE CONFIRMA ENTREGA EXITOSA POR PARTE DE LA TRANSPORTADORA</t>
  </si>
  <si>
    <t>2798972</t>
  </si>
  <si>
    <t>3007026687</t>
  </si>
  <si>
    <t>BARRIO LA CONCEPCION URB BARU</t>
  </si>
  <si>
    <t>FO-25-1590239</t>
  </si>
  <si>
    <t>26/09/2025 SE ESCALA AL COORDINADOR DE ZONA PARA ENTREGA DE ROLLOS EN SITIO | 01/10/2025 SE REALIZA ENTREGA DE 50 ROLLOS PARA EL CORRESPONSAL</t>
  </si>
  <si>
    <t>2799089</t>
  </si>
  <si>
    <t>3007055168</t>
  </si>
  <si>
    <t>BARRIO LOS PINOS ORITO</t>
  </si>
  <si>
    <t>FO-25-1590989</t>
  </si>
  <si>
    <t>26/09/2025 SE REALIZA ENVIO DE ROLLOS CON GUIA | 03/10/2025 SE COMUNICA CON EL CB EL CUAL INDICA QUE AUN NO RECIBE LOS ROLLOS, EL ENVIO ESTA EN DISTRIBUCION SE LE INDICA QUE ESTE PENDIENTE | 04/10/2025 SE REALIZA ENVIO DE 30 ROLLOS, CON LA GUIA 2185553800 SERVIENTREGA. SE CONFIRMA ENTREGA EXITOSA POR PARTE DE LA TRANSPORTADORA</t>
  </si>
  <si>
    <t>2799170</t>
  </si>
  <si>
    <t>3007080444</t>
  </si>
  <si>
    <t>BARRIO AMAGA CENTRO AMAGA</t>
  </si>
  <si>
    <t>FO-25-1588539</t>
  </si>
  <si>
    <t>26/09/2025 SE ESCALA AL COORDINADOR DE ZONA PARA ENTREGA DE ROLLOS EN SITIO | 01/10/2025 SE REALIZA L ENTREGA DE 20 ROLLOS DE DE CB A LA ENCARGADA DULCE MARÍA HOYOS</t>
  </si>
  <si>
    <t>2799465</t>
  </si>
  <si>
    <t>FO-25-1588532</t>
  </si>
  <si>
    <t>26/09/2025 SE ESCALA AL COORDINADOR DE ZONA PARA ENTREGA DE ROLLOS EN SITIO | 01/10/2025 SE REALIZA ENTREGA DE 150 POR EL OPERADOR LOGISTICO VELOCES CON LA GUIA V4001603506</t>
  </si>
  <si>
    <t>2799569</t>
  </si>
  <si>
    <t>3007080538</t>
  </si>
  <si>
    <t>BARRIO AGUA BLANCA PITALITO 4</t>
  </si>
  <si>
    <t>FO-25-1590988</t>
  </si>
  <si>
    <t>26/09/2025 SE REALIZA ENVIO DE ROLLOS CON GUIA | 01/10/2025 SE REALIZA ENVIO DE 20 ROLLOS, CON LA GUIA 2235596108 SERVIENTREGA. SE CONFIRMA ENTREGA EXITOSA POR PARTE DE LA TRANSPORTADORA</t>
  </si>
  <si>
    <t>2799881</t>
  </si>
  <si>
    <t>3007079826</t>
  </si>
  <si>
    <t>BARRIO CALAMO PITALITO 3</t>
  </si>
  <si>
    <t>FO-25-1591488</t>
  </si>
  <si>
    <t>27/09/2025 SE REALIZA ENVIO DE ROLLOS CON GUIA | 03/10/2025 DEBIDO A INCONVENIENTES CON EL MO DE LA TAREA, BODEGA NO VISUALIZABA ACTIVIDAD. | 07/10/2025 SE REALIZA ENVIO DE 10 ROLLOS, CON LA GUIA 2235596132 SERVIENTREGA. SE CONFIRMA ENTREGA EXITOSA POR PARTE DE LA TRANSPORTADORA</t>
  </si>
  <si>
    <t>2799898</t>
  </si>
  <si>
    <t>3007030101</t>
  </si>
  <si>
    <t>BARRIO EL CRUCE BOSCONIA</t>
  </si>
  <si>
    <t>FO-25-1588910</t>
  </si>
  <si>
    <t>26/09/2025 SE ESCALA AL COORDINADOR DE ZONA PARA ENTREGA DE ROLLOS EN SITIO | 04/10/2025 SE REALIZA ENVIO DE 40 ROLLOS POR FLOTA, SE LLAMA AL CLIENTE Y CONFIRMA LA ENTREGA DE ROLLOS CON LA SEÑORA NORELA MOLINA</t>
  </si>
  <si>
    <t>2800094</t>
  </si>
  <si>
    <t>3007075617</t>
  </si>
  <si>
    <t>DISTRICOL TIENDA DE MASCOTAS P</t>
  </si>
  <si>
    <t>FO-25-1591010</t>
  </si>
  <si>
    <t>26/09/2025 SE ESCALA AL COORDINADOR DE ZONA PARA ENTREGA DE ROLLOS EN SITIO | 01/10/2025 SE REALIZA ENTREGA DE 70 POR EL OPERADOR LOGISTICO VELOCES CON LA GUIA V4001606795</t>
  </si>
  <si>
    <t>19809</t>
  </si>
  <si>
    <t>2800099</t>
  </si>
  <si>
    <t>3007079657</t>
  </si>
  <si>
    <t>TIMBIQUI</t>
  </si>
  <si>
    <t>BARRIO PUERTO LUZ TIMBIQUI 1</t>
  </si>
  <si>
    <t>FO-25-1590986</t>
  </si>
  <si>
    <t>26/09/2025 SE REALIZA ENVIO DE ROLLOS CON GUIA | 03/10/2025 SE CONTACTA CON EL CB E INDICA QUE AUN NO LE HAN LLEGADO LOS ROLLOS | 07/10/2025 SE LLAMA AL USUARIO Y NOS CONFIRMA QUE AUN NO LE HAN ENTREGADO LOS ROLLOS | 22/10/2025 SE REALIZA ENVIO DE 10 ROLLOS, CON LA GUIA 2185553801 SERVIENTREGA SE CONFIRMA ENTREGA EXITOSA POR PARTE DE LA TRANSPORTADORA</t>
  </si>
  <si>
    <t>2800131</t>
  </si>
  <si>
    <t>3007028435</t>
  </si>
  <si>
    <t>MULTIPAGAS SEGURIDAD DEL SUR</t>
  </si>
  <si>
    <t>FO-25-1590987</t>
  </si>
  <si>
    <t>26/09/2025 SE REALIZA ENVIO DE ROLLOS CON GUIA | 03/10/2025 SE COMUNICA CON CB E INDICA QUE AUN NO LE HAN LLEGADO LOS ROLLOS | 07/10/2025 SE REALIZA ENVIO DE 200 ROLLOS, CON LA GUIA 2185553802 SERVIENTREGA. SE CONFIRMA ENTREGA EXITOSA POR PARTE DE LA TRANSPORTADORA</t>
  </si>
  <si>
    <t>2800654</t>
  </si>
  <si>
    <t>3007043537</t>
  </si>
  <si>
    <t>BARRIO ARROZ BARATO CARTAGENA</t>
  </si>
  <si>
    <t>FO-25-1590493</t>
  </si>
  <si>
    <t>2800706</t>
  </si>
  <si>
    <t>3007070017</t>
  </si>
  <si>
    <t>PTM MEDELLIN  SALSAMENTARIA DO</t>
  </si>
  <si>
    <t>FO-25-1590506</t>
  </si>
  <si>
    <t>26/09/2025 SE ESCALA AL COORDINADOR DE ZONA PARA ENTREGA DE ROLLOS EN SITIO | 01/10/2025 SE REALIZA ENTREGA DE 30 POR EL OPERADOR LOGISTICO VELOCES CON LA GUIA V4001606796</t>
  </si>
  <si>
    <t>2800879</t>
  </si>
  <si>
    <t>3007036942</t>
  </si>
  <si>
    <t>DISTRICOL 1115 SOLUCIONES</t>
  </si>
  <si>
    <t>FO-25-1590477</t>
  </si>
  <si>
    <t>26/09/2025 SE ESCALA AL COORDINADOR DE ZONA PARA ENTREGA DE ROLLOS EN SITIO | 01/10/2025 SE REALIZA ENTREGA DE 30 POR EL OPERADOR LOGISTICO VELOCES CON LA GUIA V4001606799</t>
  </si>
  <si>
    <t>2800925</t>
  </si>
  <si>
    <t>FO-25-1590488</t>
  </si>
  <si>
    <t>26/09/2025 SE ESCALA AL COORDINADOR DE ZONA PARA ENTREGA DE ROLLOS EN SITIO | 01/10/2025 SE REALIZA ENTREGA DE 130 POR EL OPERADOR LOGISTICO VELOCES CON LA GUIA V4001606798</t>
  </si>
  <si>
    <t>2801008</t>
  </si>
  <si>
    <t>3007080336</t>
  </si>
  <si>
    <t>PTM MEDELLIN EL UNIVERSO DEL V</t>
  </si>
  <si>
    <t>FO-25-1590490</t>
  </si>
  <si>
    <t>26/09/2025 SE ESCALA AL COORDINADOR DE ZONA PARA ENTREGA DE ROLLOS EN SITIO | 01/10/2025 SE REALIZA ENTREGA DE 20 POR EL OPERADOR LOGISTICO VELOCES CON LA GUIA V4001606797</t>
  </si>
  <si>
    <t>2801089</t>
  </si>
  <si>
    <t>3007059652</t>
  </si>
  <si>
    <t>PAGAFACIL  MANIZALES EL AHORR</t>
  </si>
  <si>
    <t>FO-25-1591412</t>
  </si>
  <si>
    <t>27/09/2025 SE ESCALA AL COORDINADOR DE ZONA PARA ENTREGA DE ROLLOS EN SITIO | 01/10/2025 SE ENTREGAN 10 ROLLOS EN EL COMERCIO NO SE MANIPULAN EQUIPOS USUARIO INDICA QUE ESOS ROLLOS NO LE DURAN 2 DIAS YA QUE ES UN CORRESPONSAL ROBUSTO O PAGAFACIL Y NO ENTIENDE POR QUE LE ENVIAN TAN POCOS, PIDE QUE LE COLABOREN ENVIANDOLE COMO CORRESPONSAL ROBUSTO O BUENA CANTIDDS YA QUE SE QUEDA SIN ROLLOS PARA TRABAJAR</t>
  </si>
  <si>
    <t>2801591</t>
  </si>
  <si>
    <t>3007081142</t>
  </si>
  <si>
    <t>BARRIO CARIBE MANIZALES 1</t>
  </si>
  <si>
    <t>FO-25-1590854</t>
  </si>
  <si>
    <t>26/09/2025 SE ESCALA AL COORDINADOR DE ZONA PARA ENTREGA DE ROLLOS EN SITIO | 01/10/2025 SE ENTREGAN 20 ROLLOS EN EL COMERCIO NO SE MANIPULAN EQUIPOS</t>
  </si>
  <si>
    <t>2801624</t>
  </si>
  <si>
    <t>3007057443</t>
  </si>
  <si>
    <t>BARRIO CENTRO ZIPAQUIRA 7</t>
  </si>
  <si>
    <t>FO-25-1590869</t>
  </si>
  <si>
    <t>26/09/2025 SE ESCALA AL COORDINADOR DE ZONA PARA ENTREGA DE ROLLOS EN SITIO | 01/10/2025 SE VISITA COMERCIO CB BANCOLOMBIA, SE ENTREGAN 70 ROLLOS DE PAPEL SOLICITADOS PARA EL DATÁFONO, NO UPS, NO SE MANIPULAN EQUIPOS</t>
  </si>
  <si>
    <t>2801649</t>
  </si>
  <si>
    <t>3007053177</t>
  </si>
  <si>
    <t>BARRIO CORREGIMENTO CASTILLERA</t>
  </si>
  <si>
    <t>FO-25-1590864</t>
  </si>
  <si>
    <t>26/09/2025 SE ESCALA AL COORDINADOR DE ZONA PARA ENTREGA DE ROLLOS EN SITIO | 30/09/2025 SE REALIZÓ ENTREGA DE 10 ROLLOS PARA CB BANCOLOMBIA, NO SE MANIPULÓ EQUIPOS M</t>
  </si>
  <si>
    <t>2801822</t>
  </si>
  <si>
    <t>3007038266</t>
  </si>
  <si>
    <t>FO-25-1591007</t>
  </si>
  <si>
    <t>26/09/2025 SE ESCALA AL COORDINADOR DE ZONA PARA ENTREGA DE ROLLOS EN SITIO | 01/10/2025 SE REALIZA ENTREGA DE 40 ROLLOS PARA EL CORRESPONSAL</t>
  </si>
  <si>
    <t>2801886</t>
  </si>
  <si>
    <t>3007079781</t>
  </si>
  <si>
    <t>BARRIO SAN CARLOS SAN  CARLOS</t>
  </si>
  <si>
    <t>FO-25-1593013</t>
  </si>
  <si>
    <t>27/09/2025 SE REALIZA ENVIO DE ROLLOS CON GUIA | 03/10/2025 SE REALIZA ENVIO DE 10 ROLLOS, CON LA GUIA 284607442 SERVIENTREGA. SE CONFIRMA ENTREGA EXITOSA POR PARTE DEL USUARIO</t>
  </si>
  <si>
    <t>2802036</t>
  </si>
  <si>
    <t>3007046654</t>
  </si>
  <si>
    <t>BARRIO QUIBDO CHOCO QUIBDO 1</t>
  </si>
  <si>
    <t>FO-25-1591738</t>
  </si>
  <si>
    <t>27/09/2025 SE REALIZA ENVIO DE ROLLOS POR FLOTA | 02/10/2025 SE ENVÍAN 30 ROLLOS A TUTUNENDO POR Z EXPRESS, CONFIRMA RECIBIDO</t>
  </si>
  <si>
    <t>2802048</t>
  </si>
  <si>
    <t>3007066191</t>
  </si>
  <si>
    <t>PTM RIONEGRO PROVEEDORA YEPES</t>
  </si>
  <si>
    <t>FO-25-1592169</t>
  </si>
  <si>
    <t>27/09/2025 SE ESCALA AL COORDINADOR DE ZONA PARA ENTREGA DE ROLLOS EN SITIO | 27/09/2025 NO SE LOGRA COMUNICACIÓN CON LA LÍNEA SUMINISTRADA 3156459138, PARA VALIDAR EMPRESA TRANSPORTADOR O FLOTA PARA REALIZAR EL ENVÍO DE ROLLOS, DEBIDO A QUE ESTOS SE ENCUENTRAN A MÁS DE 5 HORAS DE LA CIUDAD SEDE. | 29/09/2025 NO SE LOGRA COMUNICACIÓN CON LA LÍNEA SUMINISTRADA 3156459138, PARA VALIDAR EMPRESA TRANSPORTADOR O FLOTA PARA REALIZAR EL ENVÍO DE ROLLOS, DEBIDO A QUE ESTOS SE ENCUENTRAN A MÁS DE 5 HORAS DE LA CIUDAD SEDE. | 29/09/2025 SE REALIZA ENVIO POR EMPRESA DE TRANSPORTE INTERRAPIDISIMO POR SOLICITUD DE CLIENTE AL MUNICIPIO DE SAN ALBERTO - CESAR</t>
  </si>
  <si>
    <t>2802105</t>
  </si>
  <si>
    <t>3007078058</t>
  </si>
  <si>
    <t>PTM MEDELLIN TIENDA COSTEPAISA</t>
  </si>
  <si>
    <t>FO-25-1593628</t>
  </si>
  <si>
    <t>27/09/2025 SE ESCALA AL COORDINADOR DE ZONA PARA ENTREGA DE ROLLOS EN SITIO | 01/10/2025 SE REALIZA ENTREGA DE 40 POR EL OPERADOR LOGISTICO VELOCES CON LA GUIA V4001606787</t>
  </si>
  <si>
    <t>2802110</t>
  </si>
  <si>
    <t>3007039737</t>
  </si>
  <si>
    <t>PTM MED VALEN Y JACOB</t>
  </si>
  <si>
    <t>FO-25-1591669</t>
  </si>
  <si>
    <t>27/09/2025 SE ESCALA AL COORDINADOR DE ZONA PARA ENTREGA DE ROLLOS EN SITIO | 01/10/2025 SE REALIZA ENTREGA DE 30 POR EL OPERADOR LOGISTICO VELOCES CON LA GUIA V4001606788</t>
  </si>
  <si>
    <t>2802598</t>
  </si>
  <si>
    <t>3007036314</t>
  </si>
  <si>
    <t>DISTRICOL TODO FRESCO LA COLIN</t>
  </si>
  <si>
    <t>FO-25-1591662</t>
  </si>
  <si>
    <t>27/09/2025 SE ESCALA AL COORDINADOR DE ZONA PARA ENTREGA DE ROLLOS EN SITIO | 01/10/2025 SE REALIZA ENTREGA DE 40 POR EL OPERADOR LOGISTICO VELOCES CON LA GUIA V4001606789</t>
  </si>
  <si>
    <t>2802852</t>
  </si>
  <si>
    <t>FO-25-1592048</t>
  </si>
  <si>
    <t>27/09/2025 SE ESCALA AL COORDINADOR DE ZONA PARA ENTREGA DE ROLLOS EN SITIO | 01/10/2025 SE REALIZA ENTREGA DE 230 POR EL OPERADOR LOGISTICO VELOCES CON LA GUIA V4001606790</t>
  </si>
  <si>
    <t>2802858</t>
  </si>
  <si>
    <t>3007017455</t>
  </si>
  <si>
    <t>BARRIO ROBLEDO AURES III MEDEL</t>
  </si>
  <si>
    <t>FO-25-1592046</t>
  </si>
  <si>
    <t>27/09/2025 SE ESCALA AL COORDINADOR DE ZONA PARA ENTREGA DE ROLLOS EN SITIO | 01/10/2025 SE REALIZA ENTREGA DE 140 POR EL OPERADOR LOGISTICO VELOCES CON LA GUIA V4001606791</t>
  </si>
  <si>
    <t>2802872</t>
  </si>
  <si>
    <t>3007055753</t>
  </si>
  <si>
    <t>BARRIO ACUARELA DEL VALLE GUAD</t>
  </si>
  <si>
    <t>FO-25-1592162</t>
  </si>
  <si>
    <t>27/09/2025 SE ESCALA AL COORDINADOR DE ZONA PARA ENTREGA DE ROLLOS EN SITIO | 01/10/2025 EN LA VISITA TÉCNICA SE REALIZÓ LA ENTREGA DE 10 ROLLOS TERMICOS DE REDEBAN PARA EL CB</t>
  </si>
  <si>
    <t>2802955</t>
  </si>
  <si>
    <t>3007033988</t>
  </si>
  <si>
    <t>PAGAFACIL LA 14 ARMENIA</t>
  </si>
  <si>
    <t>FO-25-1592989</t>
  </si>
  <si>
    <t>27/09/2025 SE ESCALA AL COORDINADOR DE ZONA PARA ENTREGA DE ROLLOS EN SITIO | 01/10/2025 SE VISITA COMERCIO SE REALIZÓ ENTREGA DE 120 ROLLOS</t>
  </si>
  <si>
    <t>2802960</t>
  </si>
  <si>
    <t>3007078146</t>
  </si>
  <si>
    <t>PTM MEDELLIN ELOASIS DE CARPIN</t>
  </si>
  <si>
    <t>FO-25-1593615</t>
  </si>
  <si>
    <t>27/09/2025 SE ESCALA AL COORDINADOR DE ZONA PARA ENTREGA DE ROLLOS EN SITIO | 03/10/2025 SE REALIZA ENTREGA DE 90 POR EL OPERADOR LOGISTICO VELOCES CON LA GUIA V4001606793</t>
  </si>
  <si>
    <t>2802964</t>
  </si>
  <si>
    <t>3007023656</t>
  </si>
  <si>
    <t>COMCARD MED GUADALUPE VINA LUZ</t>
  </si>
  <si>
    <t>FO-25-1593079</t>
  </si>
  <si>
    <t>27/09/2025 SE ESCALA AL COORDINADOR DE ZONA PARA ENTREGA DE ROLLOS EN SITIO | 03/10/2025 SE REALIZA ENTREGA DE 110 POR EL OPERADOR LOGISTICO VELOCES CON LA GUIA V4001606794</t>
  </si>
  <si>
    <t>2802972</t>
  </si>
  <si>
    <t>FO-25-1593070</t>
  </si>
  <si>
    <t>27/09/2025 SE ESCALA AL COORDINADOR DE ZONA PARA ENTREGA DE ROLLOS EN SITIO | 01/10/2025 DURANTE LA VISITA TECNICA SE REALIZA ENTREGA DE ROLLOS PARA DATÁFONO NO SE MANIPULAN EQUIPOS</t>
  </si>
  <si>
    <t>2802988</t>
  </si>
  <si>
    <t>3007030313</t>
  </si>
  <si>
    <t>BARRIO AEROPUERTO RIONEGRO RIO</t>
  </si>
  <si>
    <t>FO-25-1593608</t>
  </si>
  <si>
    <t>27/09/2025 SE ESCALA AL COORDINADOR DE ZONA PARA ENTREGA DE ROLLOS EN SITIO | 01/10/2025 ENTREGA DE ROLLOS OK</t>
  </si>
  <si>
    <t>2803015</t>
  </si>
  <si>
    <t>3007079775</t>
  </si>
  <si>
    <t>BARRIO CENTRO GUAMO 11</t>
  </si>
  <si>
    <t>FO-25-1592629</t>
  </si>
  <si>
    <t>27/09/2025 SE ESCALA AL COORDINADOR DE ZONA PARA ENTREGA DE ROLLOS EN SITIO | 30/09/2025 SE REALIZA ENVÍO DE 10 ROLLOS POR SOLICITUD DEL CLIENTE, MEDIANTE TRANSPORTADORA INTERRAPIDISMO ALA DIRECCIÓN ASIGNADA.</t>
  </si>
  <si>
    <t>2803017</t>
  </si>
  <si>
    <t>FO-25-1593009</t>
  </si>
  <si>
    <t>27/09/2025 SE REALIZA ENVIO DE ROLLOS CON GUIA | 02/10/2025 SE REALIZA ENVIO DE 20 ROLLOS, CON LA GUIA 284607441 SERVIENTREGA. SE CONFIRMA ENTREGA EXITOSA POR PARTE DE LA TRANSPORTADORA</t>
  </si>
  <si>
    <t>2803022</t>
  </si>
  <si>
    <t>3007081039</t>
  </si>
  <si>
    <t>DISTRICOL CARNES LAS MERCEDES</t>
  </si>
  <si>
    <t>FO-25-1593623</t>
  </si>
  <si>
    <t>27/09/2025 SE ESCALA AL COORDINADOR DE ZONA PARA ENTREGA DE ROLLOS EN SITIO | 01/10/2025 SE REALIZA ENTREGA DE 20 POR EL OPERADOR LOGISTICO VELOCES CON LA GUIA V4001606792</t>
  </si>
  <si>
    <t>2803117</t>
  </si>
  <si>
    <t>3007080131</t>
  </si>
  <si>
    <t>BARRIO ORTIZ APARTADO 1</t>
  </si>
  <si>
    <t>FO-25-1593618</t>
  </si>
  <si>
    <t>27/09/2025 SE ESCALA AL COORDINADOR DE ZONA PARA ENTREGA DE ROLLOS EN SITIO | 02/10/2025 ENVÍO 20 ROLLOS PARA DATAFONO DIRECTAMENTE CON EL CONDUCTOR, ENTREGA CONFIRMADA CON EL CLIENTE</t>
  </si>
  <si>
    <t>2803159</t>
  </si>
  <si>
    <t>3007063960</t>
  </si>
  <si>
    <t>DISTRICOL MERCADOS HATO NUEVO</t>
  </si>
  <si>
    <t>FO-25-1593597</t>
  </si>
  <si>
    <t>27/09/2025 SE ESCALA AL COORDINADOR DE ZONA PARA ENTREGA DE ROLLOS EN SITIO | 01/10/2025 SE REALIZA ENTREGA DE 100 POR EL OPERADOR LOGISTICO VELOCES CON LA GUIA V4001606800</t>
  </si>
  <si>
    <t>2803213</t>
  </si>
  <si>
    <t>3007074711</t>
  </si>
  <si>
    <t>BARRIO SANTO DOMINGO MEDELLIN</t>
  </si>
  <si>
    <t>FO-25-1593595</t>
  </si>
  <si>
    <t>27/09/2025 SE ESCALA AL COORDINADOR DE ZONA PARA ENTREGA DE ROLLOS EN SITIO | 06/10/2025 SE REALIZA ENTREGA DE 140 ROLLOS POR EL OPERADOR VELOCES CON LA GUIA V4001606801</t>
  </si>
  <si>
    <t>MARIN QUINTERO BRAYAN ESTIVEN</t>
  </si>
  <si>
    <t>2803244</t>
  </si>
  <si>
    <t>3007077257</t>
  </si>
  <si>
    <t>BARRIO PARQUE PRINCIPAL PUERTO</t>
  </si>
  <si>
    <t>FO-25-1597682</t>
  </si>
  <si>
    <t>29/09/2025 SE REALIZA ENVIO DE ROLLOS CON GUIA | 04/10/2025 SE REALIZA ENVIO DE 20 ROLLOS, CON LA GUIA 6345301353032 SERVIENTREGA. SE CONFIRMA ENTREGA EXITOSA POR PARTE DE LA TRANSPORTADORA</t>
  </si>
  <si>
    <t>2803245</t>
  </si>
  <si>
    <t>3007045304</t>
  </si>
  <si>
    <t>PTM SAN PEDRO DE URABA MUNDO E</t>
  </si>
  <si>
    <t>FO-25-1594188</t>
  </si>
  <si>
    <t>27/09/2025 SE REALIZA ENVIO DE ROLLOS CON GUIA | 03/10/2025 DEBIDO A INCONVENIENTES CON LOS MO DE LA TA BODEGA NO VISUALIZABA ACTIVIDAD | 08/10/2025 SE CONFIRMA ENTREGA EXITOSA POR PARTE DE LA TRANSPORTADORA MANDAR Y SERVIR CON LA GUIA 6345301356375</t>
  </si>
  <si>
    <t>2803329</t>
  </si>
  <si>
    <t>3007069237</t>
  </si>
  <si>
    <t>DISTRICOL ABASTOS Y VARIEDADES</t>
  </si>
  <si>
    <t>FO-25-1594168</t>
  </si>
  <si>
    <t>27/09/2025 SE ESCALA AL COORDINADOR DE ZONA PARA ENTREGA DE ROLLOS EN SITIO | 02/10/2025 ENVÍO 20 ROLLOS PARA DATAFONO DIRECTO CON EL CONDUCTOR, ENTREGA CONFIRMADA CON EL CLIENTE.</t>
  </si>
  <si>
    <t>2803353</t>
  </si>
  <si>
    <t>3007073507</t>
  </si>
  <si>
    <t>BARRIO SANTA CRUZ MEDELLIN</t>
  </si>
  <si>
    <t>FO-25-1596227</t>
  </si>
  <si>
    <t>29/09/2025 SE ESCALA AL COORDINADOR DE ZONA PARA ENTREGA DE ROLLOS EN SITIO | 01/10/2025 SE REALIZA ENTREGA DE 90 POR EL OPERADOR LOGISTICO VELOCES CON LA GUIA V4001612417</t>
  </si>
  <si>
    <t>2803431</t>
  </si>
  <si>
    <t>3007052003</t>
  </si>
  <si>
    <t>BARRIO CENTRO PALESTINA 5</t>
  </si>
  <si>
    <t>FO-25-1596222</t>
  </si>
  <si>
    <t>29/09/2025 SE ESCALA AL COORDINADOR DE ZONA PARA ENTREGA DE ROLLOS EN SITIO | 01/10/2025 SE ENTREGAN 30 ROLLOS.</t>
  </si>
  <si>
    <t>2803457</t>
  </si>
  <si>
    <t>3007079310</t>
  </si>
  <si>
    <t>BARRIO LINARES MANIZALES 5</t>
  </si>
  <si>
    <t>FO-25-1596211</t>
  </si>
  <si>
    <t>29/09/2025 SE ESCALA AL COORDINADOR DE ZONA PARA ENTREGA DE ROLLOS EN SITIO | 01/10/2025 SE ENTREGAN 110 ROLLOS EN EL COMERCIO NO SE MANIPULAN EQUIPOS</t>
  </si>
  <si>
    <t>2803501</t>
  </si>
  <si>
    <t>3007067452</t>
  </si>
  <si>
    <t>BARRIO CRR SANTA RITA ANDES</t>
  </si>
  <si>
    <t>FO-25-1596567</t>
  </si>
  <si>
    <t>29/09/2025 SE REALIZA ENVIO DE ROLLOS CON GUIA | 01/10/2025 SE ENVÍAN 40 ROLLOS OK POR INTERRAPIDISIMO</t>
  </si>
  <si>
    <t>2803950</t>
  </si>
  <si>
    <t>3007066013</t>
  </si>
  <si>
    <t>BARRIO NIQUIA BELLO 16</t>
  </si>
  <si>
    <t>FO-25-1596210</t>
  </si>
  <si>
    <t>29/09/2025 SE ESCALA AL COORDINADOR DE ZONA PARA ENTREGA DE ROLLOS EN SITIO | 06/10/2025 ENVIO PRESENTA NOVEDAD EN LA ENTREGA VELOCES INDICA QUE NO CONTESTA Y EL NÚMERO DE LOCAL NO EXISTE, SE REPROGRAMA ACTIVIDAD | 09/10/2025 SE REALIZA ENTREGA DE 140 ROLLOS POR EL OPERADOR VELOCES CON LA GUIA V4001612416</t>
  </si>
  <si>
    <t>5042</t>
  </si>
  <si>
    <t>2804048</t>
  </si>
  <si>
    <t>3007067494</t>
  </si>
  <si>
    <t>SANTA FE DE ANTIOQUIA</t>
  </si>
  <si>
    <t>BARRIO PASO REAL LA ESMERALDA</t>
  </si>
  <si>
    <t>FO-25-1596204</t>
  </si>
  <si>
    <t>29/09/2025 SE ESCALA AL COORDINADOR DE ZONA PARA ENTREGA DE ROLLOS EN SITIO | 01/10/2025 SE REALIZA ENTREGA DE 60 ROLLOS</t>
  </si>
  <si>
    <t>2804161</t>
  </si>
  <si>
    <t>3007081345</t>
  </si>
  <si>
    <t>PTM MEDELLIN DROGUERIA TRIPLE</t>
  </si>
  <si>
    <t>FO-25-1596190</t>
  </si>
  <si>
    <t>29/09/2025 SE ESCALA AL COORDINADOR DE ZONA PARA ENTREGA DE ROLLOS EN SITIO | 01/10/2025 SE REALIZA ENTREGA DE 20 POR EL OPERADOR LOGISTICO VELOCES CON LA GUIA V4001612415</t>
  </si>
  <si>
    <t>2804891</t>
  </si>
  <si>
    <t>3007057551</t>
  </si>
  <si>
    <t>FO-25-1596178</t>
  </si>
  <si>
    <t>29/09/2025 SE ESCALA AL COORDINADOR DE ZONA PARA ENTREGA DE ROLLOS EN SITIO | 01/10/2025 SE REALIZA ENTREGA DE 50 ROLLOS RBM</t>
  </si>
  <si>
    <t>2804895</t>
  </si>
  <si>
    <t>3007044626</t>
  </si>
  <si>
    <t>PTM META OSCAR JAIR RINCON MOJ</t>
  </si>
  <si>
    <t>FO-25-1596561</t>
  </si>
  <si>
    <t>29/09/2025 SE REALIZA ENVIO DE ROLLOS CON GUIA | 04/10/2025 SE REALIZA ENVIO DE 30 ROLLOS, CON LA GUIA 2235596110 SERVIENTREGA. SE CONFIRMA ENTREGA EXITOSA POR PARTE DE LA TRANSPORTADORA</t>
  </si>
  <si>
    <t>2805019</t>
  </si>
  <si>
    <t>FO-25-1597706</t>
  </si>
  <si>
    <t>29/09/2025 SE REALIZA ENVIO DE ROLLOS CON GUIA | 29/09/2025 SE REALIZÓ EL ENVÍO DE PAPELERÍA SOLICITADA SE ENTREGA COPIA DE GUÍA AL CLIENTE PARA QUE RECLAME EN OFICINA</t>
  </si>
  <si>
    <t>54810</t>
  </si>
  <si>
    <t>2805047</t>
  </si>
  <si>
    <t>3007054022</t>
  </si>
  <si>
    <t>TIBU</t>
  </si>
  <si>
    <t>DISTRICOL INV PUNTO Y FAMA</t>
  </si>
  <si>
    <t>FO-25-1596559</t>
  </si>
  <si>
    <t>29/09/2025 SE REALIZA ENVIO DE ROLLOS CON GUIA | 04/10/2025 SE REALIZA ENVIO DE 50 ROLLOS, CON LA GUIA 2187690719 SERVIENTREGA. SE CONFIRMA ENTREGA EXITOSA POR PARTE DE LA TRANSPORTADORA</t>
  </si>
  <si>
    <t>2805153</t>
  </si>
  <si>
    <t>3007047440</t>
  </si>
  <si>
    <t>OPRAP SUPERCENTRO DE LA MODA</t>
  </si>
  <si>
    <t>FO-25-1597842</t>
  </si>
  <si>
    <t>29/09/2025 SE ESCALA AL COORDINADOR DE ZONA PARA ENTREGA DE ROLLOS EN SITIO | 01/10/2025 SE REALIZA ENTREGA DE 140 POR EL OPERADOR LOGISTICO VELOCES CON LA GUIA V4001612418</t>
  </si>
  <si>
    <t>2805234</t>
  </si>
  <si>
    <t>3007079030</t>
  </si>
  <si>
    <t>BARRIO SAN LUCAS ARAUCA 1</t>
  </si>
  <si>
    <t>FO-25-1596557</t>
  </si>
  <si>
    <t>29/09/2025 SE REALIZA ENVIO DE ROLLOS CON GUIA | 02/10/2025 SE REALIZA ENVIO DE 20 ROLLOS, CON LA GUIA 2187690718 SERVIENTREGA. SE CONFIRMA ENTREGA EXITOSA POR PARTE DE LA TRANSPORTADORA</t>
  </si>
  <si>
    <t>2805331</t>
  </si>
  <si>
    <t>3007080296</t>
  </si>
  <si>
    <t>BARRIO EL CENTRO PUERTO WILCHES 2</t>
  </si>
  <si>
    <t>FO-25-1596554</t>
  </si>
  <si>
    <t>29/09/2025 SE REALIZA ENVIO DE ROLLOS CON GUIA | 03/10/2025 SE REALIZA ENVIO DE 20 ROLLOS, CON LA GUIA 2187690717 SERVIENTREGA. SE CONFIRMA ENTREGA EXITOSA POR PARTE DE LA TRANSPORTADORA</t>
  </si>
  <si>
    <t>8606</t>
  </si>
  <si>
    <t>2805361</t>
  </si>
  <si>
    <t>3007072455</t>
  </si>
  <si>
    <t>REPELON</t>
  </si>
  <si>
    <t>REPELON CENTRO 1</t>
  </si>
  <si>
    <t>FO-25-1597835</t>
  </si>
  <si>
    <t>29/09/2025 SE ESCALA AL COORDINADOR DE ZONA PARA ENTREGA DE ROLLOS EN SITIO | 03/10/2025 SE REALIZA VISITA TÉCNICA, SE ENTREGA 20 ROLLOS PARA DATAFONO, EL CLIENTE RECIBE A SATISFACCIÓN, CB OPERATIVO.</t>
  </si>
  <si>
    <t>2805493</t>
  </si>
  <si>
    <t>3007057584</t>
  </si>
  <si>
    <t>PTM VALLEDUPAR PROVISIONES PAP</t>
  </si>
  <si>
    <t>FO-25-1597829</t>
  </si>
  <si>
    <t>29/09/2025 SE ESCALA AL COORDINADOR DE ZONA PARA ENTREGA DE ROLLOS EN SITIO | 30/09/2025 SE REALIZA VISITA PARA ENTREGA DE ROLLOS CB NO EXISTE EN DIRECCIÓN ,SE REALIZAN GESTIÓN TELEFÓNICA CLIENTE NOS INDICA VIA WSP QUE EL CB LO TIENE EN LA DIRECCION CALLE 12 # 14-20, SE LE DA INICIACIÓN QUE DEBE SOLICITAR EL TRASLADO DEL CB PARA PODER HACERLE ENTREGA DE LOS ROLLOS</t>
  </si>
  <si>
    <t>2805804</t>
  </si>
  <si>
    <t>3007079769</t>
  </si>
  <si>
    <t>BARRIO PRIMERO DE MAYO  DAGUA  DAGUA</t>
  </si>
  <si>
    <t>FO-25-1597824</t>
  </si>
  <si>
    <t>29/09/2025 SE ESCALA AL COORDINADOR DE ZONA PARA ENTREGA DE ROLLOS EN SITIO | 03/10/2025 EN LA VISITA TÉCNICA REALIZADA AL COMERCIO SE LLEGA AL SITIO SE INFORMA EL MOTIVO DE LA VISITA SE ENTREGAN 10 ROLLOS TÉRMICOS AL CLIENTE EL CLIENTE RECIBE ROLLOS.</t>
  </si>
  <si>
    <t>2805819</t>
  </si>
  <si>
    <t>3007013005</t>
  </si>
  <si>
    <t>TERMINAL COORDINADORA MEDELLIN</t>
  </si>
  <si>
    <t>FO-25-1597823</t>
  </si>
  <si>
    <t>29/09/2025 SE ESCALA AL COORDINADOR DE ZONA PARA ENTREGA DE ROLLOS EN SITIO | 01/10/2025 SE REALIZA ENTREGA DE 10 POR EL OPERADOR LOGISTICO VELOCES CON LA GUIA V4001612419</t>
  </si>
  <si>
    <t>5234</t>
  </si>
  <si>
    <t>2805913</t>
  </si>
  <si>
    <t>3007063962</t>
  </si>
  <si>
    <t>DABEIBA</t>
  </si>
  <si>
    <t>DISTRICOL VIVERES Y ABARROTE U</t>
  </si>
  <si>
    <t>FO-25-1598372</t>
  </si>
  <si>
    <t>29/09/2025 SE REALIZA ENVIO DE ROLLOS CON GUIA | 06/10/2025 ENVIO EN PROCESO SE CONFIRMA QUE EL USUARIO AUN NO RECIBE | 08/10/2025 SE INTENTO COMUNICAR CON EL USUARIO PERO NO CONTESTO | 14/10/2025 ENVIOS PRESENTA NOVEDAD, DERRUMBE VIA DABEIBA | 22/10/2025 SE LLAMA AL CB, AUN NO RECIBE PERO HOY VALIDARA EN OFICINA . | 23/10/2025 SE ESCALA CON SERVIENTREGA: 284607443: LA GUÍA CUENTA CON TAMBIÉN UNA SOLICITUD DE RADICADO 87148524 PENDIENTE, EL CUAL RECOMENDAMOS EL CASO CON LA REGIONAL PARA PRONTA RESPUESTA. | 24/10/2025 SE REALIZA ENVIO DE 20 ROLLOS, CON LA GUIA 284607443 SERVIENTREGA SE CONFIRMA ENTREGA EXITOSA POR PARTE DE LA TRANSPORTADORA</t>
  </si>
  <si>
    <t>2805964</t>
  </si>
  <si>
    <t>3007077422</t>
  </si>
  <si>
    <t>DISTRICOL CARNICER BARENAS I</t>
  </si>
  <si>
    <t>FO-25-1597821</t>
  </si>
  <si>
    <t>29/09/2025 SE ESCALA AL COORDINADOR DE ZONA PARA ENTREGA DE ROLLOS EN SITIO | 01/10/2025 SE REALIZA ENTREGA DE 50 POR EL OPERADOR LOGISTICO VELOCES CON LA GUIA V4001612420</t>
  </si>
  <si>
    <t>2806189</t>
  </si>
  <si>
    <t>3007077615</t>
  </si>
  <si>
    <t>BARRIO VRD SANTA FE MONTERIA</t>
  </si>
  <si>
    <t>FO-25-1597809</t>
  </si>
  <si>
    <t>29/09/2025 SE ESCALA AL COORDINADOR DE ZONA PARA ENTREGA DE ROLLOS EN SITIO | 30/09/2025 SE REALIZA VISITA TÉCNICA PARA ENTREGA DE 30 ROLLOS PARA DATÁFONO, NO SE INTERVIENE TERMINAL Y LA ENTREGA SE REALIZA SIN NOVEDAD.
NOTA: ROLLOS SE ENTREGAN EN EL EDIFICIO CALLE 59 NO 7-60 EN PORTERÍA, BR LA CASTELLANA EN MONTERÍA, POR AUTORIZACIÓN DEL CLIENTE.</t>
  </si>
  <si>
    <t>2806379</t>
  </si>
  <si>
    <t>FO-25-1597806</t>
  </si>
  <si>
    <t>29/09/2025 SE ESCALA AL COORDINADOR DE ZONA PARA ENTREGA DE ROLLOS EN SITIO | 01/10/2025 SE REALIZA ENTREGA DE 70 POR EL OPERADOR LOGISTICO VELOCES CON LA GUIA V4001612421</t>
  </si>
  <si>
    <t>2806437</t>
  </si>
  <si>
    <t>3007029948</t>
  </si>
  <si>
    <t>DISTRICOL PARADOR MONTE VERDE</t>
  </si>
  <si>
    <t>FO-25-1597675</t>
  </si>
  <si>
    <t>29/09/2025 SE REALIZA ENVIO DE ROLLOS CON GUIA | 02/10/2025 SE REALIZA ENVIO DE 70 ROLLOS, CON LA GUIA 2205447197 SERVIENTREGA. SE CONFIRMA ENTREGA EXITOSA POR PARTE DEL USUARIO</t>
  </si>
  <si>
    <t>25839</t>
  </si>
  <si>
    <t>2806511</t>
  </si>
  <si>
    <t>3007073525</t>
  </si>
  <si>
    <t>UBALA</t>
  </si>
  <si>
    <t>BARRIO SECTOR EL PUERTO UBALA</t>
  </si>
  <si>
    <t>FO-25-1597676</t>
  </si>
  <si>
    <t>29/09/2025 SE REALIZA ENVIO DE ROLLOS CON GUIA | 30/09/2025 SE REALIZA ENVIO DE ROLLOS PARA DATÁFONO CON LOS DATOS INDICADOS POR EL CLIENTE SE ENVÍA GUÍA POR WHATSAPP A CLIENTE</t>
  </si>
  <si>
    <t>2806588</t>
  </si>
  <si>
    <t>FO-25-1598370</t>
  </si>
  <si>
    <t>29/09/2025 SE REALIZA ENVIO DE ROLLOS CON GUIA | 02/10/2025 SE REALIZA ENVIO DE 10 ROLLOS, CON LA GUIA 2205447198 SERVIENTREGA. SE CONFIRMA ENTREGA EXITOSA POR PARTE DE LA TRANSPORTADORA</t>
  </si>
  <si>
    <t>2806633</t>
  </si>
  <si>
    <t>3007075014</t>
  </si>
  <si>
    <t>PTM MEDELLIN LA REJA MORADA</t>
  </si>
  <si>
    <t>FO-25-1601467</t>
  </si>
  <si>
    <t>29/09/2025 SE ESCALA AL COORDINADOR DE ZONA PARA ENTREGA DE ROLLOS EN SITIO | 01/10/2025 SE REALIZA ENTREGA DE 40 ROLLOS</t>
  </si>
  <si>
    <t>23466</t>
  </si>
  <si>
    <t>2806670</t>
  </si>
  <si>
    <t>3007075587</t>
  </si>
  <si>
    <t>MONTELIBANO</t>
  </si>
  <si>
    <t>PTM MONTELIBANO SE PAPELERÍA Y</t>
  </si>
  <si>
    <t>FO-25-1597672</t>
  </si>
  <si>
    <t>29/09/2025 SE REALIZA ENVIO DE ROLLOS CON GUIA | 06/10/2025 ENVIO EN PROCESO, NO SE HA ENTREGADO A USUSARIO | 06/10/2025 EN COMUNICACIÓN CON CB INFORMA QUE AUN NO LE HAN LLEGADO LOS ROLLOS | 07/10/2025 SE COMUNICA CON EL USUARIO DONDE INFORMA QUE AUN NO RECIBE LOS ROLLOS | 08/10/2025 SE REALIZA ENVIO DE 40 ROLLOS, CON LA GUIA 2265100383 SERVIENTREGA. SE CONFIRMA ENTREGA EXITOSA POR PARTE DE LA TRANSPORTADORA</t>
  </si>
  <si>
    <t>2806894</t>
  </si>
  <si>
    <t>3007035434</t>
  </si>
  <si>
    <t>BARRIO DOSQUEBRADAS LA ROMELIA</t>
  </si>
  <si>
    <t>FO-25-1597800</t>
  </si>
  <si>
    <t>29/09/2025 SE ESCALA AL COORDINADOR DE ZONA PARA ENTREGA DE ROLLOS EN SITIO | 01/10/2025 SE ENTREGAN 10 ROLLOS.</t>
  </si>
  <si>
    <t>50226</t>
  </si>
  <si>
    <t>2807024</t>
  </si>
  <si>
    <t>3007079768</t>
  </si>
  <si>
    <t>CUMARAL</t>
  </si>
  <si>
    <t>BARRIO CENTRO CUMARAL  12</t>
  </si>
  <si>
    <t>FO-25-1600984</t>
  </si>
  <si>
    <t>29/09/2025 SE ESCALA AL COORDINADOR DE ZONA PARA ENTREGA DE ROLLOS EN SITIO | 30/09/2025 SE REALIZA VISTA AL CB POR SOLICITUD DE ROLLOS, SE ENTREGAN TODO OK</t>
  </si>
  <si>
    <t>2807033</t>
  </si>
  <si>
    <t>3007059337</t>
  </si>
  <si>
    <t>DISTRICOL TIENDA FERSAN</t>
  </si>
  <si>
    <t>FO-25-1597799</t>
  </si>
  <si>
    <t>29/09/2025 SE ESCALA AL COORDINADOR DE ZONA PARA ENTREGA DE ROLLOS EN SITIO | 01/10/2025 SE REALIZA ENTREGA DE 80 POR EL OPERADOR LOGISTICO VELOCES CON LA GUIA V4001612422</t>
  </si>
  <si>
    <t>2807131</t>
  </si>
  <si>
    <t>3007063761</t>
  </si>
  <si>
    <t>BARRIO LAS PALMAS BALBOA</t>
  </si>
  <si>
    <t>FO-25-1598182</t>
  </si>
  <si>
    <t>29/09/2025 SE REALIZA ENVIO DE ROLLOS CON GUIA | 03/10/2025 SE REALIZA ENVIO DE 10 ROLLOS, CON LA GUIA 2185553803 SERVIENTREGA. SE CONFIRMA ENTREGA EXITOSA POR PARTE DE LA TRANSPORTADORA</t>
  </si>
  <si>
    <t>2807447</t>
  </si>
  <si>
    <t>3007081006</t>
  </si>
  <si>
    <t>PTM CALDAS BOTANICASALOMON</t>
  </si>
  <si>
    <t>FO-25-1602329</t>
  </si>
  <si>
    <t>29/09/2025 SE ESCALA AL COORDINADOR DE ZONA PARA ENTREGA DE ROLLOS EN SITIO | 01/10/2025 SE ENTREGAN 30 ROLLOS EXITOSAMENTE</t>
  </si>
  <si>
    <t>2807927</t>
  </si>
  <si>
    <t>3007052840</t>
  </si>
  <si>
    <t>DISTRICOL EDS LA CAMILA</t>
  </si>
  <si>
    <t>FO-25-1598338</t>
  </si>
  <si>
    <t>29/09/2025 SE ESCALA AL COORDINADOR DE ZONA PARA ENTREGA DE ROLLOS EN SITIO | 02/10/2025 ENVÍO 60 ROLLOS PARA DATAFONO DIRECTO CON EL CONDUCTOR, ENTREGA CONFIRMADA CON EL CLIENTE.</t>
  </si>
  <si>
    <t>2808108</t>
  </si>
  <si>
    <t>3007081160</t>
  </si>
  <si>
    <t>BARRIO BUENOS AIRES EL SANTUARIO</t>
  </si>
  <si>
    <t>FO-25-1598330</t>
  </si>
  <si>
    <t>29/09/2025 SE ESCALA AL COORDINADOR DE ZONA PARA ENTREGA DE ROLLOS EN SITIO | 01/10/2025 ENTREGA 20 ROLLOS OK</t>
  </si>
  <si>
    <t>2808205</t>
  </si>
  <si>
    <t>3007077508</t>
  </si>
  <si>
    <t>BARRIO ACOSTURAS PUERTO NARE</t>
  </si>
  <si>
    <t>FO-25-1598548</t>
  </si>
  <si>
    <t>29/09/2025 SE REALIZA ENVIO DE ROLLOS CON GUIA | 06/10/2025 ENVIO EN PROCESO AUN NO SE CONFIRMA ENTREGA AL USUARIO, | 06/10/2025 06-10 SE CONFIRMA ENTREGA EXITOSA DE 10 ROLLOS POR TRANSPORTADORA</t>
  </si>
  <si>
    <t>2808233</t>
  </si>
  <si>
    <t>3007024340</t>
  </si>
  <si>
    <t>CORREGIMIENTO LA DANTA SONSON</t>
  </si>
  <si>
    <t>FO-25-1598405</t>
  </si>
  <si>
    <t>29/09/2025 SE REALIZA ENVIO DE ROLLOS POR FLOTA | 02/10/2025 SE ENVÍAN 10 ROLLOS A LA DANTA POR TRANSORIENTE CLIENTE CONFIRMA RECIBIDO</t>
  </si>
  <si>
    <t>2808257</t>
  </si>
  <si>
    <t>3007045231</t>
  </si>
  <si>
    <t>DISTRICOL VARIEDADES TATIS</t>
  </si>
  <si>
    <t>FO-25-1598576</t>
  </si>
  <si>
    <t>29/09/2025 SE ESCALA AL COORDINADOR DE ZONA PARA ENTREGA DE ROLLOS EN SITIO | 01/10/2025 SE LLEGA A SITIO, SE ENTREGAN 20 ROLLOS RBM</t>
  </si>
  <si>
    <t>2808511</t>
  </si>
  <si>
    <t>3007080104</t>
  </si>
  <si>
    <t>DISTRICOL BOLSOS DELUXE</t>
  </si>
  <si>
    <t>FO-25-1598573</t>
  </si>
  <si>
    <t>29/09/2025 SE ESCALA AL COORDINADOR DE ZONA PARA ENTREGA DE ROLLOS EN SITIO | 01/10/2025 SE REALIZA ENTREGA DE 10 ROLLOS REDEBAN EN EL PUNTO SIN NOVEDAD, EN LA ENTREGA NO SE MANIPULAN EQUIPOS</t>
  </si>
  <si>
    <t>2808605</t>
  </si>
  <si>
    <t>3007061319</t>
  </si>
  <si>
    <t>DISTRICOL TELMIS</t>
  </si>
  <si>
    <t>FO-25-1598604</t>
  </si>
  <si>
    <t>29/09/2025 SE REALIZA ENVIO DE ROLLOS CON GUIA | 06/10/2025 06-10 SE CONFIRMA ENTREGA EXITOSA DE 10 ROPLLOS POR TRANSPORTADORA</t>
  </si>
  <si>
    <t>2808740</t>
  </si>
  <si>
    <t>3007070536</t>
  </si>
  <si>
    <t>VEREDA SAN JOSE DE LA COLORADA</t>
  </si>
  <si>
    <t>FO-25-1598963</t>
  </si>
  <si>
    <t>29/09/2025 SE ESCALA AL COORDINADOR DE ZONA PARA ENTREGA DE ROLLOS EN SITIO | 01/10/2025 DURANTE LA VISITA TECNICA SE REALIZA ENTREGA DE 20 ROLLOS PARA DATÁFONO NO SE MANIPULAN EQUIPOS SIN NOVEDAD EN ENTREGA</t>
  </si>
  <si>
    <t>2808742</t>
  </si>
  <si>
    <t>3007071505</t>
  </si>
  <si>
    <t>PTM BELLO MOTORUN74</t>
  </si>
  <si>
    <t>FO-25-1598961</t>
  </si>
  <si>
    <t>29/09/2025 SE ESCALA AL COORDINADOR DE ZONA PARA ENTREGA DE ROLLOS EN SITIO | 02/10/2025 SE REALIZA ENTREGA DE 40 ROLLOS POR EL OPERADOR CABIFYCON LA GUIA CRE022895</t>
  </si>
  <si>
    <t>81736</t>
  </si>
  <si>
    <t>2808744</t>
  </si>
  <si>
    <t>3007076039</t>
  </si>
  <si>
    <t>SARAVENA</t>
  </si>
  <si>
    <t>PTM SARAVENA MULTISERVICIOS Y</t>
  </si>
  <si>
    <t>FO-25-1599144</t>
  </si>
  <si>
    <t>29/09/2025 SE REALIZA ENVIO DE ROLLOS CON GUIA | 04/10/2025 SE REALIZA ENVIO DE 10 ROLLOS, CON LA GUIA 2187690720 SERVIENTREGA. SE CONFIRMA ENTREGA EXITOSA POR PARTE DE LA TRANSPORTADORA</t>
  </si>
  <si>
    <t>52378</t>
  </si>
  <si>
    <t>2808787</t>
  </si>
  <si>
    <t>3007076547</t>
  </si>
  <si>
    <t>LA CRUZ</t>
  </si>
  <si>
    <t>BARRIO CENTRO LA CRUZ 1</t>
  </si>
  <si>
    <t>FO-25-1599142</t>
  </si>
  <si>
    <t>29/09/2025 SE REALIZA ENVIO DE ROLLOS CON GUIA | 03/10/2025 SE REALIZA ENVIO DE 20 ROLLOS, CON LA GUIA 2185553804 SERVIENTREGA. SE CONFIRMA ENTREGA EXITOSA POR PARTE DE LA TRANSPORTADORA</t>
  </si>
  <si>
    <t>2808800</t>
  </si>
  <si>
    <t>3007079105</t>
  </si>
  <si>
    <t>BARRIO CARIBE MANIZALES</t>
  </si>
  <si>
    <t>FO-25-1598814</t>
  </si>
  <si>
    <t>29/09/2025 SE ESCALA AL COORDINADOR DE ZONA PARA ENTREGA DE ROLLOS EN SITIO | 01/10/2025 SE ENTREGAN 30 ROLLOS EN EL COMERCIO NO SE MANIPULAN EQUIPOS</t>
  </si>
  <si>
    <t>5686</t>
  </si>
  <si>
    <t>2808854</t>
  </si>
  <si>
    <t>3007068149</t>
  </si>
  <si>
    <t>SANTA ROSA DE OSOS</t>
  </si>
  <si>
    <t>BARRIO SANTA ROSA DE OSOS SANT</t>
  </si>
  <si>
    <t>FO-25-1599122</t>
  </si>
  <si>
    <t>29/09/2025 SE ESCALA AL COORDINADOR DE ZONA PARA ENTREGA DE ROLLOS EN SITIO | 03/10/2025 SE LLEVÓ A CABO UNA VISITA TÉCNICA AL CORRESPONSAL BANCOLOMBIA CON EL OBJETIVO DE REALIZAR LA ENTREGA DE 10 ROLLOS REDEBAN. LA ACTIVIDAD SE DESARROLLÓ CONFORME A LO PROGRAMADO, GARANTIZANDO EL CUMPLIMIENTO DE LOS PROTOCOLOS ESTABLECIDOS. LA ENTREGA FUE REALIZADA DE MANERA EXITOSA, QUEDANDO DEBIDAMENTE REGISTRADA Y CONFIRMADA POR EL CORRESPONSAL.</t>
  </si>
  <si>
    <t>2808862</t>
  </si>
  <si>
    <t>3007080780</t>
  </si>
  <si>
    <t>BARRIO AMBERES CARTAGENA DE INDIAS 3</t>
  </si>
  <si>
    <t>FO-25-1599109</t>
  </si>
  <si>
    <t>29/09/2025 SE ESCALA AL COORDINADOR DE ZONA PARA ENTREGA DE ROLLOS EN SITIO | 02/10/2025 SE ENTREGAN 20 ROLLOS</t>
  </si>
  <si>
    <t>2808890</t>
  </si>
  <si>
    <t>FO-25-1599220</t>
  </si>
  <si>
    <t>29/09/2025 SE ESCALA AL COORDINADOR DE ZONA PARA ENTREGA DE ROLLOS EN SITIO | 06/10/2025 ENVIO DE LOS ROLLOS POR VELOCES AUN SE ENCUENTRA EN RUTA CON LA GUIA V4001617643 | 09/10/2025 SE REALIZA ENTREGA DE 210 ROLLOS POR EL OPERADOR CABIFY CON LA GUIA V4001617643</t>
  </si>
  <si>
    <t>2808920</t>
  </si>
  <si>
    <t>FO-25-1599139</t>
  </si>
  <si>
    <t>29/09/2025 SE REALIZA ENVIO DE ROLLOS CON GUIA | 07/10/2025 USUARIO CONFIRMA QUE AUN NO LE HAN LLEGADO LOS ROLLOS | 12/10/2025 SE REALIZA ENVIO DE 20 ROLLOS, CON LA GUIA 2235596114 SERVIENTREGA. SE CONFIRMA ENTREGA EXITOSA POR PARTE DE LA TRANSPORTADORA</t>
  </si>
  <si>
    <t>2809073</t>
  </si>
  <si>
    <t>3007078997</t>
  </si>
  <si>
    <t>PTM ENVIGADO DROGUERIA NATURIS</t>
  </si>
  <si>
    <t>FO-25-1599380</t>
  </si>
  <si>
    <t>29/09/2025 SE ESCALA AL COORDINADOR DE ZONA PARA ENTREGA DE ROLLOS EN SITIO | 02/10/2025 SE REALIZA ENTREGA DE 10 ROLLOS POR EL OPERADOR CABIFYCON LA GUIA CRE022897</t>
  </si>
  <si>
    <t>2809104</t>
  </si>
  <si>
    <t>3007019793</t>
  </si>
  <si>
    <t>PAGAFACIL BARRANCABERMEJA</t>
  </si>
  <si>
    <t>FO-25-1599228</t>
  </si>
  <si>
    <t>29/09/2025 SE REALIZA ENVIO DE ROLLOS CON GUIA | 01/10/2025 SE REALIZA ENVIO DE 150 ROLLOS, CON LA GUIA 380284297 SERVIENTREGA. SE CONFIRMA ENTREGA EXITOSA POR PARTE DE LA TRANSPORTADORA</t>
  </si>
  <si>
    <t>2809120</t>
  </si>
  <si>
    <t>3007077131</t>
  </si>
  <si>
    <t>BARRIO SAN FRANCISCO CHIA</t>
  </si>
  <si>
    <t>FO-25-1599276</t>
  </si>
  <si>
    <t>29/09/2025 SE ESCALA AL COORDINADOR DE ZONA PARA ENTREGA DE ROLLOS EN SITIO | 01/10/2025 DURANTE LA VISITA TECNICA SE REALIZA ENTREGA DE ROLLOS PARA DATÁFONO NO SE MANIPULAN EQUIPOS</t>
  </si>
  <si>
    <t>52233</t>
  </si>
  <si>
    <t>2809295</t>
  </si>
  <si>
    <t>3007065381</t>
  </si>
  <si>
    <t>CUMBITARA</t>
  </si>
  <si>
    <t>BARRIO BELEN BAJO CUMBITARA</t>
  </si>
  <si>
    <t>FO-25-1599514</t>
  </si>
  <si>
    <t>29/09/2025 SE ESCALA AL COORDINADOR DE ZONA PARA ENTREGA DE ROLLOS EN SITIO | 04/10/2025 SE REALIZA ENVIO DE 10 ROLLOS POR SOLICITUD DE CLIENTE CONFIRMA ENTREGA DE ROLLOS EN EL MUNICIPIO</t>
  </si>
  <si>
    <t>2809375</t>
  </si>
  <si>
    <t>3007040284</t>
  </si>
  <si>
    <t>BARRIO 12 DE MARZO MEDELLIN</t>
  </si>
  <si>
    <t>FO-25-1599776</t>
  </si>
  <si>
    <t>29/09/2025 SE ESCALA AL COORDINADOR DE ZONA PARA ENTREGA DE ROLLOS EN SITIO | 02/10/2025 SE REALIZA ENTREGA DE 60 ROLLOS POR EL OPERADOR CABIFYCON LA GUIA CRE022891</t>
  </si>
  <si>
    <t>2809604</t>
  </si>
  <si>
    <t>3007072845</t>
  </si>
  <si>
    <t>PTM POPAYAN VARIEDADES NUEVO E</t>
  </si>
  <si>
    <t>FO-25-1600663</t>
  </si>
  <si>
    <t>29/09/2025 SE ESCALA AL COORDINADOR DE ZONA PARA ENTREGA DE ROLLOS EN SITIO | 01/10/2025 SE INGRESA SE ENTREGA 30 ROLLOS RBM</t>
  </si>
  <si>
    <t>2809698</t>
  </si>
  <si>
    <t>3007081198</t>
  </si>
  <si>
    <t>BARRIO CENTRO CHINCHINA 14</t>
  </si>
  <si>
    <t>FO-25-1600062</t>
  </si>
  <si>
    <t>29/09/2025 SE ESCALA AL COORDINADOR DE ZONA PARA ENTREGA DE ROLLOS EN SITIO | 01/10/2025 SE ENTREGAN 20 ROLLOS.</t>
  </si>
  <si>
    <t>2809905</t>
  </si>
  <si>
    <t>3007041617</t>
  </si>
  <si>
    <t>FO-25-1602288</t>
  </si>
  <si>
    <t>29/09/2025 SE ESCALA AL COORDINADOR DE ZONA PARA ENTREGA DE ROLLOS EN SITIO | 01/10/2025 SE REALIZA ENTREGA DE 40 ROLLOS.</t>
  </si>
  <si>
    <t>2809939</t>
  </si>
  <si>
    <t>3007078401</t>
  </si>
  <si>
    <t>BARRIO MANRIQUE ORIENTAL MEDEL</t>
  </si>
  <si>
    <t>FO-25-1600051</t>
  </si>
  <si>
    <t>29/09/2025 SE ESCALA AL COORDINADOR DE ZONA PARA ENTREGA DE ROLLOS EN SITIO | 02/10/2025 SE REALIZA ENTREGA DE 20 ROLLOS POR EL OPERADOR CABIFYCON LA GUIA CRE022892</t>
  </si>
  <si>
    <t>2810231</t>
  </si>
  <si>
    <t>3007063772</t>
  </si>
  <si>
    <t>BARRIO PORVENIR FUNZA 3</t>
  </si>
  <si>
    <t>FO-25-1600229</t>
  </si>
  <si>
    <t>29/09/2025 SE ESCALA AL COORDINADOR DE ZONA PARA ENTREGA DE ROLLOS EN SITIO | 02/10/2025 SE ENTREGA 20 ROLLOS</t>
  </si>
  <si>
    <t>2810354</t>
  </si>
  <si>
    <t>3007060138</t>
  </si>
  <si>
    <t>BARRIO PLAN DE VIVIENDA PALMIR</t>
  </si>
  <si>
    <t>FO-25-1600382</t>
  </si>
  <si>
    <t>29/09/2025 SE ESCALA AL COORDINADOR DE ZONA PARA ENTREGA DE ROLLOS EN SITIO | 30/09/2025 EN LA VISITA TÉCNICA SE REALIZÓ LA ENTREGA DE 30 ROLLOS TERMICOS DE REDEBAN PARA EL CB.</t>
  </si>
  <si>
    <t>52560</t>
  </si>
  <si>
    <t>2810383</t>
  </si>
  <si>
    <t>3007029267</t>
  </si>
  <si>
    <t>POTOSI</t>
  </si>
  <si>
    <t>BARRIO PARQUE BOLIVAR POTOSI</t>
  </si>
  <si>
    <t>FO-25-1600284</t>
  </si>
  <si>
    <t>29/09/2025 SE ESCALA AL COORDINADOR DE ZONA PARA ENTREGA DE ROLLOS EN SITIO | 07/10/2025 AUN NO LE LLEGAN LOS ROLLOS AL USUARIO | 04/10/2025 SE REALIZA ENVÍO DE ROLLOS A POTOSÍ NARIÑO POR TRANSPORTADORA INTERRAPIDISIMO POR SOLICITUD DEL CLIENTE. ENVÍO DE ROLLOS OK</t>
  </si>
  <si>
    <t>2810430</t>
  </si>
  <si>
    <t>3007027791</t>
  </si>
  <si>
    <t>DISTRICOL TELECOMUNICACIONES E</t>
  </si>
  <si>
    <t>FO-25-1600799</t>
  </si>
  <si>
    <t>02/10/2025 SE ESCALA AL COORDINADOR DE ZONA PARA ENTREGA DE ROLLOS EN SITIO | 01/10/2025 ENTREGA DE 30 ROLLOS NO SE MANIPULAN EQUIPOS</t>
  </si>
  <si>
    <t>2810509</t>
  </si>
  <si>
    <t>3007059314</t>
  </si>
  <si>
    <t>PTM MEDELLIN CARNES TAURINA</t>
  </si>
  <si>
    <t>FO-25-1600627</t>
  </si>
  <si>
    <t>29/09/2025 SE ESCALA AL COORDINADOR DE ZONA PARA ENTREGA DE ROLLOS EN SITIO | 02/10/2025 SE REALIZA ENTREGA DE 40 ROLLOS POR EL OPERADOR CABIFYCON LA GUIA CRE022898</t>
  </si>
  <si>
    <t>2810689</t>
  </si>
  <si>
    <t>3007078668</t>
  </si>
  <si>
    <t>DISTRICOL SPAMARIACEBALLOS</t>
  </si>
  <si>
    <t>FO-25-1600798</t>
  </si>
  <si>
    <t>01/10/2025 SE ESCALA AL COORDINADOR DE ZONA PARA ENTREGA DE ROLLOS EN SITIO | 02/10/2025 SE REALIZA ENTREGA DE 30 ROLLOS POR EL OPERADOR CABIFYCON LA GUIA CRE022893</t>
  </si>
  <si>
    <t>2810845</t>
  </si>
  <si>
    <t>3007080501</t>
  </si>
  <si>
    <t>DISTRICOL MUNDO AROMA JEY</t>
  </si>
  <si>
    <t>FO-25-1606273</t>
  </si>
  <si>
    <t>30/09/2025 SE ESCALA AL COORDINADOR DE ZONA PARA ENTREGA DE ROLLOS EN SITIO | 01/10/2025 SE REALIZA VISITA SE PROCEDE A ENTREGAR 10 UNIDADES DE ROLLOS AL CLIENTE</t>
  </si>
  <si>
    <t>68770</t>
  </si>
  <si>
    <t>2810899</t>
  </si>
  <si>
    <t>3007080756</t>
  </si>
  <si>
    <t>SUAITA</t>
  </si>
  <si>
    <t>BARRIO VADO REAL SUAITA 1</t>
  </si>
  <si>
    <t>FO-25-1601051</t>
  </si>
  <si>
    <t>29/09/2025 SE REALIZA ENVIO DE ROLLOS CON GUIA | 06/10/2025 SE INTENTA COMUNICACIÓN CON USUARIO SIN RESPUESTA | 07/10/2025 SE REALIZA ENVIO DE 20 ROLLOS, CON LA GUIA 2187690722 SERVIENTREGA. SE CONFIRMA ENTREGA EXITOSA POR PARTE DE LA TRANSPORTADORA</t>
  </si>
  <si>
    <t>2810956</t>
  </si>
  <si>
    <t>3007076399</t>
  </si>
  <si>
    <t>PTM  BARRANCABERMEJA  PAPELERI</t>
  </si>
  <si>
    <t>FO-25-1600827</t>
  </si>
  <si>
    <t>29/09/2025 SE REALIZA ENVIO DE ROLLOS CON GUIA | 02/10/2025 SE REALIZA ENVIO DE 20 ROLLOS, CON LA GUIA 2187690721 SERVIENTREGA. SE CONFIRMA ENTREGA EXITOSA POR PARTE DEL USUARIO</t>
  </si>
  <si>
    <t>2810983</t>
  </si>
  <si>
    <t>3007076587</t>
  </si>
  <si>
    <t>BARRIO VEREDA VALE PAVAS NECOCLI</t>
  </si>
  <si>
    <t>FO-25-1600789</t>
  </si>
  <si>
    <t>29/09/2025 SE ESCALA AL COORDINADOR DE ZONA PARA ENTREGA DE ROLLOS EN SITIO | 02/10/2025 ENVÍO 20 ROLLOS DATAFONO DIRECTO CON EL CONDUCTOR, ENTREGA CONFIRMADA CON EL CLIENTE.</t>
  </si>
  <si>
    <t>2810999</t>
  </si>
  <si>
    <t>3007073585</t>
  </si>
  <si>
    <t>DISTRICOL DROGUERÍA PHARMA AZU</t>
  </si>
  <si>
    <t>FO-25-1601048</t>
  </si>
  <si>
    <t>29/09/2025 SE REALIZA ENVIO DE ROLLOS CON GUIA | 01/10/2025 SE INGRESA SE ENTREGA 40 ROLLOS RBM EN EL SITIO NO HAY ENERGÍA SE TOMA EVIDENCIA DEL BOUCHER DEL DÍA 28 -09-2025</t>
  </si>
  <si>
    <t>2811150</t>
  </si>
  <si>
    <t>3007079921</t>
  </si>
  <si>
    <t>DISTRICOL PAPELERIA SANGAL</t>
  </si>
  <si>
    <t>FO-25-1600975</t>
  </si>
  <si>
    <t>29/09/2025 SE ESCALA AL COORDINADOR DE ZONA PARA ENTREGA DE ROLLOS EN SITIO | 02/10/2025 SE REALIZA ENTREGA DE 10 ROLLOS POR EL OPERADOR CABIFYCON LA GUIA CRE022896</t>
  </si>
  <si>
    <t>5113</t>
  </si>
  <si>
    <t>2811263</t>
  </si>
  <si>
    <t>3007080604</t>
  </si>
  <si>
    <t>BURITICA</t>
  </si>
  <si>
    <t>BARRIO SABANITAS BURITICA</t>
  </si>
  <si>
    <t>FO-25-1606330</t>
  </si>
  <si>
    <t>30/09/2025 SE REALIZA ENVIO DE ROLLOS CON GUIA | 06/10/2025 ENVIO EN PROCESO, SE CONFIRMA QUE USUARIO AUN NO RECIBE | 07/10/2025 SE REALIZA ENVIO DE 20 ROLLOS, CON LA GUIA 284607446 SERVIENTREGA. SE CONFIRMA ENTREGA EXITOSA POR PARTE DE LA TRANSPORTADORA</t>
  </si>
  <si>
    <t>2811317</t>
  </si>
  <si>
    <t>3007041093</t>
  </si>
  <si>
    <t>BARRIO LAS GRANJAS BELLO</t>
  </si>
  <si>
    <t>FO-25-1600974</t>
  </si>
  <si>
    <t>29/09/2025 SE ESCALA AL COORDINADOR DE ZONA PARA ENTREGA DE ROLLOS EN SITIO | 06/10/2025 SE REALIZA ENTREGA DE 70 ROLLOS POR EL OPERADOR VELOCES CON LA GUIA V4001617648</t>
  </si>
  <si>
    <t>2811346</t>
  </si>
  <si>
    <t>3007071822</t>
  </si>
  <si>
    <t>AGUACHICA CENTRO</t>
  </si>
  <si>
    <t>FO-25-1601001</t>
  </si>
  <si>
    <t>29/09/2025 SE REALIZA ENVIO DE ROLLOS CON GUIA | 03/10/2025 SE REALIZA ENVIO DE 30 ROLLOS, CON LA GUIA 2205447200 SERVIENTREGA. SE CONFIRMA ENTREGA EXITOSA POR PARTE DE LA TRANSPORTADORA</t>
  </si>
  <si>
    <t>2811407</t>
  </si>
  <si>
    <t>3007080130</t>
  </si>
  <si>
    <t>BARRIO ANTONIA SANTOS CHIQUINQUIRA 2</t>
  </si>
  <si>
    <t>FO-25-1601044</t>
  </si>
  <si>
    <t>29/09/2025 SE REALIZA ENVIO DE ROLLOS CON GUIA | 01/10/2025 SE REALIZA ENVIO DE 20 ROLLOS, CON LA GUIA 2235596115 SERVIENTREGA. SE CONFIRMA ENTREGA EXITOSA POR PARTE DE LA TRANSPORTADORA</t>
  </si>
  <si>
    <t>2811505</t>
  </si>
  <si>
    <t>3007075092</t>
  </si>
  <si>
    <t>BARRIO SANTO DOMINGO EL CARMEN</t>
  </si>
  <si>
    <t>FO-25-1601045</t>
  </si>
  <si>
    <t>29/09/2025 SE REALIZA ENVIO DE ROLLOS CON GUIA | 03/10/2025 ENVIO SE ENCUENTRA EN OFICINA SE CIERRA YA QUE SE INTENTA COMUNICACION EN REPETIDAS OCACIONES SIN RESPUESTA SE INTENTARA DEJAR MENSAJE DE VOZ | 30/09/2025 SE REALIZA ENVÍO DE ROLLOS POR INTERRAPIDISIMO A SOLICITUD DEL CLIENTE</t>
  </si>
  <si>
    <t>2811560</t>
  </si>
  <si>
    <t>3007027412</t>
  </si>
  <si>
    <t>BARRIO MANRIQUE XVI MEDELLIN</t>
  </si>
  <si>
    <t>FO-25-1600973</t>
  </si>
  <si>
    <t>29/09/2025 SE ESCALA AL COORDINADOR DE ZONA PARA ENTREGA DE ROLLOS EN SITIO | 02/10/2025 SE REALIZA ENTREGA DE 110 ROLLOS POR EL OPERADOR CABIFYCON LA GUIA CRE022894</t>
  </si>
  <si>
    <t>2811636</t>
  </si>
  <si>
    <t>3007039537</t>
  </si>
  <si>
    <t>PTM RIOSUCIO MALAYON</t>
  </si>
  <si>
    <t>FO-25-1606329</t>
  </si>
  <si>
    <t>30/09/2025 SE REALIZA ENVIO DE ROLLOS CON GUIA | 07/10/2025 USUARIO CONFIRMA QUE AUN NO LE HAN LLEGADO LOS ROLLOS | 08/10/2025 SE LLAMA AL USUARIO PERO NO CONTESTA | 21/10/2025 SE REALIZA ENVIO DE 70 ROLLOS, CON LA GUIA 284607445 SERVIENTREGA SE CONFIRMA ENTREGA EXITOSA POR PARTE DE LA TRANSPORTADORA</t>
  </si>
  <si>
    <t>2811725</t>
  </si>
  <si>
    <t>3007079527</t>
  </si>
  <si>
    <t>BARRIO ALFONSO LOPEZ GALERIAS</t>
  </si>
  <si>
    <t>FO-25-1601559</t>
  </si>
  <si>
    <t>30/09/2025 SE ESCALA AL COORDINADOR DE ZONA PARA ENTREGA DE ROLLOS EN SITIO | 01/10/2025 SE HACE ENTREGA DE ROLLOS RBM 10 ROLLOS</t>
  </si>
  <si>
    <t>GONZALEZ FANDIÑO SANTIAGO ERNESTO</t>
  </si>
  <si>
    <t>2811769</t>
  </si>
  <si>
    <t>3007079398</t>
  </si>
  <si>
    <t>BARRIO CORR VEJUQUILLO CL PRIN</t>
  </si>
  <si>
    <t>FO-25-1601539</t>
  </si>
  <si>
    <t>30/09/2025 SE ESCALA AL COORDINADOR DE ZONA PARA ENTREGA DE ROLLOS EN SITIO | 01/10/2025 SE REALIZA ENTREGA DE 10 ROLLOS OK</t>
  </si>
  <si>
    <t>2811913</t>
  </si>
  <si>
    <t>3007045858</t>
  </si>
  <si>
    <t>DISTRICOL MULTISERVICIOS PAGOS</t>
  </si>
  <si>
    <t>FO-25-1601550</t>
  </si>
  <si>
    <t>30/09/2025 SE ESCALA AL COORDINADOR DE ZONA PARA ENTREGA DE ROLLOS EN SITIO | 01/10/2025 SE VISITA COMERCIO SE REALIZA ENTREGA DE 30 ROLLOS DE PAPEL PARA DATÁFONO REDEBAN</t>
  </si>
  <si>
    <t>2811915</t>
  </si>
  <si>
    <t>3007042524</t>
  </si>
  <si>
    <t>BARRIO SANTA CLARA OCANA 1</t>
  </si>
  <si>
    <t>FO-25-1602158</t>
  </si>
  <si>
    <t>30/09/2025 SE REALIZA ENVIO DE ROLLOS CON GUIA | 03/10/2025 SE REALIZA ENVIO DE 40 ROLLOS, CON LA GUIA 2187690723 SERVIENTREGA. SE CONFIRMA ENTREGA EXITOSA POR PARTE DE LA TRANSPORTADORA</t>
  </si>
  <si>
    <t>15466</t>
  </si>
  <si>
    <t>2812435</t>
  </si>
  <si>
    <t>3007077361</t>
  </si>
  <si>
    <t>MONGUI</t>
  </si>
  <si>
    <t>BARRIO SAN ANTONIO MONGUI  1</t>
  </si>
  <si>
    <t>FO-25-1601714</t>
  </si>
  <si>
    <t>30/09/2025 SE REALIZA ENVIO DE ROLLOS CON GUIA | 03/10/2025 TRANSPORTADORA REPORTA PROBLEMAS CON LAS VIAS, ENVIO RETRASADO | 06/10/2025 SE REALIZA ENVIO DE 50 ROLLOS, CON LA GUIA 2235596116 SERVIENTREGA. SE CONFIRMA ENTREGA EXITOSA POR PARTE DEL USUARIO</t>
  </si>
  <si>
    <t>2812498</t>
  </si>
  <si>
    <t>3007051879</t>
  </si>
  <si>
    <t>PTM FLORIDABLANCA MAY DETALLES</t>
  </si>
  <si>
    <t>FO-25-1601958</t>
  </si>
  <si>
    <t>30/09/2025 SE ESCALA AL COORDINADOR DE ZONA PARA ENTREGA DE ROLLOS EN SITIO | 30/09/2025 SE REALIZA ENTREGA DE 30 ROLLOS CON VISITA NO SE MANIPULA TERMINAL</t>
  </si>
  <si>
    <t>85125</t>
  </si>
  <si>
    <t>2812560</t>
  </si>
  <si>
    <t>3007080271</t>
  </si>
  <si>
    <t>HATO COROZAL</t>
  </si>
  <si>
    <t>BARRIO 20 DE JULIO HATO COROZAL</t>
  </si>
  <si>
    <t>FO-25-1603181</t>
  </si>
  <si>
    <t>30/09/2025 SE REALIZA ENVIO DE ROLLOS CON GUIA | 04/10/2025 SE ENVIAN 20 ROLLOS POR TRANSPORTADORA INTERRAPIDISIMO CON GUIA 700170801590. SE COMPARTE GUIA CON EL SEÑOR SILFREDO COBOS.</t>
  </si>
  <si>
    <t>2812580</t>
  </si>
  <si>
    <t>3007035993</t>
  </si>
  <si>
    <t>BARRIO LA PLEGARIA EL BANCO 1</t>
  </si>
  <si>
    <t>FO-25-1601712</t>
  </si>
  <si>
    <t>30/09/2025 SE REALIZA ENVIO DE ROLLOS CON GUIA | 04/10/2025 SE REALIZA ENVIO DE 60 ROLLOS, CON LA GUIA 2205447201 SERVIENTREGA. SE CONFIRMA ENTREGA EXITOSA POR PARTE DE LA TRANSPORTADORA</t>
  </si>
  <si>
    <t>2812689</t>
  </si>
  <si>
    <t>FO-25-1601953</t>
  </si>
  <si>
    <t>30/09/2025 SE ESCALA AL COORDINADOR DE ZONA PARA ENTREGA DE ROLLOS EN SITIO | 01/10/2025 DURANTE LA VISITA TECNICA SE REALIZA ENTREGA DE 50 ROLLOS PARA DATÁFONO NO SE MANIPULAN EQUIPOS</t>
  </si>
  <si>
    <t>2812698</t>
  </si>
  <si>
    <t>3007047938</t>
  </si>
  <si>
    <t>BARRIO SAN ANTONIO DEL PESCADO</t>
  </si>
  <si>
    <t>FO-25-1602153</t>
  </si>
  <si>
    <t>30/09/2025 SE REALIZA ENVIO DE ROLLOS CON GUIA | 01/10/2025 SE ENVÍA 10 ROLLOS SIN NOVEDAD, SE ENVÍA FOTO DE GUÍA DE ENVÍO AL CLIENTE .</t>
  </si>
  <si>
    <t>2812722</t>
  </si>
  <si>
    <t>3007077609</t>
  </si>
  <si>
    <t>BARRIO VILLA CIELO MONTERIA 1</t>
  </si>
  <si>
    <t>FO-25-1601767</t>
  </si>
  <si>
    <t>30/09/2025 SE ESCALA AL COORDINADOR DE ZONA PARA ENTREGA DE ROLLOS EN SITIO | 01/10/2025 SE REALIZA ENTREGA DE 40 ROLLOS REDEBAN EN EL PUNTO SIN NOVEDAD, EN LA ENTREGA NO SE MANIPULAN EQUIPOS</t>
  </si>
  <si>
    <t>2812732</t>
  </si>
  <si>
    <t>3007040779</t>
  </si>
  <si>
    <t>DISTRICOL AUTOSERVICIO YIRETH</t>
  </si>
  <si>
    <t>FO-25-1601967</t>
  </si>
  <si>
    <t>30/09/2025 SE ESCALA AL COORDINADOR DE ZONA PARA ENTREGA DE ROLLOS EN SITIO | 02/10/2025 SE REALIZÓ LA ENTREGA DE PAPELERÍA SOLICITADA NO SE MANIPULA CB CLIENTE INFORMA QUE SE ENCUENTRA OPERATIVO</t>
  </si>
  <si>
    <t>2812792</t>
  </si>
  <si>
    <t>3007073354</t>
  </si>
  <si>
    <t>PTM CARTAGENA DROGUERIA Y FARM</t>
  </si>
  <si>
    <t>FO-25-1602147</t>
  </si>
  <si>
    <t>30/09/2025 SE ESCALA AL COORDINADOR DE ZONA PARA ENTREGA DE ROLLOS EN SITIO | 03/10/2025 SE ENTREGAN 10 ROLLOS</t>
  </si>
  <si>
    <t>2812817</t>
  </si>
  <si>
    <t>3007045763</t>
  </si>
  <si>
    <t>DISTRICOL ONE MART AUTOSERVICI</t>
  </si>
  <si>
    <t>FO-25-1605336</t>
  </si>
  <si>
    <t>30/09/2025 SE REALIZA ENVIO DE ROLLOS CON GUIA | 07/10/2025 SE LLAMO AL USUARIO Y NO CONTESTO | 10/10/2025 SE REALIZA ENVIO DE 10 ROLLOS, CON LA GUIA 2185553807 SERVIENTREGA. SE CONFIRMA ENTREGA EXITOSA POR PARTE DE LA TRANSPORTADORA</t>
  </si>
  <si>
    <t>2812878</t>
  </si>
  <si>
    <t>FO-25-1602144</t>
  </si>
  <si>
    <t>30/09/2025 SE REALIZA ENVIO DE ROLLOS CON GUIA | 02/10/2025 SE REALIZA ENVIO DE 20 ROLLOS, CON LA GUIA 2235596117 SERVIENTREGA. SE CONFIRMA ENTREGA EXITOSA POR PARTE DE LA TRANSPORTADORA</t>
  </si>
  <si>
    <t>2812899</t>
  </si>
  <si>
    <t>3007079692</t>
  </si>
  <si>
    <t>PTM BUENAVENTURA DROGUERIA Y M</t>
  </si>
  <si>
    <t>FO-25-1602141</t>
  </si>
  <si>
    <t>30/09/2025 SE REALIZA ENVIO DE ROLLOS CON GUIA | 01/10/2025 SE REALIZA ENVIO DE 10 ROLLOS, CON LA GUIA 2185553805 SERVIENTREGA. SE CONFIRMA ENTREGA EXITOSA POR PARTE DE LA TRANSPORTADORA</t>
  </si>
  <si>
    <t>2813046</t>
  </si>
  <si>
    <t>3007080064</t>
  </si>
  <si>
    <t>BARRIO CENTRO SOPO</t>
  </si>
  <si>
    <t>FO-25-1602338</t>
  </si>
  <si>
    <t>30/09/2025 SE ESCALA AL COORDINADOR DE ZONA PARA ENTREGA DE ROLLOS EN SITIO | 03/10/2025 SE VISITA COMERCIO PARA ENTREGA DE 10 ROLLOS TÉRMICOS  ,NO SE MANIPULA DATÁFONO U SE COMPLETA ENTREGA SIN NOVEDAD</t>
  </si>
  <si>
    <t>2813118</t>
  </si>
  <si>
    <t>3007068340</t>
  </si>
  <si>
    <t>ALTO DE LA MINA SANTA ROSA DE</t>
  </si>
  <si>
    <t>FO-25-1602342</t>
  </si>
  <si>
    <t>30/09/2025 SE ESCALA AL COORDINADOR DE ZONA PARA ENTREGA DE ROLLOS EN SITIO | 03/10/2025 SE LLEVÓ A CABO UNA VISITA TÉCNICA AL CORRESPONSAL BANCOLOMBIA CON EL OBJETIVO DE REALIZAR LA ENTREGA DE 30 ROLLOS REDEBAN. LA ACTIVIDAD SE DESARROLLÓ CONFORME A LO PROGRAMADO, GARANTIZANDO EL CUMPLIMIENTO DE LOS PROTOCOLOS ESTABLECIDOS. LA ENTREGA FUE REALIZADA DE MANERA EXITOSA, QUEDANDO DEBIDAMENTE REGISTRADA Y CONFIRMADA POR EL CORRESPONSAL.</t>
  </si>
  <si>
    <t>2813158</t>
  </si>
  <si>
    <t>3007079505</t>
  </si>
  <si>
    <t>BARRIO DAN FRANCISCO CARTAGENA</t>
  </si>
  <si>
    <t>FO-25-1602318</t>
  </si>
  <si>
    <t>30/09/2025 SE ESCALA AL COORDINADOR DE ZONA PARA ENTREGA DE ROLLOS EN SITIO | 02/10/2025 SE ENTREGAN 20 ROLLOS</t>
  </si>
  <si>
    <t>2813175</t>
  </si>
  <si>
    <t>3007070598</t>
  </si>
  <si>
    <t>ROSALPI BELLO 2</t>
  </si>
  <si>
    <t>FO-25-1602316</t>
  </si>
  <si>
    <t>30/09/2025 SE ESCALA AL COORDINADOR DE ZONA PARA ENTREGA DE ROLLOS EN SITIO | 06/10/2025 SE REALIZA ENTREGA DE 70 ROLLOS POR EL OPERADOR VELOCES CON LA GUIA V4001621906</t>
  </si>
  <si>
    <t>41791</t>
  </si>
  <si>
    <t>2813204</t>
  </si>
  <si>
    <t>3007074585</t>
  </si>
  <si>
    <t>TARQUI</t>
  </si>
  <si>
    <t>PTM LA PAMPA TARQUI GRANERO LA</t>
  </si>
  <si>
    <t>FO-25-1602333</t>
  </si>
  <si>
    <t>30/09/2025 SE REALIZA ENVIO DE ROLLOS CON GUIA | 03/10/2025 ENVIO SE ENCUENTRA EN OFICINA SE LE ESCRIBE AL CB PARA QUE RECLAME LO ANTES POSIBLE | 01/10/2025 SE ENVÍA 10 ROLLOS SIN NOVEDAD , SE ENVÍA FOTO DE LA GUÍA DE ENVÍO AL CLIENTE</t>
  </si>
  <si>
    <t>2813209</t>
  </si>
  <si>
    <t>3007080464</t>
  </si>
  <si>
    <t>BARRIO CIERRA VILLA DE SAN DIEGO DE UBATE</t>
  </si>
  <si>
    <t>FO-25-1602325</t>
  </si>
  <si>
    <t>30/09/2025 SE ESCALA AL COORDINADOR DE ZONA PARA ENTREGA DE ROLLOS EN SITIO | 06/10/2025 ENVÍO DE 20 ROLLOS POR INTERRAPIDISIMO CON GUIA 700170967459 AUTORIZA COORDINADOR WILLIAM ROZO</t>
  </si>
  <si>
    <t>2813235</t>
  </si>
  <si>
    <t>3007079153</t>
  </si>
  <si>
    <t>BARRIO PRIMERO DE MAYO VALLEDU</t>
  </si>
  <si>
    <t>FO-25-1602309</t>
  </si>
  <si>
    <t>30/09/2025 SE ESCALA AL COORDINADOR DE ZONA PARA ENTREGA DE ROLLOS EN SITIO | 01/10/2025 SE REALIZA ENTREGA DE 20 ROLLOS EN DIRECCIÓN</t>
  </si>
  <si>
    <t>2813442</t>
  </si>
  <si>
    <t>3007059050</t>
  </si>
  <si>
    <t>BARRIO MONTECARLO ALTO</t>
  </si>
  <si>
    <t>FO-25-1603173</t>
  </si>
  <si>
    <t>30/09/2025 SE ESCALA AL COORDINADOR DE ZONA PARA ENTREGA DE ROLLOS EN SITIO | 01/10/2025 SE REALIZA VISTA AL CB POR SOLICITUD DE 20 ROLLOS, SE ENTREGAN SIN NOVEDAD TODO OK</t>
  </si>
  <si>
    <t>2813640</t>
  </si>
  <si>
    <t>3007079927</t>
  </si>
  <si>
    <t>DISTRICOL SALSAMENTA YOKOHAM</t>
  </si>
  <si>
    <t>FO-25-1603170</t>
  </si>
  <si>
    <t>30/09/2025 SE ESCALA AL COORDINADOR DE ZONA PARA ENTREGA DE ROLLOS EN SITIO | 06/10/2025 SE REALIZA ENTREGA DE 10 ROLLOS POR EL OPERADOR VELOCES CON LA GUIA V4001621908</t>
  </si>
  <si>
    <t>2813728</t>
  </si>
  <si>
    <t>3007040484</t>
  </si>
  <si>
    <t>DISTRICOL FERRETERIA LA HORMIG</t>
  </si>
  <si>
    <t>FO-25-1603166</t>
  </si>
  <si>
    <t>30/09/2025 SE ESCALA AL COORDINADOR DE ZONA PARA ENTREGA DE ROLLOS EN SITIO | 02/10/2025 SE ENTREGAN 40 ROLLOS</t>
  </si>
  <si>
    <t>2813754</t>
  </si>
  <si>
    <t>FO-25-1603156</t>
  </si>
  <si>
    <t>30/09/2025 SE ESCALA AL COORDINADOR DE ZONA PARA ENTREGA DE ROLLOS EN SITIO | 01/10/2025 SE REALIZA VISITA SE PROCEDE A ENTREGAR 30 UNIDADES DE ROLLOS AL CLIENTE,CB OPERATIVO</t>
  </si>
  <si>
    <t>2813879</t>
  </si>
  <si>
    <t>3007034705</t>
  </si>
  <si>
    <t>BARRIO ZAMORA BELLO 2</t>
  </si>
  <si>
    <t>FO-25-1603151</t>
  </si>
  <si>
    <t>30/09/2025 SE ESCALA AL COORDINADOR DE ZONA PARA ENTREGA DE ROLLOS EN SITIO | 06/10/2025 SE REALIZA ENTREGA DE 90 ROLLOS POR EL OPERADOR VELOCES CON LA GUIA V4001621909</t>
  </si>
  <si>
    <t>2813970</t>
  </si>
  <si>
    <t>3007076882</t>
  </si>
  <si>
    <t>FO-25-1603139</t>
  </si>
  <si>
    <t>30/09/2025 SE ESCALA AL COORDINADOR DE ZONA PARA ENTREGA DE ROLLOS EN SITIO | 02/10/2025 SE REALIZA ENTREGA DE 20 ROLLOS CON VISITA NO SE MANIPULA TERMINAL</t>
  </si>
  <si>
    <t>2814058</t>
  </si>
  <si>
    <t>3007063154</t>
  </si>
  <si>
    <t>BARRIO KENNEDY TAMINANGO 1</t>
  </si>
  <si>
    <t>FO-25-1604126</t>
  </si>
  <si>
    <t>30/09/2025 SE ESCALA AL COORDINADOR DE ZONA PARA ENTREGA DE ROLLOS EN SITIO | 03/10/2025 SE REALIZA ENVIO DE 40 ROLLOS POR SOLICITUD DE CLIENTE CONFIRMA ENTREGA DE ROLLOS EN EL MUNICIPIO</t>
  </si>
  <si>
    <t>2814153</t>
  </si>
  <si>
    <t>3007062499</t>
  </si>
  <si>
    <t>DISTRICOL JC INNOVATION</t>
  </si>
  <si>
    <t>FO-25-1604142</t>
  </si>
  <si>
    <t>30/09/2025 SE ESCALA AL COORDINADOR DE ZONA PARA ENTREGA DE ROLLOS EN SITIO | 01/10/2025 POR PETICIÓN DEL CLIENTE SE REALIZA ENTREGA DE 10 ROLLOS RBM EN OTRA DIRECCIÓN CLIENTE SE ENCONTRABA CERCA</t>
  </si>
  <si>
    <t>2814164</t>
  </si>
  <si>
    <t>FO-25-1604134</t>
  </si>
  <si>
    <t>30/09/2025 SE ESCALA AL COORDINADOR DE ZONA PARA ENTREGA DE ROLLOS EN SITIO | 01/10/2025 SE REALIZA LA ENTREGA DE 30 ROLLOS EN DIRECCIÓN INDICADA</t>
  </si>
  <si>
    <t>2814322</t>
  </si>
  <si>
    <t>3007037927</t>
  </si>
  <si>
    <t>PTM RETIRO EL ARCA</t>
  </si>
  <si>
    <t>FO-25-1604119</t>
  </si>
  <si>
    <t>30/09/2025 SE ESCALA AL COORDINADOR DE ZONA PARA ENTREGA DE ROLLOS EN SITIO | 01/10/2025 ENTREGA DE 60 ROLLOS EN SITIO OK</t>
  </si>
  <si>
    <t>2814329</t>
  </si>
  <si>
    <t>3007058997</t>
  </si>
  <si>
    <t>PTM EL PASO LIBRANZAS Y SUMIN</t>
  </si>
  <si>
    <t>FO-25-1604548</t>
  </si>
  <si>
    <t>30/09/2025 SE REALIZA ENVIO DE ROLLOS CON GUIA | 04/10/2025 SE CONFIRMA ENTREGA EXITOSA POR PARTE DE LA TRANSPORTADORA | 01/10/2025 SE REALIZA ENVÍO DE 20 ROLLOS A DIRECCIÓN DE CLIENTE</t>
  </si>
  <si>
    <t>2814538</t>
  </si>
  <si>
    <t>3007074980</t>
  </si>
  <si>
    <t>PTM BELLO TIENDA DE BELLEZA MA</t>
  </si>
  <si>
    <t>FO-25-1604117</t>
  </si>
  <si>
    <t>30/09/2025 SE ESCALA AL COORDINADOR DE ZONA PARA ENTREGA DE ROLLOS EN SITIO | 07/10/2025 ENVIO REALIZADO POR VELOCES, AUN NO SE HA ENTREGADO | 09/10/2025 SE REALIZA ENTREGA DE 90 ROLLOS POR EL OPERADOR CABIFY CON LA GUIA V4001621910</t>
  </si>
  <si>
    <t>2814700</t>
  </si>
  <si>
    <t>FO-25-1604109</t>
  </si>
  <si>
    <t>30/09/2025 SE ESCALA AL COORDINADOR DE ZONA PARA ENTREGA DE ROLLOS EN SITIO | 01/10/2025 SE VISITA COMERCIO SE REALIZA ENTREGA DE 100 ROLLOS DE PAPEL PARA DATÁFONO REDEBAN</t>
  </si>
  <si>
    <t>2814800</t>
  </si>
  <si>
    <t>3007053794</t>
  </si>
  <si>
    <t>BARRIO BARRIO BENJAMIN HIDALGO</t>
  </si>
  <si>
    <t>FO-25-1604105</t>
  </si>
  <si>
    <t>30/09/2025 SE ESCALA AL COORDINADOR DE ZONA PARA ENTREGA DE ROLLOS EN SITIO | 01/10/2025 SE ENVÍAN 30 ROLLOS A RIOSUCIO POR INTERRAPIDISIMO OK</t>
  </si>
  <si>
    <t>2814901</t>
  </si>
  <si>
    <t>3007064826</t>
  </si>
  <si>
    <t>PTM LA ESTRELLA MAXIMERCADOS L</t>
  </si>
  <si>
    <t>FO-25-1604102</t>
  </si>
  <si>
    <t>30/09/2025 SE ESCALA AL COORDINADOR DE ZONA PARA ENTREGA DE ROLLOS EN SITIO | 06/10/2025 SE REALIZA ENTREGA DE 40 ROLLOS POR EL OPERADOR VELOCES CON LA GUIA V4001621912</t>
  </si>
  <si>
    <t>2814925</t>
  </si>
  <si>
    <t>3007078877</t>
  </si>
  <si>
    <t>BARRIO LINDEROS LOS SANTOS</t>
  </si>
  <si>
    <t>FO-25-1604091</t>
  </si>
  <si>
    <t>30/09/2025 SE ESCALA AL COORDINADOR DE ZONA PARA ENTREGA DE ROLLOS EN SITIO | 01/10/2025 SE VISITA COMERCIO SE HACE ENTREGA DE 20 ROLLOS</t>
  </si>
  <si>
    <t>2815195</t>
  </si>
  <si>
    <t>3007025996</t>
  </si>
  <si>
    <t>GALLEGO LA PLATA   HUILA</t>
  </si>
  <si>
    <t>FO-25-1604541</t>
  </si>
  <si>
    <t>30/09/2025 SE REALIZA ENVIO DE ROLLOS CON GUIA | 01/10/2025 SE ENVÍA 40 ROLLOS SIN NOVEDAD , SE ANEXA FOTO DE LA GUÍA DE ENVÍO AL CLIENTE</t>
  </si>
  <si>
    <t>2815256</t>
  </si>
  <si>
    <t>3007080990</t>
  </si>
  <si>
    <t>DISTRICOL DROGUEINTEGRAL</t>
  </si>
  <si>
    <t>FO-25-1605326</t>
  </si>
  <si>
    <t>30/09/2025 SE ESCALA AL COORDINADOR DE ZONA PARA ENTREGA DE ROLLOS EN SITIO | 03/10/2025 SE CONFIMA EXITOSA POR PARTE DE LA TRANSPORTADORA | 01/10/2025 SE ENVÍAN 20 ROLLOS POR INTERRAPIDISIMO A ACANDI</t>
  </si>
  <si>
    <t>2815311</t>
  </si>
  <si>
    <t>3007080613</t>
  </si>
  <si>
    <t>BARRIO GARCIA ROVIRA LA  PLATA</t>
  </si>
  <si>
    <t>FO-25-1605325</t>
  </si>
  <si>
    <t>30/09/2025 SE REALIZA ENVIO DE ROLLOS CON GUIA | 03/10/2025 SE REALIZA ENVIO DE 20 ROLLOS, CON LA GUIA 2235596122 SERVIENTREGA. SE CONFIRMA ENTREGA EXITOSA POR PARTE DEL USUARIO</t>
  </si>
  <si>
    <t>2815394</t>
  </si>
  <si>
    <t>3007027970</t>
  </si>
  <si>
    <t>OPRAP   MICENTRO EL PORVENIR</t>
  </si>
  <si>
    <t>FO-25-1604844</t>
  </si>
  <si>
    <t>30/09/2025 SE ESCALA AL COORDINADOR DE ZONA PARA ENTREGA DE ROLLOS EN SITIO | 01/10/2025 SE REALIZA LA ENTREGA DE 170 ROLLOS</t>
  </si>
  <si>
    <t>2815410</t>
  </si>
  <si>
    <t>3007065506</t>
  </si>
  <si>
    <t>BARRIO LLANO VARGAS YOPAL 1</t>
  </si>
  <si>
    <t>FO-25-1604536</t>
  </si>
  <si>
    <t>30/09/2025 SE ESCALA AL COORDINADOR DE ZONA PARA ENTREGA DE ROLLOS EN SITIO | 01/10/2025 SE VISITA COMERCIO, SE ENTREGAN 50 ROLLOS OK</t>
  </si>
  <si>
    <t>2815475</t>
  </si>
  <si>
    <t>3007072568</t>
  </si>
  <si>
    <t>SAN PEDRO FRIO</t>
  </si>
  <si>
    <t>FO-25-1604842</t>
  </si>
  <si>
    <t>30/09/2025 SE ESCALA AL COORDINADOR DE ZONA PARA ENTREGA DE ROLLOS EN SITIO | 04/10/2025 SE REALIZA ENVIO DE 10 ROLLOS, CON LA GUIA 2187690724 SERVIENTREGA. SE CONFIRMA ENTREGA EXITOSA POR PARTE DEL USUARIO</t>
  </si>
  <si>
    <t>2815592</t>
  </si>
  <si>
    <t>3007077839</t>
  </si>
  <si>
    <t>PTM BOGOTA NATYPAIDEZ</t>
  </si>
  <si>
    <t>FO-25-1604830</t>
  </si>
  <si>
    <t>30/09/2025 SE ESCALA AL COORDINADOR DE ZONA PARA ENTREGA DE ROLLOS EN SITIO | 01/10/2025 SE ENTREGAN  ROLLOS SIN MANIPULACIÓN DEL DATAFONO SIN NOVEDAD</t>
  </si>
  <si>
    <t>2815613</t>
  </si>
  <si>
    <t>3007079998</t>
  </si>
  <si>
    <t>BARRIO ESPINAL CARTAGENA DE INDIAS</t>
  </si>
  <si>
    <t>FO-25-1604838</t>
  </si>
  <si>
    <t>30/09/2025 SE ESCALA AL COORDINADOR DE ZONA PARA ENTREGA DE ROLLOS EN SITIO | 02/10/2025 SE ENTREGAN 10 ROLLOS</t>
  </si>
  <si>
    <t>2815616</t>
  </si>
  <si>
    <t>3007078704</t>
  </si>
  <si>
    <t>PTM CALI TIENDA VETERINARIA D</t>
  </si>
  <si>
    <t>FO-25-1604834</t>
  </si>
  <si>
    <t>30/09/2025 SE ESCALA AL COORDINADOR DE ZONA PARA ENTREGA DE ROLLOS EN SITIO | 01/10/2025 SE REALIZA ENTREGA DE 60 ROLLOS REDEBAN CON VISITA, NO SE INTERVIENE EQUIPOS</t>
  </si>
  <si>
    <t>2815662</t>
  </si>
  <si>
    <t>3007075277</t>
  </si>
  <si>
    <t>DISTRICOL PAPELERIA CIBERNINO</t>
  </si>
  <si>
    <t>FO-25-1604869</t>
  </si>
  <si>
    <t>30/09/2025 SE ESCALA AL COORDINADOR DE ZONA PARA ENTREGA DE ROLLOS EN SITIO | 02/10/2025 SE REALIZA ENTREGA DE 50 ROLLOS CON VISITA NSE MANIPULA TERMINAL SE ENTREGAN EN COMERCIO CONTINUO A SOLICITUD DE LA USUARIA YA QUE EL COMERCIO SE ENCUENTRA CERRADO</t>
  </si>
  <si>
    <t>2815791</t>
  </si>
  <si>
    <t>3007079884</t>
  </si>
  <si>
    <t>DISTRICOL DROGUERIA SEVENTH</t>
  </si>
  <si>
    <t>FO-25-1605313</t>
  </si>
  <si>
    <t>30/09/2025 SE ESCALA AL COORDINADOR DE ZONA PARA ENTREGA DE ROLLOS EN SITIO | 03/10/2025 ENTREGA DE 10 ROLLOS</t>
  </si>
  <si>
    <t>2815820</t>
  </si>
  <si>
    <t>3007079227</t>
  </si>
  <si>
    <t>DISTRICOL TIENDA MIXTA ANNY</t>
  </si>
  <si>
    <t>FO-25-1605321</t>
  </si>
  <si>
    <t>30/09/2025 SE ESCALA AL COORDINADOR DE ZONA PARA ENTREGA DE ROLLOS EN SITIO | 01/10/2025 SE REALIZA ENTREGA DE 20 ROLLOS REDEBAN CON VISITA, NO SE INTERVIENE EQUIPOS</t>
  </si>
  <si>
    <t>2815898</t>
  </si>
  <si>
    <t>3007066484</t>
  </si>
  <si>
    <t>BARRIO VILLA BOLIVAR VILLAVICE</t>
  </si>
  <si>
    <t>FO-25-1605300</t>
  </si>
  <si>
    <t>30/09/2025 SE ESCALA AL COORDINADOR DE ZONA PARA ENTREGA DE ROLLOS EN SITIO | 01/10/2025 SE REALIZA VISITA AL CB POR SOLICITUD DE 40 ROLLOS, SE ENTREGAN SIN NOVEDAD TODO OK</t>
  </si>
  <si>
    <t>2815917</t>
  </si>
  <si>
    <t>FO-25-1605309</t>
  </si>
  <si>
    <t>30/09/2025 SE ESCALA AL COORDINADOR DE ZONA PARA ENTREGA DE ROLLOS EN SITIO | 01/10/2025 SE REALIZA ENTREGA DE 350 ROLLOS</t>
  </si>
  <si>
    <t>2815923</t>
  </si>
  <si>
    <t>3007039056</t>
  </si>
  <si>
    <t>DISTRICOL CIBERPAIS NET</t>
  </si>
  <si>
    <t>FO-25-1605308</t>
  </si>
  <si>
    <t>30/09/2025 SE ESCALA AL COORDINADOR DE ZONA PARA ENTREGA DE ROLLOS EN SITIO | 06/10/2025 SE REALIZA ENTREGA DE 70 ROLLOS POR EL OPERADOR VELOCES CON LA GUIA V4001621913</t>
  </si>
  <si>
    <t>2816022</t>
  </si>
  <si>
    <t>3007076895</t>
  </si>
  <si>
    <t>BARRIO POPULAR GUADALAJARA DE</t>
  </si>
  <si>
    <t>FO-25-1605305</t>
  </si>
  <si>
    <t>30/09/2025 SE ESCALA AL COORDINADOR DE ZONA PARA ENTREGA DE ROLLOS EN SITIO | 01/10/2025 EN LA VISITA TÉCNICA SE REALIZÓ LA ENTREGA DE 40 ROLLOS TERMICOS DE REDEBAN PARA EL CB</t>
  </si>
  <si>
    <t>2816061</t>
  </si>
  <si>
    <t>3007079982</t>
  </si>
  <si>
    <t>BARRIO LA MERCED NORTE BOGOTA</t>
  </si>
  <si>
    <t>FO-25-1605411</t>
  </si>
  <si>
    <t>30/09/2025 SE ESCALA AL COORDINADOR DE ZONA PARA ENTREGA DE ROLLOS EN SITIO | 01/10/2025 SE HACE ENTREGA DE 10 ROLLOS</t>
  </si>
  <si>
    <t>2816278</t>
  </si>
  <si>
    <t>3007078680</t>
  </si>
  <si>
    <t>PTM BOGOTA PAPELES Y TODO</t>
  </si>
  <si>
    <t>FO-25-1606269</t>
  </si>
  <si>
    <t>2816293</t>
  </si>
  <si>
    <t>3007081499</t>
  </si>
  <si>
    <t>DISTRICOL MADURITOS DE LUPE</t>
  </si>
  <si>
    <t>FO-25-1606260</t>
  </si>
  <si>
    <t>30/09/2025 SE ESCALA AL COORDINADOR DE ZONA PARA ENTREGA DE ROLLOS EN SITIO | 03/10/2025 ENTREGA DE 20 ROLLOS</t>
  </si>
  <si>
    <t>2816335</t>
  </si>
  <si>
    <t>3007074218</t>
  </si>
  <si>
    <t>PTM   CORREGIMIENTO PUEBLO NUE</t>
  </si>
  <si>
    <t>FO-25-1606325</t>
  </si>
  <si>
    <t>30/09/2025 SE REALIZA ENVIO DE ROLLOS CON GUIA | 01/10/2025 EN COMUNICACIÓN CON LA SEÑORA BELÉN PABÓN NOS INDICA REALIZAR EL ENVÍO POR LA TRANSPORTADORA INTERRAPIDISIMO A LA OFICINA PRINCIPAL DE LA ESPERANZA NORTE DE SANTANDER</t>
  </si>
  <si>
    <t>2816435</t>
  </si>
  <si>
    <t>3007078745</t>
  </si>
  <si>
    <t>PTM MANIZALES LONDON PAPELERIA</t>
  </si>
  <si>
    <t>FO-25-1606264</t>
  </si>
  <si>
    <t>CB CON EFECTY</t>
  </si>
  <si>
    <t>30/09/2025 SE ESCALA AL COORDINADOR DE ZONA PARA ENTREGA DE ROLLOS EN SITIO | 02/10/2025 SE LLEGA A LA DIRECCIÓN PERO SE EVIDENCIA QUE COMERCIO CUENTA CON EFECTY, NO ES POSIBLE ENTREGAR ROLLOS</t>
  </si>
  <si>
    <t>2816712</t>
  </si>
  <si>
    <t>3007080017</t>
  </si>
  <si>
    <t>BARRIO ZUAME FUNZA FUNZA</t>
  </si>
  <si>
    <t>FO-25-1606257</t>
  </si>
  <si>
    <t>30/09/2025 SE ESCALA AL COORDINADOR DE ZONA PARA ENTREGA DE ROLLOS EN SITIO | 02/10/2025 SE ENTREGA 10 ROLLOS</t>
  </si>
  <si>
    <t>54720</t>
  </si>
  <si>
    <t>2816815</t>
  </si>
  <si>
    <t>3007062636</t>
  </si>
  <si>
    <t>SARDINATA</t>
  </si>
  <si>
    <t>PTM SARDINATA NOWNOW</t>
  </si>
  <si>
    <t>FO-25-1606252</t>
  </si>
  <si>
    <t>30/09/2025 SE ESCALA AL COORDINADOR DE ZONA PARA ENTREGA DE ROLLOS EN SITIO | 02/10/2025 SE REALIZÓ LLAMADA TELEFÓNICA AL NÚMERO 3229232123 SE HABLÓ CON EL SR JUAN CARLOS MANIFIESTA QUE LE ENTREGUEMOS EN LA CIUDAD EN LA CLINICA SAN JOSÉ, SE REALIZA VISITA A LA DIRECCIÓN ASIGNADA POR EL CLIENTE Y SE HIZO ENTREGA DE 20 ROLLOS TODO OK</t>
  </si>
  <si>
    <t>2816839</t>
  </si>
  <si>
    <t>3007011805</t>
  </si>
  <si>
    <t>REVAL  BOGOTA SUR</t>
  </si>
  <si>
    <t>FO-25-1606246</t>
  </si>
  <si>
    <t>30/09/2025 SE ESCALA AL COORDINADOR DE ZONA PARA ENTREGA DE ROLLOS EN SITIO | 01/10/2025 SE VISITA COMERCIO, SE ENTREGAN 50 ROLLOS RBM</t>
  </si>
  <si>
    <t>2816847</t>
  </si>
  <si>
    <t>3007024955</t>
  </si>
  <si>
    <t>BARRIO C BOCACHICA CARTAGENA D</t>
  </si>
  <si>
    <t>FO-25-1606240</t>
  </si>
  <si>
    <t>30/09/2025 SE ESCALA AL COORDINADOR DE ZONA PARA ENTREGA DE ROLLOS EN SITIO | 03/10/2025 SE REALIZA ENVÍO DE ROLLOS 50 POR FLOTA SE LLAMA AL CLIENTE SE LE INFORMA QUE CUANDO YA LOS RECIBA ME INFORME, SE LLAMA AL CLIENTE INFORMA QUE YA LE LLEGARON LOS ROLLOS TODO OK</t>
  </si>
  <si>
    <t>20175</t>
  </si>
  <si>
    <t>2817058</t>
  </si>
  <si>
    <t>3007079860</t>
  </si>
  <si>
    <t>CHIMICHAGUA</t>
  </si>
  <si>
    <t>BARRIO EL HIGUERON CHIMICHAGUA</t>
  </si>
  <si>
    <t>FO-25-1606855</t>
  </si>
  <si>
    <t>30/09/2025 SE REALIZA ENVIO DE ROLLOS CON GUIA | 06/10/2025 POR PROBLEMAS CON LA HERRAMIENTA DE GESTIÓN COORDINADOR NO HA VISUALIZADO LA TAREA | 06/10/2025 SE REALIZA ENCIO DE 10 ROLLOS EN DIRECCIÓN DE CB EN CIUDAD DE CHIMICHAGUA</t>
  </si>
  <si>
    <t>2817071</t>
  </si>
  <si>
    <t>3007066406</t>
  </si>
  <si>
    <t>BARRIO CANTA CLARO MONTERIA 3</t>
  </si>
  <si>
    <t>FO-25-1606236</t>
  </si>
  <si>
    <t>30/09/2025 SE ESCALA AL COORDINADOR DE ZONA PARA ENTREGA DE ROLLOS EN SITIO | 01/10/2025 SE REALIZA ENTREGA DE 20 ROLLOS EN EL PUNTO SIN NOVEDAD, EN LA ENTREGA NO SE MANIPULAN EQUIPOS</t>
  </si>
  <si>
    <t>2817392</t>
  </si>
  <si>
    <t>3007038301</t>
  </si>
  <si>
    <t>BARRIO JOSE ANTONIO GALAN OCAN</t>
  </si>
  <si>
    <t>FO-25-1606736</t>
  </si>
  <si>
    <t>30/09/2025 SE REALIZA ENVIO DE ROLLOS CON GUIA | 06/10/2025 SE REALIZA ENVIO DE 20 ROLLOS, CON LA GUIA 2187690726 SERVIENTREGA. SE CONFIRMA ENTREGA EXITOSA POR PARTE DEL USUARIO</t>
  </si>
  <si>
    <t>2817442</t>
  </si>
  <si>
    <t>3007033899</t>
  </si>
  <si>
    <t>BARRIO VEREDE EL LLANITO PIEDE</t>
  </si>
  <si>
    <t>FO-25-1606718</t>
  </si>
  <si>
    <t>30/09/2025 SE ESCALA AL COORDINADOR DE ZONA PARA ENTREGA DE ROLLOS EN SITIO | 01/10/2025 SE VISITA COMERCIO SE REALIZA LA ENTREGA DE 30 ROLLOS RBM CB OPERATIVO</t>
  </si>
  <si>
    <t>2817598</t>
  </si>
  <si>
    <t>FO-25-1606710</t>
  </si>
  <si>
    <t>30/09/2025 SE ESCALA AL COORDINADOR DE ZONA PARA ENTREGA DE ROLLOS EN SITIO | 01/10/2025 SE ENTREGAN 170 ROLLOS EN BUEN ESTADO</t>
  </si>
  <si>
    <t>2817644</t>
  </si>
  <si>
    <t>3007077460</t>
  </si>
  <si>
    <t>BARRIO JAMUNDI JAMUNDI  3</t>
  </si>
  <si>
    <t>FO-25-1606715</t>
  </si>
  <si>
    <t>30/09/2025 SE ESCALA AL COORDINADOR DE ZONA PARA ENTREGA DE ROLLOS EN SITIO | 01/10/2025 SE REALIZA ENTREGA DE 30 ROLLOS TÉRMICOS EN EL CB SIN NOVEDAD.</t>
  </si>
  <si>
    <t>2817797</t>
  </si>
  <si>
    <t>3007073427</t>
  </si>
  <si>
    <t>PTM VICTORIA,CALDAS DIBISSA</t>
  </si>
  <si>
    <t>FO-25-1606993</t>
  </si>
  <si>
    <t>30/09/2025 SE REALIZA ENVIO DE ROLLOS CON GUIA | 06/10/2025 SE CONFIRMA ENTREGA EXITOSA POR PARTE DE LA TRANSPORTADORA COORDINADORA CON LA GUIA 46778000028</t>
  </si>
  <si>
    <t>2818105</t>
  </si>
  <si>
    <t>3007065929</t>
  </si>
  <si>
    <t>PTM CARTAGENA DROGUERIA ANA V</t>
  </si>
  <si>
    <t>FO-25-1606937</t>
  </si>
  <si>
    <t>30/09/2025 SE ESCALA AL COORDINADOR DE ZONA PARA ENTREGA DE ROLLOS EN SITIO | 03/10/2025 SE ENTREGAN 30 ROLLOS</t>
  </si>
  <si>
    <t>2818133</t>
  </si>
  <si>
    <t>3007069053</t>
  </si>
  <si>
    <t>BARRIO BARCELONA CALARCA</t>
  </si>
  <si>
    <t>FO-25-1607045</t>
  </si>
  <si>
    <t>30/09/2025 SE ESCALA AL COORDINADOR DE ZONA PARA ENTREGA DE ROLLOS EN SITIO | 06/10/2025 SE VISITA COMERCIO SE REALIZÓ ENTREGA DE 20 ROLLOS</t>
  </si>
  <si>
    <t>2818223</t>
  </si>
  <si>
    <t>3007081261</t>
  </si>
  <si>
    <t>DISTRICOL VARIEDADES VIANYS</t>
  </si>
  <si>
    <t>FO-25-1607042</t>
  </si>
  <si>
    <t>30/09/2025 SE ESCALA AL COORDINADOR DE ZONA PARA ENTREGA DE ROLLOS EN SITIO | 06/10/2025 ENTREGA DE 20 ROLLOS</t>
  </si>
  <si>
    <t>2818239</t>
  </si>
  <si>
    <t>3007071861</t>
  </si>
  <si>
    <t>DISTRICOL CARNES JT</t>
  </si>
  <si>
    <t>FO-25-1607050</t>
  </si>
  <si>
    <t>30/09/2025 SE ESCALA AL COORDINADOR DE ZONA PARA ENTREGA DE ROLLOS EN SITIO | 02/10/2025 SE REALIZA ENTREGA DE 60 ROLLOS POR EL OPERADOR CABIFYCON LA GUIA CRE022929</t>
  </si>
  <si>
    <t>2818330</t>
  </si>
  <si>
    <t>3007079078</t>
  </si>
  <si>
    <t>BARRIO LAS DELICIAS EL BAGRE</t>
  </si>
  <si>
    <t>FO-25-1607040</t>
  </si>
  <si>
    <t>30/09/2025 SE REALIZA ENVIO DE ROLLOS CON GUIA | 06/10/2025 SE REALIZA ENVIO DE 10 ROLLOS, CON LA GUIA 2265100384 SERVIENTREGA. SE CONFIRMA ENTREGA EXITOSA POR PARTE DE LA TRANSPORTADORA</t>
  </si>
  <si>
    <t>2818457</t>
  </si>
  <si>
    <t>3007080966</t>
  </si>
  <si>
    <t>BARRIO NUEVOS PIONEROS SINCELEJO</t>
  </si>
  <si>
    <t>FO-25-1607829</t>
  </si>
  <si>
    <t>01/10/2025 SE ESCALA AL COORDINADOR DE ZONA PARA ENTREGA DE ROLLOS EN SITIO | 03/10/2025 SE VISITA COMERCIO Y SE HACE ENTREGA DE 20 ROLLOS AL SEÑOR TONY PERALTA.</t>
  </si>
  <si>
    <t>2818476</t>
  </si>
  <si>
    <t>3007047733</t>
  </si>
  <si>
    <t>BARRIO GUANTEROS SANTA ROSA DE</t>
  </si>
  <si>
    <t>FO-25-1607826</t>
  </si>
  <si>
    <t>01/10/2025 SE ESCALA AL COORDINADOR DE ZONA PARA ENTREGA DE ROLLOS EN SITIO | 03/10/2025 SE LLEVÓ A CABO UNA VISITA TÉCNICA AL CORRESPONSAL BANCOLOMBIA CON EL OBJETIVO DE REALIZAR LA ENTREGA DE 50 ROLLOS REDEBAN. LA ACTIVIDAD SE DESARROLLÓ CONFORME A LO PROGRAMADO, GARANTIZANDO EL CUMPLIMIENTO DE LOS PROTOCOLOS ESTABLECIDOS. LA ENTREGA FUE REALIZADA DE MANERA EXITOSA, QUEDANDO DEBIDAMENTE REGISTRADA Y CONFIRMADA POR EL CORRESPONSAL.</t>
  </si>
  <si>
    <t>2818501</t>
  </si>
  <si>
    <t>3007067184</t>
  </si>
  <si>
    <t>DISTRICOL VARIEDADES COMPRA</t>
  </si>
  <si>
    <t>FO-25-1607834</t>
  </si>
  <si>
    <t>01/10/2025 SE ESCALA AL COORDINADOR DE ZONA PARA ENTREGA DE ROLLOS EN SITIO | 02/10/2025 SE REALIZA ENTREGA DE 20 ROLLOS POR SOLICITUD DEL CLIENTE.</t>
  </si>
  <si>
    <t>2818505</t>
  </si>
  <si>
    <t>3007080381</t>
  </si>
  <si>
    <t>BARRIO SAN CAYETANO MANIZALES 3</t>
  </si>
  <si>
    <t>FO-25-1607837</t>
  </si>
  <si>
    <t>01/10/2025 SE ESCALA AL COORDINADOR DE ZONA PARA ENTREGA DE ROLLOS EN SITIO | 02/10/2025 SE ENTREGAN 20 ROLLOS EN EL COMERCIO NO SE MANIPULAN EQUIPOS</t>
  </si>
  <si>
    <t>2818517</t>
  </si>
  <si>
    <t>3007078231</t>
  </si>
  <si>
    <t>DISTRICOL RODAMIENTOS PRADO</t>
  </si>
  <si>
    <t>FO-25-1607833</t>
  </si>
  <si>
    <t>01/10/2025 SE ESCALA AL COORDINADOR DE ZONA PARA ENTREGA DE ROLLOS EN SITIO | 02/10/2025 SE REALIZA ENTREGA DE 20 ROLLOS POR EL OPERADOR CABIFYCON LA GUIA CRE022924</t>
  </si>
  <si>
    <t>2818584</t>
  </si>
  <si>
    <t>3007080259</t>
  </si>
  <si>
    <t>BARRIO VDA MATECAÑA CUCUTA</t>
  </si>
  <si>
    <t>FO-25-1607819</t>
  </si>
  <si>
    <t>01/10/2025 SE ESCALA AL COORDINADOR DE ZONA PARA ENTREGA DE ROLLOS EN SITIO | 02/10/2025 POR PETICIÓN DEL CLIENTE SE REALIZA ENVÍO DE 20 ROLLOS RBM OK</t>
  </si>
  <si>
    <t>2818659</t>
  </si>
  <si>
    <t>3007058510</t>
  </si>
  <si>
    <t>BARRIO CAJICA CAJICA</t>
  </si>
  <si>
    <t>FO-25-1607822</t>
  </si>
  <si>
    <t>01/10/2025 SE ESCALA AL COORDINADOR DE ZONA PARA ENTREGA DE ROLLOS EN SITIO | 01/10/2025 DURANTE LA VISITA TECNICA SE REALIZA ENTREGA DE 40 ROLLOS PARA DATÁFONO NO SE MANIPULAN EQUIPOS</t>
  </si>
  <si>
    <t>2818771</t>
  </si>
  <si>
    <t>3007076902</t>
  </si>
  <si>
    <t>BARRIO PALMIRA LA BUITRERA PAL</t>
  </si>
  <si>
    <t>FO-25-1607816</t>
  </si>
  <si>
    <t>01/10/2025 SE ESCALA AL COORDINADOR DE ZONA PARA ENTREGA DE ROLLOS EN SITIO | 06/10/2025 EN LA VISITA TÉCNICA SE REALIZÓ LA ENTREGA DE 20 ROLLOS TERMICOS DE REDEBAN PARA EL CB ,EL CB NO TRABAJO EL DIA DE HOY.</t>
  </si>
  <si>
    <t>2818946</t>
  </si>
  <si>
    <t>3007074670</t>
  </si>
  <si>
    <t>PTM ITAGUI RAPITIENDA LA PLACI</t>
  </si>
  <si>
    <t>FO-25-1607815</t>
  </si>
  <si>
    <t>01/10/2025 SE ESCALA AL COORDINADOR DE ZONA PARA ENTREGA DE ROLLOS EN SITIO | 02/10/2025 SE REALIZA ENTREGA DE 80 ROLLOS POR EL OPERADOR CABIFYCON LA GUIA CRE022930</t>
  </si>
  <si>
    <t>2819290</t>
  </si>
  <si>
    <t>3007071124</t>
  </si>
  <si>
    <t>LAS MARGARITAS</t>
  </si>
  <si>
    <t>FO-25-1607840</t>
  </si>
  <si>
    <t>01/10/2025 SE ESCALA AL COORDINADOR DE ZONA PARA ENTREGA DE ROLLOS EN SITIO | 03/10/2025 ENTREGA DE 20 ROLLOS NO SE MANIPULAN EQUIPOS</t>
  </si>
  <si>
    <t>2819341</t>
  </si>
  <si>
    <t>3007050283</t>
  </si>
  <si>
    <t>PTM MISCELANEA LAZO</t>
  </si>
  <si>
    <t>FO-25-1607924</t>
  </si>
  <si>
    <t>01/10/2025 SE REALIZA ENVIO DE ROLLOS CON GUIA | 07/10/2025 SE LLAMA AL USUARIO PERO  NO CONTESTO | 08/10/2025 SE INTENTA CONTACTO CON USUARIO PARA CONFIRMAR RECEPCION PERO NO RESPONDE, EN PLATAFORMAS ESTA COMO EN DISTRIBUCION | 08/10/2025 SE LLAMA AL USUARIO Y NOS COMUNICA QUE AUN NO LE HAN LLEGADO LOS ROLLOS | 12/10/2025 SE REALIZA ENVIO DE 10 ROLLOS, CON LA GUIA 2185553808 SERVIENTREGA. SE CONFIRMA ENTREGA EXITOSA POR PARTE DE LA TRANSPORTADORA</t>
  </si>
  <si>
    <t>25200</t>
  </si>
  <si>
    <t>2819610</t>
  </si>
  <si>
    <t>3007080375</t>
  </si>
  <si>
    <t>COGUA</t>
  </si>
  <si>
    <t>BARRIO VEREDA LA PLAZUELA COGUA</t>
  </si>
  <si>
    <t>FO-25-1608010</t>
  </si>
  <si>
    <t>01/10/2025 SE ESCALA AL COORDINADOR DE ZONA PARA ENTREGA DE ROLLOS EN SITIO | 03/10/2025 ENTREGA DE 10 ROLLOS NO SE MANIPULAN EQUIPOS</t>
  </si>
  <si>
    <t>2819694</t>
  </si>
  <si>
    <t>3007024596</t>
  </si>
  <si>
    <t>REDY METROCENTRO 1</t>
  </si>
  <si>
    <t>FO-25-1608305</t>
  </si>
  <si>
    <t>01/10/2025 SE ESCALA AL COORDINADOR DE ZONA PARA ENTREGA DE ROLLOS EN SITIO | 06/10/2025 SE REALIZA ENTREGA DE 210 ROLLOS POR EL OPERADOR VELOCES CON LA GUIA V4001621914</t>
  </si>
  <si>
    <t>2819940</t>
  </si>
  <si>
    <t>3007079037</t>
  </si>
  <si>
    <t>BARRIO GALAN BARRANQUILLA 7</t>
  </si>
  <si>
    <t>FO-25-1636472</t>
  </si>
  <si>
    <t>06/10/2025 SE ESCALA AL COORDINADOR DE ZONA PARA ENTREGA DE ROLLOS EN SITIO | 07/10/2025 SE REALIZA VISITA SE PROCEDE A ENTREGAR 50 UNIDADES DE ROLLOS AL CLIENTE,CB OPERATIVO</t>
  </si>
  <si>
    <t>2819966</t>
  </si>
  <si>
    <t>3007078939</t>
  </si>
  <si>
    <t>DISTRICOL MINIMERCADO DETODITO</t>
  </si>
  <si>
    <t>FO-25-1611567</t>
  </si>
  <si>
    <t>01/10/2025 SE ESCALA AL COORDINADOR DE ZONA PARA ENTREGA DE ROLLOS EN SITIO | 04/10/2025 SE ENTREGAN 50 ROLLOS RBM</t>
  </si>
  <si>
    <t>2820117</t>
  </si>
  <si>
    <t>3007066415</t>
  </si>
  <si>
    <t>BARRIO CORREGIMIENTO GUACACALL</t>
  </si>
  <si>
    <t>FO-25-1609232</t>
  </si>
  <si>
    <t>USUARIO NO RECIBE PEDIDO</t>
  </si>
  <si>
    <t>01/10/2025 SE REALIZA ENVIO DE ROLLOS CON GUIA | 07/10/2025 SE LLAMA AL USUARIO PERO NO CONTESTO | 08/10/2025 SE LLAMA AL USUARIO PERO NO CONTESTA | 17/10/2025 GUIA DEVUELTA CON LAS SIGUIENTES OBSERVACIONES 2235596123 SERVIENTREGA ENTREGADO A REMITENTE: NO RECLAMO EN OFICINA SE REALIZA GESTION TELEFONICA -CLIENTE CONFIRMA QUE PASA Y NO LO HACE -EXCEDE TIEMPO DE RECLAMO OFICINA SE PROCEDE HACER LA DEVOLUCION CORRESPONDIENTE</t>
  </si>
  <si>
    <t>2820170</t>
  </si>
  <si>
    <t>3007080183</t>
  </si>
  <si>
    <t>BARRIO BRASILIA PLANETA RICA 2</t>
  </si>
  <si>
    <t>FO-25-1608962</t>
  </si>
  <si>
    <t>01/10/2025 SE ESCALA AL COORDINADOR DE ZONA PARA ENTREGA DE ROLLOS EN SITIO | 04/10/2025 SE ENTREGAN 20 ROLLOS CON VISITA OK.</t>
  </si>
  <si>
    <t>2820201</t>
  </si>
  <si>
    <t>3007027900</t>
  </si>
  <si>
    <t>BARRIO CHOCO SINCELEJO</t>
  </si>
  <si>
    <t>FO-25-1608970</t>
  </si>
  <si>
    <t>01/10/2025 SE ESCALA AL COORDINADOR DE ZONA PARA ENTREGA DE ROLLOS EN SITIO | 02/10/2025 SE VISITA COMERCIO Y SE HACE ENTREGA DE 20 ROLLOS A LA SEÑORA SANDRA SUAREZ.</t>
  </si>
  <si>
    <t>2820333</t>
  </si>
  <si>
    <t>3007080214</t>
  </si>
  <si>
    <t>PTM CANDELARIA TIENDA DON REYS</t>
  </si>
  <si>
    <t>FO-25-1608956</t>
  </si>
  <si>
    <t>01/10/2025 SE ESCALA AL COORDINADOR DE ZONA PARA ENTREGA DE ROLLOS EN SITIO | 04/10/2025 SE REALIZA ENTREGA DE 20 ROLLOS</t>
  </si>
  <si>
    <t>2820394</t>
  </si>
  <si>
    <t>3007034011</t>
  </si>
  <si>
    <t>BARRIO FLORENCIA MEDELLIN 1</t>
  </si>
  <si>
    <t>FO-25-1608954</t>
  </si>
  <si>
    <t>01/10/2025 SE ESCALA AL COORDINADOR DE ZONA PARA ENTREGA DE ROLLOS EN SITIO | 06/10/2025 SE REALIZA ENTREGA DE 80 ROLLOS POR EL OPERADOR VELOCES CON LA GUIA V4001621916</t>
  </si>
  <si>
    <t>2820491</t>
  </si>
  <si>
    <t>3007072095</t>
  </si>
  <si>
    <t>VALLEDUPAR FUNDADORES1</t>
  </si>
  <si>
    <t>FO-25-1608950</t>
  </si>
  <si>
    <t>01/10/2025 SE ESCALA AL COORDINADOR DE ZONA PARA ENTREGA DE ROLLOS EN SITIO | 02/10/2025 SE REALIZA ENTREGA DE 60 ROLLOS EN DIRECCIÓN DE CB</t>
  </si>
  <si>
    <t>2820651</t>
  </si>
  <si>
    <t>3007081191</t>
  </si>
  <si>
    <t>BARRIO BILBAO BOGOTA 7</t>
  </si>
  <si>
    <t>FO-25-1608944</t>
  </si>
  <si>
    <t>01/10/2025 SE ESCALA AL COORDINADOR DE ZONA PARA ENTREGA DE ROLLOS EN SITIO | 02/10/2025 SE VISITA COMERCIO CB BANCOLOMBIA, SE ENTREGAN 20 ROLLOS DE PAPEL SOLICITADOS PARA EL DATÁFONO, NO UPS, NO SE MANIPULAN EQUIPOS.</t>
  </si>
  <si>
    <t>2820660</t>
  </si>
  <si>
    <t>3007076846</t>
  </si>
  <si>
    <t>PTM MEDELLIN FERREBROMOTORS</t>
  </si>
  <si>
    <t>FO-25-1611571</t>
  </si>
  <si>
    <t>04/10/2025 SE REALIZA ENTREGA OK DE 30 ROLLOS</t>
  </si>
  <si>
    <t>2820675</t>
  </si>
  <si>
    <t>3007058877</t>
  </si>
  <si>
    <t>BARRIO CORREGIMIENTO RABOLARGO</t>
  </si>
  <si>
    <t>FO-25-1636464</t>
  </si>
  <si>
    <t>06/10/2025 SE ESCALA AL COORDINADOR DE ZONA PARA ENTREGA DE ROLLOS EN SITIO | 07/10/2025 SE REALIZA ENVIO DE ROLLOS DESDE CERETE AL CORREGIMIETO RABOLARGO EN MOTOTAXI INFORMAL, SE CONFIRMA CON LA SEÑORA ANA HERNÁNDEZ EL RECIBIDO DE LOS ROLLOS SIN NOVEDAD OK</t>
  </si>
  <si>
    <t>2820682</t>
  </si>
  <si>
    <t>FO-25-1608936</t>
  </si>
  <si>
    <t>01/10/2025 SE ESCALA AL COORDINADOR DE ZONA PARA ENTREGA DE ROLLOS EN SITIO | 02/10/2025 ENTREGA 30 ROLLOS NO SE MANIPULAN EQUIPOS</t>
  </si>
  <si>
    <t>2820695</t>
  </si>
  <si>
    <t>3007080040</t>
  </si>
  <si>
    <t>BARRIO LA MINGA PASTO 1</t>
  </si>
  <si>
    <t>FO-25-1608931</t>
  </si>
  <si>
    <t>01/10/2025 SE ESCALA AL COORDINADOR DE ZONA PARA ENTREGA DE ROLLOS EN SITIO | 02/10/2025 SE REALIZÓ LA ENTREGA DE PAPELERÍA SOLICITADA NO SE MANIPULA CB CLIENTE INFORMA QUE SE ENCUENTRA OPERATIVO</t>
  </si>
  <si>
    <t>2820771</t>
  </si>
  <si>
    <t>3007081094</t>
  </si>
  <si>
    <t>BARRIO LA CEIBA PUEBLO BELLO</t>
  </si>
  <si>
    <t>FO-25-1609228</t>
  </si>
  <si>
    <t>01/10/2025 SE REALIZA ENVIO DE ROLLOS CON GUIA | 07/10/2025 SE LLAMA AL USUARIO Y CONFIRMA QUE AUN NO LE HAN LLEGADO LOS ROLLOS | 08/10/2025 SE LLAMA AL USUARIO Y NOS CONFIRMA QUE AUN NO LE HAN LLEGADO LOS ROLLOS | 10/10/2025 SE REALIZA ENVIO DE 20 ROLLOS, CON LA GUIA 2205447202 SERVIENTREGA. SE CONFIRMA ENTREGA EXITOSA POR PARTE DE LA TRANSPORTADORA</t>
  </si>
  <si>
    <t>2821002</t>
  </si>
  <si>
    <t>FO-25-1609298</t>
  </si>
  <si>
    <t>01/10/2025 SE ESCALA AL COORDINADOR DE ZONA PARA ENTREGA DE ROLLOS EN SITIO | 02/10/2025 SE REALIZA ENTREGA DE 10 ROLLOS POR EL OPERADOR CABIFYCON LA GUIA CRE022928</t>
  </si>
  <si>
    <t>2821013</t>
  </si>
  <si>
    <t>FO-25-1609294</t>
  </si>
  <si>
    <t>01/10/2025 SE ESCALA AL COORDINADOR DE ZONA PARA ENTREGA DE ROLLOS EN SITIO | 03/10/2025 SE REALIZA LA ENTREGA DE 20 ROLLOS DE CB AL ENCARGADO JORGE BUITRAGO</t>
  </si>
  <si>
    <t>2821047</t>
  </si>
  <si>
    <t>3007075887</t>
  </si>
  <si>
    <t>BARRIO SIMACOTA SIMACOTA 2</t>
  </si>
  <si>
    <t>FO-25-1609817</t>
  </si>
  <si>
    <t>01/10/2025 SE REALIZA ENVIO DE ROLLOS POR FLOTA | 02/10/2025 ENVÍO DE 20 ROLLOS PARA DATAFONO   SE REALIZA LLAMADA EL DÍA DE HOY Y SE CONFIRMA LA RECEPCIÓN DE LOS ROLLOS</t>
  </si>
  <si>
    <t>2821054</t>
  </si>
  <si>
    <t>3007050431</t>
  </si>
  <si>
    <t>PTM TUQUERRES  SANTANDER CENTR</t>
  </si>
  <si>
    <t>FO-25-1609287</t>
  </si>
  <si>
    <t>01/10/2025 SE ESCALA AL COORDINADOR DE ZONA PARA ENTREGA DE ROLLOS EN SITIO | 06/10/2025 SE VISITA CB. SE REALIZA ENTREGA DE 20 ROLLOS. CLIENTE INFORMA QUE EL CB FUNCIONA CORRECTAMENTE. NO SÉ MANIPULA DATAFONO</t>
  </si>
  <si>
    <t>2821342</t>
  </si>
  <si>
    <t>3007030351</t>
  </si>
  <si>
    <t>BARRIO SERREZUELITA FUNZA</t>
  </si>
  <si>
    <t>FO-25-1609580</t>
  </si>
  <si>
    <t>01/10/2025 SE ESCALA AL COORDINADOR DE ZONA PARA ENTREGA DE ROLLOS EN SITIO | 02/10/2025 SE ENTREGA 100 ROLLOS</t>
  </si>
  <si>
    <t>2821374</t>
  </si>
  <si>
    <t>3007046546</t>
  </si>
  <si>
    <t>DISTRICOL EDS MACK</t>
  </si>
  <si>
    <t>FO-25-1609383</t>
  </si>
  <si>
    <t>01/10/2025 SE REALIZA ENVIO DE ROLLOS CON GUIA | 07/10/2025 SE REALIZA ENVIO DE 30 ROLLOS, CON LA GUIA 2205447203 SERVIENTREGA. SE CONFIRMA ENTREGA EXITOSA POR PARTE DEL USUARIO</t>
  </si>
  <si>
    <t>2821411</t>
  </si>
  <si>
    <t>3007069348</t>
  </si>
  <si>
    <t>PAGAFACIL PUERTO TRIUNFO</t>
  </si>
  <si>
    <t>FO-25-1609360</t>
  </si>
  <si>
    <t>01/10/2025 SE REALIZA ENVIO DE ROLLOS CON GUIA | 06/10/2025 SE REALIZA ENVIO DE 150 ROLLOS, CON LA GUIA 368692215 SERVIENTREGA. SE CONFIRMA ENTREGA EXITOSA POR PARTE DE LA TRANSPORTADORA</t>
  </si>
  <si>
    <t>2821414</t>
  </si>
  <si>
    <t>3007080086</t>
  </si>
  <si>
    <t>BARRIO MANRIQUE MEDELLIN 28</t>
  </si>
  <si>
    <t>FO-25-1609587</t>
  </si>
  <si>
    <t>01/10/2025 SE ESCALA AL COORDINADOR DE ZONA PARA ENTREGA DE ROLLOS EN SITIO | 02/10/2025 SE REALIZA ENTREGA DE 10 ROLLOS POR EL OPERADOR CABIFYCON LA GUIA CRE022926</t>
  </si>
  <si>
    <t>2821430</t>
  </si>
  <si>
    <t>3007037271</t>
  </si>
  <si>
    <t>DISTRICOL PAPELERIA Y FOTOCOPI</t>
  </si>
  <si>
    <t>FO-25-1609357</t>
  </si>
  <si>
    <t>01/10/2025 SE REALIZA ENVIO DE ROLLOS POR FLOTA | 04/10/2025 SE ENVÍAN 70 ROLLOS POR FLOTA TRANSORIENTE LA SEÑORA CLAUDIA INDICA QUE YA LOS RECIBIÓ</t>
  </si>
  <si>
    <t>2821891</t>
  </si>
  <si>
    <t>3007062928</t>
  </si>
  <si>
    <t>PTM CUCUTA FARMARUBIO</t>
  </si>
  <si>
    <t>FO-25-1610309</t>
  </si>
  <si>
    <t>01/10/2025 SE ESCALA AL COORDINADOR DE ZONA PARA ENTREGA DE ROLLOS EN SITIO | 02/10/2025 SE REALIZA ENTREGA DE 40 ROLLOS RBM OK</t>
  </si>
  <si>
    <t>2821904</t>
  </si>
  <si>
    <t>3007080602</t>
  </si>
  <si>
    <t>BARRIO VILLA DEL CARMEN EL CERRITO</t>
  </si>
  <si>
    <t>FO-25-1610316</t>
  </si>
  <si>
    <t>01/10/2025 SE ESCALA AL COORDINADOR DE ZONA PARA ENTREGA DE ROLLOS EN SITIO | 02/10/2025 SE REALIZA ENTREGA DE 20 ROLLOS REDEBAN CON VISITA, NO SE INTERVIENE EQUIPOS</t>
  </si>
  <si>
    <t>2822075</t>
  </si>
  <si>
    <t>FO-25-1610299</t>
  </si>
  <si>
    <t>01/10/2025 SE ESCALA AL COORDINADOR DE ZONA PARA ENTREGA DE ROLLOS EN SITIO | 02/10/2025 SE ENTREGAN  ROLLOS SIN MANIPULACIÓN DEL DATAFONO SIN NOVEDAD</t>
  </si>
  <si>
    <t>2822159</t>
  </si>
  <si>
    <t>3007052532</t>
  </si>
  <si>
    <t>BARRIO CENTRO CIENAGA 11</t>
  </si>
  <si>
    <t>FO-25-1610290</t>
  </si>
  <si>
    <t>01/10/2025 SE ESCALA AL COORDINADOR DE ZONA PARA ENTREGA DE ROLLOS EN SITIO | 03/10/2025 SE REALIZA ENTREGA DE 60 ROLLOS PARA DATÁFONO A SATISFACCIÓN DEL CLIENTE</t>
  </si>
  <si>
    <t>2822256</t>
  </si>
  <si>
    <t>3007011009</t>
  </si>
  <si>
    <t>UERTO COLOMBIA II - ATLANTICO</t>
  </si>
  <si>
    <t>FO-25-1610304</t>
  </si>
  <si>
    <t>01/10/2025 SE ESCALA AL COORDINADOR DE ZONA PARA ENTREGA DE ROLLOS EN SITIO | 02/10/2025 SE ENTREGAN 110 ROLLOS</t>
  </si>
  <si>
    <t>2822297</t>
  </si>
  <si>
    <t>3007079832</t>
  </si>
  <si>
    <t>PTM ITAGUI CELUMASTER BT ITAGU</t>
  </si>
  <si>
    <t>FO-25-1610296</t>
  </si>
  <si>
    <t>01/10/2025 SE ESCALA AL COORDINADOR DE ZONA PARA ENTREGA DE ROLLOS EN SITIO | 02/10/2025 SE REALIZA ENTREGA DE 10 ROLLOS POR EL OPERADOR CABIFYCON LA GUIA CRE022931</t>
  </si>
  <si>
    <t>2822457</t>
  </si>
  <si>
    <t>FO-25-1610286</t>
  </si>
  <si>
    <t>01/10/2025 SE ESCALA AL COORDINADOR DE ZONA PARA ENTREGA DE ROLLOS EN SITIO | 02/10/2025 SE REALIZA ENTREGA DE 20 ROLLOS EN DIRECCIÓN DE CB</t>
  </si>
  <si>
    <t>2822500</t>
  </si>
  <si>
    <t>3007027839</t>
  </si>
  <si>
    <t>SANTA BARBARA YOTOCO VALLE DEL</t>
  </si>
  <si>
    <t>FO-25-1610281</t>
  </si>
  <si>
    <t>01/10/2025 SE ESCALA AL COORDINADOR DE ZONA PARA ENTREGA DE ROLLOS EN SITIO | 03/10/2025 SE ENTREGAN 60 ROLLOS EN BUEN ESTADO</t>
  </si>
  <si>
    <t>2822521</t>
  </si>
  <si>
    <t>3007029382</t>
  </si>
  <si>
    <t>MULTIPAGAS SUCURSAL BARBOSA 3</t>
  </si>
  <si>
    <t>FO-25-1610275</t>
  </si>
  <si>
    <t>01/10/2025 SE ESCALA AL COORDINADOR DE ZONA PARA ENTREGA DE ROLLOS EN SITIO | 06/10/2025 SE REALIZA ENTREGA DE 190 DE ROLLOS OK</t>
  </si>
  <si>
    <t>2822791</t>
  </si>
  <si>
    <t>3007077645</t>
  </si>
  <si>
    <t>BARRIO ALARCON BUCARAMANGA 4</t>
  </si>
  <si>
    <t>FO-25-1610715</t>
  </si>
  <si>
    <t>01/10/2025 SE ESCALA AL COORDINADOR DE ZONA PARA ENTREGA DE ROLLOS EN SITIO | 01/10/2025 SE REALIZA ENTREGA DE 10 ROLLOS CON VISITA NO SE MANIPULA TERMINAL</t>
  </si>
  <si>
    <t>2822796</t>
  </si>
  <si>
    <t>3007039868</t>
  </si>
  <si>
    <t>PTM BOGOTA MEGACOMSTORE</t>
  </si>
  <si>
    <t>FO-25-1610706</t>
  </si>
  <si>
    <t>01/10/2025 SE ESCALA AL COORDINADOR DE ZONA PARA ENTREGA DE ROLLOS EN SITIO | 02/10/2025 ENTREGA DE 70 ROLLOS NO SE MANIPULAN EQUIPOS</t>
  </si>
  <si>
    <t>2822825</t>
  </si>
  <si>
    <t>3007046936</t>
  </si>
  <si>
    <t>BARRIO SAN CRISTOBAL BOGOTA 3</t>
  </si>
  <si>
    <t>FO-25-1610721</t>
  </si>
  <si>
    <t>2822832</t>
  </si>
  <si>
    <t>3007062819</t>
  </si>
  <si>
    <t>BARRIO SANTA CRUZ LA ROSA MEDE</t>
  </si>
  <si>
    <t>FO-25-1610719</t>
  </si>
  <si>
    <t>01/10/2025 SE ESCALA AL COORDINADOR DE ZONA PARA ENTREGA DE ROLLOS EN SITIO | 02/10/2025 SE REALIZA ENTREGA DE 60 ROLLOS POR EL OPERADOR CABIFYCON LA GUIA CRE022927</t>
  </si>
  <si>
    <t>2822954</t>
  </si>
  <si>
    <t>3007079438</t>
  </si>
  <si>
    <t>BARRIO CAICEDO MEDELLIN  14</t>
  </si>
  <si>
    <t>FO-25-1610702</t>
  </si>
  <si>
    <t>01/10/2025 SE ESCALA AL COORDINADOR DE ZONA PARA ENTREGA DE ROLLOS EN SITIO | 02/10/2025 SE REALIZA ENTREGA DE 30 ROLLOS POR EL OPERADOR CABIFYCON LA GUIA CRE022925</t>
  </si>
  <si>
    <t>2822983</t>
  </si>
  <si>
    <t>3007078896</t>
  </si>
  <si>
    <t>BARRIO CALLE REAL TURBACO 1</t>
  </si>
  <si>
    <t>FO-25-1610842</t>
  </si>
  <si>
    <t>01/10/2025 SE ESCALA AL COORDINADOR DE ZONA PARA ENTREGA DE ROLLOS EN SITIO | 04/10/2025 SE REALIZA ENTREGA DE 50 ROLLOS PARA EL CORRESPONSAL</t>
  </si>
  <si>
    <t>2823007</t>
  </si>
  <si>
    <t>3007079785</t>
  </si>
  <si>
    <t>BARRIO PLAZA DE FERIAS PURIFICACION</t>
  </si>
  <si>
    <t>FO-25-1610694</t>
  </si>
  <si>
    <t>01/10/2025 SE ESCALA AL COORDINADOR DE ZONA PARA ENTREGA DE ROLLOS EN SITIO | 03/10/2025 SE ENTREGA 10 ROLLOS EN SITIO SIN NOVEDAD</t>
  </si>
  <si>
    <t>2823031</t>
  </si>
  <si>
    <t>3007012337</t>
  </si>
  <si>
    <t>BARRIO SANTA MARIA II - ITAGUI</t>
  </si>
  <si>
    <t>FO-25-1610841</t>
  </si>
  <si>
    <t>01/10/2025 SE ESCALA AL COORDINADOR DE ZONA PARA ENTREGA DE ROLLOS EN SITIO | 02/10/2025 SE REALIZA ENTREGA DE 70 ROLLOS POR EL OPERADOR CABIFYCON LA GUIA CRE022932</t>
  </si>
  <si>
    <t>2823037</t>
  </si>
  <si>
    <t>3007079286</t>
  </si>
  <si>
    <t>BARRIO SAN BERNANDINO POTRERITOS BOGOTA</t>
  </si>
  <si>
    <t>FO-25-1610837</t>
  </si>
  <si>
    <t>01/10/2025 SE ESCALA AL COORDINADOR DE ZONA PARA ENTREGA DE ROLLOS EN SITIO | 02/10/2025 ENTREGA DE 10 ROLLOS NO SE MANIPULAN EQUIPOS</t>
  </si>
  <si>
    <t>2823098</t>
  </si>
  <si>
    <t>3007047528</t>
  </si>
  <si>
    <t>BARRIO SAN JAVIER MEDELLIN 3</t>
  </si>
  <si>
    <t>FO-25-1616256</t>
  </si>
  <si>
    <t>02/10/2025 SE ESCALA AL COORDINADOR DE ZONA PARA ENTREGA DE ROLLOS EN SITIO | 06/10/2025 SE REALIZA ENTREGA DE 140 ROLLOS POR EL OPERADOR VELOCES CON LA GUIA V4001626425</t>
  </si>
  <si>
    <t>2823192</t>
  </si>
  <si>
    <t>3007080008</t>
  </si>
  <si>
    <t>BARRIO CAMPESTRE C DOSQUEBRADAS</t>
  </si>
  <si>
    <t>FO-25-1612853</t>
  </si>
  <si>
    <t>01/10/2025 SE ESCALA AL COORDINADOR DE ZONA PARA ENTREGA DE ROLLOS EN SITIO | 02/10/2025 SE VISITA COMERCIO SE REALIZA ENTREGA DE 10 ROLLOS DE PAPEL PARA DATÁFONO REDEBAN</t>
  </si>
  <si>
    <t>2823216</t>
  </si>
  <si>
    <t>3007079719</t>
  </si>
  <si>
    <t>PTM APARTADO TIENDA NATURITA J</t>
  </si>
  <si>
    <t>FO-25-1610951</t>
  </si>
  <si>
    <t>01/10/2025 SE ESCALA AL COORDINADOR DE ZONA PARA ENTREGA DE ROLLOS EN SITIO | 06/10/2025 ENTREGA DE 10 ROLLOS</t>
  </si>
  <si>
    <t>19780</t>
  </si>
  <si>
    <t>2823432</t>
  </si>
  <si>
    <t>3007075798</t>
  </si>
  <si>
    <t>SUAREZ</t>
  </si>
  <si>
    <t>BARRIO BELLAVISTA SUAREZ</t>
  </si>
  <si>
    <t>FO-25-1612564</t>
  </si>
  <si>
    <t>01/10/2025 SE REALIZA ENVIO DE ROLLOS CON GUIA | 07/10/2025 SE LLAMA AL USUARIO PERO NO CONTESTO | 08/10/2025 SE LLAMA AL USUARIO PERO NO CONTESTO | 08/10/2025 SE LLAMA AL USUARIO PERO NO CONTESTA | 17/10/2025 SE REALIZA ENVIO DE 10 ROLLOS, CON LA GUIA 2185553809 SERVIENTREGA. SE CONFIRMA ENTREGA EXITOSA POR PARTE DE LA TRANSPORTADORA</t>
  </si>
  <si>
    <t>2823438</t>
  </si>
  <si>
    <t>3007056825</t>
  </si>
  <si>
    <t>BARRIO ARAUCARIAS 1 BELLO</t>
  </si>
  <si>
    <t>FO-25-1616255</t>
  </si>
  <si>
    <t>02/10/2025 SE ESCALA AL COORDINADOR DE ZONA PARA ENTREGA DE ROLLOS EN SITIO | 06/10/2025 SE REALIZA ENTREGA DE 30 ROLLOS POR EL OPERADOR VELOCES CON LA GUIA V4001626426</t>
  </si>
  <si>
    <t>2823440</t>
  </si>
  <si>
    <t>3007080316</t>
  </si>
  <si>
    <t>BARRIO ARAUCARIAS BELLO</t>
  </si>
  <si>
    <t>FO-25-1616251</t>
  </si>
  <si>
    <t>02/10/2025 SE ESCALA AL COORDINADOR DE ZONA PARA ENTREGA DE ROLLOS EN SITIO | 06/10/2025 SE REALIZA ENTREGA DE 20 ROLLOS POR EL OPERADOR VELOCES CON LA GUIA V4001626427</t>
  </si>
  <si>
    <t>2823443</t>
  </si>
  <si>
    <t>3007077988</t>
  </si>
  <si>
    <t>PTM CALI VARIEDADES LA 8A</t>
  </si>
  <si>
    <t>FO-25-1612736</t>
  </si>
  <si>
    <t>01/10/2025 SE ESCALA AL COORDINADOR DE ZONA PARA ENTREGA DE ROLLOS EN SITIO | 03/10/2025 SE VISITA CORRESPONSAL Y SE ENTREGAN 20 ROLLOS</t>
  </si>
  <si>
    <t>2823451</t>
  </si>
  <si>
    <t>3007044527</t>
  </si>
  <si>
    <t>DISTRICOL MISCELANEA MAPAL</t>
  </si>
  <si>
    <t>FO-25-1640112</t>
  </si>
  <si>
    <t>07/10/2025 06/10 SE ESCALA A LA RED PARA AUTORIZACIÓN DE ROLLOS - 07/10 LA RED AUTORIZA ROLLOS - SE ESCALA AL COORDINADOR DE ZONA PARA ENTREGA DE ROLLOS EN SITIO | 08/10/2025 SE CREA TARDE ACTIVIDAD POR CAPACIDAD OPERATIVO DEL CG | 08/10/2025 ENTREGA ROLLOS EN SITIO.</t>
  </si>
  <si>
    <t>2823463</t>
  </si>
  <si>
    <t>3007031911</t>
  </si>
  <si>
    <t>PAGAFACIL MALAGA</t>
  </si>
  <si>
    <t>FO-25-1612562</t>
  </si>
  <si>
    <t>01/10/2025 SE REALIZA ENVIO DE ROLLOS CON GUIA | 07/10/2025 SE REALIZA ENVIO DE 110 ROLLOS, CON LA GUIA 2187690727 SERVIENTREGA. SE CONFIRMA ENTREGA EXITOSA POR PARTE DE LA TRANSPORTADORA</t>
  </si>
  <si>
    <t>13222</t>
  </si>
  <si>
    <t>2823466</t>
  </si>
  <si>
    <t>3007065520</t>
  </si>
  <si>
    <t>CLEMENCIA</t>
  </si>
  <si>
    <t>PTM CLEMENCIA FERRETERIA Y ALM</t>
  </si>
  <si>
    <t>FO-25-1612510</t>
  </si>
  <si>
    <t>01/10/2025 SE ESCALA AL COORDINADOR DE ZONA PARA ENTREGA DE ROLLOS EN SITIO | 03/10/2025 SE REALIZA ENTREGA DE 30 ROLLOS PARA EL CORRESPONSAL</t>
  </si>
  <si>
    <t>2823622</t>
  </si>
  <si>
    <t>3007080122</t>
  </si>
  <si>
    <t>BARRIO ANDRES SANIN CALI 4</t>
  </si>
  <si>
    <t>FO-25-1636457</t>
  </si>
  <si>
    <t>06/10/2025 SE ESCALA AL COORDINADOR DE ZONA PARA ENTREGA DE ROLLOS EN SITIO | 07/10/2025 LA VISITA TÉCNICA REALIZADA AL COMERCIO SE LLEGA AL SITIO SE INFORMA EL MOTIVO DE LA VISITA SE ENTREGAN 30 ROLLOS TÉRMICOS AL FRENTE RECIBE ROLLO</t>
  </si>
  <si>
    <t>2823627</t>
  </si>
  <si>
    <t>3007045730</t>
  </si>
  <si>
    <t>DISTRICOL TIENDA LA ESQUINA</t>
  </si>
  <si>
    <t>FO-25-1636134</t>
  </si>
  <si>
    <t>06/10/2025 SE ESCALA AL COORDINADOR DE ZONA PARA ENTREGA DE ROLLOS EN SITIO | 08/10/2025 CASO SE CREA TARDE POR CAPACIDAD OPERATIVA DEL CG | 14/10/2025 SE INGRESA SE ENTREGA 30 ROLLOS RBM</t>
  </si>
  <si>
    <t>2823692</t>
  </si>
  <si>
    <t>3007081019</t>
  </si>
  <si>
    <t>DISTRICOL TECNOMANIA EL GOCHO</t>
  </si>
  <si>
    <t>FO-25-1612732</t>
  </si>
  <si>
    <t>2823701</t>
  </si>
  <si>
    <t>3007079928</t>
  </si>
  <si>
    <t>DISTRICOL MERCADOS JUSTO AQUI</t>
  </si>
  <si>
    <t>FO-25-1631184</t>
  </si>
  <si>
    <t>05/10/2025 SE ESCALA AL COORDINADOR DE ZONA PARA ENTREGA DE ROLLOS EN SITIO | 08/10/2025 SE CONFIRMA ENTREGA EXITOSA POR PARTE DE VELOCES CON LA GUIA V4001641395</t>
  </si>
  <si>
    <t>2823788</t>
  </si>
  <si>
    <t>3007080659</t>
  </si>
  <si>
    <t>BARRIO LA MERCED CALI 2</t>
  </si>
  <si>
    <t>FO-25-1612801</t>
  </si>
  <si>
    <t>01/10/2025 SE ESCALA AL COORDINADOR DE ZONA PARA ENTREGA DE ROLLOS EN SITIO | 03/10/2025 SE ENTREGAN 10 ROLLOS EN BUEN ESTADO</t>
  </si>
  <si>
    <t>2823958</t>
  </si>
  <si>
    <t>3007048738</t>
  </si>
  <si>
    <t>BARRIO JUAN PABLO 2 BOGOTA</t>
  </si>
  <si>
    <t>FO-25-1612505</t>
  </si>
  <si>
    <t>01/10/2025 SE ESCALA AL COORDINADOR DE ZONA PARA ENTREGA DE ROLLOS EN SITIO | 02/10/2025 SE VISITA COMERCIO, SE ENTREGAN 60: ROLLOS RBM</t>
  </si>
  <si>
    <t>2823967</t>
  </si>
  <si>
    <t>3007078655</t>
  </si>
  <si>
    <t>DISTRICOL MINIMARKET LA 33</t>
  </si>
  <si>
    <t>FO-25-1612798</t>
  </si>
  <si>
    <t>01/10/2025 SE ESCALA AL COORDINADOR DE ZONA PARA ENTREGA DE ROLLOS EN SITIO | 02/10/2025 SE REALIZÓ LA ENTREGA 20 ROLLOS DE PAPELERÍA SOLICITADA NO SE MANIPULA CB CLIENTE INFORMA QUE SE ENCUENTRA OPERATIVO</t>
  </si>
  <si>
    <t>2824031</t>
  </si>
  <si>
    <t>FO-25-1631183</t>
  </si>
  <si>
    <t>05/10/2025 SE ESCALA AL COORDINADOR DE ZONA PARA ENTREGA DE ROLLOS EN SITIO | 07/10/2025 SE REALIZA ENTREGA DE 20 ROLLOS POR EL OPERADOR CABIFY CON LA GUIA CRE023018</t>
  </si>
  <si>
    <t>2824118</t>
  </si>
  <si>
    <t>3007023461</t>
  </si>
  <si>
    <t>BARRIO LA VIRGINIA V LA VIRGIN</t>
  </si>
  <si>
    <t>FO-25-1636316</t>
  </si>
  <si>
    <t>26/10/2025 SE ESCALA AL COORDINADOR DE ZONA PARA ENTREGA DE ROLLOS EN SITIO | 07/10/2025 SE ENTREGAN 20 ROLLOS.</t>
  </si>
  <si>
    <t>2824166</t>
  </si>
  <si>
    <t>3007040705</t>
  </si>
  <si>
    <t>DISTRICOL ABARROTES LOS DUENDE</t>
  </si>
  <si>
    <t>FO-25-1612405</t>
  </si>
  <si>
    <t>01/10/2025 SE ESCALA AL COORDINADOR DE ZONA PARA ENTREGA DE ROLLOS EN SITIO | 07/10/2025 SE ENVÍAN 40 ROLLOS CON CONDUCTOR Y SE COMPARTE INFORMACIÓN DEL CONDUCTOR AL USUARIO Y SE CONFIRMA RECIBIDO POR PARTE DEL USUARIO JUAN</t>
  </si>
  <si>
    <t>2824199</t>
  </si>
  <si>
    <t>3007055083</t>
  </si>
  <si>
    <t>BARRIO VEREDA EL TABLAZO VIA A</t>
  </si>
  <si>
    <t>FO-25-1612399</t>
  </si>
  <si>
    <t>01/10/2025 SE ESCALA AL COORDINADOR DE ZONA PARA ENTREGA DE ROLLOS EN SITIO | 04/10/2025 SE ENVIAN 10 ROLLOS POR INTERRAPIDISIMO</t>
  </si>
  <si>
    <t>2824342</t>
  </si>
  <si>
    <t>FO-25-1612389</t>
  </si>
  <si>
    <t>01/10/2025 SE ESCALA AL COORDINADOR DE ZONA PARA ENTREGA DE ROLLOS EN SITIO | 02/10/2025 SE REALIZA ENTREGA DE 60 ROLLOS EN LA CIUDAD DE BUCARAMANGA</t>
  </si>
  <si>
    <t>2824465</t>
  </si>
  <si>
    <t>3007080455</t>
  </si>
  <si>
    <t>BARRIO CUBIS DIVINO NIÑO ISTMINA CHOCO ISTMINA</t>
  </si>
  <si>
    <t>FO-25-1612561</t>
  </si>
  <si>
    <t>01/10/2025 SE REALIZA ENVIO DE ROLLOS CON GUIA | 07/10/2025 SE LLAMO AL USUARIO Y CONFIRMA QUE AUN NO LE HAN LLEGADO LOS ROLLO | 08/10/2025 SE LLAMO AL USUARIO Y NOS CONFIRMA QUE AUN  NO LE HAN LLEGADO LOS ROLLOS | 20/10/2025 SE REALIZA ENVIO DE 20 ROLLOS, CON LA GUIA 284607447 SERVIENTREGA. SE CONFIRMA ENTREGA EXITOSA POR PARTE DE LA TRANSPORTADORA</t>
  </si>
  <si>
    <t>5861</t>
  </si>
  <si>
    <t>2824579</t>
  </si>
  <si>
    <t>3007026624</t>
  </si>
  <si>
    <t>VENECIA</t>
  </si>
  <si>
    <t>DISTRICOL MISCELANEA Y PAPELER</t>
  </si>
  <si>
    <t>FO-25-1612385</t>
  </si>
  <si>
    <t>01/10/2025 SE ESCALA AL COORDINADOR DE ZONA PARA ENTREGA DE ROLLOS EN SITIO | 04/10/2025 SE REALIZA ENVIO DE 80 ROLLOS DE CB POR MEDIO DE LA FLOTA RÁPIDO OCHOA OK , SE LLAMA AL USUARIO E INDICA QUE LOS PUDO RECLAMAR SIN PROBLEMA OK</t>
  </si>
  <si>
    <t>47555</t>
  </si>
  <si>
    <t>2824706</t>
  </si>
  <si>
    <t>3007079403</t>
  </si>
  <si>
    <t>PLATO</t>
  </si>
  <si>
    <t>BARRIO LOS GUYACANES PLATO</t>
  </si>
  <si>
    <t>FO-25-1636129</t>
  </si>
  <si>
    <t>06/10/2025 SE REALIZA ENVIO DE ROLLOS CON GUIA | 08/10/2025 ENVIO SE CREA TARDE POR CAPACIDAD OPERATIVA DEL CG | 08/10/2025 SE LLAMA AL USUARIO Y NOS CONFIRMA QUE AUN NO HA RECIBIDO LOS ROLLOS | 10/10/2025 SE REALIZA ENVIO DE 10 ROLLOS, CON LA GUIA 2205447209 SERVIENTREGA. SE CONFIRMA ENTREGA EXITOSA POR PARTE DE LA TRANSPORTADORA</t>
  </si>
  <si>
    <t>2824761</t>
  </si>
  <si>
    <t>3007071254</t>
  </si>
  <si>
    <t>PTM MEDELLIN  DROGUERIA MAKRO</t>
  </si>
  <si>
    <t>FO-25-1616452</t>
  </si>
  <si>
    <t>02/10/2025 SE ESCALA AL COORDINADOR DE ZONA PARA ENTREGA DE ROLLOS EN SITIO | 06/10/2025 SE REALIZA ENTREGA DE 70 ROLLOS POR EL OPERADOR VELOCES CON LA GUIA V4001626428</t>
  </si>
  <si>
    <t>2824765</t>
  </si>
  <si>
    <t>3007080462</t>
  </si>
  <si>
    <t>BARRIO EL PARAISO SAN MARTIN</t>
  </si>
  <si>
    <t>FO-25-1612501</t>
  </si>
  <si>
    <t>01/10/2025 SE ESCALA AL COORDINADOR DE ZONA PARA ENTREGA DE ROLLOS EN SITIO | 03/10/2025 SE ENTREGAN 20 ROLLOS RBM</t>
  </si>
  <si>
    <t>2825029</t>
  </si>
  <si>
    <t>FO-25-1631275</t>
  </si>
  <si>
    <t>05/10/2025 SE REALIZA ENVIO DE ROLLOS CON GUIA | 08/10/2025 SERVIENTREGA REPORTA NOVEDAD EN LA VIAS | 08/10/2025 SE LLAMA AL USUARIO PERO NO CONTESTA | 21/10/2025 SE REALIZA ENVIO DE 30 ROLLOS, CON LA GUIA 284607451 SERVIENTREGA SE CONFIRMA ENTREGA EXITOSA POR PARTE DE LA TRANSPORTADORA</t>
  </si>
  <si>
    <t>8634</t>
  </si>
  <si>
    <t>2825173</t>
  </si>
  <si>
    <t>3007076916</t>
  </si>
  <si>
    <t>SABANAGRANDE</t>
  </si>
  <si>
    <t>BARRIO VILLA SOFIA SABANAGRAND</t>
  </si>
  <si>
    <t>FO-25-1618009</t>
  </si>
  <si>
    <t>02/10/2025 SE ESCALA AL COORDINADOR DE ZONA PARA ENTREGA DE ROLLOS EN SITIO | 04/10/2025 SE ENTREGAN 20 ROLLOS DE LA RED RBM EXITOSOS</t>
  </si>
  <si>
    <t>2825292</t>
  </si>
  <si>
    <t>3007047277</t>
  </si>
  <si>
    <t>BARRIO PANQUIACO BAHIA SOLANO</t>
  </si>
  <si>
    <t>FO-25-1636125</t>
  </si>
  <si>
    <t>06/10/2025 SE REALIZA ENVIO DE ROLLOS CON GUIA | 08/10/2025 ENVIO SE CREA TARDE POR CAPACIDAD OPERATIVA DEL CG | 08/10/2025 SE INTENTA COMUNICAR CON EL USUARIO PERO NO CONTESTA | 22/10/2025 CB NO CONTESTA, SE LE COMPARTE GUIA POR WSP. PENDIENTE CONFIRMACION | 23/10/2025 CB CONFIRMA ENTREGA DE ROLLOS | 23/10/2025 SE REALIZA ENVIO DE 20 ROLLOS, CON LA GUIA 284607456 SERVIENTREGA SE CONFIRMA ENTREGA EXITOSA POR PARTE DE LA TRANSPORTADORA</t>
  </si>
  <si>
    <t>2825361</t>
  </si>
  <si>
    <t>3007079188</t>
  </si>
  <si>
    <t>BARRIO EBEJICO EBEJICO</t>
  </si>
  <si>
    <t>FO-25-1612815</t>
  </si>
  <si>
    <t>01/10/2025 SE ESCALA AL COORDINADOR DE ZONA PARA ENTREGA DE ROLLOS EN SITIO | 06/10/2025 SE REALIZA ENTREGA DE 20 ROLLOS DE CB AL ENCARGADO JUAN PABLO</t>
  </si>
  <si>
    <t>41359</t>
  </si>
  <si>
    <t>2825397</t>
  </si>
  <si>
    <t>3007078957</t>
  </si>
  <si>
    <t>ISNOS</t>
  </si>
  <si>
    <t>BARRIO ASOPROVICFO ISNOS</t>
  </si>
  <si>
    <t>FO-25-1614298</t>
  </si>
  <si>
    <t>02/10/2025 SE REALIZA ENVIO DE ROLLOS CON GUIA | 07/10/2025 SE REALIZA ENVIO DE 30 ROLLOS, CON LA GUIA 2235596125 SERVIENTREGA. SE CONFIRMA ENTREGA EXITOSA POR PARTE DE LA TRANSPORTADORA</t>
  </si>
  <si>
    <t>2825695</t>
  </si>
  <si>
    <t>FO-25-1613720</t>
  </si>
  <si>
    <t>02/10/2025 SE ESCALA AL COORDINADOR DE ZONA PARA ENTREGA DE ROLLOS EN SITIO | 06/10/2025 SE REALIZA ENTREGA DE 100 ROLLOS POR EL OPERADOR VELOCES CON LA GUIA V4001626429</t>
  </si>
  <si>
    <t>2825703</t>
  </si>
  <si>
    <t>3007074501</t>
  </si>
  <si>
    <t>DISTRICOL MERCADOS ALGI</t>
  </si>
  <si>
    <t>FO-25-1629339</t>
  </si>
  <si>
    <t>05/10/2025 SE REALIZA ENTREGA DE 60 ROLLOS</t>
  </si>
  <si>
    <t>2825839</t>
  </si>
  <si>
    <t>FO-25-1631180</t>
  </si>
  <si>
    <t>05/10/2025 SE ESCALA AL COORDINADOR DE ZONA PARA ENTREGA DE ROLLOS EN SITIO | 06/10/2025 SE REALIZA ENTREGA DE 20 ROLLOS AL SR JUAN DAVID CAPUTO</t>
  </si>
  <si>
    <t>2825843</t>
  </si>
  <si>
    <t>3007079640</t>
  </si>
  <si>
    <t>BARRIO BARRIO EL RECREO LA MES</t>
  </si>
  <si>
    <t>FO-25-1636310</t>
  </si>
  <si>
    <t>25/10/2025 SE ESCALA AL COORDINADOR DE ZONA PARA ENTREGA DE ROLLOS EN SITIO | 07/10/2025 SE LLEGA A AL DIRECCION INDICADA Y SE ENTREGAN 10 ROLLOS RBM SIN MANIPULAR EQUIPOS</t>
  </si>
  <si>
    <t>2825867</t>
  </si>
  <si>
    <t>3007079847</t>
  </si>
  <si>
    <t>BARRIO CENTRO FUNZA FUNZA</t>
  </si>
  <si>
    <t>FO-25-1613705</t>
  </si>
  <si>
    <t>02/10/2025 SE ESCALA AL COORDINADOR DE ZONA PARA ENTREGA DE ROLLOS EN SITIO | 08/10/2025 SE VISITA COMERCIO CB BANCOLOMBIA, SE ENTREGAN ROLLOS DE PAPELERÍA SOLICITADOS PARA EL DATAFONO, NO UPS, NO SE MANIPULAN EQUIPOS.</t>
  </si>
  <si>
    <t>68368</t>
  </si>
  <si>
    <t>2825957</t>
  </si>
  <si>
    <t>3007078873</t>
  </si>
  <si>
    <t>JESUS MARIA</t>
  </si>
  <si>
    <t>BARRIO LAS ROSAS JESUS MARIA</t>
  </si>
  <si>
    <t>FO-25-1631478</t>
  </si>
  <si>
    <t>05/10/2025 SE REALIZA ENVIO DE ROLLOS CON GUIA | 08/10/2025 SE LLAMO AL USUARIO PERO NO CONTESTO | 09/10/2025 ROLLOS AUN NO LE HAN LLEGADO LOS ROLLOS | 09/10/2025 POR CAPACIDAD OPERATIVO DEL CG CASO SE CREA TARDE- | 16/10/2025 SE REALIZA ENVIO DE 20 ROLLOS, CON LA GUIA 2235596153 SERVIENTREGA. SE CONFIRMA ENTREGA EXITOSA POR PARTE DE LA TRANSPORTADORA</t>
  </si>
  <si>
    <t>2825962</t>
  </si>
  <si>
    <t>3007079252</t>
  </si>
  <si>
    <t>DISTRICOL PUNTOSERVIS</t>
  </si>
  <si>
    <t>FO-25-1636123</t>
  </si>
  <si>
    <t>06/10/2025 SE REALIZA ENVIO DE ROLLOS CON GUIA | 08/10/2025 SE REALIZA ENVIO DE 20 ROLLOS, CON LA GUIA 2187690747 SERVIENTREGA. SE CONFIRMA ENTREGA EXITOSA POR PARTE DEL USUARIO</t>
  </si>
  <si>
    <t>2826063</t>
  </si>
  <si>
    <t>3007073769</t>
  </si>
  <si>
    <t>PTM MEDELLIN POMPOSO DECORACIO</t>
  </si>
  <si>
    <t>FO-25-1631179</t>
  </si>
  <si>
    <t>05/10/2025 SE ESCALA AL COORDINADOR DE ZONA PARA ENTREGA DE ROLLOS EN SITIO | 09/10/2025 SE REALIZA ENTREGA DE 90 ROLLOS POR EL OPERADOR VELOCES CON LA GUIA V4001641396</t>
  </si>
  <si>
    <t>15296</t>
  </si>
  <si>
    <t>2826134</t>
  </si>
  <si>
    <t>3007058855</t>
  </si>
  <si>
    <t>GAMEZA</t>
  </si>
  <si>
    <t>BARRIO CENTRO GAMEZA 1</t>
  </si>
  <si>
    <t>FO-25-1618727</t>
  </si>
  <si>
    <t>03/10/2025 SE REALIZA ENVIO DE ROLLOS CON GUIA | 08/10/2025 SE REALIZA ENVIO DE 20 ROLLOS, CON LA GUIA 2235596133 SERVIENTREGA. SE CONFIRMA ENTREGA EXITOSA POR PARTE DE LA TRANSPORTADORA</t>
  </si>
  <si>
    <t>2826165</t>
  </si>
  <si>
    <t>3007059913</t>
  </si>
  <si>
    <t>PTM ITAGUI PAPELERIA Y VARIEDA</t>
  </si>
  <si>
    <t>FO-25-1632287</t>
  </si>
  <si>
    <t>06/10/2025 SE ENTREGARON 80 ROLLOS</t>
  </si>
  <si>
    <t>2826794</t>
  </si>
  <si>
    <t>3007048618</t>
  </si>
  <si>
    <t>BARRIO VEREDA SAN PEDRO ARATOC</t>
  </si>
  <si>
    <t>FO-25-1636306</t>
  </si>
  <si>
    <t>24/10/2025 SE ESCALA AL COORDINADOR DE ZONA PARA ENTREGA DE ROLLOS EN SITIO | 08/10/2025 CASO SE CREA TARDE, ENVIO RETRAZADO POR CAPACIDAD OPERATIVA DEL CG | 08/10/2025 SE REALIZA ENVÍO DE 10 ROLLOS POR MEDIO DE INTERRAPIDÍSIMO COMO TAL CUAL LOS SOLICITO LA CLIENTE</t>
  </si>
  <si>
    <t>2826984</t>
  </si>
  <si>
    <t>3007011291</t>
  </si>
  <si>
    <t>PAGO FACIL  NIQUIA</t>
  </si>
  <si>
    <t>FO-25-1613905</t>
  </si>
  <si>
    <t>02/10/2025 SE ESCALA AL COORDINADOR DE ZONA PARA ENTREGA DE ROLLOS EN SITIO | 09/10/2025 SE REALIZA ENTREGA DE 160 ROLLOS POR EL OPERADOR CABIFY CON LA GUIA V4001626430</t>
  </si>
  <si>
    <t>2827110</t>
  </si>
  <si>
    <t>3007017879</t>
  </si>
  <si>
    <t>PAGAFACIL VENTURA PLAZA</t>
  </si>
  <si>
    <t>FO-25-1631176</t>
  </si>
  <si>
    <t>05/10/2025 SE ESCALA AL COORDINADOR DE ZONA PARA ENTREGA DE ROLLOS EN SITIO | 06/10/2025 SE REALIZA VISITA, SE ENTREGAN 210 ROLLOS</t>
  </si>
  <si>
    <t>8137</t>
  </si>
  <si>
    <t>2827168</t>
  </si>
  <si>
    <t>3007080660</t>
  </si>
  <si>
    <t>CAMPO DE LA CRUZ</t>
  </si>
  <si>
    <t>BARRIO CENTRO CAMPO DE LA CRUZ  3</t>
  </si>
  <si>
    <t>FO-25-1613884</t>
  </si>
  <si>
    <t>02/10/2025 SE ESCALA AL COORDINADOR DE ZONA PARA ENTREGA DE ROLLOS EN SITIO | 03/10/2025 SE REALIZA VISITA TÉCNICA, SE ENTREGA 20 ROLLOS PARA DATAFONO, EL CLIENTE RECIBE A SATISFACCIÓN, CB OPERATIVO.</t>
  </si>
  <si>
    <t>8675</t>
  </si>
  <si>
    <t>2827181</t>
  </si>
  <si>
    <t>3007030329</t>
  </si>
  <si>
    <t>SANTA LUCIA</t>
  </si>
  <si>
    <t>BARRIO SANTA LUCIA ATLANTICO 2</t>
  </si>
  <si>
    <t>FO-25-1613870</t>
  </si>
  <si>
    <t>02/10/2025 SE ESCALA AL COORDINADOR DE ZONA PARA ENTREGA DE ROLLOS EN SITIO | 03/10/2025 SE REALIZA VISITA TÉCNICA, SE ENTREGA 30 ROLLOS PARA DATAFONO, EL CLIENTE RECIBE A SATISFACCIÓN, CB OPERATIVO.</t>
  </si>
  <si>
    <t>8770</t>
  </si>
  <si>
    <t>2827323</t>
  </si>
  <si>
    <t>3007078264</t>
  </si>
  <si>
    <t>SUAN</t>
  </si>
  <si>
    <t>BARRIO CENTRO SUAN 2</t>
  </si>
  <si>
    <t>FO-25-1613894</t>
  </si>
  <si>
    <t>2827334</t>
  </si>
  <si>
    <t>3007059104</t>
  </si>
  <si>
    <t>BARRIO CENTRO SUAN 1</t>
  </si>
  <si>
    <t>FO-25-1613876</t>
  </si>
  <si>
    <t>02/10/2025 SE ESCALA AL COORDINADOR DE ZONA PARA ENTREGA DE ROLLOS EN SITIO | 03/10/2025 SE REALIZA VISITA TÉCNICA, SE ENTREGA 60 ROLLOS PARA DATAFONO, EL CLIENTE RECIBE A SATISFACCIÓN, CB OPERATIVO.</t>
  </si>
  <si>
    <t>2827715</t>
  </si>
  <si>
    <t>3007051556</t>
  </si>
  <si>
    <t>BARRIO SAGRADO CORAZON BOGOTA</t>
  </si>
  <si>
    <t>FO-25-1614614</t>
  </si>
  <si>
    <t>02/10/2025 SE ESCALA AL COORDINADOR DE ZONA PARA ENTREGA DE ROLLOS EN SITIO | 03/10/2025 SE ENTREGAN 10 ROLLOS SIN MANIPULACIÓN DEL DATAFONO SIN NOVEDAD</t>
  </si>
  <si>
    <t>2827756</t>
  </si>
  <si>
    <t>3007013671</t>
  </si>
  <si>
    <t>BARRIO COREA DAGUA</t>
  </si>
  <si>
    <t>FO-25-1614605</t>
  </si>
  <si>
    <t>02/10/2025 SE ESCALA AL COORDINADOR DE ZONA PARA ENTREGA DE ROLLOS EN SITIO | 03/10/2025 EN LA VISTA TÉCNICA REALIZADA AL COMERCIO SE LLEGA AL SITIO SE INFORMA EL MOTIVO DE LA VISITA SE ENTREGAN 80 ROLLOS TÉRMICOS AL CLIENTE EL CLIENTE RECIBE ROLLOS</t>
  </si>
  <si>
    <t>2827805</t>
  </si>
  <si>
    <t>3007031178</t>
  </si>
  <si>
    <t>BARRIO SOACHA SAN NICOLAS</t>
  </si>
  <si>
    <t>FO-25-1636303</t>
  </si>
  <si>
    <t>23/10/2025 SE ESCALA AL COORDINADOR DE ZONA PARA ENTREGA DE ROLLOS EN SITIO | 08/10/2025 ENTREGA DE ROLLOS EJECUTADO OK</t>
  </si>
  <si>
    <t>2827932</t>
  </si>
  <si>
    <t>3007079408</t>
  </si>
  <si>
    <t>BARRIO LA ESPERANZA PUERTO TEJADA 2</t>
  </si>
  <si>
    <t>FO-25-1614609</t>
  </si>
  <si>
    <t>02/10/2025 SE ESCALA AL COORDINADOR DE ZONA PARA ENTREGA DE ROLLOS EN SITIO | 04/10/2025 SE REALIZA ENTREGA DE 10 ROLLOS REDEBAN</t>
  </si>
  <si>
    <t>27810</t>
  </si>
  <si>
    <t>2827952</t>
  </si>
  <si>
    <t>3007066142</t>
  </si>
  <si>
    <t>UNION PANAMERICANA</t>
  </si>
  <si>
    <t>BARRIO LA YE UNION PANAMERICAN</t>
  </si>
  <si>
    <t>FO-25-1614291</t>
  </si>
  <si>
    <t>02/10/2025 SE ESCALA AL COORDINADOR DE ZONA PARA ENTREGA DE ROLLOS EN SITIO | 09/10/2025 ENVIO EN PROCESO | 17/10/2025 SE CONFIRMA ENTREGA EXITOSA DE 30 ROLLOS POR PARTE DE INTERRAPIDISIMO CON GUIA: 700171128673 | 06/10/2025 SE ENVÍAN 30 ROLLOS POR INTERRAPIDISIMO SE CONFIRMA RECEPCIÓN</t>
  </si>
  <si>
    <t>25785</t>
  </si>
  <si>
    <t>2828285</t>
  </si>
  <si>
    <t>3007059700</t>
  </si>
  <si>
    <t>TABIO</t>
  </si>
  <si>
    <t>BARRIO VERDEDA PARCELACION TER</t>
  </si>
  <si>
    <t>FO-25-1614746</t>
  </si>
  <si>
    <t>02/10/2025 SE ESCALA AL COORDINADOR DE ZONA PARA ENTREGA DE ROLLOS EN SITIO | 03/10/2025 DURANTE LA VISITA TECNICA SE REALIZA ENTREGA DE 10 ROLLOS PARA DATÁFONO NO SE MANIPULAN EQUIPOS</t>
  </si>
  <si>
    <t>2828432</t>
  </si>
  <si>
    <t>3007035882</t>
  </si>
  <si>
    <t>PAGAFACIL MAYALES PLAZA</t>
  </si>
  <si>
    <t>FO-25-1614739</t>
  </si>
  <si>
    <t>02/10/2025 SE ESCALA AL COORDINADOR DE ZONA PARA ENTREGA DE ROLLOS EN SITIO | 03/10/2025 SE REALIZA ENTREGA DE 130 ROLLOS EN DIRECCION DE CB</t>
  </si>
  <si>
    <t>2828903</t>
  </si>
  <si>
    <t>3007027949</t>
  </si>
  <si>
    <t>BARRIO IPM SAN JOAQUIN LA MESA</t>
  </si>
  <si>
    <t>FO-25-1615042</t>
  </si>
  <si>
    <t>02/10/2025 SE ESCALA AL COORDINADOR DE ZONA PARA ENTREGA DE ROLLOS EN SITIO | 04/10/2025 SE ENTREGAN  ROLLOS SIN MANIPULACIÓN DEL DATAFONO SIN NOVEDAD</t>
  </si>
  <si>
    <t>2829044</t>
  </si>
  <si>
    <t>3007080332</t>
  </si>
  <si>
    <t>PTM PIEDECUESTA MISCELANEA Y T</t>
  </si>
  <si>
    <t>FO-25-1636297</t>
  </si>
  <si>
    <t>22/10/2025 SE ESCALA AL COORDINADOR DE ZONA PARA ENTREGA DE ROLLOS EN SITIO | 07/10/2025 SE VISITA COMERCIO SE REALIZA LA ENTREGA DE 60 ROLLOS RBM CB OPERATIVO</t>
  </si>
  <si>
    <t>2829088</t>
  </si>
  <si>
    <t>3007050243</t>
  </si>
  <si>
    <t>BARRIO CRESPO CARTAGENA DE IND</t>
  </si>
  <si>
    <t>FO-25-1631170</t>
  </si>
  <si>
    <t>05/10/2025 SE ESCALA AL COORDINADOR DE ZONA PARA ENTREGA DE ROLLOS EN SITIO | 07/10/2025 SE ENTREGAN 70 ROLLOS</t>
  </si>
  <si>
    <t>2829089</t>
  </si>
  <si>
    <t>3007074251</t>
  </si>
  <si>
    <t>BARRIO ALTOS DEL PRADO BARRANQ</t>
  </si>
  <si>
    <t>FO-25-1615173</t>
  </si>
  <si>
    <t>02/10/2025 SE ESCALA AL COORDINADOR DE ZONA PARA ENTREGA DE ROLLOS EN SITIO | 04/10/2025 SE ENTREGAN 20 ROLLOS</t>
  </si>
  <si>
    <t>2829109</t>
  </si>
  <si>
    <t>3007043902</t>
  </si>
  <si>
    <t>PTM CUCUTA COFFE GOOGLE</t>
  </si>
  <si>
    <t>FO-25-1615070</t>
  </si>
  <si>
    <t>02/10/2025 SE ESCALA AL COORDINADOR DE ZONA PARA ENTREGA DE ROLLOS EN SITIO | 03/10/2025 SE REALIZA ENTREGA DE 10 ROLLOS RBM OK</t>
  </si>
  <si>
    <t>2829151</t>
  </si>
  <si>
    <t>3007058754</t>
  </si>
  <si>
    <t>PTM TURBACO DROGUERIA Y VARIED</t>
  </si>
  <si>
    <t>FO-25-1631173</t>
  </si>
  <si>
    <t>05/10/2025 SE ESCALA AL COORDINADOR DE ZONA PARA ENTREGA DE ROLLOS EN SITIO | 07/10/2025 SE REALIZA ENTREGA DE 70 ROLLOS PARA EL CORRESPONSAL</t>
  </si>
  <si>
    <t>2829157</t>
  </si>
  <si>
    <t>3007034315</t>
  </si>
  <si>
    <t>BARRIO SANTA INES DE COMFAMILI</t>
  </si>
  <si>
    <t>FO-25-1615187</t>
  </si>
  <si>
    <t>02/10/2025 SE ESCALA AL COORDINADOR DE ZONA PARA ENTREGA DE ROLLOS EN SITIO | 07/10/2025 SE REALIZA VISITA PERO EL COMERCIO SE ENCUENTRA CERRADO, SE REALIZA GESTIÓN TELEFÓNICA Y EL CLIENTE INDICA QUE NO ES POSIBLE RECIBIR LA VISITA EN EL MOMENTO, INDICA QUE ABRE NUEVAMENTE A LAS 3:30PM PERO NO ES POSIBLE REALIZAR NUEVAMENTE LA HISISTA DEBIDO A QUE YA SE TIENEN OTRAS ACTIVIDADES PENDIENTES</t>
  </si>
  <si>
    <t>2829197</t>
  </si>
  <si>
    <t>3007016873</t>
  </si>
  <si>
    <t>BARRIO CORREGIMIENTO TIENDA NU</t>
  </si>
  <si>
    <t>FO-25-1615384</t>
  </si>
  <si>
    <t>02/10/2025 SE ESCALA AL COORDINADOR DE ZONA PARA ENTREGA DE ROLLOS EN SITIO | 06/10/2025 EN LA VISITA TÉCNICA SE REALIZÓ LA ENTREGA DE 40 ROLLOS TERMICOS DE REDEBAN PARA EL CB.</t>
  </si>
  <si>
    <t>2829210</t>
  </si>
  <si>
    <t>3007041049</t>
  </si>
  <si>
    <t>PTM WORLD BANKS TU RED DE PAGO</t>
  </si>
  <si>
    <t>FO-25-1636291</t>
  </si>
  <si>
    <t>21/10/2025 SE ESCALA AL COORDINADOR DE ZONA PARA ENTREGA DE ROLLOS EN SITIO | 07/10/2025 SE ENTREGAN 80 ROLLOS EN BUEN ESTADO</t>
  </si>
  <si>
    <t>2829315</t>
  </si>
  <si>
    <t>3007060755</t>
  </si>
  <si>
    <t>PTM MONTELIBANO MISELANEA T Y</t>
  </si>
  <si>
    <t>FO-25-1637447</t>
  </si>
  <si>
    <t>06/10/2025 SE VALIDAN DATOS CON CB, REALIZA ENVIO DE ROLLOS CON GUIA | 07/10/2025 POR CAPACIDAD DEL CG ENVIO SE CREA TARDE | 09/10/2025 SE INTENTO COMUNICACIÓN CON EL USUARIO PERO NO CONTESTO | 17/10/2025 SE REALIZA ENVIO DE 10 ROLLOS, CON LA GUIA 2265100385 SERVIENTREGA. SE CONFIRMA ENTREGA EXITOSA POR PARTE DE LA TRANSPORTADORA</t>
  </si>
  <si>
    <t>2829475</t>
  </si>
  <si>
    <t>3007080146</t>
  </si>
  <si>
    <t>BARRIO VEREDA EL COCLI FUNZA</t>
  </si>
  <si>
    <t>FO-25-1615413</t>
  </si>
  <si>
    <t>02/10/2025 SE ESCALA AL COORDINADOR DE ZONA PARA ENTREGA DE ROLLOS EN SITIO | 03/10/2025 SE VISITA COMERCIO CB BANCOLOMBIA, SE ENTREGAN ROLLOS DE PAPELERÍA SOLICITADOS PARA EL DATAFONO, NO UPS, NO SE MANIPULAN EQUIPOS.</t>
  </si>
  <si>
    <t>2829891</t>
  </si>
  <si>
    <t>3007079919</t>
  </si>
  <si>
    <t>DISTRICOL PAPELER COLORIN C</t>
  </si>
  <si>
    <t>FO-25-1631169</t>
  </si>
  <si>
    <t>05/10/2025 SE ESCALA AL COORDINADOR DE ZONA PARA ENTREGA DE ROLLOS EN SITIO | 09/10/2025 SE REALIZA ENTREGA DE 60 ROLLOS POR EL OPERADOR VELOCES CON LA GUIA V4001641397</t>
  </si>
  <si>
    <t>2829920</t>
  </si>
  <si>
    <t>3007047025</t>
  </si>
  <si>
    <t>BARRIO DINDALITO BOGOTA 9</t>
  </si>
  <si>
    <t>FO-25-1636284</t>
  </si>
  <si>
    <t>20/10/2025 SE ESCALA AL COORDINADOR DE ZONA PARA ENTREGA DE ROLLOS EN SITIO | 08/10/2025 SE LLEGA A LA DIRECCIÓN INDICADA Y SE ENTREGAN 20 ROLLOS RBM SIN MANIPULAR EQUIPOS</t>
  </si>
  <si>
    <t>2829942</t>
  </si>
  <si>
    <t>3007031354</t>
  </si>
  <si>
    <t>PAGAFACIL SANTA ROSA DE OSOS</t>
  </si>
  <si>
    <t>FO-25-1615670</t>
  </si>
  <si>
    <t>02/10/2025 SE ESCALA AL COORDINADOR DE ZONA PARA ENTREGA DE ROLLOS EN SITIO | 09/10/2025 ENTREGA RETRAZADA POR PROGRAMACION DE ACTIVIDAD | 10/10/2025 SE LLEVÓ A CABO UNA VISITA TÉCNICA CON EL OBJETIVO DE ENTREGAR 130 ROLLOS REDEBAN AL CORRESPONSAL PAGAFACIL BANCOLOMBIA. EL MATERIAL FUE RECIBIDO POR EL ENCARGADO DEL PUNTO, QUIEN PROCEDIÓ A REVISAR CADA ROLLO. TRAS LA VERIFICACIÓN, SE CONFIRMÓ QUE LA ENTREGA FUE EXITOSA Y QUE EL MATERIAL SE ENCONTRABA EN ÓPTIMAS CONDICIONES.</t>
  </si>
  <si>
    <t>2829970</t>
  </si>
  <si>
    <t>3007079913</t>
  </si>
  <si>
    <t>DISTRICOL DROGAS C&amp;P</t>
  </si>
  <si>
    <t>FO-25-1636279</t>
  </si>
  <si>
    <t>19/10/2025 SE ESCALA AL COORDINADOR DE ZONA PARA ENTREGA DE ROLLOS EN SITIO | 08/10/2025 SE VISITA COMERCIO Y SE HACE ENTREGA DE 10 ROLLOS AL SEÑOR LUIS ALBERTO CONTRERAS.</t>
  </si>
  <si>
    <t>2829999</t>
  </si>
  <si>
    <t>FO-25-1616059</t>
  </si>
  <si>
    <t>02/10/2025 SE ESCALA AL COORDINADOR DE ZONA PARA ENTREGA DE ROLLOS EN SITIO | 03/10/2025 DURANTE LA VISITA TECNICA SE REALIZA ENTREGA DE 30 ROLLOS PARA DATÁFONO NO SE MANIPULAN EQUIPOS SIN NOVEDAD EN ENTREGA</t>
  </si>
  <si>
    <t>2830090</t>
  </si>
  <si>
    <t>3007081067</t>
  </si>
  <si>
    <t>BARRIO NUEVO MILENIO CHIA 1</t>
  </si>
  <si>
    <t>FO-25-1615828</t>
  </si>
  <si>
    <t>2830161</t>
  </si>
  <si>
    <t>FO-25-1616050</t>
  </si>
  <si>
    <t>02/10/2025 SE ESCALA AL COORDINADOR DE ZONA PARA ENTREGA DE ROLLOS EN SITIO | 03/10/2025 SE HACE PRESENCIA EN COMERCIO SE REALIZA ENTREGA DE 40 ROLLOS</t>
  </si>
  <si>
    <t>2830169</t>
  </si>
  <si>
    <t>3007080824</t>
  </si>
  <si>
    <t>OPRAP CENTRO COMERCIAL LA ESTACIÓN</t>
  </si>
  <si>
    <t>FO-25-1631162</t>
  </si>
  <si>
    <t>05/10/2025 SE ESCALA AL COORDINADOR DE ZONA PARA ENTREGA DE ROLLOS EN SITIO | 06/10/2025 EN LA VISITA TÉCNICA REALIZADA AL COMERCIO SE LLEGA AL SITIO SE INFORMA EL MOTIVO DE LA VISITA SE ENTREGA 20 ROLLOS TÉRMICOS AL CLIENTE EL FRENTE RECIBIÓ ROLLOS</t>
  </si>
  <si>
    <t>2830182</t>
  </si>
  <si>
    <t>FO-25-1616047</t>
  </si>
  <si>
    <t>02/10/2025 SE ESCALA AL COORDINADOR DE ZONA PARA ENTREGA DE ROLLOS EN SITIO | 03/10/2025 SE REALIZA ENTREGA DE 50 ROLLOS TÉRMICOS EN EL CB SIN NOVEDAD.</t>
  </si>
  <si>
    <t>2830215</t>
  </si>
  <si>
    <t>FO-25-1719425</t>
  </si>
  <si>
    <t>22/10/2025 SE ENTREGAN 130 ROLLOS RBM</t>
  </si>
  <si>
    <t>2830249</t>
  </si>
  <si>
    <t>3007079057</t>
  </si>
  <si>
    <t>BARRIO EL PRADO CERETE</t>
  </si>
  <si>
    <t>FO-25-1616055</t>
  </si>
  <si>
    <t>02/10/2025 SE ESCALA AL COORDINADOR DE ZONA PARA ENTREGA DE ROLLOS EN SITIO | 04/10/2025 SE REALIZA ENTREGA DE 10 ROLLOS REDEBAN EN EL PUNTO SIN NOVEDAD, EN LA ENTREGA NO SE MANIPULAN EQUIPOS</t>
  </si>
  <si>
    <t>2830261</t>
  </si>
  <si>
    <t>3007047539</t>
  </si>
  <si>
    <t>BARRIO EL CARMELO CARTAGENA DE</t>
  </si>
  <si>
    <t>FO-25-1631166</t>
  </si>
  <si>
    <t>05/10/2025 SE ESCALA AL COORDINADOR DE ZONA PARA ENTREGA DE ROLLOS EN SITIO | 07/10/2025 SE ENTREGAN 100 ROLLOS</t>
  </si>
  <si>
    <t>2830363</t>
  </si>
  <si>
    <t>3007077962</t>
  </si>
  <si>
    <t>BARRIO CENTRO GRANADA 19</t>
  </si>
  <si>
    <t>FO-25-1616044</t>
  </si>
  <si>
    <t>02/10/2025 SE ESCALA AL COORDINADOR DE ZONA PARA ENTREGA DE ROLLOS EN SITIO | 03/10/2025 SE ENTREGAN 30 ROLLOS RBM</t>
  </si>
  <si>
    <t>2830463</t>
  </si>
  <si>
    <t>3007079917</t>
  </si>
  <si>
    <t>DISTRICOL PAPELERIA SALO</t>
  </si>
  <si>
    <t>FO-25-1616246</t>
  </si>
  <si>
    <t>02/10/2025 SE ESCALA AL COORDINADOR DE ZONA PARA ENTREGA DE ROLLOS EN SITIO | 06/10/2025 SE REALIZA ENTREGA DE 10 ROLLOS POR EL OPERADOR VELOCES CON LA GUIA V4001626432</t>
  </si>
  <si>
    <t>76606</t>
  </si>
  <si>
    <t>2830498</t>
  </si>
  <si>
    <t>3007080053</t>
  </si>
  <si>
    <t>RESTREPO</t>
  </si>
  <si>
    <t>BARRIO CABECERA MUNICIPAL RESTREPO</t>
  </si>
  <si>
    <t>FO-25-1636008</t>
  </si>
  <si>
    <t>06/10/2025 SE ESCALA AL COORDINADOR DE ZONA PARA ENTREGA DE ROLLOS EN SITIO | 09/10/2025 POR CAPACIDAD OPERATIVA DEL CG VISITA SE ENCUENTRA RETRAZADA | 10/10/2025 SE REALIZA ENTREGA DE 40 ROLLOS REDEBAN CON VISITA, NO SE INTERVIENE EQUIPOS</t>
  </si>
  <si>
    <t>2830556</t>
  </si>
  <si>
    <t>3007045077</t>
  </si>
  <si>
    <t>DISTRICOL SALON DE BELLEZA DIM</t>
  </si>
  <si>
    <t>FO-25-1616284</t>
  </si>
  <si>
    <t>02/10/2025 SE ESCALA AL COORDINADOR DE ZONA PARA ENTREGA DE ROLLOS EN SITIO | 03/10/2025 SE VISITA COMERCIO SE REALIZA LA ENTREGA DE 40 ROLLOS RBM CB OPERATIVO</t>
  </si>
  <si>
    <t>2830638</t>
  </si>
  <si>
    <t>3007070538</t>
  </si>
  <si>
    <t>EL CANEY CALI 3</t>
  </si>
  <si>
    <t>FO-25-1616239</t>
  </si>
  <si>
    <t>02/10/2025 SE ESCALA AL COORDINADOR DE ZONA PARA ENTREGA DE ROLLOS EN SITIO | 03/10/2025 SE VISITA CORRESPONSAL Y SE REALIZA ENTREGA SE 110 ROLLOS</t>
  </si>
  <si>
    <t>2830667</t>
  </si>
  <si>
    <t>3007058266</t>
  </si>
  <si>
    <t>DISTRICOL VENTA SUMINISTROS CA</t>
  </si>
  <si>
    <t>FO-25-1631158</t>
  </si>
  <si>
    <t>05/10/2025 SE ESCALA AL COORDINADOR DE ZONA PARA ENTREGA DE ROLLOS EN SITIO | 06/10/2025 SE REALIZA ENTREGA DE 60 ROLLOS RBM OK</t>
  </si>
  <si>
    <t>2830668</t>
  </si>
  <si>
    <t>3007052434</t>
  </si>
  <si>
    <t>OC ROLLOS</t>
  </si>
  <si>
    <t>BARRIO EL COMERCIO CANDELARIA</t>
  </si>
  <si>
    <t>FO-25-1636456</t>
  </si>
  <si>
    <t>OTRA RED</t>
  </si>
  <si>
    <t>06/10/2025 SE PROCEDE A CERRAR SOLICITUD YA QUE LLEGA CON LA RED ERRADA, SE LE INFORMA A USUARIO VÍA WHATSAPP | 06/10/2025 SE PROCEDE A CERRAR SOLICITUD YA QUE LLEGA CON LA RED ERRADA, SE LE INFORMA A USUARIO VÍA WHATSAPP</t>
  </si>
  <si>
    <t>2830669</t>
  </si>
  <si>
    <t>3007078974</t>
  </si>
  <si>
    <t>PTM BOGOTA PUNTOSERVIS BOGOTA</t>
  </si>
  <si>
    <t>FO-25-1631154</t>
  </si>
  <si>
    <t>05/10/2025 SE ESCALA AL COORDINADOR DE ZONA PARA ENTREGA DE ROLLOS EN SITIO | 06/10/2025 ENTREGA DE 20 ROLLOS NO SE MANIPULAN EQUIPOS</t>
  </si>
  <si>
    <t>2830687</t>
  </si>
  <si>
    <t>3007038649</t>
  </si>
  <si>
    <t>ARRIO CENTRO CAUCASIA 4</t>
  </si>
  <si>
    <t>FO-25-1616449</t>
  </si>
  <si>
    <t>02/10/2025 SE ESCALA AL COORDINADOR DE ZONA PARA ENTREGA DE ROLLOS EN SITIO | 04/10/2025 SE REALIZA VISITA TÉCNICA PARA ENTREGA DE 110 ROLLOS PARA DATÁFONO, NO SE INTERVIENE TERMINAL Y LA ENTREGA SE REALIZA SIN NOVEDAD.</t>
  </si>
  <si>
    <t>2830835</t>
  </si>
  <si>
    <t>3007080782</t>
  </si>
  <si>
    <t>BARRIO CL PRINCIPAL CORREGIMIENTO EL TOTUMO NECOCLI ANTI  NECOCLI</t>
  </si>
  <si>
    <t>FO-25-1626322</t>
  </si>
  <si>
    <t>03/10/2025 SE ESCALA AL COORDINADOR DE ZONA PARA ENTREGA DE ROLLOS EN SITIO | 06/10/2025 SE ENVÍAN 20 ROLLOS CON EL CONDUCTOR SE EL INFORMA A LA USUARIA PARA QUE ESTÉ PENDIENTE Y SE LE COMPARTE EL CONTACTO DEL CONDUCTOR. SE CONFIRMA EL RECIBIDO POR PARTE DE LA USUARIA</t>
  </si>
  <si>
    <t>2830866</t>
  </si>
  <si>
    <t>3007080509</t>
  </si>
  <si>
    <t>DISTRICOL MERCADOS LA PLACITA</t>
  </si>
  <si>
    <t>FO-25-1617067</t>
  </si>
  <si>
    <t>02/10/2025 SE ESCALA AL COORDINADOR DE ZONA PARA ENTREGA DE ROLLOS EN SITIO | 09/10/2025 SE REALIZA ENTREGA DE 30 ROLLOS POR EL OPERADOR VELOCES CON LA GUIA CRE023003</t>
  </si>
  <si>
    <t>2830961</t>
  </si>
  <si>
    <t>3007073414</t>
  </si>
  <si>
    <t>PTM BELLO DROGUERIA VITAL FULL</t>
  </si>
  <si>
    <t>FO-25-1616612</t>
  </si>
  <si>
    <t>02/10/2025 SE ESCALA AL COORDINADOR DE ZONA PARA ENTREGA DE ROLLOS EN SITIO | 09/10/2025 SE REALIZA ENTREGA DE 30 ROLLOS POR EL OPERADOR CABIFY CON LA GUIA V4001631143</t>
  </si>
  <si>
    <t>2831062</t>
  </si>
  <si>
    <t>3007079445</t>
  </si>
  <si>
    <t>"BARRIO CGTO QUEBRADA NUEVA ZARZAL"</t>
  </si>
  <si>
    <t>FO-25-1628885</t>
  </si>
  <si>
    <t>08/10/2025 SE CONFIRMA ENVIO CON LA SEÑORA PAOLA MARÍN | 09/10/2025 SE LLAMA AL USUARIO Y NOS CONFIRMA QUE AUN NO LE HAN LLEGADO LOS ROLLOS | 29/10/2025 ENVIO DEVUELTO CON LAS SIGUIENTE OOBSERVACION: NO RECLAMO EN OFICINA</t>
  </si>
  <si>
    <t>2831082</t>
  </si>
  <si>
    <t>3007080961</t>
  </si>
  <si>
    <t>BARRO ALFONSO LOPEZ SAN PEDRO DE URABA ANTIOQUIA SAN PEDRO DE URABA</t>
  </si>
  <si>
    <t>FO-25-1631477</t>
  </si>
  <si>
    <t>05/10/2025 SE REALIZA ENVIO DE ROLLOS CON GUIA | 09/10/2025 EL ENVIO ESTA EN PROCESO | 10/10/2025 SE CONFIRMA ENTREGA EXITOSA POR PARTE DE LA TRANSPORTADORA MANDAR Y SERVIR CON LA GUIA 6345301357955</t>
  </si>
  <si>
    <t>2831179</t>
  </si>
  <si>
    <t>3007079406</t>
  </si>
  <si>
    <t>BARRIO SAN CARLOS SAN  2 CARLO</t>
  </si>
  <si>
    <t>FO-25-1626384</t>
  </si>
  <si>
    <t>03/10/2025 SE REALIZA ENVIO DE ROLLOS CON GUIA | 09/10/2025 SE INTENTO COMUNICACIÓN CON EL USUARIO PERO NO CONTESTO | 09/10/2025 SE CONFIRMA ENTREGA EXITOSA POR PARTE DE LA TRANSPORTADORA SERVIENTREGA CON LA GUIA 284607448</t>
  </si>
  <si>
    <t>2831211</t>
  </si>
  <si>
    <t>3007015746</t>
  </si>
  <si>
    <t>OPRAP EXITO BELEN MEDELLIN</t>
  </si>
  <si>
    <t>FO-25-1617054</t>
  </si>
  <si>
    <t>02/10/2025 SE ESCALA AL COORDINADOR DE ZONA PARA ENTREGA DE ROLLOS EN SITIO | 09/10/2025 SE REALIZA ENTREGA DE 160 ROLLOS POR EL OPERADOR CABIFY CON LA GUIA V4001631144</t>
  </si>
  <si>
    <t>2831286</t>
  </si>
  <si>
    <t>3007078583</t>
  </si>
  <si>
    <t>BARRIO URIBE YUMBO 1</t>
  </si>
  <si>
    <t>FO-25-1617040</t>
  </si>
  <si>
    <t>02/10/2025 SE ESCALA AL COORDINADOR DE ZONA PARA ENTREGA DE ROLLOS EN SITIO | 03/10/2025 SE ENTREGAN 60 ROLLOS EN BUEN ESTADO</t>
  </si>
  <si>
    <t>2831297</t>
  </si>
  <si>
    <t>3007079254</t>
  </si>
  <si>
    <t>DISTRICOL MED FARMA  2</t>
  </si>
  <si>
    <t>FO-25-1617032</t>
  </si>
  <si>
    <t>02/10/2025 SE ESCALA AL COORDINADOR DE ZONA PARA ENTREGA DE ROLLOS EN SITIO | 03/10/2025 SE VISITA COMERCIO Y SE HACE ENTREGA DE 30 ROLLOS A LA SEÑORA SANDY MENDEZ.</t>
  </si>
  <si>
    <t>2831361</t>
  </si>
  <si>
    <t>FO-25-1617052</t>
  </si>
  <si>
    <t>02/10/2025 SE ESCALA AL COORDINADOR DE ZONA PARA ENTREGA DE ROLLOS EN SITIO | 09/10/2025 VELOCES PRESENTA NOVEDAD EN EL ENVIO (NO HAY QUIEN RECIBA ,LOCAL SIN NOMBRE EN LA GUÍA ,LOCALES NUEVOS SIN ENUMERAR , CLIENTE NO RESPONDE CEL .) | 14/10/2025 SE REALIZA ENTREGA DE 140 ROLLOS POR EL OPERADOR VELOCES CON LA GUIA V4001631145</t>
  </si>
  <si>
    <t>2831605</t>
  </si>
  <si>
    <t>3007074351</t>
  </si>
  <si>
    <t>PTM JAMUNDI EL PARCHE DE VIVI</t>
  </si>
  <si>
    <t>FO-25-1617146</t>
  </si>
  <si>
    <t>02/10/2025 SE ESCALA AL COORDINADOR DE ZONA PARA ENTREGA DE ROLLOS EN SITIO | 04/10/2025 SE REALIZA ENTREGA DE 20 ROLLOS REDEBAN</t>
  </si>
  <si>
    <t>2831654</t>
  </si>
  <si>
    <t>3007080508</t>
  </si>
  <si>
    <t>DISTRICOL CARPOLAC CALAZANS</t>
  </si>
  <si>
    <t>FO-25-1617144</t>
  </si>
  <si>
    <t>02/10/2025 SE ESCALA AL COORDINADOR DE ZONA PARA ENTREGA DE ROLLOS EN SITIO | 09/10/2025 SE REALIZA ENTREGA DE 20 ROLLOS POR EL OPERADOR CABIFY CON LA GUIA CRE023004</t>
  </si>
  <si>
    <t>2831712</t>
  </si>
  <si>
    <t>FO-25-1617136</t>
  </si>
  <si>
    <t>02/10/2025 SE ESCALA AL COORDINADOR DE ZONA PARA ENTREGA DE ROLLOS EN SITIO | 03/10/2025 SE REALIZA VISITA AL PUNTO SE ENTREGAN 10 ROLLOS PAPEL RBM CLIENTE RECIBE A SATISFACCIÓN</t>
  </si>
  <si>
    <t>2831722</t>
  </si>
  <si>
    <t>3007048997</t>
  </si>
  <si>
    <t>DISTRICOL INVERSIONES MARANGO</t>
  </si>
  <si>
    <t>FO-25-1617335</t>
  </si>
  <si>
    <t>02/10/2025 SE ESCALA AL COORDINADOR DE ZONA PARA ENTREGA DE ROLLOS EN SITIO | 04/10/2025 SE REALIZA ENTREGA DE 60 ROLLOS REDEBAN EN EL PUNTO SIN NOVEDAD, EN LA ENTREGA NO SE MANIPULAN EQUIPOS</t>
  </si>
  <si>
    <t>15686</t>
  </si>
  <si>
    <t>2831968</t>
  </si>
  <si>
    <t>3007046536</t>
  </si>
  <si>
    <t>SANTANA</t>
  </si>
  <si>
    <t>DISTRICOL EDS CONTRERAS</t>
  </si>
  <si>
    <t>FO-25-1628883</t>
  </si>
  <si>
    <t>08/10/2025 SE CONFIRMA ENVIO CON LA SEÑORA  JOVANNY SOTO | 08/10/2025 SE REALIZA ENVIO DE 10 ROLLOS, CON LA GUIA 2235596150 SERVIENTREGA. SE CONFIRMA ENTREGA EXITOSA POR PARTE DE LA TRANSPORTADORA</t>
  </si>
  <si>
    <t>25740</t>
  </si>
  <si>
    <t>2832004</t>
  </si>
  <si>
    <t>3007063016</t>
  </si>
  <si>
    <t>SIBATE</t>
  </si>
  <si>
    <t>BARRIO PABLO NERUDA SIBATE 3</t>
  </si>
  <si>
    <t>FO-25-1617452</t>
  </si>
  <si>
    <t>02/10/2025 SE ESCALA AL COORDINADOR DE ZONA PARA ENTREGA DE ROLLOS EN SITIO | 03/10/2025 DURANTE LA VISITA TECNICA SE REALIZA ENTREGA DE 40 ROLLOS PARA DATÁFONO NO SE MANIPULAN EQUIPOS SIN NOVEDAD EN ENTREGA</t>
  </si>
  <si>
    <t>20710</t>
  </si>
  <si>
    <t>2832049</t>
  </si>
  <si>
    <t>3007081155</t>
  </si>
  <si>
    <t>SAN ALBERTO</t>
  </si>
  <si>
    <t>BARRIO EL CENTRO SAN ALBERTO</t>
  </si>
  <si>
    <t>FO-25-1631476</t>
  </si>
  <si>
    <t>05/10/2025 SE REALIZA ENVIO DE ROLLOS CON GUIA | 08/10/2025 SE REALIZA ENVIO DE 20 ROLLOS, CON LA GUIA 2187690746 SERVIENTREGA. SE CONFIRMA ENTREGA EXITOSA POR PARTE DE LA TRANSPORTADORA</t>
  </si>
  <si>
    <t>54518</t>
  </si>
  <si>
    <t>2832055</t>
  </si>
  <si>
    <t>3007080953</t>
  </si>
  <si>
    <t>PAMPLONA</t>
  </si>
  <si>
    <t>BARRIO LOS CEREZOS PAMPLONA</t>
  </si>
  <si>
    <t>FO-25-1631475</t>
  </si>
  <si>
    <t>05/10/2025 SE REALIZA ENVIO DE ROLLOS CON GUIA | 08/10/2025 SE REALIZA ENVIO DE 20 ROLLOS, CON LA GUIA 2187690745 SERVIENTREGA. SE CONFIRMA ENTREGA EXITOSA POR PARTE DE LA TRANSPORTADORA</t>
  </si>
  <si>
    <t>2832091</t>
  </si>
  <si>
    <t>3007019034</t>
  </si>
  <si>
    <t>ARRIO SAN GABRIEL ZIPAQUIRA</t>
  </si>
  <si>
    <t>FO-25-1617925</t>
  </si>
  <si>
    <t>02/10/2025 SE ESCALA AL COORDINADOR DE ZONA PARA ENTREGA DE ROLLOS EN SITIO | 03/10/2025 ENTREGA DE 60 ROLLOS NO SE MANIPULAN EQUIPOS</t>
  </si>
  <si>
    <t>2832107</t>
  </si>
  <si>
    <t>3007080230</t>
  </si>
  <si>
    <t>PTM MEDELLIN MEGACARNES 2</t>
  </si>
  <si>
    <t>FO-25-1617441</t>
  </si>
  <si>
    <t>02/10/2025 SE ESCALA AL COORDINADOR DE ZONA PARA ENTREGA DE ROLLOS EN SITIO | 09/10/2025 SE REALIZA ENTREGA DE 60 ROLLOS POR EL OPERADOR CABIFY CON LA GUIA V4001631146</t>
  </si>
  <si>
    <t>2832347</t>
  </si>
  <si>
    <t>3007075345</t>
  </si>
  <si>
    <t>BARRIO SAN ANTONIO LOPEZ DE MI</t>
  </si>
  <si>
    <t>FO-25-1626383</t>
  </si>
  <si>
    <t>03/10/2025 SE REALIZA ENVIO DE ROLLOS CON GUIA | 09/10/2025 SE INTENTO COMUNICACION CON EL USUARIO PERO NO CONTESTARON | 23/10/2025 SE REALIZA ENVIO DE 20 ROLLOS, CON LA GUIA  2185553816 SERVIENTREGA SE CONFIRMA ENTREGA EXITOSA CON EL USUARIO</t>
  </si>
  <si>
    <t>2832364</t>
  </si>
  <si>
    <t>3007068199</t>
  </si>
  <si>
    <t>PTM PEREIRA VARIEDADES MISAM</t>
  </si>
  <si>
    <t>FO-25-1617917</t>
  </si>
  <si>
    <t>02/10/2025 SE ESCALA AL COORDINADOR DE ZONA PARA ENTREGA DE ROLLOS EN SITIO | 06/10/2025 VISITAMOS COMERCIO REALIZAMOS ENTREGA DE 20 ROLLOS.</t>
  </si>
  <si>
    <t>2832367</t>
  </si>
  <si>
    <t>FO-25-1617909</t>
  </si>
  <si>
    <t>02/10/2025 SE ESCALA AL COORDINADOR DE ZONA PARA ENTREGA DE ROLLOS EN SITIO | 03/10/2025 SE VISITA COMERCIO SE REALIZA ENTREGA DE 10 ROLLOS DE PAPEL PARA DATÁFONO REDEBAN</t>
  </si>
  <si>
    <t>2832683</t>
  </si>
  <si>
    <t>3007076006</t>
  </si>
  <si>
    <t>BARRIO LA CITA FUNZA 1</t>
  </si>
  <si>
    <t>FO-25-1617999</t>
  </si>
  <si>
    <t>02/10/2025 SE ESCALA AL COORDINADOR DE ZONA PARA ENTREGA DE ROLLOS EN SITIO | 06/10/2025 ENTREGA DE 50 ROLLOS PARA DATAFONO NO SE MANIPULA TERMINAL</t>
  </si>
  <si>
    <t>2832685</t>
  </si>
  <si>
    <t>3007076428</t>
  </si>
  <si>
    <t>BARRIO VEREDA SAN BENITO SIBAT</t>
  </si>
  <si>
    <t>FO-25-1619528</t>
  </si>
  <si>
    <t>03/10/2025 SE ESCALA AL COORDINADOR DE ZONA PARA ENTREGA DE ROLLOS EN SITIO | 03/10/2025 DURANTE LA VISITA TECNICA SE REALIZA ENTREGA DE 20 ROLLOS PARA DATÁFONO NO SE MANIPULAN EQUIPOS SIN NOVEDAD EN ENTREGA</t>
  </si>
  <si>
    <t>2832690</t>
  </si>
  <si>
    <t>3007023374</t>
  </si>
  <si>
    <t>MULTIPAGAS DUITAMA</t>
  </si>
  <si>
    <t>FO-25-1619522</t>
  </si>
  <si>
    <t>03/10/2025 SE ESCALA AL COORDINADOR DE ZONA PARA ENTREGA DE ROLLOS EN SITIO | 06/10/2025 ENTREGA DE 510 ROLLOS CON VISITA</t>
  </si>
  <si>
    <t>2832694</t>
  </si>
  <si>
    <t>3007080188</t>
  </si>
  <si>
    <t>BARRIO CENTRO SABANAGRADE</t>
  </si>
  <si>
    <t>FO-25-1619519</t>
  </si>
  <si>
    <t>03/10/2025 SE ESCALA AL COORDINADOR DE ZONA PARA ENTREGA DE ROLLOS EN SITIO | 04/10/2025 SE ENTREGAN 30 ROLLOS DE LA RED RBM EXITOSOS</t>
  </si>
  <si>
    <t>2832701</t>
  </si>
  <si>
    <t>3007076739</t>
  </si>
  <si>
    <t>BARRIO VILLA MARIA 1</t>
  </si>
  <si>
    <t>FO-25-1617900</t>
  </si>
  <si>
    <t>02/10/2025 SE ESCALA AL COORDINADOR DE ZONA PARA ENTREGA DE ROLLOS EN SITIO | 03/10/2025 SE REALIZA VISITA AL PUNTO SE ENTREGAN 70 ROLLOS PAPEL RBM CLIENTE RECIBE A SATISFACCIÓN</t>
  </si>
  <si>
    <t>2832819</t>
  </si>
  <si>
    <t>3007079134</t>
  </si>
  <si>
    <t>BARRIO SAN JUAN DEL LOSADA SAN VICENTE DEL CAGUAN</t>
  </si>
  <si>
    <t>FO-25-1631472</t>
  </si>
  <si>
    <t>05/10/2025 SE REALIZA ENVIO DE ROLLOS CON GUIA | 06/10/2025 SE REALIZA ENVÍO DE 10 ROLLOS RBM POR INTERRAPIDISIMO, SE ENVÍA GUÍA AL CLIENTE POR WHATSAPP.
GUÍA: 700171155818</t>
  </si>
  <si>
    <t>2832906</t>
  </si>
  <si>
    <t>3007021456</t>
  </si>
  <si>
    <t>BARRIO BELLAVISTA CARTAGENA DE</t>
  </si>
  <si>
    <t>FO-25-1619514</t>
  </si>
  <si>
    <t>03/10/2025 SE ESCALA AL COORDINADOR DE ZONA PARA ENTREGA DE ROLLOS EN SITIO | 06/10/2025 SE ENTREGAN 70 ROLLOS</t>
  </si>
  <si>
    <t>2832925</t>
  </si>
  <si>
    <t>3007033059</t>
  </si>
  <si>
    <t>OPRAP CC VIVA ENVIGADO NORTE</t>
  </si>
  <si>
    <t>FO-25-1619513</t>
  </si>
  <si>
    <t>03/10/2025 SE ESCALA AL COORDINADOR DE ZONA PARA ENTREGA DE ROLLOS EN SITIO | 09/10/2025 SE REALIZA ENTREGA DE 250 ROLLOS POR EL OPERADOR CABIFY CON LA GUIA V4001631147</t>
  </si>
  <si>
    <t>2832929</t>
  </si>
  <si>
    <t>3007072329</t>
  </si>
  <si>
    <t>BARRIO LAS MARGARITAS BOGOTA 4</t>
  </si>
  <si>
    <t>FO-25-1636273</t>
  </si>
  <si>
    <t>18/10/2025 SE ESCALA AL COORDINADOR DE ZONA PARA ENTREGA DE ROLLOS EN SITIO | 07/10/2025 SE REALIZA LA ENTREGA DE 20 ROLLOS</t>
  </si>
  <si>
    <t>2833056</t>
  </si>
  <si>
    <t>3007078716</t>
  </si>
  <si>
    <t>PTM POPAYA MALU PAPELERIA</t>
  </si>
  <si>
    <t>FO-25-1640795</t>
  </si>
  <si>
    <t>10/10/2025 10-10 VISITA PRESENTA NOVEDAD EN LA CREADA POR CAPACIDAD OPERATIVO DE CG | 11/10/2025 SE INGRESA SE ENTREGA 20 ROLLOS RBM</t>
  </si>
  <si>
    <t>2833058</t>
  </si>
  <si>
    <t>3007079237</t>
  </si>
  <si>
    <t>DISTRICOL VARIEDADES LEON</t>
  </si>
  <si>
    <t>FO-25-1619508</t>
  </si>
  <si>
    <t>03/10/2025 SE ESCALA AL COORDINADOR DE ZONA PARA ENTREGA DE ROLLOS EN SITIO | 04/10/2025 SE VISITA COMERCIO SE REALIZA ENTREGA DE 70 ROLLOS DE PAPEL PARA DATÁFONO REDEBAN</t>
  </si>
  <si>
    <t>2833098</t>
  </si>
  <si>
    <t>3007080770</t>
  </si>
  <si>
    <t>BARRIO SAN JOSE ARMENIA 1</t>
  </si>
  <si>
    <t>FO-25-1619503</t>
  </si>
  <si>
    <t>03/10/2025 SE ESCALA AL COORDINADOR DE ZONA PARA ENTREGA DE ROLLOS EN SITIO | 08/10/2025 SE VISITA COMERCIO SE REALIZÓ ENTREGA DE 20 ROLLOS</t>
  </si>
  <si>
    <t>52490</t>
  </si>
  <si>
    <t>2833133</t>
  </si>
  <si>
    <t>3007064004</t>
  </si>
  <si>
    <t>OLAYA HERRERA</t>
  </si>
  <si>
    <t>BARRIO BARRIO POLICARPA OLAYA</t>
  </si>
  <si>
    <t>FO-25-1637446</t>
  </si>
  <si>
    <t>06/10/2025 SE VALIDAN DATOS CON CB, REALIZA ENVIO DE ROLLOS CON GUIA | 10/10/2025 10-10 CASO RETRAZADO YA QUE SE CREA TARDE POR CAPACIDAD OPERATIVA DEL CG | 29/10/2025 GUIA SIN MOVIMIENTO,SE CONSULTA CON BODEGA | 31/10/2025 CB CONFIRMA ENTREGA | 31/10/2025 SE REALIZA ENVIO DE 120 ROLLOS, CON LA GUIA 2185553830 SERVIENTREGA SE CONFIRMA ENTREGA EXITOSA POR PARTE DE LA TRANSPORTADORA</t>
  </si>
  <si>
    <t>FLUVIAL</t>
  </si>
  <si>
    <t>2833742</t>
  </si>
  <si>
    <t>3007058715</t>
  </si>
  <si>
    <t>PTM SAN JOSE DEL FRAGUA FARMAC</t>
  </si>
  <si>
    <t>FO-25-1626382</t>
  </si>
  <si>
    <t>03/10/2025 SE REALIZA ENVIO DE ROLLOS CON GUIA | 10/10/2025 AUN NO LE LLEGAN LOS ROLLOS AL USUARIO, EN ZONA DE DISTRIBUCION | 16/10/2025 SE REALIZA ENVIO DE 10 ROLLOS, CON LA GUIA 2235596143 SERVIENTREGA. SE CONFIRMA ENTREGA EXITOSA POR PARTE DE LA TRANSPORTADORA</t>
  </si>
  <si>
    <t>2833744</t>
  </si>
  <si>
    <t>3007045001</t>
  </si>
  <si>
    <t>BARRIO CALLE PRINCIPAL NECOCLI</t>
  </si>
  <si>
    <t>FO-25-1619498</t>
  </si>
  <si>
    <t>03/10/2025 SE ESCALA AL COORDINADOR DE ZONA PARA ENTREGA DE ROLLOS EN SITIO | 10/10/2025 ENVÍO ROLLOS PARA DATAFONO POR FLOTA, ENTREGA CONFIRMADA CON EL CLIENTE.</t>
  </si>
  <si>
    <t>2833753</t>
  </si>
  <si>
    <t>3007023561</t>
  </si>
  <si>
    <t>BARRIO LA CONCORDIA III CUCUTA</t>
  </si>
  <si>
    <t>FO-25-1619489</t>
  </si>
  <si>
    <t>03/10/2025 SE ESCALA AL COORDINADOR DE ZONA PARA ENTREGA DE ROLLOS EN SITIO | 04/10/2025 SE REALIZA VISITA, SE ENTREGAN 90 ROLLOS, DATAFONO NO SE ENCUENTRA EN LA DIRECCIÓN DE ENTREGA</t>
  </si>
  <si>
    <t>2833774</t>
  </si>
  <si>
    <t>3007063727</t>
  </si>
  <si>
    <t>BARRIO VILLA MAYOR BOGOTA 3</t>
  </si>
  <si>
    <t>FO-25-1636259</t>
  </si>
  <si>
    <t>17/10/2025 SE ESCALA AL COORDINADOR DE ZONA PARA ENTREGA DE ROLLOS EN SITIO | 09/10/2025 SE REALIZA LA ENTREGA DE 20 ROLLOS REDEBEN</t>
  </si>
  <si>
    <t>2833859</t>
  </si>
  <si>
    <t>3007072308</t>
  </si>
  <si>
    <t>SAN LUIS DE SINCE CASCAJITO</t>
  </si>
  <si>
    <t>FO-25-1619494</t>
  </si>
  <si>
    <t>03/10/2025 SE ESCALA AL COORDINADOR DE ZONA PARA ENTREGA DE ROLLOS EN SITIO | 06/10/2025 SE VISITA SITIO SE VERIFICA INFORMACIÓN SE REALIZA ENTREGA DE ROLLOS, NO SE MANIPULA EQUIPOS. FIRMA QUIEN RECIBE LOS ROLLOS.</t>
  </si>
  <si>
    <t>2833865</t>
  </si>
  <si>
    <t>3007080784</t>
  </si>
  <si>
    <t>BARRIO CALLEJON CUCUTA 22</t>
  </si>
  <si>
    <t>FO-25-1619480</t>
  </si>
  <si>
    <t>03/10/2025 SE ESCALA AL COORDINADOR DE ZONA PARA ENTREGA DE ROLLOS EN SITIO | 06/10/2025 SE REALIZÓ VISITA AL COMERCIO Y SE HIZO ENTREGA DE 20 ROLLOS TODO OK</t>
  </si>
  <si>
    <t>2833884</t>
  </si>
  <si>
    <t>3007059886</t>
  </si>
  <si>
    <t>BARRIO TOMAS URIBE TULUA 3</t>
  </si>
  <si>
    <t>FO-25-1619475</t>
  </si>
  <si>
    <t>03/10/2025 SE ESCALA AL COORDINADOR DE ZONA PARA ENTREGA DE ROLLOS EN SITIO | 07/10/2025 SE REALIZA ENTREGA DE 30 ROLLOS</t>
  </si>
  <si>
    <t>25797</t>
  </si>
  <si>
    <t>2833921</t>
  </si>
  <si>
    <t>3007080804</t>
  </si>
  <si>
    <t>TENA</t>
  </si>
  <si>
    <t>BARRIO GUASIMAL TENA TENA</t>
  </si>
  <si>
    <t>FO-25-1619483</t>
  </si>
  <si>
    <t>03/10/2025 SE ESCALA AL COORDINADOR DE ZONA PARA ENTREGA DE ROLLOS EN SITIO | 04/10/2025 SE ENTREGAN  ROLLOS SIN MANIPULACIÓN DEL DATAFONO SIN NOVEDAD</t>
  </si>
  <si>
    <t>13667</t>
  </si>
  <si>
    <t>2833970</t>
  </si>
  <si>
    <t>3007011903</t>
  </si>
  <si>
    <t>SAN MARTIN DE LOBA</t>
  </si>
  <si>
    <t>FO-25-1636119</t>
  </si>
  <si>
    <t>06/10/2025 SE REALIZA ENVIO DE ROLLOS CON GUIA | 10/10/2025 CASO SE CREA TARDE, POR CAPACIDAD OPERATIVA DEL CG | 16/10/2025 SE REALIZA ENVIO DE 50 ROLLOS, CON LA GUIA 2205447208 SERVIENTREGA. SE CONFIRMA ENTREGA EXITOSA POR PARTE DE LA TRANSPORTADORA</t>
  </si>
  <si>
    <t>2833985</t>
  </si>
  <si>
    <t>3007036419</t>
  </si>
  <si>
    <t>PAGAFACIL  ARJONA</t>
  </si>
  <si>
    <t>FO-25-1619471</t>
  </si>
  <si>
    <t>03/10/2025 SE ESCALA AL COORDINADOR DE ZONA PARA ENTREGA DE ROLLOS EN SITIO | 04/10/2025 SE REALIZA ENTREGA DE 90 ROLLOS PARA EL CORRESPONSAL</t>
  </si>
  <si>
    <t>2833995</t>
  </si>
  <si>
    <t>3007046387</t>
  </si>
  <si>
    <t>BARRIO CENTRO BARRANQUILLA 23</t>
  </si>
  <si>
    <t>FO-25-1636252</t>
  </si>
  <si>
    <t>16/10/2025 SE ESCALA AL COORDINADOR DE ZONA PARA ENTREGA DE ROLLOS EN SITIO | 07/10/2025 SE REALIZA VISITA SE ENTREGA 40 ROLLOS</t>
  </si>
  <si>
    <t>5789</t>
  </si>
  <si>
    <t>2834129</t>
  </si>
  <si>
    <t>3007010659</t>
  </si>
  <si>
    <t>TAMESIS</t>
  </si>
  <si>
    <t>PALERMO - ANTIOQUIA</t>
  </si>
  <si>
    <t>FO-25-1637390</t>
  </si>
  <si>
    <t>2834163</t>
  </si>
  <si>
    <t>3007079355</t>
  </si>
  <si>
    <t>BARRIO PUNTA DEL ESTE BUENAVEN</t>
  </si>
  <si>
    <t>FO-25-1640675</t>
  </si>
  <si>
    <t>07/10/2025 06/10 SE ESCALA A LA RED PARA AUTORIZACIÓN DE ROLLOS - 07/10 LA RED AUTORIZA ROLLOS - DATOS ACTUALIZADOS. SE REALIZA ENVIO DE ROLLOS CON GUIA | 08/10/2025 ENVIO SE CREA TARDE POR CAPACIDAD OPERATIVA DEL CG | 10/10/2025 EN ZONA DE DISTRIBUCIÓN | 10/10/2025 SE REALIZA ENVIO DE 10 ROLLOS, CON LA GUIA 2185553846 SERVIENTREGA. SE CONFIRMA ENTREGA EXITOSA POR PARTE DE LA TRANSPORTADORA</t>
  </si>
  <si>
    <t>2834185</t>
  </si>
  <si>
    <t>3007049826</t>
  </si>
  <si>
    <t>PAGAFACIL  GRAN GRANADA</t>
  </si>
  <si>
    <t>FO-25-1620918</t>
  </si>
  <si>
    <t>03/10/2025 SE ESCALA AL COORDINADOR DE ZONA PARA ENTREGA DE ROLLOS EN SITIO | 03/10/2025 SE VISITA COMERCIO, SE ENTREGAN 190 ROLLOS RBM</t>
  </si>
  <si>
    <t>2834197</t>
  </si>
  <si>
    <t>3007012902</t>
  </si>
  <si>
    <t>AARRIO BELLAVISTA LA DAGUA CAL</t>
  </si>
  <si>
    <t>FO-25-1619465</t>
  </si>
  <si>
    <t>03/10/2025 SE ESCALA AL COORDINADOR DE ZONA PARA ENTREGA DE ROLLOS EN SITIO | 06/10/2025 SE REALIZA ENTREGA DE 30 ROLLOS TÉRMICOS EN EL CB SIN NOVEDAD.</t>
  </si>
  <si>
    <t>2834234</t>
  </si>
  <si>
    <t>FO-25-1620912</t>
  </si>
  <si>
    <t>03/10/2025 SE ESCALA AL COORDINADOR DE ZONA PARA ENTREGA DE ROLLOS EN SITIO | 04/10/2025 SE REALIZA VISITA DE PROCEDE A ENTREGAR 90 UNIDADES DE ROLLOS AL CLIENTE, CB OPERATIVO</t>
  </si>
  <si>
    <t>2834242</t>
  </si>
  <si>
    <t>3007010358</t>
  </si>
  <si>
    <t>NECOCLI II</t>
  </si>
  <si>
    <t>FO-25-1620905</t>
  </si>
  <si>
    <t>03/10/2025 SE ESCALA AL COORDINADOR DE ZONA PARA ENTREGA DE ROLLOS EN SITIO | 10/10/2025 ENVÍO ROLLOS PARA DARAFOMO POR FLOTA. ENTREGA CONFIRMADA CON EL CLIENTE</t>
  </si>
  <si>
    <t>2834377</t>
  </si>
  <si>
    <t>3007026353</t>
  </si>
  <si>
    <t>BARRIO GARUPAL III   VALLEDUPA</t>
  </si>
  <si>
    <t>FO-25-1620894</t>
  </si>
  <si>
    <t>03/10/2025 SE ESCALA AL COORDINADOR DE ZONA PARA ENTREGA DE ROLLOS EN SITIO | 04/10/2025 SE REALIZA ENTREGA DE 30 ROLLOS EN VALLEDUPAR A PETICIÓN DE CLIENTE  MANZANA 91 CASA 12 ETAPA 3</t>
  </si>
  <si>
    <t>2834455</t>
  </si>
  <si>
    <t>3007018215</t>
  </si>
  <si>
    <t>BARRIO LA ESPERANZA GUADALAJAR</t>
  </si>
  <si>
    <t>FO-25-1620889</t>
  </si>
  <si>
    <t>03/10/2025 SE ESCALA AL COORDINADOR DE ZONA PARA ENTREGA DE ROLLOS EN SITIO | 07/10/2025 SE REALIZA ENTREGA DE 80 ROLLOS.</t>
  </si>
  <si>
    <t>2834552</t>
  </si>
  <si>
    <t>3007079926</t>
  </si>
  <si>
    <t>DISTRICOL MINITIENDA DE LA 100</t>
  </si>
  <si>
    <t>FO-25-1636249</t>
  </si>
  <si>
    <t>15/10/2025 SE ESCALA AL COORDINADOR DE ZONA PARA ENTREGA DE ROLLOS EN SITIO | 08/10/2025 EN COMUNICACIÓN CON EL SEÑOR PEDRO AVILA AL NUMERO 3212665693, INDICA SE ENVIEN LOS ROLLOS POR SERVICIO DE RUTA. RECIBIDO OK</t>
  </si>
  <si>
    <t>2834596</t>
  </si>
  <si>
    <t>3007081263</t>
  </si>
  <si>
    <t>DISTRICOL CACHARR MIL COSAS</t>
  </si>
  <si>
    <t>FO-25-1620868</t>
  </si>
  <si>
    <t>03/10/2025 SE ESCALA AL COORDINADOR DE ZONA PARA ENTREGA DE ROLLOS EN SITIO | 07/10/2025 SE REALIZA ENVIO DE 40 ROLLOS POR FLOTA, PARA LLEGAR A OFICINAS DE TRANSPORTADORA  EN RIOSUCIO, USUARIO INDICA RECOGERLOS Y QUE YA LOS TIENE EN SU PODER</t>
  </si>
  <si>
    <t>2834600</t>
  </si>
  <si>
    <t>FO-25-1620885</t>
  </si>
  <si>
    <t>03/10/2025 SE ESCALA AL COORDINADOR DE ZONA PARA ENTREGA DE ROLLOS EN SITIO | 09/10/2025 SE REALIZA ENTREGA DE 70 ROLLOS POR EL OPERADOR CABIFY CON LA GUIA CRE023005</t>
  </si>
  <si>
    <t>2834762</t>
  </si>
  <si>
    <t>3007062017</t>
  </si>
  <si>
    <t>PTM SINCE DISTRIBUIDORA SINCE</t>
  </si>
  <si>
    <t>FO-25-1620848</t>
  </si>
  <si>
    <t>2834798</t>
  </si>
  <si>
    <t>FO-25-1620840</t>
  </si>
  <si>
    <t>03/10/2025 SE ESCALA AL COORDINADOR DE ZONA PARA ENTREGA DE ROLLOS EN SITIO | 09/10/2025 SE REALIZA ENTREGA DE 200 ROLLOS POR EL OPERADOR CABIFY CON LA GUIA CRE023006</t>
  </si>
  <si>
    <t>15806</t>
  </si>
  <si>
    <t>2834822</t>
  </si>
  <si>
    <t>3007079728</t>
  </si>
  <si>
    <t>TIBASOSA</t>
  </si>
  <si>
    <t>PTM TIBASOSA ENCANTOS BELLEZA</t>
  </si>
  <si>
    <t>FO-25-1631150</t>
  </si>
  <si>
    <t>05/10/2025 SE ESCALA AL COORDINADOR DE ZONA PARA ENTREGA DE ROLLOS EN SITIO | 06/10/2025 SE REALIZA ENVÍO DE PAPELERÍA RBM POR TRANSPORTADORA INTERRAPIDISIMO</t>
  </si>
  <si>
    <t>2834956</t>
  </si>
  <si>
    <t>3007043457</t>
  </si>
  <si>
    <t>PTM NECOCLI ALMACEN BENAIA</t>
  </si>
  <si>
    <t>FO-25-1620805</t>
  </si>
  <si>
    <t>03/10/2025 SE ESCALA AL COORDINADOR DE ZONA PARA ENTREGA DE ROLLOS EN SITIO | 06/10/2025 SE ENVÍAN 40 ROLLOS POR FLOTA CON EL CONDUCTOR SE COMPARTE INFORMACIÓN A LA USUARIA Y SE LE NOTIFICA QUE EN 40 MINUTO PUEDE RECLAMAR ENCOMIENDA, SE CONFIRMA RECIBIDO POR PARTE DE LA USUARIA</t>
  </si>
  <si>
    <t>8433</t>
  </si>
  <si>
    <t>2834999</t>
  </si>
  <si>
    <t>3007079944</t>
  </si>
  <si>
    <t>MALAMBO</t>
  </si>
  <si>
    <t>BARRIO CENTRO MALAMBO 6</t>
  </si>
  <si>
    <t>FO-25-1636231</t>
  </si>
  <si>
    <t>13/10/2025 SE ESCALA AL COORDINADOR DE ZONA PARA ENTREGA DE ROLLOS EN SITIO | 07/10/2025 SE REALIZA VISITA SE ENTREGA 10 ROLLOS</t>
  </si>
  <si>
    <t>66075</t>
  </si>
  <si>
    <t>2835207</t>
  </si>
  <si>
    <t>3007080114</t>
  </si>
  <si>
    <t>BARRIO CENTRO BALBOA 4</t>
  </si>
  <si>
    <t>FO-25-1636239</t>
  </si>
  <si>
    <t>14/10/2025 SE ESCALA AL COORDINADOR DE ZONA PARA ENTREGA DE ROLLOS EN SITIO | 07/10/2025 SE ENTREGAN 30 ROLLOS.</t>
  </si>
  <si>
    <t>2835214</t>
  </si>
  <si>
    <t>3007081084</t>
  </si>
  <si>
    <t>BARRIO 6 DE MARZO MONTERIA 6</t>
  </si>
  <si>
    <t>FO-25-1620796</t>
  </si>
  <si>
    <t>03/10/2025 SE ESCALA AL COORDINADOR DE ZONA PARA ENTREGA DE ROLLOS EN SITIO | 06/10/2025 SE REALIZA ENTREGA DE 10 ROLLOS A CORRESPONSAL.</t>
  </si>
  <si>
    <t>2835262</t>
  </si>
  <si>
    <t>3007033797</t>
  </si>
  <si>
    <t>BARRIO PILSEN ITAGUI</t>
  </si>
  <si>
    <t>FO-25-1620781</t>
  </si>
  <si>
    <t>03/10/2025 SE ESCALA AL COORDINADOR DE ZONA PARA ENTREGA DE ROLLOS EN SITIO | 09/10/2025 SE REALIZA ENTREGA DE 10 ROLLOS POR EL OPERADOR CABIFY CON LA GUIA CRE023007</t>
  </si>
  <si>
    <t>2835402</t>
  </si>
  <si>
    <t>3007048506</t>
  </si>
  <si>
    <t>BARRIO LA CONSOLATA CARTAGENA</t>
  </si>
  <si>
    <t>FO-25-1636000</t>
  </si>
  <si>
    <t>06/10/2025 SE ESCALA AL COORDINADOR DE ZONA PARA ENTREGA DE ROLLOS EN SITIO | 07/10/2025 SE ENTREGAN 80 ROLLOS</t>
  </si>
  <si>
    <t>2835440</t>
  </si>
  <si>
    <t>3007059186</t>
  </si>
  <si>
    <t>BARRIO CHAPINERO ALTO PARDO RU</t>
  </si>
  <si>
    <t>FO-25-1631145</t>
  </si>
  <si>
    <t>05/10/2025 SE ESCALA AL COORDINADOR DE ZONA PARA ENTREGA DE ROLLOS EN SITIO | 06/10/2025 SE VISITA COMERCIO CB BANCOLOMBIA, SE ENTREGAN ROLLOS DE PAPELERÍA SOLICITADOS PARA EL DATAFONO, NO UPS, NO SE MANIPULAN EQUIPOS</t>
  </si>
  <si>
    <t>73067</t>
  </si>
  <si>
    <t>2835468</t>
  </si>
  <si>
    <t>3007060667</t>
  </si>
  <si>
    <t>ATACO</t>
  </si>
  <si>
    <t>BARRIO VEREDA MESA DE POLE ATA</t>
  </si>
  <si>
    <t>FO-25-1626366</t>
  </si>
  <si>
    <t>03/10/2025 SE REALIZA ENVIO DE ROLLOS CON GUIA | 04/10/2025 SE REALIZA ENVÍO DE 10 ROLLOS POR SOLICITUD DEL CLIENTE ALA DIRECCIÓN ASIGNADA POR TRANSPORTADORA.</t>
  </si>
  <si>
    <t>2835561</t>
  </si>
  <si>
    <t>3007025164</t>
  </si>
  <si>
    <t>COMCARD VARIEDADES LA 27</t>
  </si>
  <si>
    <t>FO-25-1622072</t>
  </si>
  <si>
    <t>03/10/2025 SE ESCALA AL COORDINADOR DE ZONA PARA ENTREGA DE ROLLOS EN SITIO | 09/10/2025 SE REALIZA ENTREGA DE 40 ROLLOS POR EL OPERADOR CABIFY CON LA GUIA V4001631148</t>
  </si>
  <si>
    <t>2835575</t>
  </si>
  <si>
    <t>3007080402</t>
  </si>
  <si>
    <t>BARRIO CENTRO SAN VICENTE DEL CAGUAN 6</t>
  </si>
  <si>
    <t>FO-25-1641927</t>
  </si>
  <si>
    <t>07/10/2025 06/10 SE ESCALA A LA RED PARA AUTORIZACIÓN DE ROLLOS / 07/10 SE AUTORIZA ROLLOS / SE REALIZA ENVIO DE ROLLOS CON GUIA | 08/10/2025 ENVIO SE CREA TARDE POR CAPACIDAD OPERATIVA DEL CG | 10/10/2025 SE LLAMA AL USUUARIO Y CONFIRMA QUE AUN NO LE HAN LLAGADO LOS ROLLOS, ENVIO EN DISTRIBUCION | 12/10/2025 SE REALIZA ENVIO DE 20 ROLLOS, CON LA GUIA 2235596165 SERVIENTREGA. SE CONFIRMA ENTREGA EXITOSA POR PARTE DE LA TRANSPORTADORA</t>
  </si>
  <si>
    <t>2835722</t>
  </si>
  <si>
    <t>3007031229</t>
  </si>
  <si>
    <t>BARRIO CORREGIMIENTO LA CHAPAR</t>
  </si>
  <si>
    <t>FO-25-1622064</t>
  </si>
  <si>
    <t>03/10/2025 SE ESCALA AL COORDINADOR DE ZONA PARA ENTREGA DE ROLLOS EN SITIO | 06/10/2025 EN COMUNICACIÓN CON LA SEÑORA LUZ DIAZ, INDICA SE ENVIEN LOS ROLLOS POR SERVICIO DE TAXIS. RECIBIDO OK</t>
  </si>
  <si>
    <t>2835905</t>
  </si>
  <si>
    <t>3007027501</t>
  </si>
  <si>
    <t>DISTRICOL CANCHA NAPOLES</t>
  </si>
  <si>
    <t>FO-25-1622036</t>
  </si>
  <si>
    <t>03/10/2025 SE ESCALA AL COORDINADOR DE ZONA PARA ENTREGA DE ROLLOS EN SITIO | 04/10/2025 SE ENTREGAN 40 ROLLOS CON VISITA OK</t>
  </si>
  <si>
    <t>2835924</t>
  </si>
  <si>
    <t>3007080708</t>
  </si>
  <si>
    <t>BARRIO GUAYABAL MEDELLIN 14</t>
  </si>
  <si>
    <t>FO-25-1622015</t>
  </si>
  <si>
    <t>03/10/2025 SE ESCALA AL COORDINADOR DE ZONA PARA ENTREGA DE ROLLOS EN SITIO | 09/10/2025 SE REALIZA ENTREGA DE 20 ROLLOS POR EL OPERADOR CABIFY CON LA GUIA CRE023008</t>
  </si>
  <si>
    <t>2835999</t>
  </si>
  <si>
    <t>3007010148</t>
  </si>
  <si>
    <t>ARAUCA - CALDAS</t>
  </si>
  <si>
    <t>FO-25-1622651</t>
  </si>
  <si>
    <t>03/10/2025 SE ESCALA AL COORDINADOR DE ZONA PARA ENTREGA DE ROLLOS EN SITIO | 06/10/2025 DE ENTREGAN 170 ROLLOS EN EL COMERCIO NO SE MANIPULAN EQUIPOS</t>
  </si>
  <si>
    <t>2836002</t>
  </si>
  <si>
    <t>3007080663</t>
  </si>
  <si>
    <t>BARRIO SANTIAGO LONDOÑO DOSQUEBRADAS  1</t>
  </si>
  <si>
    <t>FO-25-1622029</t>
  </si>
  <si>
    <t>03/10/2025 SE ESCALA AL COORDINADOR DE ZONA PARA ENTREGA DE ROLLOS EN SITIO | 04/10/2025 SE VISITA COMERCIO SE REALIZA ENTREGA DE 40 ROLLOS DE PAPEL PARA DATÁFONO REDEBAN</t>
  </si>
  <si>
    <t>2836035</t>
  </si>
  <si>
    <t>3007079876</t>
  </si>
  <si>
    <t>PTM ARJONA VARIEDADES Y PAPELE</t>
  </si>
  <si>
    <t>FO-25-1631142</t>
  </si>
  <si>
    <t>05/10/2025 SE ESCALA AL COORDINADOR DE ZONA PARA ENTREGA DE ROLLOS EN SITIO | 07/10/2025 SE REALIZA ENTREGA DE 10 ROLLOS PARA EL CORRESPONSAL</t>
  </si>
  <si>
    <t>2836075</t>
  </si>
  <si>
    <t>3007079637</t>
  </si>
  <si>
    <t>BARRIO RICAUTE GRANADA 2</t>
  </si>
  <si>
    <t>FO-25-1622659</t>
  </si>
  <si>
    <t>03/10/2025 SE ESCALA AL COORDINADOR DE ZONA PARA ENTREGA DE ROLLOS EN SITIO | 06/10/2025 SE ENTREGAN 10 ROLLOS RBM</t>
  </si>
  <si>
    <t>2836171</t>
  </si>
  <si>
    <t>FO-25-1631138</t>
  </si>
  <si>
    <t>05/10/2025 SE ESCALA AL COORDINADOR DE ZONA PARA ENTREGA DE ROLLOS EN SITIO | 06/10/2025 VISITAMOS COMERCIO REALIZAMOS ENTREGA DE 30 ROLLOS.</t>
  </si>
  <si>
    <t>5390</t>
  </si>
  <si>
    <t>2836215</t>
  </si>
  <si>
    <t>3007044158</t>
  </si>
  <si>
    <t>LA PINTADA</t>
  </si>
  <si>
    <t>DISTRICOL ALMACEN OLIMPICO</t>
  </si>
  <si>
    <t>FO-25-1622642</t>
  </si>
  <si>
    <t>03/10/2025 SE ESCALA AL COORDINADOR DE ZONA PARA ENTREGA DE ROLLOS EN SITIO | 08/10/2025 SE REALIZÓ EL DESPACHO DE 110 ROLLOS REDEBAN MEDIANTE TRANSPORTE POR FLOTA, DIRIGIDOS AL CORRESPONSAL BANCOLOMBIA, BAJO LA RESPONSABILIDAD DEL ENCARGADO SR. MATEO GIRALDO. POSTERIORMENTE, EL USUARIO CONFIRMÓ LA RECEPCIÓN EXITOSA DEL MATERIAL, SIN NOVEDADES.</t>
  </si>
  <si>
    <t>2836321</t>
  </si>
  <si>
    <t>3007072331</t>
  </si>
  <si>
    <t>BARRIO BELEN BOGOTA 2</t>
  </si>
  <si>
    <t>FO-25-1622633</t>
  </si>
  <si>
    <t>03/10/2025 SE ESCALA AL COORDINADOR DE ZONA PARA ENTREGA DE ROLLOS EN SITIO | 03/10/2025 SE ENTREGAN 20 ROLLOS</t>
  </si>
  <si>
    <t>2836354</t>
  </si>
  <si>
    <t>3007010364</t>
  </si>
  <si>
    <t>BARRIO EL CARMELO</t>
  </si>
  <si>
    <t>FO-25-1636226</t>
  </si>
  <si>
    <t>12/10/2025 SE ESCALA AL COORDINADOR DE ZONA PARA ENTREGA DE ROLLOS EN SITIO | 10/10/2025 SE REALIZA ENTREGA DE 180 ROLLOS POR EL OPERADOR VELOCES CON LA GUIA V4001648389</t>
  </si>
  <si>
    <t>2836411</t>
  </si>
  <si>
    <t>3007062358</t>
  </si>
  <si>
    <t>BARRIO VILLA ANITA BOGOTA</t>
  </si>
  <si>
    <t>FO-25-1631263</t>
  </si>
  <si>
    <t>05/10/2025 SE ESCALA AL COORDINADOR DE ZONA PARA ENTREGA DE ROLLOS EN SITIO | 06/10/2025 SE REALIZA LA ENTREGA DE 90 ROLLOS</t>
  </si>
  <si>
    <t>2836486</t>
  </si>
  <si>
    <t>3007079304</t>
  </si>
  <si>
    <t>BARRIO SOCHAMATE JAMUNDI</t>
  </si>
  <si>
    <t>FO-25-1631134</t>
  </si>
  <si>
    <t>05/10/2025 SE ESCALA AL COORDINADOR DE ZONA PARA ENTREGA DE ROLLOS EN SITIO | 06/10/2025 SE VISITA CORRESPONSAL Y SE REALIZA ENTREGA DE 50 ROLLOS</t>
  </si>
  <si>
    <t>2836501</t>
  </si>
  <si>
    <t>3007075399</t>
  </si>
  <si>
    <t>BARRIO ENVIGADO ENVIGADO 12</t>
  </si>
  <si>
    <t>FO-25-1623067</t>
  </si>
  <si>
    <t>03/10/2025 SE ESCALA AL COORDINADOR DE ZONA PARA ENTREGA DE ROLLOS EN SITIO | 09/10/2025 SE REALIZA ENTREGA DE 10 ROLLOS POR EL OPERADOR CABIFY CON LA GUIA CRE023009</t>
  </si>
  <si>
    <t>2836513</t>
  </si>
  <si>
    <t>3007013329</t>
  </si>
  <si>
    <t>VDA PONTEZUELA RIONEGRO</t>
  </si>
  <si>
    <t>FO-25-1635997</t>
  </si>
  <si>
    <t>06/10/2025 SE ESCALA AL COORDINADOR DE ZONA PARA ENTREGA DE ROLLOS EN SITIO | 07/10/2025 SE ENTREGA ROLLOS OK</t>
  </si>
  <si>
    <t>2836520</t>
  </si>
  <si>
    <t>3007064397</t>
  </si>
  <si>
    <t>DISTRICOL DON PAGO SANTA ISABE</t>
  </si>
  <si>
    <t>FO-25-1623711</t>
  </si>
  <si>
    <t>03/10/2025 SE ESCALA AL COORDINADOR DE ZONA PARA ENTREGA DE ROLLOS EN SITIO | 04/10/2025 SE LLEGA AL COMERCIO SE VALÍA CERRADO SE PREGUNTA EN EL SUPERMERCADO JENAGRO INDICAR QUE LLEVAN VARIOS DÍAS SIN ABRIR SE MARCA EL NÚMERO DE CONTACTO 3104587169 SE ENCUENTRA APAGADO SE DEJA EVIDENCIA FOTOGRÁFICA DEL SITIO</t>
  </si>
  <si>
    <t>2836557</t>
  </si>
  <si>
    <t>3007079382</t>
  </si>
  <si>
    <t>BARRIO SECTOR CALLE CALDAS SANTA ROSA DE OSOS</t>
  </si>
  <si>
    <t>FO-25-1623683</t>
  </si>
  <si>
    <t>03/10/2025 SE ESCALA AL COORDINADOR DE ZONA PARA ENTREGA DE ROLLOS EN SITIO | 08/10/2025 SE ENTREGAN 10 ROLLOS</t>
  </si>
  <si>
    <t>2836587</t>
  </si>
  <si>
    <t>3007077931</t>
  </si>
  <si>
    <t>BARRIO CANTACLARO MONTERIA 9</t>
  </si>
  <si>
    <t>FO-25-1625864</t>
  </si>
  <si>
    <t>03/10/2025 SE ESCALA AL COORDINADOR DE ZONA PARA ENTREGA DE ROLLOS EN SITIO | 06/10/2025 SE REALIZA ENTREGA DE 30 ROLLOS A CORRESPONSAL.</t>
  </si>
  <si>
    <t>2836607</t>
  </si>
  <si>
    <t>3007031408</t>
  </si>
  <si>
    <t>BARRIO BODEGA</t>
  </si>
  <si>
    <t>FO-25-1623700</t>
  </si>
  <si>
    <t>2836631</t>
  </si>
  <si>
    <t>3007067773</t>
  </si>
  <si>
    <t>BARRIO SIMACOTA SIMACOTA 1</t>
  </si>
  <si>
    <t>FO-25-1628362</t>
  </si>
  <si>
    <t>08/10/2025 SE CONFIRMA ENVIO CON LA SEÑORA MARCELA CARMONA | 08/10/2025 ENVIO RETRASADO YA QUE EL TECNICO GENERA TARDE LA GUIA | 09/10/2025 SE PROCEDE A CERRAR SOLICITUD YA QUE SE PRESENTA NOVEDAD EN LA ENTREGA COMO DIRECCIÓN ERRADA, SE LE BRINDA INFORMACIÓN AL USUARIO Y ESTUVO DEACUERDO, SE VOLVERA A COMUNICAR | 08/10/2025 SE REALIZA ENVÍO DE 20 ROLLOS POR LA TRANSPORTADORA INTER RAPIDÍSIMO COMO TAL CUAL LO SOLICITÓ EL CLIENTE</t>
  </si>
  <si>
    <t>68573</t>
  </si>
  <si>
    <t>2836651</t>
  </si>
  <si>
    <t>3007060364</t>
  </si>
  <si>
    <t>PUERTO PARRA</t>
  </si>
  <si>
    <t>BARRIO PUERTO PARRA PUERTO PAR</t>
  </si>
  <si>
    <t>FO-25-1626357</t>
  </si>
  <si>
    <t>03/10/2025 SE REALIZA ENVIO DE ROLLOS CON GUIA | 09/10/2025 SE PROCEDE A CERRAR SOLICITUD YA QUE SE PRESENTA NOVEDAD EN LA ENTREGA COMO DIRECCIÓN ERRADA, SE LE BRINDA INFORMACIÓN AL USUARIO Y ESTUVO DEACUERDO, SE VOLVERA A COMUNICAR | 04/10/2025 SE REALIZA ENVÍO DE 40 ROLLOS A OFICINA PRINCIPAL CRUCE PUERTO PARRA</t>
  </si>
  <si>
    <t>2836711</t>
  </si>
  <si>
    <t>3007077991</t>
  </si>
  <si>
    <t>PAGAFACIL ITAGUI</t>
  </si>
  <si>
    <t>FO-25-1623794</t>
  </si>
  <si>
    <t>03/10/2025 SE ESCALA AL COORDINADOR DE ZONA PARA ENTREGA DE ROLLOS EN SITIO | 09/10/2025 SE REALIZA ENTREGA DE 230 ROLLOS POR EL OPERADOR CABIFY CON LA GUIA V4001631149</t>
  </si>
  <si>
    <t>2836755</t>
  </si>
  <si>
    <t>3007062844</t>
  </si>
  <si>
    <t>BARRIO KENNEDY TAMINANGO</t>
  </si>
  <si>
    <t>FO-25-1625857</t>
  </si>
  <si>
    <t>03/10/2025 SE ESCALA AL COORDINADOR DE ZONA PARA ENTREGA DE ROLLOS EN SITIO | 10/10/2025 SE VISITA CB. SE HACE ENTREGA DE 10 ROLLOS. CLIENTE INFORMA QUE EL DATAFONO FUNCIONA CORRECTAMENTE. NO SÉ MANIPULA DATAFONO</t>
  </si>
  <si>
    <t>2836759</t>
  </si>
  <si>
    <t>3007075437</t>
  </si>
  <si>
    <t>BARRIO BALTAZAR TURBO 3</t>
  </si>
  <si>
    <t>FO-25-1625847</t>
  </si>
  <si>
    <t>03/10/2025 SE ESCALA AL COORDINADOR DE ZONA PARA ENTREGA DE ROLLOS EN SITIO | 10/10/2025 ENTREGA ROLLOS EN SITIO</t>
  </si>
  <si>
    <t>2836788</t>
  </si>
  <si>
    <t>3007010361</t>
  </si>
  <si>
    <t>BARRIO LA JUDEA</t>
  </si>
  <si>
    <t>FO-25-1625838</t>
  </si>
  <si>
    <t>03/10/2025 SE ESCALA AL COORDINADOR DE ZONA PARA ENTREGA DE ROLLOS EN SITIO | 08/10/2025 DURANTE LA VISITA TÉCNICA PROGRAMADA PARA LA ENTREGA DE 260 ROLLOS REDEBAN, SE CONSTATÓ QUE EL ESTABLECIMIENTO HA MIGRADO SU SISTEMA DE PAGOS A WOMPI, DEJANDO DE OPERAR CON REDEBAN.  
POR ESTA RAZÓN, NO SE REALIZÓ LA ENTREGA DE LOS ROLLOS, YA QUE EL PUNTO YA NO REQUIERE INSUMOS ASOCIADOS A LA PLATAFORMA REDEBAN</t>
  </si>
  <si>
    <t>2836843</t>
  </si>
  <si>
    <t>3007024236</t>
  </si>
  <si>
    <t>BARRIO COMFENALCO CALI</t>
  </si>
  <si>
    <t>FO-25-1625852</t>
  </si>
  <si>
    <t>03/10/2025 SE ESCALA AL COORDINADOR DE ZONA PARA ENTREGA DE ROLLOS EN SITIO | 06/10/2025 SE ENTREGAN 110 ROLLOS A CESAR ARISTIZÁBAL</t>
  </si>
  <si>
    <t>2837051</t>
  </si>
  <si>
    <t>3007019653</t>
  </si>
  <si>
    <t>BARRIO SEGUNDO PARQUE BARBOSA</t>
  </si>
  <si>
    <t>FO-25-1625830</t>
  </si>
  <si>
    <t>03/10/2025 SE ESCALA AL COORDINADOR DE ZONA PARA ENTREGA DE ROLLOS EN SITIO | 06/10/2025 SE LLEGA AL SITIO Y EL COMERCIO YA NO TIENE EQUIPO REDEBAN, YA ESTÁ ACTUALIZADO A WOMPI</t>
  </si>
  <si>
    <t>2837136</t>
  </si>
  <si>
    <t>3007024052</t>
  </si>
  <si>
    <t>COMCARD MANRIQUE ESTACIO N</t>
  </si>
  <si>
    <t>FO-25-1625829</t>
  </si>
  <si>
    <t>03/10/2025 SE ESCALA AL COORDINADOR DE ZONA PARA ENTREGA DE ROLLOS EN SITIO | 07/10/2025 SE REALIZA ENTREGA DE 64 ROLLOS POR EL OPERADOR CABIFY CON LA GUIA CRE023026</t>
  </si>
  <si>
    <t>2837287</t>
  </si>
  <si>
    <t>3007063583</t>
  </si>
  <si>
    <t>DISTRICOL MEDICOFARMA</t>
  </si>
  <si>
    <t>FO-25-1626308</t>
  </si>
  <si>
    <t>03/10/2025 SE ESCALA AL COORDINADOR DE ZONA PARA ENTREGA DE ROLLOS EN SITIO | 04/10/2025 SE REALIZA ENTREGA DE 40 ROLLOS REDEBAN CON VISITA.</t>
  </si>
  <si>
    <t>2837438</t>
  </si>
  <si>
    <t>3007069091</t>
  </si>
  <si>
    <t>PTM PETS SHOP SANDY</t>
  </si>
  <si>
    <t>FO-25-1626305</t>
  </si>
  <si>
    <t>03/10/2025 SE ESCALA AL COORDINADOR DE ZONA PARA ENTREGA DE ROLLOS EN SITIO | 09/10/2025 SE REALIZA ENTREGA DE 80 ROLLOS POR EL OPERADOR VELOCES CON LA GUIA V4001641398</t>
  </si>
  <si>
    <t>2837443</t>
  </si>
  <si>
    <t>3007075710</t>
  </si>
  <si>
    <t>PTM VEREDA GRANIZAL ALTOS ORIE</t>
  </si>
  <si>
    <t>FO-25-1632299</t>
  </si>
  <si>
    <t>06/10/2025 SE LLEVÓ A CABO UNA VISITA TÉCNICA CON EL OBJETIVO DE REALIZAR LA ENTREGA DE 30 ROLLOS REDEBAN. EL PROCESO SE DESARROLLÓ DE MANERA ORDENADA Y EFICIENTE, CUMPLIENDO CON LOS PROTOCOLOS ESTABLECIDOS. LA ENTREGA FUE COMPLETADA EXITOSAMENTE, SIN NOVEDADES NI CONTRATIEMPOS, QUEDANDO DEBIDAMENTE REGISTRADA Y CONFIRMADA POR EL PERSONAL RESPONSABLE.</t>
  </si>
  <si>
    <t>2837446</t>
  </si>
  <si>
    <t>3007079203</t>
  </si>
  <si>
    <t>FO-25-1626297</t>
  </si>
  <si>
    <t>03/10/2025 SE ESCALA AL COORDINADOR DE ZONA PARA ENTREGA DE ROLLOS EN SITIO | 04/10/2025 SE REALIZA ENTREGA EN SITIO 10 ROLLOS RBM</t>
  </si>
  <si>
    <t>2837504</t>
  </si>
  <si>
    <t>3007072718</t>
  </si>
  <si>
    <t>BARRIO  LA ISLA OLAYA HERRERA</t>
  </si>
  <si>
    <t>FO-25-1636116</t>
  </si>
  <si>
    <t>06/10/2025 SE REALIZA ENVIO DE ROLLOS CON GUIA | 09/10/2025 ENVIO SE CREA TARDE POR CAPACIDAD OPERATIVA DEL CG | 10/10/2025 EL ENVIO SE ENCUENTRA EN PROCESO | 16/10/2025 SE REALIZA ENVIO DE 20 ROLLOS, CON LA GUIA 2185553831 SERVIENTREGA. SE CONFIRMA ENTREGA EXITOSA POR PARTE DE LA TRANSPORTADORA</t>
  </si>
  <si>
    <t>23300</t>
  </si>
  <si>
    <t>2837549</t>
  </si>
  <si>
    <t>3007079697</t>
  </si>
  <si>
    <t>COTORRA</t>
  </si>
  <si>
    <t>PTM COTORRA PAGA FACIL</t>
  </si>
  <si>
    <t>FO-25-1626287</t>
  </si>
  <si>
    <t>03/10/2025 SE ESCALA AL COORDINADOR DE ZONA PARA ENTREGA DE ROLLOS EN SITIO | 07/10/2025 SE REALIZA ENTREGA DE 20 ROLLOS REDEBAN EN EL PUNTO SIN NOVEDAD, EN LA ENTREGA NO SE MANIPULAN EQUIPOS</t>
  </si>
  <si>
    <t>2837643</t>
  </si>
  <si>
    <t>3007080441</t>
  </si>
  <si>
    <t>BARRIO OBRERO CALI 7</t>
  </si>
  <si>
    <t>FO-25-1626539</t>
  </si>
  <si>
    <t>03/10/2025 SE ESCALA AL COORDINADOR DE ZONA PARA ENTREGA DE ROLLOS EN SITIO | 04/10/2025 SE REALIZA ENTREGA DE 20 ROLLOS CON VISITA, NO SE INTERVIENE EQUIPOS</t>
  </si>
  <si>
    <t>2837727</t>
  </si>
  <si>
    <t>FO-25-1631471</t>
  </si>
  <si>
    <t>05/10/2025 SE REALIZA ENVIO DE ROLLOS CON GUIA | 10/10/2025 TRANSPORTADORA REPORTA NOVEDAD DE CONOCIMIENTO PUBLICO EN LAS VIAS | 18/10/2025 SE REALIZA ENVIO DE 40 ROLLOS, CON LA GUIA 2205447206 SERVIENTREGA. SE CONFIRMA ENTREGA EXITOSA POR PARTE DE LA TRANSPORTADORA</t>
  </si>
  <si>
    <t>2837768</t>
  </si>
  <si>
    <t>3007068966</t>
  </si>
  <si>
    <t>BARRIO POTRERO GRANDE SOACHA</t>
  </si>
  <si>
    <t>FO-25-1626533</t>
  </si>
  <si>
    <t>03/10/2025 SE ESCALA AL COORDINADOR DE ZONA PARA ENTREGA DE ROLLOS EN SITIO | 04/10/2025 ENTREGA DE 10 ROLLOS PARA DATAFONO NO SE MANIPULA TERMINAL</t>
  </si>
  <si>
    <t>2837849</t>
  </si>
  <si>
    <t>3007079616</t>
  </si>
  <si>
    <t>BARRIO  LOS TUBOS  PARTE BAJA</t>
  </si>
  <si>
    <t>FO-25-1636114</t>
  </si>
  <si>
    <t>06/10/2025 SE REALIZA ENVIO DE ROLLOS CON GUIA | 10/10/2025 SE REALIZA ENVIO DE 60 ROLLOS, CON LA GUIA 2185553832 SERVIENTREGA. SE CONFIRMA ENTREGA EXITOSA POR PARTE DE LA TRANSPORTADORA</t>
  </si>
  <si>
    <t>2837878</t>
  </si>
  <si>
    <t>3007021700</t>
  </si>
  <si>
    <t>BARRIO LA ALIANZA SOLEDAD</t>
  </si>
  <si>
    <t>FO-25-1626756</t>
  </si>
  <si>
    <t>03/10/2025 SE ESCALA AL COORDINADOR DE ZONA PARA ENTREGA DE ROLLOS EN SITIO | 04/10/2025 SE ENTREGAN 20 ROLLOS EXITOSOS</t>
  </si>
  <si>
    <t>2837915</t>
  </si>
  <si>
    <t>3007075705</t>
  </si>
  <si>
    <t>DISTRICOL TIENDA DEL SENTIMIEN</t>
  </si>
  <si>
    <t>FO-25-1626531</t>
  </si>
  <si>
    <t>03/10/2025 SE ESCALA AL COORDINADOR DE ZONA PARA ENTREGA DE ROLLOS EN SITIO | 09/10/2025 SE REALIZA ENTREGA DE 30 ROLLOS POR EL OPERADOR VELOCES CON LA GUIA V4001641399</t>
  </si>
  <si>
    <t>2838100</t>
  </si>
  <si>
    <t>3007075337</t>
  </si>
  <si>
    <t>BARRIO PRIMAVERA SAN MARTIN</t>
  </si>
  <si>
    <t>FO-25-1626792</t>
  </si>
  <si>
    <t>2838348</t>
  </si>
  <si>
    <t>3007079801</t>
  </si>
  <si>
    <t>BARRIO URB ASTURIAS TURBACO</t>
  </si>
  <si>
    <t>FO-25-1631131</t>
  </si>
  <si>
    <t>05/10/2025 SE ESCALA AL COORDINADOR DE ZONA PARA ENTREGA DE ROLLOS EN SITIO | 07/10/2025 SE REALIZA ENTREGA DE 10  ROLLOS PARA EL CORRESPONSAL</t>
  </si>
  <si>
    <t>2838352</t>
  </si>
  <si>
    <t>3007025581</t>
  </si>
  <si>
    <t>COMCARD MED TIENDA EL PLAN</t>
  </si>
  <si>
    <t>FO-25-1632303</t>
  </si>
  <si>
    <t>06/10/2025 SE LLEVÓ A CABO UNA VISITA TÉCNICA CON EL OBJETIVO DE REALIZAR LA ENTREGA DE 80 ROLLOS REDEBAN. EL PROCESO SE DESARROLLÓ DE MANERA ORDENADA Y EFICIENTE, CUMPLIENDO CON LOS PROTOCOLOS ESTABLECIDOS. LA ENTREGA FUE COMPLETADA EXITOSAMENTE, SIN NOVEDADES NI CONTRATIEMPOS, QUEDANDO DEBIDAMENTE REGISTRADA Y CONFIRMADA POR EL PERSONAL RESPONSABLE.</t>
  </si>
  <si>
    <t>2838354</t>
  </si>
  <si>
    <t>3007047017</t>
  </si>
  <si>
    <t>FO-25-1627899</t>
  </si>
  <si>
    <t>04/10/2025 SE ESCALA AL COORDINADOR DE ZONA PARA ENTREGA DE ROLLOS EN SITIO | 04/10/2025 SE REALIZA ENVÍO DE PAPELERÍA RBM POR TRANSPORTADORA INTERRAPIDISIMO</t>
  </si>
  <si>
    <t>2838373</t>
  </si>
  <si>
    <t>3007057533</t>
  </si>
  <si>
    <t>BARRIO CENTRO CAJICA 6</t>
  </si>
  <si>
    <t>FO-25-1627888</t>
  </si>
  <si>
    <t>04/10/2025 SE ESCALA AL COORDINADOR DE ZONA PARA ENTREGA DE ROLLOS EN SITIO | 06/10/2025 SE VISITA COMERCIO CB BANCOLOMBIA, SE ENTREGAN ROLLOS DE PAPELERÍA SOLICITADOS PARA EL DATAFONO, NO UPS NO SE MANIPULAN EQUIPOS.</t>
  </si>
  <si>
    <t>2838438</t>
  </si>
  <si>
    <t>3007075021</t>
  </si>
  <si>
    <t>PTM IBAGUE MUNDO CREATIVO LYL</t>
  </si>
  <si>
    <t>FO-25-1627876</t>
  </si>
  <si>
    <t>04/10/2025 SE ESCALA AL COORDINADOR DE ZONA PARA ENTREGA DE ROLLOS EN SITIO | 07/10/2025 SE HACE ENTREGA DE 40 ROLLOS EN DIRECCIÓN INDICADA</t>
  </si>
  <si>
    <t>2838462</t>
  </si>
  <si>
    <t>3007079940</t>
  </si>
  <si>
    <t>BARRIO CENTRO FACATATIVA FACATATIVA 3</t>
  </si>
  <si>
    <t>FO-25-1640109</t>
  </si>
  <si>
    <t>07/10/2025 06/10 SE ESCALA A LA RED PARA AUTORIZACIÓN DE ROLLOS - 07/10 LA RED AUTORIZA ROLLOS - SE ESCALA AL COORDINADOR DE ZONA PARA ENTREGA DE ROLLOS EN SITIO | 08/10/2025 SE VISITA COMERCIO PARA ENTREGA DE 10 ROLLOS TÉRMICOS NOSNENMANIPULA EQUIPO Y SE COMPLETA ENTREGA SIN NOVEDAD</t>
  </si>
  <si>
    <t>2838464</t>
  </si>
  <si>
    <t>3007067945</t>
  </si>
  <si>
    <t>PTM BOGOTA CACHARRERIA LA 159</t>
  </si>
  <si>
    <t>FO-25-1631128</t>
  </si>
  <si>
    <t>05/10/2025 SE ESCALA AL COORDINADOR DE ZONA PARA ENTREGA DE ROLLOS EN SITIO | 06/10/2025 SE VISITA COMERCIO CB BANCOLOMBIA, SE ENTREGAN ROLLOS DE PAPELERÍA SOLICITADOS PARA EL DATAFONO, NO UPS, NO SE MANIPULAN EQUIPOS.</t>
  </si>
  <si>
    <t>63470</t>
  </si>
  <si>
    <t>2838511</t>
  </si>
  <si>
    <t>3007080456</t>
  </si>
  <si>
    <t>MONTENEGRO</t>
  </si>
  <si>
    <t>BARRIO CIUDAD ALEGRIA MONTENEGRO</t>
  </si>
  <si>
    <t>FO-25-1627894</t>
  </si>
  <si>
    <t>04/10/2025 SE ESCALA AL COORDINADOR DE ZONA PARA ENTREGA DE ROLLOS EN SITIO | 07/10/2025 SE VISITA COMERCIO SE REALIZÓ ENTREGA DE 20 ROLLOS, NO SE SUBE EVIDENCIA DE TIRILLA YA QUE LA PERSONA ENCARGADA DEL CB NO SE ENCUENTRA Y NO SE TIENEN TIRILLAS DISPONIBLES.</t>
  </si>
  <si>
    <t>2838524</t>
  </si>
  <si>
    <t>3007029176</t>
  </si>
  <si>
    <t>BARRIO CENTENARIO 3 PASTO</t>
  </si>
  <si>
    <t>FO-25-1627883</t>
  </si>
  <si>
    <t>04/10/2025 SE ESCALA AL COORDINADOR DE ZONA PARA ENTREGA DE ROLLOS EN SITIO | 06/10/2025 SE REALIZÓ LA ENTREGA DE PAPELERÍA SOLICITADA NO SE MANIPULA CB CLIENTE INFORMA QUE SE ENCUENTRA OPERATIVO</t>
  </si>
  <si>
    <t>2838580</t>
  </si>
  <si>
    <t>3007081043</t>
  </si>
  <si>
    <t>PTM MEDELLIN MISCELANEA LA TAT</t>
  </si>
  <si>
    <t>FO-25-1627875</t>
  </si>
  <si>
    <t>04/10/2025 SE ESCALA AL COORDINADOR DE ZONA PARA ENTREGA DE ROLLOS EN SITIO | 07/10/2025 SE REALIZA ENTREGA DE 32 ROLLOS POR EL OPERADOR CABIFY CON LA GUIA CRE023022</t>
  </si>
  <si>
    <t>2838597</t>
  </si>
  <si>
    <t>3007054438</t>
  </si>
  <si>
    <t>BARRIO SAN JUAN BOSCO DUITAMA</t>
  </si>
  <si>
    <t>FO-25-1627858</t>
  </si>
  <si>
    <t>04/10/2025 SE ESCALA AL COORDINADOR DE ZONA PARA ENTREGA DE ROLLOS EN SITIO | 04/10/2025 SE REALIZA ENVÍO DE PAPELERÍA RBM POR TRANSPORTADORA INTERAPIDISIMO</t>
  </si>
  <si>
    <t>2838639</t>
  </si>
  <si>
    <t>3007032449</t>
  </si>
  <si>
    <t>BARRIO EL CENTRO SANTANDER DE</t>
  </si>
  <si>
    <t>FO-25-1627872</t>
  </si>
  <si>
    <t>04/10/2025 SE ESCALA AL COORDINADOR DE ZONA PARA ENTREGA DE ROLLOS EN SITIO | 06/10/2025 SE VISITA CORRESPONSAL Y CLIENTE INDICA  QUE SOLICITO ROLLOS DE WOMPI PORQUE FUE RECIEN MIGRADO.</t>
  </si>
  <si>
    <t>2838680</t>
  </si>
  <si>
    <t>3007080013</t>
  </si>
  <si>
    <t>BARRIO VILLA NUEVA FACATATIVA FACTATIVA</t>
  </si>
  <si>
    <t>FO-25-1640104</t>
  </si>
  <si>
    <t>07/10/2025 06/10 SE ESCALA A LA RED PARA AUTORIZACIÓN DE ROLLOS - 07/10 LA RED AUTORIZA ROLLOS - SE ESCALA AL COORDINADOR DE ZONA PARA ENTREGA DE ROLLOS EN SITIO | 08/10/2025 SE VISITA COMERCIO PARA ENTREGA DE 10 ROLLOS TÉRMICOS NO SE MANIPULA EQUIPO Y SE COMPLETA ENTREGA SIN NOVEDAD</t>
  </si>
  <si>
    <t>2838837</t>
  </si>
  <si>
    <t>3007069339</t>
  </si>
  <si>
    <t>BARRIO FLORALIA CALI 7</t>
  </si>
  <si>
    <t>FO-25-1627865</t>
  </si>
  <si>
    <t>04/10/2025 SE ESCALA AL COORDINADOR DE ZONA PARA ENTREGA DE ROLLOS EN SITIO | 06/10/2025 SE ENTREGAN 30 ROLLOS A CAROLINA OVIEDO</t>
  </si>
  <si>
    <t>2838927</t>
  </si>
  <si>
    <t>3007071608</t>
  </si>
  <si>
    <t>BARRIO EL TRIUNFO PUERTO GAITA</t>
  </si>
  <si>
    <t>FO-25-1627968</t>
  </si>
  <si>
    <t>08/10/2025 SE REALIZA ENVIO DE ROLLOS CON GUIA | 10/10/2025 SE REALIZA ENVIO DE 70 ROLLOS, CON LA GUIA 2235596145 SERVIENTREGA. SE CONFIRMA ENTREGA EXITOSA POR PARTE DE LA TRANSPORTADORA</t>
  </si>
  <si>
    <t>2839189</t>
  </si>
  <si>
    <t>3007077194</t>
  </si>
  <si>
    <t>BARRIO VILLANUEVA BARRANQUILLA</t>
  </si>
  <si>
    <t>FO-25-1631125</t>
  </si>
  <si>
    <t>05/10/2025 SE ESCALA AL COORDINADOR DE ZONA PARA ENTREGA DE ROLLOS EN SITIO | 07/10/2025 SE REALIZA VISITA SE ENTREGA 30 ROLLOS</t>
  </si>
  <si>
    <t>2839190</t>
  </si>
  <si>
    <t>FO-25-1628361</t>
  </si>
  <si>
    <t>08/10/2025 SE CONFIRMA ENVIO CON LA SEÑORA CRISTIAN URBANO | 10/10/2025 SE REALIZA ENVIO DE 110 ROLLOS, CON LA GUIA 2235596149 SERVIENTREGA. SE CONFIRMA ENTREGA EXITOSA POR PARTE DE LA TRANSPORTADORA</t>
  </si>
  <si>
    <t>2839191</t>
  </si>
  <si>
    <t>3007078226</t>
  </si>
  <si>
    <t>DISTRICOL SUCURSAL ECONOMIA LA</t>
  </si>
  <si>
    <t>FO-25-1628359</t>
  </si>
  <si>
    <t>08/10/2025 SE CONFIRMA ENVIO CON LA SEÑORA CRISTIAN URBANO | 10/10/2025 SE REALIZA ENVIO DE 20 ROLLOS, CON LA GUIA 2235596147 SERVIENTREGA. SE CONFIRMA ENTREGA EXITOSA POR PARTE DE LA TRANSPORTADORA</t>
  </si>
  <si>
    <t>68385</t>
  </si>
  <si>
    <t>2839192</t>
  </si>
  <si>
    <t>3007079189</t>
  </si>
  <si>
    <t>LANDAZURI</t>
  </si>
  <si>
    <t>BARRIO LA CADENA LANDAZURI  1</t>
  </si>
  <si>
    <t>FO-25-1627966</t>
  </si>
  <si>
    <t>08/10/2025 SE REALIZA ENVIO DE ROLLOS CON GUIA | 10/10/2025 SE REALIZA ENVIO DE 10 ROLLOS, CON LA GUIA 2187690743 SERVIENTREGA. SE CONFIRMA ENTREGA EXITOSA POR PARTE DE LA TRANSPORTADORA</t>
  </si>
  <si>
    <t>2839193</t>
  </si>
  <si>
    <t>3007063571</t>
  </si>
  <si>
    <t>BARRIO COSTA RICA GINEBRA 2</t>
  </si>
  <si>
    <t>FO-25-1631121</t>
  </si>
  <si>
    <t>05/10/2025 SE ESCALA AL COORDINADOR DE ZONA PARA ENTREGA DE ROLLOS EN SITIO | 07/10/2025 EN LA VISITA TÉCNICA SE REALIZÓ LA ENTREGA DE 50 ROLLOS DE REDEBAN PARA EL CB</t>
  </si>
  <si>
    <t>2839197</t>
  </si>
  <si>
    <t>3007035362</t>
  </si>
  <si>
    <t>COMCARD B/MANGA ZORAIDA</t>
  </si>
  <si>
    <t>FO-25-1629971</t>
  </si>
  <si>
    <t>04/10/2025 SE ESCALA AL COORDINADOR DE ZONA PARA ENTREGA DE ROLLOS EN SITIO | 07/10/2025 SE HACE PRESENCIA EN COMERCIO SE REALIZA ENTREGA DE 90 ROLLOS</t>
  </si>
  <si>
    <t>2839229</t>
  </si>
  <si>
    <t>3007061189</t>
  </si>
  <si>
    <t>BARRIO CENTRAL DE ABASTOS VALL</t>
  </si>
  <si>
    <t>FO-25-1627853</t>
  </si>
  <si>
    <t>04/10/2025 SE ESCALA AL COORDINADOR DE ZONA PARA ENTREGA DE ROLLOS EN SITIO | 06/10/2025 SE REALIZA ENTREGA DE 30 ROLLOS EN DIRECCIÓN</t>
  </si>
  <si>
    <t>2839236</t>
  </si>
  <si>
    <t>3007027061</t>
  </si>
  <si>
    <t>MULTIPAGAS CARTAGO</t>
  </si>
  <si>
    <t>FO-25-1629968</t>
  </si>
  <si>
    <t>04/10/2025 SE ESCALA AL COORDINADOR DE ZONA PARA ENTREGA DE ROLLOS EN SITIO | 06/10/2025 SE VISITA COMERCIO SE REALIZA ENTREGA DE 280 ROLLOS DE PAPEL PARA DATÁFONO REDEBAN</t>
  </si>
  <si>
    <t>2839254</t>
  </si>
  <si>
    <t>3007018905</t>
  </si>
  <si>
    <t>PAGAFACIL PASEO DEL COMERCIO</t>
  </si>
  <si>
    <t>FO-25-1629951</t>
  </si>
  <si>
    <t>04/10/2025 SE ESCALA AL COORDINADOR DE ZONA PARA ENTREGA DE ROLLOS EN SITIO | 07/10/2025 SE HACE PRESENCIA EN COMERCIO SE REALIZA ENTREGA DE 250 ROLLOS</t>
  </si>
  <si>
    <t>2839292</t>
  </si>
  <si>
    <t>3007044259</t>
  </si>
  <si>
    <t>DISTRICOL FERREAMIGOS</t>
  </si>
  <si>
    <t>FO-25-1629941</t>
  </si>
  <si>
    <t>04/10/2025 SE ESCALA AL COORDINADOR DE ZONA PARA ENTREGA DE ROLLOS EN SITIO | 08/10/2025 ENTREGA ROLLOS EN SITIO</t>
  </si>
  <si>
    <t>2839314</t>
  </si>
  <si>
    <t>3007075619</t>
  </si>
  <si>
    <t>PTM SANTA MARTA MERCADOS Y CAR</t>
  </si>
  <si>
    <t>FO-25-1627850</t>
  </si>
  <si>
    <t>04/10/2025 SE ESCALA AL COORDINADOR DE ZONA PARA ENTREGA DE ROLLOS EN SITIO | 10/10/2025 SE REALIZA ENTREGA DE 40 ROLLOS PARA DATÁFONO A SATISFACCIÓN DEL CLIENTE</t>
  </si>
  <si>
    <t>2839322</t>
  </si>
  <si>
    <t>3007069818</t>
  </si>
  <si>
    <t>DISTRICOL DISTB. SUM. ORIENTE</t>
  </si>
  <si>
    <t>FO-25-1631118</t>
  </si>
  <si>
    <t>05/10/2025 SE ESCALA AL COORDINADOR DE ZONA PARA ENTREGA DE ROLLOS EN SITIO | 09/10/2025 SE ENTREGAN 30 ROLLOS RBM</t>
  </si>
  <si>
    <t>85250</t>
  </si>
  <si>
    <t>2839330</t>
  </si>
  <si>
    <t>3007067837</t>
  </si>
  <si>
    <t>PAZ DE ARIPORO</t>
  </si>
  <si>
    <t>BARRIO CORREGIMIENTO EL TOTUMO</t>
  </si>
  <si>
    <t>FO-25-1629958</t>
  </si>
  <si>
    <t>04/10/2025 SE ESCALA AL COORDINADOR DE ZONA PARA ENTREGA DE ROLLOS EN SITIO | 06/10/2025 EN COMUNICACIÓN CON LA SEÑORA ANA SIBO AL NUMERO 3128124170, INDICA SE ENVIEN LOS ROLLOS POR SERVICIO DE FLOTA. RECIBIDO OK</t>
  </si>
  <si>
    <t>2839332</t>
  </si>
  <si>
    <t>3007079297</t>
  </si>
  <si>
    <t>BARRIO GUAMURU SAN PEDRO DE LO</t>
  </si>
  <si>
    <t>FO-25-1629955</t>
  </si>
  <si>
    <t>04/10/2025 SE ESCALA AL COORDINADOR DE ZONA PARA ENTREGA DE ROLLOS EN SITIO | 09/10/2025 SE REALIZA ENVÍO DE 10 ROLLOS POR FLOTA EN CLIENTE CONFIRMA LA LLEGADA OK</t>
  </si>
  <si>
    <t>2839346</t>
  </si>
  <si>
    <t>3007067792</t>
  </si>
  <si>
    <t>BARRIO CENTRO BARRANQUILLA 46</t>
  </si>
  <si>
    <t>FO-25-1629944</t>
  </si>
  <si>
    <t>04/10/2025 SE ESCALA AL COORDINADOR DE ZONA PARA ENTREGA DE ROLLOS EN SITIO | 07/10/2025 SE REALIZA VISITA SE ENTREGA 30 ROLLOS</t>
  </si>
  <si>
    <t>2839351</t>
  </si>
  <si>
    <t>FO-25-1631470</t>
  </si>
  <si>
    <t>05/10/2025 SE REALIZA ENVIO DE ROLLOS CON GUIA | 10/10/2025 SE REALIZA ENVIO DE 60 ROLLOS, CON LA GUIA 2205447205 SERVIENTREGA. SE CONFIRMA ENTREGA EXITOSA POR PARTE DEL USUARIO</t>
  </si>
  <si>
    <t>2839385</t>
  </si>
  <si>
    <t>3007079693</t>
  </si>
  <si>
    <t>PTM CALI SABE SOLUCIONES</t>
  </si>
  <si>
    <t>FO-25-1640100</t>
  </si>
  <si>
    <t>07/10/2025 06/10 SE ESCALA A LA RED PARA AUTORIZACIÓN DE ROLLOS - 07/10 LA RED AUTORIZA ROLLOS - SE ESCALA AL COORDINADOR DE ZONA PARA ENTREGA DE ROLLOS EN SITIO | 16/10/2025 ENVIO RETRAZADO YA QUE SE MONTO TARDE POR CAPACIDAD OPERATIVA DEL CG | 27/10/2025 SE VISITA EL COMERCIO ESTA CERRADO, LLAMO AL CLIENTE AL NÚMERO INFORMA QUE SALIÓ Y AUTORIZA LA ENTREGAR LOS 10 ROLLOS REDEBAN CON UN VECINO CERCA AL LOCAL POR LO TANTO NO HAY TIRILLA DE PRUEBAS</t>
  </si>
  <si>
    <t>2839387</t>
  </si>
  <si>
    <t>3007068463</t>
  </si>
  <si>
    <t>BARRIO CENTRO SAN GIL</t>
  </si>
  <si>
    <t>FO-25-1629934</t>
  </si>
  <si>
    <t>04/10/2025 SE ESCALA AL COORDINADOR DE ZONA PARA ENTREGA DE ROLLOS EN SITIO | 08/10/2025 SE HACE ENVÍO DE 30 ROLLOS POR MEDIO DE INTERRAPIDÍSIMO COMO TAL CUAL LO SOLICITÓ EL CLIENTE</t>
  </si>
  <si>
    <t>5809</t>
  </si>
  <si>
    <t>2839407</t>
  </si>
  <si>
    <t>3007010312</t>
  </si>
  <si>
    <t>TITIRIBI</t>
  </si>
  <si>
    <t>TITIRIBI - ANTIOQUIA</t>
  </si>
  <si>
    <t>FO-25-1629963</t>
  </si>
  <si>
    <t>04/10/2025 SE ESCALA AL COORDINADOR DE ZONA PARA ENTREGA DE ROLLOS EN SITIO | 06/10/2025 SE ENVÍAN 50 ROLLOS SE CONFIRMA RECEPCIÓN</t>
  </si>
  <si>
    <t>2839425</t>
  </si>
  <si>
    <t>3007064299</t>
  </si>
  <si>
    <t>BARRIO CENTRO LEBRIJA 8</t>
  </si>
  <si>
    <t>FO-25-1629947</t>
  </si>
  <si>
    <t>04/10/2025 SE ESCALA AL COORDINADOR DE ZONA PARA ENTREGA DE ROLLOS EN SITIO | 07/10/2025 SE VISITA COMERCI SE HACE ENTREGA DE 40 ROLLOS</t>
  </si>
  <si>
    <t>2839465</t>
  </si>
  <si>
    <t>FO-25-1631469</t>
  </si>
  <si>
    <t>05/10/2025 SE REALIZA ENVIO DE ROLLOS CON GUIA | 10/10/2025 SE REALIZA ENVIO DE 20 ROLLOS, CON LA GUIA 2235596152 SERVIENTREGA. SE CONFIRMA ENTREGA EXITOSA POR PARTE DE LA TRANSPORTADORA</t>
  </si>
  <si>
    <t>2839472</t>
  </si>
  <si>
    <t>3007068584</t>
  </si>
  <si>
    <t>PAGAFACIL MURILLO TORO</t>
  </si>
  <si>
    <t>FO-25-1629930</t>
  </si>
  <si>
    <t>04/10/2025 SE ESCALA AL COORDINADOR DE ZONA PARA ENTREGA DE ROLLOS EN SITIO | 06/10/2025 SE TE ENTREGA DE 180 ROLLOS POR SOLICITUD DEL CLIENTE.</t>
  </si>
  <si>
    <t>2839473</t>
  </si>
  <si>
    <t>3007029998</t>
  </si>
  <si>
    <t>BARRIO BELLO LA 2000</t>
  </si>
  <si>
    <t>FO-25-1640099</t>
  </si>
  <si>
    <t>07/10/2025 06/10 SE ESCALA A LA RED PARA AUTORIZACIÓN DE ROLLOS - 07/10 LA RED AUTORIZA ROLLOS - SE ESCALA AL COORDINADOR DE ZONA PARA ENTREGA DE ROLLOS EN SITIO | 10/10/2025 SE REALIZA ENTREGA DE 60 ROLLOS POR EL OPERADOR VELOCES CON LA GUIA V4001648388</t>
  </si>
  <si>
    <t>2839504</t>
  </si>
  <si>
    <t>FO-25-1632291</t>
  </si>
  <si>
    <t>04/10/2025 SE ESCALA AL COORDINADOR DE ZONA PARA ENTREGA DE ROLLOS EN SITIO | 06/10/2025 ENTREGA DE ROLLOS OK</t>
  </si>
  <si>
    <t>2839511</t>
  </si>
  <si>
    <t>3007038090</t>
  </si>
  <si>
    <t>PTM B MANGA CLIP</t>
  </si>
  <si>
    <t>FO-25-1640094</t>
  </si>
  <si>
    <t>07/10/2025 06/10 SE ESCALA A LA RED PARA AUTORIZACIÓN DE ROLLOS - 07/10 LA RED AUTORIZA ROLLOS - SE ESCALA AL COORDINADOR DE ZONA PARA ENTREGA DE ROLLOS EN SITIO | 08/10/2025 SE REALIZA ENTREGA DE 10 ROLLOS REDEBAN CON VISITA.</t>
  </si>
  <si>
    <t>2839528</t>
  </si>
  <si>
    <t>3007080235</t>
  </si>
  <si>
    <t>BARRIO LOMA FRESCA BARANOA BARANOA</t>
  </si>
  <si>
    <t>FO-25-1640090</t>
  </si>
  <si>
    <t>07/10/2025 06/10 SE ESCALA A LA RED PARA AUTORIZACIÓN DE ROLLOS - 07/10 LA RED AUTORIZA ROLLOS - SE ESCALA AL COORDINADOR DE ZONA PARA ENTREGA DE ROLLOS EN SITIO | 10/10/2025 POR CAPACIDAD OPERATIVA DEL CG CASO SE CREA TARDE | 10/10/2025 SE REALIZA VISITA SE ENTREGA 10 ROLLOS</t>
  </si>
  <si>
    <t>2839537</t>
  </si>
  <si>
    <t>3007030026</t>
  </si>
  <si>
    <t>BARRIO CENTRO 25 BUCARAMANGA</t>
  </si>
  <si>
    <t>FO-25-1629919</t>
  </si>
  <si>
    <t>04/10/2025 SE ESCALA AL COORDINADOR DE ZONA PARA ENTREGA DE ROLLOS EN SITIO | 06/10/2025 SE HACE PRESENCIA EN COMERCIO SE REALIZA ENTREGA DE 40 ROLLOS</t>
  </si>
  <si>
    <t>2839575</t>
  </si>
  <si>
    <t>3007080649</t>
  </si>
  <si>
    <t>BARRIO LAS ACACIAS ARMENIA</t>
  </si>
  <si>
    <t>FO-25-1629897</t>
  </si>
  <si>
    <t>04/10/2025 SE ESCALA AL COORDINADOR DE ZONA PARA ENTREGA DE ROLLOS EN SITIO | 08/10/2025 SE VISITA COMERCIO SE REALIZÓ ENTREGA DE 20 ROLLOS</t>
  </si>
  <si>
    <t>2839587</t>
  </si>
  <si>
    <t>3007072692</t>
  </si>
  <si>
    <t>QUIPILE LA MESA</t>
  </si>
  <si>
    <t>FO-25-1629893</t>
  </si>
  <si>
    <t>04/10/2025 SE ESCALA AL COORDINADOR DE ZONA PARA ENTREGA DE ROLLOS EN SITIO | 07/10/2025 SE LLEGA A LA DIRECCIÓN INDICADA Y SE ENTREGAN 60 ROLLOS NO SE MANIPULAN DATÁFONOS</t>
  </si>
  <si>
    <t>2839613</t>
  </si>
  <si>
    <t>3007069300</t>
  </si>
  <si>
    <t>CORREGIMIENTO DE JERUSALEN SON</t>
  </si>
  <si>
    <t>FO-25-1631273</t>
  </si>
  <si>
    <t>05/10/2025 SE REALIZA ENVIO DE ROLLOS CON GUIA | 10/10/2025 SE REALIZA ENVIO DE 10 ROLLOS, CON LA GUIA 284607450 SERVIENTREGA. SE CONFIRMA ENTREGA EXITOSA POR PARTE DE LA TRANSPORTADORA</t>
  </si>
  <si>
    <t>2839622</t>
  </si>
  <si>
    <t>3007058619</t>
  </si>
  <si>
    <t>PTM BOGOTA CENTRO DE PAGOS GL</t>
  </si>
  <si>
    <t>FO-25-1629926</t>
  </si>
  <si>
    <t>04/10/2025 SE ESCALA AL COORDINADOR DE ZONA PARA ENTREGA DE ROLLOS EN SITIO | 06/10/2025 DURANTE LA VISITA TECNICA SE REALIZA ENTREGA DE ROLLOS PARA DATÁFONO NO SE MANIPULAN EQUIPOS SIN NOVEDAD EN ENTREGA</t>
  </si>
  <si>
    <t>2839632</t>
  </si>
  <si>
    <t>3007031008</t>
  </si>
  <si>
    <t>BARRIO PLAZA DE MERCADO</t>
  </si>
  <si>
    <t>FO-25-1629923</t>
  </si>
  <si>
    <t>04/10/2025 SE ESCALA AL COORDINADOR DE ZONA PARA ENTREGA DE ROLLOS EN SITIO | 06/10/2025 SE LLEGA AL SITIO EL COMERCIO YA NO CUENTA CON EQUIPOS REDEBAN YA ESTÁ ACTUALIZADO A WOMPI NO SE REALIZA LA ENTREGA DE ROLLOS</t>
  </si>
  <si>
    <t>2839634</t>
  </si>
  <si>
    <t>3007051119</t>
  </si>
  <si>
    <t>PTM MEDELLIN NOVOCELL ACCESORI</t>
  </si>
  <si>
    <t>FO-25-1632295</t>
  </si>
  <si>
    <t>04/10/2025 SE ESCALA AL COORDINADOR DE ZONA PARA ENTREGA DE ROLLOS EN SITIO | 06/10/2025 SE LLEVÓ A CABO UNA VISITA TÉCNICA CON EL OBJETIVO DE REALIZAR LA ENTREGA DE 60 ROLLOS REDEBAN. EL PROCESO SE DESARROLLÓ DE MANERA ORDENADA Y EFICIENTE, CUMPLIENDO CON LOS PROTOCOLOS ESTABLECIDOS. LA ENTREGA FUE COMPLETADA EXITOSAMENTE, SIN NOVEDADES NI CONTRATIEMPOS, QUEDANDO DEBIDAMENTE REGISTRADA Y CONFIRMADA POR EL PERSONAL RESPONSABLE.</t>
  </si>
  <si>
    <t>2839636</t>
  </si>
  <si>
    <t>3007069768</t>
  </si>
  <si>
    <t>PTM CARTAGENA CRISTO TE AMA PA</t>
  </si>
  <si>
    <t>FO-25-1640085</t>
  </si>
  <si>
    <t>07/10/2025 06/10 SE ESCALA A LA RED PARA AUTORIZACIÓN DE ROLLOS - 07/10 LA RED AUTORIZA ROLLOS - SE ESCALA AL COORDINADOR DE ZONA PARA ENTREGA DE ROLLOS EN SITIO | 08/10/2025 SE REALIZA ENTREGA DE 20 ROLLOS PARA EL CORRESPONSAL</t>
  </si>
  <si>
    <t>2839647</t>
  </si>
  <si>
    <t>FO-25-1631112</t>
  </si>
  <si>
    <t>05/10/2025 SE ESCALA AL COORDINADOR DE ZONA PARA ENTREGA DE ROLLOS EN SITIO | 06/10/2025 SE REALIZA ENTREGA DE 210 ROLLOS</t>
  </si>
  <si>
    <t>2839674</t>
  </si>
  <si>
    <t>3007076685</t>
  </si>
  <si>
    <t>BARRIO LA PAJUELA SINCELEJO 4</t>
  </si>
  <si>
    <t>FO-25-1631109</t>
  </si>
  <si>
    <t>05/10/2025 SE ESCALA AL COORDINADOR DE ZONA PARA ENTREGA DE ROLLOS EN SITIO | 06/10/2025 SE VISITA COMERCIO Y SE HACE ENTREGA DE 20 ROLLOS A LA SEÑORA MÓNICA BERRIO.</t>
  </si>
  <si>
    <t>2839682</t>
  </si>
  <si>
    <t>3007080009</t>
  </si>
  <si>
    <t>BARRIO CORRG EL PLACER EL CERRITO</t>
  </si>
  <si>
    <t>FO-25-1629901</t>
  </si>
  <si>
    <t>04/10/2025 SE ESCALA AL COORDINADOR DE ZONA PARA ENTREGA DE ROLLOS EN SITIO | 06/10/2025 EN LA VISITA TÉCNICA SE REALIZÓ LA ENTREGA DE 10 ROLLOS TERMICOS DE REDEBAN PARA EL CB.</t>
  </si>
  <si>
    <t>2839705</t>
  </si>
  <si>
    <t>3007058301</t>
  </si>
  <si>
    <t>BARRIO EL TRES TURBO</t>
  </si>
  <si>
    <t>FO-25-1631115</t>
  </si>
  <si>
    <t>05/10/2025 SE ESCALA AL COORDINADOR DE ZONA PARA ENTREGA DE ROLLOS EN SITIO | 08/10/2025 ENTREGA ROLLOS EN SITIO</t>
  </si>
  <si>
    <t>2839725</t>
  </si>
  <si>
    <t>3007028993</t>
  </si>
  <si>
    <t>BARRIO PRIMERO DE MAYO 7 VALLE</t>
  </si>
  <si>
    <t>FO-25-1629914</t>
  </si>
  <si>
    <t>04/10/2025 SE ESCALA AL COORDINADOR DE ZONA PARA ENTREGA DE ROLLOS EN SITIO | 06/10/2025 SE REALIZA ENTREGA DE 50 ROLLOS EN DIRECCIÓN DE CB</t>
  </si>
  <si>
    <t>2839727</t>
  </si>
  <si>
    <t>3007079621</t>
  </si>
  <si>
    <t>BARRIO LOS ANGELES CARTAGENA DE INDIAS</t>
  </si>
  <si>
    <t>FO-25-1629910</t>
  </si>
  <si>
    <t>04/10/2025 SE ESCALA AL COORDINADOR DE ZONA PARA ENTREGA DE ROLLOS EN SITIO | 07/10/2025 SE ENTREGAN 10 ROLLOS</t>
  </si>
  <si>
    <t>2839728</t>
  </si>
  <si>
    <t>3007038746</t>
  </si>
  <si>
    <t>BARRIO CENTRO MEDELLIN 35</t>
  </si>
  <si>
    <t>FO-25-1629906</t>
  </si>
  <si>
    <t>04/10/2025 SE ESCALA AL COORDINADOR DE ZONA PARA ENTREGA DE ROLLOS EN SITIO | 07/10/2025 SE REALIZA ENTREGA DE 48 ROLLOS POR EL OPERADOR CABIFY CON LA GUIA CRE023023</t>
  </si>
  <si>
    <t>2839737</t>
  </si>
  <si>
    <t>FO-25-1640080</t>
  </si>
  <si>
    <t>07/10/2025 06/10 SE ESCALA A LA RED PARA AUTORIZACIÓN DE ROLLOS - 07/10 LA RED AUTORIZA ROLLOS - SE ESCALA AL COORDINADOR DE ZONA PARA ENTREGA DE ROLLOS EN SITIO | 09/10/2025 SE REALIZA ENTREGA DE 30 ROLLOS PARA EL CORRESPONSAL</t>
  </si>
  <si>
    <t>19532</t>
  </si>
  <si>
    <t>2839767</t>
  </si>
  <si>
    <t>3007080177</t>
  </si>
  <si>
    <t>PATIA</t>
  </si>
  <si>
    <t>BARRIO LA CENTRAL PATIA 5</t>
  </si>
  <si>
    <t>FO-25-1631272</t>
  </si>
  <si>
    <t>05/10/2025 SE REALIZA ENVIO DE ROLLOS CON GUIA | 10/10/2025 SE REALIZA ENVIO DE 10 ROLLOS, CON LA GUIA 2185553818 SERVIENTREGA. SE CONFIRMA ENTREGA EXITOSA POR PARTE DE LA TRANSPORTADORA</t>
  </si>
  <si>
    <t>2839775</t>
  </si>
  <si>
    <t>3007076094</t>
  </si>
  <si>
    <t>BARRIO EL SOCIEGO MADRID  2</t>
  </si>
  <si>
    <t>FO-25-1629889</t>
  </si>
  <si>
    <t>04/10/2025 SE ESCALA AL COORDINADOR DE ZONA PARA ENTREGA DE ROLLOS EN SITIO | 06/10/2025 NO ES POSIBLE REALIZAR ENTREGA DE ROLLOS YA QUE EL CLIENTE FUE MIGRADO A WOMPI</t>
  </si>
  <si>
    <t>2839776</t>
  </si>
  <si>
    <t>3007033909</t>
  </si>
  <si>
    <t>BARRIO VIA ESPINAL IBAGUE</t>
  </si>
  <si>
    <t>FO-25-1629885</t>
  </si>
  <si>
    <t>04/10/2025 SE ESCALA AL COORDINADOR DE ZONA PARA ENTREGA DE ROLLOS EN SITIO | 06/10/2025 SE ENTREGA 20 ROLLOS CON VISITA</t>
  </si>
  <si>
    <t>2839779</t>
  </si>
  <si>
    <t>FO-25-1640073</t>
  </si>
  <si>
    <t>07/10/2025 06/10 SE ESCALA A LA RED PARA AUTORIZACIÓN DE ROLLOS - 07/10 LA RED AUTORIZA ROLLOS - SE ESCALA AL COORDINADOR DE ZONA PARA ENTREGA DE ROLLOS EN SITIO | 10/10/2025 SE REALIZA ENTREGA DE 20 ROLLOS POR EL OPERADOR VELOCES CON LA GUIA V4001648390</t>
  </si>
  <si>
    <t>54820</t>
  </si>
  <si>
    <t>2839867</t>
  </si>
  <si>
    <t>3007079880</t>
  </si>
  <si>
    <t>BARRIO CENTRO SAN BERNARDO DE BATA TOLEDO</t>
  </si>
  <si>
    <t>FO-25-1631270</t>
  </si>
  <si>
    <t>05/10/2025 SE REALIZA ENVIO DE ROLLOS CON GUIA | 10/10/2025 SE REALIZA ENVIO DE 10 ROLLOS, CON LA GUIA 2187690744 SERVIENTREGA. SE CONFIRMA ENTREGA EXITOSA POR PARTE DE LA TRANSPORTADORA</t>
  </si>
  <si>
    <t>2839873</t>
  </si>
  <si>
    <t>3007079659</t>
  </si>
  <si>
    <t>BARRIO CIUDADELA 450 ANOS VALL</t>
  </si>
  <si>
    <t>FO-25-1640065</t>
  </si>
  <si>
    <t>07/10/2025 06/10 SE ESCALA A LA RED PARA AUTORIZACIÓN DE ROLLOS - 07/10 LA RED AUTORIZA ROLLOS - SE ESCALA AL COORDINADOR DE ZONA PARA ENTREGA DE ROLLOS EN SITIO | 08/10/2025 SE REALIZA ENTREGA DE 20 ROLLOS EN DIRECCIÓN</t>
  </si>
  <si>
    <t>2839874</t>
  </si>
  <si>
    <t>3007075707</t>
  </si>
  <si>
    <t>DISTRICOL DROGUERIA AHORROMAS</t>
  </si>
  <si>
    <t>FO-25-1631086</t>
  </si>
  <si>
    <t>05/10/2025 SE ESCALA AL COORDINADOR DE ZONA PARA ENTREGA DE ROLLOS EN SITIO | 06/10/2025 SE VISITA CORRESPONSAL Y SE REALIZA ENTREGA DE 30 ROLLOS</t>
  </si>
  <si>
    <t>70820</t>
  </si>
  <si>
    <t>2839901</t>
  </si>
  <si>
    <t>3007041573</t>
  </si>
  <si>
    <t>SANTIAGO DE TOLU</t>
  </si>
  <si>
    <t>BARRIO CALLE NUEVA SANTIAGO DE</t>
  </si>
  <si>
    <t>FO-25-1629881</t>
  </si>
  <si>
    <t>04/10/2025 SE ESCALA AL COORDINADOR DE ZONA PARA ENTREGA DE ROLLOS EN SITIO | 07/10/2025 SE VISITA SITIO SE VERIFICA INFORMACIÓN SE REALIZA ENTREGA DE ROLLOS, NO SE MANIPULA EQUIPOS. FIRMA QUIEN RECIBE LOS ROLLOS.</t>
  </si>
  <si>
    <t>2839902</t>
  </si>
  <si>
    <t>3007070676</t>
  </si>
  <si>
    <t>AV 1 SANTIAGO DE TOLU</t>
  </si>
  <si>
    <t>FO-25-1631106</t>
  </si>
  <si>
    <t>05/10/2025 SE ESCALA AL COORDINADOR DE ZONA PARA ENTREGA DE ROLLOS EN SITIO | 07/10/2025 SE VISITA SITIO SE VERIFICA INFORMACIÓN SE REALIZA ENTREGA DE ROLLOS, NO SE MANIPULA EQUIPOS. FIRMA QUIEN RECIBE LOS ROLLOS.</t>
  </si>
  <si>
    <t>2839903</t>
  </si>
  <si>
    <t>3007079705</t>
  </si>
  <si>
    <t>PTM MEDELLIN ALPES MULTISERVIC</t>
  </si>
  <si>
    <t>FO-25-1640072</t>
  </si>
  <si>
    <t>07/10/2025 06/10 SE ESCALA A LA RED PARA AUTORIZACIÓN DE ROLLOS - 07/10 LA RED AUTORIZA ROLLOS - SE ESCALA AL COORDINADOR DE ZONA PARA ENTREGA DE ROLLOS EN SITIO | 14/10/2025 DEBIDO A NO TENER ACCESO AL CORREO DE ANALISTAS, NO SE VISUALIZO LISTA | 14/10/2025 SE REALIZA ENTREGA DE 20 ROLLOS POR EL OPERADOR VELOCES CON LA GUIA CRE023071</t>
  </si>
  <si>
    <t>2839922</t>
  </si>
  <si>
    <t>3007047060</t>
  </si>
  <si>
    <t>BARRIO VEREDA EL GUAFAL MONTER</t>
  </si>
  <si>
    <t>FO-25-1631101</t>
  </si>
  <si>
    <t>05/10/2025 SE ESCALA AL COORDINADOR DE ZONA PARA ENTREGA DE ROLLOS EN SITIO | 07/10/2025 EN COMUNICACIÓN CON EL SEÑOR LUIS IBAÑEZ AL NUMERO 3218847539, INDICA SE ENVIEN LOS ROLLOS POR SERVICIO DE TAXIS. RECIBIDO OK</t>
  </si>
  <si>
    <t>2839923</t>
  </si>
  <si>
    <t>FO-25-1631097</t>
  </si>
  <si>
    <t>05/10/2025 SE ESCALA AL COORDINADOR DE ZONA PARA ENTREGA DE ROLLOS EN SITIO | 06/10/2025 VISITAMOS COMERCIO REALIZAMOS ENTREGA DE 10 ROLLOS.</t>
  </si>
  <si>
    <t>13873</t>
  </si>
  <si>
    <t>2839934</t>
  </si>
  <si>
    <t>3007071584</t>
  </si>
  <si>
    <t>BARRIO CALLE REAL</t>
  </si>
  <si>
    <t>FO-25-1631090</t>
  </si>
  <si>
    <t>05/10/2025 SE ESCALA AL COORDINADOR DE ZONA PARA ENTREGA DE ROLLOS EN SITIO | 08/10/2025 SE REALIZA ENTREGA DE 10 ROLLOS PARA EL CORRESPONSAL</t>
  </si>
  <si>
    <t>2839935</t>
  </si>
  <si>
    <t>FO-25-1631094</t>
  </si>
  <si>
    <t>05/10/2025 SE ESCALA AL COORDINADOR DE ZONA PARA ENTREGA DE ROLLOS EN SITIO | 09/10/2025 ENTREGA 40 ROLLOS EN SITIO</t>
  </si>
  <si>
    <t>25513</t>
  </si>
  <si>
    <t>2839938</t>
  </si>
  <si>
    <t>3007078807</t>
  </si>
  <si>
    <t>PACHO</t>
  </si>
  <si>
    <t>BARRIO CENTRO PACHO 13</t>
  </si>
  <si>
    <t>FO-25-1631468</t>
  </si>
  <si>
    <t>05/10/2025 SE REALIZA ENVIO DE ROLLOS CON GUIA | 10/10/2025 SE REALIZA ENVIO DE 20 ROLLOS, CON LA GUIA 2235596151 SERVIENTREGA. SE CONFIRMA ENTREGA EXITOSA POR PARTE DE LA TRANSPORTADORA</t>
  </si>
  <si>
    <t>2840010</t>
  </si>
  <si>
    <t>FO-25-1631271</t>
  </si>
  <si>
    <t>05/10/2025 SE REALIZA ENVIO DE ROLLOS CON GUIA | 12/10/2025 SE REALIZA ENVIO DE 20 ROLLOS, CON LA GUIA 284607449 SERVIENTREGA. SE CONFIRMA ENTREGA EXITOSA POR PARTE DE LA TRANSPORTADORA</t>
  </si>
  <si>
    <t>2840110</t>
  </si>
  <si>
    <t>3007038231</t>
  </si>
  <si>
    <t>BARRIO SANTA CRUZ MEDELLIN 3</t>
  </si>
  <si>
    <t>FO-25-1631085</t>
  </si>
  <si>
    <t>05/10/2025 SE ESCALA AL COORDINADOR DE ZONA PARA ENTREGA DE ROLLOS EN SITIO | 09/10/2025 SE REALIZA ENTREGA DE 130 ROLLOS POR EL OPERADOR VELOCES CON LA GUIA V4001641400</t>
  </si>
  <si>
    <t>2840459</t>
  </si>
  <si>
    <t>3007064388</t>
  </si>
  <si>
    <t>DISTRICOL PAPELERIA 3 COLORES</t>
  </si>
  <si>
    <t>FO-25-1631523</t>
  </si>
  <si>
    <t>05/10/2025 SE ESCALA AL COORDINADOR DE ZONA PARA ENTREGA DE ROLLOS EN SITIO | 06/10/2025 SE REALIZA ENTREGA DE 40 ROLLOS REDEBAN CON VISITA.</t>
  </si>
  <si>
    <t>2840474</t>
  </si>
  <si>
    <t>3007080132</t>
  </si>
  <si>
    <t>BARRIO VERDUN CIUDAD BOLIVAR</t>
  </si>
  <si>
    <t>FO-25-1631520</t>
  </si>
  <si>
    <t>05/10/2025 SE ESCALA AL COORDINADOR DE ZONA PARA ENTREGA DE ROLLOS EN SITIO | 06/10/2025 SE ENVÍA 20 ROLLOS SE CONFIRMA RECEPCIÓN CON CLIENTE</t>
  </si>
  <si>
    <t>2840498</t>
  </si>
  <si>
    <t>3007061102</t>
  </si>
  <si>
    <t>BARRIO CARDALES SAN ANTERO</t>
  </si>
  <si>
    <t>FO-25-1634065</t>
  </si>
  <si>
    <t>06/10/2025 SE ESCALA AL COORDINADOR DE ZONA PARA ENTREGA DE ROLLOS EN SITIO | 07/10/2025 SE REALIZÓ ENTREGA DE 90 ROLLOS PARA CB BANCOLOMBIA, NO SE MANIPULÓ EQUIPOS.</t>
  </si>
  <si>
    <t>2840527</t>
  </si>
  <si>
    <t>3007070761</t>
  </si>
  <si>
    <t>PTM TIBU  MULTISERVICIOS ARLET</t>
  </si>
  <si>
    <t>FO-25-1636823</t>
  </si>
  <si>
    <t>07/10/2025 SE ENVÍAN 20 ROLLOS POR INTERRAPIDISIMO** SE CONFIRMA ENTREGA EXITOSA POR PARTE DE LA TRANSPORTADORA</t>
  </si>
  <si>
    <t>2840529</t>
  </si>
  <si>
    <t>FO-25-1636767</t>
  </si>
  <si>
    <t>OC REPETIDA</t>
  </si>
  <si>
    <t>06/10/2025 SE PROCEDE A CERRAR SOLICITUD YA QUE SE ATENDERÁ CON LA OC 2840529 | 06/10/2025 SE PROCEDE A CERRAR SOLICITUD YA QUE SE ATENDERÁ CON LA OC 2840529 | 06/10/2025 SE PROCEDE A CERRAR SOLICITUD YA QUE SE ATENDERÁ CON LA OC 2840529</t>
  </si>
  <si>
    <t>HERNANDEZ GUARIN MIGUEL JULIAN</t>
  </si>
  <si>
    <t>5642</t>
  </si>
  <si>
    <t>2840532</t>
  </si>
  <si>
    <t>3007040714</t>
  </si>
  <si>
    <t>SALGAR</t>
  </si>
  <si>
    <t>DISTRICOL SERVI SOLU SH</t>
  </si>
  <si>
    <t>FO-25-1631082</t>
  </si>
  <si>
    <t>05/10/2025 SE ESCALA AL COORDINADOR DE ZONA PARA ENTREGA DE ROLLOS EN SITIO | 08/10/2025 SE REALIZÓ EL DESPACHO DE 110 ROLLOS REDEBAN MEDIANTE TRANSPORTE POR FLOTA, DIRIGIDOS AL CORRESPONSAL BANCOLOMBIA, BAJO LA RESPONSABILIDAD DEL ENCARGADO SRA.  SANDRA OSORIO POSTERIORMENTE, EL USUARIO CONFIRMÓ LA RECEPCIÓN EXITOSA DEL MATERIAL, SIN NOVEDADES.</t>
  </si>
  <si>
    <t>2840554</t>
  </si>
  <si>
    <t>3007081195</t>
  </si>
  <si>
    <t>BARRIO BENJAMIN HERRERA CALI</t>
  </si>
  <si>
    <t>FO-25-1631260</t>
  </si>
  <si>
    <t>05/10/2025 SE ESCALA AL COORDINADOR DE ZONA PARA ENTREGA DE ROLLOS EN SITIO | 06/10/2025 SE REALIZA ENTREGA DE 20 ROLLOS</t>
  </si>
  <si>
    <t>5425</t>
  </si>
  <si>
    <t>2840642</t>
  </si>
  <si>
    <t>3007077463</t>
  </si>
  <si>
    <t>MACEO</t>
  </si>
  <si>
    <t>BARRIO GGT PUERTO NUS MACEO</t>
  </si>
  <si>
    <t>FO-25-1636111</t>
  </si>
  <si>
    <t>06/10/2025 SE REALIZA ENVIO DE ROLLOS CON GUIA | 07/10/2025 SE ENTREGAN 20 ROLLOS A CAROLINA</t>
  </si>
  <si>
    <t>2840658</t>
  </si>
  <si>
    <t>3007069648</t>
  </si>
  <si>
    <t>ARRIO SAN MARCOS BOGOTA 1</t>
  </si>
  <si>
    <t>FO-25-1636453</t>
  </si>
  <si>
    <t>2840659</t>
  </si>
  <si>
    <t>FO-25-1634078</t>
  </si>
  <si>
    <t>06/10/2025 SE ESCALA AL COORDINADOR DE ZONA PARA ENTREGA DE ROLLOS EN SITIO | 07/10/2025 SE VISITA CORRESPONSAL Y SE REALIZA ENTREGA DE 260 ROLLO</t>
  </si>
  <si>
    <t>2840660</t>
  </si>
  <si>
    <t>3007023817</t>
  </si>
  <si>
    <t>BARRIO CENTRO SAN ANTERO</t>
  </si>
  <si>
    <t>FO-25-1634071</t>
  </si>
  <si>
    <t>06/10/2025 SE ESCALA AL COORDINADOR DE ZONA PARA ENTREGA DE ROLLOS EN SITIO | 07/10/2025 SE REALIZÓ ENTREGA DE 200 ROLLOS PARA CB BANCOLOMBIA, NO SE MANIPULÓ EQUIPOS.</t>
  </si>
  <si>
    <t>2840905</t>
  </si>
  <si>
    <t>3007038438</t>
  </si>
  <si>
    <t>BARRIO CALLE DEL ORO SUAREZ 1</t>
  </si>
  <si>
    <t>FO-25-1636109</t>
  </si>
  <si>
    <t>06/10/2025 SE REALIZA ENVIO DE ROLLOS CON GUIA | 16/10/2025 ENVIO RESTRAZADO TRANSPORTADORA NO ENTREGA A TIEMPO | 16/10/2025 SE REALIZA ENVIO DE 50 ROLLOS, CON LA GUIA 2185553833 SERVIENTREGA. SE CONFIRMA ENTREGA EXITOSA POR PARTE DE LA TRANSPORTADORA</t>
  </si>
  <si>
    <t>2840906</t>
  </si>
  <si>
    <t>3007015643</t>
  </si>
  <si>
    <t>BARRIO EL CAMPIN II MANIZALES</t>
  </si>
  <si>
    <t>FO-25-1633994</t>
  </si>
  <si>
    <t>06/10/2025 SE ESCALA AL COORDINADOR DE ZONA PARA ENTREGA DE ROLLOS EN SITIO | 07/10/2025 SE ENTREGAN 70 ROLLOS EN EL COMERCIO NO SE MANIPULAN EQUIPOS</t>
  </si>
  <si>
    <t>2840907</t>
  </si>
  <si>
    <t>3007028677</t>
  </si>
  <si>
    <t>BARRIO SANTA BARBARA GUADALAJA</t>
  </si>
  <si>
    <t>FO-25-1633987</t>
  </si>
  <si>
    <t>06/10/2025 SE ESCALA AL COORDINADOR DE ZONA PARA ENTREGA DE ROLLOS EN SITIO | 07/10/2025 SE REALIZA ENTREGA DE 30 ROLLOS</t>
  </si>
  <si>
    <t>68176</t>
  </si>
  <si>
    <t>2841179</t>
  </si>
  <si>
    <t>3007079365</t>
  </si>
  <si>
    <t>CHIMA</t>
  </si>
  <si>
    <t>BARRIO CHIMA CHIMA</t>
  </si>
  <si>
    <t>FO-25-1636102</t>
  </si>
  <si>
    <t>06/10/2025 SE REALIZA ENVIO DE ROLLOS CON GUIA | 07/10/2025 SE REALIZA ENVÍO DE ROLLOS POR INTERRAPIDISIMO A CHIMA ,</t>
  </si>
  <si>
    <t>68255</t>
  </si>
  <si>
    <t>2841237</t>
  </si>
  <si>
    <t>3007079082</t>
  </si>
  <si>
    <t>EL PLAYON</t>
  </si>
  <si>
    <t>BARRIO EL CENTRO EL PLAYON</t>
  </si>
  <si>
    <t>FO-25-1633976</t>
  </si>
  <si>
    <t>06/10/2025 SE ESCALA AL COORDINADOR DE ZONA PARA ENTREGA DE ROLLOS EN SITIO | 07/10/2025 SE HACE ENVIO DE 10 ROLLOS POR INTERRAPIDISIMO</t>
  </si>
  <si>
    <t>2841238</t>
  </si>
  <si>
    <t>3007018347</t>
  </si>
  <si>
    <t>ARRIO CENTRO VIII CHINCHINA</t>
  </si>
  <si>
    <t>FO-25-1633972</t>
  </si>
  <si>
    <t>06/10/2025 SE ESCALA AL COORDINADOR DE ZONA PARA ENTREGA DE ROLLOS EN SITIO | 07/10/2025 DE ENTREGAN 20 ROLLOS EN EL COMERCIO NO SE MANIPULAN EQUIPOS</t>
  </si>
  <si>
    <t>2841286</t>
  </si>
  <si>
    <t>3007037246</t>
  </si>
  <si>
    <t>PTM LEBRIJA AGUADA</t>
  </si>
  <si>
    <t>FO-25-1633967</t>
  </si>
  <si>
    <t>06/10/2025 SE ESCALA AL COORDINADOR DE ZONA PARA ENTREGA DE ROLLOS EN SITIO | 06/10/2025 SE REALIZA EL DESPLAZAMIENTO HACIA LA VEREDA AGUADA PARA PODER HACER ENTREGA DE LOS ROLLOS PERO ESTÁ BLOQUEADA LA VÍA POR ARREGLOS EN LA MISMA LA CLIENTE COMENTA QUE ENVIARÁ A UN SEÑOR LLAMADO VÍCTOR A RECOGER LOS ROLLOS EN EL PUNTO DONDE ESTAMOS UBICADOS EN EL BLOQUEO YA QUE LA COMUNIDAD ESTÁ COBRANDO POR LA PASADA Y EL RETORNO POR UNA VÍA QUE IMPLEMENTARON PARA EL PASO DE LA GENTE</t>
  </si>
  <si>
    <t>2841386</t>
  </si>
  <si>
    <t>3007079691</t>
  </si>
  <si>
    <t>PTM BUCARAMANGA PHONE REPAIR M</t>
  </si>
  <si>
    <t>FO-25-1633960</t>
  </si>
  <si>
    <t>06/10/2025 SE ESCALA AL COORDINADOR DE ZONA PARA ENTREGA DE ROLLOS EN SITIO | 06/10/2025 SE VISITA COMERCIO SE REALIZA LA ENTREGA DE 10 ROLLOS RBM CB OPERATIVO</t>
  </si>
  <si>
    <t>2841626</t>
  </si>
  <si>
    <t>3007040165</t>
  </si>
  <si>
    <t>BARRIO AQUILEO PARRA VELEZ</t>
  </si>
  <si>
    <t>FO-25-1634055</t>
  </si>
  <si>
    <t>06/10/2025 SE ESCALA AL COORDINADOR DE ZONA PARA ENTREGA DE ROLLOS EN SITIO | 07/10/2025 ENTREGA DE 30 ROLLOS CON VISITA EXITOSA</t>
  </si>
  <si>
    <t>2841729</t>
  </si>
  <si>
    <t>3007068570</t>
  </si>
  <si>
    <t>BARRIO PORVENIR CALI</t>
  </si>
  <si>
    <t>FO-25-1634061</t>
  </si>
  <si>
    <t>06/10/2025 SE ESCALA AL COORDINADOR DE ZONA PARA ENTREGA DE ROLLOS EN SITIO | 06/10/2025 SE ENTREGAN 80 ROLLOS A DAVID ROCHA</t>
  </si>
  <si>
    <t>2841736</t>
  </si>
  <si>
    <t>3007080338</t>
  </si>
  <si>
    <t>PTM MEDELLIN VARIEDADES MYR</t>
  </si>
  <si>
    <t>FO-25-1634060</t>
  </si>
  <si>
    <t>06/10/2025 SE ESCALA AL COORDINADOR DE ZONA PARA ENTREGA DE ROLLOS EN SITIO | 14/10/2025 SE REALIZA ENTREGA DE 40 ROLLOS POR EL OPERADOR VELOCES CON LA GUIA CRE023073</t>
  </si>
  <si>
    <t>52317</t>
  </si>
  <si>
    <t>2841889</t>
  </si>
  <si>
    <t>3007080018</t>
  </si>
  <si>
    <t>GUACHUCAL</t>
  </si>
  <si>
    <t>BARRIO GAITAN GUACHUCAL</t>
  </si>
  <si>
    <t>FO-25-1634050</t>
  </si>
  <si>
    <t>06/10/2025 SE ESCALA AL COORDINADOR DE ZONA PARA ENTREGA DE ROLLOS EN SITIO | 08/10/2025 SE VISITA EL CB PARA ENTREGAR 10 ROLLOS, ENTREGA OK</t>
  </si>
  <si>
    <t>2841899</t>
  </si>
  <si>
    <t>3007077109</t>
  </si>
  <si>
    <t>BARRIO EL PRADO EL CERRITO</t>
  </si>
  <si>
    <t>FO-25-1636451</t>
  </si>
  <si>
    <t>06/10/2025 SE PROCEDE A CERRAR SOLICITUD YA QUE LLEGA CON LA RED ERRADA, SE LE INFORMA A USUARIO VÍA WHATSAPP | 06/10/2025 SE PROCEDE A CERRAR SOLICITUD YA QUE LLEGUA CON LA RED ERRADA, SE LE INFORMA A USUARIO VÍA WHATSAPP</t>
  </si>
  <si>
    <t>2841969</t>
  </si>
  <si>
    <t>3007080404</t>
  </si>
  <si>
    <t>BARRIO PUERTO REDONDO SAN VICENTE DEL CAGUAN 2</t>
  </si>
  <si>
    <t>FO-25-1643323</t>
  </si>
  <si>
    <t>07/10/2025 SE CONFIRMAN DATOS. SE REALIZA ENVIO DE ROLLOS CON GUIA | 12/10/2025 SE REALIZA ENVIO DE 20 ROLLOS, CON LA GUIA 2235596167 SERVIENTREGA. SE CONFIRMA ENTREGA EXITOSA POR PARTE DE LA TRANSPORTADORA</t>
  </si>
  <si>
    <t>18460</t>
  </si>
  <si>
    <t>2841983</t>
  </si>
  <si>
    <t>3007068550</t>
  </si>
  <si>
    <t>MILAN</t>
  </si>
  <si>
    <t>BARRIO GETUCHA MILAN</t>
  </si>
  <si>
    <t>FO-25-1636099</t>
  </si>
  <si>
    <t>06/10/2025 SE REALIZA ENVIO DE ROLLOS CON GUIA | 14/10/2025 SE LLAMA AL USUARIO EL CUAL CONFIRMA QUE NO LE HAN LLEGADO LOS ROLLOS AUN | 18/10/2025 SE REALIZA ENVIO DE 10 ROLLOS, CON LA GUIA 2235596156 SERVIENTREGA. SE CONFIRMA ENTREGA EXITOSA POR PARTE DE LA TRANSPORTADORA</t>
  </si>
  <si>
    <t>2842017</t>
  </si>
  <si>
    <t>3007075360</t>
  </si>
  <si>
    <t>BARRIO TUNA ALTA BOGOTA</t>
  </si>
  <si>
    <t>FO-25-1634045</t>
  </si>
  <si>
    <t>06/10/2025 SE ESCALA AL COORDINADOR DE ZONA PARA ENTREGA DE ROLLOS EN SITIO | 07/10/2025 SE HACE ENTREGA DE 10 ROLLOS RDBN</t>
  </si>
  <si>
    <t>2842034</t>
  </si>
  <si>
    <t>3007057224</t>
  </si>
  <si>
    <t>BARRIO EL CENTRO SUAREZ</t>
  </si>
  <si>
    <t>FO-25-1643325</t>
  </si>
  <si>
    <t>07/10/2025 SE CONFIRMAN DATOS. SE REALIZA ENVIO DE ROLLOS CON GUIA | 14/10/2025 SE INTENTA COMUNICACIÓN CON USUARIO SIN RESPUESTA | 16/10/2025 SE REALIZA ENVIO DE 60 ROLLOS, CON LA GUIA 2185553848 SERVIENTREGA. SE CONFIRMA ENTREGA EXITOSA POR PARTE DE LA TRANSPORTADORA</t>
  </si>
  <si>
    <t>2842048</t>
  </si>
  <si>
    <t>3007047087</t>
  </si>
  <si>
    <t>PTM BOGOTA  SOLUCIONES LA 91</t>
  </si>
  <si>
    <t>FO-25-1633949</t>
  </si>
  <si>
    <t>06/10/2025 SE ESCALA AL COORDINADOR DE ZONA PARA ENTREGA DE ROLLOS EN SITIO | 06/10/2025 SE REALIZA VISITA A COMERCIO SE ENTREGAN 30 ROLLOS REDEBAN</t>
  </si>
  <si>
    <t>2842055</t>
  </si>
  <si>
    <t>3007039576</t>
  </si>
  <si>
    <t>DISTRICOL EDS LA GRAN VICTORIA</t>
  </si>
  <si>
    <t>FO-25-1643324</t>
  </si>
  <si>
    <t>07/10/2025 SE CONFIRMAN DATOS. SE REALIZA ENVIO DE ROLLOS CON GUIA | 14/10/2025 SE COMUNICA CON EL CB EL CUAL CONFIRMA QUE NO LE HAN LLEGADO LOS ROLLOS AUN | 28/10/2025 ENVIO DEVUELTO CON LAS SIGUIENTE OOBSERVACION: NO RECLAMO EN OFICINA</t>
  </si>
  <si>
    <t>2842098</t>
  </si>
  <si>
    <t>3007057734</t>
  </si>
  <si>
    <t>BARRIO BOSA BOGOTA 14</t>
  </si>
  <si>
    <t>FO-25-1633746</t>
  </si>
  <si>
    <t>06/10/2025 SE ESCALA AL COORDINADOR DE ZONA PARA ENTREGA DE ROLLOS EN SITIO | 06/10/2025 40 ROLLOS DE RDN</t>
  </si>
  <si>
    <t>2842189</t>
  </si>
  <si>
    <t>3007066684</t>
  </si>
  <si>
    <t>PAGAFACIL RAMBLAS</t>
  </si>
  <si>
    <t>FO-25-1633741</t>
  </si>
  <si>
    <t>06/10/2025 SE ESCALA AL COORDINADOR DE ZONA PARA ENTREGA DE ROLLOS EN SITIO | 14/10/2025 SE REALIZA ENTREGA DE 80 ROLLOS PARA EL CORRESPONSAL</t>
  </si>
  <si>
    <t>20178</t>
  </si>
  <si>
    <t>2842240</t>
  </si>
  <si>
    <t>3007031465</t>
  </si>
  <si>
    <t>CHIRIGUANA</t>
  </si>
  <si>
    <t>FO-25-1643322</t>
  </si>
  <si>
    <t>07/10/2025 SE CONFIRMAN DATOS. SE REALIZA ENVIO DE ROLLOS CON GUIA | 14/10/2025 SE COMUNICA CON CB EL CUAL CONFIRMA QUE AUN NO LE HAN LLEGADO LOS ROLLOS | 18/10/2025 SE REALIZA ENVIO DE 70 ROLLOS, CON LA GUIA 2205447223 SERVIENTREGA. SE CONFIRMA ENTREGA EXITOSA POR PARTE DE LA TRANSPORTADORA</t>
  </si>
  <si>
    <t>2842383</t>
  </si>
  <si>
    <t>3007038772</t>
  </si>
  <si>
    <t>BARRIO CENTRO EL CERRITO 1</t>
  </si>
  <si>
    <t>FO-25-1633732</t>
  </si>
  <si>
    <t>06/10/2025 SE ESCALA AL COORDINADOR DE ZONA PARA ENTREGA DE ROLLOS EN SITIO | 07/10/2025 EN LA VISITA TÉCNICA SE REALIZÓ LA ENTREGA DE 70 ROLLOS TÉRMICOS DE REDEBAN PARA EL CB</t>
  </si>
  <si>
    <t>2842736</t>
  </si>
  <si>
    <t>3007081264</t>
  </si>
  <si>
    <t>DISTRICOL DROGUERIA PAOLA</t>
  </si>
  <si>
    <t>FO-25-1633725</t>
  </si>
  <si>
    <t>06/10/2025 SE ESCALA AL COORDINADOR DE ZONA PARA ENTREGA DE ROLLOS EN SITIO | 07/10/2025 SE ENTREGAN 40 ROLLOS EN DIRECCIÓN SOLICITADA POR USUARIO EN VILLAMARIA CALDAS</t>
  </si>
  <si>
    <t>2842785</t>
  </si>
  <si>
    <t>3007030129</t>
  </si>
  <si>
    <t>BARRIO LAS VIOLENTAS ACACIAS</t>
  </si>
  <si>
    <t>FO-25-1633722</t>
  </si>
  <si>
    <t>06/10/2025 SE ESCALA AL COORDINADOR DE ZONA PARA ENTREGA DE ROLLOS EN SITIO | 08/10/2025 SE REALIZA ENTREGA DE 120 ROLLOS REDEBAN</t>
  </si>
  <si>
    <t>2842976</t>
  </si>
  <si>
    <t>3007020548</t>
  </si>
  <si>
    <t>BARRIO CIUDADELA TERRANOVA CAL</t>
  </si>
  <si>
    <t>FO-25-1633940</t>
  </si>
  <si>
    <t>06/10/2025 SE ESCALA AL COORDINADOR DE ZONA PARA ENTREGA DE ROLLOS EN SITIO | 07/10/2025 SE VISITA CORRESPONSAL Y SE REALIZA ENTREGA DE 40 ROLLOS</t>
  </si>
  <si>
    <t>2842981</t>
  </si>
  <si>
    <t>FO-25-1633935</t>
  </si>
  <si>
    <t>06/10/2025 SE ESCALA AL COORDINADOR DE ZONA PARA ENTREGA DE ROLLOS EN SITIO | 09/10/2025 ENTREGA 130 ROLLOS EN SITIO</t>
  </si>
  <si>
    <t>5284</t>
  </si>
  <si>
    <t>2843083</t>
  </si>
  <si>
    <t>3007079306</t>
  </si>
  <si>
    <t>FRONTINO</t>
  </si>
  <si>
    <t>BARRIO PARQUE PRINCIPAL FRONTI</t>
  </si>
  <si>
    <t>FO-25-1648458</t>
  </si>
  <si>
    <t>08/10/2025 DATOS CONFIRMADOS. SE REALIZA ENVIO DE ROLLOS CON GUIA | 14/10/2025 ENVIO SE CREA DOS DIAS DESPUES DE LLEGADA, SE DOCUMENTA POR CAPACIDAD OPERATIVA DEL CG | 28/10/2025 SE REALIZA ENVIO DE 20 ROLLOS, CON LA GUIA 284607459 SERVIENTREGA SE CONFIRMA ENTREGA EXITOSA POR PARTE DE LA TRANSPORTADORA</t>
  </si>
  <si>
    <t>2843099</t>
  </si>
  <si>
    <t>3007073160</t>
  </si>
  <si>
    <t>DISTRICOL VARIEDADES Y PAPELER</t>
  </si>
  <si>
    <t>FO-25-1634041</t>
  </si>
  <si>
    <t>06/10/2025 SE ESCALA AL COORDINADOR DE ZONA PARA ENTREGA DE ROLLOS EN SITIO | 06/10/2025 SE REALIZA ENVÍO DE PAPELERÍA RBM POR TRANSPORTADORA INTERRAPIDISIMO</t>
  </si>
  <si>
    <t>2843146</t>
  </si>
  <si>
    <t>3007050085</t>
  </si>
  <si>
    <t>PTM MEDELLIN  VARIEDADES MI TE</t>
  </si>
  <si>
    <t>FO-25-1634037</t>
  </si>
  <si>
    <t>06/10/2025 SE ESCALA AL COORDINADOR DE ZONA PARA ENTREGA DE ROLLOS EN SITIO | 10/10/2025 SE REALIZA ENTREGA DE 110 ROLLOS POR EL OPERADOR VELOCES CON LA GUIA V4001648391</t>
  </si>
  <si>
    <t>2843182</t>
  </si>
  <si>
    <t>3007076148</t>
  </si>
  <si>
    <t>PTM PAIPA PUNTO SERVIS PAIPA</t>
  </si>
  <si>
    <t>FO-25-1634911</t>
  </si>
  <si>
    <t>06/10/2025 SE ESCALA AL COORDINADOR DE ZONA PARA ENTREGA DE ROLLOS EN SITIO | 06/10/2025 SE REALIZA ENVIO DE PAPELERÍA  30 ROLLOS RBM A NOMBRE DE LA SEÑORA JANETH BALAGUERA  POR LA TRANSPORTADORA INTERRAPIDISIMO.</t>
  </si>
  <si>
    <t>2843683</t>
  </si>
  <si>
    <t>3007050974</t>
  </si>
  <si>
    <t>PTM  TIBU  VARIEDADES DUQUE ER</t>
  </si>
  <si>
    <t>FO-25-1647887</t>
  </si>
  <si>
    <t>08/10/2025 SE ESCALA AL COORDINADOR DE ZONA PARA ENTREGA DE ROLLOS EN SITIO | 09/10/2025 SE REALIZA ENTREGA DE 60 ROLLOS RBM EN DIRECCIÓN DE CÚCUTA POR PETICIÓN DEL CLIENTE</t>
  </si>
  <si>
    <t>2843695</t>
  </si>
  <si>
    <t>3007060871</t>
  </si>
  <si>
    <t>BARRIO BOSA NOVA BOGOTA 2</t>
  </si>
  <si>
    <t>FO-25-1640058</t>
  </si>
  <si>
    <t>07/10/2025 06/10 SE ESCALA A LA RED PARA AUTORIZACIÓN DE ROLLOS - 07/10 LA RED AUTORIZA ROLLOS - SE ESCALA AL COORDINADOR DE ZONA PARA ENTREGA DE ROLLOS EN SITIO | 11/10/2025 ENTREGA DE 10 ROLLOS NO SE MANIPULAN EQUIPOS</t>
  </si>
  <si>
    <t>2843744</t>
  </si>
  <si>
    <t>FO-25-1634903</t>
  </si>
  <si>
    <t>06/10/2025 SE ESCALA AL COORDINADOR DE ZONA PARA ENTREGA DE ROLLOS EN SITIO | 14/10/2025 SE REALIZA ENTREGA DE 10 ROLLOS POR EL OPERADOR VELOCES CON LA GUIA CRE023082</t>
  </si>
  <si>
    <t>2843893</t>
  </si>
  <si>
    <t>3007079598</t>
  </si>
  <si>
    <t>BARRIO LA MAGDALENA BARRANQUILLA  4</t>
  </si>
  <si>
    <t>FO-25-1634895</t>
  </si>
  <si>
    <t>06/10/2025 SE ESCALA AL COORDINADOR DE ZONA PARA ENTREGA DE ROLLOS EN SITIO | 07/10/2025 SE REALIZA VISITA SE ENTREGA 30 ROLLOS</t>
  </si>
  <si>
    <t>19212</t>
  </si>
  <si>
    <t>2843978</t>
  </si>
  <si>
    <t>3007079292</t>
  </si>
  <si>
    <t>CORINTO</t>
  </si>
  <si>
    <t>BARRIO 20 DE AGOSTO CORINTO</t>
  </si>
  <si>
    <t>FO-25-1647023</t>
  </si>
  <si>
    <t>08/10/2025 SE CONFIRMAN DATOS CON EL USUARIO, SE REALIZA ENVIO DE ROLLOS CON GUIA | 12/10/2025 SE REALIZA ENVIO DE 10 ROLLOS, CON LA GUIA 2185553849 SERVIENTREGA. SE CONFIRMA ENTREGA EXITOSA POR PARTE DE LA TRANSPORTADORA</t>
  </si>
  <si>
    <t>2844074</t>
  </si>
  <si>
    <t>3007080324</t>
  </si>
  <si>
    <t>PTM CALI DISTRIBUIDORA MAGDALE</t>
  </si>
  <si>
    <t>FO-25-1634876</t>
  </si>
  <si>
    <t>06/10/2025 SE ESCALA AL COORDINADOR DE ZONA PARA ENTREGA DE ROLLOS EN SITIO | 07/10/2025 SE REALIZA ENTREGA DE 30 ROLLOS REDEBAN CON VISITA, NO SE INTERVIENE EQUIPOS</t>
  </si>
  <si>
    <t>2844100</t>
  </si>
  <si>
    <t>3007080716</t>
  </si>
  <si>
    <t>DISTRICOL DREAM SHOP LA BOUTIQ</t>
  </si>
  <si>
    <t>FO-25-1634888</t>
  </si>
  <si>
    <t>06/10/2025 SE ESCALA AL COORDINADOR DE ZONA PARA ENTREGA DE ROLLOS EN SITIO | 08/10/2025 SE REALIZÓ VISITA TÉCNICA CON EL OBJETIVO DE ENTREGAR 10 ROLLOS REDEBAN EN EL PUNTO ASIGNADO. LA ENTREGA SE LLEVÓ A CABO DE MANERA EXITOSA, CUMPLIENDO CON LOS REQUISITOS ESTABLECIDOS Y SIN PRESENTAR NOVEDADES DURANTE EL PROCESO</t>
  </si>
  <si>
    <t>2844109</t>
  </si>
  <si>
    <t>3007077592</t>
  </si>
  <si>
    <t>OPRAP ESTACION SAN ANTONIO</t>
  </si>
  <si>
    <t>FO-25-1634885</t>
  </si>
  <si>
    <t>06/10/2025 SE ESCALA AL COORDINADOR DE ZONA PARA ENTREGA DE ROLLOS EN SITIO | 14/10/2025 SE REALIZA ENTREGA DE 60 ROLLOS POR EL OPERADOR VELOCES CON LA GUIA CRE023081</t>
  </si>
  <si>
    <t>2844123</t>
  </si>
  <si>
    <t>3007079752</t>
  </si>
  <si>
    <t>BARRIO CENTRO CALI 41</t>
  </si>
  <si>
    <t>FO-25-1634882</t>
  </si>
  <si>
    <t>06/10/2025 SE ESCALA AL COORDINADOR DE ZONA PARA ENTREGA DE ROLLOS EN SITIO | 07/10/2025 SE REALIZA ENTREGA DE 10 ROLLOS REDEBAN CON VISITA, NO SE INTERVIENE EQUIPOS</t>
  </si>
  <si>
    <t>2844140</t>
  </si>
  <si>
    <t>3007027302</t>
  </si>
  <si>
    <t>PAGAFACIL SAN ANTONIO DE PRADO</t>
  </si>
  <si>
    <t>FO-25-1634865</t>
  </si>
  <si>
    <t>06/10/2025 SE ESCALA AL COORDINADOR DE ZONA PARA ENTREGA DE ROLLOS EN SITIO | 10/10/2025 SE REALIZA ENTREGA DE 100 ROLLOS POR EL OPERADOR VELOCES CON LA GUIA V4001648392</t>
  </si>
  <si>
    <t>2844157</t>
  </si>
  <si>
    <t>3007079533</t>
  </si>
  <si>
    <t>BARRIO SANTANDERSITO BOGOTA 1</t>
  </si>
  <si>
    <t>FO-25-1634861</t>
  </si>
  <si>
    <t>06/10/2025 SE ESCALA AL COORDINADOR DE ZONA PARA ENTREGA DE ROLLOS EN SITIO | 11/10/2025 SE DEJAN 10 ROLLOS</t>
  </si>
  <si>
    <t>2844179</t>
  </si>
  <si>
    <t>3007079116</t>
  </si>
  <si>
    <t>BARRIO EL CENTRO PUERTO ASIS 1</t>
  </si>
  <si>
    <t>FO-25-1640677</t>
  </si>
  <si>
    <t>07/10/2025 06/10 SE ESCALA A LA RED PARA AUTORIZACIÓN DE ROLLOS - 07/10 LA RED AUTORIZA ROLLOS - DATOS ACTUALIZADOS. SE REALIZA ENVIO DE ROLLOS CON GUIA | 07/10/2025 SE REALIZA ENVÍO DE PAPELERÍA A DIRECCIÓN INDICADA POR EL CLIENTE.SE ENVÍA NÚMERO DE GUÍA. ENVÍO EXITOSO</t>
  </si>
  <si>
    <t>2844217</t>
  </si>
  <si>
    <t>3007048640</t>
  </si>
  <si>
    <t>PTM  BOGOTA PAPELERIA MULTISER</t>
  </si>
  <si>
    <t>FO-25-1634868</t>
  </si>
  <si>
    <t>06/10/2025 SE ESCALA AL COORDINADOR DE ZONA PARA ENTREGA DE ROLLOS EN SITIO | 06/10/2025 SE ENTREGAN  ROLLOS SIN MANIPULACIÓN DEL DATAFONO SIN NOVEDAD</t>
  </si>
  <si>
    <t>2844247</t>
  </si>
  <si>
    <t>3007067534</t>
  </si>
  <si>
    <t>FO-25-1634847</t>
  </si>
  <si>
    <t>06/10/2025 SE ESCALA AL COORDINADOR DE ZONA PARA ENTREGA DE ROLLOS EN SITIO | 08/10/2025 SE REALIZA LA ENTREGA DE 70 ROLLOS</t>
  </si>
  <si>
    <t>2844252</t>
  </si>
  <si>
    <t>3007079424</t>
  </si>
  <si>
    <t>BARRIO CENTRO TUNJA 31</t>
  </si>
  <si>
    <t>FO-25-1634842</t>
  </si>
  <si>
    <t>06/10/2025 SE ESCALA AL COORDINADOR DE ZONA PARA ENTREGA DE ROLLOS EN SITIO | 06/10/2025 SE REALIZA ENTREGA DE 10 ROLLOS CON VISITA.</t>
  </si>
  <si>
    <t>2844337</t>
  </si>
  <si>
    <t>3007080848</t>
  </si>
  <si>
    <t>PTM BURITICA VARIEDADES EL CAR</t>
  </si>
  <si>
    <t>FO-25-1647017</t>
  </si>
  <si>
    <t>08/10/2025 SE CONFIRMAN DATOS CON EL USUARIO, SE REALIZA ENVIO DE ROLLOS CON GUIA | 14/10/2025 SE CONFIRMA ENTREGA EXITOSA DE MANDAR Y SERVIR CON GUIA 6345301360638</t>
  </si>
  <si>
    <t>2844687</t>
  </si>
  <si>
    <t>3007021214</t>
  </si>
  <si>
    <t>EL PROGRESO MANI CASANARE</t>
  </si>
  <si>
    <t>FO-25-1636220</t>
  </si>
  <si>
    <t>11/10/2025 SE ESCALA AL COORDINADOR DE ZONA PARA ENTREGA DE ROLLOS EN SITIO | 08/10/2025 EN COMUNICACIÓN CON LA SEÑORA ROCIO DUARTE 3152504344, INDICA SE ENVIEN LOS ROLLOS POR SERVICIO DE TAXIS. RECIBIDO OK</t>
  </si>
  <si>
    <t>2844728</t>
  </si>
  <si>
    <t>3007081042</t>
  </si>
  <si>
    <t>PTM MEDELLIN AJN TRAVEL</t>
  </si>
  <si>
    <t>FO-25-1634974</t>
  </si>
  <si>
    <t>06/10/2025 SE ESCALA AL COORDINADOR DE ZONA PARA ENTREGA DE ROLLOS EN SITIO | 14/10/2025 SE REALIZA ENTREGA DE 20 ROLLOS POR EL OPERADOR VELOCES CON LA GUIA CRE023075</t>
  </si>
  <si>
    <t>2844826</t>
  </si>
  <si>
    <t>3007078962</t>
  </si>
  <si>
    <t>BARRIO OBRERO I PUERTO ASIS</t>
  </si>
  <si>
    <t>FO-25-1640681</t>
  </si>
  <si>
    <t>2844897</t>
  </si>
  <si>
    <t>3007079978</t>
  </si>
  <si>
    <t>BARRIO LA REGADERA BOGOTA</t>
  </si>
  <si>
    <t>FO-25-1635134</t>
  </si>
  <si>
    <t>06/10/2025 SE ESCALA AL COORDINADOR DE ZONA PARA ENTREGA DE ROLLOS EN SITIO | 06/10/2025 SE VISITA COMERCIO, SE ENTREGAN 10 ROLLOS RBM</t>
  </si>
  <si>
    <t>2844986</t>
  </si>
  <si>
    <t>3007061372</t>
  </si>
  <si>
    <t>BARRIO CIUDAD EQUIDAD SANTA MA</t>
  </si>
  <si>
    <t>FO-25-1635196</t>
  </si>
  <si>
    <t>06/10/2025 SE ESCALA AL COORDINADOR DE ZONA PARA ENTREGA DE ROLLOS EN SITIO | 11/10/2025 SE REALIZA ENTREGA DE 50 ROLLOS PARA DATÁFONO A SATISFACCIÓN DEL CLIENTE</t>
  </si>
  <si>
    <t>2845101</t>
  </si>
  <si>
    <t>3007068735</t>
  </si>
  <si>
    <t>LA FRAGUA 2</t>
  </si>
  <si>
    <t>FO-25-1635128</t>
  </si>
  <si>
    <t>06/10/2025 SE ESCALA AL COORDINADOR DE ZONA PARA ENTREGA DE ROLLOS EN SITIO | 06/10/2025 DURANTE LA VISITA TECNICA SE REALIZA ENTREGA DE ROLLOS PARA DATÁFONO NO SE MANIPULAN EQUIPOS</t>
  </si>
  <si>
    <t>2845133</t>
  </si>
  <si>
    <t>3007079004</t>
  </si>
  <si>
    <t>PTM MEDELLIN PAPELERIA LORE</t>
  </si>
  <si>
    <t>FO-25-1635192</t>
  </si>
  <si>
    <t>06/10/2025 SE ESCALA AL COORDINADOR DE ZONA PARA ENTREGA DE ROLLOS EN SITIO | 14/10/2025 SE REALIZA ENTREGA DE 40 ROLLOS POR EL OPERADOR VELOCES CON LA GUIA V4001648393</t>
  </si>
  <si>
    <t>2845180</t>
  </si>
  <si>
    <t>FO-25-1636093</t>
  </si>
  <si>
    <t>06/10/2025 SE ESCALA AL COORDINADOR DE ZONA PARA ENTREGA DE ROLLOS EN SITIO | 07/10/2025 SE REALIZA ENTREGA DE 40 ROLLOS RBM EN SITIO ENTREGA EXITOSA</t>
  </si>
  <si>
    <t>2845230</t>
  </si>
  <si>
    <t>FO-25-1636098</t>
  </si>
  <si>
    <t>06/10/2025 SE REALIZA ENVIO DE ROLLOS CON GUIA | 14/10/2025 SE CONFIRMA QUE AUN USUARIO NO HA RECEPCIONADO LOS ROLLOS | 28/10/2025 SE REALIZA ENVIO DE 50 ROLLOS, CON LA GUIA 284607455 SERVIENTREGA SE CONFIRMA ENTREGA EXITOSA POR PARTE DE LA TRANSPORTADORA</t>
  </si>
  <si>
    <t>41006</t>
  </si>
  <si>
    <t>2845254</t>
  </si>
  <si>
    <t>3007034867</t>
  </si>
  <si>
    <t>ACEVEDO</t>
  </si>
  <si>
    <t>BARRIO SAN ADOLFO ACEVEDO</t>
  </si>
  <si>
    <t>FO-25-1647008</t>
  </si>
  <si>
    <t>08/10/2025 SE CONFIRMAN DATOS CON EL USUARIO, SE REALIZA ENVIO DE ROLLOS CON GUIA | 12/10/2025 SE REALIZA ENVIO DE 90 ROLLOS, CON LA GUIA 2235596186 SERVIENTREGA. SE CONFIRMA ENTREGA EXITOSA POR PARTE DE LA TRANSPORTADORA</t>
  </si>
  <si>
    <t>2845304</t>
  </si>
  <si>
    <t>3007081341</t>
  </si>
  <si>
    <t>PTM BELLO PAPELERIA GRAN AVENI</t>
  </si>
  <si>
    <t>FO-25-1635319</t>
  </si>
  <si>
    <t>06/10/2025 SE ESCALA AL COORDINADOR DE ZONA PARA ENTREGA DE ROLLOS EN SITIO | 10/10/2025 SE REALIZA ENTREGA DE 40 ROLLOS POR EL OPERADOR VELOCES CON LA GUIA V4001648394</t>
  </si>
  <si>
    <t>2845307</t>
  </si>
  <si>
    <t>3007059423</t>
  </si>
  <si>
    <t>DISTRICOL MULTIPAGOS SJM</t>
  </si>
  <si>
    <t>FO-25-1635312</t>
  </si>
  <si>
    <t>06/10/2025 SE ESCALA AL COORDINADOR DE ZONA PARA ENTREGA DE ROLLOS EN SITIO | 07/10/2025 EN LA VISITA TÉCNICA REALIZADA AL COMERCIO SE LLEGA AL SITIO SE INFORMA EL MOTIVO DE LA VISITA SE ENTREGAN 30 ROLLOS TÉRMICOS AL CLIENTE EL CLIENTE RECIBE ROLLOS</t>
  </si>
  <si>
    <t>2845318</t>
  </si>
  <si>
    <t>3007079288</t>
  </si>
  <si>
    <t>BARRIO CHARCO AZUL CALI</t>
  </si>
  <si>
    <t>FO-25-1635990</t>
  </si>
  <si>
    <t>06/10/2025 SE ESCALA AL COORDINADOR DE ZONA PARA ENTREGA DE ROLLOS EN SITIO | 07/10/2025 EN LA VISITA TÉCNICA REALIZADA AL COMERCIO SE LLEGA AL SITIO SE INFORMA EL MOTIVO DE LA VISITA SE ENTREGAN 20 REYES TÉRMICOS AL CLIENTE RECIBE ROLLO</t>
  </si>
  <si>
    <t>52540</t>
  </si>
  <si>
    <t>2845407</t>
  </si>
  <si>
    <t>3007055514</t>
  </si>
  <si>
    <t>POLICARPA</t>
  </si>
  <si>
    <t>DISTRICOL VAR MUNDO DIGITAL</t>
  </si>
  <si>
    <t>FO-25-1636088</t>
  </si>
  <si>
    <t>06/10/2025 SE REALIZA ENVIO DE ROLLOS CON GUIA | 07/10/2025 SE REALIZÓ EL ENVÍO DE PAPELERÍA SOLICITADA NO SE MANIPULA CB CLIENTE INFORMA QUE SE ENCUENTRA OPERATIVO</t>
  </si>
  <si>
    <t>2845470</t>
  </si>
  <si>
    <t>3007032301</t>
  </si>
  <si>
    <t>MULTIPAGAS LAS PENITAS</t>
  </si>
  <si>
    <t>FO-25-1635981</t>
  </si>
  <si>
    <t>06/10/2025 SE ESCALA AL COORDINADOR DE ZONA PARA ENTREGA DE ROLLOS EN SITIO | 14/10/2025 SE VISITA SITIO SE VERIFICA INFORMACIÓN SE REALIZA ENTREGA DE ROLLOS, NO SE MANIPULA EQUIPOS. FIRMA QUIEN RECIBE LOS ROLLOS.</t>
  </si>
  <si>
    <t>2845553</t>
  </si>
  <si>
    <t>3007019292</t>
  </si>
  <si>
    <t>BARRIO SECTOR MERCADO CAMPESIN</t>
  </si>
  <si>
    <t>FO-25-1635976</t>
  </si>
  <si>
    <t>06/10/2025 SE ESCALA AL COORDINADOR DE ZONA PARA ENTREGA DE ROLLOS EN SITIO | 11/10/2025 SE VISITA COMERCIO SE HACE ENTREGA DE 50 ROLLOS</t>
  </si>
  <si>
    <t>2845559</t>
  </si>
  <si>
    <t>FO-25-1635972</t>
  </si>
  <si>
    <t>06/10/2025 SE ESCALA AL COORDINADOR DE ZONA PARA ENTREGA DE ROLLOS EN SITIO | 14/10/2025 ENVÍO DE 10 ROLLOS POR FLOTA OK  RECIBIDO CONFIRMADO POR CLIENTE</t>
  </si>
  <si>
    <t>2845662</t>
  </si>
  <si>
    <t>3007027304</t>
  </si>
  <si>
    <t>PAGAFACIL BARRANQUILLA CENTRAL</t>
  </si>
  <si>
    <t>FO-25-1635962</t>
  </si>
  <si>
    <t>06/10/2025 SE ESCALA AL COORDINADOR DE ZONA PARA ENTREGA DE ROLLOS EN SITIO | 07/10/2025 SE REALIZA VISITA SE ENTREGA 140 ROLLOS</t>
  </si>
  <si>
    <t>2845738</t>
  </si>
  <si>
    <t>3007070877</t>
  </si>
  <si>
    <t>DISTRICOL DTV ELECTRONICS</t>
  </si>
  <si>
    <t>FO-25-1635966</t>
  </si>
  <si>
    <t>06/10/2025 SE ESCALA AL COORDINADOR DE ZONA PARA ENTREGA DE ROLLOS EN SITIO | 06/10/2025 SE REALIZA ENTREGA DE 20 ROLLOS CON VISITA.</t>
  </si>
  <si>
    <t>2845740</t>
  </si>
  <si>
    <t>3007081114</t>
  </si>
  <si>
    <t>DISTRICOL SAANTINA S.A.S</t>
  </si>
  <si>
    <t>FO-25-1636086</t>
  </si>
  <si>
    <t>06/10/2025 SE REALIZA ENVIO DE ROLLOS CON GUIA | 10/10/2025 SE REALIZA ENVIO DE 10 ROLLOS, CON LA GUIA 2205447207 SERVIENTREGA. SE CONFIRMA ENTREGA EXITOSA POR PARTE DE LA TRANSPORTADORA</t>
  </si>
  <si>
    <t>2845791</t>
  </si>
  <si>
    <t>3007076688</t>
  </si>
  <si>
    <t>DISTRICOL TECNOLANDIA</t>
  </si>
  <si>
    <t>FO-25-1635961</t>
  </si>
  <si>
    <t>06/10/2025 SE ESCALA AL COORDINADOR DE ZONA PARA ENTREGA DE ROLLOS EN SITIO | 10/10/2025 SE REALIZA ENTREGA DE 40 ROLLOS POR EL OPERADOR VELOCES CON LA GUIA V4001648395</t>
  </si>
  <si>
    <t>2845874</t>
  </si>
  <si>
    <t>3007077902</t>
  </si>
  <si>
    <t>BARRIO VRD LOS CEDROS MONTERIA</t>
  </si>
  <si>
    <t>FO-25-1636197</t>
  </si>
  <si>
    <t>08/10/2025 SE ESCALA AL COORDINADOR DE ZONA PARA ENTREGA DE ROLLOS EN SITIO | 09/10/2025 SE REALIZA ENTREGA DE 10 ROLLOS REDEBAN EN EL PUNTO SIN NOVEDAD OK, EN LA ENTREGA NO SE MANIPULAN EQUIPOS</t>
  </si>
  <si>
    <t>2845953</t>
  </si>
  <si>
    <t>3007079179</t>
  </si>
  <si>
    <t>BARRIO ALFONSO BONILLA ARAGON 6</t>
  </si>
  <si>
    <t>FO-25-1636206</t>
  </si>
  <si>
    <t>09/10/2025 SE ESCALA AL COORDINADOR DE ZONA PARA ENTREGA DE ROLLOS EN SITIO | 07/10/2025 SE REALIZA ENTREGA DE 10 ROLLOS TÉRMICOS EN EL CB SIN NOVEDAD.</t>
  </si>
  <si>
    <t>2846015</t>
  </si>
  <si>
    <t>3007031228</t>
  </si>
  <si>
    <t>COMCARD CALI FUENTE LA 23</t>
  </si>
  <si>
    <t>FO-25-1635957</t>
  </si>
  <si>
    <t>06/10/2025 SE ESCALA AL COORDINADOR DE ZONA PARA ENTREGA DE ROLLOS EN SITIO | 07/10/2025 SE ENTREGAN 50 ROLLOS EN BUEN ESTADO</t>
  </si>
  <si>
    <t>2846019</t>
  </si>
  <si>
    <t>3007076571</t>
  </si>
  <si>
    <t>PTM MEDELLIN VARIEDADES YULIGU</t>
  </si>
  <si>
    <t>FO-25-1636214</t>
  </si>
  <si>
    <t>10/10/2025 SE ESCALA AL COORDINADOR DE ZONA PARA ENTREGA DE ROLLOS EN SITIO | 10/10/2025 SE REALIZA ENTREGA DE 40 ROLLOS POR EL OPERADOR VELOCES CON LA GUIA V4001648396</t>
  </si>
  <si>
    <t>2846055</t>
  </si>
  <si>
    <t>3007032917</t>
  </si>
  <si>
    <t>COMCARD MED PINK CHERRY</t>
  </si>
  <si>
    <t>FO-25-1642562</t>
  </si>
  <si>
    <t>10/10/2025 SE REALIZA ENTREGA EFECTIVA DE 100 ROLLOS</t>
  </si>
  <si>
    <t>2846449</t>
  </si>
  <si>
    <t>FO-25-1648451</t>
  </si>
  <si>
    <t>08/10/2025 SE ESCALA AL COORDINADOR DE ZONA PARA ENTREGA DE ROLLOS EN SITIO | 09/10/2025 SE REALIZA ENTREGA EN SITIO DE 10 ROLLOS RBM</t>
  </si>
  <si>
    <t>2846459</t>
  </si>
  <si>
    <t>FO-25-1641922</t>
  </si>
  <si>
    <t>07/10/2025 06/10 SE ESCALA A LA RED PARA AUTORIZACIÓN DE ROLLOS / 07/10 SE AUTORIZA ROLLOS / SE REALIZA ENVIO DE ROLLOS CON GUIA | 14/10/2025 CLIENTE INFORMA QUE AUN NO LE HAN LLEGADO LOS ROLLOS | 16/10/2025 SE REALIZA ENVIO DE 10 ROLLOS, CON LA GUIA 2205447221 SERVIENTREGA. SE CONFIRMA ENTREGA EXITOSA POR PARTE DE LA TRANSPORTADORA</t>
  </si>
  <si>
    <t>2846491</t>
  </si>
  <si>
    <t>3007070771</t>
  </si>
  <si>
    <t>DISTRICOL TIENDA EL PARAISO</t>
  </si>
  <si>
    <t>FO-25-1636543</t>
  </si>
  <si>
    <t>09/10/2025 SE ESCALA AL COORDINADOR DE ZONA PARA ENTREGA DE ROLLOS EN SITIO | 07/10/2025 SE VISITA COMERCIO SE ENTREGA ROLLOS EN SITIO</t>
  </si>
  <si>
    <t>2846597</t>
  </si>
  <si>
    <t>3007077807</t>
  </si>
  <si>
    <t>BARRIO ALFONSO LOPEZ SANTANDER</t>
  </si>
  <si>
    <t>FO-25-1636540</t>
  </si>
  <si>
    <t>08/10/2025 SE ESCALA AL COORDINADOR DE ZONA PARA ENTREGA DE ROLLOS EN SITIO | 08/10/2025 SE REALIZA ENTREGA DE 30 ROLLOS REDEBAN CON VISITA, NO SE INTERVIENE EQUIPOS</t>
  </si>
  <si>
    <t>2846673</t>
  </si>
  <si>
    <t>3007078703</t>
  </si>
  <si>
    <t>PTM CALI VARIEDADES LEYJO</t>
  </si>
  <si>
    <t>FO-25-1636532</t>
  </si>
  <si>
    <t>06/10/2025 SE ESCALA AL COORDINADOR DE ZONA PARA ENTREGA DE ROLLOS EN SITIO | 07/10/2025 SE REALIZA ENTREGA DE 10 ROLLOS TÉRMICOS EN EL CB SIN NOVEDAD.</t>
  </si>
  <si>
    <t>2847020</t>
  </si>
  <si>
    <t>3007077665</t>
  </si>
  <si>
    <t>BARRIO CALLE BOYACA SANTA ROSA</t>
  </si>
  <si>
    <t>FO-25-1636739</t>
  </si>
  <si>
    <t>09/10/2025 SE ESCALA AL COORDINADOR DE ZONA PARA ENTREGA DE ROLLOS EN SITIO | 10/10/2025 SE LLEVÓ A CABO UNA VISITA TÉCNICA CON EL OBJETIVO DE ENTREGAR 10 ROLLOS REDEBAN AL CORRESPONSAL BANCOLOMBIA. EL MATERIAL FUE RECIBIDO POR EL ENCARGADO DEL PUNTO, QUIEN PROCEDIÓ A REVISAR CADA ROLLO. TRAS LA VERIFICACIÓN, SE CONFIRMÓ QUE LA ENTREGA FUE EXITOSA Y QUE EL MATERIAL SE ENCONTRABA EN ÓPTIMAS CONDICIONES.</t>
  </si>
  <si>
    <t>44650</t>
  </si>
  <si>
    <t>2847065</t>
  </si>
  <si>
    <t>3007079251</t>
  </si>
  <si>
    <t>SAN JUAN DEL CESAR</t>
  </si>
  <si>
    <t>DISTRICOL DROGUERIA EL ALFARER</t>
  </si>
  <si>
    <t>FO-25-1636863</t>
  </si>
  <si>
    <t>09/10/2025 SE ESCALA AL COORDINADOR DE ZONA PARA ENTREGA DE ROLLOS EN SITIO | 08/10/2025 SE REALIZA ENTREGA DE 10 ROLLOS EN SITIO</t>
  </si>
  <si>
    <t>2847067</t>
  </si>
  <si>
    <t>3007052546</t>
  </si>
  <si>
    <t>PTM MONTELIBANO TIENDA EL MIRA</t>
  </si>
  <si>
    <t>FO-25-1645618</t>
  </si>
  <si>
    <t>08/10/2025 SE CONFIRMAN DATOS CON EL USUARIO, SE REALIZA ENVIO DE ROLLOS CON GUIA | 14/10/2025 CASO SE CREA TARDE POR CAPACIDAD OPERATIVA DEL CG | 16/10/2025 SE REALIZA ENVIO DE 40 ROLLOS, CON LA GUIA 2265100389 SERVIENTREGA. SE CONFIRMA ENTREGA EXITOSA POR PARTE DE LA TRANSPORTADORA</t>
  </si>
  <si>
    <t>2847114</t>
  </si>
  <si>
    <t>3007081027</t>
  </si>
  <si>
    <t>DISTRICOL VARIEDAPAPELERIGLEY</t>
  </si>
  <si>
    <t>FO-25-1645623</t>
  </si>
  <si>
    <t>08/10/2025 SE CONFIRMAN DATOS CON EL USUARIO, SE REALIZA ENVIO DE ROLLOS CON GUIA | 14/10/2025 POR CAPACIDAD OPERATIVA POR PARTE DEL CG ENVIO SE CREA TARDE | 16/10/2025 SE REALIZA ENVIO DE 10 ROLLOS, CON LA GUIA 2205447225 SERVIENTREGA. SE CONFIRMA ENTREGA EXITOSA POR PARTE DE LA TRANSPORTADORA</t>
  </si>
  <si>
    <t>2847271</t>
  </si>
  <si>
    <t>3007079743</t>
  </si>
  <si>
    <t>BARRIO BOSA LAURELES BOGOTA 4</t>
  </si>
  <si>
    <t>FO-25-1637528</t>
  </si>
  <si>
    <t>06/10/2025 SE ESCALA AL COORDINADOR DE ZONA PARA ENTREGA DE ROLLOS EN SITIO | 07/10/2025 SE REALIZA LA ENTREGA DE 50 ROLLOS</t>
  </si>
  <si>
    <t>2847308</t>
  </si>
  <si>
    <t>3007070606</t>
  </si>
  <si>
    <t>VILLA VALERY BARRANQUILLA</t>
  </si>
  <si>
    <t>FO-25-1637070</t>
  </si>
  <si>
    <t>09/10/2025 SE ESCALA AL COORDINADOR DE ZONA PARA ENTREGA DE ROLLOS EN SITIO | 09/10/2025 SE REALIZA VISITA SE ENTREGA 40 ROLLOS</t>
  </si>
  <si>
    <t>47675</t>
  </si>
  <si>
    <t>2847339</t>
  </si>
  <si>
    <t>3007079125</t>
  </si>
  <si>
    <t>SALAMINA</t>
  </si>
  <si>
    <t>BARRIO CENTRO SALAMINA 3</t>
  </si>
  <si>
    <t>FO-25-1637061</t>
  </si>
  <si>
    <t>09/10/2025 SE ESCALA AL COORDINADOR DE ZONA PARA ENTREGA DE ROLLOS EN SITIO | 08/10/2025 SE ENTREGAN 20 ROLLOS DE LA RED RBM EXITOSOS</t>
  </si>
  <si>
    <t>2847513</t>
  </si>
  <si>
    <t>3007079577</t>
  </si>
  <si>
    <t>BARRIO LAGOS DE MALIBU SOACHA</t>
  </si>
  <si>
    <t>FO-25-1637525</t>
  </si>
  <si>
    <t>06/10/2025 SE ESCALA AL COORDINADOR DE ZONA PARA ENTREGA DE ROLLOS EN SITIO | 10/10/2025 ENTREGA DE 20 ROLLOS PARA DATAFONO NO SE MANIPULA TERMINAL</t>
  </si>
  <si>
    <t>2847566</t>
  </si>
  <si>
    <t>3007052478</t>
  </si>
  <si>
    <t>BARRIO CENTRAL SAN MIGUEL 1</t>
  </si>
  <si>
    <t>FO-25-1645627</t>
  </si>
  <si>
    <t>08/10/2025 SE CONFIRMAN DATOS CON EL USUARIO, SE REALIZA ENVIO DE ROLLOS CON GUIA | 14/10/2025 ENVIO SE CREA TARDE POR CAPACIDAD OPERATIVA DEL CG | 20/10/2025 SE REALIZA ENVIO DE 20 ROLLOS, CON LA GUIA 2185553850 SERVIENTREGA. SE CONFIRMA ENTREGA EXITOSA POR PARTE DE LA TRANSPORTADORA</t>
  </si>
  <si>
    <t>19110</t>
  </si>
  <si>
    <t>2847667</t>
  </si>
  <si>
    <t>3007037308</t>
  </si>
  <si>
    <t>BUENOS AIRES</t>
  </si>
  <si>
    <t>BARRIO CENTRO BUENOS AIRES 1</t>
  </si>
  <si>
    <t>FO-25-1637519</t>
  </si>
  <si>
    <t>06/10/2025 SE ESCALA AL COORDINADOR DE ZONA PARA ENTREGA DE ROLLOS EN SITIO | 08/10/2025 SE REALIZA ENTREGA DE 60 ROLLOS POR SOLICITUD DEL CLIENTE SE ENTREGA EN OTRA DIRECCIÓN POR LO TANTO NO HAY TIRILLA DE PRUEBAS</t>
  </si>
  <si>
    <t>2847686</t>
  </si>
  <si>
    <t>3007039975</t>
  </si>
  <si>
    <t>BARRIO EL RECREO BARRANCABERME</t>
  </si>
  <si>
    <t>FO-25-1637557</t>
  </si>
  <si>
    <t>06/10/2025 DATOS ACTUALIZADOS. SE REALIZA ENVIO DE ROLLOS CON GUIA | 14/10/2025 OPERADOR LOGISTICO CONFIRMA NOVEDAD CON LA CAMECANICA DEL CAMION, ENVIO RETRAZADO | 16/10/2025 SE REALIZA ENVIO DE 20 ROLLOS, CON LA GUIA 2187690749 SERVIENTREGA. SE CONFIRMA ENTREGA EXITOSA POR PARTE DE LA TRANSPORTADORA</t>
  </si>
  <si>
    <t>2847707</t>
  </si>
  <si>
    <t>3007017188</t>
  </si>
  <si>
    <t>SURTIFAMILIAR CANEY</t>
  </si>
  <si>
    <t>FO-25-1637522</t>
  </si>
  <si>
    <t>06/10/2025 SE ESCALA AL COORDINADOR DE ZONA PARA ENTREGA DE ROLLOS EN SITIO | 08/10/2025 SE REALIZA ENTREGA DE 60 ROLLOS.</t>
  </si>
  <si>
    <t>2847732</t>
  </si>
  <si>
    <t>3007079873</t>
  </si>
  <si>
    <t>BARRIO CUIDAD MILENIO COFREM VILLAVICENCIO</t>
  </si>
  <si>
    <t>FO-25-1648438</t>
  </si>
  <si>
    <t>50270</t>
  </si>
  <si>
    <t>2847733</t>
  </si>
  <si>
    <t>3007080266</t>
  </si>
  <si>
    <t>EL DORADO</t>
  </si>
  <si>
    <t>BARRIO CENTRO EL DORADO 1</t>
  </si>
  <si>
    <t>FO-25-1648434</t>
  </si>
  <si>
    <t>08/10/2025 SE ESCALA AL COORDINADOR DE ZONA PARA ENTREGA DE ROLLOS EN SITIO | 09/10/2025 SE REALIZA VISITA AL CB POR SOLICITUD DE ROLLOS, SE ENTREGAN AL USUARIO SIN NOVEDAD TODO OK</t>
  </si>
  <si>
    <t>2847747</t>
  </si>
  <si>
    <t>3007080731</t>
  </si>
  <si>
    <t>BARRIO LA GRUTA DUITAMA 1</t>
  </si>
  <si>
    <t>FO-25-1637507</t>
  </si>
  <si>
    <t>06/10/2025 SE ESCALA AL COORDINADOR DE ZONA PARA ENTREGA DE ROLLOS EN SITIO | 07/10/2025 SE REALIZA ENTREGA DE 10 ROLLOS CON VISITA.</t>
  </si>
  <si>
    <t>2847750</t>
  </si>
  <si>
    <t>3007059304</t>
  </si>
  <si>
    <t>PTM CUCUTA PAPELERIA MOKI</t>
  </si>
  <si>
    <t>FO-25-1637504</t>
  </si>
  <si>
    <t>06/10/2025 SE ESCALA AL COORDINADOR DE ZONA PARA ENTREGA DE ROLLOS EN SITIO | 08/10/2025 SE ENTREGAN 20 ROLLOS OK</t>
  </si>
  <si>
    <t>2847831</t>
  </si>
  <si>
    <t>3007046114</t>
  </si>
  <si>
    <t>PTM SOLEDAD  BIPSA LTDA</t>
  </si>
  <si>
    <t>FO-25-1648442</t>
  </si>
  <si>
    <t>08/10/2025 SE ESCALA AL COORDINADOR DE ZONA PARA ENTREGA DE ROLLOS EN SITIO | 11/10/2025 SE HACE ENTREGA DE 10 ROLLOS REDEBAN EN LA CALLE 18 21 44 AMERICAN BAR</t>
  </si>
  <si>
    <t>2847837</t>
  </si>
  <si>
    <t>3007039284</t>
  </si>
  <si>
    <t>BARRIO GAITAN BUCARAMANGA</t>
  </si>
  <si>
    <t>FO-25-1637514</t>
  </si>
  <si>
    <t>06/10/2025 SE ESCALA AL COORDINADOR DE ZONA PARA ENTREGA DE ROLLOS EN SITIO | 07/10/2025 SE HACE PRESENCIA EN COMERCIO SE REALIZA ENTREGA DE 30 ROLLOS</t>
  </si>
  <si>
    <t>2847851</t>
  </si>
  <si>
    <t>3007062223</t>
  </si>
  <si>
    <t>PTM MEDELLIN CREACIONES M Y WE</t>
  </si>
  <si>
    <t>FO-25-1637510</t>
  </si>
  <si>
    <t>06/10/2025 SE ESCALA AL COORDINADOR DE ZONA PARA ENTREGA DE ROLLOS EN SITIO | 14/10/2025 SE REALIZA ENTREGA DE 60 ROLLOS POR EL OPERADOR VELOCES CON LA GUIA CRE023083</t>
  </si>
  <si>
    <t>2847881</t>
  </si>
  <si>
    <t>3007055408</t>
  </si>
  <si>
    <t>PTM ITAGUI ELECTRONICA DUFE</t>
  </si>
  <si>
    <t>FO-25-1637500</t>
  </si>
  <si>
    <t>06/10/2025 SE ESCALA AL COORDINADOR DE ZONA PARA ENTREGA DE ROLLOS EN SITIO | 14/10/2025 SE REALIZA ENTREGA DE 30 ROLLOS POR EL OPERADOR VELOCES CON LA GUIA CRE023084</t>
  </si>
  <si>
    <t>2847931</t>
  </si>
  <si>
    <t>3007072493</t>
  </si>
  <si>
    <t>KILOMETRO 8 LOS PATIOS</t>
  </si>
  <si>
    <t>FO-25-1637501</t>
  </si>
  <si>
    <t>06/10/2025 SE ESCALA AL COORDINADOR DE ZONA PARA ENTREGA DE ROLLOS EN SITIO | 07/10/2025 SE VISITA COMERCIO Y SE ENTREGAN 10 ROLLOS OK.</t>
  </si>
  <si>
    <t>2848009</t>
  </si>
  <si>
    <t>3007078958</t>
  </si>
  <si>
    <t>BARRIO CENTTRO JUAN DE ACOSTA</t>
  </si>
  <si>
    <t>FO-25-1648430</t>
  </si>
  <si>
    <t>08/10/2025 SE ESCALA AL COORDINADOR DE ZONA PARA ENTREGA DE ROLLOS EN SITIO | 14/10/2025 SE REALIZA VISITA SE ENTREGA 10 ROLLOS</t>
  </si>
  <si>
    <t>2848016</t>
  </si>
  <si>
    <t>3007042680</t>
  </si>
  <si>
    <t>PTM BARBOSA EL PORVENIR</t>
  </si>
  <si>
    <t>FO-25-1648427</t>
  </si>
  <si>
    <t>08/10/2025 SE ESCALA AL COORDINADOR DE ZONA PARA ENTREGA DE ROLLOS EN SITIO | 10/10/2025 SE LLEVÓ A CABO UNA VISITA TÉCNICA CON EL OBJETIVO DE ENTREGAR 30  ROLLOS REDEBAN AL CORRESPONSAL BANCOLOMBIA. EL MATERIAL FUE RECIBIDO POR EL ENCARGADO DEL PUNTO, QUIEN PROCEDIÓ A REVISAR CADA ROLLO. TRAS LA VERIFICACIÓN, SE CONFIRMÓ QUE LA ENTREGA FUE EXITOSA Y QUE EL MATERIAL SE ENCONTRABA EN ÓPTIMAS CONDICIONES.</t>
  </si>
  <si>
    <t>2848127</t>
  </si>
  <si>
    <t>3007079331</t>
  </si>
  <si>
    <t>BARRIO LA CEJA LA CEJA 10</t>
  </si>
  <si>
    <t>FO-25-1638268</t>
  </si>
  <si>
    <t>07/10/2025 SE ESCALA AL COORDINADOR DE ZONA PARA ENTREGA DE ROLLOS EN SITIO | 08/10/2025 SE REALIZA ENTREGA DE ROLLOS</t>
  </si>
  <si>
    <t>2848223</t>
  </si>
  <si>
    <t>3007070547</t>
  </si>
  <si>
    <t>BARRIO VEREDA VERACRUZ CUMARAL</t>
  </si>
  <si>
    <t>FO-25-1638262</t>
  </si>
  <si>
    <t>07/10/2025 SE ESCALA AL COORDINADOR DE ZONA PARA ENTREGA DE ROLLOS EN SITIO | 08/10/2025 SE REALIZA VISITA AL CB POR SOLICITUD DE ROLLOS, SE ENTREGAN SIN NOVEDAD TODO OK</t>
  </si>
  <si>
    <t>2848231</t>
  </si>
  <si>
    <t>3007069235</t>
  </si>
  <si>
    <t>DISTRICOL TIENDA BELLEZA 100</t>
  </si>
  <si>
    <t>FO-25-1638259</t>
  </si>
  <si>
    <t>07/10/2025 SE ESCALA AL COORDINADOR DE ZONA PARA ENTREGA DE ROLLOS EN SITIO | 10/10/2025 SE REALIZA ENTREGA DE 60 ROLLOS POR EL OPERADOR VELOCES CON LA GUIA V4001648397</t>
  </si>
  <si>
    <t>2848594</t>
  </si>
  <si>
    <t>3007049954</t>
  </si>
  <si>
    <t>BARRIO EL CAIRO CHIA</t>
  </si>
  <si>
    <t>FO-25-1638250</t>
  </si>
  <si>
    <t>07/10/2025 SE ESCALA AL COORDINADOR DE ZONA PARA ENTREGA DE ROLLOS EN SITIO | 10/10/2025 SE DEJAN 50 ROLLOS</t>
  </si>
  <si>
    <t>2848700</t>
  </si>
  <si>
    <t>3007010042</t>
  </si>
  <si>
    <t>AL PASO CESAR</t>
  </si>
  <si>
    <t>FO-25-1641920</t>
  </si>
  <si>
    <t>07/10/2025 DATOS CONFIRMADOS, SE REALIZA ENVIO DE ROLLOS POR FLOTA | 14/10/2025 ENVIO AUN NO SE ENTREGA EN PROCESO DE SISTIBUCION | 16/10/2025 SE REALIZA ENVIO DE 50 ROLLOS, CON LA GUIA 2205447220 SERVIENTREGA. SE CONFIRMA ENTREGA EXITOSA POR PARTE DE LA TRANSPORTADORA</t>
  </si>
  <si>
    <t>2848702</t>
  </si>
  <si>
    <t>3007068980</t>
  </si>
  <si>
    <t>PAGAFACIL CC PLAZA CAMPESTRE</t>
  </si>
  <si>
    <t>FO-25-1638241</t>
  </si>
  <si>
    <t>07/10/2025 SE ESCALA AL COORDINADOR DE ZONA PARA ENTREGA DE ROLLOS EN SITIO | 09/10/2025 SE REALIZA VISITA SE ENTREGA 80 ROLLOS</t>
  </si>
  <si>
    <t>2848777</t>
  </si>
  <si>
    <t>3007066683</t>
  </si>
  <si>
    <t>PAGAFACIL LA TABLAZA</t>
  </si>
  <si>
    <t>FO-25-1639243</t>
  </si>
  <si>
    <t>07/10/2025 SE ESCALA AL COORDINADOR DE ZONA PARA ENTREGA DE ROLLOS EN SITIO | 10/10/2025 SE REALIZA ENTREGA DE 80 ROLLOS POR EL OPERADOR VELOCES CON LA GUIA V4001648398</t>
  </si>
  <si>
    <t>2848982</t>
  </si>
  <si>
    <t>3007079543</t>
  </si>
  <si>
    <t>BARRIO PATIO BONITO BOGOTA 28</t>
  </si>
  <si>
    <t>FO-25-1639239</t>
  </si>
  <si>
    <t>07/10/2025 SE ESCALA AL COORDINADOR DE ZONA PARA ENTREGA DE ROLLOS EN SITIO | 16/10/2025 SE REALIZA ENTREGA DE 40 ROLLOS NO SE MANIPULAN TERMINALES</t>
  </si>
  <si>
    <t>SOTO LONDOÑO FREDY ALEXANDER</t>
  </si>
  <si>
    <t>2849194</t>
  </si>
  <si>
    <t>3007053946</t>
  </si>
  <si>
    <t>PTM CALI BOXPHONE</t>
  </si>
  <si>
    <t>FO-25-1639221</t>
  </si>
  <si>
    <t>07/10/2025 SE ESCALA AL COORDINADOR DE ZONA PARA ENTREGA DE ROLLOS EN SITIO | 09/10/2025 SE VISITA CORRESPONSAL Y SE ENTREGAN 60 ROLLOS</t>
  </si>
  <si>
    <t>2849307</t>
  </si>
  <si>
    <t>3007028110</t>
  </si>
  <si>
    <t>ARRIO CIUDADELA SOL DE ORIENT</t>
  </si>
  <si>
    <t>FO-25-1639230</t>
  </si>
  <si>
    <t>07/10/2025 SE ESCALA AL COORDINADOR DE ZONA PARA ENTREGA DE ROLLOS EN SITIO | 08/10/2025 ENTREGA DE 70 ROLLOS CON VISITA EXITOSA</t>
  </si>
  <si>
    <t>2849521</t>
  </si>
  <si>
    <t>3007061999</t>
  </si>
  <si>
    <t>BARRIO SAN FERNANDO CALI 3</t>
  </si>
  <si>
    <t>FO-25-1639214</t>
  </si>
  <si>
    <t>07/10/2025 SE ESCALA AL COORDINADOR DE ZONA PARA ENTREGA DE ROLLOS EN SITIO | 09/10/2025 EN LA VISITA TÉCNICA REALIZADA AL COMERCIO SE LLEGA AL SITIO SE INFORMA EL MOTIVO DE LA VISITA SE ENTREGAN 20 ROLLOS TÉRMICOS AL CLIENTE</t>
  </si>
  <si>
    <t>25612</t>
  </si>
  <si>
    <t>2849548</t>
  </si>
  <si>
    <t>3007048525</t>
  </si>
  <si>
    <t>RICAURTE</t>
  </si>
  <si>
    <t>BARRIO CENTRO RICAURTE 1</t>
  </si>
  <si>
    <t>FO-25-1646376</t>
  </si>
  <si>
    <t>08/10/2025 SE CONFIRMAN DATOS CON EL USUARIO, SE REALIZA ENVIO DE ROLLOS CON GUIA | 15/10/2025 EN ZONA DE DISTRIBUCIÓN, EL CLIENTE NO CONTESTA | 15/10/2025 15-10 SE REALIZA ENVÍO CON GUIA: 2235596185. SE CONFIRMA ENTREGA EXITOSA POR TRANSPORTADORA</t>
  </si>
  <si>
    <t>2849593</t>
  </si>
  <si>
    <t>3007010598</t>
  </si>
  <si>
    <t>BARRIO CENTRO - CHIQUINQUIRA</t>
  </si>
  <si>
    <t>FO-25-1641914</t>
  </si>
  <si>
    <t>07/10/2025 DATOS CONFIRMADOS, SE REALIZA ENVIO DE ROLLOS POR FLOTA | 12/10/2025 SE REALIZA ENVIO DE 50 ROLLOS, CON LA GUIA 2235596162 SERVIENTREGA. SE CONFIRMA ENTREGA EXITOSA POR PARTE DE LA TRANSPORTADORA</t>
  </si>
  <si>
    <t>76377</t>
  </si>
  <si>
    <t>2849620</t>
  </si>
  <si>
    <t>3007076346</t>
  </si>
  <si>
    <t>LA CUMBRE</t>
  </si>
  <si>
    <t>BARRIO CORREGIMIENTO LA CUMBRE</t>
  </si>
  <si>
    <t>FO-25-1639210</t>
  </si>
  <si>
    <t>07/10/2025 SE ESCALA AL COORDINADOR DE ZONA PARA ENTREGA DE ROLLOS EN SITIO | 09/10/2025 SE VISITA CORRESPONSAL Y SE REALIZA ENTREGA DE 30 ROLLOS</t>
  </si>
  <si>
    <t>2849652</t>
  </si>
  <si>
    <t>3007048203</t>
  </si>
  <si>
    <t>DISTRICOL MINIMAX LAS MERCEDES</t>
  </si>
  <si>
    <t>FO-25-1639203</t>
  </si>
  <si>
    <t>07/10/2025 SE ESCALA AL COORDINADOR DE ZONA PARA ENTREGA DE ROLLOS EN SITIO | 08/10/2025 DURANTE LA VISITA TÉCNICA PROGRAMADA PARA LA ENTREGA DE 30 ROLLOS REDEBAN, SE CONSTATÓ QUE EL ESTABLECIMIENTO CORRESPONDIENTE SE ENCONTRABA CERRADO. ANTE ESTA SITUACIÓN, SE PROCEDIÓ A SOLICITAR EL APOYO DEL COMERCIO VECINO, CONSULTANDO SI SERÍA POSIBLE REALIZAR LA ENTREGA A TRAVÉS DE ELLOS PARA QUE POSTERIORMENTE FUERAN ENTREGADOS A LA ENCARGADA DEL CORRESPONSAL. EL SEÑOR DEL COMERCIO VECINO ACCEDIÓ AMABLEMENTE A COLABORAR, COMPROMETIÉNDOSE A HACER LLEGAR LOS ROLLOS A LA PERSONA ENCARGADA. LA ENTREGA SE REALIZÓ EN ESE PUNTO, DEJANDO CONSTANCIA VERBAL DEL COMPROMISO ASUMIDO POR EL VECINO</t>
  </si>
  <si>
    <t>2849707</t>
  </si>
  <si>
    <t>3007045945</t>
  </si>
  <si>
    <t>BARRIO SIMON BOLIVAR BARRANCAB</t>
  </si>
  <si>
    <t>FO-25-1641918</t>
  </si>
  <si>
    <t>07/10/2025 DATOS CONFIRMADOS, SE REALIZA ENVIO DE ROLLOS POR FLOTA | 10/10/2025 SE REALIZA ENVIO DE 20 ROLLOS, CON LA GUIA 2187690750 SERVIENTREGA. SE CONFIRMA ENTREGA EXITOSA POR PARTE DE LA TRANSPORTADORA</t>
  </si>
  <si>
    <t>2849776</t>
  </si>
  <si>
    <t>3007070399</t>
  </si>
  <si>
    <t>DISTRICOL MASPAGOS</t>
  </si>
  <si>
    <t>FO-25-1639675</t>
  </si>
  <si>
    <t>07/10/2025 SE ESCALA AL COORDINADOR DE ZONA PARA ENTREGA DE ROLLOS EN SITIO | 08/10/2025 SE HACE ENTREGA DE 20 ROLLOS EN DIRECCIÓN INDICADA</t>
  </si>
  <si>
    <t>2849834</t>
  </si>
  <si>
    <t>3007033186</t>
  </si>
  <si>
    <t>BARRIO SUBA GAITANA BOGOTA 1</t>
  </si>
  <si>
    <t>FO-25-1639670</t>
  </si>
  <si>
    <t>07/10/2025 SE ESCALA AL COORDINADOR DE ZONA PARA ENTREGA DE ROLLOS EN SITIO | 10/10/2025 ENTREGA DE 40 ROLLOS NO SE MANIPULAN EQUIPOS</t>
  </si>
  <si>
    <t>2849924</t>
  </si>
  <si>
    <t>3007078753</t>
  </si>
  <si>
    <t>DISTRICOL INSSUCOL</t>
  </si>
  <si>
    <t>FO-25-1639665</t>
  </si>
  <si>
    <t>07/10/2025 SE ESCALA AL COORDINADOR DE ZONA PARA ENTREGA DE ROLLOS EN SITIO | 07/10/2025 SE ENTREGA ROLLOS EN SITIO</t>
  </si>
  <si>
    <t>52258</t>
  </si>
  <si>
    <t>2849934</t>
  </si>
  <si>
    <t>3007066745</t>
  </si>
  <si>
    <t>EL TABLON DE GOMEZ</t>
  </si>
  <si>
    <t>PTM EL TABLON DE GOMEZ DROGUER</t>
  </si>
  <si>
    <t>FO-25-1639656</t>
  </si>
  <si>
    <t>07/10/2025 SE ESCALA AL COORDINADOR DE ZONA PARA ENTREGA DE ROLLOS EN SITIO | 14/10/2025 SE REALIZÓ ENVIO DE 10 ROLLOS POR BUS INTERMUNICIPAL AL CGT, SE CERRARA LA ACTIVIDAD UNA VEZ SE CONFIRME LA RECEPCIÓN DE LOS MISMOS</t>
  </si>
  <si>
    <t>2849936</t>
  </si>
  <si>
    <t>3007077607</t>
  </si>
  <si>
    <t>BARRIO LA AMISTAD EL TABLON DE</t>
  </si>
  <si>
    <t>FO-25-1639651</t>
  </si>
  <si>
    <t>07/10/2025 SE ESCALA AL COORDINADOR DE ZONA PARA ENTREGA DE ROLLOS EN SITIO | 13/10/2025 SE REALIZÓ ENVIO DE 10 ROLLOS POR BUS INTERMUNICIPAL AL CGT, SE CONFIRMA RECEPCION CON EL USUARIO</t>
  </si>
  <si>
    <t>47692</t>
  </si>
  <si>
    <t>2849991</t>
  </si>
  <si>
    <t>3007079871</t>
  </si>
  <si>
    <t>SAN SEBASTIAN DE BUENAVISTA</t>
  </si>
  <si>
    <t>BARRIO CENTRO SAN SEBASTIAN DE BUENAVISTA 3</t>
  </si>
  <si>
    <t>FO-25-1646385</t>
  </si>
  <si>
    <t>08/10/2025 SE CONFIRMAN DATOS CON EL USUARIO, SE REALIZA ENVIO DE ROLLOS CON GUIA | 15/10/2025 EL ENVIO SE ENCUENTRA EN CENTRO LOGISTICO, EL CLIENTE NO RESPONDE | 15/10/2025 SE LLAMA AL CLIENTE NO CONTESTA SE LE INFORMA EL NUMERO DE GUIA POR WSP | 15/10/2025 15-10 SE REALIZA ENVÍO CON GUIA: 2205447226. SE CONFIRMA ENTREGA EXITOSA POR TRANSPORTADORA</t>
  </si>
  <si>
    <t>2850088</t>
  </si>
  <si>
    <t>3007079764</t>
  </si>
  <si>
    <t>BARRIO LAS AMERICAS CUCUTA  1</t>
  </si>
  <si>
    <t>FO-25-1639647</t>
  </si>
  <si>
    <t>07/10/2025 SE ESCALA AL COORDINADOR DE ZONA PARA ENTREGA DE ROLLOS EN SITIO | 07/10/2025 SE REALIZA ENTREGA DE 10 ROLLOS RBM OK</t>
  </si>
  <si>
    <t>2850117</t>
  </si>
  <si>
    <t>3007064328</t>
  </si>
  <si>
    <t>BARRIO CENTRO ACACIAS 14</t>
  </si>
  <si>
    <t>FO-25-1648424</t>
  </si>
  <si>
    <t>08/10/2025 SE ESCALA AL COORDINADOR DE ZONA PARA ENTREGA DE ROLLOS EN SITIO | 09/10/2025 SE REALIZA VISITA AL CB POR SOLICITUD DE ROLLOS, SE ENTREGAN SIN NOVEDAD TODO OK</t>
  </si>
  <si>
    <t>2850143</t>
  </si>
  <si>
    <t>3007041428</t>
  </si>
  <si>
    <t>BARRIO CENTRO FUSAGASUGA 6</t>
  </si>
  <si>
    <t>FO-25-1639700</t>
  </si>
  <si>
    <t>07/10/2025 SE ESCALA AL COORDINADOR DE ZONA PARA ENTREGA DE ROLLOS EN SITIO | 08/10/2025 DURANTE LA VISITA TECNICA SE REALIZA ENTREGA DE ROLLOS PARA DATÁFONO NO SE MANIPULAN EQUIPOS</t>
  </si>
  <si>
    <t>52385</t>
  </si>
  <si>
    <t>2850194</t>
  </si>
  <si>
    <t>3007079214</t>
  </si>
  <si>
    <t>LA LLANADA</t>
  </si>
  <si>
    <t>BARRIO SAN FRANCISCO LA LLANAD</t>
  </si>
  <si>
    <t>FO-25-1648422</t>
  </si>
  <si>
    <t>08/10/2025 SE ESCALA AL COORDINADOR DE ZONA PARA ENTREGA DE ROLLOS EN SITIO | 15/10/2025 SE HABLA CON USUARIO, AUN NO RECIBE. SE LE COMPARTE GUIA 2185553851 | 16/10/2025 SE REALIZA ENVIO DE 10 ROLLOS, CON LA GUIA 2185553851 SERVIENTREGA. SE CONFIRMA ENTREGA EXITOSA POR PARTE DE LA TRANSPORTADORA</t>
  </si>
  <si>
    <t>2850223</t>
  </si>
  <si>
    <t>3007037199</t>
  </si>
  <si>
    <t>PAGAFACIL  MAMONAL</t>
  </si>
  <si>
    <t>FO-25-1639640</t>
  </si>
  <si>
    <t>07/10/2025 SE ESCALA AL COORDINADOR DE ZONA PARA ENTREGA DE ROLLOS EN SITIO | 11/10/2025 SE ENTREGAN 90 ROLLOS</t>
  </si>
  <si>
    <t>2850249</t>
  </si>
  <si>
    <t>3007073748</t>
  </si>
  <si>
    <t>BARRIO CALLE REAL SANTA ROSA D</t>
  </si>
  <si>
    <t>FO-25-1639695</t>
  </si>
  <si>
    <t>07/10/2025 SE ESCALA AL COORDINADOR DE ZONA PARA ENTREGA DE ROLLOS EN SITIO | 10/10/2025 SE LLEVÓ A CABO UNA VISITA TÉCNICA CON EL OBJETIVO DE ENTREGAR 30 ROLLOS REDEBAN AL CORRESPONSAL BANCOLOMBIA. EL MATERIAL FUE RECIBIDO POR EL ENCARGADO DEL PUNTO, QUIEN PROCEDIÓ A REVISAR CADA ROLLO. TRAS LA VERIFICACIÓN, SE CONFIRMÓ QUE LA ENTREGA FUE EXITOSA Y QUE EL MATERIAL SE ENCONTRABA EN ÓPTIMAS CONDICIONES.</t>
  </si>
  <si>
    <t>2850251</t>
  </si>
  <si>
    <t>3007067122</t>
  </si>
  <si>
    <t>BARRIO GUALANDAY NEIVA 3</t>
  </si>
  <si>
    <t>FO-25-1639691</t>
  </si>
  <si>
    <t>07/10/2025 SE ESCALA AL COORDINADOR DE ZONA PARA ENTREGA DE ROLLOS EN SITIO | 08/10/2025 SE REALIZA VISITA AL PUNTO SE ENTREGAN 60 ROLLOS PAPEL RBM CLIENTE RECIBE A SATISFACCIÓN</t>
  </si>
  <si>
    <t>2850254</t>
  </si>
  <si>
    <t>3007079020</t>
  </si>
  <si>
    <t>PTM MEDELLIN DONDE LUISA</t>
  </si>
  <si>
    <t>FO-25-1639689</t>
  </si>
  <si>
    <t>07/10/2025 SE ESCALA AL COORDINADOR DE ZONA PARA ENTREGA DE ROLLOS EN SITIO | 10/10/2025 SE REALIZA ENTREGA DE 30 ROLLOS POR EL OPERADOR VELOCES CON LA GUIA V4001648399</t>
  </si>
  <si>
    <t>68092</t>
  </si>
  <si>
    <t>2850374</t>
  </si>
  <si>
    <t>3007057294</t>
  </si>
  <si>
    <t>BETULIA</t>
  </si>
  <si>
    <t>BARRIO ESQUINA SECTOR EL PEAJE</t>
  </si>
  <si>
    <t>FO-25-1647891</t>
  </si>
  <si>
    <t>08/10/2025 SE ESCALA AL COORDINADOR DE ZONA PARA ENTREGA DE ROLLOS EN SITIO | 09/10/2025 SE REALIZA ENVIO DE 20 ROLLOS A OFICINA PRINCIPAL BARRANCABERMEJA A SOLICITUD DEL USUARIO</t>
  </si>
  <si>
    <t>2850405</t>
  </si>
  <si>
    <t>3007080856</t>
  </si>
  <si>
    <t>PTM MEDELLIN AMALINA MULTISERV</t>
  </si>
  <si>
    <t>FO-25-1640988</t>
  </si>
  <si>
    <t>07/10/2025 SE ESCALA AL COORDINADOR DE ZONA PARA ENTREGA DE ROLLOS EN SITIO | 10/10/2025 SE REALIZA ENTREGA DE 30 ROLLOS POR EL OPERADOR VELOCES CON LA GUIA V4001648400</t>
  </si>
  <si>
    <t>2850408</t>
  </si>
  <si>
    <t>3007040600</t>
  </si>
  <si>
    <t>BARRIO FRONTINITO TURBO</t>
  </si>
  <si>
    <t>FO-25-1640983</t>
  </si>
  <si>
    <t>07/10/2025 SE ESCALA AL COORDINADOR DE ZONA PARA ENTREGA DE ROLLOS EN SITIO | 09/10/2025 ENTREGA ROLLOS EN SITIO</t>
  </si>
  <si>
    <t>2850414</t>
  </si>
  <si>
    <t>3007072644</t>
  </si>
  <si>
    <t>BARRIO CENTRO BUGALAGRANDE 9</t>
  </si>
  <si>
    <t>FO-25-1640978</t>
  </si>
  <si>
    <t>07/10/2025 SE ESCALA AL COORDINADOR DE ZONA PARA ENTREGA DE ROLLOS EN SITIO | 08/10/2025 EN LA VISITA TÉCNICA SE REALIZÓ LA ENTREGA DE 50 ROLLOS DE REDEBAN PARA EL CB.EN LA DIRECCIÓN SUBMINISTRADA Y CON PERSONAL AUTORIZADO.</t>
  </si>
  <si>
    <t>2850423</t>
  </si>
  <si>
    <t>3007026918</t>
  </si>
  <si>
    <t>BARRIO TRESESQUINAS ARMENIA</t>
  </si>
  <si>
    <t>FO-25-1640969</t>
  </si>
  <si>
    <t>07/10/2025 SE ESCALA AL COORDINADOR DE ZONA PARA ENTREGA DE ROLLOS EN SITIO | 09/10/2025 SE VISITA COMERCIO SE REALIZÓ ENTREGA DE 40 ROLLOS</t>
  </si>
  <si>
    <t>2850427</t>
  </si>
  <si>
    <t>3007076429</t>
  </si>
  <si>
    <t>BARRIO QUINTAS DE LA LAGUNA SO</t>
  </si>
  <si>
    <t>FO-25-1640966</t>
  </si>
  <si>
    <t>07/10/2025 SE ESCALA AL COORDINADOR DE ZONA PARA ENTREGA DE ROLLOS EN SITIO | 11/10/2025 DURANTE LA VISITA TECNICA PARA REALIZA ENTREGA DE ROLLOS PARA DATÁFONO NO ES POSIBLE POR QUE COMERCIO YA FUE MIGRADO A TECNOLOGÍA WOMPI</t>
  </si>
  <si>
    <t>2850615</t>
  </si>
  <si>
    <t>3007077830</t>
  </si>
  <si>
    <t>BARRIO BELLO BELLO 24</t>
  </si>
  <si>
    <t>FO-25-1640934</t>
  </si>
  <si>
    <t>07/10/2025 SE ESCALA AL COORDINADOR DE ZONA PARA ENTREGA DE ROLLOS EN SITIO | 10/10/2025 SE REALIZA ENTREGA DE 20 ROLLOS POR EL OPERADOR VELOCES CON LA GUIA V4001648401</t>
  </si>
  <si>
    <t>2850677</t>
  </si>
  <si>
    <t>3007068098</t>
  </si>
  <si>
    <t>PTM BARRANCABERMEJA 3219388280</t>
  </si>
  <si>
    <t>FO-25-1646804</t>
  </si>
  <si>
    <t>08/10/2025 SE CONFIRMAN DATOS CON EL USUARIO, SE REALIZA ENVIO DE ROLLOS CON GUIA | 12/10/2025 SE REALIZA ENVIO DE 30 ROLLOS, CON LA GUIA 2187690753 SERVIENTREGA. SE CONFIRMA ENTREGA EXITOSA POR PARTE DE LA TRANSPORTADORA</t>
  </si>
  <si>
    <t>2850688</t>
  </si>
  <si>
    <t>3007080056</t>
  </si>
  <si>
    <t>BARRIO SAN JOSE SAN AGUSTIN</t>
  </si>
  <si>
    <t>FO-25-1641908</t>
  </si>
  <si>
    <t>07/10/2025 DATOS CONFIRMADOS, SE REALIZA ENVIO DE ROLLOS POR FLOTA | 15/10/2025 SE LLAMA AL CLIENTE NO CONTESTA SE LE INFORMA EL NUMERO DE GUIA: 2235596160 POR WSP | 15/10/2025 15-10 SE REALIZA ENVÍO CON GUIA: 2235596160. SE CONFIRMA ENTREGA EXITOSA POR TRANSPORTADORA</t>
  </si>
  <si>
    <t>2850800</t>
  </si>
  <si>
    <t>3007040350</t>
  </si>
  <si>
    <t>BARRIO CORR ARJONA ASTREA</t>
  </si>
  <si>
    <t>FO-25-1641911</t>
  </si>
  <si>
    <t>07/10/2025 DATOS CONFIRMADOS, SE REALIZA ENVIO DE ROLLOS POR FLOTA | 12/10/2025 SE REALIZA ENVIO DE 110 ROLLOS, CON LA GUIA 2205447219 SERVIENTREGA. SE CONFIRMA ENTREGA EXITOSA POR PARTE DE LA TRANSPORTADORA</t>
  </si>
  <si>
    <t>2851073</t>
  </si>
  <si>
    <t>3007063047</t>
  </si>
  <si>
    <t>BARRIO DANUBIO AZUL BOGOTA 5</t>
  </si>
  <si>
    <t>FO-25-1640919</t>
  </si>
  <si>
    <t>07/10/2025 SE ESCALA AL COORDINADOR DE ZONA PARA ENTREGA DE ROLLOS EN SITIO | 08/10/2025 SE VISITA COMERCIO, SE ENTREGAN 30 ROLLOS RBM , NO SE MANIPULAN DISPOSITIVOS</t>
  </si>
  <si>
    <t>2851158</t>
  </si>
  <si>
    <t>3007059587</t>
  </si>
  <si>
    <t>DISTRICOL DROGUERIA BARILOCHE</t>
  </si>
  <si>
    <t>FO-25-1644067 | FO-25-1640930</t>
  </si>
  <si>
    <t>08/10/2025 SE REALIZA ENTREGA DE 20 ROLLOS REDEBAN CON VISITA.</t>
  </si>
  <si>
    <t>2851318</t>
  </si>
  <si>
    <t>3007080221</t>
  </si>
  <si>
    <t>PTM PEREIRA SUPER SERVICIOS PU</t>
  </si>
  <si>
    <t>FO-25-1640908</t>
  </si>
  <si>
    <t>07/10/2025 SE ESCALA AL COORDINADOR DE ZONA PARA ENTREGA DE ROLLOS EN SITIO | 08/10/2025 SE ENTREGAN 20 ROLLOS.</t>
  </si>
  <si>
    <t>2851381</t>
  </si>
  <si>
    <t>3007080638</t>
  </si>
  <si>
    <t>BARRIO LA 80 MEDELLIN 1</t>
  </si>
  <si>
    <t>FO-25-1641528</t>
  </si>
  <si>
    <t>07/10/2025 SE ESCALA AL COORDINADOR DE ZONA PARA ENTREGA DE ROLLOS EN SITIO | 14/10/2025 SE REALIZA ENTREGA DE 40 ROLLOS POR EL OPERADOR VELOCES CON LA GUIA CRE023077</t>
  </si>
  <si>
    <t>2851450</t>
  </si>
  <si>
    <t>3007081130</t>
  </si>
  <si>
    <t>BARRIO LA PRADERA CAREPA ANTIOQUIA  CAREPA</t>
  </si>
  <si>
    <t>FO-25-1641529</t>
  </si>
  <si>
    <t>07/10/2025 SE ESCALA AL COORDINADOR DE ZONA PARA ENTREGA DE ROLLOS EN SITIO | 10/10/2025 ENTREGA DE 10 ROLLOS</t>
  </si>
  <si>
    <t>2851466</t>
  </si>
  <si>
    <t>3007079096</t>
  </si>
  <si>
    <t>BARRIO ANTARES 1 IBAGUE</t>
  </si>
  <si>
    <t>FO-25-1648418</t>
  </si>
  <si>
    <t>08/10/2025 SE ESCALA AL COORDINADOR DE ZONA PARA ENTREGA DE ROLLOS EN SITIO | 09/10/2025 SE ENTREGA 10 ROLLOS CON VISITA</t>
  </si>
  <si>
    <t>2851583</t>
  </si>
  <si>
    <t>FO-25-1643315</t>
  </si>
  <si>
    <t>07/10/2025 SE CONFIRMAN DATOS. SE REALIZA ENVIO DE ROLLOS CON GUIA | 12/10/2025 SE REALIZA ENVIO DE 20 ROLLOS, CON LA GUIA 284607457 SERVIENTREGA. SE CONFIRMA ENTREGA EXITOSA POR PARTE DE LA TRANSPORTADORA</t>
  </si>
  <si>
    <t>2851588</t>
  </si>
  <si>
    <t>3007073833</t>
  </si>
  <si>
    <t>FO-25-1641519</t>
  </si>
  <si>
    <t>07/10/2025 SE ESCALA AL COORDINADOR DE ZONA PARA ENTREGA DE ROLLOS EN SITIO | 08/10/2025 SE REALIZA ENTREGA DE 40 ROLLOS REDEBAN CON VISITA.</t>
  </si>
  <si>
    <t>2851628</t>
  </si>
  <si>
    <t>3007070407</t>
  </si>
  <si>
    <t>DISTRICOL SAMMY TIENDA</t>
  </si>
  <si>
    <t>FO-25-1648417</t>
  </si>
  <si>
    <t>08/10/2025 SE ESCALA AL COORDINADOR DE ZONA PARA ENTREGA DE ROLLOS EN SITIO | 14/10/2025 SE REALIZA ENTREGA DE 10 ROLLOS POR EL OPERADOR VELOCES CON LA GUIA V4001654513</t>
  </si>
  <si>
    <t>47798</t>
  </si>
  <si>
    <t>2851638</t>
  </si>
  <si>
    <t>3007081177</t>
  </si>
  <si>
    <t>TENERIFE</t>
  </si>
  <si>
    <t>BARRIO CENTRO TENERIFE 2</t>
  </si>
  <si>
    <t>FO-25-1648826</t>
  </si>
  <si>
    <t>08/10/2025 SE CONFIRMA DATOS. SE REALIZA ENVIO DE ROLLOS CON GUIA | 12/10/2025 SE REALIZA ENVIO DE 10 ROLLOS, CON LA GUIA 2205447227 SERVIENTREGA. SE CONFIRMA ENTREGA EXITOSA POR PARTE DE LA TRANSPORTADORA</t>
  </si>
  <si>
    <t>2851639</t>
  </si>
  <si>
    <t>3007080208</t>
  </si>
  <si>
    <t>PTM BOGOTA LA OFICINA PAPELERI</t>
  </si>
  <si>
    <t>FO-25-1641505</t>
  </si>
  <si>
    <t>07/10/2025 SE ESCALA AL COORDINADOR DE ZONA PARA ENTREGA DE ROLLOS EN SITIO | 10/10/2025 SE VISITA COMERCIO CB BANCOLOMBIA, SE ENTREGAN ROLLOS DE PAPELERÍA SOLICITADOS PARA EL DATAFONO, NO UPS, NO SE MANIPULAN EQUIPOS.</t>
  </si>
  <si>
    <t>2851645</t>
  </si>
  <si>
    <t>3007078832</t>
  </si>
  <si>
    <t>DISTRICOL DYLER APPLE STORE</t>
  </si>
  <si>
    <t>FO-25-1641499</t>
  </si>
  <si>
    <t>07/10/2025 SE ESCALA AL COORDINADOR DE ZONA PARA ENTREGA DE ROLLOS EN SITIO | 08/10/2025 SE REALIZA ENTREGA DE 30 ROLLOS REDEBAN</t>
  </si>
  <si>
    <t>2851646</t>
  </si>
  <si>
    <t>3007044023</t>
  </si>
  <si>
    <t>BARRIO MARROQUIN 2 CALI 1</t>
  </si>
  <si>
    <t>FO-25-1641492</t>
  </si>
  <si>
    <t>07/10/2025 SE ESCALA AL COORDINADOR DE ZONA PARA ENTREGA DE ROLLOS EN SITIO | 08/10/2025 SE REALIZA ENTREGA DE 120 ROLLOS.</t>
  </si>
  <si>
    <t>2851665</t>
  </si>
  <si>
    <t>3007069086</t>
  </si>
  <si>
    <t>PTM MEDELLIN MERCADOS SANTA CE</t>
  </si>
  <si>
    <t>FO-25-1642568</t>
  </si>
  <si>
    <t>11/10/2025 SE LLEVÓ A CABO UNA VISITA TÉCNICA CON EL OBJETIVO DE ENTREGAR 80 ROLLOS REDEBAN AL CORRESPONSAL BANCOLOMBIA. EL MATERIAL FUE RECIBIDO POR EL ENCARGADO DEL PUNTO, QUIEN PROCEDIÓ A REVISAR CADA ROLLO. TRAS LA VERIFICACIÓN, SE CONFIRMÓ QUE LA ENTREGA FUE EXITOSA Y QUE EL MATERIAL SE ENCONTRABA EN ÓPTIMAS CONDICIONES.</t>
  </si>
  <si>
    <t>2851715</t>
  </si>
  <si>
    <t>3007076978</t>
  </si>
  <si>
    <t>BARRIO SAN MATEO SOACHA SOACHA 1</t>
  </si>
  <si>
    <t>FO-25-1641512</t>
  </si>
  <si>
    <t>07/10/2025 SE ESCALA AL COORDINADOR DE ZONA PARA ENTREGA DE ROLLOS EN SITIO | 10/10/2025 ENTREGA DE 10 ROLLOS PARA DATAFONO NO SE MANIPULA TERMINAL</t>
  </si>
  <si>
    <t>2851731</t>
  </si>
  <si>
    <t>3007044413</t>
  </si>
  <si>
    <t>DISTRICOL NUTIPHARMA</t>
  </si>
  <si>
    <t>FO-25-1641489</t>
  </si>
  <si>
    <t>07/10/2025 SE ESCALA AL COORDINADOR DE ZONA PARA ENTREGA DE ROLLOS EN SITIO | 14/10/2025 SE REALIZA ENTREGA DE 10 ROLLOS POR EL OPERADOR VELOCES CON LA GUIA CRE023079</t>
  </si>
  <si>
    <t>2851734</t>
  </si>
  <si>
    <t>3007078130</t>
  </si>
  <si>
    <t>PTM CUCUTA TIENDA DE MASCOTAS</t>
  </si>
  <si>
    <t>FO-25-1641481</t>
  </si>
  <si>
    <t>07/10/2025 SE ESCALA AL COORDINADOR DE ZONA PARA ENTREGA DE ROLLOS EN SITIO | 08/10/2025 SE ENTREGAN 40 ROLLOS</t>
  </si>
  <si>
    <t>2851781</t>
  </si>
  <si>
    <t>3007079340</t>
  </si>
  <si>
    <t>BARRIO SECTOR EL VOLGA YAURUMA</t>
  </si>
  <si>
    <t>FO-25-1648416</t>
  </si>
  <si>
    <t>08/10/2025 DATOS CONFIRMADOS. SE REALIZA ENVIO DE ROLLOS CON GUIA | 15/10/2025 SE REALIZA ENVIO DE 40 ROLLOS, CON LA GUIA 284607458 SERVIENTREGA. SE CONFIRMA ENTREGA EXITOSA POR PARTE DE LA TRANSPORTADORA</t>
  </si>
  <si>
    <t>2851852</t>
  </si>
  <si>
    <t>3007079302</t>
  </si>
  <si>
    <t>BARRIO PORVENIR FUNZA 5</t>
  </si>
  <si>
    <t>FO-25-1641448</t>
  </si>
  <si>
    <t>07/10/2025 SE ESCALA AL COORDINADOR DE ZONA PARA ENTREGA DE ROLLOS EN SITIO | 08/10/2025 SE VISITA COMERCIO CB BANCOLOMBIA, SE ENTREGAN ROLLOS DE PAPELERÍA SOLICITADOS PARA EL DATAFONO, NO UPS, NO SE MANIPULAN EQUIPOS.</t>
  </si>
  <si>
    <t>2851876</t>
  </si>
  <si>
    <t>3007024598</t>
  </si>
  <si>
    <t>REDY SABANETA</t>
  </si>
  <si>
    <t>FO-25-1641442</t>
  </si>
  <si>
    <t>07/10/2025 SE ESCALA AL COORDINADOR DE ZONA PARA ENTREGA DE ROLLOS EN SITIO | 14/10/2025 SE REALIZA ENTREGA DE 260 ROLLOS POR EL OPERADOR VELOCES CON LA GUIA V4001648403</t>
  </si>
  <si>
    <t>2851909</t>
  </si>
  <si>
    <t>3007025160</t>
  </si>
  <si>
    <t>REDY PLAZA DE FLORES</t>
  </si>
  <si>
    <t>FO-25-1641445</t>
  </si>
  <si>
    <t>07/10/2025 SE ESCALA AL COORDINADOR DE ZONA PARA ENTREGA DE ROLLOS EN SITIO | 10/10/2025 SE REALIZA ENTREGA DE 370 ROLLOS POR EL OPERADOR VELOCES CON LA GUIA V4001648402</t>
  </si>
  <si>
    <t>2851921</t>
  </si>
  <si>
    <t>FO-25-1641422</t>
  </si>
  <si>
    <t>07/10/2025 SE ESCALA AL COORDINADOR DE ZONA PARA ENTREGA DE ROLLOS EN SITIO | 07/10/2025 SE VISITA COMERCIO SE REALIZA LA ENTREGA DE 80 ROLLOS RBM CB OPERATIVO</t>
  </si>
  <si>
    <t>2852086</t>
  </si>
  <si>
    <t>FO-25-1669351</t>
  </si>
  <si>
    <t>11/10/2025 AL LLEGAR AL ESTABLECIMIENTO PARA REALIZAR LA ENTREGA PROGRAMADA DE 30 ROLLOS, SE CONSTATÓ QUE EL LOCAL SE ENCONTRABA CERRADO. SE PROCEDIÓ A CONTACTAR AL CLIENTE VÍA TELEFÓNICA, QUIEN INDICÓ QUE, POR FAVOR, SE INGRESARAN LOS ROLLOS POR LAS REJAS DEL COMERCIO, COMPROMETIÉNDOSE A RECIBIRLOS PERSONALMENTE MÁS TARDE. SIGUIENDO SU INSTRUCCIÓN EXPRESA, SE REALIZÓ LA ENTREGA CONFORME A LO SOLICITADO, DEJANDO CONSTANCIA DE QUE EL PROCEDIMIENTO FUE EJECUTADO BAJO DECISIÓN DIRECTA DEL CLIENTE</t>
  </si>
  <si>
    <t>2852122</t>
  </si>
  <si>
    <t>3007069523</t>
  </si>
  <si>
    <t>FO-25-1642320</t>
  </si>
  <si>
    <t>07/10/2025 SE ESCALA AL COORDINADOR DE ZONA PARA ENTREGA DE ROLLOS EN SITIO | 10/10/2025 SE REALIZA ENTREGA DE 20 ROLLOS POR EL OPERADOR VELOCES CON LA GUIA V4001652274</t>
  </si>
  <si>
    <t>2852148</t>
  </si>
  <si>
    <t>3007076531</t>
  </si>
  <si>
    <t>BARRIO MOLINOS SUR BOGOTA</t>
  </si>
  <si>
    <t>FO-25-1642312</t>
  </si>
  <si>
    <t>07/10/2025 SE ESCALA AL COORDINADOR DE ZONA PARA ENTREGA DE ROLLOS EN SITIO | 08/10/2025 SE VISITA COMERCIO, SE ENTREGAN 59 ROLLOS RBM, NO SE MANIPULAN DISPOSITIVOS</t>
  </si>
  <si>
    <t>2852186</t>
  </si>
  <si>
    <t>3007080788</t>
  </si>
  <si>
    <t>BARRIO CONCOR MALAMBO 4</t>
  </si>
  <si>
    <t>FO-25-1648413</t>
  </si>
  <si>
    <t>08/10/2025 SE ESCALA AL COORDINADOR DE ZONA PARA ENTREGA DE ROLLOS EN SITIO | 11/10/2025 SE HACE ENTREGA DE 10 ROLLOS REDEBAN EN LA CALLE 10 25 139 MALAMBO CONCOR</t>
  </si>
  <si>
    <t>2852274</t>
  </si>
  <si>
    <t>3007037540</t>
  </si>
  <si>
    <t>PTM MED SAN JERONIMO</t>
  </si>
  <si>
    <t>FO-25-1642307</t>
  </si>
  <si>
    <t>07/10/2025 SE ESCALA AL COORDINADOR DE ZONA PARA ENTREGA DE ROLLOS EN SITIO | 15/10/2025 SE REALIZA ENTREGA DE 70 ROLLOS POR EL OPERADOR CABIFY CON LA GUIA CRE023100</t>
  </si>
  <si>
    <t>2852399</t>
  </si>
  <si>
    <t>3007076703</t>
  </si>
  <si>
    <t>BARRIO LAS VILLAS ZIPAQUIRA 1</t>
  </si>
  <si>
    <t>FO-25-1648410</t>
  </si>
  <si>
    <t>08/10/2025 SE ESCALA AL COORDINADOR DE ZONA PARA ENTREGA DE ROLLOS EN SITIO | 09/10/2025 SE VISITA COMERCIO CB BANCOLOMBIA, SE ENTREGAN ROLLOS DE PAPELERÍA SOLICITADOS PARA EL DATAFONO, NO UPS, NO SE MANIPULAN EQUIPOS.</t>
  </si>
  <si>
    <t>2852476</t>
  </si>
  <si>
    <t>3007071839</t>
  </si>
  <si>
    <t>BUCARAMANGA CHPRRERA DE DON JU</t>
  </si>
  <si>
    <t>FO-25-1642296</t>
  </si>
  <si>
    <t>07/10/2025 SE ESCALA AL COORDINADOR DE ZONA PARA ENTREGA DE ROLLOS EN SITIO | 08/10/2025 SE ENTREGA ROLLOS EN SITIO</t>
  </si>
  <si>
    <t>13580</t>
  </si>
  <si>
    <t>2852640</t>
  </si>
  <si>
    <t>3007071093</t>
  </si>
  <si>
    <t>REGIDOR</t>
  </si>
  <si>
    <t>BARRIO AVENIDA RIO VIEJO REGID</t>
  </si>
  <si>
    <t>FO-25-1664008</t>
  </si>
  <si>
    <t>09/10/2025 DATOS CONFIRMADOS. SE REALIZA ENVIO DE ROLLOS CON GUIA | 15/10/2025 SE LLAMA AL USUARIO Y NOS CONFRIMA QUE AUN NO LE HAN LLEGADO LOS ROLLOS | 17/10/2025 SE REALIZA ENVIO DE 60 ROLLOS, CON LA GUIA 2205447231 SERVIENTREGA. SE CONFIRMA ENTREGA EXITOSA POR PARTE DE LA TRANSPORTADORA</t>
  </si>
  <si>
    <t>2852669</t>
  </si>
  <si>
    <t>3007079069</t>
  </si>
  <si>
    <t>BARRIO GUAIMARAL CUCUTA 12</t>
  </si>
  <si>
    <t>FO-25-1642287</t>
  </si>
  <si>
    <t>07/10/2025 SE ESCALA AL COORDINADOR DE ZONA PARA ENTREGA DE ROLLOS EN SITIO | 08/10/2025 SE REALIZA ENTREGA DE 40 ROLLOS RBM OK</t>
  </si>
  <si>
    <t>2852673</t>
  </si>
  <si>
    <t>3007074480</t>
  </si>
  <si>
    <t>BARRIO CENTRO BUCARAMANGA 68</t>
  </si>
  <si>
    <t>FO-25-1642277</t>
  </si>
  <si>
    <t>2852689</t>
  </si>
  <si>
    <t>3007081033</t>
  </si>
  <si>
    <t>DISTRICOL TIENDA ISABELLA´S</t>
  </si>
  <si>
    <t>FO-25-1642790</t>
  </si>
  <si>
    <t>07/10/2025 SE ESCALA AL COORDINADOR DE ZONA PARA ENTREGA DE ROLLOS EN SITIO | 08/10/2025 SE REALIZÓ VISITA TÉCNICA CON EL OBJETIVO DE ENTREGAR 10 ROLLOS REDEBAN EN EL PUNTO ASIGNADO. LA ENTREGA SE LLEVÓ A CABO DE MANERA EXITOSA, CUMPLIENDO CON LOS REQUISITOS ESTABLECIDOS Y SIN PRESENTAR NOVEDADES DURANTE EL PROCESO</t>
  </si>
  <si>
    <t>2852802</t>
  </si>
  <si>
    <t>3007061164</t>
  </si>
  <si>
    <t>DISTRICOL PIOS MULTISERVICIOS</t>
  </si>
  <si>
    <t>FO-25-1642282</t>
  </si>
  <si>
    <t>07/10/2025 SE ESCALA AL COORDINADOR DE ZONA PARA ENTREGA DE ROLLOS EN SITIO | 08/10/2025 SE REALIZA VISITA AL PUNTO,SE ENTREGAN 20 ROLLOS PAPEL RBM</t>
  </si>
  <si>
    <t>2852871</t>
  </si>
  <si>
    <t>3007079180</t>
  </si>
  <si>
    <t>BARRIO MOJICA CALI  2</t>
  </si>
  <si>
    <t>FO-25-1642776</t>
  </si>
  <si>
    <t>07/10/2025 SE ESCALA AL COORDINADOR DE ZONA PARA ENTREGA DE ROLLOS EN SITIO | 08/10/2025 SE REALIZA ENTREGA DE 70 ROLLOS</t>
  </si>
  <si>
    <t>2852891</t>
  </si>
  <si>
    <t>FO-25-1642754</t>
  </si>
  <si>
    <t>07/10/2025 SE ESCALA AL COORDINADOR DE ZONA PARA ENTREGA DE ROLLOS EN SITIO | 08/10/2025 SE ENTREGAN 60 ROLLOS A JHOANA QUIÑONES</t>
  </si>
  <si>
    <t>2852909</t>
  </si>
  <si>
    <t>3007073832</t>
  </si>
  <si>
    <t>FO-25-1648406</t>
  </si>
  <si>
    <t>08/10/2025 SE ESCALA AL COORDINADOR DE ZONA PARA ENTREGA DE ROLLOS EN SITIO | 09/10/2025 SE REALIZA ENTREGA DE 10 ROLLOS REDEBAN CON VISITA.</t>
  </si>
  <si>
    <t>2853036</t>
  </si>
  <si>
    <t>3007057793</t>
  </si>
  <si>
    <t>BARRIO SAN JUANITO ZIPAQUIRA</t>
  </si>
  <si>
    <t>FO-25-1642722</t>
  </si>
  <si>
    <t>07/10/2025 SE ESCALA AL COORDINADOR DE ZONA PARA ENTREGA DE ROLLOS EN SITIO | 08/10/2025 SE REALIZA LA ENTREGA DE 40 ROLLOS</t>
  </si>
  <si>
    <t>2853116</t>
  </si>
  <si>
    <t>3007045042</t>
  </si>
  <si>
    <t>DISTRICOL PUNTA ROMA</t>
  </si>
  <si>
    <t>FO-25-1642745</t>
  </si>
  <si>
    <t>07/10/2025 SE ESCALA AL COORDINADOR DE ZONA PARA ENTREGA DE ROLLOS EN SITIO | 10/10/2025 SE REALIZA ENTREGA DE 30 ROLLOS POR EL OPERADOR VELOCES CON LA GUIA V4001652275</t>
  </si>
  <si>
    <t>2853119</t>
  </si>
  <si>
    <t>3007080254</t>
  </si>
  <si>
    <t>BARRIO VRD VILLA DIANA AMAGA</t>
  </si>
  <si>
    <t>FO-25-1642738</t>
  </si>
  <si>
    <t>07/10/2025 SE ESCALA AL COORDINADOR DE ZONA PARA ENTREGA DE ROLLOS EN SITIO | 10/10/2025 SE REALIZA ENTREGA DE ROLLOS</t>
  </si>
  <si>
    <t>2853434</t>
  </si>
  <si>
    <t>3007035323</t>
  </si>
  <si>
    <t>BARRIO CENTRO BUCARAMANGA 4</t>
  </si>
  <si>
    <t>FO-25-1643116</t>
  </si>
  <si>
    <t>2853452</t>
  </si>
  <si>
    <t>3007042663</t>
  </si>
  <si>
    <t>BARRIO BOSA PORVENIR BOGOTA 2</t>
  </si>
  <si>
    <t>FO-25-1643110</t>
  </si>
  <si>
    <t>07/10/2025 SE ESCALA AL COORDINADOR DE ZONA PARA ENTREGA DE ROLLOS EN SITIO | 09/10/2025 ENTREGA DE 40 ROLLOS NO SE MANIPULAN EQUIPOS</t>
  </si>
  <si>
    <t>2853458</t>
  </si>
  <si>
    <t>FO-25-1643107</t>
  </si>
  <si>
    <t>07/10/2025 SE ESCALA AL COORDINADOR DE ZONA PARA ENTREGA DE ROLLOS EN SITIO | 16/10/2025 SE REALIZA ENTREGA DE 210 ROLLOS POR EL OPERADOR CABIFY CON LA GUIA V4001652276</t>
  </si>
  <si>
    <t>2853481</t>
  </si>
  <si>
    <t>3007028176</t>
  </si>
  <si>
    <t>BARRIO LA TEBAITA ARMENIA QUIN</t>
  </si>
  <si>
    <t>FO-25-1643100</t>
  </si>
  <si>
    <t>07/10/2025 SE ESCALA AL COORDINADOR DE ZONA PARA ENTREGA DE ROLLOS EN SITIO | 14/10/2025 SE VISITA COMERCIO SE REALIZÓ ENTREGA DE 20 ROLLOS</t>
  </si>
  <si>
    <t>2853571</t>
  </si>
  <si>
    <t>3007034384</t>
  </si>
  <si>
    <t>REVAL SAN JOSE</t>
  </si>
  <si>
    <t>FO-25-1643093</t>
  </si>
  <si>
    <t>07/10/2025 SE ESCALA AL COORDINADOR DE ZONA PARA ENTREGA DE ROLLOS EN SITIO | 08/10/2025 SE VISITA COMERCIO, SE ENTREGAN 140 ROLLOS RBM, NO SE MANIPULAN DISPOSITIVOS</t>
  </si>
  <si>
    <t>2853643</t>
  </si>
  <si>
    <t>3007030843</t>
  </si>
  <si>
    <t>COMCARD RED CARITAS FELICES</t>
  </si>
  <si>
    <t>FO-25-1643081</t>
  </si>
  <si>
    <t>07/10/2025 SE ESCALA AL COORDINADOR DE ZONA PARA ENTREGA DE ROLLOS EN SITIO | 16/10/2025 SE REALIZA ENTREGA DE 20 ROLLOS POR EL OPERADOR CABIFY CON LA GUIA CRE023104</t>
  </si>
  <si>
    <t>2853645</t>
  </si>
  <si>
    <t>3007079386</t>
  </si>
  <si>
    <t>BARRIO LAS PALMERAS ALTAS FLORENCIA</t>
  </si>
  <si>
    <t>FO-25-1643490</t>
  </si>
  <si>
    <t>07/10/2025 SE ESCALA AL COORDINADOR DE ZONA PARA ENTREGA DE ROLLOS EN SITIO | 08/10/2025 SE REALIZA ENTREGA DE 10 ROLLOS RBM EN SITIO ENTREGA EXITOSA</t>
  </si>
  <si>
    <t>20295</t>
  </si>
  <si>
    <t>2853667</t>
  </si>
  <si>
    <t>3007069565</t>
  </si>
  <si>
    <t>GAMARRA</t>
  </si>
  <si>
    <t>DISTRICOL REPRESENTACIONES IDA</t>
  </si>
  <si>
    <t>FO-25-1643313</t>
  </si>
  <si>
    <t>07/10/2025 SE CONFIRMAN DATOS. SE REALIZA ENVIO DE ROLLOS CON GUIA | 20/10/2025 SE REALIZA ENVIO DE 40 ROLLOS, CON LA GUIA 2205447222 SERVIENTREGA. SE CONFIRMA ENTREGA EXITOSA POR PARTE DE LA TRANSPORTADORA</t>
  </si>
  <si>
    <t>2853680</t>
  </si>
  <si>
    <t>3007038148</t>
  </si>
  <si>
    <t>BARRIO CENTRO CHIA 12</t>
  </si>
  <si>
    <t>FO-25-1643273</t>
  </si>
  <si>
    <t>07/10/2025 SE ESCALA AL COORDINADOR DE ZONA PARA ENTREGA DE ROLLOS EN SITIO | 10/10/2025 SE DEJAN 110 ROLLOS</t>
  </si>
  <si>
    <t>2853713</t>
  </si>
  <si>
    <t>3007031710</t>
  </si>
  <si>
    <t>BARRIO HACARITAMA 2 VILLAVICEN</t>
  </si>
  <si>
    <t>FO-25-1643089</t>
  </si>
  <si>
    <t>07/10/2025 SE ESCALA AL COORDINADOR DE ZONA PARA ENTREGA DE ROLLOS EN SITIO | 08/10/2025 SE REALIZA ENTREGA EN SITIO DE 40 ROLLOS RBM</t>
  </si>
  <si>
    <t>2853719</t>
  </si>
  <si>
    <t>3007066624</t>
  </si>
  <si>
    <t>PTM CARTAGENA PHARMA PLUS CTG</t>
  </si>
  <si>
    <t>FO-25-1643086</t>
  </si>
  <si>
    <t>07/10/2025 SE ESCALA AL COORDINADOR DE ZONA PARA ENTREGA DE ROLLOS EN SITIO | 14/10/2025 SE ENTREGAN 30 ROLLOS</t>
  </si>
  <si>
    <t>2853873</t>
  </si>
  <si>
    <t>3007080426</t>
  </si>
  <si>
    <t>PTM CALI TIENDA Y VARIEDADES L</t>
  </si>
  <si>
    <t>FO-25-1643430</t>
  </si>
  <si>
    <t>07/10/2025 SE ESCALA AL COORDINADOR DE ZONA PARA ENTREGA DE ROLLOS EN SITIO | 08/10/2025 SE REALIZA ENTREGA DE 20 ROLLOS TÉRMICOS EN EL CB SIN NOVEDAD.</t>
  </si>
  <si>
    <t>2853902</t>
  </si>
  <si>
    <t>3007058396</t>
  </si>
  <si>
    <t>BARRIO SAN CARLOS TUNJA 1</t>
  </si>
  <si>
    <t>FO-25-1643269</t>
  </si>
  <si>
    <t>07/10/2025 SE ESCALA AL COORDINADOR DE ZONA PARA ENTREGA DE ROLLOS EN SITIO | 08/10/2025 ENTREGA DE 80 ROLLOS EXITOSA</t>
  </si>
  <si>
    <t>2853993</t>
  </si>
  <si>
    <t>3007054033</t>
  </si>
  <si>
    <t>DISTRICOL FARMAKOS S A S</t>
  </si>
  <si>
    <t>FO-25-1643419</t>
  </si>
  <si>
    <t>07/10/2025 SE ESCALA AL COORDINADOR DE ZONA PARA ENTREGA DE ROLLOS EN SITIO | 08/10/2025 SE REALIZA ENTREGA DE 100 ROLLOS EN EL PUNTO AL SR NESTOR VARGAS</t>
  </si>
  <si>
    <t>2854032</t>
  </si>
  <si>
    <t>3007079623</t>
  </si>
  <si>
    <t>BARRIO BARBOSA AUTOPISTA BARBO</t>
  </si>
  <si>
    <t>FO-25-1643427</t>
  </si>
  <si>
    <t>07/10/2025 SE ESCALA AL COORDINADOR DE ZONA PARA ENTREGA DE ROLLOS EN SITIO | 09/10/2025 SE REALIZÓ VISITA TÉCNICA CON EL OBJETIVO DE ENTREGAR 20 ROLLOS REDEBAN EN EL PUNTO ASIGNADO. LA ENTREGA SE LLEVÓ A CABO DE MANERA EXITOSA, CUMPLIENDO CON LOS REQUISITOS ESTABLECIDOS Y SIN PRESENTAR NOVEDADES DURANTE EL PROCESO</t>
  </si>
  <si>
    <t>2854051</t>
  </si>
  <si>
    <t>3007080331</t>
  </si>
  <si>
    <t>PTM OCAÑA AUTOSERVICIO CONFIMA</t>
  </si>
  <si>
    <t>FO-25-1643312</t>
  </si>
  <si>
    <t>07/10/2025 SE CONFIRMAN DATOS. SE REALIZA ENVIO DE ROLLOS CON GUIA</t>
  </si>
  <si>
    <t>2854067</t>
  </si>
  <si>
    <t>3007079825</t>
  </si>
  <si>
    <t>BARRIO TERMINAL PIENDAMÓ</t>
  </si>
  <si>
    <t>FO-25-1664001</t>
  </si>
  <si>
    <t>09/10/2025 DATOS CONFIRMADOS. SE REALIZA ENVIO DE ROLLOS CON GUIA | 20/10/2025 SE REALIZA ENVIO DE 10 ROLLOS, CON LA GUIA 2185553859 SERVIENTREGA. SE CONFIRMA ENTREGA EXITOSA POR PARTE DE LA TRANSPORTADORA</t>
  </si>
  <si>
    <t>2854139</t>
  </si>
  <si>
    <t>3007078995</t>
  </si>
  <si>
    <t>PTM BELLO REPLAY MS</t>
  </si>
  <si>
    <t>FO-25-1643424</t>
  </si>
  <si>
    <t>07/10/2025 SE ESCALA AL COORDINADOR DE ZONA PARA ENTREGA DE ROLLOS EN SITIO | 10/10/2025 SE REALIZA ENTREGA DE 20 ROLLOS POR EL OPERADOR CABIFYCON LA GUIA V4001652277</t>
  </si>
  <si>
    <t>2854197</t>
  </si>
  <si>
    <t>3007079155</t>
  </si>
  <si>
    <t>BARRIO URB TRAPICHES VILLA DEL ROSARIO</t>
  </si>
  <si>
    <t>FO-25-1644554</t>
  </si>
  <si>
    <t>08/10/2025 SE ESCALA AL COORDINADOR DE ZONA PARA ENTREGA DE ROLLOS EN SITIO | 08/10/2025 SE VISITA COMERCIO Y SE ENTREGAN 10 ROLLOS OK</t>
  </si>
  <si>
    <t>2854283</t>
  </si>
  <si>
    <t>3007079122</t>
  </si>
  <si>
    <t>BARRIO CENTRO RESTREPO  6</t>
  </si>
  <si>
    <t>FO-25-1644521</t>
  </si>
  <si>
    <t>08/10/2025 SE ESCALA AL COORDINADOR DE ZONA PARA ENTREGA DE ROLLOS EN SITIO | 10/10/2025 SE REALIZA ENTREGA DE 10 ROLLOS REDEBAN CON VISITA, NO SE INTERVIENE EQUIPOS</t>
  </si>
  <si>
    <t>2854313</t>
  </si>
  <si>
    <t>FO-25-1643415</t>
  </si>
  <si>
    <t>07/10/2025 SE ESCALA AL COORDINADOR DE ZONA PARA ENTREGA DE ROLLOS EN SITIO | 11/10/2025 ENTREGA DE 90 ROLLOS NO SE MANIPULAN EQUIPOS</t>
  </si>
  <si>
    <t>2854336</t>
  </si>
  <si>
    <t>3007067147</t>
  </si>
  <si>
    <t>KAZAZA STUDIOS</t>
  </si>
  <si>
    <t>FO-25-1644564</t>
  </si>
  <si>
    <t>08/10/2025 SE ESCALA AL COORDINADOR DE ZONA PARA ENTREGA DE ROLLOS EN SITIO | 14/10/2025 SE REALIZA ENTREGA DE 30 ROLLOS REDEBAN EN OTRA DIRECCIÓN POR SOLICITUD DEL CLIENTE LE LLEGAN MÁS RÁPIDO</t>
  </si>
  <si>
    <t>2854337</t>
  </si>
  <si>
    <t>3007037736</t>
  </si>
  <si>
    <t>BARRIO CENTRO CIENAGA DE ORO 1</t>
  </si>
  <si>
    <t>FO-25-1644557</t>
  </si>
  <si>
    <t>08/10/2025 SE ESCALA AL COORDINADOR DE ZONA PARA ENTREGA DE ROLLOS EN SITIO | 11/10/2025 SE REALIZA ENTREGA DE 70 ROLLOS REDEBAN EN EL PUNTO SIN NOVEDAD, EN LA ENTREGA NO SE MANIPULAN EQUIPOS</t>
  </si>
  <si>
    <t>2854342</t>
  </si>
  <si>
    <t>3007010016</t>
  </si>
  <si>
    <t>BARRIO SAN FRANCISCO - BUCARAM</t>
  </si>
  <si>
    <t>FO-25-1644550</t>
  </si>
  <si>
    <t>08/10/2025 SE ESCALA AL COORDINADOR DE ZONA PARA ENTREGA DE ROLLOS EN SITIO | 08/10/2025 SE REALIZA ENTREGA DE 40 ROLLOS A LA SRA GLORIA DEHOYOS</t>
  </si>
  <si>
    <t>2854344</t>
  </si>
  <si>
    <t>3007074425</t>
  </si>
  <si>
    <t>FO-25-1644543</t>
  </si>
  <si>
    <t>08/10/2025 SE ESCALA AL COORDINADOR DE ZONA PARA ENTREGA DE ROLLOS EN SITIO | 09/10/2025 SE REALIZA ENTREGA DE 20 ROLLOS REDEBAN CON VISITA.</t>
  </si>
  <si>
    <t>2854375</t>
  </si>
  <si>
    <t>3007029037</t>
  </si>
  <si>
    <t>BRR EL CARMEN DE EL CHARCO TUM</t>
  </si>
  <si>
    <t>FO-25-1663998</t>
  </si>
  <si>
    <t>09/10/2025 DATOS CONFIRMADOS. SE REALIZA ENVIO DE ROLLOS CON GUIA | 16/10/2025 ENVIO EN PROCESO, EN ZONA DE DISTRIBUCION AUN NO RECIBE USUARIO | 18/10/2025 SE LLAMA AL USUARIO Y NOS CONFIRMA QUE AUN NO LE HAN LLEGADO LOS ROLLOS | 28/10/2025 SE REALIZA ENVIO DE 10 ROLLOS, CON LA GUIA 2185553860 SERVIENTREGA SE CONFIRMA ENTREGA EXITOSA POR PARTE DE LA TRANSPORTADORA</t>
  </si>
  <si>
    <t>2854386</t>
  </si>
  <si>
    <t>3007073419</t>
  </si>
  <si>
    <t>PTM VEREDA ELSALADO COPACABANA</t>
  </si>
  <si>
    <t>FO-25-1644527</t>
  </si>
  <si>
    <t>08/10/2025 SE ESCALA AL COORDINADOR DE ZONA PARA ENTREGA DE ROLLOS EN SITIO | 10/10/2025 SE REALIZA ENTREGA OK DE 20 ROLLOS</t>
  </si>
  <si>
    <t>2854440</t>
  </si>
  <si>
    <t>3007081060</t>
  </si>
  <si>
    <t>BARRIO SANTA ISABEL CALI 3</t>
  </si>
  <si>
    <t>FO-25-1644537</t>
  </si>
  <si>
    <t>08/10/2025 SE ESCALA AL COORDINADOR DE ZONA PARA ENTREGA DE ROLLOS EN SITIO | 09/10/2025 LA VISITA TÉCNICA REALIZADA AL COMERCIO SE LLEGA AL SITIO SE INFORMA EL MOTIVO DE LA VISITA SE ENTREGAN 10 ROLLOS TÉRMICOS AL FRENTE EL QUE RECIBE ROLLOS</t>
  </si>
  <si>
    <t>2854446</t>
  </si>
  <si>
    <t>3007071743</t>
  </si>
  <si>
    <t>PTM BOGOTA  SUPERMARKET EL DIN</t>
  </si>
  <si>
    <t>FO-25-1644530</t>
  </si>
  <si>
    <t>08/10/2025 SE ESCALA AL COORDINADOR DE ZONA PARA ENTREGA DE ROLLOS EN SITIO | 09/10/2025 SE LLEGA A SITIO, SE ENTREGAN 10 ROLLOS RBM</t>
  </si>
  <si>
    <t>2854466</t>
  </si>
  <si>
    <t>3007076926</t>
  </si>
  <si>
    <t>BARRIO CENTENARIO YOCOTO</t>
  </si>
  <si>
    <t>FO-25-1644516</t>
  </si>
  <si>
    <t>08/10/2025 SE ESCALA AL COORDINADOR DE ZONA PARA ENTREGA DE ROLLOS EN SITIO | 09/10/2025 SE ENTREGAN 30 ROLLOS EN BUEN ESTADO</t>
  </si>
  <si>
    <t>13683</t>
  </si>
  <si>
    <t>2854549</t>
  </si>
  <si>
    <t>3007050677</t>
  </si>
  <si>
    <t>SANTA ROSA</t>
  </si>
  <si>
    <t>BARRIO EL TAMARINDO SANTA ROSA</t>
  </si>
  <si>
    <t>FO-25-1650320</t>
  </si>
  <si>
    <t>09/10/2025 SE ESCALA PARA AUTORIZACION DE ROLLOS-RBM AUTORIZA ENTREGA, SE ESCALA AL COORDINADOR DE ZONA PARA ENTREGA DE ROLLOS EN SITIO | 14/10/2025 SE ENTREGAN 30 ROLLOS</t>
  </si>
  <si>
    <t>2854576</t>
  </si>
  <si>
    <t>3007079335</t>
  </si>
  <si>
    <t>BARRIO ANDA LUCIA LA FRANCIA M</t>
  </si>
  <si>
    <t>FO-25-1644493</t>
  </si>
  <si>
    <t>08/10/2025 SE ESCALA AL COORDINADOR DE ZONA PARA ENTREGA DE ROLLOS EN SITIO | 14/10/2025 SE REALIZA ENTREGA DE 60 ROLLOS POR EL OPERADOR VELOCES CON LA GUIA V4001654514</t>
  </si>
  <si>
    <t>2854620</t>
  </si>
  <si>
    <t>3007061585</t>
  </si>
  <si>
    <t>FO-25-1644508</t>
  </si>
  <si>
    <t>08/10/2025 SE ESCALA AL COORDINADOR DE ZONA PARA ENTREGA DE ROLLOS EN SITIO | 09/10/2025 SE REALIZA VISITA SE ENTREGA 10 ROLLOS</t>
  </si>
  <si>
    <t>2854711</t>
  </si>
  <si>
    <t>3007079704</t>
  </si>
  <si>
    <t>PTM LA ESTRELLA KAOS PINATERIA</t>
  </si>
  <si>
    <t>FO-25-1644503</t>
  </si>
  <si>
    <t>08/10/2025 SE ESCALA AL COORDINADOR DE ZONA PARA ENTREGA DE ROLLOS EN SITIO | 14/10/2025 SE REALIZA ENTREGA DE 10 ROLLOS POR EL OPERADOR VELOCES CON LA GUIA V4001654515</t>
  </si>
  <si>
    <t>2855169</t>
  </si>
  <si>
    <t>3007080981</t>
  </si>
  <si>
    <t>BARRIO OSPINA EL CARMEN DE VIBORAL</t>
  </si>
  <si>
    <t>FO-25-1644488</t>
  </si>
  <si>
    <t>08/10/2025 SE ESCALA AL COORDINADOR DE ZONA PARA ENTREGA DE ROLLOS EN SITIO | 08/10/2025 SE REALIZÓ VISITA TÉCNICA CON EL OBJETIVO DE ENTREGAR 10 ROLLOS REDEBAN EN EL PUNTO ASIGNADO. LA ENTREGA SE LLEVÓ A CABO DE MANERA EXITOSA, CUMPLIENDO CON LOS REQUISITOS ESTABLECIDOS Y SIN PRESENTAR NOVEDADES DURANTE EL PROCESO</t>
  </si>
  <si>
    <t>2855512</t>
  </si>
  <si>
    <t>3007079039</t>
  </si>
  <si>
    <t>BARRIO CENTRO BARRANQUILLA 56</t>
  </si>
  <si>
    <t>FO-25-1645117</t>
  </si>
  <si>
    <t>08/10/2025 SE ESCALA AL COORDINADOR DE ZONA PARA ENTREGA DE ROLLOS EN SITIO | 09/10/2025 SE REALIZA VISITA SE ENTREGA 20 ROLLOS</t>
  </si>
  <si>
    <t>2855516</t>
  </si>
  <si>
    <t>3007067246</t>
  </si>
  <si>
    <t>DISTRICOL MESCELANEA YASMII</t>
  </si>
  <si>
    <t>FO-25-1645121</t>
  </si>
  <si>
    <t>08/10/2025 SE ESCALA AL COORDINADOR DE ZONA PARA ENTREGA DE ROLLOS EN SITIO | 09/10/2025 SE REALIZA VISITA TÉCNICA PARA ENTREGA DE 30 ROLLOS PARA DATÁFONO, NO SE INTERVIENE TERMINAL Y LA ENTREGA SE REALIZA SIN NOVEDAD.</t>
  </si>
  <si>
    <t>2855524</t>
  </si>
  <si>
    <t>3007080666</t>
  </si>
  <si>
    <t>BARRIO LA PITA GARZON</t>
  </si>
  <si>
    <t>FO-25-1661206</t>
  </si>
  <si>
    <t>09/10/2025 SE CONFIRMAN DATOS, SE REALIZA ENVIO DE ROLLOS CON GUIA | 16/10/2025 SE LLAMA AL USUARIO A CONFIRMAR ENTREGA PERO NO CONTESTA, SE LE INFORMA GUIA POR WSP | 16/10/2025 SE REALIZA ENVIO DE 10 ROLLOS, CON LA GUIA 2235596194 SERVIENTREGA. SE CONFIRMA ENTREGA EXITOSA POR PARTE DE LA TRANSPORTADORA</t>
  </si>
  <si>
    <t>2855639</t>
  </si>
  <si>
    <t>3007049393</t>
  </si>
  <si>
    <t>DISTRICOL DROGUERIA LA 26 TUNJ</t>
  </si>
  <si>
    <t>FO-25-1645113</t>
  </si>
  <si>
    <t>08/10/2025 SE ESCALA AL COORDINADOR DE ZONA PARA ENTREGA DE ROLLOS EN SITIO | 09/10/2025 ENTREGA DE 60 ROLLOS CON VISITA EXITOSA</t>
  </si>
  <si>
    <t>2855722</t>
  </si>
  <si>
    <t>FO-25-1645103</t>
  </si>
  <si>
    <t>08/10/2025 SE ESCALA AL COORDINADOR DE ZONA PARA ENTREGA DE ROLLOS EN SITIO | 14/10/2025 SE REALIZA ENTREGA DE 190 ROLLOS POR EL OPERADOR VELOCES CON LA GUIA V4001654519</t>
  </si>
  <si>
    <t>2855822</t>
  </si>
  <si>
    <t>3007080696</t>
  </si>
  <si>
    <t>BARRIO EL CENTRO SANTANDER DE QUILICHAO 5</t>
  </si>
  <si>
    <t>FO-25-1645097</t>
  </si>
  <si>
    <t>08/10/2025 SE ESCALA AL COORDINADOR DE ZONA PARA ENTREGA DE ROLLOS EN SITIO | 09/10/2025 SE REALIZA ENTREGA DE 10 ROLLOS REDEBAN</t>
  </si>
  <si>
    <t>2855825</t>
  </si>
  <si>
    <t>3007068307</t>
  </si>
  <si>
    <t>BARRIO FUEMAYOR GUADALAJARA DE</t>
  </si>
  <si>
    <t>FO-25-1645094</t>
  </si>
  <si>
    <t>08/10/2025 SE ESCALA AL COORDINADOR DE ZONA PARA ENTREGA DE ROLLOS EN SITIO | 09/10/2025 SE ENTREGAN 30 ARROYOS EN BUEN ESTADO</t>
  </si>
  <si>
    <t>2855894</t>
  </si>
  <si>
    <t>3007068195</t>
  </si>
  <si>
    <t>PTM MEDELLIN DISTRIBUIDORA Z &amp;</t>
  </si>
  <si>
    <t>FO-25-1645082</t>
  </si>
  <si>
    <t>08/10/2025 SE ESCALA AL COORDINADOR DE ZONA PARA ENTREGA DE ROLLOS EN SITIO | 16/10/2025 SE REALIZA ENTREGA DE 30 ROLLOS POR EL OPERADOR VELOCES CON LA GUIA CRE023101</t>
  </si>
  <si>
    <t>2855899</t>
  </si>
  <si>
    <t>3007080224</t>
  </si>
  <si>
    <t>PTM BELLO AUTOSERVICIO El PORV</t>
  </si>
  <si>
    <t>FO-25-1650313</t>
  </si>
  <si>
    <t>09/10/2025 SE ESCALA PARA AUTORIZACION DE ROLLOS-RBM AUTORIZA ENTREGA, SE ESCALA AL COORDINADOR DE ZONA PARA ENTREGA DE ROLLOS EN SITIO | 14/10/2025 SE REALIZA ENTREGA DE 10 ROLLOS POR EL OPERADOR VELOCES CON LA GUIA V4001658587</t>
  </si>
  <si>
    <t>2855906</t>
  </si>
  <si>
    <t>3007010276</t>
  </si>
  <si>
    <t>BARRIO GUAYABAL</t>
  </si>
  <si>
    <t>FO-25-1645089</t>
  </si>
  <si>
    <t>08/10/2025 SE ESCALA AL COORDINADOR DE ZONA PARA ENTREGA DE ROLLOS EN SITIO | 16/10/2025 SE REALIZA ENTREGA DE 140 ROLLOS POR EL OPERADOR VELOCES CON LA GUIA CRE023105</t>
  </si>
  <si>
    <t>2855976</t>
  </si>
  <si>
    <t>3007012040</t>
  </si>
  <si>
    <t>ZONA BANANERA   MAGDALENA</t>
  </si>
  <si>
    <t>FO-25-1645072</t>
  </si>
  <si>
    <t>08/10/2025 SE ESCALA AL COORDINADOR DE ZONA PARA ENTREGA DE ROLLOS EN SITIO | 10/10/2025 SE REALIZA ENTREGA DE 50 ROLLOS PARA DATÁFONO A SATISFACCIÓN DEL CLIENTE</t>
  </si>
  <si>
    <t>2856007</t>
  </si>
  <si>
    <t>3007040579</t>
  </si>
  <si>
    <t>BARRIO IGUALDAD BOGOTA</t>
  </si>
  <si>
    <t>FO-25-1645084</t>
  </si>
  <si>
    <t>08/10/2025 SE ESCALA AL COORDINADOR DE ZONA PARA ENTREGA DE ROLLOS EN SITIO | 08/10/2025 SE REALIZA ENTREGA DE 20 ROLLOS NOS SE MANIPULAN TERMINALES</t>
  </si>
  <si>
    <t>2856098</t>
  </si>
  <si>
    <t>FO-25-1645566</t>
  </si>
  <si>
    <t>08/10/2025 SE ESCALA AL COORDINADOR DE ZONA PARA ENTREGA DE ROLLOS EN SITIO | 10/10/2025 SE REALIZA ENTREGA DE 10 ROLLOS</t>
  </si>
  <si>
    <t>2856192</t>
  </si>
  <si>
    <t>FO-25-1645562</t>
  </si>
  <si>
    <t>08/10/2025 SE ESCALA AL COORDINADOR DE ZONA PARA ENTREGA DE ROLLOS EN SITIO | 14/10/2025 SE REALIZA ENTREGA DE 10 ROLLOS POR EL OPERADOR VELOCES CON LA GUIA V4001654521</t>
  </si>
  <si>
    <t>2856197</t>
  </si>
  <si>
    <t>3007065767</t>
  </si>
  <si>
    <t>BARRIO LA MAGDALENA CORREGIMIE</t>
  </si>
  <si>
    <t>FO-25-1662971</t>
  </si>
  <si>
    <t>09/10/2025 08/10/2025 SE ESCALA PARA AUTORIZACIÓN DE ROLLOS-RBM AUTORIZA, SE ESCALA AL COORDINADOR DE ZONA PARA ENTREGA DE ROLLOS EN SITIO | 10/10/2025 SE REALIZA ENVÍO DE 30 ROLLOS POR SOLICITUD</t>
  </si>
  <si>
    <t>2856264</t>
  </si>
  <si>
    <t>FO-25-1650299</t>
  </si>
  <si>
    <t>09/10/2025 SE ESCALA PARA AUTORIZACION DE ROLLOS-RBM AUTORIZA ENTREGA, SE ESCALA AL COORDINADOR DE ZONA PARA ENTREGA DE ROLLOS EN SITIO | 11/10/2025 ENTREGA DE 10 ROLLOS NO SE MANIPULAN EQUIPOS</t>
  </si>
  <si>
    <t>2856269</t>
  </si>
  <si>
    <t>3007077942</t>
  </si>
  <si>
    <t>DISTRICOL INTERRAPIDISIMO LA F</t>
  </si>
  <si>
    <t>FO-25-1645563</t>
  </si>
  <si>
    <t>08/10/2025 SE ESCALA AL COORDINADOR DE ZONA PARA ENTREGA DE ROLLOS EN SITIO | 09/10/2025 SE ENTREGA 30 ROLLOS CON VISITA</t>
  </si>
  <si>
    <t>2856344</t>
  </si>
  <si>
    <t>3007030807</t>
  </si>
  <si>
    <t>BARRIO TRIBUNAS</t>
  </si>
  <si>
    <t>FO-25-1650288</t>
  </si>
  <si>
    <t>09/10/2025 SE ESCALA PARA AUTORIZACION DE ROLLOS-RBM AUTORIZA ENTREGA, SE ESCALA AL COORDINADOR DE ZONA PARA ENTREGA DE ROLLOS EN SITIO | 15/10/2025 SE ENTREGAN 20 ROLLOS.</t>
  </si>
  <si>
    <t>2856371</t>
  </si>
  <si>
    <t>3007079695</t>
  </si>
  <si>
    <t>PTM CALI PUNTO RAJAAM</t>
  </si>
  <si>
    <t>FO-25-1645786</t>
  </si>
  <si>
    <t>08/10/2025 SE ESCALA AL COORDINADOR DE ZONA PARA ENTREGA DE ROLLOS EN SITIO | 10/10/2025 SE REALIZA ENTREGA DE 50 ROLLOS TÉRMICOS EN EL CB SIN NOVEDAD.</t>
  </si>
  <si>
    <t>2856385</t>
  </si>
  <si>
    <t>3007066053</t>
  </si>
  <si>
    <t>DISTRICOL AGROPECUARIA EL BODE</t>
  </si>
  <si>
    <t>FO-25-1661188</t>
  </si>
  <si>
    <t>09/10/2025 SE CONFIRMAN DATOS, SE REALIZA ENVIO DE ROLLOS CON GUIA | 16/10/2025 PAQUETE LISTO PARA ENTREGA, SE LLAMA AL AUSUARIO A CONFIRMAR PERO NO CONTESTA , TAMPOCO LE LLEGAN MENSAJES POR WSP . SE DEJA PENDIENTE POR CONFIRMACION | 11/10/2025 SE HA COMPLETADO EXITOSAMENTE EL ENVÍO DE 20 ROLLOS REDEBAN AL CORRESPONSAL BANCOLOMBIA, GESTIONADO A TRAVÉS DE LA TRANSPORTADORA INTERRAPIDÍSIMO. EL PAQUETE FUE ENTREGADO PARA SU DISTRIBUCIÓN CONFORME A LOS PROTOCOLOS ESTABLECIDOS.</t>
  </si>
  <si>
    <t>2856419</t>
  </si>
  <si>
    <t>FO-25-1648199</t>
  </si>
  <si>
    <t>08/10/2025 SE ESCALA AL COORDINADOR DE ZONA PARA ENTREGA DE ROLLOS EN SITIO | 09/10/2025 SE VISITA COMERCIO SE REALIZÓ ENTREGA DE 20 ROLLOS</t>
  </si>
  <si>
    <t>2856458</t>
  </si>
  <si>
    <t>3007079117</t>
  </si>
  <si>
    <t>BARRIO URB VIA A SANTANA PUERT</t>
  </si>
  <si>
    <t>FO-25-1662967</t>
  </si>
  <si>
    <t>09/10/2025 08/10/2025 SE ESCALA PARA AUTORIZACIÓN DE ROLLOS-RBM AUTORIZA, SE REALIZA ENVIO DE ROLLOS CON GUIA | 16/10/2025 EN CONTACTO CON USUARIO INFORMA QUE LO ROLLOS LLEGARON PERO NO HA IDO A RECOGERLOS, SE LE INFORM CIERRE DEL REPORTE | 16/10/2025 SE REALIZA ENVIO DE 20 ROLLOS, CON LA GUIA 2185553861. SE CONFIRMA ENTREGA EXITOSA POR PARTE DE LA TRANSPORTADORA</t>
  </si>
  <si>
    <t>2856532</t>
  </si>
  <si>
    <t>3007016652</t>
  </si>
  <si>
    <t>OPRAP CC SAN DIEGO</t>
  </si>
  <si>
    <t>FO-25-1645789</t>
  </si>
  <si>
    <t>08/10/2025 SE ESCALA AL COORDINADOR DE ZONA PARA ENTREGA DE ROLLOS EN SITIO | 15/10/2025 SE REALIZA ENTREGA DE 10 ROLLOS POR EL OPERADOR VELOCES CON LA GUIA V4001654522</t>
  </si>
  <si>
    <t>2857023</t>
  </si>
  <si>
    <t>3007065933</t>
  </si>
  <si>
    <t>PTM LEBRIJA MARKET PURTUGAL</t>
  </si>
  <si>
    <t>FO-25-1645918</t>
  </si>
  <si>
    <t>08/10/2025 SE ESCALA AL COORDINADOR DE ZONA PARA ENTREGA DE ROLLOS EN SITIO | 15/10/2025 SE HACE ENTREGA DE 20 ROLLOS A LA SRTA PAOLA GARCES</t>
  </si>
  <si>
    <t>2857096</t>
  </si>
  <si>
    <t>3007049639</t>
  </si>
  <si>
    <t>DISTRICOL CEN RECRE DIVER JUEG</t>
  </si>
  <si>
    <t>FO-25-1668418</t>
  </si>
  <si>
    <t>10/10/2025 DATOS ACTUALIZADOS. SE REALIZA ENVIO DE ROLLOS CON GUIA | 16/10/2025 SE REALIZA ENVIO DE 40 ROLLOS, CON LA GUIA 2187690770. SE CONFIRMA ENTREGA EXITOSA POR PARTE DE LA TRANSPORTADORA</t>
  </si>
  <si>
    <t>2857121</t>
  </si>
  <si>
    <t>3007032046</t>
  </si>
  <si>
    <t>OPRAP CAFAM FLORESTA</t>
  </si>
  <si>
    <t>FO-25-1645915</t>
  </si>
  <si>
    <t>08/10/2025 SE ESCALA AL COORDINADOR DE ZONA PARA ENTREGA DE ROLLOS EN SITIO | 15/10/2025 SE VISITA COMERCIO PARA ENTREGA DE 110 ROLLOS TÉRMICOS NO SE MANIPULA EQUIPO Y SE COMPLETA ENTREGA SIN NOVEDAD</t>
  </si>
  <si>
    <t>2857126</t>
  </si>
  <si>
    <t>3007081165</t>
  </si>
  <si>
    <t>BARRIO LAS GUADUAS CAIMITO</t>
  </si>
  <si>
    <t>FO-25-1661179</t>
  </si>
  <si>
    <t>09/10/2025 SE CONFIRMAN DATOS, SE REALIZA ENVIO DE ROLLOS CON GUIA | 17/10/2025 SE CONFIRMA ENTREGA EXITOSA DE 10 ROLLOS POR PARTE DE INTERRAPIDISIMO CON GUIA: 700171962425 | 16/10/2025 SE REALIZA ENVÍO POR OPERADOR LOGÍSTICO DE ACUERDO LA INSTRUCCIONES. SE CONFIRMA RECIBIDO VIA WHATSAPP 3017931846.</t>
  </si>
  <si>
    <t>2857131</t>
  </si>
  <si>
    <t>3007069093</t>
  </si>
  <si>
    <t>PTM BELLO GRANERO EL JULI</t>
  </si>
  <si>
    <t>FO-25-1645914</t>
  </si>
  <si>
    <t>08/10/2025 SE ESCALA AL COORDINADOR DE ZONA PARA ENTREGA DE ROLLOS EN SITIO | 14/10/2025 SE REALIZA ENTREGA DE 90 ROLLOS POR EL OPERADOR VELOCES CON LA GUIA V4001654524</t>
  </si>
  <si>
    <t>2857233</t>
  </si>
  <si>
    <t>3007012834</t>
  </si>
  <si>
    <t>BARRIO ALTICO NEIVA</t>
  </si>
  <si>
    <t>FO-25-1646631</t>
  </si>
  <si>
    <t>08/10/2025 SE ESCALA AL COORDINADOR DE ZONA PARA ENTREGA DE ROLLOS EN SITIO | 09/10/2025 SE LLEGA A SITIO SE ENTREGAN 160 ROLLOS RBM</t>
  </si>
  <si>
    <t>23686</t>
  </si>
  <si>
    <t>2857338</t>
  </si>
  <si>
    <t>3007063551</t>
  </si>
  <si>
    <t>SAN PELAYO</t>
  </si>
  <si>
    <t>BARRIO SAN ISIDRO SAN PELAYO</t>
  </si>
  <si>
    <t>FO-25-1646638</t>
  </si>
  <si>
    <t>08/10/2025 SE ESCALA AL COORDINADOR DE ZONA PARA ENTREGA DE ROLLOS EN SITIO | 11/10/2025 SE REALIZA ENVÍO DE ROLLOS REDEBAN DESDE SAN PELAYO AL CORREGIMIENTO SAN ISIDRO, SE CONFIRMA RECIBIDO CON EL CLIENTE OK</t>
  </si>
  <si>
    <t>2857394</t>
  </si>
  <si>
    <t>3007070355</t>
  </si>
  <si>
    <t>BARRIO EL BOSQUE CALI</t>
  </si>
  <si>
    <t>FO-25-1646624</t>
  </si>
  <si>
    <t>08/10/2025 SE ESCALA AL COORDINADOR DE ZONA PARA ENTREGA DE ROLLOS EN SITIO | 09/10/2025 SE ENTREGAN 20 ROLLOS A CRISTIAN JIMÉNEZ</t>
  </si>
  <si>
    <t>2857504</t>
  </si>
  <si>
    <t>3007062860</t>
  </si>
  <si>
    <t>DISTRICOL DISTRIPHARMACIAS</t>
  </si>
  <si>
    <t>FO-25-1646621</t>
  </si>
  <si>
    <t>08/10/2025 SE ESCALA AL COORDINADOR DE ZONA PARA ENTREGA DE ROLLOS EN SITIO | 08/10/2025 SE VISITA CB Y SE REALIZA ENTREGA DE 10 ROLLOS DE PAPEL TERMICO PARA DATÁFONO</t>
  </si>
  <si>
    <t>2857652</t>
  </si>
  <si>
    <t>3007079353</t>
  </si>
  <si>
    <t>BARRIO BOSA EL BOSQUE BOGOTA</t>
  </si>
  <si>
    <t>FO-25-1646961</t>
  </si>
  <si>
    <t>08/10/2025 SE ESCALA AL COORDINADOR DE ZONA PARA ENTREGA DE ROLLOS EN SITIO | 09/10/2025 ENTREGA DE 10 ROLLOS NO SE MANIPULAN EQUIPOS</t>
  </si>
  <si>
    <t>2857674</t>
  </si>
  <si>
    <t>3007019571</t>
  </si>
  <si>
    <t>COMCARD ITAGUI TODOLINUX</t>
  </si>
  <si>
    <t>FO-25-1646947</t>
  </si>
  <si>
    <t>08/10/2025 SE ESCALA AL COORDINADOR DE ZONA PARA ENTREGA DE ROLLOS EN SITIO | 14/10/2025 SE REALIZA ENTREGA DE 110 ROLLOS POR EL OPERADOR VELOCES CON LA GUIA V4001654530</t>
  </si>
  <si>
    <t>2857752</t>
  </si>
  <si>
    <t>3007035517</t>
  </si>
  <si>
    <t>REDY MERINO</t>
  </si>
  <si>
    <t>FO-25-1646956</t>
  </si>
  <si>
    <t>08/10/2025 SE ESCALA AL COORDINADOR DE ZONA PARA ENTREGA DE ROLLOS EN SITIO | 10/10/2025 EN LA VISITA TÉCNICA SE REALIZÓ LA ENTREGA DE 100 ROLLOS TERMICOS DE REDEBAN PARA EL CB.</t>
  </si>
  <si>
    <t>2857758</t>
  </si>
  <si>
    <t>3007081032</t>
  </si>
  <si>
    <t>PTM BELLO MISCELANEA SOLUCION</t>
  </si>
  <si>
    <t>FO-25-1646955</t>
  </si>
  <si>
    <t>08/10/2025 SE ESCALA AL COORDINADOR DE ZONA PARA ENTREGA DE ROLLOS EN SITIO | 14/10/2025 SE REALIZA ENTREGA DE 10 ROLLOS POR EL OPERADOR VELOCES CON LA GUIA V4001654529</t>
  </si>
  <si>
    <t>2857763</t>
  </si>
  <si>
    <t>FO-25-1646949</t>
  </si>
  <si>
    <t>08/10/2025 SE ESCALA AL COORDINADOR DE ZONA PARA ENTREGA DE ROLLOS EN SITIO | 11/10/2025 ENTREGA DE 10 ROLLOS NO SE MANIPULAN EQUIPOS</t>
  </si>
  <si>
    <t>2857782</t>
  </si>
  <si>
    <t>3007080937</t>
  </si>
  <si>
    <t>BARRIO UNION DE VIVIENDA POPULAR CALI</t>
  </si>
  <si>
    <t>FO-25-1650281</t>
  </si>
  <si>
    <t>09/10/2025 SE ESCALA PARA AUTORIZACION DE ROLLOS-RBM AUTORIZA ENTREGA, SE ESCALA AL COORDINADOR DE ZONA PARA ENTREGA DE ROLLOS EN SITIO | 10/10/2025 EN LA VISITA TÉCNICA REALIZADA AL COMERCIO SE LLEGA AL SITIO SE INFORMA EL MOTIVO DE LA VISITA SE ENTREGAN 10 ROLLOS TÉRMICOS AL CLIENTE EL CLIENTE RECIBE ROLLOS</t>
  </si>
  <si>
    <t>2857807</t>
  </si>
  <si>
    <t>3007059025</t>
  </si>
  <si>
    <t>BARRIO SONSON SONSON 3</t>
  </si>
  <si>
    <t>FO-25-1662428</t>
  </si>
  <si>
    <t>09/10/2025 SE REALIZA ENVIO DE ROLLOS POR FLOTA | 11/10/2025 SE REALIZÓ EL DESPACHO DE 30 ROLLOS DESTINADOS AL CORRESPONSAL BANCOLOMBIA, SIGUIENDO LAS INSTRUCCIONES DEL CLIENTE. EL TRANSPORTE FUE EFECTUADO POR LA EMPRESA FLOTA TRANSORIENTE. EL USUARIO RECEPTOR CONFIRMA LA RECEPCIÓN EXITOSA DEL MATERIAL, SIN NOVEDADES.</t>
  </si>
  <si>
    <t>2857826</t>
  </si>
  <si>
    <t>3007048275</t>
  </si>
  <si>
    <t>BARRIO CENTRO VILLA DE SAN DEI</t>
  </si>
  <si>
    <t>FO-25-1646942</t>
  </si>
  <si>
    <t>08/10/2025 SE ESCALA AL COORDINADOR DE ZONA PARA ENTREGA DE ROLLOS EN SITIO | 10/10/2025 SE VISITA COMERCIO PARA ENTREGA DE 80 ROLLOS NO SE MANIPULA EQUIPO Y SE COMPLETA ENTREGA SIN NOVEDAD</t>
  </si>
  <si>
    <t>2857831</t>
  </si>
  <si>
    <t>FO-25-1646936</t>
  </si>
  <si>
    <t>08/10/2025 SE ESCALA AL COORDINADOR DE ZONA PARA ENTREGA DE ROLLOS EN SITIO | 09/10/2025 SE REALIZA VISITA SE ENTREGA 160 ROLLOS</t>
  </si>
  <si>
    <t>2857845</t>
  </si>
  <si>
    <t>3007055485</t>
  </si>
  <si>
    <t>BARRIO VELEZ VELEZ</t>
  </si>
  <si>
    <t>FO-25-1646930</t>
  </si>
  <si>
    <t>08/10/2025 SE ESCALA AL COORDINADOR DE ZONA PARA ENTREGA DE ROLLOS EN SITIO | 16/10/2025 PAQUETE PARA RECLAMO, SE LLAMA AL USUARIO PERO NO CONTESTA . SE LE ESCRIBE POR WSP, PENDIENTE DE RESPUESTA | 11/10/2025 SE REALIZA ENVIO 10 ROLLOS</t>
  </si>
  <si>
    <t>2857859</t>
  </si>
  <si>
    <t>3007070346</t>
  </si>
  <si>
    <t>BARRIO BOSA BRASILIA BOGOTA 3</t>
  </si>
  <si>
    <t>FO-25-1646925</t>
  </si>
  <si>
    <t>08/10/2025 SE ESCALA AL COORDINADOR DE ZONA PARA ENTREGA DE ROLLOS EN SITIO | 10/10/2025 SE REALIZA ENTREGA DE 30 ROLLOS NO SE MANIPULAN TERMINALES</t>
  </si>
  <si>
    <t>2857880</t>
  </si>
  <si>
    <t>3007024263</t>
  </si>
  <si>
    <t>COMCARD VILLATINA 1</t>
  </si>
  <si>
    <t>FO-25-1647132</t>
  </si>
  <si>
    <t>08/10/2025 SE ESCALA AL COORDINADOR DE ZONA PARA ENTREGA DE ROLLOS EN SITIO | 14/10/2025 SE REALIZA ENTREGA DE 120 ROLLOS POR EL OPERADOR VELOCES CON LA GUIA V4001654531</t>
  </si>
  <si>
    <t>2857922</t>
  </si>
  <si>
    <t>3007081337</t>
  </si>
  <si>
    <t>PTM SOACHA MEGAINTERNET LA PUL</t>
  </si>
  <si>
    <t>FO-25-1650276</t>
  </si>
  <si>
    <t>09/10/2025 SE ESCALA PARA AUTORIZACION DE ROLLOS-RBM AUTORIZA ENTREGA, SE ESCALA AL COORDINADOR DE ZONA PARA ENTREGA DE ROLLOS EN SITIO | 10/10/2025 DURANTE LA VISITA TECNICA SE REALIZA ENTREGA DE ROLLOS PARA DATÁFONO NO SE MANIPULAN EQUIPOS</t>
  </si>
  <si>
    <t>2857946</t>
  </si>
  <si>
    <t>FO-25-1647125</t>
  </si>
  <si>
    <t>08/10/2025 SE ESCALA AL COORDINADOR DE ZONA PARA ENTREGA DE ROLLOS EN SITIO | 14/10/2025 SE REALIZA ENTREGA DE 20 ROLLOS POR EL OPERADOR VELOCES CON LA GUIA V4001654532</t>
  </si>
  <si>
    <t>2857954</t>
  </si>
  <si>
    <t>3007042532</t>
  </si>
  <si>
    <t>PTM METROPOLIS AAA</t>
  </si>
  <si>
    <t>FO-25-1650271</t>
  </si>
  <si>
    <t>09/10/2025 SE ESCALA PARA AUTORIZACION DE ROLLOS-RBM AUTORIZA ENTREGA, SE ESCALA AL COORDINADOR DE ZONA PARA ENTREGA DE ROLLOS EN SITIO | 14/10/2025 SE REALIZA ENTREGA DE 30 ROLLOS POR EL OPERADOR VELOCES CON LA GUIA V4001658588</t>
  </si>
  <si>
    <t>2857984</t>
  </si>
  <si>
    <t>3007050148</t>
  </si>
  <si>
    <t>PTM MEDELLIN TIENDA LUISA LOPE</t>
  </si>
  <si>
    <t>FO-25-1647479</t>
  </si>
  <si>
    <t>08/10/2025 SE ESCALA AL COORDINADOR DE ZONA PARA ENTREGA DE ROLLOS EN SITIO | 14/10/2025 SE REALIZA ENTREGA DE 80 ROLLOS POR EL OPERADOR VELOCES CON LA GUIA V4001654533</t>
  </si>
  <si>
    <t>68820</t>
  </si>
  <si>
    <t>2857986</t>
  </si>
  <si>
    <t>3007070290</t>
  </si>
  <si>
    <t>TONA</t>
  </si>
  <si>
    <t>BARRIO CENTRO TONA</t>
  </si>
  <si>
    <t>FO-25-1647474</t>
  </si>
  <si>
    <t>08/10/2025 SE ESCALA AL COORDINADOR DE ZONA PARA ENTREGA DE ROLLOS EN SITIO | 16/10/2025 SE REAOIZA ENVIO DE 20 ROLLOS A SOLICITUD DE LA USUARIA CON CONDUCTOR DE CONFIANZA *CLIENTA YA CONFIRMO LA ENTREGA DE LOS ROLLOS Y SE PROCEDIO CON EL CIERRE DE LA ORDEN *</t>
  </si>
  <si>
    <t>2858045</t>
  </si>
  <si>
    <t>3007034913</t>
  </si>
  <si>
    <t>BARRIO VILLA BENILDA YOPAL</t>
  </si>
  <si>
    <t>FO-25-1647126</t>
  </si>
  <si>
    <t>08/10/2025 SE ESCALA AL COORDINADOR DE ZONA PARA ENTREGA DE ROLLOS EN SITIO | 14/10/2025 SE VISITA COMERCIO, SE ENTREGAN 120 ROLLOS OK</t>
  </si>
  <si>
    <t>15600</t>
  </si>
  <si>
    <t>2858151</t>
  </si>
  <si>
    <t>3007064749</t>
  </si>
  <si>
    <t>RAQUIRA</t>
  </si>
  <si>
    <t>BARRIO CENTRO RAQUIRA</t>
  </si>
  <si>
    <t>FO-25-1647470</t>
  </si>
  <si>
    <t>08/10/2025 SE ESCALA AL COORDINADOR DE ZONA PARA ENTREGA DE ROLLOS EN SITIO | 09/10/2025 SE VISITA CB ENTREGA 20 ROLLOS</t>
  </si>
  <si>
    <t>2858306</t>
  </si>
  <si>
    <t>3007079729</t>
  </si>
  <si>
    <t>PTM BELLO AUTOSERVICIO JOHA</t>
  </si>
  <si>
    <t>FO-25-1647467</t>
  </si>
  <si>
    <t>08/10/2025 SE ESCALA AL COORDINADOR DE ZONA PARA ENTREGA DE ROLLOS EN SITIO | 14/10/2025 SE REALIZA ENTREGA DE 20 ROLLOS POR EL OPERADOR VELOCES CON LA GUIA V4001654534</t>
  </si>
  <si>
    <t>2858310</t>
  </si>
  <si>
    <t>3007036161</t>
  </si>
  <si>
    <t>PTM PUERTO WILCHES ALEX</t>
  </si>
  <si>
    <t>FO-25-1667277</t>
  </si>
  <si>
    <t>10/10/2025 SE CONFIRMAN DATOS, SE REALIZA ENVIO DE ROLLOS CON GUIA | 16/10/2025 SE REALIZA ENVIO DE 40 ROLLOS, CON LA GUIA 2187690767. SE CONFIRMA ENTREGA EXITOSA POR PARTE DE LA TRANSPORTADORA</t>
  </si>
  <si>
    <t>2858596</t>
  </si>
  <si>
    <t>3007065448</t>
  </si>
  <si>
    <t>DISTRICOL CARNES JUANSER</t>
  </si>
  <si>
    <t>FO-25-1648629</t>
  </si>
  <si>
    <t>08/10/2025 SE ESCALA AL COORDINADOR DE ZONA PARA ENTREGA DE ROLLOS EN SITIO | 14/10/2025 SE REALIZA ENTREGA DE 110 ROLLOS POR EL OPERADOR VELOCES CON LA GUIA V4001654538</t>
  </si>
  <si>
    <t>2858727</t>
  </si>
  <si>
    <t>3007072573</t>
  </si>
  <si>
    <t>BARRIO DONGOND VALLEDUPAR</t>
  </si>
  <si>
    <t>FO-25-1650254</t>
  </si>
  <si>
    <t>09/10/2025 SE ESCALA PARA AUTORIZACION DE ROLLOS-RBM AUTORIZA ENTREGA, SE ESCALA AL COORDINADOR DE ZONA PARA ENTREGA DE ROLLOS EN SITIO | 09/10/2025 SE REALIZA ENTREGA DE 20 ROLLOS EN DIRECCIÓN</t>
  </si>
  <si>
    <t>2858746</t>
  </si>
  <si>
    <t>3007079909</t>
  </si>
  <si>
    <t>DISTRICOL HOGAR ANDINO ELECTRO</t>
  </si>
  <si>
    <t>FO-25-1662948</t>
  </si>
  <si>
    <t>09/10/2025 08/10/2025 SE ESCALA PARA AUTORIZACIÓN DE ROLLOS-RBM AUTORIZA, SE REALIZA ENVIO DE ROLLOS CON GUIA | 16/10/2025 SE LLAMA A USUARIO , PENDIENTE CONFIRMACION DE ENTREGA | 20/10/2025 SE REALIZA ENVIO DE 10 ROLLOS, CON LA GUIA 2205447230 SERVIENTREGA. SE CONFIRMA ENTREGA EXITOSA POR PARTE DE LA TRANSPORTADORA</t>
  </si>
  <si>
    <t>2858873</t>
  </si>
  <si>
    <t>3007079128</t>
  </si>
  <si>
    <t>BARRIO CENTRO SAN BERNARDO DEL</t>
  </si>
  <si>
    <t>FO-25-1650246</t>
  </si>
  <si>
    <t>09/10/2025 SE ESCALA PARA AUTORIZACION DE ROLLOS-RBM AUTORIZA ENTREGA, SE ESCALA AL COORDINADOR DE ZONA PARA ENTREGA DE ROLLOS EN SITIO | 17/10/2025 SE REALIZA VISITA TÉCNICA PARA ENTREGA DE 10 ROLLOS PARA DATÁFONO, NO SE INTERVIENE TERMINAL Y LA ENTREGA SE REALIZA SIN NOVEDAD</t>
  </si>
  <si>
    <t>2858951</t>
  </si>
  <si>
    <t>3007081648</t>
  </si>
  <si>
    <t>DISTRICOL TIENDA MAYELE G&amp;C</t>
  </si>
  <si>
    <t>FO-25-1648623</t>
  </si>
  <si>
    <t>08/10/2025 SE ESCALA AL COORDINADOR DE ZONA PARA ENTREGA DE ROLLOS EN SITIO | 10/10/2025 ENTREGA DE 20 ROLLOS</t>
  </si>
  <si>
    <t>2858957</t>
  </si>
  <si>
    <t>3007079261</t>
  </si>
  <si>
    <t>DISTRICOL DROGUERIA EL CID</t>
  </si>
  <si>
    <t>FO-25-1648620</t>
  </si>
  <si>
    <t>08/10/2025 SE ESCALA AL COORDINADOR DE ZONA PARA ENTREGA DE ROLLOS EN SITIO | 10/10/2025 SE ENTREGAN 30 ROLLOS EXITOSMANTE</t>
  </si>
  <si>
    <t>2859056</t>
  </si>
  <si>
    <t>3007079738</t>
  </si>
  <si>
    <t>BARRIO LA CONCEPCION BARRANQUILLA 2</t>
  </si>
  <si>
    <t>FO-25-1648616</t>
  </si>
  <si>
    <t>2859085</t>
  </si>
  <si>
    <t>FO-25-1652442</t>
  </si>
  <si>
    <t>09/10/2025 DATOS CONFIRMADOS. SE REALIZA ENVIO DE ROLLOS CON GUIA | 12/10/2025 SE REALIZA ENVIO DE 50 ROLLOS, CON LA GUIA 2187690763 SERVIENTREGA. SE CONFIRMA ENTREGA EXITOSA POR PARTE DE LA TRANSPORTADORA</t>
  </si>
  <si>
    <t>2859171</t>
  </si>
  <si>
    <t>3007069102</t>
  </si>
  <si>
    <t>PTM SEGOVIA SYS</t>
  </si>
  <si>
    <t>FO-25-1668318</t>
  </si>
  <si>
    <t>10/10/2025 DATOS ACTUALIZADOS. SE REALIZA ENVIO DE ROLLOS CON GUIA | 16/10/2025 SE REALIZA ENVIO DE 20 ROLLOS, CON LA GUIA 6345301363668. SE CONFIRMA ENTREGA EXITOSA POR PARTE DE LA TRANSPORTADORA</t>
  </si>
  <si>
    <t>2859291</t>
  </si>
  <si>
    <t>3007027650</t>
  </si>
  <si>
    <t>BARRIO SUBA RINCON 9   BOGOTA</t>
  </si>
  <si>
    <t>FO-25-1648611</t>
  </si>
  <si>
    <t>08/10/2025 SE ESCALA AL COORDINADOR DE ZONA PARA ENTREGA DE ROLLOS EN SITIO | 15/10/2025 SE VISITA COMERCIO CB BANCOLOMBIA, SE ENTREGAN ROLLOS DE PAPELERÍA SOLICITADOS PARA EL DATAFONO, NO UPS, NO SE MANIPULAN EQUIPOS.</t>
  </si>
  <si>
    <t>5264</t>
  </si>
  <si>
    <t>2859378</t>
  </si>
  <si>
    <t>3007079370</t>
  </si>
  <si>
    <t>ENTRERRIOS</t>
  </si>
  <si>
    <t>BARRIO SECTOR CUATRO ESQUINAS</t>
  </si>
  <si>
    <t>FO-25-1648590</t>
  </si>
  <si>
    <t>08/10/2025 SE ESCALA AL COORDINADOR DE ZONA PARA ENTREGA DE ROLLOS EN SITIO | 09/10/2025 ENVÍO DE 10 ROLLOS POR FLOTA  A CB OK</t>
  </si>
  <si>
    <t>2859427</t>
  </si>
  <si>
    <t>3007025031</t>
  </si>
  <si>
    <t>ARRIO ISLA DEL ROSARIO CIENAG</t>
  </si>
  <si>
    <t>FO-25-1648606</t>
  </si>
  <si>
    <t>08/10/2025 SE ESCALA AL COORDINADOR DE ZONA PARA ENTREGA DE ROLLOS EN SITIO | 10/10/2025 SE REALIZA ENTREGA DE 30 ROLLOS PARA DATÁFONO A SATISFACCIÓN DEL CLIENTE</t>
  </si>
  <si>
    <t>2859457</t>
  </si>
  <si>
    <t>3007035359</t>
  </si>
  <si>
    <t>COMCARD BELLO ROXY</t>
  </si>
  <si>
    <t>FO-25-1648603</t>
  </si>
  <si>
    <t>08/10/2025 SE ESCALA AL COORDINADOR DE ZONA PARA ENTREGA DE ROLLOS EN SITIO | 14/10/2025 SE REALIZA ENTREGA DE 50 ROLLOS POR EL OPERADOR VELOCES CON LA GUIA V4001654540</t>
  </si>
  <si>
    <t>2859465</t>
  </si>
  <si>
    <t>3007013191</t>
  </si>
  <si>
    <t>CENTRO COMERCIAL COLSEGUROS</t>
  </si>
  <si>
    <t>FO-25-1648596</t>
  </si>
  <si>
    <t>08/10/2025 SE ESCALA AL COORDINADOR DE ZONA PARA ENTREGA DE ROLLOS EN SITIO | 15/10/2025 SE REALIZA ENTREGA DE 230 ROLLOS</t>
  </si>
  <si>
    <t>2859534</t>
  </si>
  <si>
    <t>3007039718</t>
  </si>
  <si>
    <t>BARRIO EL PASO REAL SANTA FE D</t>
  </si>
  <si>
    <t>FO-25-1648578</t>
  </si>
  <si>
    <t>08/10/2025 SE ESCALA AL COORDINADOR DE ZONA PARA ENTREGA DE ROLLOS EN SITIO | 16/10/2025 ENVÍO DE ROLLOS OK, CLIENTE YA RECIBIÓ LOS ROLLOS</t>
  </si>
  <si>
    <t>68207</t>
  </si>
  <si>
    <t>2859539</t>
  </si>
  <si>
    <t>3007071351</t>
  </si>
  <si>
    <t>CONCEPCION</t>
  </si>
  <si>
    <t>CONCEPCION CENTRO</t>
  </si>
  <si>
    <t>FO-25-1668424</t>
  </si>
  <si>
    <t>10/10/2025 DATOS ACTUALIZADOS. SE REALIZA ENVIO DE ROLLOS CON GUIA | 16/10/2025 SE REALIZA ENVIO DE 20 ROLLOS, CON LA GUIA 2187690771. SE CONFIRMA ENTREGA EXITOSA POR PARTE DE LA TRANSPORTADORA</t>
  </si>
  <si>
    <t>2859605</t>
  </si>
  <si>
    <t>3007080924</t>
  </si>
  <si>
    <t>BARRIO LA CONCEPCION ZIPAQUIRA</t>
  </si>
  <si>
    <t>FO-25-1648575</t>
  </si>
  <si>
    <t>08/10/2025 SE ESCALA AL COORDINADOR DE ZONA PARA ENTREGA DE ROLLOS EN SITIO | 09/10/2025 SE VISITA COMERCIO CB BANCOLOMBIA, SE ENTREGAN ROLLOS DE PAPELERÍA SOLICITADOS PARA EL DATAFONO, NO UPS, NO SE MANIPULAN EQUIPOS</t>
  </si>
  <si>
    <t>2859636</t>
  </si>
  <si>
    <t>FO-25-1652435</t>
  </si>
  <si>
    <t>09/10/2025 DATOS CONFIRMADOS. SE REALIZA ENVIO DE ROLLOS CON GUIA | 12/10/2025 SE REALIZA ENVIO DE 20 ROLLOS, CON LA GUIA 284607461 SERVIENTREGA. SE CONFIRMA ENTREGA EXITOSA POR PARTE DE LA TRANSPORTADORA</t>
  </si>
  <si>
    <t>2859677</t>
  </si>
  <si>
    <t>3007081031</t>
  </si>
  <si>
    <t>DISTRICOL ESTILOS</t>
  </si>
  <si>
    <t>FO-25-1662937</t>
  </si>
  <si>
    <t>09/10/2025 08/10/2025 SE ESCALA PARA AUTORIZACIÓN DE ROLLOS-RBM AUTORIZA, SE REALIZA ENVIO DE ROLLOS CON GUIA | 10/10/2025 SE REALIZÓ ENVIO DE ROLLOS POR INTERRAPIDISIMO, ENVÍO OK</t>
  </si>
  <si>
    <t>2859707</t>
  </si>
  <si>
    <t>3007078137</t>
  </si>
  <si>
    <t>PTM PEREIRA PUNTOSERVIS PEREIR</t>
  </si>
  <si>
    <t>FO-25-1648571</t>
  </si>
  <si>
    <t>08/10/2025 SE ESCALA AL COORDINADOR DE ZONA PARA ENTREGA DE ROLLOS EN SITIO | 16/10/2025 SE VISITA COMERCIO SE REALIZA ENTREGA DE 30 ROLLOS DE PAPEL PARA DATÁFONO REDEBAN</t>
  </si>
  <si>
    <t>2859751</t>
  </si>
  <si>
    <t>3007075962</t>
  </si>
  <si>
    <t>PTM GUARNE FERRELECTRICOS PASO</t>
  </si>
  <si>
    <t>FO-25-1651976</t>
  </si>
  <si>
    <t>09/10/2025 SE ESCALA AL COORDINADOR DE ZONA PARA ENTREGA DE ROLLOS EN SITIO | 16/10/2025 SE ENTREGARON 110 ROLLOS</t>
  </si>
  <si>
    <t>2859776</t>
  </si>
  <si>
    <t>3007043228</t>
  </si>
  <si>
    <t>BARRIO QUINTAS DEL RECREO</t>
  </si>
  <si>
    <t>FO-25-1651964</t>
  </si>
  <si>
    <t>09/10/2025 SE ESCALA AL COORDINADOR DE ZONA PARA ENTREGA DE ROLLOS EN SITIO | 14/10/2025 SE DEJAN 20 ROLLOS</t>
  </si>
  <si>
    <t>2859923</t>
  </si>
  <si>
    <t>3007080767</t>
  </si>
  <si>
    <t>BARRIO OLIVARES SECTOR LA Y  AGUADAS</t>
  </si>
  <si>
    <t>FO-25-1668458</t>
  </si>
  <si>
    <t>10/10/2025 DATOS ACTUALIZADOS. SE REALIZA ENVIO DE ROLLOS CON GUIA | 23/10/2025 SE REALIZA ENVIO DE 20 ROLLOS, CON LA GUIA 3028503110 SERVIENTREGA SE CONFIRMA ENTREGA EXITOSA POR PARTE DE LA TRANSPORTADORA</t>
  </si>
  <si>
    <t>2859925</t>
  </si>
  <si>
    <t>3007048410</t>
  </si>
  <si>
    <t>BARRIO SANTANDER CALI</t>
  </si>
  <si>
    <t>FO-25-1650350</t>
  </si>
  <si>
    <t>09/10/2025 SE ESCALA PARA AUTORIZACION DE ROLLOS-RBM AUTORIZA ENTREGA, SE ESCALA AL COORDINADOR DE ZONA PARA ENTREGA DE ROLLOS EN SITIO | 10/10/2025 SE REALIZA ENTREGA DE 20 ROLLOS TÉRMICOS EN EL CB SIN NOVEDAD.</t>
  </si>
  <si>
    <t>2860036</t>
  </si>
  <si>
    <t>FO-25-1679076</t>
  </si>
  <si>
    <t>15/10/2025 SE VISITA COMERCIO SE REALIZA ENTREGA DE 30 ROLLOS DE PAPEL PARA DATÁFONO REDEBAN</t>
  </si>
  <si>
    <t>23678</t>
  </si>
  <si>
    <t>2860193</t>
  </si>
  <si>
    <t>3007078020</t>
  </si>
  <si>
    <t>BARRIO GUARUMAL SAN CARLOS 3</t>
  </si>
  <si>
    <t>FO-25-1649767</t>
  </si>
  <si>
    <t>09/10/2025 SE ESCALA AL COORDINADOR DE ZONA PARA ENTREGA DE ROLLOS EN SITIO | 15/10/2025 SE REALIZA ENTREGA DE 40 ROLLOS REDEBAN EN EL PUNTO SIN NOVEDAD</t>
  </si>
  <si>
    <t>2860203</t>
  </si>
  <si>
    <t>3007080103</t>
  </si>
  <si>
    <t>DISTRICOL TIENDA PLAN B</t>
  </si>
  <si>
    <t>FO-25-1679070</t>
  </si>
  <si>
    <t>08/10/2025 SE ESCALA AL COORDINADOR DE ZONA PARA ENTREGA DE ROLLOS EN SITIO | 16/10/2025 SE ENTREGAN 10 ROLLOS.</t>
  </si>
  <si>
    <t>2860247</t>
  </si>
  <si>
    <t>3007081313</t>
  </si>
  <si>
    <t>PTM BOGOTA CIGARRERIA EMBAJADO</t>
  </si>
  <si>
    <t>FO-25-1649750</t>
  </si>
  <si>
    <t>09/10/2025 SE ESCALA AL COORDINADOR DE ZONA PARA ENTREGA DE ROLLOS EN SITIO | 15/10/2025 SE VISITA COMERCIO CB BANCOLOMBIA, SE ENTREGAN ROLLOS DE PAPELERÍA SOLICITADOS PARA EL DATAFONO, NO UPS, NO SE MANIPULAN EQUIPOS.</t>
  </si>
  <si>
    <t>2860249</t>
  </si>
  <si>
    <t>3007079011</t>
  </si>
  <si>
    <t>PTM CALI COMERCIO FLORAL CALI</t>
  </si>
  <si>
    <t>FO-25-1649756</t>
  </si>
  <si>
    <t>09/10/2025 SE ESCALA AL COORDINADOR DE ZONA PARA ENTREGA DE ROLLOS EN SITIO | 11/10/2025 SE ENTREGAN 20 ROLLOS EN BUEN ESTADO</t>
  </si>
  <si>
    <t>2860250</t>
  </si>
  <si>
    <t>FO-25-1679066</t>
  </si>
  <si>
    <t>09/10/2025 SE ESCALA AL COORDINADOR DE ZONA PARA ENTREGA DE ROLLOS EN SITIO | 16/10/2025 SE ENTREGA ROLLOS EN SITIO</t>
  </si>
  <si>
    <t>2860284</t>
  </si>
  <si>
    <t>3007059354</t>
  </si>
  <si>
    <t>BARRIO SAN LUCAS SANTA ROSA DE</t>
  </si>
  <si>
    <t>FO-25-1652432</t>
  </si>
  <si>
    <t>09/10/2025 DATOS CONFIRMADOS. SE REALIZA ENVIO DE ROLLOS CON GUIA | 17/10/2025 SE REALIZA ENVIO DE 10 ROLLOS, CON LA GUIA 2187690762 SERVIENTREGA. SE CONFIRMA ENTREGA EXITOSA POR PARTE DE LA TRANSPORTADORA</t>
  </si>
  <si>
    <t>2860288</t>
  </si>
  <si>
    <t>FO-25-1679065</t>
  </si>
  <si>
    <t>09/10/2025 SE ESCALA AL COORDINADOR DE ZONA PARA ENTREGA DE ROLLOS EN SITIO | 17/10/2025 AUN NO SE CONFIRMA ENTREGA POR PARTE DE LA TRANSPORTADORA | 17/10/2025 SE REALIZA ENTREGA DE 30 ROLLOS POR EL OPERADOR CABIFY CON LA GUIA V4001676548</t>
  </si>
  <si>
    <t>2860309</t>
  </si>
  <si>
    <t>3007053715</t>
  </si>
  <si>
    <t>PTM CANDELARIA SERVINET GT</t>
  </si>
  <si>
    <t>FO-25-1649776</t>
  </si>
  <si>
    <t>09/10/2025 SE ESCALA AL COORDINADOR DE ZONA PARA ENTREGA DE ROLLOS EN SITIO | 10/10/2025 SE REALIZA ENTREGA DE 20 ROLLOS EN EL COMERCIO DE AL LADO POR PETICIÓN DEL CLIENTE DEBIDO A QUE EN EL MOMENTO EL CB SE ENCUENTRA CERRADO</t>
  </si>
  <si>
    <t>2860383</t>
  </si>
  <si>
    <t>3007020893</t>
  </si>
  <si>
    <t>BARRIO LAS AMERICAS SANTA MART</t>
  </si>
  <si>
    <t>FO-25-1649746</t>
  </si>
  <si>
    <t>09/10/2025 SE ESCALA AL COORDINADOR DE ZONA PARA ENTREGA DE ROLLOS EN SITIO | 16/10/2025 SE REALIZA ENTREGA DE 20 ROLLOS PARA DATÁFONO A SATISFACCIÓN DEL CLIENTE</t>
  </si>
  <si>
    <t>2860406</t>
  </si>
  <si>
    <t>3007032363</t>
  </si>
  <si>
    <t>COMCARD MINIMERCADO LA DEPORTI</t>
  </si>
  <si>
    <t>FO-25-1649761</t>
  </si>
  <si>
    <t>09/10/2025 SE ESCALA AL COORDINADOR DE ZONA PARA ENTREGA DE ROLLOS EN SITIO | 14/10/2025 SE REALIZA ENTREGA DE 90 ROLLOS POR EL OPERADOR VELOCES CON LA GUIA V4001658589</t>
  </si>
  <si>
    <t>2860495</t>
  </si>
  <si>
    <t>3007061788</t>
  </si>
  <si>
    <t>BARRIO LA AMERICA MEDELLIN 10</t>
  </si>
  <si>
    <t>FO-25-1650014</t>
  </si>
  <si>
    <t>09/10/2025 SE ESCALA AL COORDINADOR DE ZONA PARA ENTREGA DE ROLLOS EN SITIO | 14/10/2025 SE REALIZA ENTREGA DE 180 ROLLOS POR EL OPERADOR VELOCES CON LA GUIA V4001658590</t>
  </si>
  <si>
    <t>2860521</t>
  </si>
  <si>
    <t>3007052843</t>
  </si>
  <si>
    <t>DISTRICOL TIENDA LA CARIBENA</t>
  </si>
  <si>
    <t>FO-25-1650032</t>
  </si>
  <si>
    <t>09/10/2025 SE ESCALA AL COORDINADOR DE ZONA PARA ENTREGA DE ROLLOS EN SITIO | 13/10/2025 SE HACE ENTREGA DE 60 ROLLOS REDEBAN CALLE 94 3B 12 SAN LUIS</t>
  </si>
  <si>
    <t>2860627</t>
  </si>
  <si>
    <t>3007079957</t>
  </si>
  <si>
    <t>BARRIO PRADO BELLO 1</t>
  </si>
  <si>
    <t>FO-25-1679063</t>
  </si>
  <si>
    <t>09/10/2025 SE ESCALA AL COORDINADOR DE ZONA PARA ENTREGA DE ROLLOS EN SITIO | 17/10/2025 AUN NO SE CONFIRMA ENTREGA POR PORTE DE LA TRANSPORTADORA | 20/10/2025 SE REALIZA ENTREGA DE 10 ROLLOS POR EL OPERADOR CABIFY CON LA GUIA V4001676549</t>
  </si>
  <si>
    <t>73504</t>
  </si>
  <si>
    <t>2860645</t>
  </si>
  <si>
    <t>3007053991</t>
  </si>
  <si>
    <t>ORTEGA</t>
  </si>
  <si>
    <t>BARRIO EL VERGEL ORTEGA</t>
  </si>
  <si>
    <t>FO-25-1652428</t>
  </si>
  <si>
    <t>09/10/2025 DATOS CONFIRMADOS. SE REALIZA ENVIO DE ROLLOS CON GUIA | 16/10/2025 SE REALIZA ENVIO DE 10 ROLLOS, CON LA GUIA 2235596189 SERVIENTREGA. SE CONFIRMA ENTREGA EXITOSA POR PARTE DE LA TRANSPORTADORA</t>
  </si>
  <si>
    <t>2860646</t>
  </si>
  <si>
    <t>3007068520</t>
  </si>
  <si>
    <t>BARRIO LA SERENA FUSAGASUGA 2</t>
  </si>
  <si>
    <t>FO-25-1650025</t>
  </si>
  <si>
    <t>09/10/2025 SE ESCALA AL COORDINADOR DE ZONA PARA ENTREGA DE ROLLOS EN SITIO | 09/10/2025 ENTREGA DE 30 ROLLOS PARA DATAFONO NO SE MANIPULA TERMINAL</t>
  </si>
  <si>
    <t>2860647</t>
  </si>
  <si>
    <t>3007076876</t>
  </si>
  <si>
    <t>BARRIO 7 DE ABRIL BARRANQUILLA</t>
  </si>
  <si>
    <t>FO-25-1650018</t>
  </si>
  <si>
    <t>09/10/2025 SE ESCALA AL COORDINADOR DE ZONA PARA ENTREGA DE ROLLOS EN SITIO | 13/10/2025 SE HACE ENTREGA DE 40 ROLLOS REDEBAN EN LA CALLE 51B 7 SUR 44 7 DE ABRIL</t>
  </si>
  <si>
    <t>2860651</t>
  </si>
  <si>
    <t>3007070128</t>
  </si>
  <si>
    <t>PTM CALI YELOMA FOTOCOPIAS E I</t>
  </si>
  <si>
    <t>FO-25-1650006</t>
  </si>
  <si>
    <t>09/10/2025 SE ESCALA AL COORDINADOR DE ZONA PARA ENTREGA DE ROLLOS EN SITIO | 10/10/2025 SE REALIZA ENTREGA DE 20 ROLLOS REDEBAN</t>
  </si>
  <si>
    <t>2860791</t>
  </si>
  <si>
    <t>3007050799</t>
  </si>
  <si>
    <t>PTM LA PLATA DULCINET</t>
  </si>
  <si>
    <t>FO-25-1652422</t>
  </si>
  <si>
    <t>09/10/2025 DATOS CONFIRMADOS. SE REALIZA ENVIO DE ROLLOS CON GUIA | 12/10/2025 SE REALIZA ENVIO DE 60 ROLLOS, CON LA GUIA 2235596188 SERVIENTREGA. SE CONFIRMA ENTREGA EXITOSA POR PARTE DE LA TRANSPORTADORA</t>
  </si>
  <si>
    <t>2860962</t>
  </si>
  <si>
    <t>3007066657</t>
  </si>
  <si>
    <t>BARRIO FONQUETA CHIA</t>
  </si>
  <si>
    <t>FO-25-1682602</t>
  </si>
  <si>
    <t>14/10/2025 SE PROCEDE A CERRAR YA QUE EL CB SE ENCUENTRA  MIGRADO Y LLEGA SOLICITUD CON RED ERRADA. DEBER SER RADICADO CORRECTAMENTE COMO WOMPI | 14/10/2025 SE PROCEDE A CERRAR YA QUE EL CB SE ENCUENTRA  MIGRADO Y LLEGA SOLICITUD CON RED ERRADA. DEBER SER RADICADO CORRECTAMENTE COMO WOMPI</t>
  </si>
  <si>
    <t>2861020</t>
  </si>
  <si>
    <t>3007040245</t>
  </si>
  <si>
    <t>PTM CUCUTA YUDICELL</t>
  </si>
  <si>
    <t>FO-25-1650001</t>
  </si>
  <si>
    <t>09/10/2025 SE ESCALA AL COORDINADOR DE ZONA PARA ENTREGA DE ROLLOS EN SITIO | 14/10/2025 SE REALIZA ENTREGA DE 60 ROLLOS RBM OK</t>
  </si>
  <si>
    <t>2861023</t>
  </si>
  <si>
    <t>3007059887</t>
  </si>
  <si>
    <t>BARRIO YOTOCO YOTOCO</t>
  </si>
  <si>
    <t>FO-25-1649998</t>
  </si>
  <si>
    <t>09/10/2025 SE ESCALA AL COORDINADOR DE ZONA PARA ENTREGA DE ROLLOS EN SITIO | 10/10/2025 SE REALIZA ENTREGA DE 40 ROLLOS REDEBAN CON VISITA, NO SE INTERVIENE EQUIPOS</t>
  </si>
  <si>
    <t>2861219</t>
  </si>
  <si>
    <t>3007013536</t>
  </si>
  <si>
    <t>EL PRODIGIO SAN LUIS ANTIOQUIA</t>
  </si>
  <si>
    <t>FO-25-1673493</t>
  </si>
  <si>
    <t>11/10/2025 SE CONFIRMAN DATOS, SE REALIZA ENVIO DE ROLLOS POR FLOTA | 20/10/2025 ENVÍO DE ROLLOS OK, CLIENTE CONFIRMA RECEPCIÓN DE ROLLOS</t>
  </si>
  <si>
    <t>2861225</t>
  </si>
  <si>
    <t>FO-25-1679059</t>
  </si>
  <si>
    <t>09/10/2025 SE ESCALA AL COORDINADOR DE ZONA PARA ENTREGA DE ROLLOS EN SITIO | 16/10/2025 SE REALIZA VISITA A CB SE ENTREGAN 10 ROLLOS REDEBAN</t>
  </si>
  <si>
    <t>2861292</t>
  </si>
  <si>
    <t>3007080092</t>
  </si>
  <si>
    <t>BARRIO ZIPAQUIRÁ ZIPAQUIRÁ</t>
  </si>
  <si>
    <t>FO-25-1679055</t>
  </si>
  <si>
    <t>15/10/2025 DURANTE LA VISITA TECNICA SE REALIZA ENTREGA DE ROLLOS PARA DATÁFONO NO SE MANIPULAN EQUIPOS SIN NOVEDAD EN ENTREGA</t>
  </si>
  <si>
    <t>2861330</t>
  </si>
  <si>
    <t>FO-25-1679051</t>
  </si>
  <si>
    <t>15/10/2025 SE REALIZA LA ENTREGA DE 10ROLLOS REDEBAN</t>
  </si>
  <si>
    <t>2861460</t>
  </si>
  <si>
    <t>3007069422</t>
  </si>
  <si>
    <t>BARRIO GAIRA SANTA MARTA 7</t>
  </si>
  <si>
    <t>FO-25-1651314</t>
  </si>
  <si>
    <t>09/10/2025 SE ESCALA AL COORDINADOR DE ZONA PARA ENTREGA DE ROLLOS EN SITIO | 14/10/2025 SE REALIZA ENTREGA DE 20 ROLLOS PARA DATÁFONO A SATISFACCIÓN DEL CLIENTE</t>
  </si>
  <si>
    <t>2861497</t>
  </si>
  <si>
    <t>3007056386</t>
  </si>
  <si>
    <t>BARRIO EL LLANO MEDELLIN</t>
  </si>
  <si>
    <t>FO-25-1679042</t>
  </si>
  <si>
    <t>09/10/2025 SE ESCALA AL COORDINADOR DE ZONA PARA ENTREGA DE ROLLOS EN SITIO | 16/10/2025 SE REALIZA ENTREGA DE 50 ROLLOS POR EL OPERADOR VELOCES CON LA GUIA V4001676550</t>
  </si>
  <si>
    <t>2861535</t>
  </si>
  <si>
    <t>3007079894</t>
  </si>
  <si>
    <t>DISTRICOL VAR PUNTO MAGICO</t>
  </si>
  <si>
    <t>FO-25-1679044</t>
  </si>
  <si>
    <t>09/10/2025 SE ESCALA AL COORDINADOR DE ZONA PARA ENTREGA DE ROLLOS EN SITIO | 16/10/2025 SE REALIZA ENTREGA DE 10 ROLLOS EN EL COMERCIO</t>
  </si>
  <si>
    <t>2861703</t>
  </si>
  <si>
    <t>FO-25-1651302</t>
  </si>
  <si>
    <t>09/10/2025 SE ESCALA AL COORDINADOR DE ZONA PARA ENTREGA DE ROLLOS EN SITIO | 10/10/2025 SE HACE ENTREGA DE 10 ROLLOS REDEBAN EN LA CALLE 70 45 43 LA CONCEPCIÓN</t>
  </si>
  <si>
    <t>2861752</t>
  </si>
  <si>
    <t>3007055435</t>
  </si>
  <si>
    <t>BARRIO DON MATIAS DONMATIAS 2</t>
  </si>
  <si>
    <t>FO-25-1651291</t>
  </si>
  <si>
    <t>09/10/2025 SE ESCALA AL COORDINADOR DE ZONA PARA ENTREGA DE ROLLOS EN SITIO | 10/10/2025 SE LLEVÓ A CABO UNA VISITA TÉCNICA CON EL OBJETIVO DE ENTREGAR 40  ROLLOS REDEBAN AL CORRESPONSAL BANCOLOMBIA. EL MATERIAL FUE RECIBIDO POR EL ENCARGADO DEL PUNTO, QUIEN PROCEDIÓ A REVISAR CADA ROLLO. TRAS LA VERIFICACIÓN, SE CONFIRMÓ QUE LA ENTREGA FUE EXITOSA Y QUE EL MATERIAL SE ENCONTRABA EN ÓPTIMAS CONDICIONES.</t>
  </si>
  <si>
    <t>2861828</t>
  </si>
  <si>
    <t>3007080030</t>
  </si>
  <si>
    <t>BARRIO SANTA SOFIA MADRID MADRID</t>
  </si>
  <si>
    <t>FO-25-1651296</t>
  </si>
  <si>
    <t>09/10/2025 SE ESCALA AL COORDINADOR DE ZONA PARA ENTREGA DE ROLLOS EN SITIO | 10/10/2025 DURANTE LA VISITA TECNICA SE REALIZA ENTREGA DE ROLLOS PARA DATÁFONO NO SE MANIPULAN EQUIPOS</t>
  </si>
  <si>
    <t>2861886</t>
  </si>
  <si>
    <t>3007069366</t>
  </si>
  <si>
    <t>DISTRICOL MULTINET JC</t>
  </si>
  <si>
    <t>FO-25-1651281</t>
  </si>
  <si>
    <t>09/10/2025 SE ESCALA AL COORDINADOR DE ZONA PARA ENTREGA DE ROLLOS EN SITIO | 10/10/2025 EN LA VISITA TÉCNICA REALIZADA AL COMERCIO SE LLEGA AL SITIO SE INFORMA EL MOTIVO DE LA VISITA SE ENTREGAN 130 ROLLOS TÉRMICOS AL CLIENTE EL CLIENTE RECIBE ROLLOS</t>
  </si>
  <si>
    <t>2862004</t>
  </si>
  <si>
    <t>3007079378</t>
  </si>
  <si>
    <t>BARRIO DOÑA NIDIA CUCUTA 4</t>
  </si>
  <si>
    <t>FO-25-1651273</t>
  </si>
  <si>
    <t>09/10/2025 SE ESCALA AL COORDINADOR DE ZONA PARA ENTREGA DE ROLLOS EN SITIO | 09/10/2025 SE REALIZA ENTREGA DE 10 ROLLOS RBM OK</t>
  </si>
  <si>
    <t>2862057</t>
  </si>
  <si>
    <t>3007080002</t>
  </si>
  <si>
    <t>BARRIO CIUDAD BOLIVAR CIUDAD BOLIVAR 5</t>
  </si>
  <si>
    <t>FO-25-1655024</t>
  </si>
  <si>
    <t>09/10/2025 SE ESCALA AL COORDINADOR DE ZONA PARA ENTREGA DE ROLLOS EN SITIO | 14/10/2025 SE REALIZA ENVÍO DE 10 ROLLOS OK EL CLIENTE CONFIRMA LA LLEGADA</t>
  </si>
  <si>
    <t>2862062</t>
  </si>
  <si>
    <t>3007055187</t>
  </si>
  <si>
    <t>PTM GIRON TECNOLOGIA MOVIL ZAM</t>
  </si>
  <si>
    <t>FO-25-1655000</t>
  </si>
  <si>
    <t>09/10/2025 SE ESCALA AL COORDINADOR DE ZONA PARA ENTREGA DE ROLLOS EN SITIO | 10/10/2025 ENTREGA DE 20.ROLLOS PARA DATAFONO</t>
  </si>
  <si>
    <t>2862090</t>
  </si>
  <si>
    <t>3007080231</t>
  </si>
  <si>
    <t>PTM PUERTO NARE SERVITECNO</t>
  </si>
  <si>
    <t>FO-25-1674122</t>
  </si>
  <si>
    <t>11/10/2025 SE CONFIRMAN DATOS, SE REALIZA ENVIO DE ROLLOS CON GUIA | 16/10/2025 SE REALIZA ENVIO DE 20 ROLLOS, CON LA GUIA 6345301364068 MAS LOGISTICA. SE CONFIRMA ENTREGA EXITOSA POR PARTE DE LA TRANSPORTADORA</t>
  </si>
  <si>
    <t>76869</t>
  </si>
  <si>
    <t>2862251</t>
  </si>
  <si>
    <t>3007017187</t>
  </si>
  <si>
    <t>VIJES</t>
  </si>
  <si>
    <t>SURTIFAMILIAR VIJES</t>
  </si>
  <si>
    <t>FO-25-1652058</t>
  </si>
  <si>
    <t>2862297</t>
  </si>
  <si>
    <t>3007025558</t>
  </si>
  <si>
    <t>BARRIO ALAMEDA SAN RAFAEL ZI</t>
  </si>
  <si>
    <t>FO-25-1652150</t>
  </si>
  <si>
    <t>09/10/2025 SE ESCALA AL COORDINADOR DE ZONA PARA ENTREGA DE ROLLOS EN SITIO | 16/10/2025 DURANTE LA VISITA TECNICA PARA REALIZA ENTREGA DE ROLLOS PARA DATÁFONO CORRESPONSAL SE ENCUENTRA CERRADO SE LLAMA AL CELULAR EL CUAL CLIENTE INDICA POR LLAMADA LA ENTREGA DE ROLLOS EN UN DIRECCIÓN ALEDAÑA AL CORRESPONSAL</t>
  </si>
  <si>
    <t>8421</t>
  </si>
  <si>
    <t>2862327</t>
  </si>
  <si>
    <t>3007050241</t>
  </si>
  <si>
    <t>LURUACO</t>
  </si>
  <si>
    <t>BARRIO CENTRO LURUACO</t>
  </si>
  <si>
    <t>FO-25-1651947</t>
  </si>
  <si>
    <t>09/10/2025 SE ESCALA AL COORDINADOR DE ZONA PARA ENTREGA DE ROLLOS EN SITIO | 10/10/2025 SE REALIZA VISITA SE ENTREGA 20 ROLLOS</t>
  </si>
  <si>
    <t>2862694</t>
  </si>
  <si>
    <t>3007080845</t>
  </si>
  <si>
    <t>PTM TURBO SERVIDOGAS FLOREZ</t>
  </si>
  <si>
    <t>FO-25-1654931</t>
  </si>
  <si>
    <t>09/10/2025 SE ESCALA AL COORDINADOR DE ZONA PARA ENTREGA DE ROLLOS EN SITIO | 11/10/2025 SE ENVÍAN 10 ROLLOS CON EL CONDUCTOR Y SE COMPARTE INFORMACIÓN DEL CONDUCTOR AL USUARIO Y SE CONFIRMA RECIBIDO POR PARTE DEL USUARIO</t>
  </si>
  <si>
    <t>2862702</t>
  </si>
  <si>
    <t>3007073024</t>
  </si>
  <si>
    <t>DISTRICOL ARACADIASHOP</t>
  </si>
  <si>
    <t>FO-25-1674640</t>
  </si>
  <si>
    <t>09/10/2025 SE CONFIRMAN DATOS, SE REALIZA ENVIO DE ROLLOS CON OPERADOR LOGISTICO | 14/10/2025 SE REALIZA ENVÍO DE 20 ROLLOS REDEBAN POR INTERRAPIDISIMO A LA OFICINA PRINCIPAL DE ARAUQUITA SEGÚN INDICACIONES EN SYTEX.</t>
  </si>
  <si>
    <t>2862723</t>
  </si>
  <si>
    <t>3007069063</t>
  </si>
  <si>
    <t>GUADALAJARA DE BUGA VALLE</t>
  </si>
  <si>
    <t>FO-25-1652401</t>
  </si>
  <si>
    <t>09/10/2025 SE ESCALA AL COORDINADOR DE ZONA PARA ENTREGA DE ROLLOS EN SITIO | 10/10/2025 EN LA VISITA TÉCNICA SE REALIZÓ LA ENTREGA DE 30 ROLLOS TERMICOS DE REDEBAN PARA EL CB.</t>
  </si>
  <si>
    <t>2862871</t>
  </si>
  <si>
    <t>3007075264</t>
  </si>
  <si>
    <t>PTM SIMIJACA  TIENDA Y PANADER</t>
  </si>
  <si>
    <t>FO-25-1674593</t>
  </si>
  <si>
    <t>11/10/2025 SE CONFIRMAN DATOS, SE REALIZA ENVIO DE ROLLOS CON GUIA | 17/10/2025 SE REALIZA ENVIO DE 20 ROLLOS, CON LA GUIA 2235596214. SE CONFIRMA ENTREGA EXITOSA POR PARTE DE LA TRANSPORTADORA</t>
  </si>
  <si>
    <t>2862950</t>
  </si>
  <si>
    <t>3007073046</t>
  </si>
  <si>
    <t>DISTRICOL RESTAURANTE LICETH</t>
  </si>
  <si>
    <t>FO-25-1660895</t>
  </si>
  <si>
    <t>09/10/2025 SE REALIZA ENVIO DE ROLLOS CON GUIA | 17/10/2025 ROLLOS EN OFICINA DE RECLAMO, NO CONTESTA. SE LE COMPARTE GUIA POR WSP Y SE CIERRA REPORTE | 11/10/2025 SE ENVÍEN 20 ROLLOS PARA CORRESPONSAL REDEBAN POR INTERRAPIDISIMO PARA RECLAMAR EN OFICINA PRINCIPAL. SE INFORMA A CLIENTE DEL ENVÍO.</t>
  </si>
  <si>
    <t>17653</t>
  </si>
  <si>
    <t>2862967</t>
  </si>
  <si>
    <t>3007075132</t>
  </si>
  <si>
    <t>BARRIO CENTRO SALAMINA4</t>
  </si>
  <si>
    <t>FO-25-1654752</t>
  </si>
  <si>
    <t>09/10/2025 SE ESCALA AL COORDINADOR DE ZONA PARA ENTREGA DE ROLLOS EN SITIO | 10/10/2025 SE REALIZA ENTREGA DE 20 ROLLOS EN DIRECCIÓN SOLICITADA POR USUARIO EN MANIZALES CALDAS BARRIO LA ESTRELLA CL 61 # 24A - 27</t>
  </si>
  <si>
    <t>2863007</t>
  </si>
  <si>
    <t>3007079555</t>
  </si>
  <si>
    <t>BARRIO VENUS I Y II DOSQUEBRAD</t>
  </si>
  <si>
    <t>FO-25-1654877</t>
  </si>
  <si>
    <t>09/10/2025 SE ESCALA AL COORDINADOR DE ZONA PARA ENTREGA DE ROLLOS EN SITIO | 17/10/2025 SE VISITA COMERCIO CLIENTE NO ACEPTA ROLLOS YA QUE REALIZARÁ ENTREGA DE CB SE COMUNICARÁ CON ENTIDAD</t>
  </si>
  <si>
    <t>52612</t>
  </si>
  <si>
    <t>2863021</t>
  </si>
  <si>
    <t>3007079321</t>
  </si>
  <si>
    <t>BARRIO CARTAGENA RICAURTE</t>
  </si>
  <si>
    <t>FO-25-1674637</t>
  </si>
  <si>
    <t>09/10/2025 SE CONFIRMAN DATOS, SE REALIZA ENVIO DE ROLLOS CON OPERADOR LOGISTICO | 16/10/2025 SE REALIZÓ EL ENVÍO DE PAPELERÍA SOLICITADA SE ENTREGA COPIA DE GUÍA AL CLIENTE PARA QUE RECLAME EN OFICINA.</t>
  </si>
  <si>
    <t>2863024</t>
  </si>
  <si>
    <t>3007078880</t>
  </si>
  <si>
    <t>BARRIO MOGAMBO MONTERIA 12</t>
  </si>
  <si>
    <t>FO-25-1654854</t>
  </si>
  <si>
    <t>09/10/2025 SE ESCALA AL COORDINADOR DE ZONA PARA ENTREGA DE ROLLOS EN SITIO | 14/10/2025 SE REALIZA ENTREGA DE 20 ROLLOS</t>
  </si>
  <si>
    <t>2863028</t>
  </si>
  <si>
    <t>3007079722</t>
  </si>
  <si>
    <t>PTM ITAGUI MINIMARKET MARIA AU</t>
  </si>
  <si>
    <t>FO-25-1654837</t>
  </si>
  <si>
    <t>09/10/2025 SE ESCALA AL COORDINADOR DE ZONA PARA ENTREGA DE ROLLOS EN SITIO | 14/10/2025 SE REALIZA ENTREGA DE 10 ROLLOS POR EL OPERADOR VELOCES CON LA GUIA V4001658591</t>
  </si>
  <si>
    <t>2863045</t>
  </si>
  <si>
    <t>3007063466</t>
  </si>
  <si>
    <t>BARRIO CORDOBA IBAGUE 1</t>
  </si>
  <si>
    <t>FO-25-1654792</t>
  </si>
  <si>
    <t>09/10/2025 SE ESCALA AL COORDINADOR DE ZONA PARA ENTREGA DE ROLLOS EN SITIO | 11/10/2025 SE ENTREGA 10 ROLLOS CON VISITA</t>
  </si>
  <si>
    <t>2863074</t>
  </si>
  <si>
    <t>3007077001</t>
  </si>
  <si>
    <t>BARRIO SAN RAFAEL BOGOTA 9</t>
  </si>
  <si>
    <t>FO-25-1654704</t>
  </si>
  <si>
    <t>09/10/2025 SE ESCALA AL COORDINADOR DE ZONA PARA ENTREGA DE ROLLOS EN SITIO | 10/10/2025 ENTREGA DE ROLLOS EJECUTADO OK</t>
  </si>
  <si>
    <t>2863102</t>
  </si>
  <si>
    <t>3007078812</t>
  </si>
  <si>
    <t>BARRIO LA CONCEPCION SABANALAR</t>
  </si>
  <si>
    <t>FO-25-1654816</t>
  </si>
  <si>
    <t>09/10/2025 SE ESCALA AL COORDINADOR DE ZONA PARA ENTREGA DE ROLLOS EN SITIO | 10/10/2025 SE REALIZA VISITA SE ENTREGA 90 ROLLOS</t>
  </si>
  <si>
    <t>2863148</t>
  </si>
  <si>
    <t>3007078973</t>
  </si>
  <si>
    <t>PTM BOGOTA MERKA FRUVER J M</t>
  </si>
  <si>
    <t>FO-25-1658067</t>
  </si>
  <si>
    <t>09/10/2025 SE ESCALA AL COORDINADOR DE ZONA PARA ENTREGA DE ROLLOS EN SITIO | 10/10/2025 SE VISITA COMERCIO CB BANCOLOMBIA, SE ENTREGAN ROLLOS DE PAPELERÍA SOLICITADOS PARA EL DATAFONO, NO UPS, NO SE MANIPULAN EQUIPOS</t>
  </si>
  <si>
    <t>2863159</t>
  </si>
  <si>
    <t>3007039170</t>
  </si>
  <si>
    <t>BARRIO DANUBIO AZUL BOGOTA 1</t>
  </si>
  <si>
    <t>FO-25-1679034</t>
  </si>
  <si>
    <t>09/10/2025 SE ESCALA AL COORDINADOR DE ZONA PARA ENTREGA DE ROLLOS EN SITIO | 17/10/2025 SE REALIZA ENTREGA DE 10 ROLLOS</t>
  </si>
  <si>
    <t>2863228</t>
  </si>
  <si>
    <t>3007076854</t>
  </si>
  <si>
    <t>BARR CABI VIA YUTO QUIBDO</t>
  </si>
  <si>
    <t>FO-25-1674597</t>
  </si>
  <si>
    <t>11/10/2025 SE CONFIRMAN DATOS, SE REALIZA ENVIO DE ROLLOS CON GUIA | 17/10/2025 SE LLAMA AL CLIENTE NO CONTESTA SE LE INFORMA EL NUMERO DE GUIA AL WSP | 22/10/2025 SE REALIZA ENVIO DE 20 ROLLOS, CON LA GUIA 284607467 SERVIENTREGA SE CONFIRMA ENTREGA EXITOSA POR PARTE DE LA TRANSPORTADORA</t>
  </si>
  <si>
    <t>2863254</t>
  </si>
  <si>
    <t>3007070869</t>
  </si>
  <si>
    <t>BARRIO LIBERTAD VALLE DEL GUAM</t>
  </si>
  <si>
    <t>FO-25-1674634</t>
  </si>
  <si>
    <t>09/10/2025 SE CONFIRMAN DATOS, SE REALIZA ENVIO DE ROLLOS CON OPERADOR LOGISTICO | 17/10/2025 ENVIO PARA ENTREGA EN OFICINA, USER NO CONTESTA, SE LE INFORMA GUIA POR WSP Y SE CIERRA EL REPORTE | 14/10/2025 SE REALIZA ENVIO DE 30 ROLLOS RBM POR SOLICITUD DE CLIENTE SE LE INFORMA NÚMERO DE GUÍA PARA RECLAMAR</t>
  </si>
  <si>
    <t>2863306</t>
  </si>
  <si>
    <t>3007078638</t>
  </si>
  <si>
    <t>DISTRICOL VMJ BOCHALEMA</t>
  </si>
  <si>
    <t>FO-25-1679022</t>
  </si>
  <si>
    <t>09/10/2025 SE ESCALA AL COORDINADOR DE ZONA PARA ENTREGA DE ROLLOS EN SITIO | 16/10/2025 SE REALIZA ENTREGA DE 30 ROLLOS TÉRMICOS EN EL CB SIN NOVEDAD.</t>
  </si>
  <si>
    <t>2863362</t>
  </si>
  <si>
    <t>3007074340</t>
  </si>
  <si>
    <t>PTM BUCARAMANGA DESPENSA LA OR</t>
  </si>
  <si>
    <t>FO-25-1658027</t>
  </si>
  <si>
    <t>09/10/2025 SE ESCALA AL COORDINADOR DE ZONA PARA ENTREGA DE ROLLOS EN SITIO | 11/10/2025 SE HACE ENTREGA DE 20 ROLLOS A LA SRTA KAREN MENDIETA</t>
  </si>
  <si>
    <t>25875</t>
  </si>
  <si>
    <t>2863510</t>
  </si>
  <si>
    <t>3007075658</t>
  </si>
  <si>
    <t>VILLETA</t>
  </si>
  <si>
    <t>BARRIO ALFONSO LOPEZ VILLETA</t>
  </si>
  <si>
    <t>FO-25-1657995</t>
  </si>
  <si>
    <t>09/10/2025 SE ESCALA AL COORDINADOR DE ZONA PARA ENTREGA DE ROLLOS EN SITIO | 14/10/2025 ENTREGA DE ROLLOS EJECUTADO OK SE ENTREGAN EN OTRA DIRECCIÓN YA QUE LA CLIENTE ESTÁ ALMORZANDO INDICA DEJARLOS DONDE EL VECINO</t>
  </si>
  <si>
    <t>73555</t>
  </si>
  <si>
    <t>2863596</t>
  </si>
  <si>
    <t>3007054278</t>
  </si>
  <si>
    <t>PLANADAS</t>
  </si>
  <si>
    <t>BARRIO CORREGIMIENTO GAITANIA</t>
  </si>
  <si>
    <t>FO-25-1674600</t>
  </si>
  <si>
    <t>11/10/2025 SE CONFIRMAN DATOS, SE REALIZA ENVIO DE ROLLOS CON GUIA | 17/10/2025 SE LLAMA AL CLIENTE NO CONTESTA SE LE INFORMA EL NUMERO DE GUIA POR WSP | 23/10/2025 SE REALIZA ENVIO DE 10 ROLLOS, CON LA GUIA 2235596216 SERVIENTREGA SE CONFIRMA ENTREGA EXITOSA POR PARTE DE LA TRANSPORTADORA</t>
  </si>
  <si>
    <t>2863691</t>
  </si>
  <si>
    <t>3007080637</t>
  </si>
  <si>
    <t>BARRIO CAICEDO MEDELLIN 16</t>
  </si>
  <si>
    <t>FO-25-1679020</t>
  </si>
  <si>
    <t>09/10/2025 SE ESCALA AL COORDINADOR DE ZONA PARA ENTREGA DE ROLLOS EN SITIO | 17/10/2025 ENVIO RETRAZADO POR VELOCES, AUN NO SE ENTREGA | 20/10/2025 SE REALIZA ENTREGA DE 30 ROLLOS POR EL OPERADOR CABIFY CON LA GUIA V4001676551</t>
  </si>
  <si>
    <t>2863808</t>
  </si>
  <si>
    <t>3007075015</t>
  </si>
  <si>
    <t>PTM MEDELLIN DMU</t>
  </si>
  <si>
    <t>FO-25-1660862</t>
  </si>
  <si>
    <t>09/10/2025 SE ESCALA AL COORDINADOR DE ZONA PARA ENTREGA DE ROLLOS EN SITIO | 15/10/2025 SE REALIZA ENTREGA DE 60 ROLLOS POR EL OPERADOR VELOCES CON LA GUIA V4001658592</t>
  </si>
  <si>
    <t>19397</t>
  </si>
  <si>
    <t>2863870</t>
  </si>
  <si>
    <t>3007079561</t>
  </si>
  <si>
    <t>BARRIO SANTA MARIA LA VEGA</t>
  </si>
  <si>
    <t>FO-25-1674601</t>
  </si>
  <si>
    <t>11/10/2025 SE CONFIRMAN DATOS, SE REALIZA ENVIO DE ROLLOS CON GUIA | 22/10/2025 SE REALIZA ENVIO DE 10 ROLLOS, CON LA GUIA 2185553865 SERVIENTREGA SE CONFIRMA ENTREGA EXITOSA POR PARTE DE LA TRANSPORTADORA</t>
  </si>
  <si>
    <t>2863873</t>
  </si>
  <si>
    <t>3007080160</t>
  </si>
  <si>
    <t>BARRIO RINCON SANTO LA MESA</t>
  </si>
  <si>
    <t>FO-25-1662647</t>
  </si>
  <si>
    <t>09/10/2025 SE ESCALA AL COORDINADOR DE ZONA PARA ENTREGA DE ROLLOS EN SITIO | 11/10/2025 DURANTE LA VISITA TECNICA SE REALIZA ENTREGA DE ROLLOS PARA DATÁFONO NO SE MANIPULAN EQUIPOS SIN NOVEDAD EN ENTREGA</t>
  </si>
  <si>
    <t>2863897</t>
  </si>
  <si>
    <t>3007051686</t>
  </si>
  <si>
    <t>BARRIO PARQUE SALGAR 1</t>
  </si>
  <si>
    <t>FO-25-1662618</t>
  </si>
  <si>
    <t>09/10/2025 SE ESCALA AL COORDINADOR DE ZONA PARA ENTREGA DE ROLLOS EN SITIO | 14/10/2025 SE REALIZA ENVÍO DE 30 ROLLOS EL CLIENTE CONFIRMA LA LLEGADA</t>
  </si>
  <si>
    <t>2863935</t>
  </si>
  <si>
    <t>FO-25-1679018</t>
  </si>
  <si>
    <t>09/10/2025 SE CONFIRMAN DATOS, SE REALIZA ENVIO DE ROLLOS CON OPERADOR LOGISTICO | 20/10/2025 SE REALIZA ENVIO DE 10 ROLLOS, CON LA GUIA 2185553866 SERVIENTREGA. SE CONFIRMA ENTREGA EXITOSA POR PARTE DE LA TRANSPORTADORA</t>
  </si>
  <si>
    <t>2863938</t>
  </si>
  <si>
    <t>3007073417</t>
  </si>
  <si>
    <t>BARRIO EL JARDIN CHIGORODO 1</t>
  </si>
  <si>
    <t>FO-25-1660814</t>
  </si>
  <si>
    <t>09/10/2025 SE ESCALA AL COORDINADOR DE ZONA PARA ENTREGA DE ROLLOS EN SITIO | 10/10/2025 ENTREGA DE 30 ROLLOS</t>
  </si>
  <si>
    <t>2863946</t>
  </si>
  <si>
    <t>3007070180</t>
  </si>
  <si>
    <t>BARRIO LA MERCED CUCUTA 15</t>
  </si>
  <si>
    <t>FO-25-1660791</t>
  </si>
  <si>
    <t>09/10/2025 SE ESCALA AL COORDINADOR DE ZONA PARA ENTREGA DE ROLLOS EN SITIO | 10/10/2025 SE REALIZA ENTREGA DE 20 ROLLOS RBM OK</t>
  </si>
  <si>
    <t>2863959</t>
  </si>
  <si>
    <t>3007080871</t>
  </si>
  <si>
    <t>BARRIO TERRON COLORADO CALI 2</t>
  </si>
  <si>
    <t>FO-25-1661286</t>
  </si>
  <si>
    <t>09/10/2025 SE ESCALA AL COORDINADOR DE ZONA PARA ENTREGA DE ROLLOS EN SITIO | 11/10/2025 EN LA VISTA TÉCNICA REALIZADA AL COMERCIO SE LLEGA AL CISNE SE FORMA EL MOTIVO DE LA VISITA SE ENTREGAN 10 ROLLOS TÉRMICOS AL CLIENTE EL CLIENTE RECIBE ROLLOS</t>
  </si>
  <si>
    <t>2863961</t>
  </si>
  <si>
    <t>3007060327</t>
  </si>
  <si>
    <t>BARRIO SAN NICOLAS SOACHA 2</t>
  </si>
  <si>
    <t>FO-25-1661279</t>
  </si>
  <si>
    <t>09/10/2025 SE ESCALA AL COORDINADOR DE ZONA PARA ENTREGA DE ROLLOS EN SITIO | 10/10/2025 ENTREGA DE 40 ROLLOS PARA DATAFONO NO SE MANIPULA TERMINAL</t>
  </si>
  <si>
    <t>2863962</t>
  </si>
  <si>
    <t>3007065075</t>
  </si>
  <si>
    <t>BARRIO AEROPUERTO PERALES IBAG</t>
  </si>
  <si>
    <t>FO-25-1661273</t>
  </si>
  <si>
    <t>2864002</t>
  </si>
  <si>
    <t>3007079530</t>
  </si>
  <si>
    <t>BARRIO PINAR BOGOTA 2</t>
  </si>
  <si>
    <t>FO-25-1662640</t>
  </si>
  <si>
    <t>09/10/2025 SE ESCALA AL COORDINADOR DE ZONA PARA ENTREGA DE ROLLOS EN SITIO | 17/10/2025 SE REALIZA LA ENTREGA DE 10 ROLLOS REDEBAN</t>
  </si>
  <si>
    <t>2864003</t>
  </si>
  <si>
    <t>3007080429</t>
  </si>
  <si>
    <t>BARRIO VISION DE COLOMBIA BOGOTA 1</t>
  </si>
  <si>
    <t>FO-25-1662633</t>
  </si>
  <si>
    <t>09/10/2025 SE ESCALA AL COORDINADOR DE ZONA PARA ENTREGA DE ROLLOS EN SITIO | 16/10/2025 ENTREGA DE 20 ROLLOS RDBN</t>
  </si>
  <si>
    <t>25658</t>
  </si>
  <si>
    <t>2864010</t>
  </si>
  <si>
    <t>3007080187</t>
  </si>
  <si>
    <t>SAN FRANCISCO</t>
  </si>
  <si>
    <t>BARRIO URB VILLA GLORIA SAN FRANCISCO</t>
  </si>
  <si>
    <t>FO-25-1662629</t>
  </si>
  <si>
    <t>09/10/2025 SE ESCALA AL COORDINADOR DE ZONA PARA ENTREGA DE ROLLOS EN SITIO | 17/10/2025 SE ENTREGAN  ROLLOS SIN MANIPULACIÓN DEL DATAFONO SIN NOVEDAD</t>
  </si>
  <si>
    <t>68755</t>
  </si>
  <si>
    <t>2864025</t>
  </si>
  <si>
    <t>3007033903</t>
  </si>
  <si>
    <t>SOCORRO</t>
  </si>
  <si>
    <t>BARRIO LA CULEBRA SOCORRO</t>
  </si>
  <si>
    <t>FO-25-1663982</t>
  </si>
  <si>
    <t>09/10/2025 DATOS CONFIRMADOS. SE REALIZA ENVIO DE ROLLOS CON GUIA | 16/10/2025 SE REALIZA ENVIO DE 40 ROLLOS, CON LA GUIA 2187690765 SERVIENTREGA. SE CONFIRMA ENTREGA EXITOSA POR PARTE DE LA TRANSPORTADORA</t>
  </si>
  <si>
    <t>2864038</t>
  </si>
  <si>
    <t>3007072705</t>
  </si>
  <si>
    <t>BARRIO LA PAZ ZIPAQUIRA 4</t>
  </si>
  <si>
    <t>FO-25-1679014</t>
  </si>
  <si>
    <t>2864083</t>
  </si>
  <si>
    <t>3007049591</t>
  </si>
  <si>
    <t>PTM APARTADO FERRETERIA DE LA</t>
  </si>
  <si>
    <t>FO-25-1662612</t>
  </si>
  <si>
    <t>09/10/2025 SE ESCALA AL COORDINADOR DE ZONA PARA ENTREGA DE ROLLOS EN SITIO | 14/10/2025 ENTREGA DE 30 ROLLOS DE</t>
  </si>
  <si>
    <t>2864096</t>
  </si>
  <si>
    <t>3007076444</t>
  </si>
  <si>
    <t>BARRIO LAS GAVIOSTAS CARTAGENA</t>
  </si>
  <si>
    <t>FO-25-1662600</t>
  </si>
  <si>
    <t>09/10/2025 SE ESCALA AL COORDINADOR DE ZONA PARA ENTREGA DE ROLLOS EN SITIO | 15/10/2025 SE ENTREGAN 40 ROLLOS</t>
  </si>
  <si>
    <t>2864152</t>
  </si>
  <si>
    <t>FO-25-1662596</t>
  </si>
  <si>
    <t>09/10/2025 SE ESCALA AL COORDINADOR DE ZONA PARA ENTREGA DE ROLLOS EN SITIO | 11/10/2025 SE REALIZA LA ENTREGA DE 30 ROLLOS REDEBAN</t>
  </si>
  <si>
    <t>2864237</t>
  </si>
  <si>
    <t>3007079886</t>
  </si>
  <si>
    <t>DISTRICOL COOTRANSCAR</t>
  </si>
  <si>
    <t>FO-25-1679008</t>
  </si>
  <si>
    <t>16/10/2025 ENTREGA DE 10 ROLLOS</t>
  </si>
  <si>
    <t>2864293</t>
  </si>
  <si>
    <t>3007074069</t>
  </si>
  <si>
    <t>DISTRICOL MULTISERVICIOS CASAB</t>
  </si>
  <si>
    <t>FO-25-1662581</t>
  </si>
  <si>
    <t>09/10/2025 SE ESCALA AL COORDINADOR DE ZONA PARA ENTREGA DE ROLLOS EN SITIO | 14/10/2025 DURANTE LA VISITA TECNICA SE REALIZA ENTREGA DE ROLLOS PARA DATÁFONO NO SE MANIPULAN EQUIPOS SIN NOVEDAD EN ENTREGA</t>
  </si>
  <si>
    <t>2864372</t>
  </si>
  <si>
    <t>3007036978</t>
  </si>
  <si>
    <t>BARRIO VALPARAISO ANTIOQUIA</t>
  </si>
  <si>
    <t>FO-25-1682600</t>
  </si>
  <si>
    <t>5483</t>
  </si>
  <si>
    <t>2864440</t>
  </si>
  <si>
    <t>3007080744</t>
  </si>
  <si>
    <t>BARRIO CORR PUERTO VENUS NARIÑO</t>
  </si>
  <si>
    <t>FO-25-1674622</t>
  </si>
  <si>
    <t>11/10/2025 SE CONFIRMAN DATOS, SE REALIZA ENVIO DE ROLLOS CON GUIA | 28/10/2025 SE REALIZA ENVIO DE 20 ROLLOS, CON LA GUIA 284607468 SERVIENTREGA SE CONFIRMA ENTREGA EXITOSA POR PARTE DE LA TRANSPORTADORA</t>
  </si>
  <si>
    <t>2864634</t>
  </si>
  <si>
    <t>3007032649</t>
  </si>
  <si>
    <t>FO-25-1663975</t>
  </si>
  <si>
    <t>09/10/2025 SE ESCALA AL COORDINADOR DE ZONA PARA ENTREGA DE ROLLOS EN SITIO | 16/10/2025 SE REALIZA ENVIO DE ROLLOS SOLICITADOS POR EL CLIENTE EL CUAL YA CONFIRMO RECIBIDO</t>
  </si>
  <si>
    <t>2864645</t>
  </si>
  <si>
    <t>3007035280</t>
  </si>
  <si>
    <t>FO-25-1663987</t>
  </si>
  <si>
    <t>09/10/2025 SE ESCALA AL COORDINADOR DE ZONA PARA ENTREGA DE ROLLOS EN SITIO | 10/10/2025 SE REALIZA ENTREGA DE 20 ROLLOS RBM EN SITIO ENTREGA EXITOSA</t>
  </si>
  <si>
    <t>2864812</t>
  </si>
  <si>
    <t>3007068079</t>
  </si>
  <si>
    <t>BARRIO POTRERO GRANDE CALI</t>
  </si>
  <si>
    <t>FO-25-1663201</t>
  </si>
  <si>
    <t>09/10/2025 SE ESCALA AL COORDINADOR DE ZONA PARA ENTREGA DE ROLLOS EN SITIO | 10/10/2025 EN LA VISITA TÉCNICA REALIZADA AL COMERCIO SE LLEGA AL SITIO SIN FORMA EL MOTIVO DE LA VISITA SE ENTREGAN 50 ROLLOS TÉRMICOS AL CLIENTE  RECIBE ROLLOS</t>
  </si>
  <si>
    <t>2864974</t>
  </si>
  <si>
    <t>3007076922</t>
  </si>
  <si>
    <t>PTM BELLO DROGUERIA EL TEMPLO</t>
  </si>
  <si>
    <t>FO-25-1663194</t>
  </si>
  <si>
    <t>09/10/2025 SE ESCALA AL COORDINADOR DE ZONA PARA ENTREGA DE ROLLOS EN SITIO | 16/10/2025 SE REALIZA ENTREGA DE 20 ROLLOS POR EL OPERADOR VELOCES CON LA GUIA V4001658593</t>
  </si>
  <si>
    <t>2865126</t>
  </si>
  <si>
    <t>3007078551</t>
  </si>
  <si>
    <t>BARRIO AV FRANCISCO FERNÁNDEZ DE CONTRERAS OCAÑA</t>
  </si>
  <si>
    <t>FO-25-1663981</t>
  </si>
  <si>
    <t>09/10/2025 DATOS CONFIRMADOS. SE REALIZA ENVIO DE ROLLOS CON GUIA | 16/10/2025 SE REALIZA ENVIO DE 10 ROLLOS, CON LA GUIA 2187690764 SERVIENTREGA. SE CONFIRMA ENTREGA EXITOSA POR PARTE DE LA TRANSPORTADORA</t>
  </si>
  <si>
    <t>2865170</t>
  </si>
  <si>
    <t>3007080527</t>
  </si>
  <si>
    <t>BARRIO EL CENTRO GARZON 2</t>
  </si>
  <si>
    <t>FO-25-1682598</t>
  </si>
  <si>
    <t>14/10/2025 SE PROCEDE A CERRAR YA QUE NO SE LOGRA CONTACTO CON EL CB, SE LLAMA EN HORARIO U DIAS DISTINTOS | 14/10/2025 SE PROCEDE A CERRAR YA QUE NO SE LOGRA CONTACTO CON EL CB, SE LLAMA EN HORARIO U DIAS DISTINTOS</t>
  </si>
  <si>
    <t>2865199</t>
  </si>
  <si>
    <t>3007010789</t>
  </si>
  <si>
    <t>BERLIN - SANTANDER</t>
  </si>
  <si>
    <t>FO-25-1679003</t>
  </si>
  <si>
    <t>09/10/2025 SE ESCALA AL COORDINADOR DE ZONA PARA ENTREGA DE ROLLOS EN SITIO | 23/10/2025 SE REALIZA ENVIO  DE 10 ROLLOS A SOLICITUD DEL CLIENTE CON PERSONAL DE CONFIANZA SE CIERRA ORDEN LUEGO DE HABER CONFIRMADO LA RECEPCIÓN DEL ENVÍO</t>
  </si>
  <si>
    <t>2865213</t>
  </si>
  <si>
    <t>3007029601</t>
  </si>
  <si>
    <t>OPRAP ISIERRA 100</t>
  </si>
  <si>
    <t>FO-25-1663186</t>
  </si>
  <si>
    <t>09/10/2025 SE ESCALA AL COORDINADOR DE ZONA PARA ENTREGA DE ROLLOS EN SITIO | 16/10/2025 SE VISITA COMERCIO, SE ENTREGAN 140 ROLLOS RBM, NO SE MANIPULAN DISPOSITIVOS</t>
  </si>
  <si>
    <t>2865342</t>
  </si>
  <si>
    <t>3007011734</t>
  </si>
  <si>
    <t>BARCELONA  QUINDIO</t>
  </si>
  <si>
    <t>FO-25-1663968</t>
  </si>
  <si>
    <t>09/10/2025 SE ESCALA AL COORDINADOR DE ZONA PARA ENTREGA DE ROLLOS EN SITIO | 14/10/2025 SE VISITA COMERCIO SE REALIZÓ ENTREGA DE 100 ROLLOS</t>
  </si>
  <si>
    <t>2865359</t>
  </si>
  <si>
    <t>3007016356</t>
  </si>
  <si>
    <t>PAGAFACIL  TERM TRANSP NORTE</t>
  </si>
  <si>
    <t>FO-25-1663960</t>
  </si>
  <si>
    <t>09/10/2025 SE ESCALA AL COORDINADOR DE ZONA PARA ENTREGA DE ROLLOS EN SITIO | 17/10/2025 SE REVISA CASO Y VELOCES NO HA ENTREGADO | 21/10/2025 SE REALIZA ENTREGA DE 170 ROLLOS POR EL OPERADOR CABIFY CON LA GUIA V4001658594</t>
  </si>
  <si>
    <t>2865457</t>
  </si>
  <si>
    <t>3007081099</t>
  </si>
  <si>
    <t>BARRIO PROGRESO SIBATE 1</t>
  </si>
  <si>
    <t>FO-25-1663965</t>
  </si>
  <si>
    <t>09/10/2025 SE ESCALA AL COORDINADOR DE ZONA PARA ENTREGA DE ROLLOS EN SITIO | 16/10/2025 SE ENTREGA 20 ROLLOS</t>
  </si>
  <si>
    <t>2865470</t>
  </si>
  <si>
    <t>3007079165</t>
  </si>
  <si>
    <t>BARRIO VILLA HERMOSA MEDELLIN</t>
  </si>
  <si>
    <t>FO-25-1663959</t>
  </si>
  <si>
    <t>09/10/2025 SE ESCALA AL COORDINADOR DE ZONA PARA ENTREGA DE ROLLOS EN SITIO | 14/10/2025 SE REALIZA ENTREGA DE 30 ROLLOS POR EL OPERADOR VELOCES CON LA GUIA V4001658595</t>
  </si>
  <si>
    <t>2865529</t>
  </si>
  <si>
    <t>3007062923</t>
  </si>
  <si>
    <t>PTM CARTAGENA PAPELERIA Y VARI</t>
  </si>
  <si>
    <t>FO-25-1663961</t>
  </si>
  <si>
    <t>09/10/2025 SE ESCALA AL COORDINADOR DE ZONA PARA ENTREGA DE ROLLOS EN SITIO | 17/10/2025 SE ENTREGAN 120 ROLLOS</t>
  </si>
  <si>
    <t>2865682</t>
  </si>
  <si>
    <t>3007079889</t>
  </si>
  <si>
    <t>DISTRICOL PHARMACYPC</t>
  </si>
  <si>
    <t>FO-25-1678996</t>
  </si>
  <si>
    <t>15/10/2025 SE LLEGA A DIRECCIÓN DE CB PARA ENTREGA DE ROLLOS ESTÁ CERRADO, SE INTENTA CONTACTO AL NÚMERO 3217712310 NO CONTESTAN TÉCNICO ESPERARA 20 MINUTOS | 15/10/2025 SE LLEGA A DIRECCIÓN ESTÁ CERRADO DE INTEGRA CONTACTÓ A NÚMEROS 3217712310 Y 3146724196 NO CONTESTAN, SE ESPERA 20 MINUTOS NO ABREN DE DEJA REGISTRO FOTOGRÁFICO</t>
  </si>
  <si>
    <t>2865684</t>
  </si>
  <si>
    <t>3007025523</t>
  </si>
  <si>
    <t>PAGAFACIL TERMINAL TRANSPORTE</t>
  </si>
  <si>
    <t>FO-25-1663950</t>
  </si>
  <si>
    <t>09/10/2025 SE ESCALA AL COORDINADOR DE ZONA PARA ENTREGA DE ROLLOS EN SITIO | 17/10/2025 SE REALIZA VISITA A CB SE ENTREGAN 230 ROLLOS REDEBAN</t>
  </si>
  <si>
    <t>2865688</t>
  </si>
  <si>
    <t>3007080492</t>
  </si>
  <si>
    <t>DISTRICOL ENCANTO Y CANELA</t>
  </si>
  <si>
    <t>FO-25-1663980</t>
  </si>
  <si>
    <t>09/10/2025 DATOS CONFIRMADOS. SE REALIZA ENVIO DE ROLLOS CON GUIA | 17/10/2025 SE LE ESCRIBE AL CB PARA CONFIRMAR ENTREGA, PENDIENTE RESPUESTA | 21/10/2025 SE REALIZA ENVIO DE 20 ROLLOS, CON LA GUIA 2265100391 SERVIENTREGA SE CONFIRMA ENTREGA EXITOSA POR PARTE DE LA TRANSPORTADORA</t>
  </si>
  <si>
    <t>2865696</t>
  </si>
  <si>
    <t>3007080279</t>
  </si>
  <si>
    <t>BARRIO SAN ANTERITO RURAL LORICA</t>
  </si>
  <si>
    <t>FO-25-1663941</t>
  </si>
  <si>
    <t>09/10/2025 SE ESCALA AL COORDINADOR DE ZONA PARA ENTREGA DE ROLLOS EN SITIO | 17/10/2025 SE REALIZA VISITA TÉCNICA PARA ENTREGA DE 10 ROLLOS PARA DATÁFONO, NO SE INTERVIENE TERMINAL Y LA ENTREGA SE REALIZA SIN NOVEDAD</t>
  </si>
  <si>
    <t>2865726</t>
  </si>
  <si>
    <t>3007030492</t>
  </si>
  <si>
    <t>COMCARD SABANETA CALLE NUEVA</t>
  </si>
  <si>
    <t>FO-25-1663957</t>
  </si>
  <si>
    <t>09/10/2025 SE ESCALA AL COORDINADOR DE ZONA PARA ENTREGA DE ROLLOS EN SITIO | 14/10/2025 SE REALIZA ENTREGA DE 10 ROLLOS POR EL OPERADOR VELOCES CON LA GUIA V4001658596</t>
  </si>
  <si>
    <t>2865869</t>
  </si>
  <si>
    <t>3007058880</t>
  </si>
  <si>
    <t>BARRIO CORREGIMIENTO EL PALMAR</t>
  </si>
  <si>
    <t>FO-25-1666761</t>
  </si>
  <si>
    <t>10/10/2025 DATOS CORRECTOS. SE REALIZA ENVIO DE ROLLOS CON GUIA | 17/10/2025 SE CONFIRMA ENTREGA EXITOSA DE 20 ROLLOS POR PARTE DE INTERRAPIDISIMO CON GUIA: 700171993165 | 15/10/2025 SE REALIZÓ ENVÍO DE 20 ROLLOS POR INTERRAPIDISIMO.</t>
  </si>
  <si>
    <t>2865874</t>
  </si>
  <si>
    <t>3007059635</t>
  </si>
  <si>
    <t>BARRIO LA CASTELLANA MONTERIA</t>
  </si>
  <si>
    <t>FO-25-1663953</t>
  </si>
  <si>
    <t>09/10/2025 SE ESCALA AL COORDINADOR DE ZONA PARA ENTREGA DE ROLLOS EN SITIO | 14/10/2025 SE REALIZA ENTREGA DE 20 ROLLOS.</t>
  </si>
  <si>
    <t>2865898</t>
  </si>
  <si>
    <t>3007023694</t>
  </si>
  <si>
    <t>BARRIO IPM SUBIA SILVANIA</t>
  </si>
  <si>
    <t>FO-25-1663946</t>
  </si>
  <si>
    <t>09/10/2025 SE ESCALA AL COORDINADOR DE ZONA PARA ENTREGA DE ROLLOS EN SITIO | 16/10/2025 SE REALIZA LA ENTREGA DE 50 ROLLOS SIN NOVEDAD</t>
  </si>
  <si>
    <t>2865939</t>
  </si>
  <si>
    <t>3007078304</t>
  </si>
  <si>
    <t>BARRIO PORFIA VILLAVICENCIO 2</t>
  </si>
  <si>
    <t>FO-25-1678989</t>
  </si>
  <si>
    <t>14/10/2025 09/10 SE ESCALA PARA AUTORIZACIÓN DE ROLLOS- 14/10 RBM AUTORIZA ROLLOS, SE ESCALA AL COORDINADOR DE ZONA PARA ENTREGA DE ROLLOS EN SITIO | 15/10/2025 SE VISITA CB Y SE REALIZA ENTREGA DE 10 ROLLOS DE PAPEL TERMICO PARA DATÁFONO</t>
  </si>
  <si>
    <t>2866010</t>
  </si>
  <si>
    <t>3007067612</t>
  </si>
  <si>
    <t>FO-25-1663937</t>
  </si>
  <si>
    <t>09/10/2025 SE ESCALA AL COORDINADOR DE ZONA PARA ENTREGA DE ROLLOS EN SITIO | 14/10/2025 SE VISITA COMERCIO Y SE ENTREGAN 10 ROLLOS OK.</t>
  </si>
  <si>
    <t>2866041</t>
  </si>
  <si>
    <t>3007080807</t>
  </si>
  <si>
    <t>BARRIO SAN MARTIN SANTA ROSA DEL SUR 3</t>
  </si>
  <si>
    <t>FO-25-1678993</t>
  </si>
  <si>
    <t>14/10/2025 09/10 SE ESCALA PARA AUTORIZACIÓN DE ROLLOS- 14/10 RBM AUTORIZA ROLLOS, SE REALIZA ENVIO DE ROLLOS CON GUIA | 17/10/2025 SE CONFIRMA ENTREGA EXITOSA DE 20 ROLLOS POR PARTE DE INTERRAPIDISIMO CON GUIA: 700171927493 | 15/10/2025 SE REALIZA ENVIO DE 10 ROLLOS POR MEDIOS DE INTERRAPIDÍSIMO COMO TAL CUAL LO SOLICITO EL CIENTE</t>
  </si>
  <si>
    <t>2866061</t>
  </si>
  <si>
    <t>3007039834</t>
  </si>
  <si>
    <t>PTM MED MISCELANEA ARCOIRIS</t>
  </si>
  <si>
    <t>FO-25-1663925</t>
  </si>
  <si>
    <t>09/10/2025 SE ESCALA AL COORDINADOR DE ZONA PARA ENTREGA DE ROLLOS EN SITIO | 14/10/2025 SE REALIZA ENTREGA DE 130 ROLLOS POR EL OPERADOR VELOCES CON LA GUIA V4001658598</t>
  </si>
  <si>
    <t>2866093</t>
  </si>
  <si>
    <t>3007059833</t>
  </si>
  <si>
    <t>BARRIO CENTRO CALOTO 2</t>
  </si>
  <si>
    <t>FO-25-1663910</t>
  </si>
  <si>
    <t>09/10/2025 SE ESCALA AL COORDINADOR DE ZONA PARA ENTREGA DE ROLLOS EN SITIO | 14/10/2025 SE REALIZA ENTREGA DE 210 ROLLOS REDEBAN CON VISITA, NO SE INTERVIENE EQUIPOS</t>
  </si>
  <si>
    <t>2866103</t>
  </si>
  <si>
    <t>3007079516</t>
  </si>
  <si>
    <t>BARRIO LA CORDIALIDAD LOS PATIOS  11</t>
  </si>
  <si>
    <t>FO-25-1663933</t>
  </si>
  <si>
    <t>09/10/2025 SE ESCALA AL COORDINADOR DE ZONA PARA ENTREGA DE ROLLOS EN SITIO | 14/10/2025 SE VISITA DIRECCIÓN INDICADA POR EL CLIENTE PARA ENTREGA DE 10 ROLLOS.</t>
  </si>
  <si>
    <t>2866104</t>
  </si>
  <si>
    <t>3007044588</t>
  </si>
  <si>
    <t>DISTRICOL MINI MERCADO BRINEZ</t>
  </si>
  <si>
    <t>FO-25-1663930</t>
  </si>
  <si>
    <t>09/10/2025 SE ESCALA AL COORDINADOR DE ZONA PARA ENTREGA DE ROLLOS EN SITIO | 14/10/2025 SE REALIZA ENTREGA DE 30 ROLLOS POR SOLICITUD DEL CLIENTE.</t>
  </si>
  <si>
    <t>2866168</t>
  </si>
  <si>
    <t>3007052197</t>
  </si>
  <si>
    <t>DISTRICOL DIAMAR SPORT CONF</t>
  </si>
  <si>
    <t>FO-25-1663921</t>
  </si>
  <si>
    <t>09/10/2025 SE ESCALA AL COORDINADOR DE ZONA PARA ENTREGA DE ROLLOS EN SITIO | 11/10/2025 ENTREGA DE 30 ROLLOS PARA DATAFONO</t>
  </si>
  <si>
    <t>2866171</t>
  </si>
  <si>
    <t>FO-25-1663916</t>
  </si>
  <si>
    <t>09/10/2025 SE ESCALA AL COORDINADOR DE ZONA PARA ENTREGA DE ROLLOS EN SITIO // POR FAVOR VALIDAR SI AÚN CUENTA CON EFECTY | 17/10/2025 SE VISITA COMERCIO SE REALIZA ENTREGA DE 20 ROLLOS DE PAPEL PARA DATÁFONO REDEBAN</t>
  </si>
  <si>
    <t>2866182</t>
  </si>
  <si>
    <t>3007080362</t>
  </si>
  <si>
    <t>BARRIO ITAGUI DITAIRES ITAGUI</t>
  </si>
  <si>
    <t>FO-25-1663913</t>
  </si>
  <si>
    <t>09/10/2025 SE ESCALA AL COORDINADOR DE ZONA PARA ENTREGA DE ROLLOS EN SITIO | 14/10/2025 SE REALIZA ENTREGA DE 20 ROLLOS POR EL OPERADOR VELOCES CON LA GUIA V4001658597</t>
  </si>
  <si>
    <t>2866220</t>
  </si>
  <si>
    <t>3007079932</t>
  </si>
  <si>
    <t>BARRIO SANTA FE BOGOTA 5</t>
  </si>
  <si>
    <t>FO-25-1664564</t>
  </si>
  <si>
    <t>10/10/2025 SE ESCALA AL COORDINADOR DE ZONA PARA ENTREGA DE ROLLOS EN SITIO | 11/10/2025 SE VISITA COMERCIO PARA ENTREGA DE 10 ROLLOS TÉRMICOS NO SE MANIPULA EQUIPO Y SE COMPLETA ENTREGA SIN NOVEDAD</t>
  </si>
  <si>
    <t>2866873</t>
  </si>
  <si>
    <t>3007067132</t>
  </si>
  <si>
    <t>BARRIO PUERTO LLERAS CUCUTA 1</t>
  </si>
  <si>
    <t>FO-25-1666351</t>
  </si>
  <si>
    <t>10/10/2025 SE ESCALA AL COORDINADOR DE ZONA PARA ENTREGA DE ROLLOS EN SITIO | 11/10/2025 SE REALIZÓ LLAMADA TELEFÓNICA AL NÚMERO 3212581361 SE HABLÓ CON LA SRA YURLEY MANIFIESTA QUE LE REALICEMOS LA ENTREGA DE ROLLOS EN LA CIUDAD DE CUCUTA, SE REALIZA ENTREGA DE 10 ROLLOS TODO OK</t>
  </si>
  <si>
    <t>2866932</t>
  </si>
  <si>
    <t>3007032014</t>
  </si>
  <si>
    <t>FO-25-1666355</t>
  </si>
  <si>
    <t>10/10/2025 SE ESCALA AL COORDINADOR DE ZONA PARA ENTREGA DE ROLLOS EN SITIO | 11/10/2025 EN COMUNICACIÓN CON EL CLIENTE ME INFORMA LA SRA LILIANA QUE EL COMERCIO NO LABORO EL DÍA DE HOY , SE PROGRAMA VISITA PARA EL DÍA MARTES 14-10-25 | 14/10/2025 SE REALIZA ENTREGA DE 40 ROLLOS RBM OK</t>
  </si>
  <si>
    <t>2867010</t>
  </si>
  <si>
    <t>3007060273</t>
  </si>
  <si>
    <t>OPRAP CENTRO COMERCIAL CARRERA</t>
  </si>
  <si>
    <t>FO-25-1664529</t>
  </si>
  <si>
    <t>10/10/2025 SE ESCALA AL COORDINADOR DE ZONA PARA ENTREGA DE ROLLOS EN SITIO | 17/10/2025 SE REALIZA LA ENTREGA DE 60 ROLLOS</t>
  </si>
  <si>
    <t>27205</t>
  </si>
  <si>
    <t>2867018</t>
  </si>
  <si>
    <t>3007078530</t>
  </si>
  <si>
    <t>CONDOTO</t>
  </si>
  <si>
    <t>BARRIO PLATINERO CONDOTO CHOCO</t>
  </si>
  <si>
    <t>FO-25-1666756</t>
  </si>
  <si>
    <t>10/10/2025 DATOS CORRECTOS. SE REALIZA ENVIO DE ROLLOS CON GUIA | 14/10/2025 SE REALIZA ENVÍO DE 30 ROLLOS POR INTERRAPIDIMO OK</t>
  </si>
  <si>
    <t>2867098</t>
  </si>
  <si>
    <t>3007079861</t>
  </si>
  <si>
    <t>BARRIO EL CENTRO CUCUTA 83</t>
  </si>
  <si>
    <t>FO-25-1666336</t>
  </si>
  <si>
    <t>10/10/2025 SE ESCALA AL COORDINADOR DE ZONA PARA ENTREGA DE ROLLOS EN SITIO | 14/10/2025 SE REALIZÓ VISITA AL COMERCIO Y SE HIZO ENTREGA DE 10 ROLLOS TODO</t>
  </si>
  <si>
    <t>2867277</t>
  </si>
  <si>
    <t>3007030202</t>
  </si>
  <si>
    <t>BARRIO PLAZA LLANO GIRARDOTA</t>
  </si>
  <si>
    <t>FO-25-1669341</t>
  </si>
  <si>
    <t>11/10/2025 SE ENTREGAN 110 ROLLOS RBM</t>
  </si>
  <si>
    <t>2867318</t>
  </si>
  <si>
    <t>FO-25-1682801</t>
  </si>
  <si>
    <t>14/10/2025 SE CONFIRMAN DATOS, SE REALIZA ENVIO DE ROLLOS CON GUIA | 21/10/2025 SE REALIZA ENVIO DE 60 ROLLOS, CON LA GUIA 2265100392 SERVIENTREGASE CONFIRMA ENTREGA EXITOSA POR PARTE DE LA TRANSPORTADORA</t>
  </si>
  <si>
    <t>2867540</t>
  </si>
  <si>
    <t>3007044865</t>
  </si>
  <si>
    <t>PTM PIEDECUESTA MISCELANEA Y C</t>
  </si>
  <si>
    <t>FO-25-1666326</t>
  </si>
  <si>
    <t>10/10/2025 SE ESCALA AL COORDINADOR DE ZONA PARA ENTREGA DE ROLLOS EN SITIO | 15/10/2025 SE ENTREGA ROLLOS EN SITIO</t>
  </si>
  <si>
    <t>2867559</t>
  </si>
  <si>
    <t>FO-25-1678987</t>
  </si>
  <si>
    <t>14/10/2025 10/10 SE ESCALA PARA AUTORIZACIÓN DE ROLLOS- 14/10 RBM AUTORIZA ROLLOS, SE REALIZA ENVIO DE ROLLOS CON GUIA | 16/10/2025 SE REALIZA ENVIO DE 10 ROLLOS, CON LA GUIA 2205447238 SERVIENTREGA. SE CONFIRMA ENTREGA EXITOSA POR PARTE DE LA TRANSPORTADORA</t>
  </si>
  <si>
    <t>2867662</t>
  </si>
  <si>
    <t>3007081193</t>
  </si>
  <si>
    <t>BARRIO ULPIANO LLOREDA CALI 1</t>
  </si>
  <si>
    <t>FO-25-1678983</t>
  </si>
  <si>
    <t>14/10/2025 10/10 SE ESCALA PARA AUTORIZACIÓN DE ROLLOS- 14/10 RBM AUTORIZA ROLLOS, SE ESCALA AL COORDINADOR DE ZONA PARA ENTREGA DE ROLLOS EN SITIO | 15/10/2025 EN LA VISITA TÉCNICA REALIZADA AL COMERCIO SE LLEGA AL SITIO SE INFORMA EL MOTIVO DE LA VISITA SE ENTREGAN 10 ROLLOS TÉRMICOS AL CLIENTE EL CLIENTE RECIBE ROLLOS</t>
  </si>
  <si>
    <t>15051</t>
  </si>
  <si>
    <t>2867711</t>
  </si>
  <si>
    <t>3007010116</t>
  </si>
  <si>
    <t>ARCABUCO</t>
  </si>
  <si>
    <t>ARCABUCO - BOYACA</t>
  </si>
  <si>
    <t>FO-25-1665854</t>
  </si>
  <si>
    <t>10/10/2025 SE ESCALA AL COORDINADOR DE ZONA PARA ENTREGA DE ROLLOS EN SITIO | 17/10/2025 SE CONFIRMA ENTREGA EXITOSA DE 50 ROLLOS POR PARTE DE INTERRAPIDISIMO CON GUIA: 700171741536 | 11/10/2025 ENVÍO DE 50 ROLLOS EXITOSO</t>
  </si>
  <si>
    <t>2867744</t>
  </si>
  <si>
    <t>FO-25-1665850</t>
  </si>
  <si>
    <t>10/10/2025 SE ESCALA AL COORDINADOR DE ZONA PARA ENTREGA DE ROLLOS EN SITIO | 17/10/2025 SE VISITA COMERCIO SE REALIZA ENTREGA DE 20 ROLLOS DE PAPEL PARA DATÁFONO REDEBAN</t>
  </si>
  <si>
    <t>2867784</t>
  </si>
  <si>
    <t>3007012879</t>
  </si>
  <si>
    <t>BARRIO COMPARTIR SOACHA</t>
  </si>
  <si>
    <t>FO-25-1678977</t>
  </si>
  <si>
    <t>14/10/2025 10/10 SE ESCALA PARA AUTORIZACIÓN DE ROLLOS- 14/10 RBM AUTORIZA ROLLOS, SE ESCALA AL COORDINADOR DE ZONA PARA ENTREGA DE ROLLOS EN SITIO | 16/10/2025 ENTREGA DE 30 ROLLOS PARA DATAFONO NO SE MANIPULA TERMINAL</t>
  </si>
  <si>
    <t>2867821</t>
  </si>
  <si>
    <t>3007052018</t>
  </si>
  <si>
    <t>BARRIO SAN ROQUE LA ESPERANZA</t>
  </si>
  <si>
    <t>FO-25-1682799</t>
  </si>
  <si>
    <t>14/10/2025 SE CONFIRMAN DATOS, SE REALIZA ENVIO DE ROLLOS CON GUIA | 18/10/2025 SE LLAMA AL USUARIO PERO NO CONTESTA | 25/10/2025 SE REALIZA ENVIO DE 30 ROLLOS, CON LA GUIA 2187690789 SERVIENTREGA SE CONFIRMA ENTREGA EXITOSA POR PARTE DE LA TRANSPORTADORA</t>
  </si>
  <si>
    <t>2867845</t>
  </si>
  <si>
    <t>3007081347</t>
  </si>
  <si>
    <t>PTM MEDELLIN VARIEDADES LUZ ME</t>
  </si>
  <si>
    <t>FO-25-1665849</t>
  </si>
  <si>
    <t>10/10/2025 SE ESCALA AL COORDINADOR DE ZONA PARA ENTREGA DE ROLLOS EN SITIO | 15/10/2025 SE REALIZA ENTREGA DE 10 ROLLOS POR EL OPERADOR VELOCES CON LA GUIA V4001662292</t>
  </si>
  <si>
    <t>2868154</t>
  </si>
  <si>
    <t>FO-25-1665839</t>
  </si>
  <si>
    <t>10/10/2025 SE ESCALA AL COORDINADOR DE ZONA PARA ENTREGA DE ROLLOS EN SITIO | 16/10/2025 SE ENTREGAN 40 ROLLOS CON VISITA OK</t>
  </si>
  <si>
    <t>2868305</t>
  </si>
  <si>
    <t>3007069655</t>
  </si>
  <si>
    <t>BARRIO REMANZO SUR BOGOTA</t>
  </si>
  <si>
    <t>FO-25-1665835</t>
  </si>
  <si>
    <t>10/10/2025 SE ESCALA AL COORDINADOR DE ZONA PARA ENTREGA DE ROLLOS EN SITIO | 11/10/2025 ENTREGA DE ROLLOS EJECUTADO OK</t>
  </si>
  <si>
    <t>2868390</t>
  </si>
  <si>
    <t>3007079270</t>
  </si>
  <si>
    <t>DISTRICOL TIENDA SALOME LA 95</t>
  </si>
  <si>
    <t>FO-25-1666298</t>
  </si>
  <si>
    <t>10/10/2025 SE ESCALA AL COORDINADOR DE ZONA PARA ENTREGA DE ROLLOS EN SITIO | 14/10/2025 ENTREGA DE 40 ROLLOS</t>
  </si>
  <si>
    <t>2868498</t>
  </si>
  <si>
    <t>FO-25-1666290</t>
  </si>
  <si>
    <t>10/10/2025 SE ESCALA AL COORDINADOR DE ZONA PARA ENTREGA DE ROLLOS EN SITIO | 15/10/2025 SE REALIZA ENTREGA DE 190 ROLLOS POR EL OPERADOR VELOCES CON LA GUIA V4001662293</t>
  </si>
  <si>
    <t>2868536</t>
  </si>
  <si>
    <t>3007074926</t>
  </si>
  <si>
    <t>BARRIO PAVAS LA CUMBRE 1</t>
  </si>
  <si>
    <t>FO-25-1666305</t>
  </si>
  <si>
    <t>10/10/2025 SE ESCALA AL COORDINADOR DE ZONA PARA ENTREGA DE ROLLOS EN SITIO | 16/10/2025 SE REALIZA ENTREGA DE 30 ROLLOS REDEBAN CON VISITA, NO SE INTERVIENE EQUIPOS</t>
  </si>
  <si>
    <t>2868618</t>
  </si>
  <si>
    <t>3007062883</t>
  </si>
  <si>
    <t>BARRIO CENTRO NEMOCON 7</t>
  </si>
  <si>
    <t>FO-25-1666284</t>
  </si>
  <si>
    <t>10/10/2025 SE ESCALA AL COORDINADOR DE ZONA PARA ENTREGA DE ROLLOS EN SITIO | 15/10/2025 SE REALIZA LA ENTREGA DE 20 ROLLOS REDEBAN</t>
  </si>
  <si>
    <t>2868689</t>
  </si>
  <si>
    <t>3007075006</t>
  </si>
  <si>
    <t>PTM CALI GIGANTE DE LAS PROMOC</t>
  </si>
  <si>
    <t>FO-25-1666672</t>
  </si>
  <si>
    <t>10/10/2025 SE ESCALA AL COORDINADOR DE ZONA PARA ENTREGA DE ROLLOS EN SITIO | 21/10/2025 SE ENTREGAN 70 ROLLOS DE REDEBAN AL SEÑOR JHONATAN RIOS</t>
  </si>
  <si>
    <t>2868718</t>
  </si>
  <si>
    <t>3007073824</t>
  </si>
  <si>
    <t>BARRIO RIO SUCIO RIO SUCIO</t>
  </si>
  <si>
    <t>FO-25-1667275</t>
  </si>
  <si>
    <t>10/10/2025 SE CONFIRMAN DATOS, SE REALIZA ENVIO DE ROLLOS CON GUIA | 18/10/2025 SE LLAMA AL USUARIO PERO NO CONTESTA | 23/10/2025 SE REALIZA ENVIO DE 30 ROLLOS, CON LA GUIA 284607464 SERVIENTREGA SE CONFIRMA ENTREGA EXITOSA POR PARTE DE LA TRANSPORTADORA</t>
  </si>
  <si>
    <t>2868723</t>
  </si>
  <si>
    <t>3007064589</t>
  </si>
  <si>
    <t>BARRIO CORPOMECAVI PUERTO GAIT</t>
  </si>
  <si>
    <t>FO-25-1682797</t>
  </si>
  <si>
    <t>14/10/2025 SE CONFIRMAN DATOS, SE REALIZA ENVIO DE ROLLOS CON GUIA | 18/10/2025 SE CONFIRMA ENTREGA EXITOSA POR PARTE DE LA TRANSPORTADORA SERVIENTREGA CON LA GUIA 2235596221</t>
  </si>
  <si>
    <t>2868730</t>
  </si>
  <si>
    <t>3007069712</t>
  </si>
  <si>
    <t>DISTRICOL SR SERVICIOS ROZO</t>
  </si>
  <si>
    <t>FO-25-1666689</t>
  </si>
  <si>
    <t>10/10/2025 SE ESCALA AL COORDINADOR DE ZONA PARA ENTREGA DE ROLLOS EN SITIO | 14/10/2025 EN LA VISITA TÉCNICA SE REALIZÓ LA ENTREGA DE 50 ROLLOS DE REDEBAN PARA EL CB.</t>
  </si>
  <si>
    <t>2868734</t>
  </si>
  <si>
    <t>3007075767</t>
  </si>
  <si>
    <t>PTM PUERTO TRIUNFO FARMASALUD</t>
  </si>
  <si>
    <t>FO-25-1666856</t>
  </si>
  <si>
    <t>10/10/2025 SE CONFIRMAN DATOS, SE REALIZA ENVIO DE ROLLOS CON GUIA | 23/10/2025 SE REALIZA ENVIO DE 40 ROLLOS, CON LA GUIA 284607462SERVIENTREGA 284607462SERVIENTREGA SE CONFIRMA ENTREGA EXITOSA POR PARTE DE LA TRANSPORTADORA</t>
  </si>
  <si>
    <t>2868806</t>
  </si>
  <si>
    <t>3007069009</t>
  </si>
  <si>
    <t>BARRIO BELALCAZAR MEDELLIN</t>
  </si>
  <si>
    <t>FO-25-1666688</t>
  </si>
  <si>
    <t>10/10/2025 SE ESCALA AL COORDINADOR DE ZONA PARA ENTREGA DE ROLLOS EN SITIO | 15/10/2025 SE REALIZA ENTREGA DE 10 ROLLOS POR EL OPERADOR VELOCES CON LA GUIA V4001662294</t>
  </si>
  <si>
    <t>2868974</t>
  </si>
  <si>
    <t>3007079044</t>
  </si>
  <si>
    <t>BARRIO BRISAS DE CESRA BOSCONI</t>
  </si>
  <si>
    <t>FO-25-1666650</t>
  </si>
  <si>
    <t>10/10/2025 SE ESCALA AL COORDINADOR DE ZONA PARA ENTREGA DE ROLLOS EN SITIO | 11/10/2025 SE REALIZA ENTREGA DE 20 ROLLOS EN SITIO</t>
  </si>
  <si>
    <t>2869005</t>
  </si>
  <si>
    <t>3007069682</t>
  </si>
  <si>
    <t>PTM BUCARAMANGA INTEGRALES EN</t>
  </si>
  <si>
    <t>FO-25-1666662</t>
  </si>
  <si>
    <t>10/10/2025 SE ESCALA AL COORDINADOR DE ZONA PARA ENTREGA DE ROLLOS EN SITIO | 11/10/2025 SE HACE ENTREGA DE 30 ROLLOS</t>
  </si>
  <si>
    <t>2869008</t>
  </si>
  <si>
    <t>FO-25-1666656</t>
  </si>
  <si>
    <t>10/10/2025 SE ESCALA AL COORDINADOR DE ZONA PARA ENTREGA DE ROLLOS EN SITIO | 18/10/2025 SE ENTREGAN 20 ROLLOS EN EL LOCAL QUE ESTÁ AL LADO YA QUE AÚN NO HAN ABIERTO TODO OK</t>
  </si>
  <si>
    <t>2869108</t>
  </si>
  <si>
    <t>3007073235</t>
  </si>
  <si>
    <t>DISTRICOL SOLUCIONES STEVEN</t>
  </si>
  <si>
    <t>FO-25-1666859</t>
  </si>
  <si>
    <t>10/10/2025 SE CONFIRMAN DATOS, SE REALIZA ENVIO DE ROLLOS CON GUIA | 16/10/2025 SE REALIZA ENVIO DE 30 ROLLOS, CON LA GUIA 2187690766 SERVIENTREGA. SE CONFIRMA ENTREGA EXITOSA POR PARTE DE LA TRANSPORTADORA</t>
  </si>
  <si>
    <t>50680</t>
  </si>
  <si>
    <t>2869129</t>
  </si>
  <si>
    <t>3007080687</t>
  </si>
  <si>
    <t>SAN CARLOS DE GUAROA</t>
  </si>
  <si>
    <t>BARRIO CENTRO SAN CARLOS DE GUAROA 7</t>
  </si>
  <si>
    <t>FO-25-1666632</t>
  </si>
  <si>
    <t>10/10/2025 SE ESCALA AL COORDINADOR DE ZONA PARA ENTREGA DE ROLLOS EN SITIO | 14/10/2025 SE VISITA CB Y SE REALIZA ENTREGA DE 20 ROLLOS DE PAPEL TERMICO PARA DATÁFONO</t>
  </si>
  <si>
    <t>2869218</t>
  </si>
  <si>
    <t>FO-25-1666640</t>
  </si>
  <si>
    <t>10/10/2025 SE ESCALA AL COORDINADOR DE ZONA PARA ENTREGA DE ROLLOS EN SITIO | 15/10/2025 SE REALIZA ENTREGA DE 90 ROLLOS POR EL OPERADOR VELOCES CON LA GUIA V4001662295</t>
  </si>
  <si>
    <t>76020</t>
  </si>
  <si>
    <t>2869267</t>
  </si>
  <si>
    <t>3007080863</t>
  </si>
  <si>
    <t>ALCALA</t>
  </si>
  <si>
    <t>BARRIO LA PLAZUELA ALCALA</t>
  </si>
  <si>
    <t>FO-25-1667070</t>
  </si>
  <si>
    <t>10/10/2025 SE ESCALA AL COORDINADOR DE ZONA PARA ENTREGA DE ROLLOS EN SITIO | 15/10/2025 SE ENTREGAN 10 ROLLOS</t>
  </si>
  <si>
    <t>2869268</t>
  </si>
  <si>
    <t>3007032193</t>
  </si>
  <si>
    <t>DISTRICOL TRAMITES Y SERVICIOS</t>
  </si>
  <si>
    <t>FO-25-1678975</t>
  </si>
  <si>
    <t>14/10/2025 10/10 SE ESCALA PARA AUTORIZACIÓN DE ROLLOS- 14/10 RBM AUTORIZA ROLLOS, SE REALIZA ENVIO DE ROLLOS CON GUIA | 17/10/2025 SE REALIZA ENVIO DE 80 ROLLOS, CON LA GUIA 2205447237 SERVIENTREGA. SE CONFIRMA ENTREGA EXITOSA POR PARTE DE LA TRANSPORTADORA</t>
  </si>
  <si>
    <t>2869540</t>
  </si>
  <si>
    <t>3007067243</t>
  </si>
  <si>
    <t>DISTRICOL MERCA EXPRES HATILLO</t>
  </si>
  <si>
    <t>FO-25-1678967</t>
  </si>
  <si>
    <t>14/10/2025 10/10 SE ESCALA PARA AUTORIZACIÓN DE ROLLOS- 14/10 RBM AUTORIZA ROLLOS, SE ESCALA AL COORDINADOR DE ZONA PARA ENTREGA DE ROLLOS EN SITIO | 17/10/2025 SE ENTREGAN 30 ROLLOS A CARMEN</t>
  </si>
  <si>
    <t>2869557</t>
  </si>
  <si>
    <t>3007037080</t>
  </si>
  <si>
    <t>DISTRICOL CACHARRERIA EL BUEN</t>
  </si>
  <si>
    <t>FO-25-1667269</t>
  </si>
  <si>
    <t>10/10/2025 SE CONFIRMAN DATOS, SE REALIZA ENVIO DE ROLLOS CON GUIA | 16/10/2025 SE REALIZA ENVIO DE 20 ROLLOS, CON LA GUIA 284607463 SERVIENTREGA. SE CONFIRMA ENTREGA EXITOSA POR PARTE DE LA TRANSPORTADORA</t>
  </si>
  <si>
    <t>2869587</t>
  </si>
  <si>
    <t>3007078279</t>
  </si>
  <si>
    <t>BARRIO LA TORRE PALMIRA</t>
  </si>
  <si>
    <t>FO-25-1667056</t>
  </si>
  <si>
    <t>10/10/2025 SE ESCALA AL COORDINADOR DE ZONA PARA ENTREGA DE ROLLOS EN SITIO | 14/10/2025 EN LA VISITA TÉCNICA SE REALIZÓ LA ENTREGA DE 10 ROLLOS DE REDEBAN PARA EL CB</t>
  </si>
  <si>
    <t>2869650</t>
  </si>
  <si>
    <t>3007061332</t>
  </si>
  <si>
    <t>BARRIO SAN JUAN COPACABANA</t>
  </si>
  <si>
    <t>FO-25-1669347</t>
  </si>
  <si>
    <t>11/10/2025 SE ENTREGAN 100 RBM</t>
  </si>
  <si>
    <t>2869714</t>
  </si>
  <si>
    <t>3007080128</t>
  </si>
  <si>
    <t>BARRIO SAN NICOLAS CARTAGO 3</t>
  </si>
  <si>
    <t>FO-25-1667049</t>
  </si>
  <si>
    <t>10/10/2025 SE ESCALA AL COORDINADOR DE ZONA PARA ENTREGA DE ROLLOS EN SITIO | 18/10/2025 SE ENTREGAN 20 ROLLOS.</t>
  </si>
  <si>
    <t>2869766</t>
  </si>
  <si>
    <t>3007071292</t>
  </si>
  <si>
    <t>PTM MEDELLIN VARIEDADES Y DETA</t>
  </si>
  <si>
    <t>FO-25-1667301</t>
  </si>
  <si>
    <t>10/10/2025 SE ESCALA AL COORDINADOR DE ZONA PARA ENTREGA DE ROLLOS EN SITIO | 15/10/2025 SE REALIZA ENTREGA DE 10 ROLLOS POR EL OPERADOR VELOCES CON LA GUIA V4001662296</t>
  </si>
  <si>
    <t>2869817</t>
  </si>
  <si>
    <t>3007066222</t>
  </si>
  <si>
    <t>FO-25-1678964</t>
  </si>
  <si>
    <t>14/10/2025 10/10 SE ESCALA PARA AUTORIZACIÓN DE ROLLOS- 14/10 RBM AUTORIZA ROLLOS, SE REALIZA ENVIO DE ROLLOS CON GUIA | 17/10/2025 SE CONFIRMA ENTREGA EXITOSA DE 10 ROLLOS POR PARTE DE INTERRAPIDISIMO CON GUIA: 700171807138 | 14/10/2025 SE REALIZA ENVIO DE 10 ROLLOS POR TRANSPORTADORA.</t>
  </si>
  <si>
    <t>2869924</t>
  </si>
  <si>
    <t>3007079235</t>
  </si>
  <si>
    <t>DISTRICOL CHACUTERSALSAMECAVA</t>
  </si>
  <si>
    <t>FO-25-1667790</t>
  </si>
  <si>
    <t>10/10/2025 SE ESCALA AL COORDINADOR DE ZONA PARA ENTREGA DE ROLLOS EN SITIO | 11/10/2025 SE REALIZA ENTREGA DE 50 ROLLOS RBM OK</t>
  </si>
  <si>
    <t>2869933</t>
  </si>
  <si>
    <t>FO-25-1682597</t>
  </si>
  <si>
    <t>MÚLTIPLE INFORMACIÓN</t>
  </si>
  <si>
    <t>14/10/2025 SE PROCEDE A CERRAR YA QUE QUEDO CON EL CU ERRADO, EL CU CORRECTO ES 36121. SE INFORMA A USUARIO | 14/10/2025 SE PROCEDE A CERRAR YA QUE QUEDO CON EL CU ERRADO, EL CU CORRECTO ES 36121. SE INFORMA A USUARIO</t>
  </si>
  <si>
    <t>2869937</t>
  </si>
  <si>
    <t>3007035197</t>
  </si>
  <si>
    <t>DISTRICOL RAPITIENDA LOS PAISA</t>
  </si>
  <si>
    <t>FO-25-1667778</t>
  </si>
  <si>
    <t>10/10/2025 SE ESCALA AL COORDINADOR DE ZONA PARA ENTREGA DE ROLLOS EN SITIO | 14/10/2025 SE REALIZA ENTREGA DE 180 ROLLOS REDEBAN CON VISITA, NO SE INTERVIENE EQUIPOS</t>
  </si>
  <si>
    <t>2869947</t>
  </si>
  <si>
    <t>FO-25-1692715</t>
  </si>
  <si>
    <t>16/10/2025 SE INTENTA VARIAS VECES COMUNICACIÓN CON EL USUARIO PARA VALIDAR LOS DATOS DE ENVIO PERO NO HAY CONTACTO, SE PROCEDE A CERRAR</t>
  </si>
  <si>
    <t>2869976</t>
  </si>
  <si>
    <t>FO-25-1667773</t>
  </si>
  <si>
    <t>10/10/2025 SE ESCALA AL COORDINADOR DE ZONA PARA ENTREGA DE ROLLOS EN SITIO | 15/10/2025 SE REALIZA LA ENTREGA DE 90 ROLLO DE CB A LA ENCARGADA MARCELA LEÓN</t>
  </si>
  <si>
    <t>2870228</t>
  </si>
  <si>
    <t>3007081269</t>
  </si>
  <si>
    <t>DISTRICOL VARIEDADMARIANAPLUS</t>
  </si>
  <si>
    <t>FO-25-1667766</t>
  </si>
  <si>
    <t>10/10/2025 SE ESCALA AL COORDINADOR DE ZONA PARA ENTREGA DE ROLLOS EN SITIO | 11/10/2025 SE REALIZA VISITA, SE ENTREGAN 20 ROLLOS</t>
  </si>
  <si>
    <t>2870256</t>
  </si>
  <si>
    <t>FO-25-1667759</t>
  </si>
  <si>
    <t>10/10/2025 SE ESCALA AL COORDINADOR DE ZONA PARA ENTREGA DE ROLLOS EN SITIO | 14/10/2025 SE ENTREGAN ROLLOS</t>
  </si>
  <si>
    <t>2870258</t>
  </si>
  <si>
    <t>3007079000</t>
  </si>
  <si>
    <t>PTM MEDELLIN DROGUERIA FARMAPL</t>
  </si>
  <si>
    <t>FO-25-1667757</t>
  </si>
  <si>
    <t>10/10/2025 SE ESCALA AL COORDINADOR DE ZONA PARA ENTREGA DE ROLLOS EN SITIO | 15/10/2025 SE REALIZA ENTREGA DE 110 ROLLOS POR EL OPERADOR VELOCES CON LA GUIA V4001662297</t>
  </si>
  <si>
    <t>2870471</t>
  </si>
  <si>
    <t>3007050382</t>
  </si>
  <si>
    <t>BARRIO TEQUENDAMA PITALITO</t>
  </si>
  <si>
    <t>FO-25-1685532</t>
  </si>
  <si>
    <t>15/10/2025 SE CONFIRMAN DATOS. SE REALIZA ENVIO CON OPERADOR LOGISTICO | 16/10/2025 SE ENTREGA 20 ROLLOS SIN NOVEDAD</t>
  </si>
  <si>
    <t>2870486</t>
  </si>
  <si>
    <t>3007048426</t>
  </si>
  <si>
    <t>PTM RED MEDELLIN LA CASA DEL</t>
  </si>
  <si>
    <t>FO-25-1668222</t>
  </si>
  <si>
    <t>10/10/2025 SE ESCALA AL COORDINADOR DE ZONA PARA ENTREGA DE ROLLOS EN SITIO | 15/10/2025 SE REALIZA ENTREGA DE 120 ROLLOS POR EL OPERADOR VELOCES CON LA GUIA V4001662298</t>
  </si>
  <si>
    <t>2870555</t>
  </si>
  <si>
    <t>3007080795</t>
  </si>
  <si>
    <t>BARRIO EL LIBANO OCAÑA 1</t>
  </si>
  <si>
    <t>FO-25-1685529</t>
  </si>
  <si>
    <t>15/10/2025 SE CONFIRMAN DATOS. SE REALIZA ENVIO CON OPERADOR LOGISTICO | 16/10/2025 SE REALIZA ENVÍO DE 10 ROLLOS RBM OK</t>
  </si>
  <si>
    <t>2870561</t>
  </si>
  <si>
    <t>3007079952</t>
  </si>
  <si>
    <t>BARRIO VRD TANGAREAL SAN ANDRES DE TUMACO</t>
  </si>
  <si>
    <t>FO-25-1668444</t>
  </si>
  <si>
    <t>10/10/2025 SE REALIZA ENVIO DE ROLLOS CON GUIA | 20/10/2025 SE REALIZA ENVIO DE 10 ROLLOS, CON LA GUIA 2185553867 SERVIENTREGA. SE CONFIRMA ENTREGA EXITOSA POR PARTE DE LA TRANSPORTADORA</t>
  </si>
  <si>
    <t>2870592</t>
  </si>
  <si>
    <t>FO-25-1678962</t>
  </si>
  <si>
    <t>14/10/2025 10/10 SE ESCALA PARA AUTORIZACIÓN DE ROLLOS- 14/10 RBM AUTORIZA ROLLOS, SE REALIZA ENVIO DE ROLLOS CON GUIA | 20/10/2025 SE REALIZA ENVIO DE 10 ROLLOS, CON LA GUIA 2205447236 SERVIENTREGA. SE CONFIRMA ENTREGA EXITOSA POR PARTE DE LA TRANSPORTADORA</t>
  </si>
  <si>
    <t>2870695</t>
  </si>
  <si>
    <t>3007079914</t>
  </si>
  <si>
    <t>DISTRICOL LA VICTORIA DROGUERI</t>
  </si>
  <si>
    <t>FO-25-1668256</t>
  </si>
  <si>
    <t>10/10/2025 SE ESCALA AL COORDINADOR DE ZONA PARA ENTREGA DE ROLLOS EN SITIO | 16/10/2025 SE VISITA SITIO SE VERIFICA INFORMACIÓN SE REALIZA ENTREGA DE ROLLOS, NO SE MANIPULA EQUIPOS. FIRMA QUIEN RECIBE LOS ROLLOS.</t>
  </si>
  <si>
    <t>2870712</t>
  </si>
  <si>
    <t>3007079086</t>
  </si>
  <si>
    <t>BARRIO PRIMERO DE JULIO FONSEC</t>
  </si>
  <si>
    <t>FO-25-1668211</t>
  </si>
  <si>
    <t>10/10/2025 SE ESCALA AL COORDINADOR DE ZONA PARA ENTREGA DE ROLLOS EN SITIO | 16/10/2025 SE REALIZA ENTREGA DE 10 ROLLOS EN SITIO</t>
  </si>
  <si>
    <t>2870738</t>
  </si>
  <si>
    <t>3007072864</t>
  </si>
  <si>
    <t>BARRIO CASARIO EL PUENTE VILLE</t>
  </si>
  <si>
    <t>FO-25-1668201</t>
  </si>
  <si>
    <t>10/10/2025 SE ESCALA AL COORDINADOR DE ZONA PARA ENTREGA DE ROLLOS EN SITIO | 14/10/2025 ENTREGA DE ROLLOS EJECUTADO OK SE ENTREGAN EN OTRA DIRECCIÓN A PETICIÓN DEL CLIENTE YA QUE NO ESTÁ EN EL CORRESPONSAL</t>
  </si>
  <si>
    <t>2870761</t>
  </si>
  <si>
    <t>3007081041</t>
  </si>
  <si>
    <t>PTM MEDELLIN AUTOSERVICIO LA P</t>
  </si>
  <si>
    <t>FO-25-1668195</t>
  </si>
  <si>
    <t>10/10/2025 SE ESCALA AL COORDINADOR DE ZONA PARA ENTREGA DE ROLLOS EN SITIO | 15/10/2025 SE REALIZA ENTREGA DE 20 ROLLOS POR EL OPERADOR VELOCES CON LA GUIA V4001662299</t>
  </si>
  <si>
    <t>2870809</t>
  </si>
  <si>
    <t>3007026983</t>
  </si>
  <si>
    <t>BARRIO ALARCON 2 BUCARAMANGA</t>
  </si>
  <si>
    <t>FO-25-1668189</t>
  </si>
  <si>
    <t>10/10/2025 SE ESCALA AL COORDINADOR DE ZONA PARA ENTREGA DE ROLLOS EN SITIO | 11/10/2025 SE HACE PRESENCIA EN COMERCIO SE REALIZA ENTREGA DE 110 ROLLOS</t>
  </si>
  <si>
    <t>2870894</t>
  </si>
  <si>
    <t>3007080837</t>
  </si>
  <si>
    <t>PTM CALI MULTISERVICIOS DAOR</t>
  </si>
  <si>
    <t>FO-25-1668797</t>
  </si>
  <si>
    <t>10/10/2025 SE ESCALA AL COORDINADOR DE ZONA PARA ENTREGA DE ROLLOS EN SITIO | 16/10/2025 SE REALIZA ENTREGA DE 20 ROLLOS TÉRMICOS SIN NOVEDAD.</t>
  </si>
  <si>
    <t>2870900</t>
  </si>
  <si>
    <t>3007080746</t>
  </si>
  <si>
    <t>BARRIO EL TOPON PAMPLONA</t>
  </si>
  <si>
    <t>FO-25-1668446</t>
  </si>
  <si>
    <t>10/10/2025 SE REALIZA ENVIO DE ROLLOS CON GUIA | 17/10/2025 SE REALIZA ENVIO DE 20 ROLLOS, CON LA GUIA 2187690772 SERVIENTREGA. SE CONFIRMA ENTREGA EXITOSA POR PARTE DE LA TRANSPORTADORA</t>
  </si>
  <si>
    <t>2871147</t>
  </si>
  <si>
    <t>3007012427</t>
  </si>
  <si>
    <t>BARRIO LA GLORIA II  BOGOTA</t>
  </si>
  <si>
    <t>FO-25-1668793</t>
  </si>
  <si>
    <t>10/10/2025 SE ESCALA AL COORDINADOR DE ZONA PARA ENTREGA DE ROLLOS EN SITIO | 15/10/2025 SE REALIZA ENTREGA DE 20 ROLLOS</t>
  </si>
  <si>
    <t>2871265</t>
  </si>
  <si>
    <t>3007044295</t>
  </si>
  <si>
    <t>DISTRICOL CATAMBUCO XPRESS</t>
  </si>
  <si>
    <t>FO-25-1668787</t>
  </si>
  <si>
    <t>10/10/2025 SE ESCALA AL COORDINADOR DE ZONA PARA ENTREGA DE ROLLOS EN SITIO | 11/10/2025 SE REALIZA ENTREGA DE 100 ROLLOS POR SOLICITUD DE CLIENTE NO SE MANIPULA DATAFONO</t>
  </si>
  <si>
    <t>2871284</t>
  </si>
  <si>
    <t>3007079890</t>
  </si>
  <si>
    <t>DISTRICOL REY DE LA ECONOMÍA</t>
  </si>
  <si>
    <t>FO-25-1678961</t>
  </si>
  <si>
    <t>14/10/2025 11/10 SE ESCALA PARA AUTORIZACIÓN DE ROLLOS- 14/10 RBM AUTORIZA ROLLOS, SE REALIZA ENVIO DE ROLLOS CON GUIA | 16/10/2025 SE REALIZA ENVIO DE 10 ROLLOS, CON LA GUIA 2235596218 SERVIENTREGA. SE CONFIRMA ENTREGA EXITOSA POR PARTE DE LA TRANSPORTADORA</t>
  </si>
  <si>
    <t>2871378</t>
  </si>
  <si>
    <t>3007035462</t>
  </si>
  <si>
    <t>COMCARD BELLO MILE Y SAMU</t>
  </si>
  <si>
    <t>FO-25-1668786</t>
  </si>
  <si>
    <t>10/10/2025 SE ESCALA AL COORDINADOR DE ZONA PARA ENTREGA DE ROLLOS EN SITIO | 15/10/2025 SE REALIZA ENTREGA DE 80 ROLLOS POR EL OPERADOR VELOCES CON LA GUIA V4001662300</t>
  </si>
  <si>
    <t>2871428</t>
  </si>
  <si>
    <t>3007080940</t>
  </si>
  <si>
    <t>BARRIO NECOCLI ANTIOQUIA NECOCLI</t>
  </si>
  <si>
    <t>FO-25-1668782</t>
  </si>
  <si>
    <t>10/10/2025 SE ESCALA AL COORDINADOR DE ZONA PARA ENTREGA DE ROLLOS EN SITIO | 14/10/2025 ENTREGA DE 10 ROLLOS</t>
  </si>
  <si>
    <t>2871475</t>
  </si>
  <si>
    <t>3007032544</t>
  </si>
  <si>
    <t>COMCARD GIRON COMUNIKT</t>
  </si>
  <si>
    <t>FO-25-1668875</t>
  </si>
  <si>
    <t>10/10/2025 SE ESCALA AL COORDINADOR DE ZONA PARA ENTREGA DE ROLLOS EN SITIO | 15/10/2025 SE HACE PRESENCIA EN COMERCIO SE REALIZA ENTREGA DE 60 ROLLOS</t>
  </si>
  <si>
    <t>2871528</t>
  </si>
  <si>
    <t>FO-25-1668779</t>
  </si>
  <si>
    <t>10/10/2025 SE ESCALA AL COORDINADOR DE ZONA PARA ENTREGA DE ROLLOS EN SITIO | 14/10/2025 SE REALIZA ENTREGA DE 50 ROLLOS</t>
  </si>
  <si>
    <t>2871633</t>
  </si>
  <si>
    <t>3007035146</t>
  </si>
  <si>
    <t>BARRIO BOSA LA PAZ 1 BOGOTA</t>
  </si>
  <si>
    <t>FO-25-1668880</t>
  </si>
  <si>
    <t>10/10/2025 SE ESCALA AL COORDINADOR DE ZONA PARA ENTREGA DE ROLLOS EN SITIO | 17/10/2025 SE REALIZA VISITA AL COMERCIO PERO SE ENCUENTRA CERRADO TEL DE CONTACTO NO RESPONDE 3023343965</t>
  </si>
  <si>
    <t>2871636</t>
  </si>
  <si>
    <t>3007081204</t>
  </si>
  <si>
    <t>BARRIO GUADUALES GARZON</t>
  </si>
  <si>
    <t>FO-25-1680473</t>
  </si>
  <si>
    <t>16/10/2025 SE REALIZA ENVIO DE 10 ROLLOS, CON LA GUIA 2235596219 SERVIENTREGA. SE CONFIRMA ENTREGA EXITOSA POR PARTE DE LA TRANSPORTADORA</t>
  </si>
  <si>
    <t>2871698</t>
  </si>
  <si>
    <t>3007061431</t>
  </si>
  <si>
    <t>BARRIO NARINO SANTANDER DE QUI</t>
  </si>
  <si>
    <t>FO-25-1669523</t>
  </si>
  <si>
    <t>11/10/2025 SE ESCALA AL COORDINADOR DE ZONA PARA ENTREGA DE ROLLOS EN SITIO | 14/10/2025 SE REALIZA ENTREGA DE 50 ROLLOS REDEBAN CON VISITA, NO SE INTERVIENE EQUIPOS</t>
  </si>
  <si>
    <t>2871712</t>
  </si>
  <si>
    <t>3007045924</t>
  </si>
  <si>
    <t>PTM TURBACO MULTISERVICIOS LBM</t>
  </si>
  <si>
    <t>FO-25-1669527</t>
  </si>
  <si>
    <t>11/10/2025 SE ESCALA AL COORDINADOR DE ZONA PARA ENTREGA DE ROLLOS EN SITIO | 16/10/2025 SE REALIZA ENTREGA DE 60 ROLLOS PARA EL CORRESPONSAL</t>
  </si>
  <si>
    <t>2871735</t>
  </si>
  <si>
    <t>3007069552</t>
  </si>
  <si>
    <t>BARRIO EL LLANO TUBARA</t>
  </si>
  <si>
    <t>FO-25-1669517</t>
  </si>
  <si>
    <t>11/10/2025 SE ESCALA AL COORDINADOR DE ZONA PARA ENTREGA DE ROLLOS EN SITIO | 14/10/2025 SE REALIZA VISITA SE ENTREGA 90 ROLLOS</t>
  </si>
  <si>
    <t>2871736</t>
  </si>
  <si>
    <t>3007038952</t>
  </si>
  <si>
    <t>DISTRICOL CHARCUTERIA Y GRANER</t>
  </si>
  <si>
    <t>FO-25-1669512</t>
  </si>
  <si>
    <t>11/10/2025 SE ESCALA AL COORDINADOR DE ZONA PARA ENTREGA DE ROLLOS EN SITIO | 15/10/2025 SE REALIZA ENTREGA DE 20 ROLLOS POR EL OPERADOR VELOCES CON LA GUIA V4001671644</t>
  </si>
  <si>
    <t>17665</t>
  </si>
  <si>
    <t>2872153</t>
  </si>
  <si>
    <t>3007067571</t>
  </si>
  <si>
    <t>SAN JOSE</t>
  </si>
  <si>
    <t>BARRIO EL CARMEN SAN JOSE</t>
  </si>
  <si>
    <t>FO-25-1669507</t>
  </si>
  <si>
    <t>11/10/2025 SE ESCALA AL COORDINADOR DE ZONA PARA ENTREGA DE ROLLOS EN SITIO | 17/10/2025 SE ENTREGAN 40 ROLLOS.</t>
  </si>
  <si>
    <t>2872164</t>
  </si>
  <si>
    <t>3007075385</t>
  </si>
  <si>
    <t>BARRIO SAN FERNANDO PEREIRA 2</t>
  </si>
  <si>
    <t>FO-25-1669503</t>
  </si>
  <si>
    <t>11/10/2025 SE ESCALA AL COORDINADOR DE ZONA PARA ENTREGA DE ROLLOS EN SITIO | 16/10/2025 SE ENTREGAN 70 ROLLOS</t>
  </si>
  <si>
    <t>2872166</t>
  </si>
  <si>
    <t>3007064122</t>
  </si>
  <si>
    <t>BARRIO KENEDDY BOGOTA</t>
  </si>
  <si>
    <t>FO-25-1669499</t>
  </si>
  <si>
    <t>11/10/2025 SE ESCALA AL COORDINADOR DE ZONA PARA ENTREGA DE ROLLOS EN SITIO | 15/10/2025 SE REALIZA ENTREGA DE 10 ROLLOS NO SE MANIPULAN EQUIPOS</t>
  </si>
  <si>
    <t>2872250</t>
  </si>
  <si>
    <t>3007043132</t>
  </si>
  <si>
    <t>BARRIO CRR PUENTE SOGAMOSO PUE</t>
  </si>
  <si>
    <t>FO-25-1669496</t>
  </si>
  <si>
    <t>11/10/2025 SE ESCALA AL COORDINADOR DE ZONA PARA ENTREGA DE ROLLOS EN SITIO | 17/10/2025 SE CONFIRMA ENTREGA EXITOSA DE 10 ROLLOS POR PARTE DE INTERRAPIDISIMO CON GUIA: 700171782142 | 14/10/2025 SE REALIZA ENVÍO DE 10 ROLLOS POR INTERRAPIDISIMO</t>
  </si>
  <si>
    <t>2872271</t>
  </si>
  <si>
    <t>3007079224</t>
  </si>
  <si>
    <t>DISTRICOL DEVILUNA VARIEDADES</t>
  </si>
  <si>
    <t>FO-25-1670581</t>
  </si>
  <si>
    <t>11/10/2025 SE REALIZA ENVIO DE ROLLOS CON GUIA | 16/10/2025 SE REALIZA ENVIO DE 20 ROLLOS, CON LA GUIA 2187690773 SERVIENTREGA. SE CONFIRMA ENTREGA EXITOSA POR PARTE DE LA TRANSPORTADORA</t>
  </si>
  <si>
    <t>2872276</t>
  </si>
  <si>
    <t>3007071033</t>
  </si>
  <si>
    <t>DISTRICOL DROGUERIA EL PROGRES</t>
  </si>
  <si>
    <t>FO-25-1670571</t>
  </si>
  <si>
    <t>11/10/2025 SE ESCALA AL COORDINADOR DE ZONA PARA ENTREGA DE ROLLOS EN SITIO | 16/10/2025 SE VISITA SITIO SE VERIFICA INFORMACIÓN SE REALIZA ENTREGA DE ROLLOS, NO SE MANIPULA EQUIPOS. FIRMA QUIEN RECIBE LOS ROLLOS.</t>
  </si>
  <si>
    <t>2872288</t>
  </si>
  <si>
    <t>3007053690</t>
  </si>
  <si>
    <t>BARRIO RIONEGRO RIONEGRO 7</t>
  </si>
  <si>
    <t>FO-25-1672266</t>
  </si>
  <si>
    <t>11/10/2025 SE ESCALA AL COORDINADOR DE ZONA PARA ENTREGA DE ROLLOS EN SITIO | 15/10/2025 SE REALIZA LA ENTREGA DE 10 ROLLOS DE CB A LA ENCARAGDA SANDRA VIVÍANA</t>
  </si>
  <si>
    <t>2872315</t>
  </si>
  <si>
    <t>FO-25-1672277</t>
  </si>
  <si>
    <t>11/10/2025 SE ESCALA AL COORDINADOR DE ZONA PARA ENTREGA DE ROLLOS EN SITIO | 16/10/2025 ENERGÍA DE 30 ROLLOS PARA DATAFONO NO SE MANIPULA TERMINAL</t>
  </si>
  <si>
    <t>2872322</t>
  </si>
  <si>
    <t>3007079641</t>
  </si>
  <si>
    <t>BARRIO LA INDIA LANDAZURI</t>
  </si>
  <si>
    <t>FO-25-1678861</t>
  </si>
  <si>
    <t>14/10/2025 11/10 SE ESCALA PARA AUTORIZACIÓN DE ROLLOS- 14/10 RBM AUTORIZA ROLLOS, SE REALIZA ENVIO DE ROLLOS CON GUIA | 17/10/2025 SE CONFIRMA ENTREGA EXITOSA DE 10 ROLLOS POR PARTE DE INTERRAPIDISIMO CON GUIA: 700171807747 | 14/10/2025 SE REALIZA ENVIO DE 10 ROLLOS POR TRANSPORTADORA.</t>
  </si>
  <si>
    <t>2872358</t>
  </si>
  <si>
    <t>3007080881</t>
  </si>
  <si>
    <t>BARRIO LIBERTADOR DUITAMA 1</t>
  </si>
  <si>
    <t>FO-25-1673818</t>
  </si>
  <si>
    <t>11/10/2025 SE ESCALA AL COORDINADOR DE ZONA PARA ENTREGA DE ROLLOS EN SITIO | 14/10/2025 SE REALIZA ENTREGA DE 10 ROLLOS RBM CON VISITA</t>
  </si>
  <si>
    <t>2872361</t>
  </si>
  <si>
    <t>3007030597</t>
  </si>
  <si>
    <t>BARRIO SABANALARGA SABANALARGA</t>
  </si>
  <si>
    <t>FO-25-1673430</t>
  </si>
  <si>
    <t>11/10/2025 SE ESCALA AL COORDINADOR DE ZONA PARA ENTREGA DE ROLLOS EN SITIO | 15/10/2025 SE REALIZA VISITA SE ENTREGA 50 ROLLOS</t>
  </si>
  <si>
    <t>2872381</t>
  </si>
  <si>
    <t>3007079329</t>
  </si>
  <si>
    <t>BARRIO NORTE VILLA DE SAN DIEG</t>
  </si>
  <si>
    <t>FO-25-1673810</t>
  </si>
  <si>
    <t>11/10/2025 SE ESCALA AL COORDINADOR DE ZONA PARA ENTREGA DE ROLLOS EN SITIO | 17/10/2025 ENTREGA DE 10 ROLLOS PARA DATAFONO NO SE MANIPULA TERMINAL</t>
  </si>
  <si>
    <t>2872387</t>
  </si>
  <si>
    <t>3007038182</t>
  </si>
  <si>
    <t>BARRIO CASA BLANCA BOGOTA 3</t>
  </si>
  <si>
    <t>FO-25-1678856</t>
  </si>
  <si>
    <t>14/10/2025 11/10 SE ESCALA PARA AUTORIZACIÓN DE ROLLOS- 14/10 RBM AUTORIZA ROLLOS, SE ESCALA AL COORDINADOR DE ZONA PARA ENTREGA DE ROLLOS EN SITIO | 15/10/2025 SE LLEGA ALA DIRECCIÓN INDICADA Y SE ENTREGAN 20 ROLLOS RBM SIN MANIPULAR EQUIPOS</t>
  </si>
  <si>
    <t>2872448</t>
  </si>
  <si>
    <t>FO-25-1673439</t>
  </si>
  <si>
    <t>11/10/2025 SE ESCALA AL COORDINADOR DE ZONA PARA ENTREGA DE ROLLOS EN SITIO | 16/10/2025 SE REALIZA ENTREGA DE 50 ROLLOS POR EL OPERADOR VELOCES CON LA GUIA V4001671647</t>
  </si>
  <si>
    <t>2872449</t>
  </si>
  <si>
    <t>3007073523</t>
  </si>
  <si>
    <t>BARRIO SAN FRANCISCO ENTRERRIO</t>
  </si>
  <si>
    <t>FO-25-1673434</t>
  </si>
  <si>
    <t>11/10/2025 SE ESCALA AL COORDINADOR DE ZONA PARA ENTREGA DE ROLLOS EN SITIO | 16/10/2025 ENVÍO DE ROLLOS OK, 16/10 SE CONFIRMA CON SEÑORA YAMILE VASQUEZ QUE YA TIENE LOS ROLLOS EN SU PODER.</t>
  </si>
  <si>
    <t>2872451</t>
  </si>
  <si>
    <t>3007079702</t>
  </si>
  <si>
    <t>PTM MELGAR MULTISERVICIOS ICAC</t>
  </si>
  <si>
    <t>FO-25-1673425</t>
  </si>
  <si>
    <t>11/10/2025 SE ESCALA AL COORDINADOR DE ZONA PARA ENTREGA DE ROLLOS EN SITIO | 16/10/2025 DURANTE LA VISITA TECNICA SE REALIZA ENTREGA DE ROLLOS PARA DATÁFONO NO SE MANIPULAN EQUIPOS</t>
  </si>
  <si>
    <t>2872484</t>
  </si>
  <si>
    <t>3007078436</t>
  </si>
  <si>
    <t>BARRIO VEINTE DE AGOSTO PUERTO</t>
  </si>
  <si>
    <t>FO-25-1678614</t>
  </si>
  <si>
    <t>14/10/2025 SE REALIZA ENVIO DE ROLLOS CON GUIA | 21/10/2025 SE REALIZA ENVIO DE 20 ROLLOS, CON LA GUIA 2187690775 SERVIENTREGA SE CONFIRMA ENTREGA EXITOSA POR PARTE DE LA TRANSPORTADORA</t>
  </si>
  <si>
    <t>2872487</t>
  </si>
  <si>
    <t>3007062828</t>
  </si>
  <si>
    <t>BARRIO CENTRO LURUACO 5</t>
  </si>
  <si>
    <t>FO-25-1673789</t>
  </si>
  <si>
    <t>11/10/2025 SE ESCALA AL COORDINADOR DE ZONA PARA ENTREGA DE ROLLOS EN SITIO | 15/10/2025 SE REALIZA VISITA SE ENTREGA 20 ROLLOS</t>
  </si>
  <si>
    <t>2872520</t>
  </si>
  <si>
    <t>3007077043</t>
  </si>
  <si>
    <t>DISTRICOL MINI LA FRONTERA</t>
  </si>
  <si>
    <t>FO-25-1673449</t>
  </si>
  <si>
    <t>11/10/2025 SE ESCALA AL COORDINADOR DE ZONA PARA ENTREGA DE ROLLOS EN SITIO | 16/10/2025 SE REALIZA ENTREGA DE 60 ROLLOS POR EL OPERADOR VELOCES CON LA GUIA V4001671646</t>
  </si>
  <si>
    <t>2872523</t>
  </si>
  <si>
    <t>3007079015</t>
  </si>
  <si>
    <t>PTM PLANADAS HUEVOS DEL SUR DI</t>
  </si>
  <si>
    <t>FO-25-1673445</t>
  </si>
  <si>
    <t>11/10/2025 SE REALIZA ENVIO DE ROLLOS CON GUIA | 23/10/2025 SE REALIZA ENVIO DE 20 ROLLOS, CON LA GUIA 2235596213 SERVIENTREGA SE CONFIRMA ENTREGA EXITOSA POR PARTE DE LA TRANSPORTADORA</t>
  </si>
  <si>
    <t>2872524</t>
  </si>
  <si>
    <t>FO-25-1682594</t>
  </si>
  <si>
    <t>2872527</t>
  </si>
  <si>
    <t>3007058297</t>
  </si>
  <si>
    <t>BARRIO BRR EL PORVENIR EL BAGR</t>
  </si>
  <si>
    <t>FO-25-1673442</t>
  </si>
  <si>
    <t>11/10/2025 SE REALIZA ENVIO DE ROLLOS CON GUIA | 18/10/2025 SE LLAMA AL USUARIO PERO NO CONTESTO | 22/10/2025 SE REALIZA ENVIO DE 40 ROLLOS, CON LA GUIA 284607466 SERVIENTREGA SE CONFIRMA ENTREGA EXITOSA POR PARTE DE LA TRANSPORTADORA</t>
  </si>
  <si>
    <t>2872557</t>
  </si>
  <si>
    <t>3007074569</t>
  </si>
  <si>
    <t>BARRIO POZO REAL ARJONA 2</t>
  </si>
  <si>
    <t>FO-25-1673815</t>
  </si>
  <si>
    <t>11/10/2025 SE ESCALA AL COORDINADOR DE ZONA PARA ENTREGA DE ROLLOS EN SITIO | 16/10/2025 SE REALIZA ENTREGA DE 20 ROLLOS PARA EL CORRESPONSAL</t>
  </si>
  <si>
    <t>2872558</t>
  </si>
  <si>
    <t>3007079762</t>
  </si>
  <si>
    <t>BARRIO SAN FRANCISCO CERETE</t>
  </si>
  <si>
    <t>FO-25-1682591</t>
  </si>
  <si>
    <t>2872563</t>
  </si>
  <si>
    <t>FO-25-1673806</t>
  </si>
  <si>
    <t>11/10/2025 SE ESCALA AL COORDINADOR DE ZONA PARA ENTREGA DE ROLLOS EN SITIO | 15/10/2025 SE ENTREGAN 20 ROLLOS.</t>
  </si>
  <si>
    <t>2872565</t>
  </si>
  <si>
    <t>3007045167</t>
  </si>
  <si>
    <t>PTM RIOHACHA TIENDA EL PARQUE</t>
  </si>
  <si>
    <t>FO-25-1678618</t>
  </si>
  <si>
    <t>14/10/2025 SE REALIZA ENVIO DE ROLLOS CON GUIA | 16/10/2025 SE REALIZA ENVIO DE 40 ROLLOS, CON LA GUIA 2205447235 SERVIENTREGA. SE CONFIRMA ENTREGA EXITOSA POR PARTE DE LA TRANSPORTADORA</t>
  </si>
  <si>
    <t>2872569</t>
  </si>
  <si>
    <t>3007010270</t>
  </si>
  <si>
    <t>CHICORAL - TOLIMA</t>
  </si>
  <si>
    <t>FO-25-1673801</t>
  </si>
  <si>
    <t>11/10/2025 SE ESCALA AL COORDINADOR DE ZONA PARA ENTREGA DE ROLLOS EN SITIO | 15/10/2025 SE HACE ENTREGA DE 160 ROLLOS EN DIRECCIÓN INDICADA</t>
  </si>
  <si>
    <t>2872570</t>
  </si>
  <si>
    <t>3007013081</t>
  </si>
  <si>
    <t>LA DANTA SONSON</t>
  </si>
  <si>
    <t>FO-25-1674626</t>
  </si>
  <si>
    <t>11/10/2025 SE CONFIRMAN DATOS, SE REALIZA ENVIO DE ROLLOS CON OPERADOR LOGISTICO | 16/10/2025 ENVÍO DE ROLLOS OK, SE LE NOTIFICO POR WHATSAPP EL ENVÍO CON GUÍA A LA DANTA, SEÑOR OSCAR CONFIRMA QUE TIENE LOS ROLLOS EN SU PODER HOY.</t>
  </si>
  <si>
    <t>2872574</t>
  </si>
  <si>
    <t>3007050115</t>
  </si>
  <si>
    <t>BARRIO CARACOLES CARTAGENA DE</t>
  </si>
  <si>
    <t>FO-25-1673796</t>
  </si>
  <si>
    <t>11/10/2025 SE ESCALA AL COORDINADOR DE ZONA PARA ENTREGA DE ROLLOS EN SITIO | 17/10/2025 SE ENTREGAN 70 ROLLOS</t>
  </si>
  <si>
    <t>2872585</t>
  </si>
  <si>
    <t>3007059341</t>
  </si>
  <si>
    <t>DISTRICOL TIENDA EL LAUREL</t>
  </si>
  <si>
    <t>FO-25-1673786</t>
  </si>
  <si>
    <t>11/10/2025 SE ESCALA AL COORDINADOR DE ZONA PARA ENTREGA DE ROLLOS EN SITIO | 17/10/2025 SE VISITA COMERCIO SE REALIZA ENTREGA DE 30 ROLLOS DE PAPEL PARA DATÁFONO REDEBAN</t>
  </si>
  <si>
    <t>2872588</t>
  </si>
  <si>
    <t>3007031680</t>
  </si>
  <si>
    <t>BARRIO BARRIO PLAZA DE MERCADO</t>
  </si>
  <si>
    <t>FO-25-1692279</t>
  </si>
  <si>
    <t>16/10/2025 SE LLEVÓ A CABO VISITA TÉCNICA PARA LA ENTREGA DE 130 ROLLOS REDEBAN. EL USUARIO REALIZÓ LA VERIFICACIÓN CORRESPONDIENTE Y CONFIRMÓ LA RECEPCIÓN SATISFACTORIA DEL MATERIAL</t>
  </si>
  <si>
    <t>2872593</t>
  </si>
  <si>
    <t>3007075449</t>
  </si>
  <si>
    <t>BARRIO FONTANA BUCARAMANGA</t>
  </si>
  <si>
    <t>FO-25-1673771</t>
  </si>
  <si>
    <t>11/10/2025 SE ESCALA AL COORDINADOR DE ZONA PARA ENTREGA DE ROLLOS EN SITIO | 14/10/2025 SE ENTREGA ROLLOS EN SITIO DIFERENTE POR SOLICITUD DEL CLIENTE</t>
  </si>
  <si>
    <t>2872595</t>
  </si>
  <si>
    <t>3007074514</t>
  </si>
  <si>
    <t>BARRIO PRIMAVERA EL TINTAL BOG</t>
  </si>
  <si>
    <t>FO-25-1673768</t>
  </si>
  <si>
    <t>11/10/2025 SE ESCALA AL COORDINADOR DE ZONA PARA ENTREGA DE ROLLOS EN SITIO | 16/10/2025 DURANTE LA VISITA TECNICA SE REALIZA ENTREGA DE ROLLOS PARA DATÁFONO NO SE MANIPULAN EQUIPOS SIN NOVEDAD EN ENTREGA</t>
  </si>
  <si>
    <t>2872612</t>
  </si>
  <si>
    <t>3007027147</t>
  </si>
  <si>
    <t>DISTRICOL SOLUCOM ARJONA</t>
  </si>
  <si>
    <t>FO-25-1673765</t>
  </si>
  <si>
    <t>11/10/2025 SE REALIZA ENVIO DE ROLLOS CON GUIA | 16/10/2025 SE REALIZA ENVIO DE 50 ROLLOS, CON LA GUIA 2205447234 SERVIENTREGA. SE CONFIRMA ENTREGA EXITOSA POR PARTE DE LA TRANSPORTADORA</t>
  </si>
  <si>
    <t>2872632</t>
  </si>
  <si>
    <t>3007079536</t>
  </si>
  <si>
    <t>BARRIO EL LISTON BOGOTA 1</t>
  </si>
  <si>
    <t>FO-25-1678461</t>
  </si>
  <si>
    <t>14/10/2025 SE ESCALA AL COORDINADOR DE ZONA PARA ENTREGA DE ROLLOS EN SITIO | 17/10/2025 SE REALIZA ENTREGA DE 10 ROLLOS</t>
  </si>
  <si>
    <t>2872634</t>
  </si>
  <si>
    <t>3007069965</t>
  </si>
  <si>
    <t>PTM EL TARRAL  VARIEDADES EL D</t>
  </si>
  <si>
    <t>FO-25-1678853</t>
  </si>
  <si>
    <t>14/10/2025 11/10 SE ESCALA PARA AUTORIZACIÓN DE ROLLOS- 14/10 RBM AUTORIZA ROLLOS, SE REALIZA ENVIO DE ROLLOS CON GUIA | 29/10/2025 SE CONFIRMA GUIA CON BODEGA 2187690776 | 29/10/2025 SE REALIZA ENVIO DE 10	 ROLLOS, CON LA GUIA 2187690776. SE CONFIRMA ENTREGA EXITOSA POR PARTE DE LA TRANSPORTADORA</t>
  </si>
  <si>
    <t>5543</t>
  </si>
  <si>
    <t>2872637</t>
  </si>
  <si>
    <t>3007034275</t>
  </si>
  <si>
    <t>PEQUE</t>
  </si>
  <si>
    <t>BARRIO PARQUE PRINCIPAL PEQUE</t>
  </si>
  <si>
    <t>FO-25-1681533</t>
  </si>
  <si>
    <t>14/10/2025 SE CONFIRMAN DATOS. SE REALIZA ENVIO DE ROLLOS CON GUIA | 23/10/2025 SE REALIZA ENVIO DE 20 ROLLOS, CON LA GUIA 6345301364604 MANDAR Y SERVIR SE CONFIRMA ENTREGA EXITOSA CON EL USUARIO</t>
  </si>
  <si>
    <t>2872638</t>
  </si>
  <si>
    <t>3007075575</t>
  </si>
  <si>
    <t>BARRIO CENTRO SOPO 11</t>
  </si>
  <si>
    <t>FO-25-1678447</t>
  </si>
  <si>
    <t>14/10/2025 SE ESCALA AL COORDINADOR DE ZONA PARA ENTREGA DE ROLLOS EN SITIO | 15/10/2025 SE ENTREGAN 10 ROLLOS REDEBAN</t>
  </si>
  <si>
    <t>2872678</t>
  </si>
  <si>
    <t>3007048475</t>
  </si>
  <si>
    <t>BARRIO MOCHUELO BOGOTA</t>
  </si>
  <si>
    <t>FO-25-1678428</t>
  </si>
  <si>
    <t>14/10/2025 SE ESCALA AL COORDINADOR DE ZONA PARA ENTREGA DE ROLLOS EN SITIO | 16/10/2025 SE ENTREGAN  ROLLOS SIN MANIPULACIÓN DEL DATAFONO SIN NOVEDAD</t>
  </si>
  <si>
    <t>2872689</t>
  </si>
  <si>
    <t>3007073503</t>
  </si>
  <si>
    <t>BARRIO PASAJE COMERC LA BOLSA</t>
  </si>
  <si>
    <t>FO-25-1678420</t>
  </si>
  <si>
    <t>14/10/2025 SE ESCALA AL COORDINADOR DE ZONA PARA ENTREGA DE ROLLOS EN SITIO | 20/10/2025 SE REALIZA ENTREGA DE 70 ROLLOS POR EL OPERADOR CABIFY CON LA GUIA V4001676553</t>
  </si>
  <si>
    <t>2872707</t>
  </si>
  <si>
    <t>3007027108</t>
  </si>
  <si>
    <t>OPRAP PALO MARACAIBO</t>
  </si>
  <si>
    <t>FO-25-1673764</t>
  </si>
  <si>
    <t>11/10/2025 SE ESCALA AL COORDINADOR DE ZONA PARA ENTREGA DE ROLLOS EN SITIO | 16/10/2025 SE REALIZA ENTREGA DE 140 ROLLOS POR EL OPERADOR CABIFY CON LA GUIA V4001671650</t>
  </si>
  <si>
    <t>2872709</t>
  </si>
  <si>
    <t>3007079924</t>
  </si>
  <si>
    <t>DISTRICOL DROGUERIA MILENIOSS</t>
  </si>
  <si>
    <t>FO-25-1673758</t>
  </si>
  <si>
    <t>11/10/2025 SE ESCALA AL COORDINADOR DE ZONA PARA ENTREGA DE ROLLOS EN SITIO | 17/10/2025 SE REALIZA ENTREGA DE 40 ROLLOS POR EL OPERADOR CABIFY CON LA GUIA V4001671648</t>
  </si>
  <si>
    <t>2872727</t>
  </si>
  <si>
    <t>3007073945</t>
  </si>
  <si>
    <t>BARRIO LA PLAYITA OLAYA HERRER</t>
  </si>
  <si>
    <t>FO-25-1682485</t>
  </si>
  <si>
    <t>14/10/2025 SE CONFIRMAN DATOS, SE REALIZA ENVIO DE ROLLOS CON GUIA | 22/10/2025 SE REALIZA ENVIO DE 40 ROLLOS, CON LA GUIA 2215219669 SERVIENTREGA SE CONFIRMA ENTREGA EXITOSA POR PARTE DE LA TRANSPORTADORA</t>
  </si>
  <si>
    <t>2872728</t>
  </si>
  <si>
    <t>3007076983</t>
  </si>
  <si>
    <t>BARRIO SANTA BARBARA VENADILLO</t>
  </si>
  <si>
    <t>FO-25-1678454</t>
  </si>
  <si>
    <t>14/10/2025 SE ESCALA AL COORDINADOR DE ZONA PARA ENTREGA DE ROLLOS EN SITIO | 15/10/2025 SE LLAMA A LA SEÑORA LINDA PARRA, AL NÚMERO 3105577281, PARA VERIFICAR SI TIENE DATÁFONO WOMPI O REDEBAN... ME INDICA QUE EL DÍA DE AYER LE HICIERON LA MIGRACIÓN A WOMPI Y QUE SOLICITO ROLLOS WOMPI.</t>
  </si>
  <si>
    <t>19450</t>
  </si>
  <si>
    <t>2872729</t>
  </si>
  <si>
    <t>3007052524</t>
  </si>
  <si>
    <t>MERCADERES</t>
  </si>
  <si>
    <t>BARRIO CENTRO MERCADERES 1</t>
  </si>
  <si>
    <t>FO-25-1681535</t>
  </si>
  <si>
    <t>14/10/2025 SE CONFIRMAN DATOS. SE REALIZA ENVIO DE ROLLOS CON GUIA | 20/10/2025 SE REALIZA ENVIO DE 10 ROLLOS, CON LA GUIA 2215219670 SERVIENTREGA. SE CONFIRMA ENTREGA EXITOSA POR PARTE DE LA TRANSPORTADORA</t>
  </si>
  <si>
    <t>2872746</t>
  </si>
  <si>
    <t>3007069703</t>
  </si>
  <si>
    <t>DISTRICOL SERVIPAGOS CJ 2023</t>
  </si>
  <si>
    <t>FO-25-1678441</t>
  </si>
  <si>
    <t>14/10/2025 SE ESCALA AL COORDINADOR DE ZONA PARA ENTREGA DE ROLLOS EN SITIO | 15/10/2025 SE VISITA COMERCIO Y SE ENTREGAN 130 ROLLOS OK.</t>
  </si>
  <si>
    <t>2872761</t>
  </si>
  <si>
    <t>3007079662</t>
  </si>
  <si>
    <t>BARRIO CENTRO VILLA DEL ROSARI</t>
  </si>
  <si>
    <t>FO-25-1678435</t>
  </si>
  <si>
    <t>14/10/2025 SE ESCALA AL COORDINADOR DE ZONA PARA ENTREGA DE ROLLOS EN SITIO | 14/10/2025 SE REALIZA VISITA, SE ENTREGAN 10 ROLLOS</t>
  </si>
  <si>
    <t>2872777</t>
  </si>
  <si>
    <t>3007037813</t>
  </si>
  <si>
    <t>PTM TURBO SURTIVARIEDADES</t>
  </si>
  <si>
    <t>FO-25-1678416</t>
  </si>
  <si>
    <t>14/10/2025 SE ESCALA AL COORDINADOR DE ZONA PARA ENTREGA DE ROLLOS EN SITIO | 16/10/2025 SE ENVIAN 20 ROLLOS CON EL CONDUCTOR SE COMPARTE INFORMACION CON LA USUARIA MARTA TORRES Y NOS CONFIRMA EL REC⁷IBIDO</t>
  </si>
  <si>
    <t>2872793</t>
  </si>
  <si>
    <t>3007078967</t>
  </si>
  <si>
    <t>BARRIO EL RIUNFO SAN VICENTE D</t>
  </si>
  <si>
    <t>FO-25-1689046</t>
  </si>
  <si>
    <t>15/10/2025 SE CONFIRMA DATOS. SE REALIZA ENVIO DE ROLLOS CON OPERADOR LOGISTICO | 20/10/2025 SE REALIZA ENVIO DE 10 ROLLOS, CON LA GUIA 2235596241 SERVIENTREGA. SE CONFIRMA ENTREGA EXITOSA POR PARTE DE LA TRANSPORTADORA</t>
  </si>
  <si>
    <t>2872836</t>
  </si>
  <si>
    <t>3007058869</t>
  </si>
  <si>
    <t>BARRIO CENTRO CHIRIGUANA 1</t>
  </si>
  <si>
    <t>FO-25-1681532</t>
  </si>
  <si>
    <t>14/10/2025 SE CONFIRMAN DATOS. SE REALIZA ENVIO DE ROLLOS CON GUIA | 23/10/2025 SE REALIZA ENVIO DE 20 ROLLOS, CON LA GUIA 2205447240 SERVIENTREGA SE CONFIRMA ENTREGA EXITOSA POR PARTE DE LA TRANSPORTADORA</t>
  </si>
  <si>
    <t>2872838</t>
  </si>
  <si>
    <t>3007049404</t>
  </si>
  <si>
    <t>DISTRICOL SEGUROS DEL ORIENTE</t>
  </si>
  <si>
    <t>FO-25-1689048</t>
  </si>
  <si>
    <t>15/10/2025 SE CONFIRMA DATOS. SE REALIZA ENVIO DE ROLLOS CON OPERADOR LOGISTICO | 16/10/2025 SE REALIZÓ VISITA AL COMERCIO Y SE HIZO ENTREGA DE 10 ROLLOS TODO OK</t>
  </si>
  <si>
    <t>2872843</t>
  </si>
  <si>
    <t>3007028074</t>
  </si>
  <si>
    <t>BARRIO MORAVIA MEDELLIN</t>
  </si>
  <si>
    <t>FO-25-1678431</t>
  </si>
  <si>
    <t>14/10/2025 SE ESCALA AL COORDINADOR DE ZONA PARA ENTREGA DE ROLLOS EN SITIO | 22/10/2025 SE REALIZA ENTREGA DE 290 ROLLOS POR EL OPERADOR CABIFY CON LA GUIA V4001676552</t>
  </si>
  <si>
    <t>2872859</t>
  </si>
  <si>
    <t>3007061568</t>
  </si>
  <si>
    <t>BARRIO CENTRO POBLADO DINJAMAR</t>
  </si>
  <si>
    <t>FO-25-1678422</t>
  </si>
  <si>
    <t>14/10/2025 SE ESCALA AL COORDINADOR DE ZONA PARA ENTREGA DE ROLLOS EN SITIO | 15/10/2025 SE REALIZA ENTREGA DE 30 ROLLOS AL COMERCIO</t>
  </si>
  <si>
    <t>2872862</t>
  </si>
  <si>
    <t>3007033106</t>
  </si>
  <si>
    <t>BARRIO CENTRO TUNJA</t>
  </si>
  <si>
    <t>FO-25-1682713</t>
  </si>
  <si>
    <t>14/10/2025 SE ESCALA AL COORDINADOR DE ZONA PARA ENTREGA DE ROLLOS EN SITIO | 15/10/2025 ENTREGA DE 70 ROLLOS CON VISITA EXITOSA</t>
  </si>
  <si>
    <t>2872900</t>
  </si>
  <si>
    <t>3007080280</t>
  </si>
  <si>
    <t>BARRIO SOCIEGO MADRID 10</t>
  </si>
  <si>
    <t>FO-25-1679415</t>
  </si>
  <si>
    <t>14/10/2025 SE ESCALA AL COORDINADOR DE ZONA PARA ENTREGA DE ROLLOS EN SITIO | 17/10/2025 DURANTE LA VISITA TECNICA SE REALIZA ENTREGA DE ROLLOS PARA DATÁFONO NO SE MANIPULAN EQUIPOS SIN NOVEDAD EN ENTREGA</t>
  </si>
  <si>
    <t>2873011</t>
  </si>
  <si>
    <t>3007065659</t>
  </si>
  <si>
    <t>PTM BUCARAMANGA ZONACIBERT</t>
  </si>
  <si>
    <t>FO-25-1679405</t>
  </si>
  <si>
    <t>14/10/2025 SE ESCALA AL COORDINADOR DE ZONA PARA ENTREGA DE ROLLOS EN SITIO | 14/10/2025 SE REALIZA ENTREGA DE 20 ROLLOS EN LA CASA DEL LADO YA QUE EL CORRESPONSAL SE ENCUENTRA EN EL MOMENTO CERRADO LA CLIENTE NOS SOLICITO QUE SE DEJARAN AHI</t>
  </si>
  <si>
    <t>2873012</t>
  </si>
  <si>
    <t>3007079012</t>
  </si>
  <si>
    <t>PTM ITAGUI TIENDA VENTINOVE</t>
  </si>
  <si>
    <t>FO-25-1679640</t>
  </si>
  <si>
    <t>14/10/2025 SE ESCALA AL COORDINADOR DE ZONA PARA ENTREGA DE ROLLOS EN SITIO | 16/10/2025 SE REALIZA ENTREGA DE 10 ROLLOS POR EL OPERADOR VELOCES CON LA GUIA CRE023217</t>
  </si>
  <si>
    <t>15367</t>
  </si>
  <si>
    <t>2873190</t>
  </si>
  <si>
    <t>3007079853</t>
  </si>
  <si>
    <t>JENESANO</t>
  </si>
  <si>
    <t>BARRIO CENTRO JENESANO  6</t>
  </si>
  <si>
    <t>FO-25-1679385</t>
  </si>
  <si>
    <t>14/10/2025 SE ESCALA AL COORDINADOR DE ZONA PARA ENTREGA DE ROLLOS EN SITIO | 17/10/2025 SE CONFIRMA ENTREGA EXITOSA DE 10 ROLLOS POR PARTE DE INTERRAPIDISIMO CON GUIA: 700171936693 | 15/10/2025 SE REALIZA ENVIO DE 10 ROLLOS POR TRANSPORTADORA.</t>
  </si>
  <si>
    <t>2873224</t>
  </si>
  <si>
    <t>FO-25-1679396</t>
  </si>
  <si>
    <t>14/10/2025 SE ESCALA AL COORDINADOR DE ZONA PARA ENTREGA DE ROLLOS EN SITIO | 20/10/2025 ENTREGA DE 60 ROLLOS</t>
  </si>
  <si>
    <t>2873270</t>
  </si>
  <si>
    <t>3007045058</t>
  </si>
  <si>
    <t>DISTRICOL VARIEDADES JHONATAN</t>
  </si>
  <si>
    <t>FO-25-1685785</t>
  </si>
  <si>
    <t>15/10/2025 SE CONFIRMAN DATOS, SE ESCALA AL COORDINADOR DE ZONA PARA ENTREGA DE ROLLOS EN SITIO | 17/10/2025 SE INGRESA SE ENTREGA 40 ROLLOS RBM</t>
  </si>
  <si>
    <t>52036</t>
  </si>
  <si>
    <t>2873278</t>
  </si>
  <si>
    <t>3007080112</t>
  </si>
  <si>
    <t>ANCUYA</t>
  </si>
  <si>
    <t>BARRIO LA COLINA ANCUYA</t>
  </si>
  <si>
    <t>FO-25-1679378</t>
  </si>
  <si>
    <t>14/10/2025 SE ESCALA AL COORDINADOR DE ZONA PARA ENTREGA DE ROLLOS EN SITIO | 18/10/2025 SE REALIZA ENTREGA DE 20 ROLLOS EN EL EDIFICIO BRISAS DEL RIO POR SOLICITUD DEL CLIENTE, ENTREGA DE ROLLOS OK</t>
  </si>
  <si>
    <t>70717</t>
  </si>
  <si>
    <t>2873279</t>
  </si>
  <si>
    <t>3007079683</t>
  </si>
  <si>
    <t>SAN PEDRO</t>
  </si>
  <si>
    <t>BARRIO SAN MARTIN SAN PEDRO  2</t>
  </si>
  <si>
    <t>FO-25-1679373</t>
  </si>
  <si>
    <t>14/10/2025 SE ESCALA AL COORDINADOR DE ZONA PARA ENTREGA DE ROLLOS EN SITIO | 22/10/2025 SE REALIZA ENVÍO DE 10 ROLLOS RBM POR TRANSPORTE INFORMAL SE CONFIRMA RECEPCIÓN HOY 22 DE OCTUBRE VIA WHATSAPP 3148744532.</t>
  </si>
  <si>
    <t>2873323</t>
  </si>
  <si>
    <t>3007013132</t>
  </si>
  <si>
    <t>BARRIO RECREO FLORIDA</t>
  </si>
  <si>
    <t>FO-25-1679390</t>
  </si>
  <si>
    <t>14/10/2025 SE ESCALA AL COORDINADOR DE ZONA PARA ENTREGA DE ROLLOS EN SITIO | 16/10/2025 SE VISITA CORRESPONSAL Y SE REALIZA ENTREGA DE 90 ROLLOS</t>
  </si>
  <si>
    <t>2873370</t>
  </si>
  <si>
    <t>3007079813</t>
  </si>
  <si>
    <t>BARRIO LA PRIMAVERA OCAÑA  7</t>
  </si>
  <si>
    <t>FO-25-1681530</t>
  </si>
  <si>
    <t>14/10/2025 SE CONFIRMAN DATOS. SE REALIZA ENVIO DE ROLLOS CON GUIA | 17/10/2025 SE REALIZA ENVIO DE 10 ROLLOS, CON LA GUIA 2187690777 SERVIENTREGA. SE CONFIRMA ENTREGA EXITOSA POR PARTE DE LA TRANSPORTADORA</t>
  </si>
  <si>
    <t>2873509</t>
  </si>
  <si>
    <t>3007058646</t>
  </si>
  <si>
    <t>BARRIO VILLA CARMEN SABANALARG</t>
  </si>
  <si>
    <t>FO-25-1679368</t>
  </si>
  <si>
    <t>14/10/2025 SE ESCALA AL COORDINADOR DE ZONA PARA ENTREGA DE ROLLOS EN SITIO | 15/10/2025 SE REALIZA VISITA SE ENTREGA 60 ROLLOS . NO SE TOMA FOTO A TIRILLA YA QUE NO TIENEN SERVICIO DE LUZ Y LOS QUE TENÍAN YA LOS BOTARON.</t>
  </si>
  <si>
    <t>2873606</t>
  </si>
  <si>
    <t>3007079123</t>
  </si>
  <si>
    <t>BARRIO 1 DE DICIEMBRE SABANALA</t>
  </si>
  <si>
    <t>FO-25-1679361</t>
  </si>
  <si>
    <t>14/10/2025 SE ESCALA AL COORDINADOR DE ZONA PARA ENTREGA DE ROLLOS EN SITIO | 15/10/2025 SE REALIZA VISITA SE ENTREGA 70 ROLLOS</t>
  </si>
  <si>
    <t>2874170</t>
  </si>
  <si>
    <t>3007042492</t>
  </si>
  <si>
    <t>PTM CHUCURI LA HOGARENA</t>
  </si>
  <si>
    <t>FO-25-1678600</t>
  </si>
  <si>
    <t>14/10/2025 SE REALIZA ENVIO DE ROLLOS CON GUIA | 16/10/2025 SE REALIZA ENVIO DE 20 ROLLOS, CON LA GUIA 2187690774 SERVIENTREGA. SE CONFIRMA ENTREGA EXITOSA POR PARTE DE LA TRANSPORTADORA</t>
  </si>
  <si>
    <t>2874172</t>
  </si>
  <si>
    <t>3007076645</t>
  </si>
  <si>
    <t>BARRIO SIMON BOLIVAR PATIA</t>
  </si>
  <si>
    <t>FO-25-1684363</t>
  </si>
  <si>
    <t>15/10/2025 SE CONFIRMAN DATOS, SE REALIZA ENVIO DE ROLLOS CON GUIA | 20/10/2025 SE REALIZA ENVIO DE 20 ROLLOS, CON LA GUIA 2215219673 SERVIENTREGA. SE CONFIRMA ENTREGA EXITOSA POR PARTE DE LA TRANSPORTADORA</t>
  </si>
  <si>
    <t>2874270</t>
  </si>
  <si>
    <t>3007078557</t>
  </si>
  <si>
    <t>BARRIO ONCE DE OCTUBRE PAZ DE</t>
  </si>
  <si>
    <t>FO-25-1679351</t>
  </si>
  <si>
    <t>14/10/2025 SE ESCALA AL COORDINADOR DE ZONA PARA ENTREGA DE ROLLOS EN SITIO | 16/10/2025 EN COMUNICACIÓN CON LA SEÑORA LIGIA MOLANO AL NUMERO 3102162657. INDICA SE ENVIEN LOS ROLLOS POR SERVICIO DE FLOTA. RECIBIDO OK</t>
  </si>
  <si>
    <t>2874272</t>
  </si>
  <si>
    <t>3007077768</t>
  </si>
  <si>
    <t>PTM LEBRIJA TODOMOVILES</t>
  </si>
  <si>
    <t>FO-25-1679346</t>
  </si>
  <si>
    <t>14/10/2025 SE ESCALA AL COORDINADOR DE ZONA PARA ENTREGA DE ROLLOS EN SITIO | 15/10/2025 SE REALIZA ENTREGA DE 20 ROLLOS A LA SRTA TATIANA PINTO</t>
  </si>
  <si>
    <t>2874290</t>
  </si>
  <si>
    <t>3007029338</t>
  </si>
  <si>
    <t>BARRIO ALBORADA VILLAVICENCIO</t>
  </si>
  <si>
    <t>FO-25-1679087</t>
  </si>
  <si>
    <t>2874334</t>
  </si>
  <si>
    <t>3007054273</t>
  </si>
  <si>
    <t>BARRIO EL PROGRESO SINCELEJO 1</t>
  </si>
  <si>
    <t>FO-25-1679355</t>
  </si>
  <si>
    <t>14/10/2025 SE ESCALA AL COORDINADOR DE ZONA PARA ENTREGA DE ROLLOS EN SITIO | 17/10/2025 LA RED CUENTA CON RED WOMPI</t>
  </si>
  <si>
    <t>2874340</t>
  </si>
  <si>
    <t>3007077954</t>
  </si>
  <si>
    <t>BARRIO CHARALA CHARALA</t>
  </si>
  <si>
    <t>FO-25-1684379</t>
  </si>
  <si>
    <t>15/10/2025 SE CONFIRMAN DATOS, SE REALIZA ENVIO DE ROLLOS CON GUIA | 20/10/2025 SE REALIZA ENVIO DE 20 ROLLOS, CON LA GUIA 2187690792 SERVIENTREGA. SE CONFIRMA ENTREGA EXITOSA POR PARTE DE LA TRANSPORTADORA</t>
  </si>
  <si>
    <t>2874343</t>
  </si>
  <si>
    <t>3007078173</t>
  </si>
  <si>
    <t>BARRIO ANDAKY ACEVEDO</t>
  </si>
  <si>
    <t>FO-25-1689043</t>
  </si>
  <si>
    <t>15/10/2025 SE CONFIRMA DATOS. SE REALIZA ENVIO DE ROLLOS CON OPERADOR LOGISTICO | 16/10/2025 SE REALIZA ENVÍO DE ROLLOS A LA DIRECCIÓN INDICADA EN LA ORDEN POR CLIENTE A ACEVEDO .SE LE NOTIFICA AL CLIENTE POR WHATSAPP SOBRE NUENEO DE GUIA</t>
  </si>
  <si>
    <t>2874350</t>
  </si>
  <si>
    <t>3007016422</t>
  </si>
  <si>
    <t>BARRIO CENTRO GALERAS</t>
  </si>
  <si>
    <t>FO-25-1679339</t>
  </si>
  <si>
    <t>14/10/2025 SE ESCALA AL COORDINADOR DE ZONA PARA ENTREGA DE ROLLOS EN SITIO | 18/10/2025 SE VISITA COMERCIO Y SE HACE ENTREGA DE 10 ROLLOS AL SEÑOR FRANCISCO HERNÁNDEZ.</t>
  </si>
  <si>
    <t>2874352</t>
  </si>
  <si>
    <t>3007080808</t>
  </si>
  <si>
    <t>BARRIO EL ARROYITO SANTIAGO DE TOLU</t>
  </si>
  <si>
    <t>FO-25-1679334</t>
  </si>
  <si>
    <t>14/10/2025 SE ESCALA AL COORDINADOR DE ZONA PARA ENTREGA DE ROLLOS EN SITIO | 18/10/2025 SE VISITA SITIO SE VERIFICA INFORMACIÓN SE REALIZA ENTREGA DE ROLLOS, NO SE MANIPULA EQUIPOS. FIRMA QUIEN RECIBE LOS ROLLOS.</t>
  </si>
  <si>
    <t>2874428</t>
  </si>
  <si>
    <t>3007081145</t>
  </si>
  <si>
    <t>BARRIO LOS CAMBULOS MANEIZALES</t>
  </si>
  <si>
    <t>FO-25-1679323</t>
  </si>
  <si>
    <t>14/10/2025 SE ESCALA AL COORDINADOR DE ZONA PARA ENTREGA DE ROLLOS EN SITIO | 17/10/2025 SE VISITA COMERCIO SE REALIZA ENTREGA DE 10 ROLLOS DE PAPEL PARA DATÁFONO REDEBAN</t>
  </si>
  <si>
    <t>2874524</t>
  </si>
  <si>
    <t>3007080084</t>
  </si>
  <si>
    <t>BARRIO LA FLORESTA MEDELLIN 3</t>
  </si>
  <si>
    <t>FO-25-1679622</t>
  </si>
  <si>
    <t>14/10/2025 SE ESCALA AL COORDINADOR DE ZONA PARA ENTREGA DE ROLLOS EN SITIO | 16/10/2025 SE REALIZA ENTREGA DE 10 ROLLOS POR EL OPERADOR VELOCES CON LA GUIA CRE023216</t>
  </si>
  <si>
    <t>2874534</t>
  </si>
  <si>
    <t>3007080672</t>
  </si>
  <si>
    <t>BARRIO LAS ACACIAS JAMUNDI 2</t>
  </si>
  <si>
    <t>FO-25-1679329</t>
  </si>
  <si>
    <t>14/10/2025 SE ESCALA AL COORDINADOR DE ZONA PARA ENTREGA DE ROLLOS EN SITIO | 15/10/2025 SE REALIZA ENTREGA DE 10 ROLLOS.</t>
  </si>
  <si>
    <t>2874622</t>
  </si>
  <si>
    <t>3007075354</t>
  </si>
  <si>
    <t>BARRIO MARCOS LOPERA REPELON</t>
  </si>
  <si>
    <t>FO-25-1679316</t>
  </si>
  <si>
    <t>14/10/2025 SE ESCALA AL COORDINADOR DE ZONA PARA ENTREGA DE ROLLOS EN SITIO | 15/10/2025 SE REALIZA VISITA SE ENTREGA 100 ROLLOS</t>
  </si>
  <si>
    <t>2874751</t>
  </si>
  <si>
    <t>3007080529</t>
  </si>
  <si>
    <t>BARRIO EL PARAISO GRANDA</t>
  </si>
  <si>
    <t>FO-25-1679305</t>
  </si>
  <si>
    <t>14/10/2025 SE ESCALA AL COORDINADOR DE ZONA PARA ENTREGA DE ROLLOS EN SITIO | 15/10/2025 SE REALIZA ENTREGA DE 20 ROLLOS AL CORRESPONSAL</t>
  </si>
  <si>
    <t>2874823</t>
  </si>
  <si>
    <t>3007080045</t>
  </si>
  <si>
    <t>BARRIO CERRITOS PEREIRA 4</t>
  </si>
  <si>
    <t>FO-25-1679309</t>
  </si>
  <si>
    <t>14/10/2025 SE ESCALA AL COORDINADOR DE ZONA PARA ENTREGA DE ROLLOS EN SITIO | 16/10/2025 SE VISITA COMERCIO SE REALIZA ENTREGA DE 10 ROLLOS DE PAPEL PARA DATÁFONO REDEBAN</t>
  </si>
  <si>
    <t>2875287</t>
  </si>
  <si>
    <t>3007045375</t>
  </si>
  <si>
    <t>BARRIO LAS MERCEDES BOGOTA</t>
  </si>
  <si>
    <t>FO-25-1679300</t>
  </si>
  <si>
    <t>14/10/2025 SE ESCALA AL COORDINADOR DE ZONA PARA ENTREGA DE ROLLOS EN SITIO | 17/10/2025 SE REALIZA ENTREGA DE 20 ROLLOS</t>
  </si>
  <si>
    <t>2875291</t>
  </si>
  <si>
    <t>3007079778</t>
  </si>
  <si>
    <t>BARRIO CENTRO SAN SEBASTIAN DE</t>
  </si>
  <si>
    <t>FO-25-1678597</t>
  </si>
  <si>
    <t>14/10/2025 SE REALIZA ENVIO DE ROLLOS CON GUIA | 20/10/2025 SE REALIZA ENVIO DE 20 ROLLOS, CON LA GUIA 2235596217 SERVIENTREGA. SE CONFIRMA ENTREGA EXITOSA POR PARTE DE LA TRANSPORTADORA</t>
  </si>
  <si>
    <t>2875311</t>
  </si>
  <si>
    <t>3007079652</t>
  </si>
  <si>
    <t>BARRIO GUAYABAL SAN BERNARDO D</t>
  </si>
  <si>
    <t>FO-25-1689039</t>
  </si>
  <si>
    <t>15/10/2025 SE CONFIRMA DATOS. SE REALIZA ENVIO DE ROLLOS CON OPERADOR LOGISTICO | 17/10/2025 SE REALIZA VISITA TÉCNICA PARA ENTREGA DE 10 ROLLOS PARA DATÁFONO, NO SE INTERVIENE TERMINAL Y LA ENTREGA SE REALIZA SIN NOVEDAD</t>
  </si>
  <si>
    <t>2875338</t>
  </si>
  <si>
    <t>3007066048</t>
  </si>
  <si>
    <t>BARRIO BOSA ESCOCIA BOGOTA 1</t>
  </si>
  <si>
    <t>FO-25-1679293</t>
  </si>
  <si>
    <t>14/10/2025 SE ESCALA AL COORDINADOR DE ZONA PARA ENTREGA DE ROLLOS EN SITIO | 16/10/2025 SE HACE ENTREGA DE 30 ROLLOS REDEBAN</t>
  </si>
  <si>
    <t>2875343</t>
  </si>
  <si>
    <t>3007075893</t>
  </si>
  <si>
    <t>BARRIO PROGRESO SABANA DE TORR</t>
  </si>
  <si>
    <t>FO-25-1683255</t>
  </si>
  <si>
    <t>14/10/2025 SE CONFIRMAN DATOS, SE REALIZA ENVIO DE ROLLOS CON GUIA | 20/10/2025 SE REALIZA ENVIO DE 30 ROLLOS, CON LA GUIA 2187690790 SERVIENTREGA. SE CONFIRMA ENTREGA EXITOSA POR PARTE DE LA TRANSPORTADORA</t>
  </si>
  <si>
    <t>2875344</t>
  </si>
  <si>
    <t>FO-25-1679618</t>
  </si>
  <si>
    <t>14/10/2025 SE ESCALA AL COORDINADOR DE ZONA PARA ENTREGA DE ROLLOS EN SITIO | 20/10/2025 SE REALIZA ENTREGA DE 20 ROLLOS POR EL OPERADOR VELOCES CON LA GUIA V4001676554</t>
  </si>
  <si>
    <t>2875422</t>
  </si>
  <si>
    <t>3007072189</t>
  </si>
  <si>
    <t>BOSA VILLA DE VELEN BOGOTA</t>
  </si>
  <si>
    <t>FO-25-1679289</t>
  </si>
  <si>
    <t>14/10/2025 SE ESCALA AL COORDINADOR DE ZONA PARA ENTREGA DE ROLLOS EN SITIO | 16/10/2025 SE HACE ENTREGA ROLLOS RDBN</t>
  </si>
  <si>
    <t>2875546</t>
  </si>
  <si>
    <t>3007027442</t>
  </si>
  <si>
    <t>ALLE PPAL SAN ANDRES DE TUMAC</t>
  </si>
  <si>
    <t>FO-25-1685876</t>
  </si>
  <si>
    <t>15/10/2025 SE CONFIRMAN DATOS, SE REALIZA ENVIO DE ROLLOS CON GUIA | 16/10/2025 SE REALIZÓ EL ENVÍO DE PAPELERÍA SOLICITADA SE ENTREGA COPIA DE GUÍA AL CLIENTE PARA QUE RECLAME EN OFICINA.</t>
  </si>
  <si>
    <t>2875735</t>
  </si>
  <si>
    <t>3007080062</t>
  </si>
  <si>
    <t>BARRIO CENTENARIO SANTANDER DE QUILICHAO 5</t>
  </si>
  <si>
    <t>FO-25-1679284</t>
  </si>
  <si>
    <t>14/10/2025 SE ESCALA AL COORDINADOR DE ZONA PARA ENTREGA DE ROLLOS EN SITIO | 16/10/2025 SE REALIZA ENTREGA DE 10 ROLLOS.</t>
  </si>
  <si>
    <t>2876021</t>
  </si>
  <si>
    <t>3007035802</t>
  </si>
  <si>
    <t>DISTRICOL MARIA AUXILIADORA BE</t>
  </si>
  <si>
    <t>FO-25-1679607</t>
  </si>
  <si>
    <t>14/10/2025 SE ESCALA AL COORDINADOR DE ZONA PARA ENTREGA DE ROLLOS EN SITIO | 16/10/2025 SE REALIZA ENTREGA DE 90 ROLLOS POR EL OPERADOR VELOCES CON LA GUIA V4001676555</t>
  </si>
  <si>
    <t>2876127</t>
  </si>
  <si>
    <t>FO-25-1682706</t>
  </si>
  <si>
    <t>14/10/2025 SE REALIZA ENVIO DE ROLLOS CON GUIA | 21/10/2025 SE REALIZA ENVIO DE 40 ROLLOS, CON LA GUIA 284607470 SERVIENTREGA SE CONFIRMA ENTREGA EXITOSA POR PARTE DE LA TRANSPORTADORA</t>
  </si>
  <si>
    <t>2876295</t>
  </si>
  <si>
    <t>FO-25-1681259</t>
  </si>
  <si>
    <t>14/10/2025 SE ESCALA AL COORDINADOR DE ZONA PARA ENTREGA DE ROLLOS EN SITIO | 21/10/2025 SE REALIZA ENVIO DE 10 ROLLOS, CON LA GUIA 2205447239 SERVIENTREGA. SE CONFIRMA ENTREGA EXITOSA POR PARTE DE LA TRANSPORTADORA</t>
  </si>
  <si>
    <t>2876389</t>
  </si>
  <si>
    <t>3007078318</t>
  </si>
  <si>
    <t>BARRIO EL RECREO LA MESA  LA M</t>
  </si>
  <si>
    <t>FO-25-1679591</t>
  </si>
  <si>
    <t>14/10/2025 SE ESCALA AL COORDINADOR DE ZONA PARA ENTREGA DE ROLLOS EN SITIO | 15/10/2025 ENTREGA DE 30 ROLLOS NO SE MANIPULAN EQUIPOS</t>
  </si>
  <si>
    <t>2876432</t>
  </si>
  <si>
    <t>3007044846</t>
  </si>
  <si>
    <t>DISTRICOL MYM SYSTEM</t>
  </si>
  <si>
    <t>FO-25-1679601</t>
  </si>
  <si>
    <t>14/10/2025 SE ESCALA AL COORDINADOR DE ZONA PARA ENTREGA DE ROLLOS EN SITIO | 17/10/2025 SE REALIZA ENTREGA DE 60 ROLLOS</t>
  </si>
  <si>
    <t>2876443</t>
  </si>
  <si>
    <t>3007061477</t>
  </si>
  <si>
    <t>BARRIO DIANA TURBAY BOGOTA 5</t>
  </si>
  <si>
    <t>FO-25-1679582</t>
  </si>
  <si>
    <t>14/10/2025 SE ESCALA AL COORDINADOR DE ZONA PARA ENTREGA DE ROLLOS EN SITIO | 17/10/2025 SE REALIZA ENTREGA DE 40 ROLLOS</t>
  </si>
  <si>
    <t>2876457</t>
  </si>
  <si>
    <t>3007068666</t>
  </si>
  <si>
    <t>BARRIO LA ESPERANZA PUERTO TRI</t>
  </si>
  <si>
    <t>FO-25-1681256</t>
  </si>
  <si>
    <t>14/10/2025 SE ESCALA AL COORDINADOR DE ZONA PARA ENTREGA DE ROLLOS EN SITIO | 16/10/2025 SE REALIZA ENVIO DE 10 ROLLOS, CON LA GUIA 6345301364559 MAS LOGISTICA. SE CONFIRMA ENTREGA EXITOSA POR PARTE DE LA TRANSPORTADORA</t>
  </si>
  <si>
    <t>2876467</t>
  </si>
  <si>
    <t>3007042055</t>
  </si>
  <si>
    <t>BARRIO CENTRO BUCARAMANGA 21</t>
  </si>
  <si>
    <t>FO-25-1679575</t>
  </si>
  <si>
    <t>14/10/2025 SE ESCALA AL COORDINADOR DE ZONA PARA ENTREGA DE ROLLOS EN SITIO | 16/10/2025 SE ENTREGA ROLLOS EN SITIO</t>
  </si>
  <si>
    <t>2876499</t>
  </si>
  <si>
    <t>3007060536</t>
  </si>
  <si>
    <t>BARRIO ENCISO MEDELLIN 16</t>
  </si>
  <si>
    <t>FO-25-1679567</t>
  </si>
  <si>
    <t>14/10/2025 SE ESCALA AL COORDINADOR DE ZONA PARA ENTREGA DE ROLLOS EN SITIO | 24/10/2025 SE REALIZA ENTREGA DE 230 ROLLOS POR EL OPERADOR CABIFY CON LA GUIA V4001676557</t>
  </si>
  <si>
    <t>44098</t>
  </si>
  <si>
    <t>2876506</t>
  </si>
  <si>
    <t>3007080139</t>
  </si>
  <si>
    <t>DISTRACCION</t>
  </si>
  <si>
    <t>BARRIO RINCON GUAPO RINCON GUAPO DISTRACCION</t>
  </si>
  <si>
    <t>FO-25-1679598</t>
  </si>
  <si>
    <t>14/10/2025 SE ESCALA AL COORDINADOR DE ZONA PARA ENTREGA DE ROLLOS EN SITIO | 16/10/2025 SE REALIZA ENTREGA DE 20 ROLLOS EN SITIO</t>
  </si>
  <si>
    <t>2876516</t>
  </si>
  <si>
    <t>3007055655</t>
  </si>
  <si>
    <t>DISTRICOL COMPUGAMES POTRERITO</t>
  </si>
  <si>
    <t>FO-25-1679585</t>
  </si>
  <si>
    <t>14/10/2025 SE ESCALA AL COORDINADOR DE ZONA PARA ENTREGA DE ROLLOS EN SITIO | 16/10/2025 SE ENTREGA 50 ROLLOS EN BUEN ESTADO</t>
  </si>
  <si>
    <t>2876530</t>
  </si>
  <si>
    <t>3007046080</t>
  </si>
  <si>
    <t>BARRIO SANTA CRUZ MEDELLIN 7</t>
  </si>
  <si>
    <t>FO-25-1679579</t>
  </si>
  <si>
    <t>14/10/2025 SE ESCALA AL COORDINADOR DE ZONA PARA ENTREGA DE ROLLOS EN SITIO | 20/10/2025 SE REALIZA ENTREGA DE 190 ROLLOS POR EL OPERADOR VELOCES CON LA GUIA V4001676556</t>
  </si>
  <si>
    <t>2876581</t>
  </si>
  <si>
    <t>3007079240</t>
  </si>
  <si>
    <t>DISTRICOL VARIEDADES NORLY</t>
  </si>
  <si>
    <t>FO-25-1679997</t>
  </si>
  <si>
    <t>14/10/2025 SE ESCALA AL COORDINADOR DE ZONA PARA ENTREGA DE ROLLOS EN SITIO | 15/10/2025 SE ENTREGA 20 ROLLOS CON VISITA</t>
  </si>
  <si>
    <t>2876617</t>
  </si>
  <si>
    <t>3007043591</t>
  </si>
  <si>
    <t>BARRIO AURES II BOGOTA 1</t>
  </si>
  <si>
    <t>FO-25-1679571</t>
  </si>
  <si>
    <t>14/10/2025 SE ESCALA AL COORDINADOR DE ZONA PARA ENTREGA DE ROLLOS EN SITIO | 16/10/2025 SE LLEGA A LA DIRECCIÓN INDICADA Y SE ENTREGAN 130ROLLOS RBM SIN MANIPULAR EQUIPOS</t>
  </si>
  <si>
    <t>2876619</t>
  </si>
  <si>
    <t>3007027422</t>
  </si>
  <si>
    <t>BARRIO CANALON SANTANDER DE QU</t>
  </si>
  <si>
    <t>FO-25-1679568</t>
  </si>
  <si>
    <t>14/10/2025 SE ESCALA AL COORDINADOR DE ZONA PARA ENTREGA DE ROLLOS EN SITIO | 16/10/2025 SE REALIZA ENTREGA 10 ROLLOS</t>
  </si>
  <si>
    <t>2876653</t>
  </si>
  <si>
    <t>3007080233</t>
  </si>
  <si>
    <t>BARRIO VEREDA LA ARCADIA ALGECIRAS</t>
  </si>
  <si>
    <t>FO-25-1680369</t>
  </si>
  <si>
    <t>14/10/2025 SE ESCALA AL COORDINADOR DE ZONA PARA ENTREGA DE ROLLOS EN SITIO | 15/10/2025 EN COMUNICACIÓN CON EL CLIENTE PIDE Y DEJEN LOS ROLLOS EN PUNTO EN ALGECIRAS. SE DEJAN30 ROLLOS PAPEL RBM.</t>
  </si>
  <si>
    <t>2876722</t>
  </si>
  <si>
    <t>3007078875</t>
  </si>
  <si>
    <t>BARRIO CENTRO LORICA 3</t>
  </si>
  <si>
    <t>FO-25-1679561</t>
  </si>
  <si>
    <t>14/10/2025 SE ESCALA AL COORDINADOR DE ZONA PARA ENTREGA DE ROLLOS EN SITIO | 17/10/2025 SE REALIZA VISITA TÉCNICA PARA ENTREGA DE 10 ROLLOS PARA DATÁFONO, NO SE INTERVIENE TERMINAL Y LA ENTREGA SE REALIZA SIN NOVEDAD</t>
  </si>
  <si>
    <t>2876903</t>
  </si>
  <si>
    <t>FO-25-1679964</t>
  </si>
  <si>
    <t>14/10/2025 SE ESCALA AL COORDINADOR DE ZONA PARA ENTREGA DE ROLLOS EN SITIO | 17/10/2025 SE REALIZA ENVÍO DE 30 ROLLOS POR FLOTA SEGÚN REQUERIMIENTO DEL CLIENTE DEBIDO A PROBLEMAS CON EL ORDEN PÚBLICO, LA FLOTA NO ENTREGA TIQUETE NI GUÍA Y ES LA ÚNICA QUE REALIZA LA RUTA. EL CLIENTE CONFIRMA HABER RECIBIDO LOS ROLLOS.</t>
  </si>
  <si>
    <t>2876996</t>
  </si>
  <si>
    <t>3007079836</t>
  </si>
  <si>
    <t>PTM MEDELLIN MINIMERCADO H Y R</t>
  </si>
  <si>
    <t>FO-25-1680684</t>
  </si>
  <si>
    <t>14/10/2025 SE ESCALA AL COORDINADOR DE ZONA PARA ENTREGA DE ROLLOS EN SITIO | 16/10/2025 SE REALIZA ENTREGA DE 30 ROLLOS POR EL OPERADOR VELOCES CON LA GUIA V4001676558</t>
  </si>
  <si>
    <t>2877068</t>
  </si>
  <si>
    <t>3007079075</t>
  </si>
  <si>
    <t>BARRIO VILLA OLIMPICA CUMARAL</t>
  </si>
  <si>
    <t>FO-25-1680679</t>
  </si>
  <si>
    <t>14/10/2025 SE ESCALA AL COORDINADOR DE ZONA PARA ENTREGA DE ROLLOS EN SITIO | 16/10/2025 SE REALIZA ENTREGA DE 10 ROLLOS RBM</t>
  </si>
  <si>
    <t>2877172</t>
  </si>
  <si>
    <t>3007079899</t>
  </si>
  <si>
    <t>DISTRICOL TIENDA SAAVEDRA</t>
  </si>
  <si>
    <t>FO-25-1680669</t>
  </si>
  <si>
    <t>14/10/2025 SE ESCALA AL COORDINADOR DE ZONA PARA ENTREGA DE ROLLOS EN SITIO | 15/10/2025 SE REALIZA ENTREGA DE 10 ROLLOS RBM POR SOLICITUD DE CLIENTE NO SE MANIPULA DATAFONO</t>
  </si>
  <si>
    <t>2877272</t>
  </si>
  <si>
    <t>FO-25-1680655</t>
  </si>
  <si>
    <t>14/10/2025 SE ESCALA AL COORDINADOR DE ZONA PARA ENTREGA DE ROLLOS EN SITIO | 16/10/2025 SE ENTREGAN 180 ROLLOS EN BUEN ESTADO</t>
  </si>
  <si>
    <t>2877300</t>
  </si>
  <si>
    <t>3007080525</t>
  </si>
  <si>
    <t>BARRIO URBANIZACION CADIZ FUSAGASUGA</t>
  </si>
  <si>
    <t>FO-25-1680664</t>
  </si>
  <si>
    <t>14/10/2025 SE ESCALA AL COORDINADOR DE ZONA PARA ENTREGA DE ROLLOS EN SITIO | 16/10/2025 DURANTE LA VISITA TECNICA SE REALIZA ENTREGA DE ROLLOS PARA DATÁFONO NO SE MANIPULAN EQUIPOS</t>
  </si>
  <si>
    <t>19622</t>
  </si>
  <si>
    <t>2877308</t>
  </si>
  <si>
    <t>3007079950</t>
  </si>
  <si>
    <t>ROSAS</t>
  </si>
  <si>
    <t>BARRIO SANTANDER ROSAS 1</t>
  </si>
  <si>
    <t>FO-25-1681250</t>
  </si>
  <si>
    <t>14/10/2025 SE ESCALA AL COORDINADOR DE ZONA PARA ENTREGA DE ROLLOS EN SITIO | 21/10/2025 SE REALIZA ENVIO DE 10 ROLLOS, CON LA GUIA 2215219671 SERVIENTREGA. SE CONFIRMA ENTREGA EXITOSA POR PARTE DE LA TRANSPORTADORA</t>
  </si>
  <si>
    <t>2877416</t>
  </si>
  <si>
    <t>3007046178</t>
  </si>
  <si>
    <t>BARRIO TOCANCIPA TOCANCIPA</t>
  </si>
  <si>
    <t>FO-25-1680648</t>
  </si>
  <si>
    <t>14/10/2025 SE ESCALA AL COORDINADOR DE ZONA PARA ENTREGA DE ROLLOS EN SITIO | 17/10/2025 SE LLEGA A LA DIRECCIÓN INDICADA Y SE ENTREGAN 10 ROLLOS RBM SIN MANIPULAR EQUIPOS. COMERCIO INDICA QUE SON MUY POQUITOS ROLLOS YA QUE LOS NECESITAN ES PARA ADQUIRENCIA , CORRESPONSALÍA SE CERRO</t>
  </si>
  <si>
    <t>2877546</t>
  </si>
  <si>
    <t>3007080787</t>
  </si>
  <si>
    <t>BARRIO RECTA COROZAL LOS PATIOS</t>
  </si>
  <si>
    <t>FO-25-1680643</t>
  </si>
  <si>
    <t>14/10/2025 SE ESCALA AL COORDINADOR DE ZONA PARA ENTREGA DE ROLLOS EN SITIO | 14/10/2025 SE VISITA COMERCIO Y SE ENTREGAN 30 ROLLOS OK.</t>
  </si>
  <si>
    <t>2877568</t>
  </si>
  <si>
    <t>3007078051</t>
  </si>
  <si>
    <t>PTM PIEDECUESTA DROGUERIA NUEV</t>
  </si>
  <si>
    <t>FO-25-1680635</t>
  </si>
  <si>
    <t>14/10/2025 SE ESCALA AL COORDINADOR DE ZONA PARA ENTREGA DE ROLLOS EN SITIO | 15/10/2025 SE ENTREGA ROLLOS EN SITIO</t>
  </si>
  <si>
    <t>2877596</t>
  </si>
  <si>
    <t>3007034621</t>
  </si>
  <si>
    <t>DISTRICOL COMPRA DE CAFE CAROL</t>
  </si>
  <si>
    <t>FO-25-1681247</t>
  </si>
  <si>
    <t>14/10/2025 SE ESCALA AL COORDINADOR DE ZONA PARA ENTREGA DE ROLLOS EN SITIO | 21/10/2025 SE REALIZA ENVIO DE 10 ROLLOS, CON LA GUIA 2235596220 SERVIENTREGA. SE CONFIRMA ENTREGA EXITOSA POR PARTE DE LA TRANSPORTADORA</t>
  </si>
  <si>
    <t>2877627</t>
  </si>
  <si>
    <t>3007080151</t>
  </si>
  <si>
    <t>BARRIO SANTA BARBARA GUADALAJARA DE BUGA 4</t>
  </si>
  <si>
    <t>FO-25-1680632</t>
  </si>
  <si>
    <t>14/10/2025 SE ESCALA AL COORDINADOR DE ZONA PARA ENTREGA DE ROLLOS EN SITIO | 15/10/2025 EN LA VISITA TÉCNICA SE REALIZÓ LA ENTREGA DE 30 ROLLOS TERMICOS DE REDEBAN PARA EL CB.</t>
  </si>
  <si>
    <t>2877702</t>
  </si>
  <si>
    <t>3007064645</t>
  </si>
  <si>
    <t>DISTRICOL DISTRICELL VG</t>
  </si>
  <si>
    <t>FO-25-1680625</t>
  </si>
  <si>
    <t>14/10/2025 SE ESCALA AL COORDINADOR DE ZONA PARA ENTREGA DE ROLLOS EN SITIO | 20/10/2025 SE REALIZA ENTREGA DE 30 ROLLOS POR EL OPERADOR VELOCES CON LA GUIA V4001676559</t>
  </si>
  <si>
    <t>2877721</t>
  </si>
  <si>
    <t>3007077873</t>
  </si>
  <si>
    <t>PTM BELLO ZEA COSMETICS</t>
  </si>
  <si>
    <t>FO-25-1680619</t>
  </si>
  <si>
    <t>14/10/2025 SE ESCALA AL COORDINADOR DE ZONA PARA ENTREGA DE ROLLOS EN SITIO | 17/10/2025 SE REALIZA ENTREGA DE 60 ROLLOS POR EL OPERADOR CABIFY CON LA GUIA V4001676560</t>
  </si>
  <si>
    <t>2877728</t>
  </si>
  <si>
    <t>FO-25-1680612</t>
  </si>
  <si>
    <t>14/10/2025 SE ESCALA AL COORDINADOR DE ZONA PARA ENTREGA DE ROLLOS EN SITIO | 16/10/2025 EN LA VISITA TÉCNICA SE REALIZÓ LA ENTREGA DE 30 ROLLOS TERMICOS DE REDEBAN PARA EL CB.</t>
  </si>
  <si>
    <t>2877845</t>
  </si>
  <si>
    <t>3007078736</t>
  </si>
  <si>
    <t>PTM BUCARAMANGA VARIEDADES EFE</t>
  </si>
  <si>
    <t>FO-25-1680604</t>
  </si>
  <si>
    <t>14/10/2025 SE ESCALA AL COORDINADOR DE ZONA PARA ENTREGA DE ROLLOS EN SITIO | 15/10/2025 SE HACE PRESENCIA EN COMERCIO SE REALIZA ENTREGA DE 20 ROLLOS</t>
  </si>
  <si>
    <t>2877906</t>
  </si>
  <si>
    <t>3007033003</t>
  </si>
  <si>
    <t>BARRIO LA CENTRAL SAN ANDRES D</t>
  </si>
  <si>
    <t>FO-25-1686377</t>
  </si>
  <si>
    <t>15/10/2025 SE ESCALA AL COORDINADOR DE ZONA PARA ENTREGA DE ROLLOS EN SITIO | 16/10/2025 SE REALIZÓ EL ENVÍO DE PAPELERÍA SOLICITADA SE ENTREGA COPIA DE GUÍA AL CLIENTE PARA QUE RECLAME EN OFICINA</t>
  </si>
  <si>
    <t>2878005</t>
  </si>
  <si>
    <t>3007062715</t>
  </si>
  <si>
    <t>BARRIO RINCON BOGOTA 6</t>
  </si>
  <si>
    <t>FO-25-1680879</t>
  </si>
  <si>
    <t>14/10/2025 SE ESCALA AL COORDINADOR DE ZONA PARA ENTREGA DE ROLLOS EN SITIO | 18/10/2025 SE ENTREGAN 40 ROLLOS</t>
  </si>
  <si>
    <t>2878017</t>
  </si>
  <si>
    <t>3007059017</t>
  </si>
  <si>
    <t>REDY GUADALUPE</t>
  </si>
  <si>
    <t>FO-25-1680876</t>
  </si>
  <si>
    <t>14/10/2025 SE ESCALA AL COORDINADOR DE ZONA PARA ENTREGA DE ROLLOS EN SITIO | 16/10/2025 SE REALIZA ENTREGA DE 180 ROLLOS TÉRMICOS EN EL CB SIN NOVEDAD.</t>
  </si>
  <si>
    <t>2878046</t>
  </si>
  <si>
    <t>3007027613</t>
  </si>
  <si>
    <t>BARRIO LA LADERA 2   POPAYAN</t>
  </si>
  <si>
    <t>FO-25-1681238</t>
  </si>
  <si>
    <t>14/10/2025 SE ESCALA AL COORDINADOR DE ZONA PARA ENTREGA DE ROLLOS EN SITIO | 16/10/2025 SE INGRESA SE ENTREGA 40 ROLLOS RBM</t>
  </si>
  <si>
    <t>2878062</t>
  </si>
  <si>
    <t>FO-25-1680866</t>
  </si>
  <si>
    <t>14/10/2025 SE ESCALA AL COORDINADOR DE ZONA PARA ENTREGA DE ROLLOS EN SITIO | 27/10/2025 SE REALIZA ENTREGA DE 60 ROLLOS EN DIRECCIÓN DE CB</t>
  </si>
  <si>
    <t>20238</t>
  </si>
  <si>
    <t>2878101</t>
  </si>
  <si>
    <t>3007061358</t>
  </si>
  <si>
    <t>EL COPEY</t>
  </si>
  <si>
    <t>BARRIO CENTRO EL COPEY 9</t>
  </si>
  <si>
    <t>FO-25-1680872</t>
  </si>
  <si>
    <t>14/10/2025 SE ESCALA AL COORDINADOR DE ZONA PARA ENTREGA DE ROLLOS EN SITIO | 22/10/2025 SE VISITA CB,SE LE HACE ENTREGA DE 10 ROLLOS</t>
  </si>
  <si>
    <t>2878110</t>
  </si>
  <si>
    <t>3007079154</t>
  </si>
  <si>
    <t>BARRIO PARIS BELLO BELLO</t>
  </si>
  <si>
    <t>FO-25-1680870</t>
  </si>
  <si>
    <t>14/10/2025 SE ESCALA AL COORDINADOR DE ZONA PARA ENTREGA DE ROLLOS EN SITIO | 16/10/2025 SE REALIZA ENTREGA DE 40 ROLLOS POR EL OPERADOR VELOCES CON LA GUIA V4001676561</t>
  </si>
  <si>
    <t>2878141</t>
  </si>
  <si>
    <t>3007041694</t>
  </si>
  <si>
    <t>BARRIO CENTRO SAN ANDRES DE TU</t>
  </si>
  <si>
    <t>FO-25-1681235</t>
  </si>
  <si>
    <t>14/10/2025 SE ESCALA AL COORDINADOR DE ZONA PARA ENTREGA DE ROLLOS EN SITIO | 17/10/2025 SE CONFIRMA ENTREGA EXITOSA DE 40 ROLLOS POR PARTE DE INTERRAPIDISIMO CON GUIA: 700171944095 | 15/10/2025 SE REALIZA ENVIO DE 40 ROLLOS RBM SE LE INFORMA A CLIENTE NÚMERO DE GUÍA PARA RECLAMAR EN OFICINA</t>
  </si>
  <si>
    <t>2878203</t>
  </si>
  <si>
    <t>3007079264</t>
  </si>
  <si>
    <t>DISTRICOL AUTOSERVICIO MATIAS</t>
  </si>
  <si>
    <t>FO-25-1680865</t>
  </si>
  <si>
    <t>14/10/2025 SE ESCALA AL COORDINADOR DE ZONA PARA ENTREGA DE ROLLOS EN SITIO | 16/10/2025 SE REALIZA ENTREGA DE 20 ROLLOS POR EL OPERADOR VELOCES CON LA GUIA V4001676562</t>
  </si>
  <si>
    <t>2878209</t>
  </si>
  <si>
    <t>3007037738</t>
  </si>
  <si>
    <t>BARRIO COMPARTIR SOACHA 4</t>
  </si>
  <si>
    <t>FO-25-1680861</t>
  </si>
  <si>
    <t>14/10/2025 SE ESCALA AL COORDINADOR DE ZONA PARA ENTREGA DE ROLLOS EN SITIO | 16/10/2025 ENTREGA DE 90 ROLLOS PARA DATAFONO NO SE MANIPULA TERMINAL</t>
  </si>
  <si>
    <t>2878485</t>
  </si>
  <si>
    <t>3007045993</t>
  </si>
  <si>
    <t>BARRIO KENNEDY BOGOTA 4</t>
  </si>
  <si>
    <t>FO-25-1681307</t>
  </si>
  <si>
    <t>14/10/2025 SE ESCALA AL COORDINADOR DE ZONA PARA ENTREGA DE ROLLOS EN SITIO | 16/10/2025 SE REALIZA LA ENTREGA DE 20 ROLLOS REDEBAN</t>
  </si>
  <si>
    <t>2878489</t>
  </si>
  <si>
    <t>3007047191</t>
  </si>
  <si>
    <t>PTM BOGOTA  SOLUCIONES DINDALI</t>
  </si>
  <si>
    <t>FO-25-1681304</t>
  </si>
  <si>
    <t>14/10/2025 SE ESCALA AL COORDINADOR DE ZONA PARA ENTREGA DE ROLLOS EN SITIO | 16/10/2025 DURANTE LA VISITA TECNICA SE REALIZA ENTREGA DE ROLLOS PARA DATÁFONO NO SE MANIPULAN EQUIPOS SIN NOVEDAD EN ENTREGA</t>
  </si>
  <si>
    <t>2878502</t>
  </si>
  <si>
    <t>3007080583</t>
  </si>
  <si>
    <t>BARRIO LA VICTORIA BUCARAMANGA 2</t>
  </si>
  <si>
    <t>FO-25-1681122</t>
  </si>
  <si>
    <t>14/10/2025 SE ESCALA AL COORDINADOR DE ZONA PARA ENTREGA DE ROLLOS EN SITIO | 16/10/2025 SE VISITA COMERCIO SE ENTREGA ROLLOS EN SITIO</t>
  </si>
  <si>
    <t>2878507</t>
  </si>
  <si>
    <t>3007050042</t>
  </si>
  <si>
    <t>BARRIO MOJICA 1 CALI</t>
  </si>
  <si>
    <t>FO-25-1681118</t>
  </si>
  <si>
    <t>14/10/2025 SE ESCALA AL COORDINADOR DE ZONA PARA ENTREGA DE ROLLOS EN SITIO | 15/10/2025 SE REALIZA ENTREGA DE 90 ROLLOS REDEBAN CON VISITA, NO SE INTERVIENE EQUIPOS</t>
  </si>
  <si>
    <t>2878517</t>
  </si>
  <si>
    <t>3007018904</t>
  </si>
  <si>
    <t>PAGAFACIL PROFESIONALES</t>
  </si>
  <si>
    <t>FO-25-1681112</t>
  </si>
  <si>
    <t>19845</t>
  </si>
  <si>
    <t>2878538</t>
  </si>
  <si>
    <t>3007072269</t>
  </si>
  <si>
    <t>VILLA RICA</t>
  </si>
  <si>
    <t>VILLA RICA LOS ALMENDROS</t>
  </si>
  <si>
    <t>FO-25-1681229</t>
  </si>
  <si>
    <t>14/10/2025 SE CONFIRMAN DATOS. SE REALIZA ENVIO DE ROLLOS CON GUIA | 17/10/2025 SE REALIZA ENVIO DE 30 ROLLOS, CON LA GUIA 2215219672 SERVIENTREGA. SE CONFIRMA ENTREGA EXITOSA POR PARTE DE LA TRANSPORTADORA</t>
  </si>
  <si>
    <t>2878554</t>
  </si>
  <si>
    <t>3007019131</t>
  </si>
  <si>
    <t>BARRIO LAS CAMELIAS CISNEROS</t>
  </si>
  <si>
    <t>FO-25-1682583</t>
  </si>
  <si>
    <t>14/10/2025 SE PROCEDE A CERRAR YA QUE LLEGA CON LA OTRA RED, DEBER SER RADICADO CORRECTAMENTE COMO WOMPI | 14/10/2025 SE PROCEDE A CERRAR YA QUE LLEGA CON LA OTRA RED, DEBER SER RADICADO CORRECTAMENTE COMO WOMPI</t>
  </si>
  <si>
    <t>2878570</t>
  </si>
  <si>
    <t>3007068574</t>
  </si>
  <si>
    <t>BARRIO LA CHUCUA BOGOTA 1</t>
  </si>
  <si>
    <t>FO-25-1681319</t>
  </si>
  <si>
    <t>14/10/2025 SE ESCALA AL COORDINADOR DE ZONA PARA ENTREGA DE ROLLOS EN SITIO | 16/10/2025 SE LLEGA A LA DIRECCIÓN INDICADA Y SE ENTREGAN 20 ROLLOS RBM SIN MANIPULAR EQUIPOS</t>
  </si>
  <si>
    <t>2878576</t>
  </si>
  <si>
    <t>3007078757</t>
  </si>
  <si>
    <t>DISTRICOL DROGUERIVARIEDAD21</t>
  </si>
  <si>
    <t>FO-25-1681312</t>
  </si>
  <si>
    <t>14/10/2025 SE ESCALA AL COORDINADOR DE ZONA PARA ENTREGA DE ROLLOS EN SITIO | 15/10/2025 SE VISITA COMERCIO Y SE HACE ENTREGA DE 20 ROLLOS A LA SEÑORA SERLYS RODRÍGUEZ.</t>
  </si>
  <si>
    <t>2878613</t>
  </si>
  <si>
    <t>3007076103</t>
  </si>
  <si>
    <t>BARRIO FLORIDA BLANCA BOGOTA</t>
  </si>
  <si>
    <t>FO-25-1681109</t>
  </si>
  <si>
    <t>14/10/2025 SE ESCALA AL COORDINADOR DE ZONA PARA ENTREGA DE ROLLOS EN SITIO | 16/10/2025 ENTREGA DE 20 ROLLOS NO SE MANIPULAN EQUIPOS</t>
  </si>
  <si>
    <t>5038</t>
  </si>
  <si>
    <t>2878637</t>
  </si>
  <si>
    <t>3007046429</t>
  </si>
  <si>
    <t>ANGOSTURA</t>
  </si>
  <si>
    <t>BARRIO LLANOS DE CUIVA ANGOSTU</t>
  </si>
  <si>
    <t>FO-25-1681230</t>
  </si>
  <si>
    <t>14/10/2025 SE ESCALA AL COORDINADOR DE ZONA PARA ENTREGA DE ROLLOS EN SITIO | 15/10/2025 SE ENTREGAN 30 ROLLOS RBM</t>
  </si>
  <si>
    <t>15835</t>
  </si>
  <si>
    <t>2878721</t>
  </si>
  <si>
    <t>3007080060</t>
  </si>
  <si>
    <t>TURMEQUE</t>
  </si>
  <si>
    <t>BARRIO CENTRO TURMQUE</t>
  </si>
  <si>
    <t>FO-25-1681850</t>
  </si>
  <si>
    <t>14/10/2025 SE ESCALA AL COORDINADOR DE ZONA PARA ENTREGA DE ROLLOS EN SITIO | 17/10/2025 SE CONFIRMA ENTREGA EXITOSA DE 10 ROLLOS POR PARTE DE INTERRAPIDISIMO CON GUIA: 700171945074 | 15/10/2025 ENVÍO DE 10 ROLLOS EXITOSO POR INTERRAPIDICIMO</t>
  </si>
  <si>
    <t>2878749</t>
  </si>
  <si>
    <t>3007069977</t>
  </si>
  <si>
    <t>PTM SOACHA  PAPELERIA Y VARIED</t>
  </si>
  <si>
    <t>FO-25-1681838</t>
  </si>
  <si>
    <t>14/10/2025 SE ESCALA AL COORDINADOR DE ZONA PARA ENTREGA DE ROLLOS EN SITIO | 16/10/2025 ENTREGA DE 30 ROLLOS PARA DATAFONO NO SE MANIPULA TERMINAL</t>
  </si>
  <si>
    <t>2878806</t>
  </si>
  <si>
    <t>FO-25-1681301</t>
  </si>
  <si>
    <t>14/10/2025 SE ESCALA AL COORDINADOR DE ZONA PARA ENTREGA DE ROLLOS EN SITIO | 16/10/2025 SE REALIZA ENTREGA DE 10 ROLLOS POR EL OPERADOR VELOCES CON LA GUIA CRE023218</t>
  </si>
  <si>
    <t>2878812</t>
  </si>
  <si>
    <t>3007075789</t>
  </si>
  <si>
    <t>BARRIO CALIMIO DECEPAZ CALI</t>
  </si>
  <si>
    <t>FO-25-1681297</t>
  </si>
  <si>
    <t>14/10/2025 SE ESCALA AL COORDINADOR DE ZONA PARA ENTREGA DE ROLLOS EN SITIO | 15/10/2025 SE VISITA EL COMERCIO ESTA CERRADO, CLIENTE SALIÓ POR UN MOMENTO A ALMORZAR, SE LLAMA AL CLIENTE AL NÚMERO 3206972191 AUTORIZA QUE LE ENTREGUÉ A UN VECINO CERCA DEL LOCAL POR LO TANTO NO HAY TIRILLA DE PRUEBAS</t>
  </si>
  <si>
    <t>2878856</t>
  </si>
  <si>
    <t>3007011186</t>
  </si>
  <si>
    <t>IAQUI IA   BO IA IA</t>
  </si>
  <si>
    <t>FO-25-1686961</t>
  </si>
  <si>
    <t>15/10/2025 EN COMUNICACIÓN CON EL USUARIO SE LE INFORMA QUE LA SOLICITUD QUEDÓ MAL RADICADA Y QUE DEBE COMUNICARSE A LA LINEA NUEVAMENTE YA QUE SON ROLLOS PARA LA OTRA RED, SE PROCEDE A CERRAR</t>
  </si>
  <si>
    <t>2878898</t>
  </si>
  <si>
    <t>3007078212</t>
  </si>
  <si>
    <t>DISTRICOL CONSULTORES TOTAL SS</t>
  </si>
  <si>
    <t>FO-25-1681822</t>
  </si>
  <si>
    <t>14/10/2025 SE ESCALA AL COORDINADOR DE ZONA PARA ENTREGA DE ROLLOS EN SITIO | 16/10/2025 SE REALIZA ENTREGA DE 30 ROLLOS POR EL OPERADOR VELOCES CON LA GUIA CRE023219</t>
  </si>
  <si>
    <t>2879060</t>
  </si>
  <si>
    <t>3007073224</t>
  </si>
  <si>
    <t>BARRIO CORRG LAS MERCEDES SARD</t>
  </si>
  <si>
    <t>FO-25-1682092</t>
  </si>
  <si>
    <t>14/10/2025 SE ESCALA AL COORDINADOR DE ZONA PARA ENTREGA DE ROLLOS EN SITIO | 17/10/2025 SE INFORMA GUIA A USUARIO PARA RECOLECCION DE PAPELERIA EN OFICINA DE LA TRANSPORTADORA | 16/10/2025 SE ENVÍAN 10 ROLLOS POR INTER RAPIDÍSIMO AL MUNICIPIO DE SARDINATA.</t>
  </si>
  <si>
    <t>2879065</t>
  </si>
  <si>
    <t>3007042921</t>
  </si>
  <si>
    <t>PTM BELLO TIENDA LA PALMA</t>
  </si>
  <si>
    <t>FO-25-1682096</t>
  </si>
  <si>
    <t>14/10/2025 SE ESCALA AL COORDINADOR DE ZONA PARA ENTREGA DE ROLLOS EN SITIO | 17/10/2025 SE REALIZA ENTREGA DE 80 ROLLOS POR EL OPERADOR VELOCES CON LA GUIA V4001676563</t>
  </si>
  <si>
    <t>2879102</t>
  </si>
  <si>
    <t>FO-25-1689036</t>
  </si>
  <si>
    <t>15/10/2025 14/10 SE ESCALA PARA AUTORIZACIÓN DE ROLLOS-15/10 RBM AUTORIZA | 16/10/2025 VISITAMOS COMERCIO REALIZAMOS ENTREGA DE 10 ROLLOS.</t>
  </si>
  <si>
    <t>2879172</t>
  </si>
  <si>
    <t>3007077639</t>
  </si>
  <si>
    <t>BARRIO ARANJUEZ MEDELLIN 22</t>
  </si>
  <si>
    <t>FO-25-1682091</t>
  </si>
  <si>
    <t>14/10/2025 SE ESCALA AL COORDINADOR DE ZONA PARA ENTREGA DE ROLLOS EN SITIO | 16/10/2025 SE REALIZA ENTREGA DE 100 ROLLOS POR EL OPERADOR VELOCES CON LA GUIA V4001676564</t>
  </si>
  <si>
    <t>2879216</t>
  </si>
  <si>
    <t>3007045732</t>
  </si>
  <si>
    <t>DISTRICOL DELIFRUVER BOSQUES</t>
  </si>
  <si>
    <t>FO-25-1683113</t>
  </si>
  <si>
    <t>14/10/2025 SE CONFIRMA DATOS. SE REALIZA ENVIO DE ROLLOS POR FLOTA | 17/10/2025 SE INGRESA SE ENTREGA 40 ROLLOS RBM</t>
  </si>
  <si>
    <t>2879221</t>
  </si>
  <si>
    <t>3007078998</t>
  </si>
  <si>
    <t>PTM LA CEJA EL CHUZO DE JUANCH</t>
  </si>
  <si>
    <t>FO-25-1686863</t>
  </si>
  <si>
    <t>15/10/2025 SE ESCALA AL COORDINADOR DE ZONA PARA ENTREGA DE ROLLOS EN SITIO | 16/10/2025 SE REALIZA LA ENTREGA DE 20 ROLLOS DE CB AL ENCARAGDO JUAN CARLOS YEPEZ</t>
  </si>
  <si>
    <t>2879232</t>
  </si>
  <si>
    <t>3007035513</t>
  </si>
  <si>
    <t>REDY LOS PINOS</t>
  </si>
  <si>
    <t>FO-25-1681815</t>
  </si>
  <si>
    <t>14/10/2025 SE ESCALA AL COORDINADOR DE ZONA PARA ENTREGA DE ROLLOS EN SITIO | 15/10/2025 EN LA VISITA TÉCNICA REALIZADA UN COMERCIO SE LLEGA AL SITIO SE INFORMA EL MOTIVO DE LA VISITA SE ENTREGA POR 170 ROLLOS TÉRMICOS AL CLIENTE RECILLOS</t>
  </si>
  <si>
    <t>2879264</t>
  </si>
  <si>
    <t>3007077628</t>
  </si>
  <si>
    <t>BARRIO LAS MERCEDES SARDINATA</t>
  </si>
  <si>
    <t>FO-25-1682080</t>
  </si>
  <si>
    <t>14/10/2025 SE ESCALA AL COORDINADOR DE ZONA PARA ENTREGA DE ROLLOS EN SITIO | 17/10/2025 SE INFORMA GUIA, PARA RECOLECCION DE PAPELERIA EN OFICINA DE TRANSPORTADORA | 16/10/2025 SE ENVÍAN 10 ROLLOS AL MUNICIPIO DE SARDINATA OK</t>
  </si>
  <si>
    <t>2879280</t>
  </si>
  <si>
    <t>3007063500</t>
  </si>
  <si>
    <t>DISTRICOL CASETA DONDE LA TIA</t>
  </si>
  <si>
    <t>FO-25-1683108</t>
  </si>
  <si>
    <t>14/10/2025 SE CONFIRMAN DATOS, SE REALIZA ENVIO DE ROLLOS CON OPERADOR LOGISTICO | 16/10/2025 SE ENTREGAN 10 ROLLOS EXITOSAMENTE</t>
  </si>
  <si>
    <t>2879329</t>
  </si>
  <si>
    <t>3007018323</t>
  </si>
  <si>
    <t>LAS CABANAS III BELLO</t>
  </si>
  <si>
    <t>FO-25-1682464</t>
  </si>
  <si>
    <t>14/10/2025 SE ESCALA AL COORDINADOR DE ZONA PARA ENTREGA DE ROLLOS EN SITIO | 20/10/2025 SE REALIZA ENTREGA DE 30 ROLLOS POR EL OPERADOR VELOCES CON LA GUIA V4001681689</t>
  </si>
  <si>
    <t>2879391</t>
  </si>
  <si>
    <t>FO-25-1689034</t>
  </si>
  <si>
    <t>15/10/2025 14/10 SE ESCALA PARA AUTORIZACIÓN DE ROLLOS-15/10 RBM AUTORIZA, SE REALIZA ENVIO DE ROLLOS CON OPERADOR LOGISTICO | 20/10/2025 SE REALIZA ENVIO DE 10 ROLLOS, CON LA GUIA 2215219696 SERVIENTREGA. SE CONFIRMA ENTREGA EXITOSA POR PARTE DE LA TRANSPORTADORA</t>
  </si>
  <si>
    <t>2879478</t>
  </si>
  <si>
    <t>FO-25-1682445</t>
  </si>
  <si>
    <t>14/10/2025 SE ESCALA AL COORDINADOR DE ZONA PARA ENTREGA DE ROLLOS EN SITIO | 16/10/2025 SE REALIZA VISITA TÉCNICA, SE ENTREGA 10 ROLLOS PARA DATAFONO, EL CLIENTE RECIBE A SATISFACCIÓN, CB OPERATIVO.</t>
  </si>
  <si>
    <t>2879501</t>
  </si>
  <si>
    <t>3007080882</t>
  </si>
  <si>
    <t>BARRIO ALAMOS DUITAMA</t>
  </si>
  <si>
    <t>FO-25-1682458</t>
  </si>
  <si>
    <t>14/10/2025 SE ESCALA AL COORDINADOR DE ZONA PARA ENTREGA DE ROLLOS EN SITIO | 15/10/2025 SE REALIZA ENTREGA DE 30 ROLLOS RBM CON VISITA</t>
  </si>
  <si>
    <t>2879519</t>
  </si>
  <si>
    <t>3007079732</t>
  </si>
  <si>
    <t>PTM MEDELLIN CELUPARTS</t>
  </si>
  <si>
    <t>FO-25-1682457</t>
  </si>
  <si>
    <t>14/10/2025 SE ESCALA AL COORDINADOR DE ZONA PARA ENTREGA DE ROLLOS EN SITIO | 16/10/2025 SE REALIZA ENTREGA DE 20 ROLLOS POR EL OPERADOR CABIFY CON LA GUIA CRE023256</t>
  </si>
  <si>
    <t>2879523</t>
  </si>
  <si>
    <t>FO-25-1682455</t>
  </si>
  <si>
    <t>14/10/2025 SE ESCALA AL COORDINADOR DE ZONA PARA ENTREGA DE ROLLOS EN SITIO | 16/10/2025 SE REALIZA ENTREGA DE 30 ROLLOS POR EL OPERADOR CABIFY CON LA GUIA CRE023257</t>
  </si>
  <si>
    <t>2879738</t>
  </si>
  <si>
    <t>3007079418</t>
  </si>
  <si>
    <t>BARRIO GUSTAVO JIMENEZ SOGAMOS</t>
  </si>
  <si>
    <t>FO-25-1682432</t>
  </si>
  <si>
    <t>14/10/2025 SE ESCALA AL COORDINADOR DE ZONA PARA ENTREGA DE ROLLOS EN SITIO | 17/10/2025 SE CONFIRMA ENTREGA EXITOSA DE 20 ROLLOS POR PARTE DE INTERRAPIDISIMO CON GUIA: 700171945322 | 15/10/2025 ENVÍO DE 20 ROLLOS POR INTERRAPIDICIMO EXITOSO</t>
  </si>
  <si>
    <t>2879742</t>
  </si>
  <si>
    <t>3007077741</t>
  </si>
  <si>
    <t>PTM CANDELARIA ESTACION DE SER</t>
  </si>
  <si>
    <t>FO-25-1682424</t>
  </si>
  <si>
    <t>14/10/2025 SE ESCALA AL COORDINADOR DE ZONA PARA ENTREGA DE ROLLOS EN SITIO | 16/10/2025 SE VISITA CORRESPONSAL Y SE REALIZA ENTREGA DE 10 ROLLOS</t>
  </si>
  <si>
    <t>2879869</t>
  </si>
  <si>
    <t>3007080194</t>
  </si>
  <si>
    <t>BARRIO SANTA RITA TUNJA 4</t>
  </si>
  <si>
    <t>FO-25-1682415</t>
  </si>
  <si>
    <t>14/10/2025 SE ESCALA AL COORDINADOR DE ZONA PARA ENTREGA DE ROLLOS EN SITIO | 15/10/2025 ENTREGA EXITOSA DE 30 ROLLOS</t>
  </si>
  <si>
    <t>2879925</t>
  </si>
  <si>
    <t>3007053070</t>
  </si>
  <si>
    <t>BARRIO CIUDAD JARDIN BOGOTA 2</t>
  </si>
  <si>
    <t>FO-25-1682428</t>
  </si>
  <si>
    <t>14/10/2025 SE ESCALA AL COORDINADOR DE ZONA PARA ENTREGA DE ROLLOS EN SITIO | 18/10/2025 SE DEJAN 40 ROLLOS</t>
  </si>
  <si>
    <t>2879954</t>
  </si>
  <si>
    <t>3007045850</t>
  </si>
  <si>
    <t>DISTRICOL DROGUERIA VILLA DEL</t>
  </si>
  <si>
    <t>FO-25-1682420</t>
  </si>
  <si>
    <t>14/10/2025 SE ESCALA AL COORDINADOR DE ZONA PARA ENTREGA DE ROLLOS EN SITIO | 18/10/2025 SE REALIZA ENTREGA DE 50 ROLLOS PARA DTAFONO A SATISFACCIÓN DEL CLIENTE</t>
  </si>
  <si>
    <t>2880048</t>
  </si>
  <si>
    <t>3007078878</t>
  </si>
  <si>
    <t>BARRIO CHUCHURUBI MONTERIA 6</t>
  </si>
  <si>
    <t>FO-25-1682401</t>
  </si>
  <si>
    <t>14/10/2025 SE ESCALA AL COORDINADOR DE ZONA PARA ENTREGA DE ROLLOS EN SITIO | 15/10/2025 SE REALIZÓ ENTREGA DE 30 ROLLOS PARA CB BANCOLOMBIA, NO SE MANIPULÓ EQUIPOS.</t>
  </si>
  <si>
    <t>2880063</t>
  </si>
  <si>
    <t>3007080193</t>
  </si>
  <si>
    <t>BARRIO LAS PALMAS SUPIA</t>
  </si>
  <si>
    <t>FO-25-1683139</t>
  </si>
  <si>
    <t>14/10/2025 SE ESCALA AL COORDINADOR DE ZONA PARA ENTREGA DE ROLLOS EN SITIO | 21/10/2025 SE ENVÍAN 30 ROLLOS A SUPIA POR PETICIÓN DEL USUARIO SE ADJUNTA TIQUETE SE LLAMAN CLIENTE PARA CONFIRMAR RECEPCIÓN DE ROLLOS INDICA QUE SI</t>
  </si>
  <si>
    <t>2880144</t>
  </si>
  <si>
    <t>FO-25-1682392</t>
  </si>
  <si>
    <t>14/10/2025 SE ESCALA AL COORDINADOR DE ZONA PARA ENTREGA DE ROLLOS EN SITIO | 17/10/2025 ENTREGA DE 30 ROLLOS</t>
  </si>
  <si>
    <t>23068</t>
  </si>
  <si>
    <t>2880179</t>
  </si>
  <si>
    <t>3007079735</t>
  </si>
  <si>
    <t>AYAPEL</t>
  </si>
  <si>
    <t>BARRIO CENTRO AYAPEL 6</t>
  </si>
  <si>
    <t>FO-25-1688998</t>
  </si>
  <si>
    <t>15/10/2025 SE CONFIRMA DATOS. SE REALIZA ENVIO DE ROLLOS CON OPERADOR LOGISTICO | 21/10/2025 SE REALIZA ENVÍO POR INTERRAPIDISIMO DE 10 ROLLOS A CORRESPONSAL REDEBAN.</t>
  </si>
  <si>
    <t>2880238</t>
  </si>
  <si>
    <t>FO-25-1683146</t>
  </si>
  <si>
    <t>14/10/2025 SE ESCALA AL COORDINADOR DE ZONA PARA ENTREGA DE ROLLOS EN SITIO | 15/10/2025 SE REALIZA ENTREGA DE 40 ROLLOS REDEBAN CON VISITA.</t>
  </si>
  <si>
    <t>2880268</t>
  </si>
  <si>
    <t>3007079022</t>
  </si>
  <si>
    <t>BARRIO LA ESTRELLA ABREGO 2</t>
  </si>
  <si>
    <t>FO-25-1685525</t>
  </si>
  <si>
    <t>15/10/2025 SE CONFIRMAN DATOS. SE REALIZA ENVIO CON OPERADOR LOGISTICO | 16/10/2025 SE REALIZA ENVÍO DE 30 ROLLOS RBM OK</t>
  </si>
  <si>
    <t>2880274</t>
  </si>
  <si>
    <t>3007064906</t>
  </si>
  <si>
    <t>BARRIO BARCO TIBU</t>
  </si>
  <si>
    <t>FO-25-1683327</t>
  </si>
  <si>
    <t>14/10/2025 DATOS CORRECTOS. SE REALIZA ENVIO DE ROLLOS CON GUIA | 17/10/2025 SE REALIZA ENVIO DE 40 ROLLOS, CON LA GUIA 2187690791 SERVIENTREGA. SE CONFIRMA ENTREGA EXITOSA POR PARTE DE LA TRANSPORTADORA</t>
  </si>
  <si>
    <t>2880336</t>
  </si>
  <si>
    <t>3007056139</t>
  </si>
  <si>
    <t>BARRIO LIBERTADORES TIBU 4</t>
  </si>
  <si>
    <t>FO-25-1683328</t>
  </si>
  <si>
    <t>14/10/2025 DATOS CORRECTOS. SE REALIZA ENVIO DE ROLLOS CON GUIA | 17/10/2025 SE REALIZA ENVIO DE 20 ROLLOS, CON LA GUIA 2187690791 SERVIENTREGA. SE CONFIRMA ENTREGA EXITOSA POR PARTE DE LA TRANSPORTADORA</t>
  </si>
  <si>
    <t>2880356</t>
  </si>
  <si>
    <t>3007079815</t>
  </si>
  <si>
    <t>BARRIO EDIFICIO MIRADORES DE LA COLINA OCAÑA</t>
  </si>
  <si>
    <t>FO-25-1685793</t>
  </si>
  <si>
    <t>15/10/2025 SE CONFIRMAN DATOS, SE REALIZA ENVIO DE ROLLOS CON GUIA | 17/10/2025 SE REALIZA ENVIO DE 10 ROLLOS, CON LA GUIA 2187690793 SERVIENTREGA. SE CONFIRMA ENTREGA EXITOSA POR PARTE DE LA TRANSPORTADORA</t>
  </si>
  <si>
    <t>2880402</t>
  </si>
  <si>
    <t>3007080050</t>
  </si>
  <si>
    <t>BARRIO LA ESTANCIA POPAYAN 4</t>
  </si>
  <si>
    <t>FO-25-1683324</t>
  </si>
  <si>
    <t>14/10/2025 DATOS CORRECTOS. SE REALIZA ENVIO DE ROLLOS CON GUIA | 17/10/2025 SE INGRESA SE ENTREGA 10 ROLLOS RBM</t>
  </si>
  <si>
    <t>2880601</t>
  </si>
  <si>
    <t>3007076822</t>
  </si>
  <si>
    <t>PTM BOGOTA SOLUCIONES Y LOGIST</t>
  </si>
  <si>
    <t>FO-25-1683124</t>
  </si>
  <si>
    <t>14/10/2025 SE ESCALA AL COORDINADOR DE ZONA PARA ENTREGA DE ROLLOS EN SITIO | 16/10/2025 SE REALIZA LA ENTREGA DE 30 ROLLOS REDEBAN</t>
  </si>
  <si>
    <t>2880644</t>
  </si>
  <si>
    <t>FO-25-1683116</t>
  </si>
  <si>
    <t>14/10/2025 SE ESCALA AL COORDINADOR DE ZONA PARA ENTREGA DE ROLLOS EN SITIO | 23/10/2025 SE REALIZA ENTREGA DE ROLLOS EL DIA 20/10/2025 HORA 3:49 PM, DIA QUE SE PRESENTÓ CAIDA DE SYTEX</t>
  </si>
  <si>
    <t>2880681</t>
  </si>
  <si>
    <t>3007079334</t>
  </si>
  <si>
    <t>BARRIO ENCISO MEDELLIN  22</t>
  </si>
  <si>
    <t>FO-25-1686958</t>
  </si>
  <si>
    <t>2880932</t>
  </si>
  <si>
    <t>3007080857</t>
  </si>
  <si>
    <t>PTM MEDELLIN VARIEDADES LA CHI</t>
  </si>
  <si>
    <t>FO-25-1683107</t>
  </si>
  <si>
    <t>14/10/2025 SE ESCALA AL COORDINADOR DE ZONA PARA ENTREGA DE ROLLOS EN SITIO | 20/10/2025 SE REALIZA ENTREGA DE 30 ROLLOS POR EL OPERADOR VELOCES CON LA GUIA V4001681690</t>
  </si>
  <si>
    <t>2880972</t>
  </si>
  <si>
    <t>FO-25-1683101</t>
  </si>
  <si>
    <t>14/10/2025 SE ESCALA AL COORDINADOR DE ZONA PARA ENTREGA DE ROLLOS EN SITIO | 18/10/2025 ENTREGA DE ROLLOS EJECUTADO OK</t>
  </si>
  <si>
    <t>2881019</t>
  </si>
  <si>
    <t>3007034752</t>
  </si>
  <si>
    <t>COMCARD B MANGA ALIADO</t>
  </si>
  <si>
    <t>FO-25-1683097</t>
  </si>
  <si>
    <t>14/10/2025 SE ESCALA AL COORDINADOR DE ZONA PARA ENTREGA DE ROLLOS EN SITIO | 15/10/2025 SE HACE PRESENCIA EN COMERCIO SE REALIZA ENTREGA DE 40 ROLLOS</t>
  </si>
  <si>
    <t>2881080</t>
  </si>
  <si>
    <t>3007081025</t>
  </si>
  <si>
    <t>DISTRICOL KAROLAY PLATINUM</t>
  </si>
  <si>
    <t>FO-25-1683322</t>
  </si>
  <si>
    <t>14/10/2025 DATOS CORRECTOS. SE REALIZA ENVIO DE ROLLOS CON GUIA | 17/10/2025 SE REALIZA ENVIO DE 20 ROLLOS, CON LA GUIA 2235596222 SERVIENTREGA. SE CONFIRMA ENTREGA EXITOSA POR PARTE DE LA TRANSPORTADORA</t>
  </si>
  <si>
    <t>2881176</t>
  </si>
  <si>
    <t>FO-25-1683397</t>
  </si>
  <si>
    <t>14/10/2025 SE ESCALA AL COORDINADOR DE ZONA PARA ENTREGA DE ROLLOS EN SITIO | 15/10/2025 SE HACE PRESENCIA EN COMERCIO SE REALIZA ENTREGA DE 110 ROLLOS</t>
  </si>
  <si>
    <t>2881232</t>
  </si>
  <si>
    <t>3007045361</t>
  </si>
  <si>
    <t>FO-25-1683400</t>
  </si>
  <si>
    <t>14/10/2025 SE ESCALA AL COORDINADOR DE ZONA PARA ENTREGA DE ROLLOS EN SITIO | 15/10/2025 SE HACE PRESENCIA EN COMERCIO SE REALIZA ENTREGA DE 70 ROLLOS</t>
  </si>
  <si>
    <t>2881240</t>
  </si>
  <si>
    <t>3007035761</t>
  </si>
  <si>
    <t>BARRIO BOLARQUI BUCARAMANGA</t>
  </si>
  <si>
    <t>FO-25-1683394</t>
  </si>
  <si>
    <t>14/10/2025 SE ESCALA AL COORDINADOR DE ZONA PARA ENTREGA DE ROLLOS EN SITIO | 15/10/2025 SE HACE PRESENCIA EN COMERCIO SE REALIZA ENTREGA DE 90 ROLLOS</t>
  </si>
  <si>
    <t>88001</t>
  </si>
  <si>
    <t>2881364</t>
  </si>
  <si>
    <t>3007045870</t>
  </si>
  <si>
    <t>ARCHIPIELAGO DE SAN ANDRES Y PROVIDENCIA</t>
  </si>
  <si>
    <t>SAN ANDRES</t>
  </si>
  <si>
    <t>DISTRICOL RESTAURANTE Y CAFETE</t>
  </si>
  <si>
    <t>FO-25-1694902</t>
  </si>
  <si>
    <t>16/10/2025 SE CONFIRMA DATOS. SE REALIZA ENVIO DE ROLLOS CON OPERADOR LOGISTICO | 23/10/2025 SE REALIZA ENVIO DE 30 ROLLOS, CON LA GUIA 2205447255 SERVIENTREGA SE CONFIRMA ENTREGA EXITOSA POR PARTE DE LA TRANSPORTADORA</t>
  </si>
  <si>
    <t>2881436</t>
  </si>
  <si>
    <t>3007056214</t>
  </si>
  <si>
    <t>BARRIO NUEVA ZELANDIA BOGOTA 5</t>
  </si>
  <si>
    <t>FO-25-1683387</t>
  </si>
  <si>
    <t>14/10/2025 SE ESCALA AL COORDINADOR DE ZONA PARA ENTREGA DE ROLLOS EN SITIO | 17/10/2025 ENTREGA DE ROLLOS EJECUTADO OK</t>
  </si>
  <si>
    <t>2881524</t>
  </si>
  <si>
    <t>3007056697</t>
  </si>
  <si>
    <t>MULTIPAGAS SAN ANDRES</t>
  </si>
  <si>
    <t>FO-25-1694898</t>
  </si>
  <si>
    <t>16/10/2025 SE CONFIRMA DATOS. SE REALIZA ENVIO DE ROLLOS CON OPERADOR LOGISTICO | 23/10/2025 SE REALIZA ENVIO DE 120 ROLLOS, CON LA GUIA 2205447254 SERVIENTREGA SE CONFIRMA ENTREGA EXITOSA POR PARTE DE LA TRANSPORTADORA</t>
  </si>
  <si>
    <t>2881540</t>
  </si>
  <si>
    <t>3007080567</t>
  </si>
  <si>
    <t>DISTRICOL DROGUERIA VALYSSA</t>
  </si>
  <si>
    <t>FO-25-1683383</t>
  </si>
  <si>
    <t>14/10/2025 SE ESCALA AL COORDINADOR DE ZONA PARA ENTREGA DE ROLLOS EN SITIO | 18/10/2025 SE REALIZA ENTREGA DE 30 ROLLOS EN EL COMERCIO</t>
  </si>
  <si>
    <t>2881577</t>
  </si>
  <si>
    <t>3007075973</t>
  </si>
  <si>
    <t>PTM BOGOTA CAFE INTERNET JS JU</t>
  </si>
  <si>
    <t>FO-25-1684740</t>
  </si>
  <si>
    <t>15/10/2025 SE ESCALA AL COORDINADOR DE ZONA PARA ENTREGA DE ROLLOS EN SITIO | 17/10/2025 SE ENTREGAN ROLLOS</t>
  </si>
  <si>
    <t>2881610</t>
  </si>
  <si>
    <t>3007038012</t>
  </si>
  <si>
    <t>FO-25-1683380</t>
  </si>
  <si>
    <t>14/10/2025 SE ESCALA AL COORDINADOR DE ZONA PARA ENTREGA DE ROLLOS EN SITIO | 21/10/2025 SE REALIZA ENTREGA DE 170 ROLLOS POR EL OPERADOR CABIFY CON LA GUIA V4001681691</t>
  </si>
  <si>
    <t>2881614</t>
  </si>
  <si>
    <t>3007079223</t>
  </si>
  <si>
    <t>DISTRICOL INFINITE BY IRIS NAV</t>
  </si>
  <si>
    <t>FO-25-1689033</t>
  </si>
  <si>
    <t>15/10/2025 14/10 SE ESCALA PARA AUTORIZACIÓN DE ROLLOS-15/10 RBM AUTORIZA, SE REALIZA ENVIO DE ROLLOS CON OPERADOR LOGISTICO | 20/10/2025 SE REALIZA ENVIO DE 10 ROLLOS, CON LA GUIA 2205447250 SERVIENTREGA. SE CONFIRMA ENTREGA EXITOSA POR PARTE DE LA TRANSPORTADORA</t>
  </si>
  <si>
    <t>2881696</t>
  </si>
  <si>
    <t>3007068696</t>
  </si>
  <si>
    <t>PTM GUARNE FONDA BUJU</t>
  </si>
  <si>
    <t>FO-25-1684072</t>
  </si>
  <si>
    <t>15/10/2025 SE ESCALA AL COORDINADOR DE ZONA PARA ENTREGA DE ROLLOS EN SITIO | 16/10/2025 SE ENTREGARON 20 ROLLOS</t>
  </si>
  <si>
    <t>2881763</t>
  </si>
  <si>
    <t>3007071068</t>
  </si>
  <si>
    <t>PTM CARTAGENA  LA BENDICION DE</t>
  </si>
  <si>
    <t>FO-25-1684068</t>
  </si>
  <si>
    <t>15/10/2025 SE ESCALA AL COORDINADOR DE ZONA PARA ENTREGA DE ROLLOS EN SITIO | 20/10/2025 SE REALIZA ENTREGA DE 60 ROLLOS PARA EL CORRESPONSAL</t>
  </si>
  <si>
    <t>2881764</t>
  </si>
  <si>
    <t>3007080585</t>
  </si>
  <si>
    <t>BARRIO LA HUERTA CALARCA</t>
  </si>
  <si>
    <t>FO-25-1684064</t>
  </si>
  <si>
    <t>15/10/2025 SE ESCALA AL COORDINADOR DE ZONA PARA ENTREGA DE ROLLOS EN SITIO | 16/10/2025 SE VISITA COMERCIO SE REALIZÓ ENTREGA DE 10 ROLLOS</t>
  </si>
  <si>
    <t>2881847</t>
  </si>
  <si>
    <t>FO-25-1684060</t>
  </si>
  <si>
    <t>15/10/2025 SE ESCALA AL COORDINADOR DE ZONA PARA ENTREGA DE ROLLOS EN SITIO | 20/10/2025 ENTREGA DE 10 ROLLOS POR DATAFONO</t>
  </si>
  <si>
    <t>19807</t>
  </si>
  <si>
    <t>2881851</t>
  </si>
  <si>
    <t>3007079797</t>
  </si>
  <si>
    <t>TIMBIO</t>
  </si>
  <si>
    <t>BARRIO PANAMERICANO TIMBIO</t>
  </si>
  <si>
    <t>FO-25-1684377</t>
  </si>
  <si>
    <t>15/10/2025 SE CONFIRMAN DATOS, SE REALIZA ENVIO DE ROLLOS CON GUIA | 17/10/2025 SE REALIZA ENVIO DE 10 ROLLOS, CON LA GUIA 2215219674 SERVIENTREGA. SE CONFIRMA ENTREGA EXITOSA POR PARTE DE LA TRANSPORTADORA</t>
  </si>
  <si>
    <t>2882242</t>
  </si>
  <si>
    <t>3007012494</t>
  </si>
  <si>
    <t>PAGAFACIL  PLAZA MAYORISTA</t>
  </si>
  <si>
    <t>FO-25-1684040</t>
  </si>
  <si>
    <t>15/10/2025 SE ESCALA AL COORDINADOR DE ZONA PARA ENTREGA DE ROLLOS EN SITIO | 27/10/2025 SE REALIZA ENTREGA DE 570 ROLLOS POR EL OPERADOR CABIFY CON LA GUIA V4001681692</t>
  </si>
  <si>
    <t>2882290</t>
  </si>
  <si>
    <t>FO-25-1684731</t>
  </si>
  <si>
    <t>15/10/2025 SE ESCALA AL COORDINADOR DE ZONA PARA ENTREGA DE ROLLOS EN SITIO | 16/10/2025 SE ENTREGAN 50 ROLLOS CON VISITA OK</t>
  </si>
  <si>
    <t>2882307</t>
  </si>
  <si>
    <t>3007020866</t>
  </si>
  <si>
    <t>BARRIO GALERIA V MANIZALES</t>
  </si>
  <si>
    <t>FO-25-1684045</t>
  </si>
  <si>
    <t>15/10/2025 SE ESCALA AL COORDINADOR DE ZONA PARA ENTREGA DE ROLLOS EN SITIO | 17/10/2025 SE VISITA COMERCIO SE REALIZA ENTREGA DE 60 ROLLOS DE PAPEL PARA DATÁFONO REDEBAN</t>
  </si>
  <si>
    <t>2882310</t>
  </si>
  <si>
    <t>3007079347</t>
  </si>
  <si>
    <t>BARRIO PONTEVEDRA BOGOTA 3</t>
  </si>
  <si>
    <t>FO-25-1684042</t>
  </si>
  <si>
    <t>15/10/2025 SE ESCALA AL COORDINADOR DE ZONA PARA ENTREGA DE ROLLOS EN SITIO | 16/10/2025 ENTREGA DE 10 ROLLOS NO SE MANIPULAN EQUIPOS</t>
  </si>
  <si>
    <t>2882385</t>
  </si>
  <si>
    <t>3007080821</t>
  </si>
  <si>
    <t>BARRIO SAN SIMON PARTE BAJA IBAGUE 4</t>
  </si>
  <si>
    <t>FO-25-1684737</t>
  </si>
  <si>
    <t>15/10/2025 SE ESCALA AL COORDINADOR DE ZONA PARA ENTREGA DE ROLLOS EN SITIO | 16/10/2025 SE REALIZA ENTREGA DE 30 ROLLOS POR SOLICITUD DEL CLIENTE.</t>
  </si>
  <si>
    <t>2882503</t>
  </si>
  <si>
    <t>3007078614</t>
  </si>
  <si>
    <t>BARRI VEREDA LA LAGUNA SAN LUI</t>
  </si>
  <si>
    <t>FO-25-1684724</t>
  </si>
  <si>
    <t>15/10/2025 SE ESCALA AL COORDINADOR DE ZONA PARA ENTREGA DE ROLLOS EN SITIO | 16/10/2025 SE VISITA DIRECCIÓN DE ENTREGA POR RAZONES DE SEGURIDAD NO SE PUEDE INGRESAR YA QUE DEBEN SOLICITAR POR CORREO AUTORIZACIÓN DE INGRESO CON DATOS DE QUIEN REALIZA LA ACTIVIDAD,PROCESO DE AUTORIZACIÓN DEMORA 2 A 3 DÍAS HÁBILES POR TAL MOTIVO SE DEJAN LOS ROLLOS EN LA GUARDIA DE INGRESO PREVIAMENTE SE COMUNICA CON LA SEÑORITA PATRICIA SÁNCHEZ QUIEN LOS SOLICITA CON URGENCIA PIDE QUE LE DEJEN EN LA GUARDIA</t>
  </si>
  <si>
    <t>2882673</t>
  </si>
  <si>
    <t>FO-25-1684718</t>
  </si>
  <si>
    <t>15/10/2025 SE ESCALA AL COORDINADOR DE ZONA PARA ENTREGA DE ROLLOS EN SITIO | 17/10/2025 SE LLEGA ALA DIRECCIÓN INDICADA Y SE ENTREGAN ROLLOS RBM SIN MANIPULAR EQUIPOS</t>
  </si>
  <si>
    <t>2882874</t>
  </si>
  <si>
    <t>3007079049</t>
  </si>
  <si>
    <t>BARRIO CANEY CALI 5</t>
  </si>
  <si>
    <t>FO-25-1689028</t>
  </si>
  <si>
    <t>15/10/2025 14/10 SE ESCALA PARA AUTORIZACIÓN DE ROLLOS-15/10 RBM AUTORIZA, SE REALIZA ENVIO DE ROLLOS CON OPERADOR LOGISTICO | 16/10/2025 SE LLEGA A SITIO Y SE ENCUENTRA EL CB CERRADO, SE REALIZA LLAMADAS Y NO ES CONTESTADA, Y SE ESCRIBE VIA WHATSAPP Y NO LLEGAN LOS MENSAJES.</t>
  </si>
  <si>
    <t>2883096</t>
  </si>
  <si>
    <t>3007081136</t>
  </si>
  <si>
    <t>BARRIO HATO 1 FUNZA</t>
  </si>
  <si>
    <t>FO-25-1685344</t>
  </si>
  <si>
    <t>15/10/2025 SE ESCALA AL COORDINADOR DE ZONA PARA ENTREGA DE ROLLOS EN SITIO | 17/10/2025 DURANTE LA VISITA TECNICA SE REALIZA ENTREGA DE ROLLOS PARA DATÁFONO NO SE MANIPULAN EQUIPOS SIN NOVEDAD EN ENTREGA</t>
  </si>
  <si>
    <t>2883152</t>
  </si>
  <si>
    <t>3007080715</t>
  </si>
  <si>
    <t>DISTRICOL ABARROTES EL PUERTO</t>
  </si>
  <si>
    <t>FO-25-1684704</t>
  </si>
  <si>
    <t>15/10/2025 SE ESCALA AL COORDINADOR DE ZONA PARA ENTREGA DE ROLLOS EN SITIO | 20/10/2025 SE REALIZA ENTREGA DE 20 ROLLOS POR EL OPERADOR VELOCES CON LA GUIA V4001681693</t>
  </si>
  <si>
    <t>2883155</t>
  </si>
  <si>
    <t>FO-25-1684699</t>
  </si>
  <si>
    <t>15/10/2025 SE ESCALA AL COORDINADOR DE ZONA PARA ENTREGA DE ROLLOS EN SITIO | 16/10/2025 SE HACE PRESENCIA EN COMERCIO SE REALIZA ENTREGA DE 30 ROLLOS</t>
  </si>
  <si>
    <t>2883240</t>
  </si>
  <si>
    <t>FO-25-1685340</t>
  </si>
  <si>
    <t>15/10/2025 SE ESCALA AL COORDINADOR DE ZONA PARA ENTREGA DE ROLLOS EN SITIO | 20/10/2025 SE ENTREGAN 110 ROLLOS</t>
  </si>
  <si>
    <t>2883258</t>
  </si>
  <si>
    <t>3007063410</t>
  </si>
  <si>
    <t>PTM LEBRIJA SUPER TODO EL PARA</t>
  </si>
  <si>
    <t>FO-25-1685333</t>
  </si>
  <si>
    <t>15/10/2025 SE ESCALA AL COORDINADOR DE ZONA PARA ENTREGA DE ROLLOS EN SITIO | 18/10/2025 ENTREGA DE 20 ROLLOS, SEÑORA JENNY INDICA OTRA DIRECCIÓN YA QUE EL CB ESTÁ EN LA VEREDA Y NO HAY TRANSPORTE DISPONIBLE</t>
  </si>
  <si>
    <t>2883286</t>
  </si>
  <si>
    <t>3007054407</t>
  </si>
  <si>
    <t>PTM CUCUTA DOLCI NATURAL</t>
  </si>
  <si>
    <t>FO-25-1685326</t>
  </si>
  <si>
    <t>15/10/2025 SE ESCALA AL COORDINADOR DE ZONA PARA ENTREGA DE ROLLOS EN SITIO | 16/10/2025 SE REALIZÓ VISITA AL COMERCIO Y SE HIZO ENTREGA DE 30 ROLLOS TODO OK</t>
  </si>
  <si>
    <t>2883341</t>
  </si>
  <si>
    <t>3007079646</t>
  </si>
  <si>
    <t>BARRIO GALAN PAMPLONA 2</t>
  </si>
  <si>
    <t>FO-25-1686030</t>
  </si>
  <si>
    <t>15/10/2025 SE CONFIRMAN DATOS, SE REALIZA ENVIO DE ROLLOS CON GUIA | 17/10/2025 SE REALIZA ENVÍO POR INTERRAPIDISIMO DE 10 ROLLOS</t>
  </si>
  <si>
    <t>2883364</t>
  </si>
  <si>
    <t>3007078643</t>
  </si>
  <si>
    <t>PTM CUCUTA GOTAS DE ROCIO</t>
  </si>
  <si>
    <t>FO-25-1685330</t>
  </si>
  <si>
    <t>2883420</t>
  </si>
  <si>
    <t>3007078979</t>
  </si>
  <si>
    <t>PTM BUCARAMANGA PAPELERIA LA C</t>
  </si>
  <si>
    <t>FO-25-1685336</t>
  </si>
  <si>
    <t>15/10/2025 SE ESCALA AL COORDINADOR DE ZONA PARA ENTREGA DE ROLLOS EN SITIO | 17/10/2025 ENTREGA DE 30 ROLLOS PARA DATÁFONO</t>
  </si>
  <si>
    <t>2883481</t>
  </si>
  <si>
    <t>3007081075</t>
  </si>
  <si>
    <t>BARRIO LA CUMBRE FLORIDABLANCA  12</t>
  </si>
  <si>
    <t>FO-25-1685323</t>
  </si>
  <si>
    <t>15/10/2025 SE ESCALA AL COORDINADOR DE ZONA PARA ENTREGA DE ROLLOS EN SITIO | 22/10/2025 SE REALIZA ENTREGA DE 30 ROLLOS CON VISITA NO SE MANIPULA TERMINAL</t>
  </si>
  <si>
    <t>2883487</t>
  </si>
  <si>
    <t>3007029918</t>
  </si>
  <si>
    <t>FO-25-1685322</t>
  </si>
  <si>
    <t>15/10/2025 SE ESCALA AL COORDINADOR DE ZONA PARA ENTREGA DE ROLLOS EN SITIO | 21/10/2025 SE REALIZA ENTREGA DE 160 ROLLOS POR EL OPERADOR CABIFY CON LA GUIA V4001681694</t>
  </si>
  <si>
    <t>2883540</t>
  </si>
  <si>
    <t>3007074973</t>
  </si>
  <si>
    <t>BARRIO PORVENIR BOSA BOGOTA</t>
  </si>
  <si>
    <t>FO-25-1685318</t>
  </si>
  <si>
    <t>15/10/2025 SE ESCALA AL COORDINADOR DE ZONA PARA ENTREGA DE ROLLOS EN SITIO | 17/10/2025 ENTREGA DE 10 ROLLOS NO SE MANIPULAN EQUIPOS</t>
  </si>
  <si>
    <t>2883565</t>
  </si>
  <si>
    <t>3007080844</t>
  </si>
  <si>
    <t>PTM TURBO MICELANIA Y PAPELERI</t>
  </si>
  <si>
    <t>FO-25-1685313</t>
  </si>
  <si>
    <t>15/10/2025 SE ESCALA AL COORDINADOR DE ZONA PARA ENTREGA DE ROLLOS EN SITIO | 18/10/2025 ENTREGA DE 30 ROLLOS</t>
  </si>
  <si>
    <t>2883621</t>
  </si>
  <si>
    <t>FO-25-1685320</t>
  </si>
  <si>
    <t>15/10/2025 SE ESCALA AL COORDINADOR DE ZONA PARA ENTREGA DE ROLLOS EN SITIO | 20/10/2025 SE REALIZA ENTREGA DE 100 ROLLOS POR EL OPERADOR VELOCES CON LA GUIA V4001681695</t>
  </si>
  <si>
    <t>2883689</t>
  </si>
  <si>
    <t>FO-25-1685309</t>
  </si>
  <si>
    <t>15/10/2025 SE ESCALA AL COORDINADOR DE ZONA PARA ENTREGA DE ROLLOS EN SITIO | 16/10/2025 SE REALIZA ENTREGA DE 100 ROLLOS PARA DATÁFONO A SATISFACCIÓN DEL CLIENTE</t>
  </si>
  <si>
    <t>2883729</t>
  </si>
  <si>
    <t>3007073147</t>
  </si>
  <si>
    <t>OPRAP ESTACIÓN ACEVEDO</t>
  </si>
  <si>
    <t>FO-25-1685312</t>
  </si>
  <si>
    <t>15/10/2025 SE ESCALA AL COORDINADOR DE ZONA PARA ENTREGA DE ROLLOS EN SITIO | 21/10/2025 SE REALIZA ENTREGA DE 120 ROLLOS POR EL OPERADOR CABIFY CON LA GUIA V4001681696</t>
  </si>
  <si>
    <t>2883900</t>
  </si>
  <si>
    <t>3007074352</t>
  </si>
  <si>
    <t>DISTRICOL LAVADORAS Y NEVERAS</t>
  </si>
  <si>
    <t>FO-25-1688992</t>
  </si>
  <si>
    <t>15/10/2025 SE CONFIRMA DATOS. SE REALIZA ENVIO DE ROLLOS CON OPERADOR LOGISTICO | 22/10/2025 SE REALIZA ENVIO DE 70 ROLLOS, CON LA GUIA 2215219697 SERVIENTREGA SE CONFIRMA ENTREGA EXITOSA POR PARTE DE LA TRANSPORTADORA</t>
  </si>
  <si>
    <t>2883987</t>
  </si>
  <si>
    <t>3007079539</t>
  </si>
  <si>
    <t>BARRIO NUEVA TIBABUYES BOGOTA</t>
  </si>
  <si>
    <t>FO-25-1685767</t>
  </si>
  <si>
    <t>15/10/2025 SE ESCALA AL COORDINADOR DE ZONA PARA ENTREGA DE ROLLOS EN SITIO | 16/10/2025 SE LLEGA A LA DIRECCIÓN INDICADA Y SE ENTREGAN 10 ROLLOS RBM SIN MANIPULAR EQUIPOS</t>
  </si>
  <si>
    <t>2884087</t>
  </si>
  <si>
    <t>3007064112</t>
  </si>
  <si>
    <t>BARRIO VDA CIENEGUITA TULUA</t>
  </si>
  <si>
    <t>FO-25-1685769</t>
  </si>
  <si>
    <t>15/10/2025 SE ESCALA AL COORDINADOR DE ZONA PARA ENTREGA DE ROLLOS EN SITIO | 16/10/2025 EN LA VISITA TÉCNICA SE REALIZÓ LA ENTREGA DE 10 ROLLOS DE REDEBAN PARA EL CB.</t>
  </si>
  <si>
    <t>2884104</t>
  </si>
  <si>
    <t>3007065880</t>
  </si>
  <si>
    <t>BARRIO SAN JOSE SIBATE</t>
  </si>
  <si>
    <t>FO-25-1685773</t>
  </si>
  <si>
    <t>15/10/2025 SE ESCALA AL COORDINADOR DE ZONA PARA ENTREGA DE ROLLOS EN SITIO | 16/10/2025 SE REALIZA LA ENTREGA DE 80 ROLLOS SIN NOVEDAD</t>
  </si>
  <si>
    <t>2884201</t>
  </si>
  <si>
    <t>3007023585</t>
  </si>
  <si>
    <t>CENTRO ATACO TOLIMA</t>
  </si>
  <si>
    <t>FO-25-1686368</t>
  </si>
  <si>
    <t>15/10/2025 SE ESCALA AL COORDINADOR DE ZONA PARA ENTREGA DE ROLLOS EN SITIO | 16/10/2025 SE TE ENVÍO DE 10 ROLLOS POR TRANSPORTADORA INTERRAPIDISMO ALA DIRECCIÓN ASIGNADA POR EL CLIENTE.</t>
  </si>
  <si>
    <t>2884248</t>
  </si>
  <si>
    <t>3007081058</t>
  </si>
  <si>
    <t>BARRIO EL PRADO CAJICA 1</t>
  </si>
  <si>
    <t>FO-25-1685763</t>
  </si>
  <si>
    <t>15/10/2025 SE ESCALA AL COORDINADOR DE ZONA PARA ENTREGA DE ROLLOS EN SITIO | 21/10/2025 ENTREGA DE 30 ROLLOS EJECUTADO OK</t>
  </si>
  <si>
    <t>2884557</t>
  </si>
  <si>
    <t>3007015615</t>
  </si>
  <si>
    <t>PAGAFACIL PARQUE DE BELLO</t>
  </si>
  <si>
    <t>FO-25-1686809</t>
  </si>
  <si>
    <t>15/10/2025 SE ESCALA AL COORDINADOR DE ZONA PARA ENTREGA DE ROLLOS EN SITIO | 20/10/2025 SE REALIZA ENTREGA DE 300 ROLLOS POR EL OPERADOR VELOCES CON LA GUIA V4001681697</t>
  </si>
  <si>
    <t>2884563</t>
  </si>
  <si>
    <t>3007051278</t>
  </si>
  <si>
    <t>PTM ARMENIA LA SEN@L</t>
  </si>
  <si>
    <t>FO-25-1687231</t>
  </si>
  <si>
    <t>15/10/2025 SE ESCALA AL COORDINADOR DE ZONA PARA ENTREGA DE ROLLOS EN SITIO | 16/10/2025 SE VISITA COMERCIO SE REALIZÓ ENTREGA DE 50 ROLLOS</t>
  </si>
  <si>
    <t>2884644</t>
  </si>
  <si>
    <t>3007065513</t>
  </si>
  <si>
    <t>BARRIO GRANADA CIENAGA DE ORO</t>
  </si>
  <si>
    <t>FO-25-1686810</t>
  </si>
  <si>
    <t>15/10/2025 SE ESCALA AL COORDINADOR DE ZONA PARA ENTREGA DE ROLLOS EN SITIO | 18/10/2025 SE REALIZA ENTREGA DE 30 ROLLOS REDEBAN EN EL PUNTO SIN NOVEDAD, EN LA ENTREGA NO SE INTERVIENE EQUIPO.</t>
  </si>
  <si>
    <t>2884984</t>
  </si>
  <si>
    <t>FO-25-1686776</t>
  </si>
  <si>
    <t>15/10/2025 SE ESCALA AL COORDINADOR DE ZONA PARA ENTREGA DE ROLLOS EN SITIO | 17/10/2025 SE REALIZA ENTREGA DE 30 ROLLOS REDEBAN EN EL PUNTO SIN NOVEDAD</t>
  </si>
  <si>
    <t>2884995</t>
  </si>
  <si>
    <t>3007068005</t>
  </si>
  <si>
    <t>POTRERO GRANDE CALI VALL DEL C</t>
  </si>
  <si>
    <t>FO-25-1686773</t>
  </si>
  <si>
    <t>15/10/2025 SE ESCALA AL COORDINADOR DE ZONA PARA ENTREGA DE ROLLOS EN SITIO | 17/10/2025 SE REALIZA ENTREGA DE 40 ROLLOS REDEBAN CON VISITA, NO SE INTERVIENE EQUIPOS</t>
  </si>
  <si>
    <t>2885119</t>
  </si>
  <si>
    <t>3007077692</t>
  </si>
  <si>
    <t>BARRIO ALTO PRADO PLATO</t>
  </si>
  <si>
    <t>FO-25-1687195</t>
  </si>
  <si>
    <t>15/10/2025 SE CONFIRMA DATOS. SE REALIZA ENVIO DE ROLLOS CON OPERADOR LOGISTICO | 20/10/2025 SE REALIZA ENVIO DE 70 ROLLOS, CON LA GUIA 2205447249 SERVIENTREGA. SE CONFIRMA ENTREGA EXITOSA POR PARTE DE LA TRANSPORTADORA</t>
  </si>
  <si>
    <t>2885248</t>
  </si>
  <si>
    <t>3007081143</t>
  </si>
  <si>
    <t>BARRIO LA CUMBRE MANIZALES 1</t>
  </si>
  <si>
    <t>FO-25-1686766</t>
  </si>
  <si>
    <t>15/10/2025 SE ESCALA AL COORDINADOR DE ZONA PARA ENTREGA DE ROLLOS EN SITIO | 21/10/2025 SE ENTREGAN 10 ROLLOS EN EL COMERCIO NO SE MANIPULAN EQUIPOS</t>
  </si>
  <si>
    <t>2885280</t>
  </si>
  <si>
    <t>3007016857</t>
  </si>
  <si>
    <t>BARRIO LA AVENIDA SEVILLA</t>
  </si>
  <si>
    <t>FO-25-1689025</t>
  </si>
  <si>
    <t>15/10/2025 14/10 SE ESCALA PARA AUTORIZACIÓN DE ROLLOS-15/10 RBM AUTORIZA, SE REALIZA ENVIO DE ROLLOS CON OPERADOR LOGISTICO | 21/10/2025 SE VISITA COMERCIO SE REALIZÓ ENTREGA DE 10 ROLLOS</t>
  </si>
  <si>
    <t>2885291</t>
  </si>
  <si>
    <t>3007054819</t>
  </si>
  <si>
    <t>BARRIO VILLA ANDREA TURBACO</t>
  </si>
  <si>
    <t>FO-25-1686747</t>
  </si>
  <si>
    <t>15/10/2025 SE ESCALA AL COORDINADOR DE ZONA PARA ENTREGA DE ROLLOS EN SITIO | 16/10/2025 SE REALIZA ENTREGA DE 110 ROLLOS PARA EL CORRESPONSAL</t>
  </si>
  <si>
    <t>2885339</t>
  </si>
  <si>
    <t>3007078721</t>
  </si>
  <si>
    <t>PTM TULUA AUTOSERVICIO LA VILL</t>
  </si>
  <si>
    <t>FO-25-1686764</t>
  </si>
  <si>
    <t>15/10/2025 SE ESCALA AL COORDINADOR DE ZONA PARA ENTREGA DE ROLLOS EN SITIO | 16/10/2025 EN LA VISITA TÉCNICA SE REALIZÓ LA ENTREGA DE 50 ROLLOS DE REDEBAN PARA EL CB.</t>
  </si>
  <si>
    <t>23464</t>
  </si>
  <si>
    <t>2885359</t>
  </si>
  <si>
    <t>3007076601</t>
  </si>
  <si>
    <t>MOMIL</t>
  </si>
  <si>
    <t>BARRIO SANTA LUCIA MOMIL</t>
  </si>
  <si>
    <t>FO-25-1686756</t>
  </si>
  <si>
    <t>CANCELADO POR LA RED-SOPORTE TELEFONICO</t>
  </si>
  <si>
    <t>15/10/2025 SE ESCALA AL COORDINADOR DE ZONA PARA ENTREGA DE ROLLOS EN SITIO | 17/10/2025 SE CANCELA ACTIVIDAD DE ENTREGA DE ROLLOS RBM, YA QUE NOS INFORMAN TELEFÓNICAMENTE QUE EL PUNTO YA SE ENCUENTRA MIGRADO A LA RED WOMPI, POR LO QUE NO AMERITA ENTREGA DE ROLLOS RBM.</t>
  </si>
  <si>
    <t>2885402</t>
  </si>
  <si>
    <t>3007042232</t>
  </si>
  <si>
    <t>BARRIO CENTRO PALMIRA 6</t>
  </si>
  <si>
    <t>FO-25-1686761</t>
  </si>
  <si>
    <t>2885436</t>
  </si>
  <si>
    <t>3007027345</t>
  </si>
  <si>
    <t>BRR EL CENTRO SAN VICENTE DEL</t>
  </si>
  <si>
    <t>FO-25-1688354</t>
  </si>
  <si>
    <t>15/10/2025 SE CONFIRMA DATOS. SE REALIZA ENVIO DE ROLLOS CON OPERADOR LOGISTICO | 20/10/2025 SE REALIZA ENVIO DE 30 ROLLOS, CON LA GUIA 2235596240 SERVIENTREGA. SE CONFIRMA ENTREGA EXITOSA POR PARTE DE LA TRANSPORTADORA</t>
  </si>
  <si>
    <t>2885445</t>
  </si>
  <si>
    <t>3007080226</t>
  </si>
  <si>
    <t>PTM VILLA DEL ROSARIO TIENDA M</t>
  </si>
  <si>
    <t>FO-25-1686751</t>
  </si>
  <si>
    <t>15/10/2025 SE ESCALA AL COORDINADOR DE ZONA PARA ENTREGA DE ROLLOS EN SITIO | 16/10/2025 SE REALIZA VISITA, SE ENTREGAN 20 ROLLOS</t>
  </si>
  <si>
    <t>2885446</t>
  </si>
  <si>
    <t>3007079005</t>
  </si>
  <si>
    <t>PTM MEDELLIN PANADERIA LA ESQU</t>
  </si>
  <si>
    <t>FO-25-1686750</t>
  </si>
  <si>
    <t>15/10/2025 SE ESCALA AL COORDINADOR DE ZONA PARA ENTREGA DE ROLLOS EN SITIO | 20/10/2025 SE REALIZA ENTREGA DE 40 ROLLOS POR EL OPERADOR VELOCES CON LA GUIA V4001681698</t>
  </si>
  <si>
    <t>2885455</t>
  </si>
  <si>
    <t>3007041622</t>
  </si>
  <si>
    <t>BARRIO POPULAR 1 MEDELLIN 3</t>
  </si>
  <si>
    <t>FO-25-1689024</t>
  </si>
  <si>
    <t>15/10/2025 14/10 SE ESCALA PARA AUTORIZACIÓN DE ROLLOS-15/10 RBM AUTORIZA | 20/10/2025 SE REALIZA ENTREGA DE 40 ROLLOS POR EL OPERADOR VELOCES CON LA GUIA V4001687482</t>
  </si>
  <si>
    <t>2885459</t>
  </si>
  <si>
    <t>3007029583</t>
  </si>
  <si>
    <t>BARRIO SAN VICENTE DE CHUCURI</t>
  </si>
  <si>
    <t>FO-25-1686857</t>
  </si>
  <si>
    <t>15/10/2025 SE REALIZA ENVIO DE ROLLOS CON OPERADOR LOGISTICO | 18/10/2025 ENTREGA DE 30 ROLLOS EN LA DIRECCIÓN INDICADA POR LA SEÑORA LAURA</t>
  </si>
  <si>
    <t>2885468</t>
  </si>
  <si>
    <t>3007041621</t>
  </si>
  <si>
    <t>BARRIO PABLO VI MEDELLIN</t>
  </si>
  <si>
    <t>FO-25-1689022</t>
  </si>
  <si>
    <t>15/10/2025 14/10 SE ESCALA PARA AUTORIZACIÓN DE ROLLOS-15/10 RBM AUTORIZA | 21/10/2025 SE REALIZA ENTREGA DE 40 ROLLOS POR EL OPERADOR VELOCES CON LA GUIA V4001687483</t>
  </si>
  <si>
    <t>2885535</t>
  </si>
  <si>
    <t>3007071167</t>
  </si>
  <si>
    <t>BARRIO PATIO BONITO BOGOTA  24</t>
  </si>
  <si>
    <t>FO-25-1686731</t>
  </si>
  <si>
    <t>15/10/2025 SE ESCALA AL COORDINADOR DE ZONA PARA ENTREGA DE ROLLOS EN SITIO | 17/10/2025 ENTREGA DE 40 ROLLOS NO SE MANIPULAN EQUIPOS</t>
  </si>
  <si>
    <t>2885538</t>
  </si>
  <si>
    <t>3007030201</t>
  </si>
  <si>
    <t>BARRIO GIRARDOTA PARQUE GIRARD</t>
  </si>
  <si>
    <t>FO-25-1692281</t>
  </si>
  <si>
    <t>16/10/2025 SE LLEVÓ A CABO VISITA TÉCNICA PARA LA ENTREGA DE 160 ROLLOS REDEBAN. EL USUARIO REALIZÓ LA VERIFICACIÓN CORRESPONDIENTE Y CONFIRMÓ LA RECEPCIÓN SATISFACTORIA DEL MATERIAL, NO SE OBTIENE TIRILLA YA QUE EL ENCARGADO DEL CORRESPONSAL NO SE ENCONTRABA SE DEJAN ROLLOS CON EMPLEADOS DEL COMERCIO</t>
  </si>
  <si>
    <t>13140</t>
  </si>
  <si>
    <t>2885540</t>
  </si>
  <si>
    <t>3007080247</t>
  </si>
  <si>
    <t>CALAMAR</t>
  </si>
  <si>
    <t>BARRIO SUR CALAMAR</t>
  </si>
  <si>
    <t>FO-25-1689018</t>
  </si>
  <si>
    <t>15/10/2025 15/10 SE ESCALA PARA AUTORIZACIÓN DE ROLLOS-15/10RBM AUTORIZA | 17/10/2025 SE REALIZA VISITA SE ENTREGA 10 ROLLOS</t>
  </si>
  <si>
    <t>2885549</t>
  </si>
  <si>
    <t>3007080355</t>
  </si>
  <si>
    <t>BARRIO GRAN COLOMBIA CAJICA 1</t>
  </si>
  <si>
    <t>FO-25-1686878</t>
  </si>
  <si>
    <t>15/10/2025 SE ESCALA AL COORDINADOR DE ZONA PARA ENTREGA DE ROLLOS EN SITIO | 21/10/2025 ENTREGA DE ROLLOS EJECUTADO OK</t>
  </si>
  <si>
    <t>2885614</t>
  </si>
  <si>
    <t>3007066448</t>
  </si>
  <si>
    <t>FO-25-1688713</t>
  </si>
  <si>
    <t>2885627</t>
  </si>
  <si>
    <t>3007065111</t>
  </si>
  <si>
    <t>PTM DOSQUEBRADAS LA ESPERANZA</t>
  </si>
  <si>
    <t>FO-25-1686728</t>
  </si>
  <si>
    <t>15/10/2025 SE ESCALA AL COORDINADOR DE ZONA PARA ENTREGA DE ROLLOS EN SITIO | 16/10/2025 VISITAMOS COMERCIO REALIZAMOS ENTREGA DE 30 ROLLOS.</t>
  </si>
  <si>
    <t>2885674</t>
  </si>
  <si>
    <t>FO-25-1687591</t>
  </si>
  <si>
    <t>15/10/2025 SE ESCALA AL COORDINADOR DE ZONA PARA ENTREGA DE ROLLOS EN SITIO | 16/10/2025 SE VISITA COMERCIO SE REALIZA ENTREGA DE 200 ROLLOS DE PAPEL PARA DATÁFONO REDEBAN</t>
  </si>
  <si>
    <t>2885684</t>
  </si>
  <si>
    <t>FO-25-1687516</t>
  </si>
  <si>
    <t>15/10/2025 SE CONFIRMAN DATOS.SE REALIZA ENVIO DE ROLLOS CON OPERADOR LOGISTICO | 23/10/2025 SE REALIZA ENVIO DE 20 ROLLOS, CON LA GUIA 284607471 SERVIENTREGA SE CONFIRMA ENTREGA EXITOSA POR PARTE DE LA TRANSPORTADORA</t>
  </si>
  <si>
    <t>2885748</t>
  </si>
  <si>
    <t>3007046676</t>
  </si>
  <si>
    <t>BARRIO CORREGIMIENTO SANTA HEL</t>
  </si>
  <si>
    <t>FO-25-1687519</t>
  </si>
  <si>
    <t>15/10/2025 SE CONFIRMAN DATOS.SE REALIZA ENVIO DE ROLLOS CON OPERADOR LOGISTICO | 17/10/2025 SE REALIZA ENVÍO DE 10 ROLLOS DE PAPEL TERMICO PARA DATÁFONO. POR INTER RAPIDÍSIMO 
GUÍA NO 700172067925</t>
  </si>
  <si>
    <t>2885759</t>
  </si>
  <si>
    <t>3007079366</t>
  </si>
  <si>
    <t>BARRIO BOYACA ALTO CHIQUINQUIR</t>
  </si>
  <si>
    <t>FO-25-1687518</t>
  </si>
  <si>
    <t>15/10/2025 SE CONFIRMAN DATOS.SE REALIZA ENVIO DE ROLLOS CON OPERADOR LOGISTICO | 17/10/2025 SE REALIZA ENVIO DE 30 ROLLOS, CON LA GUIA 2235596239 SERVIENTREGA. SE CONFIRMA ENTREGA EXITOSA POR PARTE DE LA TRANSPORTADORA</t>
  </si>
  <si>
    <t>2885847</t>
  </si>
  <si>
    <t>3007076648</t>
  </si>
  <si>
    <t>BARRIO SAN PEDRO DE URABA SAN</t>
  </si>
  <si>
    <t>FO-25-1688988</t>
  </si>
  <si>
    <t>15/10/2025 SE CONFIRMA DATOS. SE REALIZA ENVIO DE ROLLOS CON OPERADOR LOGISTICO | 22/10/2025 SE REALIZA ENTREGA DE 20 ROLLOS POR EL OPERADOR LOGISTICO MANDAR Y SERVIR CON LA GUIA 6345301366337</t>
  </si>
  <si>
    <t>2885865</t>
  </si>
  <si>
    <t>3007059778</t>
  </si>
  <si>
    <t>PTM CUCUTA DROGUERIA FARMAPRAD</t>
  </si>
  <si>
    <t>FO-25-1687584</t>
  </si>
  <si>
    <t>15/10/2025 SE ESCALA AL COORDINADOR DE ZONA PARA ENTREGA DE ROLLOS EN SITIO | 16/10/2025 SE REALIZA VISITA AL COMERCIO Y SE HIZO ENTREGA DE 60 ROLLOS TODO OK</t>
  </si>
  <si>
    <t>2885912</t>
  </si>
  <si>
    <t>3007079081</t>
  </si>
  <si>
    <t>BARRIO CENTRO EL PINON 1</t>
  </si>
  <si>
    <t>FO-25-1688346</t>
  </si>
  <si>
    <t>15/10/2025 SE CONFIRMA DATOS. SE REALIZA ENVIO DE ROLLOS CON OPERADOR LOGISTICO | 16/10/2025 SE REALIZA LLAMADA AL CLIENTE ,PERO NO SÉ OBTIENE COMUNICACIÓN ,SE LE DEJA MENSAJE DE VOZ ,Q SE LE REALIZÓ ENVÍO DE 10 UNIDADES DE ROLLOS POR LA TRANSPORTADORA QUE LO SOLICITÓ INTERRAPIDISMO A SU DOMICILIO CRA 3 # 9-67 ,BARRIO CENTRO EN EL MUNICIPIO DEL PIÑÓN ,MAGDALENA,POSIBLE ENTREGA DE LUNES A MARTES 20 O 21 DE OCTUBRE DEL 2025.</t>
  </si>
  <si>
    <t>2885920</t>
  </si>
  <si>
    <t>3007070359</t>
  </si>
  <si>
    <t>BARRIO CRR EL TRES TURBO</t>
  </si>
  <si>
    <t>FO-25-1687576</t>
  </si>
  <si>
    <t>15/10/2025 SE ESCALA AL COORDINADOR DE ZONA PARA ENTREGA DE ROLLOS EN SITIO | 16/10/2025 ENTREGA DE 40 ROLLOS, SIN NOVEDAD</t>
  </si>
  <si>
    <t>2886017</t>
  </si>
  <si>
    <t>3007048752</t>
  </si>
  <si>
    <t>BARRIO VEREDA EL PARAISO GIRAR</t>
  </si>
  <si>
    <t>FO-25-1692286</t>
  </si>
  <si>
    <t>16/10/2025 SE LLEVÓ A CABO VISITA TÉCNICA PARA LA ENTREGA DE 20 ROLLOS REDEBAN. EL USUARIO REALIZÓ LA VERIFICACIÓN CORRESPONDIENTE Y CONFIRMÓ LA RECEPCIÓN SATISFACTORIA DEL MATERIAL</t>
  </si>
  <si>
    <t>2886204</t>
  </si>
  <si>
    <t>FO-25-1689015</t>
  </si>
  <si>
    <t>15/10/2025 15/10 SE ESCALA PARA AUTORIZACIÓN DE ROLLOS-15/10RBM AUTORIZA | 16/10/2025 VISITAMOS COMERCIO REALIZAMOS ENTREGA DE 10 ROLLOS.</t>
  </si>
  <si>
    <t>2886223</t>
  </si>
  <si>
    <t>3007049256</t>
  </si>
  <si>
    <t>DISTRICOL DROGUERIA ESLOVAQUIA</t>
  </si>
  <si>
    <t>FO-25-1689242</t>
  </si>
  <si>
    <t>15/10/2025 SE ESCALA AL COORDINADOR DE ZONA PARA ENTREGA DE ROLLOS EN SITIO | 22/10/2025 SE ENVIAN ROLLOS CON EL CONDUCTOR Y SE COMPARTE LA INFO A LA USUARIA CONFIRMANDO EL RECIBIDO</t>
  </si>
  <si>
    <t>2886233</t>
  </si>
  <si>
    <t>3007076391</t>
  </si>
  <si>
    <t>BARRIO CENTRO DEL BAJO RIONEGR</t>
  </si>
  <si>
    <t>FO-25-1689013</t>
  </si>
  <si>
    <t>15/10/2025 15/10 SE ESCALA PARA AUTORIZACIÓN DE ROLLOS-15/10RBM AUTORIZA | 18/10/2025 SE VISITA COMERCIO SE ENTREGA ROLLOS EN SITIO</t>
  </si>
  <si>
    <t>2886352</t>
  </si>
  <si>
    <t>3007079253</t>
  </si>
  <si>
    <t>DISTRICOL DISTRIALIMENTO SAMAN</t>
  </si>
  <si>
    <t>FO-25-1689222</t>
  </si>
  <si>
    <t>15/10/2025 SE ESCALA AL COORDINADOR DE ZONA PARA ENTREGA DE ROLLOS EN SITIO | 20/10/2025 SE VISITA CORRESPONSAL Y SE REALIZA ENTREGA DE 20 ROLLOS</t>
  </si>
  <si>
    <t>2886387</t>
  </si>
  <si>
    <t>3007046624</t>
  </si>
  <si>
    <t>PTM  PEREIRA  VARIEDADES ERIGI</t>
  </si>
  <si>
    <t>FO-25-1689220</t>
  </si>
  <si>
    <t>15/10/2025 SE ESCALA AL COORDINADOR DE ZONA PARA ENTREGA DE ROLLOS EN SITIO | 16/10/2025 SE VISITA COMERCIO SE REALIZA ENTREGA DE 30 ROLLOS DE PAPEL PARA DATÁFONO REDEBAN</t>
  </si>
  <si>
    <t>2886471</t>
  </si>
  <si>
    <t>3007034610</t>
  </si>
  <si>
    <t>BARRIO VRD SALITRE TABIO</t>
  </si>
  <si>
    <t>FO-25-1689215</t>
  </si>
  <si>
    <t>15/10/2025 SE ESCALA AL COORDINADOR DE ZONA PARA ENTREGA DE ROLLOS EN SITIO | 17/10/2025 SE LLEGA A LA DIRECCIÓN INDICADA Y SE ENTREGAN 40 ROLLOS SIN MANIPULAR EQUIPOS</t>
  </si>
  <si>
    <t>2886591</t>
  </si>
  <si>
    <t>3007035890</t>
  </si>
  <si>
    <t>COMCARD MED YALILE</t>
  </si>
  <si>
    <t>FO-25-1689208</t>
  </si>
  <si>
    <t>15/10/2025 SE ESCALA AL COORDINADOR DE ZONA PARA ENTREGA DE ROLLOS EN SITIO | 21/10/2025 SE REALIZA ENTREGA DE 70 ROLLOS POR EL OPERADOR VELOCES CON LA GUIA V4001687484</t>
  </si>
  <si>
    <t>2886658</t>
  </si>
  <si>
    <t>3007076268</t>
  </si>
  <si>
    <t>FO-25-1688545</t>
  </si>
  <si>
    <t>15/10/2025 SE ESCALA AL COORDINADOR DE ZONA PARA ENTREGA DE ROLLOS EN SITIO | 17/10/2025 SE REALIZA ENTREGA DE 30 ROLLOS RBM EN SITIO ENTREGA EXITOSA</t>
  </si>
  <si>
    <t>2886746</t>
  </si>
  <si>
    <t>3007048928</t>
  </si>
  <si>
    <t>DISTRICOL CENTRO DE CONEXIONES</t>
  </si>
  <si>
    <t>FO-25-1688542</t>
  </si>
  <si>
    <t>15/10/2025 SE ESCALA AL COORDINADOR DE ZONA PARA ENTREGA DE ROLLOS EN SITIO | 17/10/2025 ENVÍO DE 100 ROLLOS PARA DATÁFONO</t>
  </si>
  <si>
    <t>2886844</t>
  </si>
  <si>
    <t>3007079339</t>
  </si>
  <si>
    <t>PTM BOGOTA MERCADOS MARIA</t>
  </si>
  <si>
    <t>FO-25-1689203</t>
  </si>
  <si>
    <t>15/10/2025 SE ESCALA AL COORDINADOR DE ZONA PARA ENTREGA DE ROLLOS EN SITIO | 16/10/2025 SE VISITA COMERCIO, SE ENTREGAN 20 ROLLOS RBM, NO SE MANIPULAN DISPOSITIVOS</t>
  </si>
  <si>
    <t>2886849</t>
  </si>
  <si>
    <t>3007049822</t>
  </si>
  <si>
    <t>BARRIO PINARES BOGOTA 1</t>
  </si>
  <si>
    <t>FO-25-1689201</t>
  </si>
  <si>
    <t>15/10/2025 SE ESCALA AL COORDINADOR DE ZONA PARA ENTREGA DE ROLLOS EN SITIO | 17/10/2025 SE REALIZA ENTREGA DE 60 ROLLOS</t>
  </si>
  <si>
    <t>2886875</t>
  </si>
  <si>
    <t>FO-25-1689198</t>
  </si>
  <si>
    <t>15/10/2025 SE ESCALA AL COORDINADOR DE ZONA PARA ENTREGA DE ROLLOS EN SITIO | 22/10/2025 SE REALIZA ENTREGA DE 20 ROLLOS DIA 20/10/2025 DIA QUE SE PRESENTABA CAIDA DE SYTEX POR TAL MOTIVÓ SE LLENO CONTROL DE VISITA FISICO</t>
  </si>
  <si>
    <t>2886898</t>
  </si>
  <si>
    <t>3007079100</t>
  </si>
  <si>
    <t>BARRIO MIRALINGOS LANDAZURI</t>
  </si>
  <si>
    <t>FO-25-1689010</t>
  </si>
  <si>
    <t>15/10/2025 15/10 SE ESCALA PARA AUTORIZACIÓN DE ROLLOS-15/10RBM AUTORIZA | 19/10/2025 SE DEJAN ROLLOS EN OFICINA PRINCIPAL DE INTERAPIDISIMO LANDÁZURI A NOMBRE DE LA SEÑORA KAROL DIAZ POR SOLICITUD DE CLIENTE</t>
  </si>
  <si>
    <t>2886967</t>
  </si>
  <si>
    <t>3007069415</t>
  </si>
  <si>
    <t>BARRIO LOS COLORES MEDELLIN  1</t>
  </si>
  <si>
    <t>FO-25-1689197</t>
  </si>
  <si>
    <t>15/10/2025 SE ESCALA AL COORDINADOR DE ZONA PARA ENTREGA DE ROLLOS EN SITIO | 22/10/2025 SE REALIZA ENTREGA DE 10 ROLLOS POR EL OPERADOR CABIFY CON LA GUIA CRE023289</t>
  </si>
  <si>
    <t>2887078</t>
  </si>
  <si>
    <t>3007058881</t>
  </si>
  <si>
    <t>BARRIO 27 DE JULIO MONTELIBANO</t>
  </si>
  <si>
    <t>FO-25-1690540</t>
  </si>
  <si>
    <t>16/10/2025 SE REALIZA ENVIO DE ROLLOS CON OPERADOR LOGISTICO | 22/10/2025 SE REALIZA ENVIO DE 40 ROLLOS, CON LA GUIA 2265100403 SERVIENTREGA SE CONFIRMA ENTREGA EXITOSA POR PARTE DE LA TRANSPORTADORA</t>
  </si>
  <si>
    <t>2887103</t>
  </si>
  <si>
    <t>FO-25-1689193</t>
  </si>
  <si>
    <t>15/10/2025 SE ESCALA AL COORDINADOR DE ZONA PARA ENTREGA DE ROLLOS EN SITIO | 16/10/2025 SE REALIZA ENTREGA DE 60 ROLLOS CON VISITA SERVICIO OPERATIVO</t>
  </si>
  <si>
    <t>2887165</t>
  </si>
  <si>
    <t>FO-25-1695414</t>
  </si>
  <si>
    <t>16/10/2025 16/10 SE ESCALAA PARA AUTORIZACIÓN DE ROLLOS-16/10 RBM AUTORIZA, SE ESCALA AL COORDINADOR DE ZONA PARA ENTREGA DE ROLLOS EN SITIO | 17/10/2025 DURANTE LA VISITA TECNICA SE REALIZA ENTREGA DE ROLLOS PARA DATÁFONO NO SE MANIPULAN EQUIPOS SIN NOVEDAD EN ENTREGA</t>
  </si>
  <si>
    <t>2887284</t>
  </si>
  <si>
    <t>3007030254</t>
  </si>
  <si>
    <t>DISTRICOL TIENDA  YULIANA</t>
  </si>
  <si>
    <t>FO-25-1690998</t>
  </si>
  <si>
    <t>16/10/2025 SE REALIZA ENVIO DE ROLLOS CON OPERADOR LOGISTICO | 20/10/2025 SE REALIZA ENVIO DE 190 ROLLOS, CON LA GUIA 2205447252 SERVIENTREGA. SE CONFIRMA ENTREGA EXITOSA POR PARTE DE LA TRANSPORTADORA</t>
  </si>
  <si>
    <t>2887327</t>
  </si>
  <si>
    <t>3007024442</t>
  </si>
  <si>
    <t>COMCARD MEDELLIN CARAMBOLAS</t>
  </si>
  <si>
    <t>FO-25-1689187</t>
  </si>
  <si>
    <t>15/10/2025 SE ESCALA AL COORDINADOR DE ZONA PARA ENTREGA DE ROLLOS EN SITIO | 21/10/2025 SE REALIZA ENTREGA DE 40 ROLLOS POR EL OPERADOR VELOCES CON LA GUIA V4001687485</t>
  </si>
  <si>
    <t>2887332</t>
  </si>
  <si>
    <t>3007062721</t>
  </si>
  <si>
    <t>PTM DOSQUEBRADAS PAPELERIA Y V</t>
  </si>
  <si>
    <t>FO-25-1689185</t>
  </si>
  <si>
    <t>15/10/2025 SE ESCALA AL COORDINADOR DE ZONA PARA ENTREGA DE ROLLOS EN SITIO | 17/10/2025 SE ENTREGAN 60 ROLLOS</t>
  </si>
  <si>
    <t>2887376</t>
  </si>
  <si>
    <t>3007079703</t>
  </si>
  <si>
    <t>PTM SAN ALBERTO DROGUERIA PREC</t>
  </si>
  <si>
    <t>FO-25-1690539</t>
  </si>
  <si>
    <t>16/10/2025 SE REALIZA ENVIO DE ROLLOS CON OPERADOR LOGISTICO | 20/10/2025 SE REALIZA ENVIO DE 70 ROLLOS, CON LA GUIA 2205447251 SERVIENTREGA. SE CONFIRMA ENTREGA EXITOSA POR PARTE DE LA TRANSPORTADORA</t>
  </si>
  <si>
    <t>2887400</t>
  </si>
  <si>
    <t>FO-25-1711637</t>
  </si>
  <si>
    <t>21/10/2025 SE INTENTO COMUNICACIÓN CON EL USUARIO AL NÚMERO 3146812027 Y NO HAY RESPUESTA NI EN LLAMADA NI POR WHATSAPP. SE PROCEDE A CANCELAR LA SOLICITUD POR QUE SE LLAMA EN DÍAS Y HORARIOS DIFERENTES Y NO SE OBTIENE RESPUESTA. | 21/10/2025 SE INTENTO COMUNICACIÓN CON EL USUARIO AL NÚMERO 3146812027 Y NO HAY RESPUESTA NI EN LLAMADA NI POR WHATSAPP. SE PROCEDE A CANCELAR LA SOLICITUD POR QUE SE LLAMA EN DÍAS Y HORARIOS DIFERENTES Y NO SE OBTIENE RESPUESTA. | 21/10/2025 SE INTENTO COMUNICACIÓN CON EL USUARIO AL NÚMERO 3146812027 Y NO HAY RESPUESTA NI EN LLAMADA NI POR WHATSAPP. SE PROCEDE A CANCELAR LA SOLICITUD POR QUE SE LLAMA EN DÍAS Y HORARIOS DIFERENTES Y NO SE OBTIENE RESPUESTA. | 21/10/2025 SE INTENTO COMUNICACIÓN CON EL USUARIO AL NÚMERO 3146812027 Y NO HAY RESPUESTA NI EN LLAMADA NI POR WHATSAPP. SE PROCEDE A CANCELAR LA SOLICITUD POR QUE SE LLAMA EN DÍAS Y HORARIOS DIFERENTES Y NO SE OBTIENE RESPUESTA.</t>
  </si>
  <si>
    <t>2887452</t>
  </si>
  <si>
    <t>3007079141</t>
  </si>
  <si>
    <t>BARRIO VILLA LOZANO SOLEDAD</t>
  </si>
  <si>
    <t>FO-25-1689180</t>
  </si>
  <si>
    <t>15/10/2025 SE ESCALA AL COORDINADOR DE ZONA PARA ENTREGA DE ROLLOS EN SITIO | 16/10/2025 SE REALIZA VISITA TÉCNICA, SE ENTREGA 10 ROLLOS PARA DATAFONO, EL CLIENTE RECIBE A SATISFACCIÓN, CB OPERATIVO.</t>
  </si>
  <si>
    <t>2887480</t>
  </si>
  <si>
    <t>FO-25-1695412</t>
  </si>
  <si>
    <t>16/10/2025 16/10 SE ESCALAA PARA AUTORIZACIÓN DE ROLLOS-16/10 RBM AUTORIZA, SE ESCALA AL COORDINADOR DE ZONA PARA ENTREGA DE ROLLOS EN SITIO | 22/10/2025 SE FEALIZA ENTREGA DE 10 ROLLO EN SITIO, SE ENTREGA EN DIRECCIÓN DIFERENTE YA QUE EL LOCAL SE ENCONTRABA CERRADO</t>
  </si>
  <si>
    <t>2887482</t>
  </si>
  <si>
    <t>3007045317</t>
  </si>
  <si>
    <t>PTM FLORIDABLANCA ANVEL MULTIS</t>
  </si>
  <si>
    <t>FO-25-1689176</t>
  </si>
  <si>
    <t>15/10/2025 SE ESCALA AL COORDINADOR DE ZONA PARA ENTREGA DE ROLLOS EN SITIO | 16/10/2025 SE REALIZA ENTREGA DE 20 ROLLOS CON VISITA NO SÉ NO SÉ MANIPULA TERMINAL</t>
  </si>
  <si>
    <t>2887498</t>
  </si>
  <si>
    <t>3007080308</t>
  </si>
  <si>
    <t>BARRIO SAN MARTIN SOGAMOSO 2</t>
  </si>
  <si>
    <t>FO-25-1689173</t>
  </si>
  <si>
    <t>15/10/2025 SE ESCALA AL COORDINADOR DE ZONA PARA ENTREGA DE ROLLOS EN SITIO | 16/10/2025 SE REALIZA ENTREGA DE 20 ROLLOS CON VISITA.</t>
  </si>
  <si>
    <t>2887554</t>
  </si>
  <si>
    <t>3007065094</t>
  </si>
  <si>
    <t>DISTRICOL TIENDAS DE MIL Y MAS</t>
  </si>
  <si>
    <t>FO-25-1690645</t>
  </si>
  <si>
    <t>16/10/2025 SE ESCALA AL COORDINADOR DE ZONA PARA ENTREGA DE ROLLOS EN SITIO | 18/10/2025 SE VISITA ESTABLECIMIENTO Y SE REALIZA ENTREGA DE 60 ROLLOS</t>
  </si>
  <si>
    <t>2887635</t>
  </si>
  <si>
    <t>3007069616</t>
  </si>
  <si>
    <t>BARRIO UNIDO RIONEGRO</t>
  </si>
  <si>
    <t>FO-25-1689168</t>
  </si>
  <si>
    <t>15/10/2025 SE ESCALA AL COORDINADOR DE ZONA PARA ENTREGA DE ROLLOS EN SITIO | 18/10/2025 SE ENTREGA ROLLOS EN SITIO</t>
  </si>
  <si>
    <t>2887674</t>
  </si>
  <si>
    <t>3007080087</t>
  </si>
  <si>
    <t>BARRIO BELEN MEDELLIN 15</t>
  </si>
  <si>
    <t>FO-25-1695410</t>
  </si>
  <si>
    <t>16/10/2025 16/10 SE ESCALAA PARA AUTORIZACIÓN DE ROLLOS-16/10 RBM AUTORIZA, SE ESCALA AL COORDINADOR DE ZONA PARA ENTREGA DE ROLLOS EN SITIO | 22/10/2025 SE REALIZA ENTREGA DE 10 ROLLOS POR EL OPERADOR CABIFY CON LA GUIA CRE023290</t>
  </si>
  <si>
    <t>2887787</t>
  </si>
  <si>
    <t>FO-25-1695408</t>
  </si>
  <si>
    <t>16/10/2025 16/10 SE ESCALAA PARA AUTORIZACIÓN DE ROLLOS-16/10 RBM AUTORIZA, SE ESCALA AL COORDINADOR DE ZONA PARA ENTREGA DE ROLLOS EN SITIO | 21/10/2025 SE REALIZÓ ENVÍO DE ROLLOS AL CB POR CAMIONETA, SE DARA CIERRE A LA ACTIVIDAD UNA VEZ LA USUARIA NOTIFIQUE RECEPCIÓN DE LOS ROLLOS</t>
  </si>
  <si>
    <t>2887846</t>
  </si>
  <si>
    <t>3007013129</t>
  </si>
  <si>
    <t>BARRIO URBANIZACION EL RIO BAR</t>
  </si>
  <si>
    <t>FO-25-1689160</t>
  </si>
  <si>
    <t>15/10/2025 SE ESCALA AL COORDINADOR DE ZONA PARA ENTREGA DE ROLLOS EN SITIO | 16/10/2025 SE REALIZA VISITA, SE ENTREGA 90 ROLLOS PARA DATAFONO, EL CLIENTE RECIBE A SATISFACCIÓN, CB OPERATIVO.</t>
  </si>
  <si>
    <t>2887881</t>
  </si>
  <si>
    <t>FO-25-1689354</t>
  </si>
  <si>
    <t>15/10/2025 SE ESCALA AL COORDINADOR DE ZONA PARA ENTREGA DE ROLLOS EN SITIO | 16/10/2025 VISITAMOS COMERCIO REALIZAMOS ENTREGA DE 120 ROLLOS.</t>
  </si>
  <si>
    <t>2887919</t>
  </si>
  <si>
    <t>3007020826</t>
  </si>
  <si>
    <t>FO-25-1689153</t>
  </si>
  <si>
    <t>15/10/2025 SE ESCALA AL COORDINADOR DE ZONA PARA ENTREGA DE ROLLOS EN SITIO | 17/10/2025 SE CONFIRMA ENTREGA EXITOSA DE 30 ROLLOS POR PARTE DE INTERRAPIDISIMO CON GUIA: 700172102459 | 16/10/2025 ENVÍO DE 30 ROLLOS POR INTERRAPIDICIMO</t>
  </si>
  <si>
    <t>2887963</t>
  </si>
  <si>
    <t>3007070780</t>
  </si>
  <si>
    <t>DISTRICOL COMPUTECNOLOGIAS MUL</t>
  </si>
  <si>
    <t>FO-25-1689350</t>
  </si>
  <si>
    <t>15/10/2025 SE ESCALA AL COORDINADOR DE ZONA PARA ENTREGA DE ROLLOS EN SITIO | 16/10/2025 SE ENTREGA EN 50 ROLLOS EN BUEN ESTADO</t>
  </si>
  <si>
    <t>17873</t>
  </si>
  <si>
    <t>2887998</t>
  </si>
  <si>
    <t>3007080629</t>
  </si>
  <si>
    <t>VILLAMARIA</t>
  </si>
  <si>
    <t>BARRIO CENTRO VILLAMARIA VILLAMARIA</t>
  </si>
  <si>
    <t>FO-25-1689361</t>
  </si>
  <si>
    <t>16/10/2025 SE ESCALA AL COORDINADOR DE ZONA PARA ENTREGA DE ROLLOS EN SITIO | 16/10/2025 SE ENTREGAN 30 ROLLOS EN EL COMERCIO NO SE MANIPULAN EQUIPOS</t>
  </si>
  <si>
    <t>2888042</t>
  </si>
  <si>
    <t>3007081021</t>
  </si>
  <si>
    <t>DISTRICOL ABASTOS PROGRESO G</t>
  </si>
  <si>
    <t>FO-25-1689345</t>
  </si>
  <si>
    <t>15/10/2025 SE ESCALA AL COORDINADOR DE ZONA PARA ENTREGA DE ROLLOS EN SITIO | 21/10/2025 SE REALIZÓ ENVÍO DE 30 ROLLOS PARA CB BANCOLOMBIA, LOS ROLLOS FUERON ENVIADOS EN MOTOTAXIS, SE CONFIRMA ENTREGA EXITOSA CON USUARIO</t>
  </si>
  <si>
    <t>2888044</t>
  </si>
  <si>
    <t>3007068808</t>
  </si>
  <si>
    <t>BARRIO CENTRO COGUA 6</t>
  </si>
  <si>
    <t>FO-25-1689343</t>
  </si>
  <si>
    <t>15/10/2025 SE ESCALA AL COORDINADOR DE ZONA PARA ENTREGA DE ROLLOS EN SITIO | 17/10/2025 ENTREGA DE 40 ROLLOS PARA DATAFONO NO SE MANIPULA TERMINAL</t>
  </si>
  <si>
    <t>2888080</t>
  </si>
  <si>
    <t>3007053768</t>
  </si>
  <si>
    <t>PTM MEDELLIN TIMBRAMOS Y SERVI</t>
  </si>
  <si>
    <t>FO-25-1689364</t>
  </si>
  <si>
    <t>16/10/2025 SE ESCALA AL COORDINADOR DE ZONA PARA ENTREGA DE ROLLOS EN SITIO | 20/10/2025 SE REALIZA ENTREGA DE 80 ROLLOS POR EL OPERADOR VELOCES CON LA GUIA V4001687486</t>
  </si>
  <si>
    <t>2888160</t>
  </si>
  <si>
    <t>3007080811</t>
  </si>
  <si>
    <t>BARRIO LA FLORIDA VILLAMARIA</t>
  </si>
  <si>
    <t>FO-25-1690532</t>
  </si>
  <si>
    <t>16/10/2025 SE ESCALA AL COORDINADOR DE ZONA PARA ENTREGA DE ROLLOS EN SITIO | 16/10/2025 SE ENTREGAN 10 ROLLOS EN EL COMERCIO NO SE MANIPULAN EQUIPOS</t>
  </si>
  <si>
    <t>2888268</t>
  </si>
  <si>
    <t>3007071207</t>
  </si>
  <si>
    <t>RIOSUCIO BAJIRA</t>
  </si>
  <si>
    <t>FO-25-1690349</t>
  </si>
  <si>
    <t>16/10/2025 SE REALIZA ENVIO DE ROLLOS CON OPERADOR LOGISTICO | 22/10/2025 SE LE INFORMA NUMERO DE GUIA A USER, PENDIENTE CONFIRMACION | 22/10/2025 CONFIRMA QUE AUN NO RECIBE | 28/10/2025 SE REALIZA ENVIO DE 10 ROLLOS, CON LA GUIA 284607472 SERVIENTREGA SE CONFIRMA ENTREGA EXITOSA POR PARTE DE LA TRANSPORTADORA</t>
  </si>
  <si>
    <t>2888413</t>
  </si>
  <si>
    <t>3007074204</t>
  </si>
  <si>
    <t>BARRIO SAN MATEO SOACHA 25</t>
  </si>
  <si>
    <t>FO-25-1690529</t>
  </si>
  <si>
    <t>16/10/2025 SE ESCALA AL COORDINADOR DE ZONA PARA ENTREGA DE ROLLOS EN SITIO | 17/10/2025 DURANTE LA VISITA TECNICA SE REALIZA ENTREGA DE ROLLOS PARA DATÁFONO NO SE MANIPULAN EQUIPOS</t>
  </si>
  <si>
    <t>2888414</t>
  </si>
  <si>
    <t>3007076404</t>
  </si>
  <si>
    <t>PTM BOGOTA VARIEDADES MEANPECO</t>
  </si>
  <si>
    <t>FO-25-1690524</t>
  </si>
  <si>
    <t>16/10/2025 SE ESCALA AL COORDINADOR DE ZONA PARA ENTREGA DE ROLLOS EN SITIO | 17/10/2025 SE REALIZA VISITA A CB SE ENTREGAN 40 ROLLOS REDEBAN</t>
  </si>
  <si>
    <t>2888422</t>
  </si>
  <si>
    <t>3007079553</t>
  </si>
  <si>
    <t>BARRIO CIUDAD BOLIVAR CIUDAD B</t>
  </si>
  <si>
    <t>FO-25-1690519</t>
  </si>
  <si>
    <t>16/10/2025 SE ESCALA AL COORDINADOR DE ZONA PARA ENTREGA DE ROLLOS EN SITIO | 21/10/2025 SE ENVÍAN 10 ROLLOS POR FLOTA, CLIENTE CONFIRMA RECIBIDO</t>
  </si>
  <si>
    <t>2888867</t>
  </si>
  <si>
    <t>3007079249</t>
  </si>
  <si>
    <t>DISTRICOL FERRO IND MILAN</t>
  </si>
  <si>
    <t>FO-25-1691005</t>
  </si>
  <si>
    <t>16/10/2025 SE REALIZA ENVIO DE ROLLOS CON OPERADOR LOGISTICO | 22/10/2025 SE REALIZA ENVIO DE 20 ROLLOS, CON LA GUIA 6345301366441. SE CONFIRMA ENTREGA EXITOSA POR PARTE DE LA TRANSPORTADORA</t>
  </si>
  <si>
    <t>2888870</t>
  </si>
  <si>
    <t>3007061434</t>
  </si>
  <si>
    <t>BARRIO RIOFRIO CHIA 1</t>
  </si>
  <si>
    <t>FO-25-1690509</t>
  </si>
  <si>
    <t>16/10/2025 SE ESCALA AL COORDINADOR DE ZONA PARA ENTREGA DE ROLLOS EN SITIO | 17/10/2025 SE LLEGA ALA DIRECCIÓN INDICADA Y SE ENTREGAN 40 ROLLOS RBM SIN MANIPULAR EQUIPOS</t>
  </si>
  <si>
    <t>2888874</t>
  </si>
  <si>
    <t>3007058536</t>
  </si>
  <si>
    <t>BARRIO CENTRO EL POBLADO PUERT</t>
  </si>
  <si>
    <t>FO-25-1690511</t>
  </si>
  <si>
    <t>16/10/2025 SE ESCALA AL COORDINADOR DE ZONA PARA ENTREGA DE ROLLOS EN SITIO | 17/10/2025 SE REALIZA ENTREGA DE 30 ROLLOS A COMERCIO</t>
  </si>
  <si>
    <t>2888913</t>
  </si>
  <si>
    <t>FO-25-1695405</t>
  </si>
  <si>
    <t>16/10/2025 16/10 SE ESCALAA PARA AUTORIZACIÓN DE ROLLOS-16/10 RBM AUTORIZA, SE ESCALA AL COORDINADOR DE ZONA PARA ENTREGA DE ROLLOS EN SITIO | 22/10/2025 SE REALIZA ENTREGA DE 10 ROLLOS REDEBAN CON VISITA, NO SE INTERVIENE EQUIPOS</t>
  </si>
  <si>
    <t>2889060</t>
  </si>
  <si>
    <t>3007046939</t>
  </si>
  <si>
    <t>BARRIO LA PUNTA PUERTO SANTAND</t>
  </si>
  <si>
    <t>FO-25-1691448</t>
  </si>
  <si>
    <t>16/10/2025 SE ESCALA AL COORDINADOR DE ZONA PARA ENTREGA DE ROLLOS EN SITIO | 16/10/2025 SE REALIZA ENVÍO DE 20 ROLLOS RBM OK</t>
  </si>
  <si>
    <t>2889170</t>
  </si>
  <si>
    <t>3007046413</t>
  </si>
  <si>
    <t>BARRIO LA ESPERANZA CUCUTA</t>
  </si>
  <si>
    <t>FO-25-1691443</t>
  </si>
  <si>
    <t>16/10/2025 SE ESCALA AL COORDINADOR DE ZONA PARA ENTREGA DE ROLLOS EN SITIO | 17/10/2025 SE CONFIRMA ENTREGA EXITOSA DE 10 ROLLOS POR PARTE DE INTERRAPIDISIMO CON GUIA: 700172095272 | 16/10/2025 SE REALIZA ENVÍO DE 10 ROLLOS RBM OK</t>
  </si>
  <si>
    <t>2889271</t>
  </si>
  <si>
    <t>3007042237</t>
  </si>
  <si>
    <t>FO-25-1691436</t>
  </si>
  <si>
    <t>16/10/2025 SE ESCALA AL COORDINADOR DE ZONA PARA ENTREGA DE ROLLOS EN SITIO | 18/10/2025 SE CANSELA VISITA CLIENTE PIDE ROLLOS DE WOMPI NO DE REDEBAN</t>
  </si>
  <si>
    <t>2889576</t>
  </si>
  <si>
    <t>3007064867</t>
  </si>
  <si>
    <t>PTM BUCARAMANGA DROGUERIA CIUD</t>
  </si>
  <si>
    <t>FO-25-1691431</t>
  </si>
  <si>
    <t>16/10/2025 SE ESCALA AL COORDINADOR DE ZONA PARA ENTREGA DE ROLLOS EN SITIO | 16/10/2025 ENTREGA DE ROLLOS EN EL COMERCIO DE AL LADO YA QUE SE ENCONTRABA CERRADO Y E COMUNICACIÓN CON SEÑORA MARLENY INDICA QUE LLEGA DESPUÉS DE 3 Y QUE SE LOS DEJE AL LADO SIN PROBLEMA ELLA LOS RECLAMA CUANDO LLEGUE A ABRIR EL LOCAL</t>
  </si>
  <si>
    <t>2889581</t>
  </si>
  <si>
    <t>3007080809</t>
  </si>
  <si>
    <t>BARRIO EL CENTRO YOLOMBO</t>
  </si>
  <si>
    <t>FO-25-1691427</t>
  </si>
  <si>
    <t>16/10/2025 SE ESCALA AL COORDINADOR DE ZONA PARA ENTREGA DE ROLLOS EN SITIO | 21/10/2025 SE REALIZA EL DESPACHO DE 140  ROLLOS REDEBAN MEDIANTE TRANSPORTE FLOTA CON DESTINO AL CORRESPONSAL BANCOLOMBIA. SE ESTABLECE CONTACTO CON EL USUARIO RECEPTOR PARA CONFIRMAR LA ENTREGA. EL USUARIO VERIFICA Y CONFIRMA LA RECEPCIÓN EXITOSA DEL MATERIAL.</t>
  </si>
  <si>
    <t>2889791</t>
  </si>
  <si>
    <t>3007023580</t>
  </si>
  <si>
    <t>MULTIPAGAS IBAGUE</t>
  </si>
  <si>
    <t>FO-25-1691831</t>
  </si>
  <si>
    <t>16/10/2025 SE ESCALA AL COORDINADOR DE ZONA PARA ENTREGA DE ROLLOS EN SITIO | 17/10/2025 SE REALIZA ENTREGA DE 210 ROLLOS POR SOLICITUD DEL CLIENTE.</t>
  </si>
  <si>
    <t>2889856</t>
  </si>
  <si>
    <t>3007025140</t>
  </si>
  <si>
    <t>BARRIO ALARCON II BUCARAMANGA</t>
  </si>
  <si>
    <t>FO-25-1691834</t>
  </si>
  <si>
    <t>16/10/2025 SE ESCALA AL COORDINADOR DE ZONA PARA ENTREGA DE ROLLOS EN SITIO | 17/10/2025 ENTREGA DE 10 ROLLOS PARA DATÁFONO</t>
  </si>
  <si>
    <t>2889878</t>
  </si>
  <si>
    <t>3007044640</t>
  </si>
  <si>
    <t>DISTRICOL PROYECTAR SOLUCIONES</t>
  </si>
  <si>
    <t>FO-25-1693266</t>
  </si>
  <si>
    <t>16/10/2025 SE ESCALA AL COORDINADOR DE ZONA PARA ENTREGA DE ROLLOS EN SITIO | 17/10/2025 SE REALIZA ENTREGA DE 60 ROLLOS TÉRMICOS EN EL CB SIN NOVEDAD.</t>
  </si>
  <si>
    <t>2889974</t>
  </si>
  <si>
    <t>3007078950</t>
  </si>
  <si>
    <t>BARRIO PRADOS NORTE CUCUTA 1</t>
  </si>
  <si>
    <t>FO-25-1695400</t>
  </si>
  <si>
    <t>16/10/2025 16/10 SE ESCALAA PARA AUTORIZACIÓN DE ROLLOS-16/10 RBM AUTORIZA, SE ESCALA AL COORDINADOR DE ZONA PARA ENTREGA DE ROLLOS EN SITIO | 17/10/2025 SE REALIZA ENTREGA DE 10 ROLLOS RBM OK</t>
  </si>
  <si>
    <t>2889991</t>
  </si>
  <si>
    <t>3007032432</t>
  </si>
  <si>
    <t>ARRIO CORREGIMIENTO EL 3 TURB</t>
  </si>
  <si>
    <t>FO-25-1691795</t>
  </si>
  <si>
    <t>16/10/2025 SE ESCALA AL COORDINADOR DE ZONA PARA ENTREGA DE ROLLOS EN SITIO | 21/10/2025 ENTREGA DE 50 ROLLOS</t>
  </si>
  <si>
    <t>2890016</t>
  </si>
  <si>
    <t>3007078886</t>
  </si>
  <si>
    <t>BARRIO LOS COMUNEROS PUENTE NACIONAL</t>
  </si>
  <si>
    <t>FO-25-1693263</t>
  </si>
  <si>
    <t>16/10/2025 SE ESCALA AL COORDINADOR DE ZONA PARA ENTREGA DE ROLLOS EN SITIO | 17/10/2025 SE VISITA CB ENTREGA 10 ROLLOS</t>
  </si>
  <si>
    <t>2890063</t>
  </si>
  <si>
    <t>3007080853</t>
  </si>
  <si>
    <t>PTM BELLO CRIPTOFUA</t>
  </si>
  <si>
    <t>FO-25-1695397</t>
  </si>
  <si>
    <t>16/10/2025 16/10 SE ESCALAA PARA AUTORIZACIÓN DE ROLLOS-16/10 RBM AUTORIZA, SE ESCALA AL COORDINADOR DE ZONA PARA ENTREGA DE ROLLOS EN SITIO | 21/10/2025 SE REALIZA ENTREGA DE 10 ROLLOS POR EL OPERADOR VELOCES CON LA GUIA V4001687487</t>
  </si>
  <si>
    <t>2890082</t>
  </si>
  <si>
    <t>3007051967</t>
  </si>
  <si>
    <t>BARRIO CENTRO PALMIRA 10</t>
  </si>
  <si>
    <t>FO-25-1691792</t>
  </si>
  <si>
    <t>16/10/2025 SE ESCALA AL COORDINADOR DE ZONA PARA ENTREGA DE ROLLOS EN SITIO | 17/10/2025 ENTREGA EN 30 ROLLOS EN BUEN ESTADO</t>
  </si>
  <si>
    <t>2890133</t>
  </si>
  <si>
    <t>3007074444</t>
  </si>
  <si>
    <t>DISTRICOL MYLE</t>
  </si>
  <si>
    <t>FO-25-1695399</t>
  </si>
  <si>
    <t>16/10/2025 16/10 SE ESCALAA PARA AUTORIZACIÓN DE ROLLOS-16/10 RBM AUTORIZA, SE ESCALA AL COORDINADOR DE ZONA PARA ENTREGA DE ROLLOS EN SITIO | 22/10/2025 SE REALIZA ENTREGA DE 50 ROLLOS POR EL OPERADOR CABIFY CON LA GUIA CRE023299</t>
  </si>
  <si>
    <t>2890278</t>
  </si>
  <si>
    <t>3007077209</t>
  </si>
  <si>
    <t>BARRIO LA DALIA  AUTOPISTA MED</t>
  </si>
  <si>
    <t>FO-25-1694961</t>
  </si>
  <si>
    <t>16/10/2025 SE CONFIRMA DATOS. SE REALIZA ENVIO DE ROLLOS CON OPERADOR LOGISTICO | 23/10/2025 SE REALIZA ENVIO DE 60	 ROLLOS, CON LA GUIA 6345301367502. SE CONFIRMA ENTREGA EXITOSA POR PARTE DE LA TRANSPORTADORA</t>
  </si>
  <si>
    <t>2890285</t>
  </si>
  <si>
    <t>FO-25-1693327</t>
  </si>
  <si>
    <t>16/10/2025 SE ESCALA AL COORDINADOR DE ZONA PARA ENTREGA DE ROLLOS EN SITIO | 22/10/2025 SE REALIZA ENTREGA DE 100 ROLLOS POR EL OPERADOR CABIFY CON LA GUIA CRE023294</t>
  </si>
  <si>
    <t>2890337</t>
  </si>
  <si>
    <t>3007073598</t>
  </si>
  <si>
    <t>PTM BELLO  GRANERO LA DIVISA V</t>
  </si>
  <si>
    <t>FO-25-1693329</t>
  </si>
  <si>
    <t>16/10/2025 SE ESCALA AL COORDINADOR DE ZONA PARA ENTREGA DE ROLLOS EN SITIO | 20/10/2025 SE REALIZA ENTREGA DE 50 ROLLOS POR EL OPERADOR VELOCES CON LA GUIA V4001687488</t>
  </si>
  <si>
    <t>2890375</t>
  </si>
  <si>
    <t>FO-25-1693323</t>
  </si>
  <si>
    <t>16/10/2025 SE ESCALA AL COORDINADOR DE ZONA PARA ENTREGA DE ROLLOS EN SITIO | 20/10/2025 ENTREGA DE 130 ROLLOS</t>
  </si>
  <si>
    <t>2890381</t>
  </si>
  <si>
    <t>FO-25-1708279</t>
  </si>
  <si>
    <t>20/10/2025 SE CONFIRMA DATOS. SE REALIZA ENVIO DE ROLLOS CON OPERADOR LOGISTICO | 23/10/2025 SE LE LLAMA AL USUARIO Y SE LE ENVIA GUIA POR WSP. NO CONTESTA, PENDIENTE CONFIRMACION | 22/10/2025 SE REALIZA ENVÍO DE 20 ROLLOS POR INTERRAPIDISIMO</t>
  </si>
  <si>
    <t>2890476</t>
  </si>
  <si>
    <t>3007014983</t>
  </si>
  <si>
    <t>BARRIO CARRERA TRONCAL ARJONA</t>
  </si>
  <si>
    <t>FO-25-1693321</t>
  </si>
  <si>
    <t>16/10/2025 SE ESCALA AL COORDINADOR DE ZONA PARA ENTREGA DE ROLLOS EN SITIO | 21/10/2025 SE REALIZA ENTREGA DE 70 ROLLOS PARA EL CORRESPONSAL</t>
  </si>
  <si>
    <t>2890576</t>
  </si>
  <si>
    <t>3007081194</t>
  </si>
  <si>
    <t>BARRIO LA RIVERA CALI 6</t>
  </si>
  <si>
    <t>FO-25-1693318</t>
  </si>
  <si>
    <t>16/10/2025 SE ESCALA AL COORDINADOR DE ZONA PARA ENTREGA DE ROLLOS EN SITIO | 17/10/2025 SE REALIZA ENTREGA DE 10 ROLLOS REDEBAN</t>
  </si>
  <si>
    <t>2890632</t>
  </si>
  <si>
    <t>3007029197</t>
  </si>
  <si>
    <t>BARRIO EL TOPON SAN VICENTE DE</t>
  </si>
  <si>
    <t>FO-25-1698534</t>
  </si>
  <si>
    <t>17/10/2025 SE CONFIRMA DATOS. SE REALIZA ENVIO DE ROLLOS CON OPERADOR LOGISTICO | 20/10/2025 SE REALIZA ENVIO DE 10 ROLLOS, CON LA GUIA 2187690802 SERVIENTREGA. SE CONFIRMA ENTREGA EXITOSA POR PARTE DE LA TRANSPORTADORA</t>
  </si>
  <si>
    <t>2890655</t>
  </si>
  <si>
    <t>3007067846</t>
  </si>
  <si>
    <t>OPRAP ESTACIÓN AGUACATALA</t>
  </si>
  <si>
    <t>FO-25-1693306</t>
  </si>
  <si>
    <t>16/10/2025 SE ESCALA AL COORDINADOR DE ZONA PARA ENTREGA DE ROLLOS EN SITIO | 27/10/2025 SE ENTREGARON 170 EN PUNTO</t>
  </si>
  <si>
    <t>2890656</t>
  </si>
  <si>
    <t>3007079124</t>
  </si>
  <si>
    <t>BARRIO CENTRO SALAMINA 4</t>
  </si>
  <si>
    <t>FO-25-1693303</t>
  </si>
  <si>
    <t>16/10/2025 SE ESCALA AL COORDINADOR DE ZONA PARA ENTREGA DE ROLLOS EN SITIO | 17/10/2025 SE REALIZA VISITA ENTREGA DE 10 UNIDADES DE ROLLOS AL CLIENTE</t>
  </si>
  <si>
    <t>25279</t>
  </si>
  <si>
    <t>2890720</t>
  </si>
  <si>
    <t>3007036870</t>
  </si>
  <si>
    <t>FOMEQUE</t>
  </si>
  <si>
    <t>BARRIO FOMEQUE CUNDANAMARCA</t>
  </si>
  <si>
    <t>FO-25-1693313</t>
  </si>
  <si>
    <t>16/10/2025 SE ESCALA AL COORDINADOR DE ZONA PARA ENTREGA DE ROLLOS EN SITIO | 22/10/2025 SE LLEGA ALA DIRECCIÓN INDICADA Y SE ENTREGAN 10 ROLLOS RBM SIN MANIPULAR EQUIPOS</t>
  </si>
  <si>
    <t>2890801</t>
  </si>
  <si>
    <t>3007081650</t>
  </si>
  <si>
    <t>DISTRICOL MARCELAS CHIP STORE</t>
  </si>
  <si>
    <t>FO-25-1693298</t>
  </si>
  <si>
    <t>16/10/2025 SE ESCALA AL COORDINADOR DE ZONA PARA ENTREGA DE ROLLOS EN SITIO | 17/10/2025 SW ENTREGAN 20 ROLLLS EXITOSO</t>
  </si>
  <si>
    <t>2890897</t>
  </si>
  <si>
    <t>3007019799</t>
  </si>
  <si>
    <t>BARRIO COSTA HERMOSA SOLEDAD</t>
  </si>
  <si>
    <t>FO-25-1693293</t>
  </si>
  <si>
    <t>16/10/2025 SE ESCALA AL COORDINADOR DE ZONA PARA ENTREGA DE ROLLOS EN SITIO | 18/10/2025 SE HACE ENTREGA DE 40 ROLLOS REDEBAN EN LA CALLE 32 38B 11 COSTA HERMOSA</t>
  </si>
  <si>
    <t>2890931</t>
  </si>
  <si>
    <t>3007077673</t>
  </si>
  <si>
    <t>BARRIO URB VALLE REAL</t>
  </si>
  <si>
    <t>FO-25-1695395</t>
  </si>
  <si>
    <t>16/10/2025 16/10 SE ESCALAA PARA AUTORIZACIÓN DE ROLLOS-16/10 RBM AUTORIZA, SE ESCALA AL COORDINADOR DE ZONA PARA ENTREGA DE ROLLOS EN SITIO | 17/10/2025 SE REALIZA ENTREGA DE 10 ROLLOS TÉRMICOS A LA SEÑORA MARCELA FRANCO, EL CB SE ENCUENTRA CERRADO Y ABREN A LAS 17:00.</t>
  </si>
  <si>
    <t>2891037</t>
  </si>
  <si>
    <t>3007077236</t>
  </si>
  <si>
    <t>BARRIO SAN JOSE DE LAS PALMAS</t>
  </si>
  <si>
    <t>FO-25-1693295</t>
  </si>
  <si>
    <t>16/10/2025 SE ESCALA AL COORDINADOR DE ZONA PARA ENTREGA DE ROLLOS EN SITIO | 17/10/2025 SE REALIZA ENTREGA DE 30 ROLLOS TÉRMICOS A EL SELOR EXIQUIO VIVIEROS.
NO SE ADJUNTA BAUCHER POR MOTIVO QUE EL CB ESTA CERRADO, LA PERSONA QUE LO ATIENDE ABRE A LAS 1530</t>
  </si>
  <si>
    <t>2891124</t>
  </si>
  <si>
    <t>3007055527</t>
  </si>
  <si>
    <t>FO-25-1693286</t>
  </si>
  <si>
    <t>16/10/2025 SE ESCALA AL COORDINADOR DE ZONA PARA ENTREGA DE ROLLOS EN SITIO | 20/10/2025 SE LLEVÓ A CABO UNA VISITA TÉCNICA PARA REALIZAR LA ENTREGA DE 230 ROLLOS REDEBAN. EL USUARIO RECEPTOR VERIFICÓ EL MATERIAL RECIBIDO MEDIANTE CONTEO FÍSICO, CONFIRMANDO QUE LA CANTIDAD ENTREGADA CORRESPONDE CON LO ESTIPULADO. EL PROCESO SE COMPLETÓ DE MANERA EXITOSA, SIN NOVEDADES NI INCONSISTENCIAS.</t>
  </si>
  <si>
    <t>2891127</t>
  </si>
  <si>
    <t>FO-25-1693284</t>
  </si>
  <si>
    <t>16/10/2025 SE REALIZA ENVIO DE ROLLOS CON OPERADOR LOGISTICO | 20/10/2025 SE REALIZA ENVIO DE 20 ROLLOS, CON LA GUIA 2235596250 SERVIENTREGA. SE CONFIRMA ENTREGA EXITOSA POR PARTE DE LA TRANSPORTADORA</t>
  </si>
  <si>
    <t>2891164</t>
  </si>
  <si>
    <t>3007068423</t>
  </si>
  <si>
    <t>PTM ITAGUI SUPER DESECHABLES S</t>
  </si>
  <si>
    <t>FO-25-1693280</t>
  </si>
  <si>
    <t>16/10/2025 SE ESCALA AL COORDINADOR DE ZONA PARA ENTREGA DE ROLLOS EN SITIO | 22/10/2025 SE REALIZA ENTREGA DE 100 ROLLOS POR EL OPERADOR VELOCES CON LA GUIA CRE023300</t>
  </si>
  <si>
    <t>2891221</t>
  </si>
  <si>
    <t>3007079206</t>
  </si>
  <si>
    <t>BARRIO LA Y CAUCASIA</t>
  </si>
  <si>
    <t>FO-25-1695392</t>
  </si>
  <si>
    <t>16/10/2025 16/10 SE ESCALAA PARA AUTORIZACIÓN DE ROLLOS-16/10 RBM AUTORIZA, SE ESCALA AL COORDINADOR DE ZONA PARA ENTREGA DE ROLLOS EN SITIO | 21/10/2025 SE REALIZÓ ENTREGA DE 10 ROLLOS PARA CB BANCOLOMBIA, NO SE MANIPULÓ EQUIPOS.</t>
  </si>
  <si>
    <t>2891278</t>
  </si>
  <si>
    <t>FO-25-1695568</t>
  </si>
  <si>
    <t>17/08/2025 SE ESCALA AL COORDINADOR DE ZONA PARA ENTREGA DE ROLLOS EN SITIO | 21/10/2025 SE REALIZA ENTREGA DE 30 ROLLOS POR EL OPERADOR VELOCES CON LA GUIA V4001687490</t>
  </si>
  <si>
    <t>2891347</t>
  </si>
  <si>
    <t>3007079949</t>
  </si>
  <si>
    <t>BARRIO EL MIRADOR POPAYAN</t>
  </si>
  <si>
    <t>FO-25-1695389</t>
  </si>
  <si>
    <t>16/10/2025 16/10 SE ESCALAA PARA AUTORIZACIÓN DE ROLLOS-16/10 RBM AUTORIZA, SE ESCALA AL COORDINADOR DE ZONA PARA ENTREGA DE ROLLOS EN SITIO | 20/10/2025 SE INGRESA SE ENTREGA 10 ROLLOS RBM</t>
  </si>
  <si>
    <t>2891660</t>
  </si>
  <si>
    <t>3007024600</t>
  </si>
  <si>
    <t>REDY MEDELLIN MORAVIA</t>
  </si>
  <si>
    <t>FO-25-1694554</t>
  </si>
  <si>
    <t>16/10/2025 SE ESCALA AL COORDINADOR DE ZONA PARA ENTREGA DE ROLLOS EN SITIO | 27/10/2025 SE REALIZA ENTREGA DE 230 ROLLOS POR EL OPERADOR CABIFY CON LA GUIA V4001687491</t>
  </si>
  <si>
    <t>70429</t>
  </si>
  <si>
    <t>2891804</t>
  </si>
  <si>
    <t>3007070584</t>
  </si>
  <si>
    <t>MAJAGUAL</t>
  </si>
  <si>
    <t>PTM SUCRE  PUNTO YAV MAJAGUAL</t>
  </si>
  <si>
    <t>FO-25-1698528</t>
  </si>
  <si>
    <t>17/10/2025 SE CONFIRMA DATOS. SE REALIZA ENVIO DE ROLLOS CON OPERADOR LOGISTICO | 23/10/2025 SE LE INFORMA GUIA AL USUARIO. CONFIRMA QUE AUN NO RECIBE | 22/10/2025 SE HACE ENVÍO DE 70 ROLLOS, AL SEÑOR YEISON DE LA OSSA CHÁVEZ, POR LA EMPRESA INTERRAPIDISIMO, SE LE INFORMA SOBRE EL NÚMERO DE LA GUÍA.</t>
  </si>
  <si>
    <t>2891813</t>
  </si>
  <si>
    <t>3007080202</t>
  </si>
  <si>
    <t>BARRIO SAN JAVIER MEDELLIN 10</t>
  </si>
  <si>
    <t>FO-25-1694546</t>
  </si>
  <si>
    <t>16/10/2025 SE ESCALA AL COORDINADOR DE ZONA PARA ENTREGA DE ROLLOS EN SITIO | 20/10/2025 SE REALIZA ENTREGA DE 30 ROLLOS POR EL OPERADOR CABIFY CON LA GUIA V4001687492</t>
  </si>
  <si>
    <t>2891838</t>
  </si>
  <si>
    <t>3007075531</t>
  </si>
  <si>
    <t>PTM VALENCIA BARUEK CAFETERIA</t>
  </si>
  <si>
    <t>FO-25-1698554</t>
  </si>
  <si>
    <t>17/10/2025 SE CONFIRMA DATOS. SE REALIZA ENVIO DE ROLLOS CON OPERADOR LOGISTICO | 20/10/2025 SE REALIZA ENTREGA DE 130 ROLLOS A CORRESPONSAL REDEBAN</t>
  </si>
  <si>
    <t>2891902</t>
  </si>
  <si>
    <t>3007070581</t>
  </si>
  <si>
    <t>DISTRICOL ROSA DIVINA</t>
  </si>
  <si>
    <t>FO-25-1696575</t>
  </si>
  <si>
    <t>22/10/2025 SE REALIZA ENTREGA DE 80 ROLLOS OK</t>
  </si>
  <si>
    <t>2891903</t>
  </si>
  <si>
    <t>3007072102</t>
  </si>
  <si>
    <t>SOACHA UBATE SOACHA</t>
  </si>
  <si>
    <t>FO-25-1694540</t>
  </si>
  <si>
    <t>50683</t>
  </si>
  <si>
    <t>2891919</t>
  </si>
  <si>
    <t>3007077567</t>
  </si>
  <si>
    <t>SAN JUAN DE ARAMA</t>
  </si>
  <si>
    <t>BARRIO CENTRO SAN JUAN DE ARAM</t>
  </si>
  <si>
    <t>FO-25-1695387</t>
  </si>
  <si>
    <t>16/10/2025 SE CONFIRMAN DATOS, SE REALIZA ENVIO DE ROLLOS CON GUIA | 23/10/2025 SE LE COMPARTE GUIA AL USER, PENDIENTE CONFIRMACION DE ENTREGA | 23/10/2025 SE REALIZA ENVIO DE 40 ROLLOS, CON LA GUIA 2235596251 SERVIENTREGA SE CONFIRMA ENTREGA EXITOSA CON EL USUARIO</t>
  </si>
  <si>
    <t>2891931</t>
  </si>
  <si>
    <t>3007046702</t>
  </si>
  <si>
    <t>FO-25-1694538</t>
  </si>
  <si>
    <t>16/10/2025 SE ESCALA AL COORDINADOR DE ZONA PARA ENTREGA DE ROLLOS EN SITIO | 21/10/2025 SE REALIZA ENTREGA DE 30 ROLLOS POR EL OPERADOR VELOCES CON LA GUIA V4001687493</t>
  </si>
  <si>
    <t>2891933</t>
  </si>
  <si>
    <t>3007072312</t>
  </si>
  <si>
    <t>PTM IBAGUE TIENDA FRUVER TTATT</t>
  </si>
  <si>
    <t>FO-25-1694530</t>
  </si>
  <si>
    <t>16/10/2025 SE ESCALA AL COORDINADOR DE ZONA PARA ENTREGA DE ROLLOS EN SITIO | 17/10/2025 SE REALIZA ENTREGA DE 60 ROLLOS POR SOLICITUD DEL CLIENTE.</t>
  </si>
  <si>
    <t>2892135</t>
  </si>
  <si>
    <t>FO-25-1694515</t>
  </si>
  <si>
    <t>16/10/2025 SE ESCALA AL COORDINADOR DE ZONA PARA ENTREGA DE ROLLOS EN SITIO | 17/10/2025 SE ENTREGAN 10 ROLLOS A JUAN CARLOS ANDUQUIA</t>
  </si>
  <si>
    <t>2892144</t>
  </si>
  <si>
    <t>3007069804</t>
  </si>
  <si>
    <t>BARRIO LA LUZ BARRANQUILLA  4</t>
  </si>
  <si>
    <t>FO-25-1694511</t>
  </si>
  <si>
    <t>16/10/2025 SE ESCALA AL COORDINADOR DE ZONA PARA ENTREGA DE ROLLOS EN SITIO | 17/10/2025 SE HACE ENTREGA DE 40 ROLLOS DE REDEBAN</t>
  </si>
  <si>
    <t>2892162</t>
  </si>
  <si>
    <t>FO-25-1694499</t>
  </si>
  <si>
    <t>16/10/2025 SE ESCALA AL COORDINADOR DE ZONA PARA ENTREGA DE ROLLOS EN SITIO | 22/10/2025 SE REALIZA VISITA SE PROCEDE A ENTREGAR 20 UNIDADES DE ROLLOS AL CLIENTE ,CB OPERATIVO</t>
  </si>
  <si>
    <t>76845</t>
  </si>
  <si>
    <t>2892170</t>
  </si>
  <si>
    <t>3007076070</t>
  </si>
  <si>
    <t>ULLOA</t>
  </si>
  <si>
    <t>BARRIO SECTOR MOCTEZUMA ULLOA</t>
  </si>
  <si>
    <t>FO-25-1694494</t>
  </si>
  <si>
    <t>16/10/2025 SE ESCALA AL COORDINADOR DE ZONA PARA ENTREGA DE ROLLOS EN SITIO | 18/10/2025 SE ENTREGAN 10 ROLLOS.</t>
  </si>
  <si>
    <t>2892227</t>
  </si>
  <si>
    <t>3007079593</t>
  </si>
  <si>
    <t>BARRIO CENTRO ANAPOIMA ANAPOIM</t>
  </si>
  <si>
    <t>FO-25-1694505</t>
  </si>
  <si>
    <t>16/10/2025 SE ESCALA AL COORDINADOR DE ZONA PARA ENTREGA DE ROLLOS EN SITIO | 22/10/2025 DURANTE LA VISITA TECNICA PARA REALIZA ENTREGA DE ROLLOS PARA DATÁFONO NO ES POSIBLE POR QUE COMERCIO SE ENCUENTRA CERRADO SE LLAMA AL CELULAR 3103092748 EN REPETIDAS OCASIONES SIN TENER RESPUESTA RECHAZA LLAMADA SE INFORMA A SUPERVISOR, EL CUAL INDICA EL CIERRE DE LA ACTIVIDAD</t>
  </si>
  <si>
    <t>2892230</t>
  </si>
  <si>
    <t>3007080229</t>
  </si>
  <si>
    <t>PTM MEDELLIN DROGUERIA VITAL S</t>
  </si>
  <si>
    <t>FO-25-1694502</t>
  </si>
  <si>
    <t>16/10/2025 SE ESCALA AL COORDINADOR DE ZONA PARA ENTREGA DE ROLLOS EN SITIO | 21/10/2025 SE REALIZA ENTREGA DE 30 ROLLOS POR EL OPERADOR VELOCES CON LA GUIA V4001687494</t>
  </si>
  <si>
    <t>2892307</t>
  </si>
  <si>
    <t>3007057532</t>
  </si>
  <si>
    <t>BARRIO CENTRO CAJICA 5</t>
  </si>
  <si>
    <t>FO-25-1695382</t>
  </si>
  <si>
    <t>16/10/2025 16/10 SE ESCALAA PARA AUTORIZACIÓN DE ROLLOS-16/10 RBM AUTORIZA, SE ESCALA AL COORDINADOR DE ZONA PARA ENTREGA DE ROLLOS EN SITIO | 21/10/2025 ENTREGA DE 10 ROLLOS EJECUTADO OK</t>
  </si>
  <si>
    <t>2892310</t>
  </si>
  <si>
    <t>3007066656</t>
  </si>
  <si>
    <t>BARRIO CHUNTAME CAJICA 2</t>
  </si>
  <si>
    <t>FO-25-1695377</t>
  </si>
  <si>
    <t>16/10/2025 16/10 SE ESCALAA PARA AUTORIZACIÓN DE ROLLOS-16/10 RBM AUTORIZA, SE ESCALA AL COORDINADOR DE ZONA PARA ENTREGA DE ROLLOS EN SITIO | 21/10/2025 ENTREGA DE ROLLOS EJECUTADO OK SE ENTREGAN EN OTRA DIRECCIÓN A PETICIÓN DEL CLIENTE YA QUE ESTEBAN EN EL OTRO COMERCIO</t>
  </si>
  <si>
    <t>2892330</t>
  </si>
  <si>
    <t>FO-25-1694480</t>
  </si>
  <si>
    <t>16/10/2025 SE ESCALA AL COORDINADOR DE ZONA PARA ENTREGA DE ROLLOS EN SITIO | 17/10/2025 DURANTE LA VISITA TECNICA PARA REALIZA ENTREGA DE ROLLOS PARA DATÁFONO CORRESPONSAL SE ENCUENTRA CERRADO SE LLAMA AL CELULAR EL CUAL CLIENTE INDICA POR LLAMADA LA ENTREGA DE ROLLOS EN UN DIRECCIÓN ALEDAÑA AL CORRESPONSAL</t>
  </si>
  <si>
    <t>2892331</t>
  </si>
  <si>
    <t>3007080085</t>
  </si>
  <si>
    <t>BARRIO VILLA HEERMOSA MEDELLIN</t>
  </si>
  <si>
    <t>FO-25-1700059</t>
  </si>
  <si>
    <t>17/10/2025 SE ESCALA AL COORDINADOR DE ZONA PARA ENTREGA DE ROLLOS EN SITIO | 21/10/2025 SE REALIZA ENTREGA DE 10 ROLLOS POR EL OPERADOR CABIFY CON LA GUIA V4001696830</t>
  </si>
  <si>
    <t>CONTRERAS ROSSI LITZY YULIETH</t>
  </si>
  <si>
    <t>2892392</t>
  </si>
  <si>
    <t>3007043266</t>
  </si>
  <si>
    <t>BARRIO MELLITOS NECOCLI</t>
  </si>
  <si>
    <t>FO-25-1694472</t>
  </si>
  <si>
    <t>16/10/2025 SE ESCALA AL COORDINADOR DE ZONA PARA ENTREGA DE ROLLOS EN SITIO | 22/10/2025 SE ENVIA ROLLOS CON EL CONDUCTOR Y SE COMPARTE INFORMACION A LA USUARIA. LA CLIENTA CONFIRMA EL RECIBIDO</t>
  </si>
  <si>
    <t>2892415</t>
  </si>
  <si>
    <t>3007057074</t>
  </si>
  <si>
    <t>PTM IBAGUE VARIEDADES DIZA</t>
  </si>
  <si>
    <t>FO-25-1694491</t>
  </si>
  <si>
    <t>16/10/2025 SE ESCALA AL COORDINADOR DE ZONA PARA ENTREGA DE ROLLOS EN SITIO | 17/10/2025 SE REALIZA ENTREGA DE 30 ROLLOS POR SOLICITUD DEL CLIENTE.</t>
  </si>
  <si>
    <t>66440</t>
  </si>
  <si>
    <t>2892420</t>
  </si>
  <si>
    <t>3007080950</t>
  </si>
  <si>
    <t>MARSELLA</t>
  </si>
  <si>
    <t>BARRIO CENTRO MARSELLA 7</t>
  </si>
  <si>
    <t>FO-25-1694484</t>
  </si>
  <si>
    <t>16/10/2025 SE ESCALA AL COORDINADOR DE ZONA PARA ENTREGA DE ROLLOS EN SITIO | 18/10/2025 VISITAMOS COMERCIO REALIZAMOS ENTREGA DE 10 ROLLOS LOS ENTREGAMOS AL PERSONAL ENCARGADO DE LA ISLA DE LA ESTACIÓN DE COMBUSTIBLE YA QUE ESTA CERRADO Y EN LLAMADA TELEFÓNICA NOS PIDE EL FAVOR LA SRA ALEJANDRA QUÉ LOS ENTREGUEMOS ALLÍ.</t>
  </si>
  <si>
    <t>2892501</t>
  </si>
  <si>
    <t>3007079380</t>
  </si>
  <si>
    <t>BARRIO ZONA INDUSTRIALES LA MA</t>
  </si>
  <si>
    <t>FO-25-1694477</t>
  </si>
  <si>
    <t>16/10/2025 SE ESCALA AL COORDINADOR DE ZONA PARA ENTREGA DE ROLLOS EN SITIO | 17/10/2025 SE ENTREGAN 20 ROLLOS</t>
  </si>
  <si>
    <t>2892600</t>
  </si>
  <si>
    <t>3007080619</t>
  </si>
  <si>
    <t>BARRIO CENTRO PITALITO 22</t>
  </si>
  <si>
    <t>FO-25-1697939</t>
  </si>
  <si>
    <t>17/10/2025 SE CONFIRMAN DATOS, SE REALIZA ENVIO DE ROLLOS CON GUIA | 23/10/2025 SE REALIZA ENVIO DE 10 ROLLOS, CON LA GUIA 2235596265 SERVIENTREGA SE CONFIRMA ENTREGA EXITOSA POR PARTE DE LA TRANSPORTADORA</t>
  </si>
  <si>
    <t>2892634</t>
  </si>
  <si>
    <t>3007079245</t>
  </si>
  <si>
    <t>DISTRICOL DROGUERIA Y PERFUMER</t>
  </si>
  <si>
    <t>FO-25-1695373</t>
  </si>
  <si>
    <t>16/10/2025 16/10 SE ESCALA PARA AUTORIZACIÓN DE ROLLOS-16/10 RBM AUTORIZA, SE REALIZA ENVIO DE ROLLOS CON OPERADOR LOGISTICO | 22/10/2025 SE REALIZA ENVIO DE 10 ROLLOS, CON LA GUIA 2187690801 SERVIENTREGA SE CONFIRMA ENTREGA EXITOSA POR PARTE DE LA TRANSPORTADORA</t>
  </si>
  <si>
    <t>2892641</t>
  </si>
  <si>
    <t>3007037637</t>
  </si>
  <si>
    <t>DISTRICOL CEL PACIFICO</t>
  </si>
  <si>
    <t>FO-25-1696347</t>
  </si>
  <si>
    <t>17/10/2025 SE REALIZA ENVIO DE ROLLOS CON OPERADOR LOGISTICO | 23/10/2025 SE LE INFORMA GUIA AL USUARIO, PENDIENTE CONFIRMACION | 28/10/2025 SE REALIZA ENVIO DE 10 ROLLOS, CON LA GUIA 284607473 SERVIENTREGA SE CONFIRMA ENTREGA EXITOSA POR PARTE DE LA TRANSPORTADORA</t>
  </si>
  <si>
    <t>2892657</t>
  </si>
  <si>
    <t>3007069293</t>
  </si>
  <si>
    <t>BARRIO CENTRO COPACABANA 1</t>
  </si>
  <si>
    <t>FO-25-1696578</t>
  </si>
  <si>
    <t>18/10/2025 SE REALIZA ENTREGA OK DE 10 ROLLOS</t>
  </si>
  <si>
    <t>2892764</t>
  </si>
  <si>
    <t>3007028225</t>
  </si>
  <si>
    <t>COMCARD MED CIBERPLAY</t>
  </si>
  <si>
    <t>FO-25-1695369</t>
  </si>
  <si>
    <t>16/10/2025 16/10 SE ESCALAA PARA AUTORIZACIÓN DE ROLLOS-16/10 RBM AUTORIZA, SE ESCALA AL COORDINADOR DE ZONA PARA ENTREGA DE ROLLOS EN SITIO | 23/10/2025 SE INTENTA PRIMERA ENTREGA PERO CLIENTE NO RESPONDE | 24/10/2025 SE REALIZA ENTREGA DE 70 ROLLOS POR EL OPERADOR CABIFY CON LA GUIA V4001687496</t>
  </si>
  <si>
    <t>2892766</t>
  </si>
  <si>
    <t>3007080228</t>
  </si>
  <si>
    <t>PTM MEDELLIN MINI MERCADO LA 5</t>
  </si>
  <si>
    <t>FO-25-1695094</t>
  </si>
  <si>
    <t>16/10/2025 SE ESCALA AL COORDINADOR DE ZONA PARA ENTREGA DE ROLLOS EN SITIO | 21/10/2025 SE REALIZA ENTREGA DE 50 ROLLOS POR EL OPERADOR VELOCES CON LA GUIA V4001687497</t>
  </si>
  <si>
    <t>2892787</t>
  </si>
  <si>
    <t>3007079672</t>
  </si>
  <si>
    <t>BARRIO BELEN MEDELLIN 14</t>
  </si>
  <si>
    <t>FO-25-1695093</t>
  </si>
  <si>
    <t>16/10/2025 SE ESCALA AL COORDINADOR DE ZONA PARA ENTREGA DE ROLLOS EN SITIO | 22/10/2025 SE REALIZA ENTREGA DE 10 ROLLOS POR EL OPERADOR CABIFY CON LA GUIA CRE023291</t>
  </si>
  <si>
    <t>2892808</t>
  </si>
  <si>
    <t>3007079368</t>
  </si>
  <si>
    <t>BARRIO CGTO BERASTEGUI CIENAGA</t>
  </si>
  <si>
    <t>FO-25-1695128</t>
  </si>
  <si>
    <t>16/10/2025 SE ESCALA AL COORDINADOR DE ZONA PARA ENTREGA DE ROLLOS EN SITIO | 18/10/2025 SE REALIZA ENTREGA DE 10 ROLLOS EN EL PUNTO SIN NOVEDAD, EN LA ENTREGA NO SE INTERVIENE EQUIPO</t>
  </si>
  <si>
    <t>2892836</t>
  </si>
  <si>
    <t>3007050582</t>
  </si>
  <si>
    <t>BARRIO INSPECCION DE SAN ADOLF</t>
  </si>
  <si>
    <t>FO-25-1697016</t>
  </si>
  <si>
    <t>17/10/2025 SE REALIZA ENVIO DE ROLLOS CON OPERADOR LOGISTICO | 20/10/2025 SE REALIZA ENVIO DE 10 ROLLOS, CON LA GUIA 2235596254 SERVIENTREGA. SE CONFIRMA ENTREGA EXITOSA POR PARTE DE LA TRANSPORTADORA</t>
  </si>
  <si>
    <t>2892874</t>
  </si>
  <si>
    <t>3007071531</t>
  </si>
  <si>
    <t>BARRIO ACEVEDO ACEVEDO</t>
  </si>
  <si>
    <t>FO-25-1697015</t>
  </si>
  <si>
    <t>17/10/2025 SE REALIZA ENVIO DE ROLLOS CON OPERADOR LOGISTICO | 20/10/2025 SE REALIZA ENVIO DE 10 ROLLOS, CON LA GUIA 2235596253 SERVIENTREGA. SE CONFIRMA ENTREGA EXITOSA POR PARTE DE LA TRANSPORTADORA</t>
  </si>
  <si>
    <t>2892878</t>
  </si>
  <si>
    <t>3007048996</t>
  </si>
  <si>
    <t>DISTRICOL TLMOTOREPUESTOS MYG</t>
  </si>
  <si>
    <t>FO-25-1696345</t>
  </si>
  <si>
    <t>17/10/2025 SE REALIZA ENVIO DE ROLLOS CON OPERADOR LOGISTICO | 22/10/2025 SE REALIZA ENVÍO DE  30 ROLLOS POR MEDIO DE INTERRAPIDISIMO</t>
  </si>
  <si>
    <t>85410</t>
  </si>
  <si>
    <t>2892905</t>
  </si>
  <si>
    <t>3007078770</t>
  </si>
  <si>
    <t>TAURAMENA</t>
  </si>
  <si>
    <t>DISTRICOL DROGUERIA LA SALUD S</t>
  </si>
  <si>
    <t>FO-25-1695106</t>
  </si>
  <si>
    <t>16/10/2025 SE ESCALA AL COORDINADOR DE ZONA PARA ENTREGA DE ROLLOS EN SITIO | 20/10/2025 EN COMUNICACIÓN CON LA SEÑORA YULIANA MEJIA AL NUMERO 3103379792,  INDICA SE ENVIEN LOS ROLLOS POR SERVICIO DE TAXIS. RECIBIDO OK</t>
  </si>
  <si>
    <t>2892917</t>
  </si>
  <si>
    <t>3007079838</t>
  </si>
  <si>
    <t>BARRIO MARIA EUGENIA ALTO AGUACHICA  2</t>
  </si>
  <si>
    <t>FO-25-1699175</t>
  </si>
  <si>
    <t>20/10/2025 SE REALIZA ENVIO DE 10 ROLLOS, CON LA GUIA 2205447259 SERVIENTREGA. SE CONFIRMA ENTREGA EXITOSA POR PARTE DE LA TRANSPORTADORA</t>
  </si>
  <si>
    <t>2892972</t>
  </si>
  <si>
    <t>3007068861</t>
  </si>
  <si>
    <t>DISTRICOL TRAMITES ISA</t>
  </si>
  <si>
    <t>FO-25-1698524</t>
  </si>
  <si>
    <t>17/10/2025 SE CONFIRMA DATOS. SE REALIZA ENVIO DE ROLLOS CON OPERADOR LOGISTICO | 24/10/2025 ENVIO DEVUELTO CON LAS SIGUIENTES OBSERVACIONES: NO SE ESTABLECE COMUNICACION CON EL DESTINATARIO // EXCEDE TIEMPO EN BODEGA // DEVOLUCION AL REMITENTE        .</t>
  </si>
  <si>
    <t>2892982</t>
  </si>
  <si>
    <t>3007063868</t>
  </si>
  <si>
    <t>PTM VALLEDUPAR PUNTOSERVIS VAL</t>
  </si>
  <si>
    <t>FO-25-1695359</t>
  </si>
  <si>
    <t>16/10/2025 16/10 SE ESCALAA PARA AUTORIZACIÓN DE ROLLOS-16/10 RBM AUTORIZA, SE ESCALA AL COORDINADOR DE ZONA PARA ENTREGA DE ROLLOS EN SITIO | 23/10/2025 SE REALIZA ENTREGA DE 30 ROLLOS EN DIRECCIÓN DE CB</t>
  </si>
  <si>
    <t>2893119</t>
  </si>
  <si>
    <t>3007080219</t>
  </si>
  <si>
    <t>PTM MONTERIA VARIEDADES EL IMP</t>
  </si>
  <si>
    <t>FO-25-1695083</t>
  </si>
  <si>
    <t>16/10/2025 SE ESCALA AL COORDINADOR DE ZONA PARA ENTREGA DE ROLLOS EN SITIO | 17/10/2025 SE REALIZA ENTREGA DE 20 ROLLOS A CORRESPONSAL REDEBAN</t>
  </si>
  <si>
    <t>2893173</t>
  </si>
  <si>
    <t>3007080215</t>
  </si>
  <si>
    <t>PTM RETIRO MINIMERCADO SAN JOS</t>
  </si>
  <si>
    <t>FO-25-1695565</t>
  </si>
  <si>
    <t>17/08/2025 SE ESCALA AL COORDINADOR DE ZONA PARA ENTREGA DE ROLLOS EN SITIO | 24/10/2025 SE ENTREGAN 30 ROLLOS</t>
  </si>
  <si>
    <t>2893258</t>
  </si>
  <si>
    <t>3007073716</t>
  </si>
  <si>
    <t>BARRIO VEREDA LOS PINOS RIONEG</t>
  </si>
  <si>
    <t>FO-25-1695354</t>
  </si>
  <si>
    <t>16/10/2025 SE ESCALA AL COORDINADOR DE ZONA PARA ENTREGA DE ROLLOS EN SITIO | 24/10/2025 SE ENTREGAN 40 ROLLOS</t>
  </si>
  <si>
    <t>2893281</t>
  </si>
  <si>
    <t>3007071912</t>
  </si>
  <si>
    <t>AIPE SAN MARTIN</t>
  </si>
  <si>
    <t>FO-25-1695562</t>
  </si>
  <si>
    <t>17/08/2025 SE ESCALA AL COORDINADOR DE ZONA PARA ENTREGA DE ROLLOS EN SITIO | 17/10/2025 SE REALIZA VISTA AL PUNTO SE ENTREGAN 40 ROLLOS PAPEL RBM,</t>
  </si>
  <si>
    <t>2893283</t>
  </si>
  <si>
    <t>3007078713</t>
  </si>
  <si>
    <t>PTM MONTERIA FARMA 1</t>
  </si>
  <si>
    <t>FO-25-1695559</t>
  </si>
  <si>
    <t>17/08/2025 SE ESCALA AL COORDINADOR DE ZONA PARA ENTREGA DE ROLLOS EN SITIO | 17/10/2025 SE REALIZA ENTREGA DE 30 ROLLOS A CORRESPONSAL REDEBAN.</t>
  </si>
  <si>
    <t>2893341</t>
  </si>
  <si>
    <t>3007074248</t>
  </si>
  <si>
    <t>PTM BOGOTA TU TRANSACCION 1</t>
  </si>
  <si>
    <t>FO-25-1695556</t>
  </si>
  <si>
    <t>17/08/2025 SE ESCALA AL COORDINADOR DE ZONA PARA ENTREGA DE ROLLOS EN SITIO | 18/10/2025 SE LLEGA A LA DIRECCIÓN INDICADA Y SE ENTREGAN 30 ROLLOS RBM SIN MANIPULAR EQUIPOS</t>
  </si>
  <si>
    <t>2893353</t>
  </si>
  <si>
    <t>3007072067</t>
  </si>
  <si>
    <t>DISTRICOL SERVICIOS CONTABLES</t>
  </si>
  <si>
    <t>FO-25-1695553</t>
  </si>
  <si>
    <t>17/08/2025 SE ESCALA AL COORDINADOR DE ZONA PARA ENTREGA DE ROLLOS EN SITIO | 18/10/2025 SE VISITA COMERCIO SE REALIZA ENTREGA DE 20 ROLLOS DE PAPEL PARA DATÁFONO REDEBAN</t>
  </si>
  <si>
    <t>2893358</t>
  </si>
  <si>
    <t>3007066218</t>
  </si>
  <si>
    <t>BARRIO CALLE PRINCIPAL CARTAGE</t>
  </si>
  <si>
    <t>FO-25-1695551</t>
  </si>
  <si>
    <t>17/08/2025 SE ESCALA AL COORDINADOR DE ZONA PARA ENTREGA DE ROLLOS EN SITIO | 22/10/2025 SE REALIZA ENTREGA DE 20 ROLLOS PARA EL CORRESPONSAL</t>
  </si>
  <si>
    <t>2893394</t>
  </si>
  <si>
    <t>3007020581</t>
  </si>
  <si>
    <t>BARRIO FUNDADORES IV VALLEDUPA</t>
  </si>
  <si>
    <t>FO-25-1695542</t>
  </si>
  <si>
    <t>17/08/2025 SE ESCALA AL COORDINADOR DE ZONA PARA ENTREGA DE ROLLOS EN SITIO | 23/10/2025 SE REALIZA ENTREGA DE 170 ROLLOS EN DIRECCIÓN DE CB</t>
  </si>
  <si>
    <t>2893524</t>
  </si>
  <si>
    <t>3007076733</t>
  </si>
  <si>
    <t>BARRIO FINCA EL PLACER LEBRIJA</t>
  </si>
  <si>
    <t>FO-25-1695547</t>
  </si>
  <si>
    <t>17/08/2025 SE ESCALA AL COORDINADOR DE ZONA PARA ENTREGA DE ROLLOS EN SITIO | 18/10/2025 ENTREGA DE ROLLOS EN DIRECCIÓN INDICADA POR EL SEÑOR PABLO YA QUE ESTÁ UBICADO EN UNA VEREDA LEJANO</t>
  </si>
  <si>
    <t>52240</t>
  </si>
  <si>
    <t>2893545</t>
  </si>
  <si>
    <t>3007076121</t>
  </si>
  <si>
    <t>CHACHAGUI</t>
  </si>
  <si>
    <t>BARRIO PANAMERICANO CHACHAGUI 1</t>
  </si>
  <si>
    <t>FO-25-1695544</t>
  </si>
  <si>
    <t>17/08/2025 SE ESCALA AL COORDINADOR DE ZONA PARA ENTREGA DE ROLLOS EN SITIO | 20/10/2025 SE VISITA EL CB PARA ENTREGAR 10 ROLLOS, ENTREGA OK</t>
  </si>
  <si>
    <t>15778</t>
  </si>
  <si>
    <t>2893794</t>
  </si>
  <si>
    <t>3007080357</t>
  </si>
  <si>
    <t>SUTATENZA</t>
  </si>
  <si>
    <t>BARRIO CENTRO SUTATENZA 1</t>
  </si>
  <si>
    <t>FO-25-1696342</t>
  </si>
  <si>
    <t>17/10/2025 SE REALIZA ENVIO DE ROLLOS CON OPERADOR LOGISTICO | 21/10/2025 SE REALIZA ENVIO DE 20 ROLLOS, CON LA GUIA 2235596252 SERVIENTREGA. SE CONFIRMA ENTREGA EXITOSA POR PARTE DE LA TRANSPORTADORA</t>
  </si>
  <si>
    <t>70221</t>
  </si>
  <si>
    <t>2893879</t>
  </si>
  <si>
    <t>3007078758</t>
  </si>
  <si>
    <t>COVEÑAS</t>
  </si>
  <si>
    <t>FO-25-1695526</t>
  </si>
  <si>
    <t>17/08/2025 SE ESCALA AL COORDINADOR DE ZONA PARA ENTREGA DE ROLLOS EN SITIO | 18/10/2025 SE VISITA SITIO SE VERIFICA INFORMACIÓN SE REALIZA ENTREGA DE ROLLOS, NO SE MANIPULA EQUIPOS. FIRMA QUIEN RECIBE LOS ROLLOS.</t>
  </si>
  <si>
    <t>2894008</t>
  </si>
  <si>
    <t>3007079337</t>
  </si>
  <si>
    <t>BARRIO PENOL PENOL 1</t>
  </si>
  <si>
    <t>FO-25-1695530</t>
  </si>
  <si>
    <t>17/08/2025 SE ESCALA AL COORDINADOR DE ZONA PARA ENTREGA DE ROLLOS EN SITIO | 20/10/2025 SE LLEVÓ A CABO UNA VISITA TÉCNICA PARA REALIZAR LA ENTREGA DE 110 ROLLOS REDEBAN. EL USUARIO RECEPTOR VERIFICÓ EL MATERIAL RECIBIDO MEDIANTE CONTEO FÍSICO, CONFIRMANDO QUE LA CANTIDAD ENTREGADA CORRESPONDE CON LO ESTIPULADO. EL PROCESO SE COMPLETÓ DE MANERA EXITOSA, SIN NOVEDADES NI INCONSISTENCIAS.</t>
  </si>
  <si>
    <t>2894090</t>
  </si>
  <si>
    <t>3007074874</t>
  </si>
  <si>
    <t>BARRIO EL RMANSO PEREIRA</t>
  </si>
  <si>
    <t>FO-25-1696334</t>
  </si>
  <si>
    <t>17/10/2025 SE ESCALA AL COORDINADOR DE ZONA PARA ENTREGA DE ROLLOS EN SITIO | 18/10/2025 VISITAMOS COMERCIO REALIZAMOS ENTREGA DE 20 ROLLOS.</t>
  </si>
  <si>
    <t>2894150</t>
  </si>
  <si>
    <t>3007061009</t>
  </si>
  <si>
    <t>PTM RIOHACHA MULTISERVICIOS PU</t>
  </si>
  <si>
    <t>FO-25-1700094</t>
  </si>
  <si>
    <t>17/10/2025 SE CONFIRMAN DATOS. SE REALIZA ENVIO DE ROLLOS CON OPERADOR LOGISTICO | 23/10/2025 SE REALIZA ENVIÓ DE 20 ROLLOS PARADATÁFONO A RIOHACHA POR INTERRAPIDISIMO</t>
  </si>
  <si>
    <t>2894642</t>
  </si>
  <si>
    <t>3007079733</t>
  </si>
  <si>
    <t>PTM MEDELLIN TIENDA ITM</t>
  </si>
  <si>
    <t>FO-25-1696331</t>
  </si>
  <si>
    <t>17/10/2025 SE ESCALA AL COORDINADOR DE ZONA PARA ENTREGA DE ROLLOS EN SITIO | 21/10/2025 SE REALIZA ENTREGA DE 20 ROLLOS POR EL OPERADOR CABIFY CON LA GUIA V4001696831</t>
  </si>
  <si>
    <t>2894744</t>
  </si>
  <si>
    <t>3007078637</t>
  </si>
  <si>
    <t>PTM BOGOTA TEAMS TECNOLOGY</t>
  </si>
  <si>
    <t>FO-25-1696322</t>
  </si>
  <si>
    <t>17/10/2025 SE ESCALA AL COORDINADOR DE ZONA PARA ENTREGA DE ROLLOS EN SITIO | 21/10/2025 SE VISITA COMERCIO, SE ENTREGAN 10 ROLLOS RBM</t>
  </si>
  <si>
    <t>2894745</t>
  </si>
  <si>
    <t>3007080840</t>
  </si>
  <si>
    <t>PTM CAUCASIA VARIEDADES LERS</t>
  </si>
  <si>
    <t>FO-25-1700143</t>
  </si>
  <si>
    <t>17/10/2025 17/10 SE ESCALA PARA AUTORIZACIÓN DE ROLLOS-17/10 RBM AUTORIZA. SE ESCALA AL COORDINADOR DE ZONA PARA ENTREGA DE ROLLOS EN SITIO | 21/10/2025 SE REALIZÓ ENTREGA DE 20 ROLLOS PARA CB BANCOLOMBIA, NO SE MANIPULÓ EQUIPOS.</t>
  </si>
  <si>
    <t>2894767</t>
  </si>
  <si>
    <t>3007077149</t>
  </si>
  <si>
    <t>BARRIO SAN FRANCISCO TUNJA 1</t>
  </si>
  <si>
    <t>FO-25-1696311</t>
  </si>
  <si>
    <t>17/10/2025 SE ESCALA AL COORDINADOR DE ZONA PARA ENTREGA DE ROLLOS EN SITIO | 17/10/2025 SE REALIZA ENTREGA DE 50 ROLLOS CON VISITA.</t>
  </si>
  <si>
    <t>2894804</t>
  </si>
  <si>
    <t>3007041938</t>
  </si>
  <si>
    <t>PTM BMANGA EL MIRADOR</t>
  </si>
  <si>
    <t>FO-25-1696328</t>
  </si>
  <si>
    <t>17/10/2025 SE ESCALA AL COORDINADOR DE ZONA PARA ENTREGA DE ROLLOS EN SITIO | 18/10/2025 SE VISITA COMERCIO SE HACE ENTREGA DE 20 ROLLOS</t>
  </si>
  <si>
    <t>2894807</t>
  </si>
  <si>
    <t>3007080071</t>
  </si>
  <si>
    <t>BRR SAN MARTIN VALLEDUPAR</t>
  </si>
  <si>
    <t>FO-25-1696325</t>
  </si>
  <si>
    <t>17/10/2025 SE ESCALA AL COORDINADOR DE ZONA PARA ENTREGA DE ROLLOS EN SITIO | 22/10/2025 SE REALIZA ENTEEGA DE 10 ROLLOS EN DIRECCIÓN</t>
  </si>
  <si>
    <t>2894824</t>
  </si>
  <si>
    <t>3007055924</t>
  </si>
  <si>
    <t>DISTRICOL INVERS MARIATRINIDAD</t>
  </si>
  <si>
    <t>FO-25-1696317</t>
  </si>
  <si>
    <t>17/10/2025 SE ESCALA AL COORDINADOR DE ZONA PARA ENTREGA DE ROLLOS EN SITIO | 18/10/2025 SE VISITA COMERCIO Y SE HACE ENTREGA DE 160 ROLLOS A LA SEÑORA KATTY ARRIETA.</t>
  </si>
  <si>
    <t>2894919</t>
  </si>
  <si>
    <t>3007076114</t>
  </si>
  <si>
    <t>PTM CALI AQUI ES NENA</t>
  </si>
  <si>
    <t>FO-25-1696313</t>
  </si>
  <si>
    <t>17/10/2025 SE ESCALA AL COORDINADOR DE ZONA PARA ENTREGA DE ROLLOS EN SITIO | 18/10/2025 SE ENTREGAN 40 ROLLOS DE REDEBAN A LA SEÑORA NANCY MILENA GÓMEZ HERNÁNDEZ</t>
  </si>
  <si>
    <t>2894990</t>
  </si>
  <si>
    <t>3007065159</t>
  </si>
  <si>
    <t>PTM PITALITO AUTOSERVICIO CABE</t>
  </si>
  <si>
    <t>FO-25-1708275</t>
  </si>
  <si>
    <t>20/10/2025 SE CONFIRMA DATOS. SE REALIZA ENVIO DE ROLLOS CON OPERADOR LOGISTICO | 23/10/2025 SE REALIZA ENVIO DE 30 ROLLOS, CON LA GUIA 2235596283 SERVIENTREGA SE CONFIRMA ENTREGA EXITOSA POR PARTE DE LA TRANSPORTADORA</t>
  </si>
  <si>
    <t>2895000</t>
  </si>
  <si>
    <t>3007079780</t>
  </si>
  <si>
    <t>BARRIO LA JULIA MONTERIA 2</t>
  </si>
  <si>
    <t>FO-25-1697011</t>
  </si>
  <si>
    <t>17/10/2025 SE ESCALA AL COORDINADOR DE ZONA PARA ENTREGA DE ROLLOS EN SITIO | 21/10/2025 SE REALIZA ENTREGA DE 10 ROLLOS A CORRESPONSAL REDEBAN</t>
  </si>
  <si>
    <t>2895034</t>
  </si>
  <si>
    <t>3007077389</t>
  </si>
  <si>
    <t>BARRIO EL PALMAR BOGOTA 1</t>
  </si>
  <si>
    <t>FO-25-1697006</t>
  </si>
  <si>
    <t>17/10/2025 SE ESCALA AL COORDINADOR DE ZONA PARA ENTREGA DE ROLLOS EN SITIO | 18/10/2025 SE REALIZA LA ENTREGA DE 40 ROLLOS</t>
  </si>
  <si>
    <t>2895050</t>
  </si>
  <si>
    <t>3007031703</t>
  </si>
  <si>
    <t>OPRAP VENTURA TERREROS</t>
  </si>
  <si>
    <t>FO-25-1696997</t>
  </si>
  <si>
    <t>17/10/2025 SE ESCALA AL COORDINADOR DE ZONA PARA ENTREGA DE ROLLOS EN SITIO | 20/10/2025 SE REALIZA ENTREGA DE 160 ROLLOS PARA DATAFONO, AL MOMENTO DE LA ENTREGA SYTEX PRESENTANDO FALLAS DE ACCESO SE REALIZA FORMATO FÍSICO DÓNDE QUEDA LA FIRMA DEL CLIENTE</t>
  </si>
  <si>
    <t>2895081</t>
  </si>
  <si>
    <t>3007068663</t>
  </si>
  <si>
    <t>BARRIO LA PINUELA COCORNA</t>
  </si>
  <si>
    <t>FO-25-1696986</t>
  </si>
  <si>
    <t>17/10/2025 SE ESCALA AL COORDINADOR DE ZONA PARA ENTREGA DE ROLLOS EN SITIO | 21/10/2025 SE REALIZA EL DESPACHO DE 70 ROLLOS REDEBAN MEDIANTE TRANSPORTE FLOTA CON DESTINO AL CORRESPONSAL BANCOLOMBIA. SE ESTABLECE CONTACTO CON EL USUARIO RECEPTOR PARA CONFIRMAR LA ENTREGA. EL USUARIO VERIFICA Y CONFIRMA LA RECEPCIÓN EXITOSA DEL MATERIAL.</t>
  </si>
  <si>
    <t>2895171</t>
  </si>
  <si>
    <t>3007074645</t>
  </si>
  <si>
    <t>PTM BUCARAMANGA  PAPELERIA Y V</t>
  </si>
  <si>
    <t>FO-25-1696968</t>
  </si>
  <si>
    <t>17/10/2025 SE ESCALA AL COORDINADOR DE ZONA PARA ENTREGA DE ROLLOS EN SITIO | 17/10/2025 SE HACE PRESENCIA EN COMERCIO SE REALIZA ENTREGA DE 40 ROLLOS</t>
  </si>
  <si>
    <t>2895217</t>
  </si>
  <si>
    <t>3007044550</t>
  </si>
  <si>
    <t>DISTRICOL DISTRIBUIDORA FERPAV</t>
  </si>
  <si>
    <t>FO-25-1696981</t>
  </si>
  <si>
    <t>17/10/2025 SE ESCALA AL COORDINADOR DE ZONA PARA ENTREGA DE ROLLOS EN SITIO | 21/10/2025 SE ENTREGAN 20 ROLLOS CON VISITA OK</t>
  </si>
  <si>
    <t>2895275</t>
  </si>
  <si>
    <t>3007060513</t>
  </si>
  <si>
    <t>PTM CARTAGENA PAPELERIA WILMAR</t>
  </si>
  <si>
    <t>FO-25-1696962</t>
  </si>
  <si>
    <t>17/10/2025 SE ESCALA AL COORDINADOR DE ZONA PARA ENTREGA DE ROLLOS EN SITIO | 22/10/2025 SE ENTREGAN 60 ROLLOS</t>
  </si>
  <si>
    <t>2895470</t>
  </si>
  <si>
    <t>3007078741</t>
  </si>
  <si>
    <t>PTM CALI COLMENA Y VARIEDADES</t>
  </si>
  <si>
    <t>FO-25-1697919</t>
  </si>
  <si>
    <t>17/10/2025 SE ESCALA AL COORDINADOR DE ZONA PARA ENTREGA DE ROLLOS EN SITIO | 18/10/2025 SE VISITA CORRESPONSAL Y SE REALIZA ENTREGA DE 30 ROLLOS</t>
  </si>
  <si>
    <t>2895473</t>
  </si>
  <si>
    <t>3007053051</t>
  </si>
  <si>
    <t>PTM MEDELLIN MERCATEADERO</t>
  </si>
  <si>
    <t>FO-25-1697916</t>
  </si>
  <si>
    <t>17/10/2025 SE ESCALA AL COORDINADOR DE ZONA PARA ENTREGA DE ROLLOS EN SITIO | 24/10/2025 SE REALIZA ENTREGA DE 40 ROLLOS POR EL OPERADOR CABIFY CON LA GUIA V4001696837</t>
  </si>
  <si>
    <t>2895567</t>
  </si>
  <si>
    <t>3007074107</t>
  </si>
  <si>
    <t>FO-25-1697914</t>
  </si>
  <si>
    <t>17/10/2025 SE ESCALA AL COORDINADOR DE ZONA PARA ENTREGA DE ROLLOS EN SITIO | 17/10/2025 SE ENTREGAN 10 ROLLOS</t>
  </si>
  <si>
    <t>2895639</t>
  </si>
  <si>
    <t>3007080216</t>
  </si>
  <si>
    <t>PTM CUCUTA PAPELERIA Y VARIEDA</t>
  </si>
  <si>
    <t>FO-25-1697911</t>
  </si>
  <si>
    <t>17/10/2025 SE ESCALA AL COORDINADOR DE ZONA PARA ENTREGA DE ROLLOS EN SITIO | 22/10/2025 SE VISITA DIRECCIÓN INDICADA POR EL CLIENTE PARA ENTREGAR 10 ROLLOS OK.</t>
  </si>
  <si>
    <t>2895695</t>
  </si>
  <si>
    <t>3007017689</t>
  </si>
  <si>
    <t>MULTIPAGAS  SUC 364 MAIZARO</t>
  </si>
  <si>
    <t>FO-25-1700148</t>
  </si>
  <si>
    <t>17/10/2025 17/10 SE ESCALA PARA AUTORIZACIÓN DE ROLLOS-17/10 RBM AUTORIZA. SE ESCALA AL COORDINADOR DE ZONA PARA ENTREGA DE ROLLOS EN SITIO | 18/10/2025 SE REALIZA ENTREGA DE 30 ROLLOS AL COMERCIO</t>
  </si>
  <si>
    <t>2895736</t>
  </si>
  <si>
    <t>3007053999</t>
  </si>
  <si>
    <t>DISTRICOL REMATE Y VAR J Y D</t>
  </si>
  <si>
    <t>FO-25-1702088</t>
  </si>
  <si>
    <t>18/10/2025 CERRAR SOLICITO ROLLOS RECIENTEMENTE Y LA CANT TX NO SUPERA LA CANT DE ROLLOS QUE SE LE ENTREGARON EN LA ULTIMA VISITA</t>
  </si>
  <si>
    <t>2895842</t>
  </si>
  <si>
    <t>FO-25-1697908</t>
  </si>
  <si>
    <t>17/10/2025 SE ESCALA AL COORDINADOR DE ZONA PARA ENTREGA DE ROLLOS EN SITIO | 18/10/2025 SE VISITA CORRESPONSAL Y SE ENTREGAN 10 ROLLOS</t>
  </si>
  <si>
    <t>2895887</t>
  </si>
  <si>
    <t>3007063407</t>
  </si>
  <si>
    <t>PTM BUCARAMANAGA FUENTE DE SOD</t>
  </si>
  <si>
    <t>FO-25-1697906</t>
  </si>
  <si>
    <t>17/10/2025 SE ESCALA AL COORDINADOR DE ZONA PARA ENTREGA DE ROLLOS EN SITIO | 22/10/2025 SE HCAE PRESENCIA EN COMERCIO SE REALIZA ENTREGA DE 30 ROLLOS</t>
  </si>
  <si>
    <t>2896089</t>
  </si>
  <si>
    <t>3007025042</t>
  </si>
  <si>
    <t>BARRIO SAN JAVIER XI MEDELLIN</t>
  </si>
  <si>
    <t>FO-25-1702592</t>
  </si>
  <si>
    <t>CANCELADO POR LA RED- CB CON INSUMOS</t>
  </si>
  <si>
    <t>2896103</t>
  </si>
  <si>
    <t>3007079018</t>
  </si>
  <si>
    <t>PTM SOACHA DON PAGO PAGA TODO</t>
  </si>
  <si>
    <t>FO-25-1700151</t>
  </si>
  <si>
    <t>17/10/2025 17/10 SE ESCALA PARA AUTORIZACIÓN DE ROLLOS-17/10 RBM AUTORIZA. SE ESCALA AL COORDINADOR DE ZONA PARA ENTREGA DE ROLLOS EN SITIO | 18/10/2025 DURANTE LA VISITA TECNICA SE REALIZA ENTREGA DE ROLLOS PARA DATÁFONO NO SE MANIPULAN EQUIPOS</t>
  </si>
  <si>
    <t>2896144</t>
  </si>
  <si>
    <t>3007062877</t>
  </si>
  <si>
    <t>BARRIO JUAN GRANDE DUITAMA 4</t>
  </si>
  <si>
    <t>FO-25-1697899</t>
  </si>
  <si>
    <t>17/10/2025 SE ESCALA AL COORDINADOR DE ZONA PARA ENTREGA DE ROLLOS EN SITIO | 18/10/2025 ENVÍO DE 50 ROLLOS POR INTERRAPIDICIMO EXITOSA</t>
  </si>
  <si>
    <t>2896157</t>
  </si>
  <si>
    <t>3007080185</t>
  </si>
  <si>
    <t>BARRIO ESMERALDA POPAYAN 5</t>
  </si>
  <si>
    <t>FO-25-1698518</t>
  </si>
  <si>
    <t>17/10/2025 SE CONFIRMA DATOS. SE REALIZA ENVIO DE ROLLOS CON OPERADOR LOGISTICO | 20/10/2025 SE INGRESA SE ENTREGA 40 ROLLOS RBM</t>
  </si>
  <si>
    <t>2896164</t>
  </si>
  <si>
    <t>3007079568</t>
  </si>
  <si>
    <t>BARRIO MONTELIBANO PEREIRA 2</t>
  </si>
  <si>
    <t>FO-25-1697892</t>
  </si>
  <si>
    <t>17/10/2025 SE ESCALA AL COORDINADOR DE ZONA PARA ENTREGA DE ROLLOS EN SITIO | 18/10/2025 SE VISITA COMERCIO SE REALIZA ENTREGA DE 20 ROLLOS DE PAPEL PARA DATÁFONO REDEBAN</t>
  </si>
  <si>
    <t>2896222</t>
  </si>
  <si>
    <t>3007061486</t>
  </si>
  <si>
    <t>PTM CARTAGENA CONSTRUSOLUCION</t>
  </si>
  <si>
    <t>FO-25-1697896</t>
  </si>
  <si>
    <t>17/10/2025 SE ESCALA AL COORDINADOR DE ZONA PARA ENTREGA DE ROLLOS EN SITIO | 20/10/2025 SE REALIZA ENTREGA DE 10 ROLLOS PARA EL CORRESPONSAL</t>
  </si>
  <si>
    <t>2896233</t>
  </si>
  <si>
    <t>3007079063</t>
  </si>
  <si>
    <t>BARRIO VRD BUENA ESPERANZA CUCUTA</t>
  </si>
  <si>
    <t>FO-25-1698781</t>
  </si>
  <si>
    <t>17/10/2025 SE ESCALA AL COORDINADOR DE ZONA PARA ENTREGA DE ROLLOS EN SITIO | 18/10/2025 SE VISITA DIRECCIÓN INDICADA POR EL CLIENTE Y SE ENTREGAN 10 ROLLOS OK</t>
  </si>
  <si>
    <t>2896243</t>
  </si>
  <si>
    <t>3007035961</t>
  </si>
  <si>
    <t>BARRIO LA CONSOLATA SECT VILLA</t>
  </si>
  <si>
    <t>FO-25-1697887</t>
  </si>
  <si>
    <t>17/10/2025 SE ESCALA AL COORDINADOR DE ZONA PARA ENTREGA DE ROLLOS EN SITIO | 20/10/2025 SE ENTREGAN 30 ROLLOS CLIENTE NO FIRMA POR QUÉ SYTEX ESTA CAÍDO SE LE ENTREGAN LOS ROLLOS Y SE LLENA LA VISITA CUANDO ESTÉ SYTEX OK</t>
  </si>
  <si>
    <t>2896297</t>
  </si>
  <si>
    <t>3007073759</t>
  </si>
  <si>
    <t>BARRIO OLAYA BOGOTA 7</t>
  </si>
  <si>
    <t>FO-25-1702087</t>
  </si>
  <si>
    <t>18/10/2025 CERRAR MAL RADICADO, ESTÁ MIGRADO</t>
  </si>
  <si>
    <t>2896588</t>
  </si>
  <si>
    <t>3007081161</t>
  </si>
  <si>
    <t>BARRIO SEXTA ETAPA ESPERANZA VILLAVICENCIO</t>
  </si>
  <si>
    <t>FO-25-1698774</t>
  </si>
  <si>
    <t>17/10/2025 SE ESCALA AL COORDINADOR DE ZONA PARA ENTREGA DE ROLLOS EN SITIO | 18/10/2025 SE REALIZA VISTA AL CB POR SOLICITUD DE ROLLOS, SE ENTREGAN SIN NOVEDAD</t>
  </si>
  <si>
    <t>2896601</t>
  </si>
  <si>
    <t>3007067451</t>
  </si>
  <si>
    <t>BARRIO CORREGIMIENTO SANTA RIT</t>
  </si>
  <si>
    <t>FO-25-1713970</t>
  </si>
  <si>
    <t>21/10/2025 SE CONFIRMAN DATOS, SE REALIZA ENVIO POR OPERADOR LOGISTICO | 24/10/2025 SE LE INFORMA NUMERO DE GUIA A USER, PENDIENTE CONFIRMACION | 29/10/2025 SE REALIZA ENVIO DE 30 ROLLOS, CON LA GUIA 284607475 SERVIENTREGA SE CONFIRMA ENTREGA EXITOSA POR PARTE DE LA TRANSPORTADORA</t>
  </si>
  <si>
    <t>2896782</t>
  </si>
  <si>
    <t>3007049857</t>
  </si>
  <si>
    <t>BARRIO VILLA SEVILLA BARRANQUI</t>
  </si>
  <si>
    <t>FO-25-1698772</t>
  </si>
  <si>
    <t>17/10/2025 SE ESCALA AL COORDINADOR DE ZONA PARA ENTREGA DE ROLLOS EN SITIO | 18/10/2025 SE REALIZA VISITA SE ENCUENTRA CERRADO EL PUNTO.. SE CONTACTA POR VÍA  TELEFÓNICA EL CUAL MANIFIESTA EL USUARIO QUE TIENEN PROBLEMAS CON EL INTERNET Y QUE POR FAVOR DEJAR LOS ROLLOS EN EL SEGUNDO PISO AL SR DE LA CRUZ</t>
  </si>
  <si>
    <t>2896785</t>
  </si>
  <si>
    <t>FO-25-1698770</t>
  </si>
  <si>
    <t>17/10/2025 SE ESCALA AL COORDINADOR DE ZONA PARA ENTREGA DE ROLLOS EN SITIO | 23/10/2025 SE REALIZA ENTREGA DE 20 ROLLOS POR EL OPERADOR CABIFY CON LA GUIA V4001696840</t>
  </si>
  <si>
    <t>2896828</t>
  </si>
  <si>
    <t>3007050655</t>
  </si>
  <si>
    <t>PTM  PASTO  DONDE LUCHO EXPRES</t>
  </si>
  <si>
    <t>FO-25-1698767</t>
  </si>
  <si>
    <t>17/10/2025 SE ESCALA AL COORDINADOR DE ZONA PARA ENTREGA DE ROLLOS EN SITIO | 18/10/2025 SE REALIZA ENTREGA DE 70 ROLLOS EN EL COMERCIO</t>
  </si>
  <si>
    <t>2896844</t>
  </si>
  <si>
    <t>3007079578</t>
  </si>
  <si>
    <t>BARRIO CENTRO SOPO 12</t>
  </si>
  <si>
    <t>FO-25-1698764</t>
  </si>
  <si>
    <t>17/10/2025 SE ESCALA AL COORDINADOR DE ZONA PARA ENTREGA DE ROLLOS EN SITIO | 21/10/2025 ENTREGA DE ROLLOS EJECUTADO OK</t>
  </si>
  <si>
    <t>2896866</t>
  </si>
  <si>
    <t>3007068193</t>
  </si>
  <si>
    <t>PTM MEDELLIN MARYERLY CATALINA</t>
  </si>
  <si>
    <t>FO-25-1698756</t>
  </si>
  <si>
    <t>17/10/2025 SE ESCALA AL COORDINADOR DE ZONA PARA ENTREGA DE ROLLOS EN SITIO | 23/10/2025 SE REALIZA ENTREGA DE 40 ROLLOS POR EL OPERADOR CABIFY CON LA GUIA V4001696841</t>
  </si>
  <si>
    <t>52210</t>
  </si>
  <si>
    <t>2896874</t>
  </si>
  <si>
    <t>3007079374</t>
  </si>
  <si>
    <t>CONTADERO</t>
  </si>
  <si>
    <t>BARRIO PARQUE BOLIVAR CONTADAD</t>
  </si>
  <si>
    <t>FO-25-1700155</t>
  </si>
  <si>
    <t>17/10/2025 17/10 SE ESCALA PARA AUTORIZACIÓN DE ROLLOS-17/10 RBM AUTORIZA. SE ESCALA AL COORDINADOR DE ZONA PARA ENTREGA DE ROLLOS EN SITIO | 20/10/2025 SE REALIZÓ EL ENVÍO DE PAPELERÍA SOLICITADA SE ENTREGA COPIA DE GUÍA AL CLIENTE PARA QUE RECLAME EN OFICINA</t>
  </si>
  <si>
    <t>2896940</t>
  </si>
  <si>
    <t>3007080661</t>
  </si>
  <si>
    <t>BARRIO TORICES CARTAGENA DE INDIAS 7</t>
  </si>
  <si>
    <t>FO-25-1702085</t>
  </si>
  <si>
    <t>2896988</t>
  </si>
  <si>
    <t>3007073580</t>
  </si>
  <si>
    <t>DISTRICOL INTERNET ASPRILLA</t>
  </si>
  <si>
    <t>FO-25-1698752</t>
  </si>
  <si>
    <t>17/10/2025 SE ESCALA AL COORDINADOR DE ZONA PARA ENTREGA DE ROLLOS EN SITIO | 18/10/2025 SE ENTREGAN 70 ROLLOS A JHON ASPRILLA</t>
  </si>
  <si>
    <t>2897020</t>
  </si>
  <si>
    <t>3007080165</t>
  </si>
  <si>
    <t>BARRIO CUBIS SECTOR ZONA ROSA ISTMINA CHOCO ISTMINA</t>
  </si>
  <si>
    <t>FO-25-1699349</t>
  </si>
  <si>
    <t>17/10/2025 SE CONFIRMA DATOS. SE REALIZA ENVIO DE ROLLOS CON OPERADOR LOGISTICO | 20/10/2025 SE ENVÍAN 10 ROLLOS POR INTERRAPIDISIMO A ISTMINA, OK</t>
  </si>
  <si>
    <t>2897046</t>
  </si>
  <si>
    <t>3007066012</t>
  </si>
  <si>
    <t>BARRIO SUBA SANTA CECILIA BOGO</t>
  </si>
  <si>
    <t>FO-25-1698737</t>
  </si>
  <si>
    <t>17/10/2025 SE ESCALA AL COORDINADOR DE ZONA PARA ENTREGA DE ROLLOS EN SITIO | 18/10/2025 SE REALIZA VISITA A CB SE ENTREGAN 20 ROLLOS REDEBAN</t>
  </si>
  <si>
    <t>2897066</t>
  </si>
  <si>
    <t>3007037100</t>
  </si>
  <si>
    <t>DISTRICOL CIBER ZINU</t>
  </si>
  <si>
    <t>FO-25-1698725</t>
  </si>
  <si>
    <t>17/10/2025 SE ESCALA AL COORDINADOR DE ZONA PARA ENTREGA DE ROLLOS EN SITIO | 21/10/2025 SE ENTREGAN 40 ROLLOS RBM CON VISITA OK</t>
  </si>
  <si>
    <t>2897129</t>
  </si>
  <si>
    <t>3007050835</t>
  </si>
  <si>
    <t>BARRIO COMPARTIR SOACHA 5</t>
  </si>
  <si>
    <t>FO-25-1698740</t>
  </si>
  <si>
    <t>17/10/2025 SE ESCALA AL COORDINADOR DE ZONA PARA ENTREGA DE ROLLOS EN SITIO | 18/10/2025 ENTREGA DE 70 ROLLOS PARA DATAFONO NO SE MANIPULA TERMINAL</t>
  </si>
  <si>
    <t>2897144</t>
  </si>
  <si>
    <t>3007080171</t>
  </si>
  <si>
    <t>BARRIO SOLO VERDE NEIVA</t>
  </si>
  <si>
    <t>FO-25-1698729</t>
  </si>
  <si>
    <t>17/10/2025 SE ESCALA AL COORDINADOR DE ZONA PARA ENTREGA DE ROLLOS EN SITIO | 18/10/2025 SE ENTREGA 20 ROLLOS SIN NOVEDAD</t>
  </si>
  <si>
    <t>2897300</t>
  </si>
  <si>
    <t>3007078482</t>
  </si>
  <si>
    <t>PTM LA PAZ APARTADO CYBER LA P</t>
  </si>
  <si>
    <t>FO-25-1698715</t>
  </si>
  <si>
    <t>17/10/2025 SE ESCALA AL COORDINADOR DE ZONA PARA ENTREGA DE ROLLOS EN SITIO | 21/10/2025 ENTREGA DE 30 ROLLOS</t>
  </si>
  <si>
    <t>2897305</t>
  </si>
  <si>
    <t>3007067455</t>
  </si>
  <si>
    <t>PTM MEDELLIN SERVICIOS VIVINET</t>
  </si>
  <si>
    <t>FO-25-1698713</t>
  </si>
  <si>
    <t>17/10/2025 SE ESCALA AL COORDINADOR DE ZONA PARA ENTREGA DE ROLLOS EN SITIO | 27/10/2025 SE REALIZA ENTREGA DE 150 ROLLOS POR EL OPERADOR CABIFY CON LA GUIA V4001696842</t>
  </si>
  <si>
    <t>2897309</t>
  </si>
  <si>
    <t>3007048369</t>
  </si>
  <si>
    <t>BARRIO MOSQUERA MOSQUERA 5</t>
  </si>
  <si>
    <t>FO-25-1699986</t>
  </si>
  <si>
    <t>17/10/2025 SE ESCALA AL COORDINADOR DE ZONA PARA ENTREGA DE ROLLOS EN SITIO | 20/10/2025 SE VISITA COMERCIO CB BANCOLOMBIA, PERO EL CLIENTE YA SE ENCUENTRA MIGRADO A WOMPI POR LO QUE NO ES POSIBLE ENTREGAR HACER LA ENTREGA DE LOS ROLLOS PUES LA SOLICITUD APARECE COMO REDEBAN, SE TOMA EVIDENCIA DE LA VISITA Y NOS RETIRAMOS.</t>
  </si>
  <si>
    <t>2897329</t>
  </si>
  <si>
    <t>3007074266</t>
  </si>
  <si>
    <t>BARRIO SANTA JOSEFA VILLAVICEN</t>
  </si>
  <si>
    <t>FO-25-1699980</t>
  </si>
  <si>
    <t>17/10/2025 SE ESCALA AL COORDINADOR DE ZONA PARA ENTREGA DE ROLLOS EN SITIO | 18/10/2025 SE REALIZA VISTA AL CB POR SOLICITUD DE ROLLOS SE ENTREGAN SIN NOVEDAD TODO OK</t>
  </si>
  <si>
    <t>2897422</t>
  </si>
  <si>
    <t>3007038627</t>
  </si>
  <si>
    <t>BARRIO CENTRO SAN LUIS DE SINC</t>
  </si>
  <si>
    <t>FO-25-1699972</t>
  </si>
  <si>
    <t>17/10/2025 SE ESCALA AL COORDINADOR DE ZONA PARA ENTREGA DE ROLLOS EN SITIO | 18/10/2025 SE VISITA COMERCIO Y SE HACE ENTREGA DE 10 ROLLOS AL SEÑOR FABIÁN PINEDA NAVARRO.</t>
  </si>
  <si>
    <t>2897567</t>
  </si>
  <si>
    <t>3007041224</t>
  </si>
  <si>
    <t>BARRIO EL 3 TURBO</t>
  </si>
  <si>
    <t>FO-25-1699963</t>
  </si>
  <si>
    <t>17/10/2025 SE ESCALA AL COORDINADOR DE ZONA PARA ENTREGA DE ROLLOS EN SITIO | 21/10/2025 ENTREGA DE 110 ROLLOS</t>
  </si>
  <si>
    <t>2897650</t>
  </si>
  <si>
    <t>3007077399</t>
  </si>
  <si>
    <t>BARRIO ITAGUI ITAGUI 28</t>
  </si>
  <si>
    <t>FO-25-1699958</t>
  </si>
  <si>
    <t>17/10/2025 SE ESCALA AL COORDINADOR DE ZONA PARA ENTREGA DE ROLLOS EN SITIO | 22/10/2025 SE REALIZA ENTREGA DE 50 ROLLOS POR EL OPERADOR VELOCES CON LA GUIA V4001696845</t>
  </si>
  <si>
    <t>2897863</t>
  </si>
  <si>
    <t>3007045118</t>
  </si>
  <si>
    <t>PTM CARTAGENA MARCO ANTONIO BE</t>
  </si>
  <si>
    <t>FO-25-1699952</t>
  </si>
  <si>
    <t>17/10/2025 SE ESCALA AL COORDINADOR DE ZONA PARA ENTREGA DE ROLLOS EN SITIO | 20/10/2025 SE ENTREGAN 50 ROLLOS</t>
  </si>
  <si>
    <t>2897875</t>
  </si>
  <si>
    <t>FO-25-1699945</t>
  </si>
  <si>
    <t>17/10/2025 SE ESCALA AL COORDINADOR DE ZONA PARA ENTREGA DE ROLLOS EN SITIO | 20/10/2025 SE TE ENTREGA DE 30 ROLLOS POR SOLICITUD DEL CLIENTE.</t>
  </si>
  <si>
    <t>2897888</t>
  </si>
  <si>
    <t>3007034113</t>
  </si>
  <si>
    <t>COMCARD B MANGA TIENDA SHADDAY</t>
  </si>
  <si>
    <t>FO-25-1699940</t>
  </si>
  <si>
    <t>17/10/2025 SE ESCALA AL COORDINADOR DE ZONA PARA ENTREGA DE ROLLOS EN SITIO | 18/10/2025 SE HACE PRESENCIA EN COMERCIO SE REALIZA ENTREGA DE 20 ROLLOS</t>
  </si>
  <si>
    <t>2897909</t>
  </si>
  <si>
    <t>FO-25-1700158</t>
  </si>
  <si>
    <t>17/10/2025 17/10 SE ESCALA PARA AUTORIZACIÓN DE ROLLOS-17/10 RBM AUTORIZA. SE ESCALA AL COORDINADOR DE ZONA PARA ENTREGA DE ROLLOS EN SITIO | 21/10/2025 SE REALIZA ENTREGA DE 10 ROLLOS POR EL OPERADOR VELOCES CON LA GUIA V4001696846</t>
  </si>
  <si>
    <t>19137</t>
  </si>
  <si>
    <t>2898007</t>
  </si>
  <si>
    <t>3007068267</t>
  </si>
  <si>
    <t>CALDONO</t>
  </si>
  <si>
    <t>BARRIO CALDONO CALDONO</t>
  </si>
  <si>
    <t>FO-25-1714474</t>
  </si>
  <si>
    <t>24/10/2025 SE LE INFORMA NUMERO DE GUIA A USER, PENDIENTE CONFIRMACION | 29/10/2025 SE REALIZA ENVIO DE 20 ROLLOS, CON LA GUIA 2215219719 SERVIENTREGA SE CONFIRMA ENTREGA EXITOSA POR PARTE DE LA TRANSPORTADORA</t>
  </si>
  <si>
    <t>2898013</t>
  </si>
  <si>
    <t>3007031092</t>
  </si>
  <si>
    <t>MULTIPAGAS YUMBO PARQUE BELALC</t>
  </si>
  <si>
    <t>FO-25-1699955</t>
  </si>
  <si>
    <t>17/10/2025 SE ESCALA AL COORDINADOR DE ZONA PARA ENTREGA DE ROLLOS EN SITIO | 18/10/2025 SE LLEGA A SITIO Y EL CB SE ENCUENTRA CERRADO, SE REALIZA LLAMADA A EL NÚMERO DE LA SEÑORA JESSICA PABÓN Y NO HAY RESPUESTA.
NO ES POSIBLE REALIZAR LA ENTREGA DE LOS ROLLOS</t>
  </si>
  <si>
    <t>2898107</t>
  </si>
  <si>
    <t>3007059300</t>
  </si>
  <si>
    <t>PTM ANSERMA AUTOSERVICIO CAMBI</t>
  </si>
  <si>
    <t>FO-25-1699934</t>
  </si>
  <si>
    <t>17/10/2025 SE ESCALA AL COORDINADOR DE ZONA PARA ENTREGA DE ROLLOS EN SITIO | 23/10/2025 SE ENTREGAN 10 ROLLOS.</t>
  </si>
  <si>
    <t>2898110</t>
  </si>
  <si>
    <t>FO-25-1702082</t>
  </si>
  <si>
    <t>2898161</t>
  </si>
  <si>
    <t>3007075593</t>
  </si>
  <si>
    <t>BARRIO TRIUNFO PUERTO RICO</t>
  </si>
  <si>
    <t>FO-25-1699932</t>
  </si>
  <si>
    <t>17/10/2025 SE CONFIRMAN DATOS. SE REALIZA ENVIO DE ROLLOS CON OPERADOR LOGISTICO | 21/10/2025 NO SE REALIZA ENTREGA DE ROLLOS RBM YA QUE EL CLIENTE FUE MIGRADO A WOMPI, ENTREGA DE ROLLOS FALLIDA.</t>
  </si>
  <si>
    <t>2898168</t>
  </si>
  <si>
    <t>FO-25-1700160</t>
  </si>
  <si>
    <t>17/10/2025 17/10 SE ESCALA PARA AUTORIZACIÓN DE ROLLOS-17/10 RBM AUTORIZA. SE REALIZA ENVIO DE ROLLOS CON OPERADOR LOGISTICO | 22/10/2025 SE REALIZA ENVIO DE 20 ROLLOS, CON LA GUIA 2235596267 SERVIENTREGA SE CONFIRMA ENTREGA EXITOSA POR PARTE DE LA TRANSPORTADORA</t>
  </si>
  <si>
    <t>81794</t>
  </si>
  <si>
    <t>2898177</t>
  </si>
  <si>
    <t>3007047596</t>
  </si>
  <si>
    <t>TAME</t>
  </si>
  <si>
    <t>BARRIO VEREDA EL BOTALON TAME</t>
  </si>
  <si>
    <t>FO-25-1699929</t>
  </si>
  <si>
    <t>17/10/2025 SE CONFIRMAN DATOS. SE REALIZA ENVIO DE ROLLOS CON OPERADOR LOGISTICO | 22/10/2025 SE REALIZA ENVIO DE 50 ROLLOS, CON LA GUIA 2187690803 SERVIENTREGA SE CONFIRMA ENTREGA EXITOSA POR PARTE DE LA TRANSPORTADORA</t>
  </si>
  <si>
    <t>2898185</t>
  </si>
  <si>
    <t>3007063208</t>
  </si>
  <si>
    <t>PTM CUCUTA DROGUERIA LA NUEVA</t>
  </si>
  <si>
    <t>FO-25-1699924</t>
  </si>
  <si>
    <t>17/10/2025 SE ESCALA AL COORDINADOR DE ZONA PARA ENTREGA DE ROLLOS EN SITIO | 18/10/2025 SE REALIZA ENTREGA DE 30 ROLLOS RBM OK</t>
  </si>
  <si>
    <t>2898282</t>
  </si>
  <si>
    <t>3007032415</t>
  </si>
  <si>
    <t>BARRIO CENTRO SAN NICOLAS CALI</t>
  </si>
  <si>
    <t>FO-25-1699904</t>
  </si>
  <si>
    <t>18/10/2025 SE ENTREGAN ROLLOS DE REDEBAN  A LA SEÑORITA VALENTINA RINCÓN VALENCIA</t>
  </si>
  <si>
    <t>2898355</t>
  </si>
  <si>
    <t>3007080023</t>
  </si>
  <si>
    <t>BARRIO LA MARTINICA IBAGUE</t>
  </si>
  <si>
    <t>FO-25-1699917</t>
  </si>
  <si>
    <t>21/10/2025 SE HACE ENTREGA DE 10 ROLLOS EN DIRECCIÓN INDICADA</t>
  </si>
  <si>
    <t>2898455</t>
  </si>
  <si>
    <t>3007046895</t>
  </si>
  <si>
    <t>BARRIO LA FLORIDA BELLO</t>
  </si>
  <si>
    <t>FO-25-1699914</t>
  </si>
  <si>
    <t>21/10/2025 SE REALIZA ENTREGA DE 10 ROLLOS POR EL OPERADOR VELOCES CON LA GUIA V4001696847</t>
  </si>
  <si>
    <t>2898465</t>
  </si>
  <si>
    <t>3007066727</t>
  </si>
  <si>
    <t>BARRIO CENTRO ESPINAL 21</t>
  </si>
  <si>
    <t>FO-25-1699911</t>
  </si>
  <si>
    <t>20/10/2025 SE ENTREGA 10 ROLLOS CON VISITA. NO HAY FOTO DE LOS ROLLOS PORQUE NO DEJA AGREGAR DESDE LA GALERÍA, POR PROBLEMAS CON SYTEX EL DÍA DE HOY POR LA MAÑANA.</t>
  </si>
  <si>
    <t>73411</t>
  </si>
  <si>
    <t>2898861</t>
  </si>
  <si>
    <t>3007079700</t>
  </si>
  <si>
    <t>LIBANO</t>
  </si>
  <si>
    <t>PTM LIBANO TIENDA NATURISTA VI</t>
  </si>
  <si>
    <t>FO-25-1703319</t>
  </si>
  <si>
    <t>18/10/2025 SE REALIZA ENVIO DE ROLLOS CON OPERADOR LOGISTICO | 22/10/2025 SE REALIZA ENVIO DE 10 ROLLOS, CON LA GUIA 2235596271 SERVIENTREGA SE CONFIRMA ENTREGA EXITOSA POR PARTE DE LA TRANSPORTADORA</t>
  </si>
  <si>
    <t>2898923</t>
  </si>
  <si>
    <t>FO-25-1702336</t>
  </si>
  <si>
    <t>18/10/2025 SE ESCALA AL COORDINADOR DE ZONA PARA ENTREGA DE ROLLOS EN SITIO | 20/10/2025 SE ENTREGAN 80 ROLLOS</t>
  </si>
  <si>
    <t>2898924</t>
  </si>
  <si>
    <t>3007080846</t>
  </si>
  <si>
    <t>PTM GIRON VARIEDADES ANDINAS</t>
  </si>
  <si>
    <t>FO-25-1702333</t>
  </si>
  <si>
    <t>18/10/2025 SE ESCALA AL COORDINADOR DE ZONA PARA ENTREGA DE ROLLOS EN SITIO | 20/10/2025 SE VISITA COMERCIO SE HACE ENTREGA DE 20 ROLLOS</t>
  </si>
  <si>
    <t>2898934</t>
  </si>
  <si>
    <t>3007080452</t>
  </si>
  <si>
    <t>BARRIO VILLA CARMELITA GRANADA 4</t>
  </si>
  <si>
    <t>FO-25-1702329</t>
  </si>
  <si>
    <t>18/10/2025 SE ESCALA AL COORDINADOR DE ZONA PARA ENTREGA DE ROLLOS EN SITIO | 20/10/2025 SE REALIZA ENTREGA DE 30 ROLLOS AL COMERCIO</t>
  </si>
  <si>
    <t>2898937</t>
  </si>
  <si>
    <t>3007076813</t>
  </si>
  <si>
    <t>BARRIO CENTRO TOCANCIPA 9</t>
  </si>
  <si>
    <t>FO-25-1702325</t>
  </si>
  <si>
    <t>18/10/2025 SE ESCALA AL COORDINADOR DE ZONA PARA ENTREGA DE ROLLOS EN SITIO | 21/10/2025 ENTREGA DE ROLLOS EJECUTADO OK</t>
  </si>
  <si>
    <t>2898945</t>
  </si>
  <si>
    <t>3007069587</t>
  </si>
  <si>
    <t>BARRIO INDUMIL SOACHA</t>
  </si>
  <si>
    <t>FO-25-1702323</t>
  </si>
  <si>
    <t>18/10/2025 SE ESCALA AL COORDINADOR DE ZONA PARA ENTREGA DE ROLLOS EN SITIO | 20/10/2025 SE REALIZÓ ENTREGA DE 40 ROLLOS PARA DATAFONO AL MOMENTO DE LA ENTREGA NO FUNCIONA SYTEX DE REALIZA FORMATO FÍSICO CON FIRMA DEL CLIENTE, SE CIERRA VISITA DESDE OTRO PUNTO</t>
  </si>
  <si>
    <t>2898980</t>
  </si>
  <si>
    <t>3007070672</t>
  </si>
  <si>
    <t>VILLA MERCED</t>
  </si>
  <si>
    <t>FO-25-1713964</t>
  </si>
  <si>
    <t>21/10/2025 SE CONFIRMAN DATOS, SE REALIZA ENVIO POR OPERADOR LOGISTICO | 24/10/2025 SE HACE ENVIO DE 10 ROLLOS POR INTERRAPIDISIMO,</t>
  </si>
  <si>
    <t>2898989</t>
  </si>
  <si>
    <t>3007070286</t>
  </si>
  <si>
    <t>BARRIO VILLA ANTIGUA VILLA DEL</t>
  </si>
  <si>
    <t>FO-25-1702310</t>
  </si>
  <si>
    <t>18/10/2025 SE ESCALA AL COORDINADOR DE ZONA PARA ENTREGA DE ROLLOS EN SITIO | 20/10/2025 SE REALIZA VISITA, SE ENTREGAN 30 ROLLOS</t>
  </si>
  <si>
    <t>2898990</t>
  </si>
  <si>
    <t>3007081171</t>
  </si>
  <si>
    <t>BARRIO CENTRO PAIPA 19</t>
  </si>
  <si>
    <t>FO-25-1702308</t>
  </si>
  <si>
    <t>18/10/2025 SE ESCALA AL COORDINADOR DE ZONA PARA ENTREGA DE ROLLOS EN SITIO | 20/10/2025 SE REALIZA ENTREGA DE 10 ROLLOS RBM CON VISITA</t>
  </si>
  <si>
    <t>2898997</t>
  </si>
  <si>
    <t>FO-25-1702301</t>
  </si>
  <si>
    <t>18/10/2025 SE ESCALA AL COORDINADOR DE ZONA PARA ENTREGA DE ROLLOS EN SITIO | 20/10/2025 SE ENTREGAN 10 ROLLOS A NATALIA ORDÓÑEZ</t>
  </si>
  <si>
    <t>2898999</t>
  </si>
  <si>
    <t>3007011108</t>
  </si>
  <si>
    <t>BARRIO POPULAR</t>
  </si>
  <si>
    <t>FO-25-1702591</t>
  </si>
  <si>
    <t>18/10/2025 SE ESCALA AL COORDINADOR DE ZONA PARA ENTREGA DE ROLLOS EN SITIO | 21/10/2025 SE REALIZA ENTREGA DE 190 ROLLOS POR EL OPERADOR VELOCES CON LA GUIA V4001696835</t>
  </si>
  <si>
    <t>2899062</t>
  </si>
  <si>
    <t>3007011896</t>
  </si>
  <si>
    <t>SURTIFAMILIAR ALCAZARES</t>
  </si>
  <si>
    <t>FO-25-1702318</t>
  </si>
  <si>
    <t>18/10/2025 SE ESCALA AL COORDINADOR DE ZONA PARA ENTREGA DE ROLLOS EN SITIO | 20/10/2025 SE ENTREGAN 60 ROLLOS A BRILLYTH ALEGRÍA</t>
  </si>
  <si>
    <t>2899097</t>
  </si>
  <si>
    <t>3007079805</t>
  </si>
  <si>
    <t>BARRIO MAREIGUA VALLEDUPAR 2</t>
  </si>
  <si>
    <t>FO-25-1702316</t>
  </si>
  <si>
    <t>18/10/2025 SE ESCALA AL COORDINADOR DE ZONA PARA ENTREGA DE ROLLOS EN SITIO | 23/10/2025 SE REALIZA ENTREGA DE 10 ROLLOS EN DIRECCIÓN DE CB</t>
  </si>
  <si>
    <t>27135</t>
  </si>
  <si>
    <t>2899110</t>
  </si>
  <si>
    <t>3007075073</t>
  </si>
  <si>
    <t>EL CANTON DEL SAN PABLO</t>
  </si>
  <si>
    <t>BARRIO DIVINO NI#O MANAGRU EL</t>
  </si>
  <si>
    <t>FO-25-1703014</t>
  </si>
  <si>
    <t>18/10/2025 SE ESCALA AL COORDINADOR DE ZONA PARA ENTREGA DE ROLLOS EN SITIO | 23/10/2025 SE ESTABLECE COMUNICACIÓN CON LA SEÑORA LAURA MOSQUERA SANCHEZ SE REALIZA ENVÍO DE 30 ROLLOS POR FLOTA, SE CONTACTA CONTACTA CON LA CLIENTE PARA VERIFICAR LA RECEPCIÓN DE LOS ROLLOS Y CONFIRMA RECEPCIÓN</t>
  </si>
  <si>
    <t>2899200</t>
  </si>
  <si>
    <t>FO-25-1702304</t>
  </si>
  <si>
    <t>18/10/2025 SE ESCALA AL COORDINADOR DE ZONA PARA ENTREGA DE ROLLOS EN SITIO | 20/10/2025 SE HACE PRESENCIA EN COMERCIO SE REALIZA ENTREGA DE 110 ROLLOS</t>
  </si>
  <si>
    <t>2899469</t>
  </si>
  <si>
    <t>3007058625</t>
  </si>
  <si>
    <t>DISTRICOL ECO MOVIL</t>
  </si>
  <si>
    <t>FO-25-1702298</t>
  </si>
  <si>
    <t>18/10/2025 SE ESCALA AL COORDINADOR DE ZONA PARA ENTREGA DE ROLLOS EN SITIO | 21/10/2025 ENTREGA DE 130 ROLLOS</t>
  </si>
  <si>
    <t>2899566</t>
  </si>
  <si>
    <t>3007038188</t>
  </si>
  <si>
    <t>PTM MONTELIBANO ELILAU</t>
  </si>
  <si>
    <t>FO-25-1703316</t>
  </si>
  <si>
    <t>18/10/2025 SE REALIZA ENVIO DE ROLLOS CON OPERADOR LOGISTICO | 24/10/2025 SE REALIZA ENVIO DE 50 ROLLOS, CON LA GUIA 2265100411 SERVIENTREGA SE CONFIRMA ENTREGA EXITOSA POR PARTE DE LA TRANSPORTADORA</t>
  </si>
  <si>
    <t>2899571</t>
  </si>
  <si>
    <t>3007068367</t>
  </si>
  <si>
    <t>BARRIO ESCOBAR RIOSUCIO</t>
  </si>
  <si>
    <t>FO-25-1731350</t>
  </si>
  <si>
    <t>24/10/2025 SE INTENTA COMUNICACIÓN AL NÚMERO 3105142732 PARA CONFIRMAR DATOS DE ENVIO PERO NO HAY CONTACTO, SE PROCEDE A CERRAR</t>
  </si>
  <si>
    <t>2899599</t>
  </si>
  <si>
    <t>3007080173</t>
  </si>
  <si>
    <t>BARRIO PUNTA ABAJO OLAYA HERRERA</t>
  </si>
  <si>
    <t>FO-25-1703314</t>
  </si>
  <si>
    <t>18/10/2025 SE REALIZA ENVIO DE ROLLOS CON OPERADOR LOGISTICO | 24/10/2025 SE LE INFORMA NUMERO DE GUIA A USER, PENDIENTE CONFIRMACION | 30/10/2025 SE REALIZA ENVIO DE 20 ROLLOS, CON LA GUIA 2215219712 SERVIENTREGA SE CONFIRMA ENTREGA EXITOSA POR PARTE DE LA TRANSPORTADORA</t>
  </si>
  <si>
    <t>2899696</t>
  </si>
  <si>
    <t>3007075977</t>
  </si>
  <si>
    <t>PTM BELLO COPYPLUS BELLO</t>
  </si>
  <si>
    <t>FO-25-1702590</t>
  </si>
  <si>
    <t>18/10/2025 SE ESCALA AL COORDINADOR DE ZONA PARA ENTREGA DE ROLLOS EN SITIO | 22/10/2025 SE REALIZA ENTREGA DE 60 ROLLOS POR EL OPERADOR CABIFY CON LA GUIA V4001696836</t>
  </si>
  <si>
    <t>2899698</t>
  </si>
  <si>
    <t>3007067516</t>
  </si>
  <si>
    <t>PTM BOGOTA CENTRO DE SERVICIO</t>
  </si>
  <si>
    <t>FO-25-1702294</t>
  </si>
  <si>
    <t>18/10/2025 SE ESCALA AL COORDINADOR DE ZONA PARA ENTREGA DE ROLLOS EN SITIO | 20/10/2025 DURANTE LA VISITA TECNICA SE REALIZA ENTREGA DE ROLLOS PARA DATÁFONO NO SE MANIPULAN EQUIPOS SIN NOVEDAD EN ENTREGA</t>
  </si>
  <si>
    <t>70823</t>
  </si>
  <si>
    <t>2899736</t>
  </si>
  <si>
    <t>3007034643</t>
  </si>
  <si>
    <t>TOLU VIEJO</t>
  </si>
  <si>
    <t>DISTRICOL LUNETTES GAFAS Y MON</t>
  </si>
  <si>
    <t>FO-25-1702287</t>
  </si>
  <si>
    <t>18/10/2025 SE ESCALA AL COORDINADOR DE ZONA PARA ENTREGA DE ROLLOS EN SITIO | 21/10/2025 SE VISITA SITIO SE VERIFICA INFORMACIÓN SE REALIZA ENTREGA DE ROLLOS RBM NO SE MANIPULA EQUIPOS, FIRMA QUIEN RECIBE LOS ROLLOS.</t>
  </si>
  <si>
    <t>2899738</t>
  </si>
  <si>
    <t>3007079981</t>
  </si>
  <si>
    <t>BARRIO SANTA MATILDE BOGOTA 1</t>
  </si>
  <si>
    <t>FO-25-1702283</t>
  </si>
  <si>
    <t>18/10/2025 SE ESCALA AL COORDINADOR DE ZONA PARA ENTREGA DE ROLLOS EN SITIO | 20/10/2025 SE ENTREGAN  ROLLOS SIN MANIPULACIÓN DEL DATAFONO SIN NOVEDAD</t>
  </si>
  <si>
    <t>2899800</t>
  </si>
  <si>
    <t>3007076823</t>
  </si>
  <si>
    <t>FO-25-1702291</t>
  </si>
  <si>
    <t>2899890</t>
  </si>
  <si>
    <t>3007080698</t>
  </si>
  <si>
    <t>BARRIO SAN HUMBERTO SOACHA 3</t>
  </si>
  <si>
    <t>FO-25-1702280</t>
  </si>
  <si>
    <t>18/10/2025 SE ESCALA AL COORDINADOR DE ZONA PARA ENTREGA DE ROLLOS EN SITIO | 20/10/2025 SE REALIZÓ ENTREGA DE 60 ROLLOS PARA DATAFONO ENTREGA REALIZADA DURANTE FALLA SYTEX SE ANEXA FORMATO FÍSICO FIRMADO POR CLIENTE YA QUE SE SUBEN LOS DATOS UNA VEZ DE RESTABLECE LA CAÍDA DEL APLICATIVO</t>
  </si>
  <si>
    <t>2899999</t>
  </si>
  <si>
    <t>3007078712</t>
  </si>
  <si>
    <t>PTM MAICAO TIENDA Y VARIEDADES</t>
  </si>
  <si>
    <t>FO-25-1703312</t>
  </si>
  <si>
    <t>18/10/2025 SE REALIZA ENVIO DE ROLLOS CON OPERADOR LOGISTICO | 22/10/2025 SE REALIZA ENVIO DE 30 ROLLOS, CON LA GUIA 2205447262 SERVIENTREGA SE CONFIRMA ENTREGA EXITOSA POR PARTE DE LA TRANSPORTADORA</t>
  </si>
  <si>
    <t>2900070</t>
  </si>
  <si>
    <t>3007079699</t>
  </si>
  <si>
    <t>PTM LEBRIJA TIENDA BRISAS EL M</t>
  </si>
  <si>
    <t>FO-25-1702980</t>
  </si>
  <si>
    <t>18/10/2025 SE ESCALA AL COORDINADOR DE ZONA PARA ENTREGA DE ROLLOS EN SITIO | 20/10/2025 SE VISITA COMERCIO SE HACE ENTREGA DE 10 ROLLOS,</t>
  </si>
  <si>
    <t>2900086</t>
  </si>
  <si>
    <t>3007015747</t>
  </si>
  <si>
    <t>OPRAP EXITO BULEVAR ENVIGADO</t>
  </si>
  <si>
    <t>FO-25-1704434</t>
  </si>
  <si>
    <t>19/10/2025 SE ESCALA AL COORDINADOR DE ZONA PARA ENTREGA DE ROLLOS EN SITIO | 24/10/2025 SE REALIZA ENTREGA DE 210 ROLLOS POR EL OPERADOR VELOCES CON LA GUIA V4001701966</t>
  </si>
  <si>
    <t>2900088</t>
  </si>
  <si>
    <t>3007080987</t>
  </si>
  <si>
    <t>BARRIO PRADITO MEDELLIN 6</t>
  </si>
  <si>
    <t>FO-25-1704431</t>
  </si>
  <si>
    <t>19/10/2025 SE ESCALA AL COORDINADOR DE ZONA PARA ENTREGA DE ROLLOS EN SITIO | 24/10/2025 SE REALIZA ENTREGA DE 30 ROLLOS POR EL OPERADOR VELOCES CON LA GUIA V4001701967</t>
  </si>
  <si>
    <t>2900090</t>
  </si>
  <si>
    <t>3007080234</t>
  </si>
  <si>
    <t>BARRIO CENTRO ALGECIRAS 15</t>
  </si>
  <si>
    <t>FO-25-1704429</t>
  </si>
  <si>
    <t>19/10/2025 SE ESCALA AL COORDINADOR DE ZONA PARA ENTREGA DE ROLLOS EN SITIO | 22/10/2025 SE REALIZA VISTA AL PUNTO SE ENTREGAN 20 ROLLOS PAPEL RBM</t>
  </si>
  <si>
    <t>2900094</t>
  </si>
  <si>
    <t>3007067801</t>
  </si>
  <si>
    <t>BARRIO VILLA ROCIO MONTERIA</t>
  </si>
  <si>
    <t>FO-25-1704423</t>
  </si>
  <si>
    <t>19/10/2025 SE ESCALA AL COORDINADOR DE ZONA PARA ENTREGA DE ROLLOS EN SITIO | 21/10/2025 SE REALIZA ENTREGA DE 40 ROLLOS A CORRESPONSAL REDEBAN</t>
  </si>
  <si>
    <t>2900107</t>
  </si>
  <si>
    <t>FO-25-1702589</t>
  </si>
  <si>
    <t>18/10/2025 SE ESCALA AL COORDINADOR DE ZONA PARA ENTREGA DE ROLLOS EN SITIO | 22/10/2025 SE REALIZA ENTREGA DE 150 ROLLOS POR EL OPERADOR CABIFY CON LA GUIA V4001696839</t>
  </si>
  <si>
    <t>2900115</t>
  </si>
  <si>
    <t>3007079566</t>
  </si>
  <si>
    <t>BARRIO PARQUES DE LA ITALIA PA</t>
  </si>
  <si>
    <t>FO-25-1702541</t>
  </si>
  <si>
    <t>18/10/2025 SE ESCALA AL COORDINADOR DE ZONA PARA ENTREGA DE ROLLOS EN SITIO | 20/10/2025 EN LA VISITA TÉCNICA REALIZADA AL COMERCIO SE LLEGA AL SITIO PERO EL COMERCIO SE ENCUENTRA CERRADO SE CONTACTA CON EL CLIENTE E INFORMA QUE NO SE ENCUENTRA EN EL LUGAR PORQUE BANCOLOMBIA ESTÁ TENIENDO FALLAS E INFORMA QUE SE PUEDE DEJAR LOS 70 ROLLOS AL LADO DONDE UNA VECINA QUE ES DE CONFIANZA SE DEJAN LOS ROLLOS A LA SEÑORA NO SE PUDO OBTENER FOTO DE TIRILLA, YA QUE EL CORRESPONSAL ESTÁ CERRADO Y LA PERSONA NO ESTÁ EN EL SITIO.</t>
  </si>
  <si>
    <t>2900147</t>
  </si>
  <si>
    <t>3007059755</t>
  </si>
  <si>
    <t>BARRIO DANUBIO AZUL BOGOTA 3</t>
  </si>
  <si>
    <t>FO-25-1703012</t>
  </si>
  <si>
    <t>18/10/2025 SE ESCALA AL COORDINADOR DE ZONA PARA ENTREGA DE ROLLOS EN SITIO | 20/10/2025 SE VISITA COMERCIO, SE ENTREGAN 20 ROLLOS RBM , NO SE MANIPULAN DISPOSITIVOS</t>
  </si>
  <si>
    <t>2900149</t>
  </si>
  <si>
    <t>3007071201</t>
  </si>
  <si>
    <t>BARRIO VEREDA MINA EL ALACRAN</t>
  </si>
  <si>
    <t>FO-25-1703001</t>
  </si>
  <si>
    <t>18/10/2025 SE ESCALA AL COORDINADOR DE ZONA PARA ENTREGA DE ROLLOS EN SITIO | 21/10/2025 SE REALIZA ENVÍO DE 20 ROLLOS A CORRESPONSAL REDEBAN</t>
  </si>
  <si>
    <t>2900163</t>
  </si>
  <si>
    <t>3007078172</t>
  </si>
  <si>
    <t>PTM MEDELLIN DISTRIBUIDORA JT1</t>
  </si>
  <si>
    <t>FO-25-1704436</t>
  </si>
  <si>
    <t>19/10/2025 SE ESCALA AL COORDINADOR DE ZONA PARA ENTREGA DE ROLLOS EN SITIO | 23/10/2025 SE REALIZA ENTREGA DE 60 ROLLOS POR EL OPERADOR CABIFY CON LA GUIA V4001701965</t>
  </si>
  <si>
    <t>2900164</t>
  </si>
  <si>
    <t>3007069774</t>
  </si>
  <si>
    <t>PTM BARBOSA  UNICASA DE MI HOG</t>
  </si>
  <si>
    <t>FO-25-1702990</t>
  </si>
  <si>
    <t>18/10/2025 SE ESCALA AL COORDINADOR DE ZONA PARA ENTREGA DE ROLLOS EN SITIO | 20/10/2025 ENTREGA DE 30 ROLLOS EN SITIO</t>
  </si>
  <si>
    <t>2900173</t>
  </si>
  <si>
    <t>3007072945</t>
  </si>
  <si>
    <t>FO-25-1702975</t>
  </si>
  <si>
    <t>18/10/2025 SE ESCALA AL COORDINADOR DE ZONA PARA ENTREGA DE ROLLOS EN SITIO | 20/10/2025 SE REALIZA ENTREGA DE 10 ROLLOS REDEBAN</t>
  </si>
  <si>
    <t>2900195</t>
  </si>
  <si>
    <t>FO-25-1720357</t>
  </si>
  <si>
    <t>22/10/2025 SE PROCEDE A CERRAR SOLICIÓ ROLLOS RECIENTEMENTE Y LA CANT TX NO SUPERA LA CANT DE ROLLOS QUE SE LE ENTREGARON EN LA ULTIMA VISITA | 22/10/2025 SE PROCEDE A CERRAR SOLICIÓ ROLLOS RECIENTEMENTE Y LA CANT TX NO SUPERA LA CANT DE ROLLOS QUE SE LE ENTREGARON EN LA ULTIMA VISITA</t>
  </si>
  <si>
    <t>2900210</t>
  </si>
  <si>
    <t>3007078884</t>
  </si>
  <si>
    <t>BARRIO EL REFUJIO PIEDECUESTA</t>
  </si>
  <si>
    <t>FO-25-1702538</t>
  </si>
  <si>
    <t>18/10/2025 SE ESCALA AL COORDINADOR DE ZONA PARA ENTREGA DE ROLLOS EN SITIO | 20/10/2025 VISITA PARA ENTREGA DE ROLLOS PARA DATAFONO, EN MOMENTOS NO SE PUDO DOCUMENTAR EN SYTEX POR CAÍDA MUNDIAL POR LO TANTO NO HAY FOTOS EN TIEMPO REAL</t>
  </si>
  <si>
    <t>2900235</t>
  </si>
  <si>
    <t>3007067973</t>
  </si>
  <si>
    <t>PAGAFACIL SAN MARTIN</t>
  </si>
  <si>
    <t>FO-25-1703009</t>
  </si>
  <si>
    <t>18/10/2025 SE ESCALA AL COORDINADOR DE ZONA PARA ENTREGA DE ROLLOS EN SITIO | 20/10/2025 SE REALIZA ENTREGA DE 70 ROLLOS AL COMERCIO</t>
  </si>
  <si>
    <t>5652</t>
  </si>
  <si>
    <t>2900249</t>
  </si>
  <si>
    <t>3007079226</t>
  </si>
  <si>
    <t>DISTRICOL DROGUERIA SAN PACHO</t>
  </si>
  <si>
    <t>FO-25-1702997</t>
  </si>
  <si>
    <t>18/10/2025 SE ESCALA AL COORDINADOR DE ZONA PARA ENTREGA DE ROLLOS EN SITIO | 20/10/2025 SE ENVÍAN 30 ROLLOS POR INTERRAPIDISIMO OK</t>
  </si>
  <si>
    <t>2900250</t>
  </si>
  <si>
    <t>3007080589</t>
  </si>
  <si>
    <t>BARRIO VRD SALSIPUEDES  APARTADO ANTIOQUIA APARTADO</t>
  </si>
  <si>
    <t>FO-25-1702992</t>
  </si>
  <si>
    <t>18/10/2025 SE ESCALA AL COORDINADOR DE ZONA PARA ENTREGA DE ROLLOS EN SITIO | 22/10/2025 SE REALIZA VISITA SE HACE ENTREGA DE 20  ROLLOS EN SITIO</t>
  </si>
  <si>
    <t>2900255</t>
  </si>
  <si>
    <t>3007074446</t>
  </si>
  <si>
    <t>BARRIO EL BOSQUE TURBO</t>
  </si>
  <si>
    <t>FO-25-1702985</t>
  </si>
  <si>
    <t>18/10/2025 SE ESCALA AL COORDINADOR DE ZONA PARA ENTREGA DE ROLLOS EN SITIO | 21/10/2025 ENTREGA DE 120 ROLLOS</t>
  </si>
  <si>
    <t>2900259</t>
  </si>
  <si>
    <t>FO-25-1713200</t>
  </si>
  <si>
    <t>22/10/2025 SE VISITA DIRECCIÓN INDICADA POR EL CLIENTE Y SE ENTREGAN 50 ROLLOS OK.</t>
  </si>
  <si>
    <t>73616</t>
  </si>
  <si>
    <t>2900263</t>
  </si>
  <si>
    <t>3007059723</t>
  </si>
  <si>
    <t>RIOBLANCO</t>
  </si>
  <si>
    <t>BARRIO CALLE PRINCIPAL PUERTO</t>
  </si>
  <si>
    <t>FO-25-1702971</t>
  </si>
  <si>
    <t>18/10/2025 SE ESCALA AL COORDINADOR DE ZONA PARA ENTREGA DE ROLLOS EN SITIO | 21/10/2025 SE REALIZA ENVÍO DE 10 ROLLOS POR SOLICITUD DEL CLIENTE, ALA DIRECCIÓN ASIGNADA.</t>
  </si>
  <si>
    <t>2900274</t>
  </si>
  <si>
    <t>3007049448</t>
  </si>
  <si>
    <t>BARRIO LAS FERIAS BOGOTA 3</t>
  </si>
  <si>
    <t>FO-25-1704426</t>
  </si>
  <si>
    <t>19/10/2025 SE ESCALA AL COORDINADOR DE ZONA PARA ENTREGA DE ROLLOS EN SITIO | 20/10/2025 SE REALIZA ENTREGA DE ROLLOS A  LA CLIENTE NO SE TOMAN UBICACIONES EN EL PUNTO YA QUE LA APLICATIVO SYTEX SE ENCUENTRA PRESENTANDO FALLAS EN EL MOMENTO DE REALIZAR LA VISITA SE DEJA EVIDENCIA FOTOGRÁFICA DEL SITIO Y TAMBIÉN VOUCHER DE PRUEBA SE ADJUNTA CONTROL DE VISITA FÍSICO EN FOTO DE FACHADA YA QUE ES LA ÚNICA PARTE DONDE DEJA ADJUNTAR IMÁGENES</t>
  </si>
  <si>
    <t>2900295</t>
  </si>
  <si>
    <t>3007079377</t>
  </si>
  <si>
    <t>BARRIO EL CONTENTO CUCUTA 4</t>
  </si>
  <si>
    <t>FO-25-1704411</t>
  </si>
  <si>
    <t>19/10/2025 SE ESCALA AL COORDINADOR DE ZONA PARA ENTREGA DE ROLLOS EN SITIO | 20/10/2025 SE ENTREGAN 20 ROLLOS EXITOSO</t>
  </si>
  <si>
    <t>95025</t>
  </si>
  <si>
    <t>2900304</t>
  </si>
  <si>
    <t>3007079862</t>
  </si>
  <si>
    <t>EL RETORNO</t>
  </si>
  <si>
    <t>BARRIO URB ISPECCION LA LIBERTAD EL RETORNO</t>
  </si>
  <si>
    <t>FO-25-1726678</t>
  </si>
  <si>
    <t>23/10/2025 SE CONFIRMAN DATOS, SE REALIZA ENVIO POR OPERADOR LOGISTICO | 28/10/2025 SE REALIZA ENVIO DE 20 ROLLOS, CON LA GUIA 2235596318 SERVIENTREGA SE CONFIRMA ENTREGA EXITOSA POR PARTE DE LA TRANSPORTADORA</t>
  </si>
  <si>
    <t>2900328</t>
  </si>
  <si>
    <t>3007071257</t>
  </si>
  <si>
    <t>PTM BUCARAMANGA PAPELERIA Y MI</t>
  </si>
  <si>
    <t>FO-25-1704408</t>
  </si>
  <si>
    <t>19/10/2025 SE ESCALA AL COORDINADOR DE ZONA PARA ENTREGA DE ROLLOS EN SITIO | 20/10/2025 SE REALIZA ENTREGA DE 60 ROLLOS, A LA SRA SUSAN DELGADO, SE ADJUNTA TIRILLA DE PRUEBA DE TRANSACCIÓN DEL DÍA DE AYER YA QUE POR MOTIVOS DE CAÍDA EN EL CORRESPONSAL NO SE PUDO REALIZAR NINGUNA PRUEBA Y LA CLIENTE TAMPOCO TIENE TRANSACCIONES REALIZADAS EL DÍA DE HOY SE DEJA LA ACLARACIÓN</t>
  </si>
  <si>
    <t>2900332</t>
  </si>
  <si>
    <t>3007079830</t>
  </si>
  <si>
    <t>BARRIO EL JORDAN SAN CARLOS</t>
  </si>
  <si>
    <t>FO-25-1704452</t>
  </si>
  <si>
    <t>19/10/2025 SE CONFIRMA DATOS. SE REALIZA ENVIO DE ROLLOS CON OPERADOR LOGISTICO | 28/10/2025 SE REALIZA ENVIO DE 10 ROLLOS, CON LA GUIA 6345301368934 MANDAR Y SERVIR SE CONFIRMA ENTREGA EXITOSA POR PARTE DE LA TRANSPORTADORA</t>
  </si>
  <si>
    <t>2900345</t>
  </si>
  <si>
    <t>FO-25-1704398</t>
  </si>
  <si>
    <t>19/10/2025 SE ESCALA AL COORDINADOR DE ZONA PARA ENTREGA DE ROLLOS EN SITIO | 22/10/2025 SE REALIZA ENTREGA DE 20 ROLLOS CON VISITA</t>
  </si>
  <si>
    <t>2900369</t>
  </si>
  <si>
    <t>3007066505</t>
  </si>
  <si>
    <t>PTM LEBRIJA MUNDOTRONICS LEBRI</t>
  </si>
  <si>
    <t>FO-25-1704394</t>
  </si>
  <si>
    <t>19/10/2025 SE ESCALA AL COORDINADOR DE ZONA PARA ENTREGA DE ROLLOS EN SITIO | 20/10/2025 SE VISITA COMERCIO DE HACE ENTREGA DE 20 ROLLOS</t>
  </si>
  <si>
    <t>2900410</t>
  </si>
  <si>
    <t>FO-25-1713560</t>
  </si>
  <si>
    <t>21/10/2025 EN COMUNICACIÓN CON LA SEÑORA MARLENY ROJAS AL NÚMERO 3187880807 INFORMA QUE EL CÓDIGO CORRECTO ES 17597, PERO LE RADICARON CON EL 15597, SE LE INFORMA QUE DEBE LLAMAR NUEVAMENTE. USUARIO INCONFORME. | 21/10/2025 EN COMUNICACIÓN CON LA SEÑORA MARLENY ROJAS AL NÚMERO 3187880807 INFORMA QUE EL CÓDIGO CORRECTO ES 17597, PERO LE RADICARON CON EL 15597, SE LE INFORMA QUE DEBE LLAMAR NUEVAMENTE. USUARIO INCONFORME.</t>
  </si>
  <si>
    <t>25123</t>
  </si>
  <si>
    <t>2900412</t>
  </si>
  <si>
    <t>3007047647</t>
  </si>
  <si>
    <t>CACHIPAY</t>
  </si>
  <si>
    <t>DISTRICOL STATION CYBER</t>
  </si>
  <si>
    <t>FO-25-1704414</t>
  </si>
  <si>
    <t>19/10/2025 SE ESCALA AL COORDINADOR DE ZONA PARA ENTREGA DE ROLLOS EN SITIO | 22/10/2025 DURANTE LA VISITA TECNICA SE REALIZA ENTREGA DE 50 ROLLOS PARA DATÁFONO NO SE MANIPULAN EQUIPOS</t>
  </si>
  <si>
    <t>2900435</t>
  </si>
  <si>
    <t>FO-25-1704451</t>
  </si>
  <si>
    <t>19/10/2025 SE CONFIRMA DATOS. SE REALIZA ENVIO DE ROLLOS CON OPERADOR LOGISTICO | 23/10/2025 SE REALIZA ENVIO DE 10 ROLLOS, CON LA GUIA 2235596276 SERVIENTREGA SE CONFIRMA ENTREGA EXITOSA POR PARTE DE LA TRANSPORTADORA</t>
  </si>
  <si>
    <t>2900447</t>
  </si>
  <si>
    <t>FO-25-1708314</t>
  </si>
  <si>
    <t>20/10/2025 SE ESCALA A LA RED PARA AUTORIZACIÓN DE ROLLOS EL 19/10- APRUEBAN ENTREGA EL 20/10 | 23/10/2025 SE REALIZA ENTREGA DE 10 ROLLOS EN DIRECCIÓN DE CB</t>
  </si>
  <si>
    <t>2900455</t>
  </si>
  <si>
    <t>3007074138</t>
  </si>
  <si>
    <t>PTM ITAGUI SUPERMERCADO RANCHO</t>
  </si>
  <si>
    <t>FO-25-1704393</t>
  </si>
  <si>
    <t>19/10/2025 SE ESCALA AL COORDINADOR DE ZONA PARA ENTREGA DE ROLLOS EN SITIO | 23/10/2025 SE REALIZA ENTREGA DE 70 ROLLOS POR EL OPERADOR VELOCES CON LA GUIA V4001701968</t>
  </si>
  <si>
    <t>2900522</t>
  </si>
  <si>
    <t>3007070956</t>
  </si>
  <si>
    <t>BARRIO LA ESPERANZA SAN JOSE D</t>
  </si>
  <si>
    <t>FO-25-1704450</t>
  </si>
  <si>
    <t>19/10/2025 SE CONFIRMA DATOS. SE REALIZA ENVIO DE ROLLOS CON OPERADOR LOGISTICO | 23/10/2025 SE REALIZA ENVIO DE 10 ROLLOS, CON LA GUIA 2235596274 SERVIENTREGA SE CONFIRMA ENTREGA EXITOSA POR PARTE DE LA TRANSPORTADORA</t>
  </si>
  <si>
    <t>2900523</t>
  </si>
  <si>
    <t>3007072989</t>
  </si>
  <si>
    <t>DISTRICOL VARIEDADES HISA</t>
  </si>
  <si>
    <t>FO-25-1704447</t>
  </si>
  <si>
    <t>19/10/2025 SE CONFIRMA DATOS. SE REALIZA ENVIO DE ROLLOS CON OPERADOR LOGISTICO | 28/10/2025 SE REALIZA ENVIO DE 20 ROLLOS, CON LA GUIA 2265100412 SERVIENTREGA SE CONFIRMA ENTREGA EXITOSA POR PARTE DE LA TRANSPORTADORA</t>
  </si>
  <si>
    <t>2900548</t>
  </si>
  <si>
    <t>3007080851</t>
  </si>
  <si>
    <t>PTM PEREIRA YOUR NEW LOOK</t>
  </si>
  <si>
    <t>FO-25-1704389</t>
  </si>
  <si>
    <t>19/10/2025 SE ESCALA AL COORDINADOR DE ZONA PARA ENTREGA DE ROLLOS EN SITIO | 20/10/2025 SE ENTREGAN 20 ROLLOS</t>
  </si>
  <si>
    <t>47030</t>
  </si>
  <si>
    <t>2900846</t>
  </si>
  <si>
    <t>3007081182</t>
  </si>
  <si>
    <t>ALGARROBO</t>
  </si>
  <si>
    <t>BARRIO CENTRO ALGARROBO 1</t>
  </si>
  <si>
    <t>FO-25-1731347</t>
  </si>
  <si>
    <t>24/10/2025 SE INTENTA COMUNICACIÓN EN VARIAS OCASIONES AL NÚMERO 3016835329 PARA CONFIRMAR DATOS DE ENVIO PERO NO HAY CONTACTO, SE PROCEDE A CERRAR</t>
  </si>
  <si>
    <t>2900850</t>
  </si>
  <si>
    <t>3007051717</t>
  </si>
  <si>
    <t>BARRIO ZONA RURAL SAN CARLOS D</t>
  </si>
  <si>
    <t>FO-25-1704387</t>
  </si>
  <si>
    <t>19/10/2025 SE ESCALA AL COORDINADOR DE ZONA PARA ENTREGA DE ROLLOS EN SITIO | 20/10/2025 SE REALIZA VISTA AL CB POR SOLICITUD ROLLOS, NO SE REALIZA DESPLAZAMIENTO NI UBICACIÓN POR PROBLEMAS DE LA PLATAFORMA SYTEX, EL JEFE DE ZONA NOS INDICA IR AL CITIO Y TOMAR EVIDENCIAS, SE ENTREGAN LOS ROLLOS OK</t>
  </si>
  <si>
    <t>2900851</t>
  </si>
  <si>
    <t>3007077566</t>
  </si>
  <si>
    <t>BARRIO  CORREGIMIENTO DE LLORE</t>
  </si>
  <si>
    <t>FO-25-1704444</t>
  </si>
  <si>
    <t>19/10/2025 SE CONFIRMA DATOS. SE REALIZA ENVIO DE ROLLOS CON OPERADOR LOGISTICO | 20/10/2025 SE REALIZÓ EL ENVÍO DE PAPELERÍA SOLICITADA SE ENTREGA COPIA DE GUÍA AL CLIENTE PARA QUE RECLAME EN OFICINA</t>
  </si>
  <si>
    <t>2900852</t>
  </si>
  <si>
    <t>3007081097</t>
  </si>
  <si>
    <t>BARRIO TAMESIS TAMESIS 4</t>
  </si>
  <si>
    <t>FO-25-1729308</t>
  </si>
  <si>
    <t>24/10/2025 SE REALIZA ENVIO DE ROLLOS CON OPERADOR LOGISTICO | 31/10/2025 SE REALIZA ENVIO DE 40 ROLLOS, CON LA GUIA 284607486 SERVIENTREGA SE CONFIRMA ENTREGA EXITOSA POR PARTE DE LA TRANSPORTADORA</t>
  </si>
  <si>
    <t>2900862</t>
  </si>
  <si>
    <t>3007078391</t>
  </si>
  <si>
    <t>BARRIO CENTRO   PLAZA DE MERCA</t>
  </si>
  <si>
    <t>FO-25-1704381</t>
  </si>
  <si>
    <t>19/10/2025 SE ESCALA AL COORDINADOR DE ZONA PARA ENTREGA DE ROLLOS EN SITIO | 20/10/2025 SE REALIZA ENTREGA DE 20 ROLLOS AL CORRESPONSAL</t>
  </si>
  <si>
    <t>2900864</t>
  </si>
  <si>
    <t>3007055886</t>
  </si>
  <si>
    <t>BARRIO LA PRADERA DOSQUEBRADAS</t>
  </si>
  <si>
    <t>FO-25-1704377</t>
  </si>
  <si>
    <t>19/10/2025 SE ESCALA AL COORDINADOR DE ZONA PARA ENTREGA DE ROLLOS EN SITIO | 20/10/2025 SE ENTREGAN 10 ROLLOS</t>
  </si>
  <si>
    <t>2900869</t>
  </si>
  <si>
    <t>3007080016</t>
  </si>
  <si>
    <t>BARRIO SANTA SOFIA FLORIDA VALLE FLORIDA</t>
  </si>
  <si>
    <t>FO-25-1704374</t>
  </si>
  <si>
    <t>19/10/2025 SE ESCALA AL COORDINADOR DE ZONA PARA ENTREGA DE ROLLOS EN SITIO | 20/10/2025 SE REALIZA LA ENTREGA DE 10 ROLLOS PARA EL CB,AL CLIENTE YA QUE ESTE SE ENCONTRABA EN CALI Y ME LOS PODÍA RECIBIR EN CANDELARIA</t>
  </si>
  <si>
    <t>2900901</t>
  </si>
  <si>
    <t>3007078247</t>
  </si>
  <si>
    <t>BARRIO VILLA HERMOSA CUMBITARA</t>
  </si>
  <si>
    <t>FO-25-1704383</t>
  </si>
  <si>
    <t>19/10/2025 SE ESCALA AL COORDINADOR DE ZONA PARA ENTREGA DE ROLLOS EN SITIO | 22/10/2025 SE REALIZÓ EL ENVÍO DE PAPELERÍA SOLICITADA SE ENTREGA COPIA DE GUÍA AL CLIENTE PARA QUE RECLAME EN OFICINA A SU VEZ QUEDA PENDIENTE VERIFICACIÓN DE RECEPCIÓN DEL ENVÍO PARA CULMINAR ACTIVIDAD.</t>
  </si>
  <si>
    <t>2900904</t>
  </si>
  <si>
    <t>3007079407</t>
  </si>
  <si>
    <t>BARRIO VEREDA CRISTALINA PUERT</t>
  </si>
  <si>
    <t>FO-25-1704443</t>
  </si>
  <si>
    <t>19/10/2025 SE CONFIRMA DATOS. SE REALIZA ENVIO DE ROLLOS CON OPERADOR LOGISTICO | 22/10/2025 SE REALIZA ENVIO DE 10 ROLLOS, CON LA GUIA 2235596273 SERVIENTREGA SE CONFIRMA ENTREGA EXITOSA POR PARTE DE LA TRANSPORTADORA</t>
  </si>
  <si>
    <t>2900924</t>
  </si>
  <si>
    <t>3007075076</t>
  </si>
  <si>
    <t>BARRIO MANZANARES NEIVA 2</t>
  </si>
  <si>
    <t>FO-25-1704371</t>
  </si>
  <si>
    <t>19/10/2025 SE ESCALA AL COORDINADOR DE ZONA PARA ENTREGA DE ROLLOS EN SITIO | 22/10/2025 SE LLEGA A SITIO, SE ENTREGAN 30 ROLLOS RBM</t>
  </si>
  <si>
    <t>19256</t>
  </si>
  <si>
    <t>2900985</t>
  </si>
  <si>
    <t>3007079938</t>
  </si>
  <si>
    <t>EL TAMBO</t>
  </si>
  <si>
    <t>BARRIO CORR PIAGUA EL TAMBO</t>
  </si>
  <si>
    <t>FO-25-1708261</t>
  </si>
  <si>
    <t>20/10/2025 SE CONFIRMA DATOS. SE REALIZA ENVIO DE ROLLOS CON OPERADOR LOGISTICO | 28/10/2025 SE REALIZA ENVIO DE 10 ROLLOS, CON LA GUIA 2215219714 SERVIENTREGA SE CONFIRMA ENTREGA EXITOSA POR PARTE DE LA TRANSPORTADORA</t>
  </si>
  <si>
    <t>2901037</t>
  </si>
  <si>
    <t>3007059916</t>
  </si>
  <si>
    <t>PTM CARTAGENA VARIEDADES Y PAP</t>
  </si>
  <si>
    <t>FO-25-1706021</t>
  </si>
  <si>
    <t>20/10/2025 SE ESCALA AL COORDINADOR DE ZONA PARA ENTREGA DE ROLLOS EN SITIO | 24/10/2025 SE ENTREGAN 30 ROLLOS</t>
  </si>
  <si>
    <t>2901106</t>
  </si>
  <si>
    <t>3007021681</t>
  </si>
  <si>
    <t>BARRIO BLANQUIZAL MEDELLIN</t>
  </si>
  <si>
    <t>FO-25-1704523</t>
  </si>
  <si>
    <t>19/10/2025 SE ESCALA AL COORDINADOR DE ZONA PARA ENTREGA DE ROLLOS EN SITIO | 27/10/2025 SE REALIZA ENTREGA DE 30 ROLLOS POR EL OPERADOR VELOCES CON LA GUIA V4001701964</t>
  </si>
  <si>
    <t>2901122</t>
  </si>
  <si>
    <t>3007080323</t>
  </si>
  <si>
    <t>PTM CALI VULCANIZADORA Y BICIC</t>
  </si>
  <si>
    <t>FO-25-1704603</t>
  </si>
  <si>
    <t>19/10/2025 SE ESCALA AL COORDINADOR DE ZONA PARA ENTREGA DE ROLLOS EN SITIO | 20/10/2025 SE ENTREGAN 40 ROLLOS A HUMBERTO CEPEDA</t>
  </si>
  <si>
    <t>2901204</t>
  </si>
  <si>
    <t>FO-25-1706017</t>
  </si>
  <si>
    <t>20/10/2025 SE ESCALA AL COORDINADOR DE ZONA PARA ENTREGA DE ROLLOS EN SITIO | 23/10/2025 SE REALIZA ENTREGA DE 10 ROLLOS POR EL OPERADOR VELOCES CON LA GUIA V4001701977</t>
  </si>
  <si>
    <t>2901644</t>
  </si>
  <si>
    <t>3007076602</t>
  </si>
  <si>
    <t>BARRIO LA PLAZUELA MACEO</t>
  </si>
  <si>
    <t>FO-25-1719206</t>
  </si>
  <si>
    <t>22/10/2025 SE ESCALA AL COORDINADOR DE ZONA PARA ENTREGA DE ROLLOS EN SITIO | 23/10/2025 SE ENVÍAN 40 ROLLOS OK</t>
  </si>
  <si>
    <t>2901774</t>
  </si>
  <si>
    <t>3007079827</t>
  </si>
  <si>
    <t>BARRIO CALAMO PITALITO 2</t>
  </si>
  <si>
    <t>FO-25-1726673</t>
  </si>
  <si>
    <t>23/10/2025 SE CONFIRMAN DATOS, SE REALIZA ENVIO POR OPERADOR LOGISTICO | 28/10/2025 SE REALIZA ENVIO DE 30 ROLLOS, CON LA GUIA 2235596317 SERVIENTREGA SE CONFIRMA ENTREGA EXITOSA POR PARTE DE LA TRANSPORTADORA</t>
  </si>
  <si>
    <t>2902052</t>
  </si>
  <si>
    <t>3007059349</t>
  </si>
  <si>
    <t>BARRIO CORDIALIDAD SABANALARGA</t>
  </si>
  <si>
    <t>FO-25-1706007</t>
  </si>
  <si>
    <t>20/10/2025 SE ESCALA AL COORDINADOR DE ZONA PARA ENTREGA DE ROLLOS EN SITIO | 22/10/2025 SE ENTREGAN 10 ROLLOS DE LA RED RBM EXITOSO ME COMUNICO CON YEIMI HERNÁNDEZ LO CUAL ME MANIFIESTA QUE DEJE LOS ROLLOS EN EL HOTEL YA QUE SE ENCUENTRA EN UNA CITA MEDIA</t>
  </si>
  <si>
    <t>2902166</t>
  </si>
  <si>
    <t>3007018908</t>
  </si>
  <si>
    <t>PAGAFACIL CENTRO PAGO CABECERA</t>
  </si>
  <si>
    <t>FO-25-1706043</t>
  </si>
  <si>
    <t>20/10/2025 SE ESCALA AL COORDINADOR DE ZONA PARA ENTREGA DE ROLLOS EN SITIO | 21/10/2025 SE VISITA COMERCIO SE HACE ENTREGA DE 140 ROLLOS</t>
  </si>
  <si>
    <t>2902759</t>
  </si>
  <si>
    <t>3007068608</t>
  </si>
  <si>
    <t>DISTRICOL WALLETPLUS</t>
  </si>
  <si>
    <t>FO-25-1706001</t>
  </si>
  <si>
    <t>20/10/2025 SE ESCALA AL COORDINADOR DE ZONA PARA ENTREGA DE ROLLOS EN SITIO | 23/10/2025 SE REALIZA ENTREGA DE 20 ROLLOS EN DIRECCIÓN DE CB</t>
  </si>
  <si>
    <t>2903311</t>
  </si>
  <si>
    <t>3007054630</t>
  </si>
  <si>
    <t>PAGAFACIL  METROPOLOS</t>
  </si>
  <si>
    <t>FO-25-1706000</t>
  </si>
  <si>
    <t>20/10/2025 SE ESCALA AL COORDINADOR DE ZONA PARA ENTREGA DE ROLLOS EN SITIO | 20/10/2025 SE LLEGA A LA DIRECCIÓN INDICADA Y SE ENTREGAN 160 ROLLOS RBM SIN MANIPULAR EQUIPOS</t>
  </si>
  <si>
    <t>2906571</t>
  </si>
  <si>
    <t>FO-25-1717229</t>
  </si>
  <si>
    <t>22/10/2025 SE ESCALA AL COORDINADOR DE ZONA PARA ENTREGA DE ROLLOS EN SITIO | 23/10/2025 ENTREGA DE 10 ROLLOS NO SE MANIPULAN EQUIPOS</t>
  </si>
  <si>
    <t>2906782</t>
  </si>
  <si>
    <t>FO-25-1708199</t>
  </si>
  <si>
    <t>20/10/2025 SE ESCALA AL COORDINADOR DE ZONA PARA ENTREGA DE ROLLOS EN SITIO | 21/10/2025 SE ENTREGAN 60 ROLLOS EXITOSO.</t>
  </si>
  <si>
    <t>2906858</t>
  </si>
  <si>
    <t>3007048606</t>
  </si>
  <si>
    <t>DISTRICOL PAPELERIA DONDE KARO</t>
  </si>
  <si>
    <t>FO-25-1708193</t>
  </si>
  <si>
    <t>20/10/2025 SE ESCALA AL COORDINADOR DE ZONA PARA ENTREGA DE ROLLOS EN SITIO | 21/10/2025 SE LLEGA A LA DIRECCIÓN INDICADA Y SE ENTREGAN 50 ROLLOS RBM SIN MANIPULAR EQUIPOS</t>
  </si>
  <si>
    <t>68895</t>
  </si>
  <si>
    <t>2906906</t>
  </si>
  <si>
    <t>3007073359</t>
  </si>
  <si>
    <t>ZAPATOCA</t>
  </si>
  <si>
    <t>PTM ZAPATOCA  CENTRO DE COMPUT</t>
  </si>
  <si>
    <t>FO-25-1729303</t>
  </si>
  <si>
    <t>24/10/2025 SE REALIZA ENVIO DE ROLLOS CON OPERADOR LOGISTICO | 25/10/2025 SE HACE ENVIO DE 10 ROLLOS POR INTERRAPIDISIMO</t>
  </si>
  <si>
    <t>2906920</t>
  </si>
  <si>
    <t>3007056955</t>
  </si>
  <si>
    <t>PTM ITAGUI LA PAPELERA DE ISAB</t>
  </si>
  <si>
    <t>FO-25-1708204</t>
  </si>
  <si>
    <t>20/10/2025 SE ESCALA AL COORDINADOR DE ZONA PARA ENTREGA DE ROLLOS EN SITIO | 23/10/2025 SE REALIZA ENTREGA DE 100 ROLLOS POR EL OPERADOR VELOCES CON LA GUIA V4001705044</t>
  </si>
  <si>
    <t>2907126</t>
  </si>
  <si>
    <t>3007079724</t>
  </si>
  <si>
    <t>PTM LA UNION MAS BELLA FAJAS Y</t>
  </si>
  <si>
    <t>FO-25-1729301</t>
  </si>
  <si>
    <t>24/10/2025 SE REALIZA ENVIO DE ROLLOS CON OPERADOR LOGISTICO | 30/10/2025 SE REALIZA ENVIO DE 10 ROLLOS, CON LA GUIA 2215219738 SERVIENTREGA SE CONFIRMA ENTREGA EXITOSA POR PARTE DE LA TRANSPORTADORA</t>
  </si>
  <si>
    <t>2907300</t>
  </si>
  <si>
    <t>3007036269</t>
  </si>
  <si>
    <t>OPRAP PLAZA DEL PRADO</t>
  </si>
  <si>
    <t>FO-25-1708191</t>
  </si>
  <si>
    <t>20/10/2025 SE ESCALA AL COORDINADOR DE ZONA PARA ENTREGA DE ROLLOS EN SITIO | 21/10/2025 SE REALIZA VISITA SE ENTREGA 90 ROLLOS</t>
  </si>
  <si>
    <t>2907309</t>
  </si>
  <si>
    <t>3007049017</t>
  </si>
  <si>
    <t>DISTRICOL CNDLUBLOSLINDEROS</t>
  </si>
  <si>
    <t>FO-25-1709948</t>
  </si>
  <si>
    <t>21/10/2025 SE ESCALA AL COORDINADOR DE ZONA PARA ENTREGA DE ROLLOS EN SITIO | 27/10/2025 ROLLOS PARA RECLAMO, SE LE ESCRIBE AL USUARIO Y SE LE INFORMA LA GUIA . PENDIENTE CONFIRMACION | 28/10/2025 SE CONFIRMA ENTREGA EXITOSA DE 20 ROLLOS POR PARTE DE LA TRANSPORTADORA INTERRAPIDISIMO CON GUIA: 700172976676 | 25/10/2025 ENVIO DE ROLLOS ALA DIRECCIÓN INDICADA EN ORDEN POR EL USUARIO</t>
  </si>
  <si>
    <t>2907329</t>
  </si>
  <si>
    <t>FO-25-1717224</t>
  </si>
  <si>
    <t>22/10/2025 SE ESCALA AL COORDINADOR DE ZONA PARA ENTREGA DE ROLLOS EN SITIO | 23/10/2025 SE ENTREGAN 10 ROLLOS DE REDEBAN A LA SEÑORITA NINI JHOANA JIMENES</t>
  </si>
  <si>
    <t>2907363</t>
  </si>
  <si>
    <t>3007076286</t>
  </si>
  <si>
    <t>DISTRICOL RECAUDOS J</t>
  </si>
  <si>
    <t>FO-25-1708185</t>
  </si>
  <si>
    <t>20/10/2025 SE ESCALA AL COORDINADOR DE ZONA PARA ENTREGA DE ROLLOS EN SITIO | 21/10/2025 COMUNICACION CON LA SEÑORA DAYANA AL NÚMERO TELEFÓNICO 3203749348 INDICA ATENCIÓN EL DIA DE MAÑANA EN HORAS AM | 23/10/2025 SE VISITA CB ENTREGA 10 ROLLOS</t>
  </si>
  <si>
    <t>2907555</t>
  </si>
  <si>
    <t>FO-25-1708178</t>
  </si>
  <si>
    <t>20/10/2025 SE ESCALA AL COORDINADOR DE ZONA PARA ENTREGA DE ROLLOS EN SITIO | 23/10/2025 SE REALIZA ENTREGA DE 10 ROLLOS POR EL OPERADOR VELOCES CON LA GUIA V4001705048</t>
  </si>
  <si>
    <t>2907584</t>
  </si>
  <si>
    <t>3007038802</t>
  </si>
  <si>
    <t>PTM ITAGUI ABEDUL</t>
  </si>
  <si>
    <t>FO-25-1708174</t>
  </si>
  <si>
    <t>20/10/2025 SE ESCALA AL COORDINADOR DE ZONA PARA ENTREGA DE ROLLOS EN SITIO | 29/10/2025 SE REALIZA ENTREGA DE 10 ROLLOS POR EL OPERADOR CABIFY CON LA GUIA V4001705049</t>
  </si>
  <si>
    <t>2907633</t>
  </si>
  <si>
    <t>3007025747</t>
  </si>
  <si>
    <t>COMCARD MED DROGUERIA WHZ</t>
  </si>
  <si>
    <t>FO-25-1708184</t>
  </si>
  <si>
    <t>20/10/2025 SE ESCALA AL COORDINADOR DE ZONA PARA ENTREGA DE ROLLOS EN SITIO | 24/10/2025 SE REALIZA ENTREGA DE 50 ROLLOS POR EL OPERADOR VELOCES CON LA GUIA V4001705047</t>
  </si>
  <si>
    <t>2907840</t>
  </si>
  <si>
    <t>3007078938</t>
  </si>
  <si>
    <t>DISTRICOL CARNICERIA J B</t>
  </si>
  <si>
    <t>FO-25-1708170</t>
  </si>
  <si>
    <t>20/10/2025 SE ESCALA AL COORDINADOR DE ZONA PARA ENTREGA DE ROLLOS EN SITIO | 23/10/2025 SE REALIZA ENTREGA DE 30 ROLLOS POR EL OPERADOR VELOCES CON LA GUIA V4001705050</t>
  </si>
  <si>
    <t>2907863</t>
  </si>
  <si>
    <t>3007041933</t>
  </si>
  <si>
    <t>CAFETERIA CENTRO MEDICO LOS EJ</t>
  </si>
  <si>
    <t>FO-25-1708165</t>
  </si>
  <si>
    <t>20/10/2025 SE ESCALA AL COORDINADOR DE ZONA PARA ENTREGA DE ROLLOS EN SITIO | 21/10/2025 SE LLEGA AL SITIO CLIENTE YA TIENE MIGRADO A WOMPI POR TAL MOTIVO NO SE ENTREGAN LOS ROLLOS DE REDEBAN</t>
  </si>
  <si>
    <t>23079</t>
  </si>
  <si>
    <t>2907957</t>
  </si>
  <si>
    <t>3007080517</t>
  </si>
  <si>
    <t>BUENAVISTA</t>
  </si>
  <si>
    <t>BARRIO CENTRO BUENAVISTA</t>
  </si>
  <si>
    <t>FO-25-1708173</t>
  </si>
  <si>
    <t>20/10/2025 SE ESCALA AL COORDINADOR DE ZONA PARA ENTREGA DE ROLLOS EN SITIO | 24/10/2025 SE REALIZA VISITA TÉCNICA PARA ENTREGA DE 20 ROLLOS PARA DATÁFONO, NO SE INTERVIENE TERMINAL Y LA ENTREGA SE REALIZA SIN NOVEDAD</t>
  </si>
  <si>
    <t>2908082</t>
  </si>
  <si>
    <t>3007047824</t>
  </si>
  <si>
    <t>DISTRICOL REMATES ELDAMAR</t>
  </si>
  <si>
    <t>FO-25-1708155</t>
  </si>
  <si>
    <t>20/10/2025 SE ESCALA AL COORDINADOR DE ZONA PARA ENTREGA DE ROLLOS EN SITIO | 25/10/2025 SE REALIZA ENTREGA DE 40 ROLLOS PARA DATÁFONO PARA DATÁFONO A SATISFACCIÓN DEL CLIENTE</t>
  </si>
  <si>
    <t>2908095</t>
  </si>
  <si>
    <t>3007056851</t>
  </si>
  <si>
    <t>BARRIO QUITURO TARQUI</t>
  </si>
  <si>
    <t>FO-25-1712124</t>
  </si>
  <si>
    <t>21/10/2025 SE CONFIRMAN DATOS, SE REALIZA ENVIO POR OPERADOR LOGISTICO | 24/10/2025 SE REALIZA ENVIO DE 10 ROLLOS, CON LA GUIA 2235596284 SERVIENTREGA SE CONFIRMA ENTREGA EXITOSA CON EL USUARIO</t>
  </si>
  <si>
    <t>2908249</t>
  </si>
  <si>
    <t>3007079708</t>
  </si>
  <si>
    <t>PTM FARMA AHORRO LA 84 MEDELLI</t>
  </si>
  <si>
    <t>FO-25-1708163</t>
  </si>
  <si>
    <t>20/10/2025 SE ESCALA AL COORDINADOR DE ZONA PARA ENTREGA DE ROLLOS EN SITIO | 23/10/2025 SE REALIZA ENTREGA DE 20 ROLLOS POR EL OPERADOR VELOCES CON LA GUIA V4001705051</t>
  </si>
  <si>
    <t>2908320</t>
  </si>
  <si>
    <t>FO-25-1708150</t>
  </si>
  <si>
    <t>20/10/2025 SE ESCALA AL COORDINADOR DE ZONA PARA ENTREGA DE ROLLOS EN SITIO | 21/10/2025 SE ENTREGAN 70 ROLLOS DE REDEBAN AL SEÑORITA KAROL SOLARTE</t>
  </si>
  <si>
    <t>2908349</t>
  </si>
  <si>
    <t>3007032344</t>
  </si>
  <si>
    <t>OPRAP LOS EJECUTIVOS</t>
  </si>
  <si>
    <t>FO-25-1708143</t>
  </si>
  <si>
    <t>20/10/2025 SE ESCALA AL COORDINADOR DE ZONA PARA ENTREGA DE ROLLOS EN SITIO | 21/10/2025 SE ENTREGAN 220 ROLLOS</t>
  </si>
  <si>
    <t>2908704</t>
  </si>
  <si>
    <t>FO-25-1708138</t>
  </si>
  <si>
    <t>20/10/2025 SE ESCALA AL COORDINADOR DE ZONA PARA ENTREGA DE ROLLOS EN SITIO | 21/10/2025 ENTREGA DE 10 ROLLOS NO SE MANIPULAN EQUIPOS</t>
  </si>
  <si>
    <t>2908709</t>
  </si>
  <si>
    <t>3007077716</t>
  </si>
  <si>
    <t>BARRIO DOCE DE OCTUBRE VALLEDU</t>
  </si>
  <si>
    <t>FO-25-1708135</t>
  </si>
  <si>
    <t>2908728</t>
  </si>
  <si>
    <t>3007076827</t>
  </si>
  <si>
    <t>PTM ITAGUI PROVIMAX DROGUERIA</t>
  </si>
  <si>
    <t>FO-25-1708133</t>
  </si>
  <si>
    <t>20/10/2025 SE ESCALA AL COORDINADOR DE ZONA PARA ENTREGA DE ROLLOS EN SITIO | 24/10/2025 SE REALIZA ENTREGA DE 60 ROLLOS POR EL OPERADOR VELOCES CON LA GUIA V4001705054</t>
  </si>
  <si>
    <t>2908802</t>
  </si>
  <si>
    <t>3007067932</t>
  </si>
  <si>
    <t>MULTIPAGAS UNIVERSIDAD DE CORD</t>
  </si>
  <si>
    <t>FO-25-1708129</t>
  </si>
  <si>
    <t>20/10/2025 SE ESCALA AL COORDINADOR DE ZONA PARA ENTREGA DE ROLLOS EN SITIO | 21/10/2025 SE REALIZA ENTREGA DE 70 ROLLOS A CORRESPONSAL REDEBAN</t>
  </si>
  <si>
    <t>41306</t>
  </si>
  <si>
    <t>2908807</t>
  </si>
  <si>
    <t>3007075514</t>
  </si>
  <si>
    <t>GIGANTE</t>
  </si>
  <si>
    <t>BARRIO TRES ESQUINAS GIGANTE</t>
  </si>
  <si>
    <t>FO-25-1708128</t>
  </si>
  <si>
    <t>20/10/2025 SE ESCALA AL COORDINADOR DE ZONA PARA ENTREGA DE ROLLOS EN SITIO | 22/10/2025 SE REALIZA VISTA AL PUNTO SE ENTREGAN 50 ROLLOS PAPEL RBM CLIENTE RCIBE A SATISFACCIÓN</t>
  </si>
  <si>
    <t>2908832</t>
  </si>
  <si>
    <t>3007031145</t>
  </si>
  <si>
    <t>PTM ITAGUI MISCELANIA MY LADY</t>
  </si>
  <si>
    <t>FO-25-1708124</t>
  </si>
  <si>
    <t>20/10/2025 SE ESCALA AL COORDINADOR DE ZONA PARA ENTREGA DE ROLLOS EN SITIO | 27/10/2025 SE REALIZA ENTREGA DE 70 ROLLOS POR EL OPERADOR VELOCES CON LA GUIA V4001705056</t>
  </si>
  <si>
    <t>2908854</t>
  </si>
  <si>
    <t>3007046828</t>
  </si>
  <si>
    <t>DISTRICOL DROGAS DE JESUS</t>
  </si>
  <si>
    <t>FO-25-1708118</t>
  </si>
  <si>
    <t>20/10/2025 SE ESCALA AL COORDINADOR DE ZONA PARA ENTREGA DE ROLLOS EN SITIO | 21/10/2025 SE ENTREGAN 30 ROLLOS CON VISITA OK</t>
  </si>
  <si>
    <t>2909020</t>
  </si>
  <si>
    <t>FO-25-1712123</t>
  </si>
  <si>
    <t>21/10/2025 SE CONFIRMAN DATOS, SE REALIZA ENVIO POR OPERADOR LOGISTICO | 30/10/2025 SE REALIZA ENVIO DE 20 ROLLOS, CON LA GUIA 2205447266 SERVIENTREGA SE CONFIRMA ENTREGA EXITOSA POR PARTE DE LA TRANSPORTADORA</t>
  </si>
  <si>
    <t>2909038</t>
  </si>
  <si>
    <t>3007056044</t>
  </si>
  <si>
    <t>OPRAP CENTRO COMERCIAL LO NUES</t>
  </si>
  <si>
    <t>FO-25-1708120</t>
  </si>
  <si>
    <t>20/10/2025 SE ESCALA AL COORDINADOR DE ZONA PARA ENTREGA DE ROLLOS EN SITIO | 21/10/2025 SE ENTREGAN  ROLLOS SIN MANIPULACIÓN DEL DATAFONO SIN NOVEDAD</t>
  </si>
  <si>
    <t>2909043</t>
  </si>
  <si>
    <t>3007064956</t>
  </si>
  <si>
    <t>BARRIO CORREGIMIENTO MINA GALL</t>
  </si>
  <si>
    <t>FO-25-1712122</t>
  </si>
  <si>
    <t>21/10/2025 SE CONFIRMAN DATOS, SE REALIZA ENVIO POR OPERADOR LOGISTICO | 30/10/2025 SE REALIZA ENVIO DE 10 ROLLOS, CON LA GUIA 2205447266 SERVIENTREGA SE CONFIRMA ENTREGA EXITOSA POR PARTE DE LA TRANSPORTADORA</t>
  </si>
  <si>
    <t>2909057</t>
  </si>
  <si>
    <t>3007080445</t>
  </si>
  <si>
    <t>BARRIO CENTRO FREDONIA</t>
  </si>
  <si>
    <t>FO-25-1708114</t>
  </si>
  <si>
    <t>20/10/2025 SE ESCALA AL COORDINADOR DE ZONA PARA ENTREGA DE ROLLOS EN SITIO | 23/10/2025 SE ENTREGA ROLLOS OK</t>
  </si>
  <si>
    <t>2909274</t>
  </si>
  <si>
    <t>FO-25-1709665</t>
  </si>
  <si>
    <t>21/10/2025 SE ESCALA AL COORDINADOR DE ZONA PARA ENTREGA DE ROLLOS EN SITIO | 24/10/2025 SE REALIZA ENTREGA DE 20 ROLLOS POR EL OPERADOR VELOCES CON LA GUIA V4001705058</t>
  </si>
  <si>
    <t>2909535</t>
  </si>
  <si>
    <t>3007045629</t>
  </si>
  <si>
    <t>BARRIO DINDALITO BOGOTA 4</t>
  </si>
  <si>
    <t>FO-25-1709656</t>
  </si>
  <si>
    <t>21/10/2025 SE ESCALA AL COORDINADOR DE ZONA PARA ENTREGA DE ROLLOS EN SITIO | 21/10/2025 SE DEJAN 30 ROLLOS</t>
  </si>
  <si>
    <t>2909551</t>
  </si>
  <si>
    <t>3007056068</t>
  </si>
  <si>
    <t>DISTRICOL VARIEDADES SAMY PAPA</t>
  </si>
  <si>
    <t>FO-25-1709646</t>
  </si>
  <si>
    <t>21/10/2025 SE ESCALA AL COORDINADOR DE ZONA PARA ENTREGA DE ROLLOS EN SITIO | 22/10/2025 SE REALIZA ENVÍO DE ROLLOS POR FLOTA</t>
  </si>
  <si>
    <t>2909633</t>
  </si>
  <si>
    <t>3007066412</t>
  </si>
  <si>
    <t>BARRIO BALMORAL FUSAGASUGA 7</t>
  </si>
  <si>
    <t>FO-25-1709649</t>
  </si>
  <si>
    <t>21/10/2025 SE ESCALA AL COORDINADOR DE ZONA PARA ENTREGA DE ROLLOS EN SITIO | 23/10/2025 SE REALIZA LA ENTREGA DE 60 ROLLOS</t>
  </si>
  <si>
    <t>2909693</t>
  </si>
  <si>
    <t>3007029925</t>
  </si>
  <si>
    <t>BARRIO RIVERA NORTE NEIVA</t>
  </si>
  <si>
    <t>FO-25-1709640</t>
  </si>
  <si>
    <t>21/10/2025 SE ESCALA AL COORDINADOR DE ZONA PARA ENTREGA DE ROLLOS EN SITIO | 22/10/2025 SE ENTREGA 90 ROLLOS SIN NOVEDAD</t>
  </si>
  <si>
    <t>2909789</t>
  </si>
  <si>
    <t>3007078742</t>
  </si>
  <si>
    <t>PTM CALI PAPELERIA Y MISCELANE</t>
  </si>
  <si>
    <t>FO-25-1709627</t>
  </si>
  <si>
    <t>21/10/2025 SE ESCALA AL COORDINADOR DE ZONA PARA ENTREGA DE ROLLOS EN SITIO | 22/10/2025 SE ENTREGAN 20 ROLLOS A DAIRA CAICEDO</t>
  </si>
  <si>
    <t>2909792</t>
  </si>
  <si>
    <t>3007074347</t>
  </si>
  <si>
    <t>PTM CALI MISCELANEA GABYTA</t>
  </si>
  <si>
    <t>FO-25-1709621</t>
  </si>
  <si>
    <t>21/10/2025 SE ESCALA AL COORDINADOR DE ZONA PARA ENTREGA DE ROLLOS EN SITIO | 22/10/2025 SE VISITA EL COMERCIO LA ENCARGADA DEL LOCAL NO SE ENCUENTRA, SE LLAMA AL CLIENTE INFORMA QUE LE ENTREGUE LOS ROLLOS EN UN LOCAL CERCA, POR LO TANTO NO HAY TIRILLA DE PRUEBAS</t>
  </si>
  <si>
    <t>2909828</t>
  </si>
  <si>
    <t>3007077106</t>
  </si>
  <si>
    <t>BARRIO GGT CARIBIA CL PRINCIPA</t>
  </si>
  <si>
    <t>FO-25-1709637</t>
  </si>
  <si>
    <t>21/10/2025 SE ESCALA AL COORDINADOR DE ZONA PARA ENTREGA DE ROLLOS EN SITIO | 22/10/2025 ENVÍO ROLLOS, ENTREGA CONFIRMADA CON EL CLIENTE.</t>
  </si>
  <si>
    <t>2909833</t>
  </si>
  <si>
    <t>3007078981</t>
  </si>
  <si>
    <t>PTM CALI VARIEDADES LUISANGEL</t>
  </si>
  <si>
    <t>FO-25-1709632</t>
  </si>
  <si>
    <t>21/10/2025 SE ESCALA AL COORDINADOR DE ZONA PARA ENTREGA DE ROLLOS EN SITIO | 23/10/2025 SE REALIZA ENTREGA DE 30 ROLLOS TÉRMICOS EN EL CB SIN NOVEDAD.</t>
  </si>
  <si>
    <t>2909838</t>
  </si>
  <si>
    <t>3007079360</t>
  </si>
  <si>
    <t>BARRIO LAS CEIBAS CALI  4</t>
  </si>
  <si>
    <t>FO-25-1709619</t>
  </si>
  <si>
    <t>21/10/2025 SE ESCALA AL COORDINADOR DE ZONA PARA ENTREGA DE ROLLOS EN SITIO | 22/10/2025 SE REALIZA ENTREGA DE 10 ROLLOS REDEBAN</t>
  </si>
  <si>
    <t>2910002</t>
  </si>
  <si>
    <t>3007078648</t>
  </si>
  <si>
    <t>PTM FLORIDABLANCA TIENDA SURAM</t>
  </si>
  <si>
    <t>FO-25-1709609</t>
  </si>
  <si>
    <t>21/10/2025 SE ESCALA AL COORDINADOR DE ZONA PARA ENTREGA DE ROLLOS EN SITIO | 22/10/2025 SE REALIZA ENTREGA DE 20 ROLLOS REDEBAN CON VISITA.</t>
  </si>
  <si>
    <t>41357</t>
  </si>
  <si>
    <t>2910280</t>
  </si>
  <si>
    <t>3007025615</t>
  </si>
  <si>
    <t>IQUIRA</t>
  </si>
  <si>
    <t>CENTRO IQUIRA I HUILA</t>
  </si>
  <si>
    <t>FO-25-1709606</t>
  </si>
  <si>
    <t>21/10/2025 SE ESCALA AL COORDINADOR DE ZONA PARA ENTREGA DE ROLLOS EN SITIO | 22/10/2025 SE ENVÍA 20 ROLLOS SIN NOVEDAD, SE ENVÍA FOTO DE LA GUÍA AL CLIENTE POR WHATSAPP</t>
  </si>
  <si>
    <t>2910285</t>
  </si>
  <si>
    <t>3007078975</t>
  </si>
  <si>
    <t>PTM BOGOTA DIOS SEA ALABADO</t>
  </si>
  <si>
    <t>FO-25-1709602</t>
  </si>
  <si>
    <t>21/10/2025 SE ESCALA AL COORDINADOR DE ZONA PARA ENTREGA DE ROLLOS EN SITIO | 21/10/2025 DURANTE LA VISITA TECNICA SE REALIZA ENTREGA DE ROLLOS PARA DATÁFONO NO SE MANIPULAN EQUIPOS</t>
  </si>
  <si>
    <t>2910393</t>
  </si>
  <si>
    <t>FO-25-1717219</t>
  </si>
  <si>
    <t>22/10/2025 SE ESCALA AL COORDINADOR DE ZONA PARA ENTREGA DE ROLLOS EN SITIO | 24/10/2025 SE HAC ENTREGA DE 10 ROLLOS OK</t>
  </si>
  <si>
    <t>2910516</t>
  </si>
  <si>
    <t>3007073162</t>
  </si>
  <si>
    <t>DISTRICOL FERREAGRO LA 97</t>
  </si>
  <si>
    <t>FO-25-1709598</t>
  </si>
  <si>
    <t>21/10/2025 SE ESCALA AL COORDINADOR DE ZONA PARA ENTREGA DE ROLLOS EN SITIO | 22/10/2025 SE REALIZA VISITA TÉCNICA PARA ENTREGA DE 30 ROLLOS PARA DATÁFONO, NO SE INTERVIENE TERMINAL Y LA ENTREGA SE REALIZA SIN NOVEDAD.</t>
  </si>
  <si>
    <t>2910619</t>
  </si>
  <si>
    <t>3007079948</t>
  </si>
  <si>
    <t>BARRIO CUBA PEREIRA  13</t>
  </si>
  <si>
    <t>FO-25-1709595</t>
  </si>
  <si>
    <t>21/10/2025 SE ESCALA AL COORDINADOR DE ZONA PARA ENTREGA DE ROLLOS EN SITIO | 22/10/2025 SE ENTREGAN 10 ROLLOS.</t>
  </si>
  <si>
    <t>2910656</t>
  </si>
  <si>
    <t>3007078514</t>
  </si>
  <si>
    <t>BARRIO CENTRO CHIMICHAGUA 15</t>
  </si>
  <si>
    <t>FO-25-1712120</t>
  </si>
  <si>
    <t>21/10/2025 SE CONFIRMAN DATOS, SE REALIZA ENVIO POR OPERADOR LOGISTICO | 28/10/2025 SE REALIZA ENVIO DE 20 ROLLOS, CON LA GUIA 2205447265 SERVIENTREGA SE CONFIRMA ENTREGA EXITOSA POR PARTE DE LA TRANSPORTADORA</t>
  </si>
  <si>
    <t>2910749</t>
  </si>
  <si>
    <t>3007037380</t>
  </si>
  <si>
    <t>BARRIO SANTA CRUZ MEDELLIN 2</t>
  </si>
  <si>
    <t>FO-25-1709944</t>
  </si>
  <si>
    <t>21/10/2025 SE ESCALA AL COORDINADOR DE ZONA PARA ENTREGA DE ROLLOS EN SITIO | 23/10/2025 SE REALIZA ENTREGA DE 70 ROLLOS POR EL OPERADOR VELOCES CON LA GUIA V4001705061</t>
  </si>
  <si>
    <t>2910817</t>
  </si>
  <si>
    <t>3007038419</t>
  </si>
  <si>
    <t>REDY TEQUENDAMA</t>
  </si>
  <si>
    <t>FO-25-1709945</t>
  </si>
  <si>
    <t>21/10/2025 SE ESCALA AL COORDINADOR DE ZONA PARA ENTREGA DE ROLLOS EN SITIO | 21/10/2025 SE REALIZA ENTREGA DE 160 ROLLOS</t>
  </si>
  <si>
    <t>2911315</t>
  </si>
  <si>
    <t>FO-25-1709942</t>
  </si>
  <si>
    <t>21/10/2025 SE ESCALA AL COORDINADOR DE ZONA PARA ENTREGA DE ROLLOS EN SITIO | 23/10/2025 SE REALIZA ENTREGA DE 210 ROLLOS POR EL OPERADOR VELOCES CON LA GUIA V4001705062</t>
  </si>
  <si>
    <t>2911715</t>
  </si>
  <si>
    <t>FO-25-1717214</t>
  </si>
  <si>
    <t>22/10/2025 SE ESCALA AL COORDINADOR DE ZONA PARA ENTREGA DE ROLLOS EN SITIO | 22/10/2025 SE REALIZA ENTREGA DE 10 ROLLOS.</t>
  </si>
  <si>
    <t>2912072</t>
  </si>
  <si>
    <t>3007062827</t>
  </si>
  <si>
    <t>BARRIO CALLE SANTAROSA SAN MIG</t>
  </si>
  <si>
    <t>FO-25-1712118</t>
  </si>
  <si>
    <t>21/10/2025 SE CONFIRMAN DATOS, SE REALIZA ENVIO POR OPERADOR LOGISTICO | 28/10/2025 SE REALIZA ENVIO DE 10 ROLLOS, CON LA GUIA 2187690811 SERVIENTREGA SE CONFIRMA ENTREGA EXITOSA POR PARTE DE LA TRANSPORTADORA</t>
  </si>
  <si>
    <t>2912133</t>
  </si>
  <si>
    <t>3007055027</t>
  </si>
  <si>
    <t>BARRIO PEQUE PEQUE</t>
  </si>
  <si>
    <t>FO-25-1722999</t>
  </si>
  <si>
    <t>23/10/2025 SE REALIZA ENVIO DE ROLLOS CON OPERADOR LOGISTICO | 24/10/2025 SE REALIZA ENVIO DE 10 ROLLOS DE CB POR INTERRAPIDISIMO OK</t>
  </si>
  <si>
    <t>2912241</t>
  </si>
  <si>
    <t>FO-25-1711537</t>
  </si>
  <si>
    <t>21/10/2025 SE ESCALA AL COORDINADOR DE ZONA PARA ENTREGA DE ROLLOS EN SITIO | 21/10/2025 SE REALIZA VISITA, SE ENTREGAN 20 ROLLOS</t>
  </si>
  <si>
    <t>2912296</t>
  </si>
  <si>
    <t>FO-25-1717536</t>
  </si>
  <si>
    <t>22/10/2025 SE PROCEDE A CERRAR ESTE CASO POR SOLICITUD DE REDEBAN CON EL SIGUEINETE COMENTARIO: SOLICITUD ROLLOS RECIENTEMENTE Y LA CANT TX NO SUPERA LA CANT DE ROLLOS QUE SE LE ENTREGARON EN LA ULTIMA VISITA | 22/10/2025 SE PROCEDE A CERRAR ESTE CASO POR SOLICITUD DE REDEBAN CON EL SIGUEINETE COMENTARIO: SOLICITUD ROLLOS RECIENTEMENTE Y LA CANT TX NO SUPERA LA CANT DE ROLLOS QUE SE LE ENTREGARON EN LA ULTIMA VISITA | 22/10/2025 SE PROCEDE A CERRAR ESTE CASO POR SOLICITUD DE REDEBAN CON EL SIGUEINETE COMENTARIO: SOLICITUD ROLLOS RECIENTEMENTE Y LA CANT TX NO SUPERA LA CANT DE ROLLOS QUE SE LE ENTREGARON EN LA ULTIMA VISITA</t>
  </si>
  <si>
    <t>2912297</t>
  </si>
  <si>
    <t>3007080325</t>
  </si>
  <si>
    <t>PTM CALI TIENDA MIXTA DONA MAR</t>
  </si>
  <si>
    <t>FO-25-1711505</t>
  </si>
  <si>
    <t>21/10/2025 SE ESCALA AL COORDINADOR DE ZONA PARA ENTREGA DE ROLLOS EN SITIO | 23/10/2025 SE LLAMA AL CLIENTE PERO NO RESPONDE, LLEGAMOS AL PUNTO Y ESTÁ CERRADO NO HAY FORMA DE CONTACTAR AL CLIENTE</t>
  </si>
  <si>
    <t>2912331</t>
  </si>
  <si>
    <t>3007049140</t>
  </si>
  <si>
    <t>PTM  BOGOTA  INTERNET JR</t>
  </si>
  <si>
    <t>FO-25-1711535</t>
  </si>
  <si>
    <t>21/10/2025 SE ESCALA AL COORDINADOR DE ZONA PARA ENTREGA DE ROLLOS EN SITIO | 21/10/2025 SE REALIZA ENTREGA DE 60 ROLLOS</t>
  </si>
  <si>
    <t>2912333</t>
  </si>
  <si>
    <t>3007079031</t>
  </si>
  <si>
    <t>BARRIO CENTRO ARAUCA 13</t>
  </si>
  <si>
    <t>FO-25-1712116</t>
  </si>
  <si>
    <t>21/10/2025 SE CONFIRMAN DATOS, SE REALIZA ENVIO POR OPERADOR LOGISTICO | 25/10/2025 SE REALIZA ENVIO DE 10 ROLLOS, CON LA GUIA 2187690810 SERVIENTREGA SE CONFIRMA ENTREGA EXITOSA POR PARTE DE LA TRANSPORTADORA</t>
  </si>
  <si>
    <t>2912350</t>
  </si>
  <si>
    <t>3007067368</t>
  </si>
  <si>
    <t>BARRIO CENTRO RIOSUCIO 2</t>
  </si>
  <si>
    <t>FO-25-1712112</t>
  </si>
  <si>
    <t>21/10/2025 SE CONFIRMAN DATOS, SE REALIZA ENVIO POR OPERADOR LOGISTICO | 22/10/2025 ENTREGA DE 40 ROLLOS</t>
  </si>
  <si>
    <t>2912361</t>
  </si>
  <si>
    <t>3007046439</t>
  </si>
  <si>
    <t>PTM  BARRANQUILLA  DROGUERIA V</t>
  </si>
  <si>
    <t>FO-25-1711517</t>
  </si>
  <si>
    <t>21/10/2025 SE ESCALA AL COORDINADOR DE ZONA PARA ENTREGA DE ROLLOS EN SITIO | 22/10/2025 SE HACE ENTREGA DE 50 ROLLOS REDEBAN</t>
  </si>
  <si>
    <t>2912376</t>
  </si>
  <si>
    <t>3007015036</t>
  </si>
  <si>
    <t>BARRIO CALDAS SANTA ROSA</t>
  </si>
  <si>
    <t>FO-25-1711483</t>
  </si>
  <si>
    <t>21/10/2025 SE ESCALA AL COORDINADOR DE ZONA PARA ENTREGA DE ROLLOS EN SITIO | 23/10/2025 SE ENTREGA. 130 ROLLOS EXITOSAMENTE</t>
  </si>
  <si>
    <t>2912378</t>
  </si>
  <si>
    <t>3007041682</t>
  </si>
  <si>
    <t>BARRIO SAN JOSE DE KENEDY ZONA</t>
  </si>
  <si>
    <t>FO-25-1711479</t>
  </si>
  <si>
    <t>21/10/2025 SE ESCALA AL COORDINADOR DE ZONA PARA ENTREGA DE ROLLOS EN SITIO | 25/10/2025 SE REALIZA ENTREGA DE 20 ROLLOS PARA DATÁFONO A SATISFACCIÓN DEL CLIENTE</t>
  </si>
  <si>
    <t>2912387</t>
  </si>
  <si>
    <t>3007065080</t>
  </si>
  <si>
    <t>BARRIO LOMA BARRACK SAN ANDRES</t>
  </si>
  <si>
    <t>FO-25-1731155</t>
  </si>
  <si>
    <t>24/10/2025 SE INTENTO COMUNICACIÓN CON EL USUARIO AL NÚMERO 3233385104, SE ENCUENTRA APAGADO Y POR WHATSAPP NO HAY RESPUESTA. SE PROCEDE A CANCELAR LA SOLICITUD POR QUE SE LLAMA EN DÍAS Y HORARIOS DIFERENTES Y NO SE OBTIENE RESPUESTA. | 24/10/2025 SE INTENTO COMUNICACIÓN CON EL USUARIO AL NÚMERO 3233385104, SE ENCUENTRA APAGADO Y POR WHATSAPP NO HAY RESPUESTA. SE PROCEDE A CANCELAR LA SOLICITUD POR QUE SE LLAMA EN DÍAS Y HORARIOS DIFERENTES Y NO SE OBTIENE RESPUESTA.</t>
  </si>
  <si>
    <t>2912457</t>
  </si>
  <si>
    <t>3007079231</t>
  </si>
  <si>
    <t>DISTRICOL SERVIBANC MQ</t>
  </si>
  <si>
    <t>FO-25-1711468</t>
  </si>
  <si>
    <t>21/10/2025 SE ESCALA AL COORDINADOR DE ZONA PARA ENTREGA DE ROLLOS EN SITIO | 22/10/2025 SE REALIZA ENTREGA DE 30 ROLLOS RBM POR SOLICITUD DE CLIENTE NO SE MANIPULA DATAFONO</t>
  </si>
  <si>
    <t>2912559</t>
  </si>
  <si>
    <t>3007079958</t>
  </si>
  <si>
    <t>BARRIO SIMON BOLIVAR VILLA DE SAN DIEGO DE UBATE 3</t>
  </si>
  <si>
    <t>FO-25-1711472</t>
  </si>
  <si>
    <t>21/10/2025 SE ESCALA AL COORDINADOR DE ZONA PARA ENTREGA DE ROLLOS EN SITIO | 24/10/2025 DURANTE LA VISITA TECNICA SE REALIZA ENTREGA DE ROLLOS PARA DATÁFONO NO SE MANIPULAN EQUIPOS</t>
  </si>
  <si>
    <t>2912573</t>
  </si>
  <si>
    <t>3007080507</t>
  </si>
  <si>
    <t>DISTRICOL MONARCA</t>
  </si>
  <si>
    <t>FO-25-1711467</t>
  </si>
  <si>
    <t>21/10/2025 SE ESCALA AL COORDINADOR DE ZONA PARA ENTREGA DE ROLLOS EN SITIO | 28/10/2025 SE REALIZA ENTREGA DE 20 ROLLOS POR EL OPERADOR CABIFY CON LA GUIA CRE023422</t>
  </si>
  <si>
    <t>2912624</t>
  </si>
  <si>
    <t>3007081489</t>
  </si>
  <si>
    <t>PTM MEDELLIN  TIENDA EL PRIMO</t>
  </si>
  <si>
    <t>FO-25-1711476</t>
  </si>
  <si>
    <t>21/10/2025 SE ESCALA AL COORDINADOR DE ZONA PARA ENTREGA DE ROLLOS EN SITIO | 27/10/2025 SE REALIZA ENTREGA DE 30 ROLLOS POR EL OPERADOR VELOCES CON LA GUIA V4001712559</t>
  </si>
  <si>
    <t>2912763</t>
  </si>
  <si>
    <t>3007070130</t>
  </si>
  <si>
    <t>PTM TURBO COLPAGOS TURBO ANTIO</t>
  </si>
  <si>
    <t>FO-25-1711435</t>
  </si>
  <si>
    <t>21/10/2025 SE ESCALA AL COORDINADOR DE ZONA PARA ENTREGA DE ROLLOS EN SITIO | 28/10/2025 ENTREGA DE 10 ROLLOS</t>
  </si>
  <si>
    <t>2912802</t>
  </si>
  <si>
    <t>FO-25-1711455</t>
  </si>
  <si>
    <t>21/10/2025 SE ESCALA AL COORDINADOR DE ZONA PARA ENTREGA DE ROLLOS EN SITIO | 22/10/2025 SE ENTREGA 20 ROLLOS CON VISITA</t>
  </si>
  <si>
    <t>2912861</t>
  </si>
  <si>
    <t>3007077400</t>
  </si>
  <si>
    <t>DISTRICOL COPYEXPRESS J M</t>
  </si>
  <si>
    <t>FO-25-1711431</t>
  </si>
  <si>
    <t>21/10/2025 SE ESCALA AL COORDINADOR DE ZONA PARA ENTREGA DE ROLLOS EN SITIO | 25/10/2025 SE VISITA SITIO, SE VERIFICA INFORMACIÓN, SE REALIZA ENTREGA DE ROLLOS, NO SE MANIPULA EQUIPOS. FIRMA QUIEN RECIBE LOS ROLLOS</t>
  </si>
  <si>
    <t>2912870</t>
  </si>
  <si>
    <t>3007074613</t>
  </si>
  <si>
    <t>PTM IBAGUE  C&amp;M COMERCIALIZADO</t>
  </si>
  <si>
    <t>FO-25-1711426</t>
  </si>
  <si>
    <t>21/10/2025 SE ESCALA AL COORDINADOR DE ZONA PARA ENTREGA DE ROLLOS EN SITIO | 23/10/2025 SE REALIZA ENTREGA DE 20 ROLLOS POR SOLICITUD DEL CLIENTE.</t>
  </si>
  <si>
    <t>2912874</t>
  </si>
  <si>
    <t>3007053492</t>
  </si>
  <si>
    <t>BARRIO VIDELSO LOS PATIOS</t>
  </si>
  <si>
    <t>FO-25-1711423</t>
  </si>
  <si>
    <t>21/10/2025 SE ESCALA AL COORDINADOR DE ZONA PARA ENTREGA DE ROLLOS EN SITIO | 21/10/2025 SE REALIZA VISITA, SE ENTREGAN 10 ROLLOS, DATAFONO NO SE ENCUENTRA EN LA DIRECCIÓN DE ENTREGA</t>
  </si>
  <si>
    <t>2912886</t>
  </si>
  <si>
    <t>3007079509</t>
  </si>
  <si>
    <t>BARRIO CIUDAD JARDIN CUCUTA  2</t>
  </si>
  <si>
    <t>FO-25-1711417</t>
  </si>
  <si>
    <t>21/10/2025 SE ESCALA AL COORDINADOR DE ZONA PARA ENTREGA DE ROLLOS EN SITIO | 21/10/2025 SE REALIZA ENTREGA DE 30 ROLLOS RBM OK</t>
  </si>
  <si>
    <t>2912975</t>
  </si>
  <si>
    <t>3007078947</t>
  </si>
  <si>
    <t>FO-25-1711724</t>
  </si>
  <si>
    <t>22/10/2025 SE ENTREGAN 10 ROLLOS OK</t>
  </si>
  <si>
    <t>2912981</t>
  </si>
  <si>
    <t>3007069644</t>
  </si>
  <si>
    <t>BARRIO JORGE ELIECER GAITAN</t>
  </si>
  <si>
    <t>FO-25-1711714</t>
  </si>
  <si>
    <t>22/10/2025 SE REALIZA VISITA A CB SE ENTREGAN 10 ROLLOS REDEBAN</t>
  </si>
  <si>
    <t>2912989</t>
  </si>
  <si>
    <t>3007035264</t>
  </si>
  <si>
    <t>COMCARD BELLO VILLA ECONO</t>
  </si>
  <si>
    <t>FO-25-1711708</t>
  </si>
  <si>
    <t>27/10/2025 SE REALIZA ENTREGA DE 70 ROLLOS POR EL OPERADOR VELOCES CON LA GUIA V4001712560</t>
  </si>
  <si>
    <t>2913010</t>
  </si>
  <si>
    <t>3007061944</t>
  </si>
  <si>
    <t>BARRIO SAN MIGUEL CUCUTA 8</t>
  </si>
  <si>
    <t>FO-25-1711414</t>
  </si>
  <si>
    <t>21/10/2025 SE ESCALA AL COORDINADOR DE ZONA PARA ENTREGA DE ROLLOS EN SITIO | 21/10/2025 SE REALIZA VISITA, SE ENTREGAN 90 ROLLOS</t>
  </si>
  <si>
    <t>2913012</t>
  </si>
  <si>
    <t>3007074676</t>
  </si>
  <si>
    <t>PTM SAN JUAN NEPOMUCENO SOLUCI</t>
  </si>
  <si>
    <t>FO-25-1711718</t>
  </si>
  <si>
    <t>25/10/2025 SE REALIZA ENVÍO DE LOS ROLLOS POR FLOTA 50, SE LE INFORMA AL CLIENTE QUE CUANDO LOS TENGA ME INFORME. SE LLAMA AL CLIENTE, INFORMA QUE YA RECIBIÓ LOS ROLLOS, TODO OK</t>
  </si>
  <si>
    <t>2913024</t>
  </si>
  <si>
    <t>3007063278</t>
  </si>
  <si>
    <t>BARRIO SOACHA SOACHA 9</t>
  </si>
  <si>
    <t>FO-25-1711712</t>
  </si>
  <si>
    <t>21/10/2025 DURANTE LA VISITA TECNICA SE REALIZA ENTREGA DE ROLLOS PARA DATÁFONO NO SE MANIPULAN EQUIPOS</t>
  </si>
  <si>
    <t>2913050</t>
  </si>
  <si>
    <t>3007074995</t>
  </si>
  <si>
    <t>PTM CUCUTA AUTOLUJOS Y SERVICI</t>
  </si>
  <si>
    <t>FO-25-1711704</t>
  </si>
  <si>
    <t>22/10/2025 SE ENTREGAN 20 ROLLOS OK</t>
  </si>
  <si>
    <t>2913134</t>
  </si>
  <si>
    <t>3007080776</t>
  </si>
  <si>
    <t>BARRIO TRINIDAD BOGOTA 2</t>
  </si>
  <si>
    <t>FO-25-1711706</t>
  </si>
  <si>
    <t>22/10/2025 SE REALIZA VISITA A CB SE ENTREGAN 30 ROLLOS REDEBAN</t>
  </si>
  <si>
    <t>2913249</t>
  </si>
  <si>
    <t>3007065497</t>
  </si>
  <si>
    <t>BARRIO LAS DELICIAS TIBU 4</t>
  </si>
  <si>
    <t>FO-25-1712108</t>
  </si>
  <si>
    <t>21/10/2025 SE CONFIRMAN DATOS, SE REALIZA ENVIO POR OPERADOR LOGISTICO | 25/10/2025 SE REALIZA ENVIO DE 30 ROLLOS, CON LA GUIA 2187690809 SERVIENTREGA SE CONFIRMA ENTREGA EXITOSA POR PARTE DE LA TRANSPORTADORA</t>
  </si>
  <si>
    <t>2913328</t>
  </si>
  <si>
    <t>FO-25-1712109</t>
  </si>
  <si>
    <t>21/10/2025 SE CONFIRMAN DATOS, SE REALIZA ENVIO POR OPERADOR LOGISTICO | 22/10/2025 SE REALIZA ENVIO DE 20 ROLLOS POR SOLICITUD DE CLIENTE SE LE INFORMA A CLIENTE NÚMERO DE GUÍA PARA RECLAMAR</t>
  </si>
  <si>
    <t>41530</t>
  </si>
  <si>
    <t>2913431</t>
  </si>
  <si>
    <t>3007075566</t>
  </si>
  <si>
    <t>BARRIO PORTAL PALESTINA</t>
  </si>
  <si>
    <t>FO-25-1726387</t>
  </si>
  <si>
    <t>23/10/2025 SE CONFIRMAN DATOS, SE REALIZA ENVIO POR OPERADOR LOGISTICO | 28/10/2025 SE LE INFORMA NUMERO DE GUIA A USER, PENDIENTE CONFIRMACION | 29/10/2025 SE REALIZA ENVIO DE 20 ROLLOS, CON LA GUIA 2235596316 SERVIENTREGA SE CONFIRMA ENTREGA EXITOSA POR PARTE DE LA TRANSPORTADORA</t>
  </si>
  <si>
    <t>2913613</t>
  </si>
  <si>
    <t>3007045221</t>
  </si>
  <si>
    <t>DISTRICOL GRANERO EL HIGERAL</t>
  </si>
  <si>
    <t>FO-25-1727347</t>
  </si>
  <si>
    <t>24/10/2025 SE CONFIRMAN DATOS, SE REALIZA ENVIO POR OPERADOR LOGISTICO | 27/10/2025 SE REALIZA ENVIO DE 120 ROLLOS, CON LA GUIA 2265100425 SERVIENTREGA SE CONFIRMA ENTREGA EXITOSA POR PARTE DE LA TRANSPORTADORA</t>
  </si>
  <si>
    <t>2913643</t>
  </si>
  <si>
    <t>FO-25-1717533</t>
  </si>
  <si>
    <t>2913672</t>
  </si>
  <si>
    <t>3007080755</t>
  </si>
  <si>
    <t>BARRIO GUSTAVO JIMENEZ SOGAMOSO 4</t>
  </si>
  <si>
    <t>FO-25-1712098</t>
  </si>
  <si>
    <t>21/10/2025 SE ESCALA AL COORDINADOR DE ZONA PARA ENTREGA DE ROLLOS EN SITIO | 23/10/2025 SE REALIZA ENVÍO DE PAPELERÍA RBM POR TRANSPORTADORA INTERRAPIDISIMO</t>
  </si>
  <si>
    <t>2913718</t>
  </si>
  <si>
    <t>3007077326</t>
  </si>
  <si>
    <t>BARRIO SAN LUQUITAS SANTA ROSA</t>
  </si>
  <si>
    <t>FO-25-1719832</t>
  </si>
  <si>
    <t>25/10/2025 SE REALIZA ENVIO DE 20 ROLLOS, CON LA GUIA 2187690813 SERVIENTREGA SE CONFIRMA ENTREGA EXITOSA POR PARTE DE LA TRANSPORTADORA</t>
  </si>
  <si>
    <t>2913720</t>
  </si>
  <si>
    <t>FO-25-1717534</t>
  </si>
  <si>
    <t>2913752</t>
  </si>
  <si>
    <t>FO-25-1712196</t>
  </si>
  <si>
    <t>21/10/2025 SE CONFIRMAN DATOS, SE REALIZA ENVIO POR OPERADOR LOGISTICO | 23/10/2025 SE REALIZA ENVIO DE 10 ROLLOS, CON LA GUIA 2215219717 SERVIENTREGA SE CONFIRMA ENTREGA EXITOSA POR PARTE DE LA TRANSPORTADORA</t>
  </si>
  <si>
    <t>2913753</t>
  </si>
  <si>
    <t>3007079655</t>
  </si>
  <si>
    <t>BARRIO LA PRADERA SOGAMOSO  3</t>
  </si>
  <si>
    <t>FO-25-1712096</t>
  </si>
  <si>
    <t>2913841</t>
  </si>
  <si>
    <t>3007058797</t>
  </si>
  <si>
    <t>PTM GARZON PLASTI ZULUAGA</t>
  </si>
  <si>
    <t>FO-25-1713945</t>
  </si>
  <si>
    <t>21/10/2025 SE CONFIRMAN DATOS, SE REALIZA ENVIO POR OPERADOR LOGISTICO | 25/10/2025 SE REALIZA ENVIO DE 60 ROLLOS, CON LA GUIA 2235596291 SERVIENTREGA SE CONFIRMA ENTREGA EXITOSA POR PARTE DE LA TRANSPORTADORA</t>
  </si>
  <si>
    <t>2913844</t>
  </si>
  <si>
    <t>3007033625</t>
  </si>
  <si>
    <t>DISTRICOL CIBER@ COM</t>
  </si>
  <si>
    <t>FO-25-1713943</t>
  </si>
  <si>
    <t>21/10/2025 SE CONFIRMAN DATOS, SE REALIZA ENVIO POR OPERADOR LOGISTICO | 22/10/2025 SE ENVÍA 20 ROLLOS RBM SIN NOVEDAD , SE AVISA AL CLIENTE POR WHATSAPP ENVIANDO FOTO DE LA GUÍA</t>
  </si>
  <si>
    <t>2914060</t>
  </si>
  <si>
    <t>3007069694</t>
  </si>
  <si>
    <t>PTM BOGOTA  ANNY FOTOGRAFIA Y</t>
  </si>
  <si>
    <t>FO-25-1712741</t>
  </si>
  <si>
    <t>21/10/2025 SE ESCALA AL COORDINADOR DE ZONA PARA ENTREGA DE ROLLOS EN SITIO | 22/10/2025 SE ENTREGAN 10 ROLLOS</t>
  </si>
  <si>
    <t>2914071</t>
  </si>
  <si>
    <t>3007080379</t>
  </si>
  <si>
    <t>BARRIO LAS AMERICAS LA UNION 1</t>
  </si>
  <si>
    <t>FO-25-1713942</t>
  </si>
  <si>
    <t>21/10/2025 SE CONFIRMAN DATOS, SE REALIZA ENVIO POR OPERADOR LOGISTICO | 28/10/2025 SE REALIZA ENVIO DE 20 ROLLOS, CON LA GUIA 2215219718 SERVIENTREGA SE CONFIRMA ENTREGA EXITOSA POR PARTE DE LA TRANSPORTADORA</t>
  </si>
  <si>
    <t>2914126</t>
  </si>
  <si>
    <t>FO-25-1712746</t>
  </si>
  <si>
    <t>21/10/2025 SE ESCALA AL COORDINADOR DE ZONA PARA ENTREGA DE ROLLOS EN SITIO | 28/10/2025 SE REALIZA ENTREGA DE 70 ROLLOS POR EL OPERADOR CABIFY CON LA GUIA CRE023423</t>
  </si>
  <si>
    <t>2914134</t>
  </si>
  <si>
    <t>3007015334</t>
  </si>
  <si>
    <t>BARRIO SANTA CRUZ VI MEDELLIN</t>
  </si>
  <si>
    <t>FO-25-1712732</t>
  </si>
  <si>
    <t>21/10/2025 SE ESCALA AL COORDINADOR DE ZONA PARA ENTREGA DE ROLLOS EN SITIO | 27/10/2025 SE REALIZA ENTREGA DE 110 ROLLOS POR EL OPERADOR VELOCES CON LA GUIA V4001712561</t>
  </si>
  <si>
    <t>2914194</t>
  </si>
  <si>
    <t>3007057427</t>
  </si>
  <si>
    <t>BARRIO VEREDA EL PORVENIR TURB</t>
  </si>
  <si>
    <t>FO-25-1712719</t>
  </si>
  <si>
    <t>21/10/2025 SE ESCALA AL COORDINADOR DE ZONA PARA ENTREGA DE ROLLOS EN SITIO | 28/10/2025 ENTREGA DE 60 ROLLOS</t>
  </si>
  <si>
    <t>2914243</t>
  </si>
  <si>
    <t>FO-25-1712727</t>
  </si>
  <si>
    <t>21/10/2025 SE ESCALA AL COORDINADOR DE ZONA PARA ENTREGA DE ROLLOS EN SITIO | 22/10/2025 SE REALIZA ENTREGA DE 20 ROLLOS PARA DATAFONO NO SE MANIPULA TERMINAL</t>
  </si>
  <si>
    <t>2914375</t>
  </si>
  <si>
    <t>3007024121</t>
  </si>
  <si>
    <t>CENTRO SAN VICENTE DEL CAGUAN</t>
  </si>
  <si>
    <t>FO-25-1713940</t>
  </si>
  <si>
    <t>21/10/2025 SE CONFIRMAN DATOS, SE REALIZA ENVIO POR OPERADOR LOGISTICO | 25/10/2025 SE REALIZA ENVIO DE 30 ROLLOS, CON LA GUIA 2235596290 SERVIENTREGA SE CONFIRMA ENTREGA EXITOSA POR PARTE DE LA TRANSPORTADORA</t>
  </si>
  <si>
    <t>2914395</t>
  </si>
  <si>
    <t>3007078489</t>
  </si>
  <si>
    <t>PTM IPIALES DROGUERIA VINCULOS</t>
  </si>
  <si>
    <t>FO-25-1713751</t>
  </si>
  <si>
    <t>10/10/2025 SE ESCALA AL COORDINADOR DE ZONA PARA ENTREGA DE ROLLOS EN SITIO | 23/10/2025 SE VISITA CB. SE REALIZA ENTREGA DE 20 ROLLOS. CLIENTE INFORMA QUE EL DATAFONO FUNCIONA CORRECTAMENTE. NO SÉ MANIPULA DATAFONO</t>
  </si>
  <si>
    <t>2914415</t>
  </si>
  <si>
    <t>FO-25-1723126</t>
  </si>
  <si>
    <t>23/10/2025 SE REALIZA ENVIO DE ROLLOS CON OPERADOR LOGISTICO | 27/10/2025 SE REALIZA ENVIO DE 10 ROLLOS, CON LA GUIA 2187690822 SERVIENTREGA SE CONFIRMA ENTREGA EXITOSA POR PARTE DE LA TRANSPORTADORA</t>
  </si>
  <si>
    <t>2914423</t>
  </si>
  <si>
    <t>3007012029</t>
  </si>
  <si>
    <t>ARRIO CENTENARIO</t>
  </si>
  <si>
    <t>FO-25-1712710</t>
  </si>
  <si>
    <t>21/10/2025 SE ESCALA AL COORDINADOR DE ZONA PARA ENTREGA DE ROLLOS EN SITIO | 23/10/2025 SE ENTREGAN 80 ROLLOS CON VISITA OK</t>
  </si>
  <si>
    <t>2914448</t>
  </si>
  <si>
    <t>FO-25-1723122</t>
  </si>
  <si>
    <t>23/10/2025 SE ESCALA AL COORDINADOR DE ZONA PARA ENTREGA DE ROLLOS EN SITIO | 24/10/2025 SE ENTREGAN 10 ROLLOS EN EL COMERCIO NO SE MANIPULAN EQUIPOS</t>
  </si>
  <si>
    <t>2914536</t>
  </si>
  <si>
    <t>3007081641</t>
  </si>
  <si>
    <t>PTM CALI MULTI TIENDA EL BILLE</t>
  </si>
  <si>
    <t>FO-25-1713759</t>
  </si>
  <si>
    <t>10/10/2025 SE ESCALA AL COORDINADOR DE ZONA PARA ENTREGA DE ROLLOS EN SITIO | 23/10/2025 SE ENTREGAN 20 ROLLOS A DIANA MOSQUERA</t>
  </si>
  <si>
    <t>2914558</t>
  </si>
  <si>
    <t>3007079891</t>
  </si>
  <si>
    <t>DISTRICOL BIOPLASTIC M</t>
  </si>
  <si>
    <t>FO-25-1713755</t>
  </si>
  <si>
    <t>10/10/2025 SE ESCALA AL COORDINADOR DE ZONA PARA ENTREGA DE ROLLOS EN SITIO | 22/10/2025 SE REALIZA VISTA AL CB POR SOLICITUD DE ROLLOS, SE ENTREGAN LOS ROLLOS SIN NOVEDAD TODO OK</t>
  </si>
  <si>
    <t>2914642</t>
  </si>
  <si>
    <t>3007073004</t>
  </si>
  <si>
    <t>DISTRICOL JORNADA MOVIL AJ</t>
  </si>
  <si>
    <t>FO-25-1713735</t>
  </si>
  <si>
    <t>10/10/2025 SE ESCALA AL COORDINADOR DE ZONA PARA ENTREGA DE ROLLOS EN SITIO | 22/10/2025 SE REALIZA VISITA, SE ENTREGAN 60 ROLLOS</t>
  </si>
  <si>
    <t>2914644</t>
  </si>
  <si>
    <t>3007032017</t>
  </si>
  <si>
    <t>BARRIO CERRITOS PEREIRA</t>
  </si>
  <si>
    <t>FO-25-1713739</t>
  </si>
  <si>
    <t>10/10/2025 SE ESCALA AL COORDINADOR DE ZONA PARA ENTREGA DE ROLLOS EN SITIO | 22/10/2025 VISITAMOS COMERCIO REALIZAMOS ENTREGA DE 20 ROLLOS.</t>
  </si>
  <si>
    <t>2914656</t>
  </si>
  <si>
    <t>3007033764</t>
  </si>
  <si>
    <t>BARRIO VILLACOLOMBIA CALI</t>
  </si>
  <si>
    <t>FO-25-1713733</t>
  </si>
  <si>
    <t>10/10/2025 SE ESCALA AL COORDINADOR DE ZONA PARA ENTREGA DE ROLLOS EN SITIO | 22/10/2025 SE REALIZA ENTREGA DE 130 ROLLOS REDEBAN</t>
  </si>
  <si>
    <t>2914697</t>
  </si>
  <si>
    <t>3007026969</t>
  </si>
  <si>
    <t>BARRIO SIMON BOLIVAR 3 ITAGUI</t>
  </si>
  <si>
    <t>FO-25-1713730</t>
  </si>
  <si>
    <t>10/10/2025 SE ESCALA AL COORDINADOR DE ZONA PARA ENTREGA DE ROLLOS EN SITIO | 28/10/2025 SE REALIZA ENTREGA DE 50 ROLLOS POR EL OPERADOR VELOCES CON LA GUIA CRE023426</t>
  </si>
  <si>
    <t>2914740</t>
  </si>
  <si>
    <t>3007078483</t>
  </si>
  <si>
    <t>PTM DROGUERIA LA ESPECIALISTA</t>
  </si>
  <si>
    <t>FO-25-1713749</t>
  </si>
  <si>
    <t>10/10/2025 SE ESCALA AL COORDINADOR DE ZONA PARA ENTREGA DE ROLLOS EN SITIO | 23/10/2025 SE REALIZA ENTREGA DE ROLLOS</t>
  </si>
  <si>
    <t>2914741</t>
  </si>
  <si>
    <t>3007052298</t>
  </si>
  <si>
    <t>BARRIO LA GRANJA VALLEDUPAR 5</t>
  </si>
  <si>
    <t>FO-25-1713742</t>
  </si>
  <si>
    <t>10/10/2025 SE ESCALA AL COORDINADOR DE ZONA PARA ENTREGA DE ROLLOS EN SITIO | 23/10/2025 SE REALIZA ENTREGA DE 20 ROLLOS EN DIRECCIÓN DE CB</t>
  </si>
  <si>
    <t>2914750</t>
  </si>
  <si>
    <t>3007080227</t>
  </si>
  <si>
    <t>PTM MEDELLIN EMOCIONARTE STORE</t>
  </si>
  <si>
    <t>FO-25-1713745</t>
  </si>
  <si>
    <t>10/10/2025 SE ESCALA AL COORDINADOR DE ZONA PARA ENTREGA DE ROLLOS EN SITIO | 22/10/2025 SE ENTREGA ROLLOS OK 20 UND</t>
  </si>
  <si>
    <t>2914893</t>
  </si>
  <si>
    <t>FO-25-1713728</t>
  </si>
  <si>
    <t>10/10/2025 SE ESCALA AL COORDINADOR DE ZONA PARA ENTREGA DE ROLLOS EN SITIO | 28/10/2025 SE REALIZA ENTREGA DE 20 ROLLOS POR EL OPERADOR CABIFY CON LA GUIA CRE023424</t>
  </si>
  <si>
    <t>2915027</t>
  </si>
  <si>
    <t>FO-25-1723117</t>
  </si>
  <si>
    <t>23/10/2025 SE ESCALA AL COORDINADOR DE ZONA PARA ENTREGA DE ROLLOS EN SITIO | 28/10/2025 SE REALIZA ENTREGA DE 10 ROLLOS POR EL OPERADOR VELOCES CON LA GUIA CRE023444</t>
  </si>
  <si>
    <t>2915049</t>
  </si>
  <si>
    <t>3007062738</t>
  </si>
  <si>
    <t>BARRIO CENTRO LURUACO 4</t>
  </si>
  <si>
    <t>FO-25-1713724</t>
  </si>
  <si>
    <t>10/10/2025 SE ESCALA AL COORDINADOR DE ZONA PARA ENTREGA DE ROLLOS EN SITIO | 22/10/2025 SE ENTREGAN 30 ROLLOS DE LA RED RBM EXITOSOS</t>
  </si>
  <si>
    <t>2915182</t>
  </si>
  <si>
    <t>3007064377</t>
  </si>
  <si>
    <t>DISTRICOL FERROMAYO</t>
  </si>
  <si>
    <t>FO-25-1713722</t>
  </si>
  <si>
    <t>10/10/2025 SE ESCALA AL COORDINADOR DE ZONA PARA ENTREGA DE ROLLOS EN SITIO | 23/10/2025 SE REALIZA ENTREGA DE 20 ROLLOS EN EL PUNTO SIN NOVEDAD, EN LA ENTREGA NO SE MANIPULAN EQUIPOS</t>
  </si>
  <si>
    <t>2915252</t>
  </si>
  <si>
    <t>3007073211</t>
  </si>
  <si>
    <t>BARRIO TERMINAL PITALITO 1</t>
  </si>
  <si>
    <t>FO-25-1713937</t>
  </si>
  <si>
    <t>21/10/2025 SE CONFIRMAN DATOS, SE REALIZA ENVIO POR OPERADOR LOGISTICO | 24/10/2025 SE REALIZA ENVIO DE 20 ROLLOS, CON LA GUIA 2235596289 SERVIENTREGA SE CONFIRMA ENTREGA EXITOSA CON EL USUARIO</t>
  </si>
  <si>
    <t>19318</t>
  </si>
  <si>
    <t>2915265</t>
  </si>
  <si>
    <t>3007080530</t>
  </si>
  <si>
    <t>GUAPI</t>
  </si>
  <si>
    <t>BARRIO EL PORVENIR GUAPI 2</t>
  </si>
  <si>
    <t>FO-25-1725255</t>
  </si>
  <si>
    <t>23/10/2025 SE CONFIRMAN DATOS, SE REALIZA ENVIO POR OPERADOR LOGISTICO | 25/10/2025 SE REALIZA ENVIO DE 40 ROLLOS TÉRMICOS POR INTERRAPIDISIMO. NÚMERO DE GUIA:700172894690</t>
  </si>
  <si>
    <t>2915502</t>
  </si>
  <si>
    <t>3007026342</t>
  </si>
  <si>
    <t>ENTRO CR 14 17 37 DUITAMA   B</t>
  </si>
  <si>
    <t>FO-25-1713899</t>
  </si>
  <si>
    <t>21/10/2025 SE CONFIRMAN DATOS, SE REALIZA ENVIO POR OPERADOR LOGISTICO | 22/10/2025 ENVÍO DE 50 ROLLOS POR INTERRAPIDICIMO EXITOSA</t>
  </si>
  <si>
    <t>2915552</t>
  </si>
  <si>
    <t>3007070899</t>
  </si>
  <si>
    <t>PTM CARTAGENA  CELL TOUCH SAN</t>
  </si>
  <si>
    <t>FO-25-1714659</t>
  </si>
  <si>
    <t>21/10/2025 SE ESCALA AL COORDINADOR DE ZONA PARA ENTREGA DE ROLLOS EN SITIO | 27/10/2025 SE REALIZA ENTREGA DE 140 ROLLOS PARA EL CORRESPONSAL</t>
  </si>
  <si>
    <t>2915643</t>
  </si>
  <si>
    <t>FO-25-1714672</t>
  </si>
  <si>
    <t>21/10/2025 SE ESCALA AL COORDINADOR DE ZONA PARA ENTREGA DE ROLLOS EN SITIO | 29/10/2025 SE REALIZA ENTREGA DE 40 ROLLOS POR EL OPERADOR CABIFY CON LA GUIA V4001712562</t>
  </si>
  <si>
    <t>2915674</t>
  </si>
  <si>
    <t>3007059100</t>
  </si>
  <si>
    <t>PTM BOGOTA PLAY Y SYSTEM</t>
  </si>
  <si>
    <t>FO-25-1714667</t>
  </si>
  <si>
    <t>21/10/2025 SE ESCALA AL COORDINADOR DE ZONA PARA ENTREGA DE ROLLOS EN SITIO | 23/10/2025 SE ENTREGAN  ROLLOS SIN MANIPULACIÓN DEL DATAFONO SIN NOVEDAD</t>
  </si>
  <si>
    <t>2915713</t>
  </si>
  <si>
    <t>3007055150</t>
  </si>
  <si>
    <t>BARRIO CRR BITACO LA CUMBRE</t>
  </si>
  <si>
    <t>FO-25-1713894</t>
  </si>
  <si>
    <t>21/10/2025 SE CONFIRMAN DATOS, SE REALIZA ENVIO POR OPERADOR LOGISTICO | 22/10/2025 SE ENTREGAN 20 ROLLOS A JUAN CARLOS OBANDO</t>
  </si>
  <si>
    <t>2915720</t>
  </si>
  <si>
    <t>3007080246</t>
  </si>
  <si>
    <t>BARRIO GUAYACANES BUCARAMANGA</t>
  </si>
  <si>
    <t>FO-25-1714673</t>
  </si>
  <si>
    <t>21/10/2025 SE ESCALA AL COORDINADOR DE ZONA PARA ENTREGA DE ROLLOS EN SITIO | 22/10/2025 SE REALIZA ENTREGA DE 30 ROLLOS REDEBAN CON VISITA.</t>
  </si>
  <si>
    <t>2915756</t>
  </si>
  <si>
    <t>3007044756</t>
  </si>
  <si>
    <t>DISTRICOL DROGUERIA ROYAL</t>
  </si>
  <si>
    <t>FO-25-1714663</t>
  </si>
  <si>
    <t>21/10/2025 SE ESCALA AL COORDINADOR DE ZONA PARA ENTREGA DE ROLLOS EN SITIO | 24/10/2025 ENTREGA DE 20 ROLLOS NO SE MANIPULAN EQUIPOS</t>
  </si>
  <si>
    <t>2915826</t>
  </si>
  <si>
    <t>3007071568</t>
  </si>
  <si>
    <t>PTM BOGOTA DROGUERIA J LA ESTA</t>
  </si>
  <si>
    <t>FO-25-1714657</t>
  </si>
  <si>
    <t>21/10/2025 SE ESCALA AL COORDINADOR DE ZONA PARA ENTREGA DE ROLLOS EN SITIO | 23/10/2025 SE REALIZA ENTREGA DE 20 ROLLOS PERO LA SEÑORA CLAUDIA INDICA QUE LLEVA 2 MESES SIN RECIBIR ESTOS Y QUE NECESITA MAYOR CANTIDAD DE ROLLOS POR LO CUAL NO ME ACEPTA LOS ROLLOS</t>
  </si>
  <si>
    <t>2915848</t>
  </si>
  <si>
    <t>3007023142</t>
  </si>
  <si>
    <t>BARRIO ROMA IV BOGOTA</t>
  </si>
  <si>
    <t>FO-25-1714653</t>
  </si>
  <si>
    <t>21/10/2025 SE ESCALA AL COORDINADOR DE ZONA PARA ENTREGA DE ROLLOS EN SITIO | 23/10/2025 SE LLEGA A LA DIRECCIÓN INDICADA Y SE ENTREGAN 20 ROLLOS RBM SIN MANIPULAR EQUIPOS</t>
  </si>
  <si>
    <t>2915910</t>
  </si>
  <si>
    <t>3007080343</t>
  </si>
  <si>
    <t>BARRIO RESTREPO OCCIDENTAL BOGOTA 2</t>
  </si>
  <si>
    <t>FO-25-1714649</t>
  </si>
  <si>
    <t>21/10/2025 SE ESCALA AL COORDINADOR DE ZONA PARA ENTREGA DE ROLLOS EN SITIO | 22/10/2025 SE REALIZA ENTREGA DE 30 ROLLOS</t>
  </si>
  <si>
    <t>2916040</t>
  </si>
  <si>
    <t>FO-25-1723115</t>
  </si>
  <si>
    <t>23/10/2025 SE ESCALA AL COORDINADOR DE ZONA PARA ENTREGA DE ROLLOS EN SITIO | 24/10/2025 SE REALIZA ENTREGA DE 10 ROLLOS REDEBAN CON VISITA, NO SE INTERVIENE EQUIPOS</t>
  </si>
  <si>
    <t>2916090</t>
  </si>
  <si>
    <t>3007073060</t>
  </si>
  <si>
    <t>PAGAFACIL PUERTO LOPEZ</t>
  </si>
  <si>
    <t>FO-25-1714643</t>
  </si>
  <si>
    <t>21/10/2025 SE ESCALA AL COORDINADOR DE ZONA PARA ENTREGA DE ROLLOS EN SITIO | 23/10/2025 SE VISITA CB Y SE REALIZA ENTREGA DE 80 ROLLOS DE PAPEL TERMICO PARA DATÁFONO</t>
  </si>
  <si>
    <t>2916098</t>
  </si>
  <si>
    <t>3007076447</t>
  </si>
  <si>
    <t>BARRIO CORREGIMIENTO PUEBLO NU</t>
  </si>
  <si>
    <t>FO-25-1714641</t>
  </si>
  <si>
    <t>21/10/2025 SE ESCALA AL COORDINADOR DE ZONA PARA ENTREGA DE ROLLOS EN SITIO | 29/10/2025 ENVIO ROLLOS POR FLOTA CON GUSTO. ENTREGA CONFIRMADA CON EL CLIENTE.</t>
  </si>
  <si>
    <t>2916114</t>
  </si>
  <si>
    <t>FO-25-1714648</t>
  </si>
  <si>
    <t>21/10/2025 SE ESCALA AL COORDINADOR DE ZONA PARA ENTREGA DE ROLLOS EN SITIO | 27/10/2025 SE REALIZA ENTREGA DE 110 ROLLOS POR EL OPERADOR VELOCES CON LA GUIA V4001712563</t>
  </si>
  <si>
    <t>2916267</t>
  </si>
  <si>
    <t>3007071623</t>
  </si>
  <si>
    <t>BARRIO OCANA OCANA</t>
  </si>
  <si>
    <t>FO-25-1720725</t>
  </si>
  <si>
    <t>22/10/2025 SE CONFIRMAN DATOS, SE REALIZA ENVIO POR OPERADOR LOGISTICO | 30/10/2025 SE LE INFORMA NUMERO DE GUIA A USER, PENDIENTE CONFIRMACION | 27/10/2025 SE REALIZA ENVÍO DE 60 ROLLOS POR INTERRAPIDISIMO</t>
  </si>
  <si>
    <t>2916388</t>
  </si>
  <si>
    <t>3007070214</t>
  </si>
  <si>
    <t>PTM VILLANUEVA DROGUERIA FARMA</t>
  </si>
  <si>
    <t>FO-25-1719196</t>
  </si>
  <si>
    <t>22/10/2025 SE ESCALA AL COORDINADOR DE ZONA PARA ENTREGA DE ROLLOS EN SITIO | 30/10/2025 SE REALIZA ENVIO DE 20 ROLLOS, CON LA GUIA 2235596294 SERVIENTREGA SE CONFIRMA ENTREGA EXITOSA POR PARTE DE LA TRANSPORTADORA</t>
  </si>
  <si>
    <t>2916398</t>
  </si>
  <si>
    <t>FO-25-1714631</t>
  </si>
  <si>
    <t>21/10/2025 SE ESCALA AL COORDINADOR DE ZONA PARA ENTREGA DE ROLLOS EN SITIO | 22/10/2025 SE HACE ENTREGA DE 50 ROLLOS A LA SRA NUVIA VERA</t>
  </si>
  <si>
    <t>2916412</t>
  </si>
  <si>
    <t>3007065017</t>
  </si>
  <si>
    <t>PTM SOCORRO CELULARES Y REPUE</t>
  </si>
  <si>
    <t>FO-25-1719821</t>
  </si>
  <si>
    <t>23/10/2025 SE REALIZA ENVIO DE 40 ROLLOS, CON LA GUIA 2187690812 SERVIENTREGA SE CONFIRMA ENTREGA EXITOSA POR PARTE DE LA TRANSPORTADORA</t>
  </si>
  <si>
    <t>25815</t>
  </si>
  <si>
    <t>2916512</t>
  </si>
  <si>
    <t>3007046068</t>
  </si>
  <si>
    <t>TOCAIMA</t>
  </si>
  <si>
    <t>PTM TOCAIMA ASESORIAS TUPYME</t>
  </si>
  <si>
    <t>FO-25-1720628</t>
  </si>
  <si>
    <t>22/10/2025 SE CONFIRMAN DATOS, SE REALIZA ENVIO POR OPERADOR LOGISTICO | 28/10/2025 SE CONFIRMA ENTREGA EXITOSA DE 32 ROLLOS POR PARTE DE LA TRANSPORTADORA INTERRAPIDISIMO CON GUIA: 700172997701 | 25/10/2025 ENVIO 50 ROLLOS</t>
  </si>
  <si>
    <t>2916569</t>
  </si>
  <si>
    <t>3007045981</t>
  </si>
  <si>
    <t>BARRIO JERUSALEN SONSON</t>
  </si>
  <si>
    <t>FO-25-1720724</t>
  </si>
  <si>
    <t>22/10/2025 SE CONFIRMAN DATOS, SE REALIZA ENVIO POR OPERADOR LOGISTICO | 27/10/2025 SE REALIZA ENVIO DE 60 ROLLOS, CON LA GUIA 284607478 SERVIENTREGA SE CONFIRMA ENTREGA EXITOSA POR PARTE DE LA TRANSPORTADORA</t>
  </si>
  <si>
    <t>2916603</t>
  </si>
  <si>
    <t>3007068698</t>
  </si>
  <si>
    <t>BARRIO LAS CALAVERAS SAN ANDRE</t>
  </si>
  <si>
    <t>FO-25-1719194</t>
  </si>
  <si>
    <t>22/10/2025 SE ESCALA AL COORDINADOR DE ZONA PARA ENTREGA DE ROLLOS EN SITIO | 30/10/2025 SE LE INFORMA NUMERO DE GUIA A USER, PENDIENTE CONFIRMACION | 23/10/2025 SE REALIZA ENVIO DE 50 ROLLOS POR SOLICITUD DE CLIENTE SE LE INFORMA NÚMERO DE GUÍA PARA RECLAMAR</t>
  </si>
  <si>
    <t>2916607</t>
  </si>
  <si>
    <t>3007079129</t>
  </si>
  <si>
    <t>BARRIO LAS FERIAS SAN MARTIN 3</t>
  </si>
  <si>
    <t>FO-25-1714629</t>
  </si>
  <si>
    <t>21/10/2025 SE ESCALA AL COORDINADOR DE ZONA PARA ENTREGA DE ROLLOS EN SITIO | 23/10/2025 SE REALIZA ENTREGA DE 60 ROLLOS AL COMERCIO</t>
  </si>
  <si>
    <t>2916612</t>
  </si>
  <si>
    <t>3007080819</t>
  </si>
  <si>
    <t>BARRIO CHAGUALO MEDELLIN 4</t>
  </si>
  <si>
    <t>FO-25-1714628</t>
  </si>
  <si>
    <t>21/10/2025 SE ESCALA AL COORDINADOR DE ZONA PARA ENTREGA DE ROLLOS EN SITIO | 27/10/2025 SE REALIZA ENTREGA DE 30 ROLLOS POR EL OPERADOR VELOCES CON LA GUIA V4001712566</t>
  </si>
  <si>
    <t>2916645</t>
  </si>
  <si>
    <t>FO-25-1715936</t>
  </si>
  <si>
    <t>22/10/2025 SE ESCALA AL COORDINADOR DE ZONA PARA ENTREGA DE ROLLOS EN SITIO | 22/10/2025 SE REALIZA ENTREGA DE 20 ROLLOS</t>
  </si>
  <si>
    <t>2916712</t>
  </si>
  <si>
    <t>FO-25-1715939</t>
  </si>
  <si>
    <t>22/10/2025 SE ESCALA AL COORDINADOR DE ZONA PARA ENTREGA DE ROLLOS EN SITIO | 23/10/2025 SE REALIZA ENTREGA DE 30 ROLLOS</t>
  </si>
  <si>
    <t>2916736</t>
  </si>
  <si>
    <t>FO-25-1715928</t>
  </si>
  <si>
    <t>22/10/2025 SE ESCALA AL COORDINADOR DE ZONA PARA ENTREGA DE ROLLOS EN SITIO | 24/10/2025 ENTREGA DE 30 ROLLOS PARA DATAFONO</t>
  </si>
  <si>
    <t>2916744</t>
  </si>
  <si>
    <t>3007070420</t>
  </si>
  <si>
    <t>DISTRICOL TIENDA ECONOMIA JR</t>
  </si>
  <si>
    <t>FO-25-1715920</t>
  </si>
  <si>
    <t>22/10/2025 SE ESCALA AL COORDINADOR DE ZONA PARA ENTREGA DE ROLLOS EN SITIO | 27/10/2025 SE REALIZA ENTREGA DE 100 ROLLOS POR EL OPERADOR VELOCES CON LA GUIA V4001712565</t>
  </si>
  <si>
    <t>68077</t>
  </si>
  <si>
    <t>2916838</t>
  </si>
  <si>
    <t>3007076872</t>
  </si>
  <si>
    <t>BARRIO  CITE BARBOSA</t>
  </si>
  <si>
    <t>FO-25-1715922</t>
  </si>
  <si>
    <t>22/10/2025 SE ESCALA AL COORDINADOR DE ZONA PARA ENTREGA DE ROLLOS EN SITIO | 24/10/2025 SE VISITA CB ENTREGA 10 ROLLOS</t>
  </si>
  <si>
    <t>2916842</t>
  </si>
  <si>
    <t>3007061133</t>
  </si>
  <si>
    <t>BARRIO VEREDA LA COROCITA SAHA</t>
  </si>
  <si>
    <t>FO-25-1715916</t>
  </si>
  <si>
    <t>22/10/2025 SE ESCALA AL COORDINADOR DE ZONA PARA ENTREGA DE ROLLOS EN SITIO | 24/10/2025 SE VISITA SITIO SE VERIFICA INFORMACIÓN SE REALIZA ENTREGA DE ROLLOS RBM NO SE MANIPULA EQUIPOS, FIRMA QUIEN RECIBE LOS ROLLOS.</t>
  </si>
  <si>
    <t>44874</t>
  </si>
  <si>
    <t>2917192</t>
  </si>
  <si>
    <t>3007035382</t>
  </si>
  <si>
    <t>DISTRICOL MULTISERVICIOS JANA</t>
  </si>
  <si>
    <t>FO-25-1715912</t>
  </si>
  <si>
    <t>22/10/2025 SE ESCALA AL COORDINADOR DE ZONA PARA ENTREGA DE ROLLOS EN SITIO | 28/10/2025 BUENAS TARDES SE VISITA CB Y SE LE HACE ENTREGA DE 30 ROLLOS</t>
  </si>
  <si>
    <t>2917248</t>
  </si>
  <si>
    <t>FO-25-1719819</t>
  </si>
  <si>
    <t>28/10/2025 SE ENTREGAN 20 ROLLOS RBM</t>
  </si>
  <si>
    <t>2917310</t>
  </si>
  <si>
    <t>FO-25-1715908</t>
  </si>
  <si>
    <t>22/10/2025 SE ESCALA AL COORDINADOR DE ZONA PARA ENTREGA DE ROLLOS EN SITIO | 22/10/2025 SE REALIZA ENTREGA DE 150 ROLLOS</t>
  </si>
  <si>
    <t>2917385</t>
  </si>
  <si>
    <t>3007044420</t>
  </si>
  <si>
    <t>DISTRICOL MAXBARATO</t>
  </si>
  <si>
    <t>FO-25-1715890</t>
  </si>
  <si>
    <t>22/10/2025 SE ESCALA AL COORDINADOR DE ZONA PARA ENTREGA DE ROLLOS EN SITIO | 24/10/2025 SE REALIZA VISITA TÉCNICA PARA ENTREGA DE 20 ROLLOS PARA DATÁFONO, NO SE INTERVIENE TERMINAL Y LA ENTREGA SE REALIZA SIN NOVEDAD.</t>
  </si>
  <si>
    <t>2917470</t>
  </si>
  <si>
    <t>3007069369</t>
  </si>
  <si>
    <t>DISTRICOL SUPERMERCADO BONANZA</t>
  </si>
  <si>
    <t>FO-25-1715882</t>
  </si>
  <si>
    <t>22/10/2025 SE ESCALA AL COORDINADOR DE ZONA PARA ENTREGA DE ROLLOS EN SITIO | 25/10/2025 SE REALIZA ENTREGA DE 60 ROLLOS REDEBAN CON VISITA, NO SE INTERVIENE EQUIPOS</t>
  </si>
  <si>
    <t>2917479</t>
  </si>
  <si>
    <t>3007080496</t>
  </si>
  <si>
    <t>DISTRICOL PAP Y VAR CLAUDIA</t>
  </si>
  <si>
    <t>FO-25-1715895</t>
  </si>
  <si>
    <t>22/10/2025 SE ESCALA AL COORDINADOR DE ZONA PARA ENTREGA DE ROLLOS EN SITIO | 23/10/2025 SE REALIZÓ LA ENTREGA DE PAPELERÍA SOLICITADA NO SE MANIPULA CB CLIENTE INFORMA QUE SE ENCUENTRA OPERATIVO</t>
  </si>
  <si>
    <t>2917530</t>
  </si>
  <si>
    <t>FO-25-1715903</t>
  </si>
  <si>
    <t>22/10/2025 SE ESCALA AL COORDINADOR DE ZONA PARA ENTREGA DE ROLLOS EN SITIO | 23/10/2025 ENTREGA DE ROLLOS EJECUTADO OK</t>
  </si>
  <si>
    <t>2917535</t>
  </si>
  <si>
    <t>FO-25-1715893</t>
  </si>
  <si>
    <t>22/10/2025 SE ESCALA AL COORDINADOR DE ZONA PARA ENTREGA DE ROLLOS EN SITIO | 22/10/2025 SE REALIZA ENTREGA DE 70 ROLLOS</t>
  </si>
  <si>
    <t>2917543</t>
  </si>
  <si>
    <t>3007059511</t>
  </si>
  <si>
    <t>BARRIO SAN JAVIER TOCANCIPA TO</t>
  </si>
  <si>
    <t>FO-25-1715884</t>
  </si>
  <si>
    <t>22/10/2025 SE ESCALA AL COORDINADOR DE ZONA PARA ENTREGA DE ROLLOS EN SITIO | 23/10/2025 SE VISITA COMERCIO CB BANCOLOMBIA, SE ENTREGAN ROLLOS DE PAPEL SOLICITADOS PARA EL DATÁFONO, NO UPS, NO SE MANIPULAN EQUIPOS.</t>
  </si>
  <si>
    <t>2917755</t>
  </si>
  <si>
    <t>FO-25-1716363</t>
  </si>
  <si>
    <t>22/10/2025 SE ESCALA AL COORDINADOR DE ZONA PARA ENTREGA DE ROLLOS EN SITIO | 24/10/2025 SE REALIZA VISITA TÉCNICA Y SE HACE ENTREGA DE 40 ROLLOS PARA DATÁFONO, NO SE INTERVIENE TERMINAL Y LA ENTREGA SE REALIZA SIN NOVEDAD.</t>
  </si>
  <si>
    <t>2917805</t>
  </si>
  <si>
    <t>3007069060</t>
  </si>
  <si>
    <t>ALIRIO MORA CALI</t>
  </si>
  <si>
    <t>FO-25-1716361</t>
  </si>
  <si>
    <t>22/10/2025 SE ESCALA AL COORDINADOR DE ZONA PARA ENTREGA DE ROLLOS EN SITIO | 23/10/2025 SE ENTREGAN 30 ROLLOS A DIEGO MOSQUERA</t>
  </si>
  <si>
    <t>2917834</t>
  </si>
  <si>
    <t>3007079532</t>
  </si>
  <si>
    <t>BARRIO BOSA BASILIA BOGOTA</t>
  </si>
  <si>
    <t>FO-25-1716351</t>
  </si>
  <si>
    <t>22/10/2025 SE ESCALA AL COORDINADOR DE ZONA PARA ENTREGA DE ROLLOS EN SITIO | 23/10/2025 SE LLEGA A LA DIRECCIÓN INDICADA Y SE ENTREGAN 20 ROLLOS RBM SIN MANIPULAR EQUIPOS</t>
  </si>
  <si>
    <t>2917840</t>
  </si>
  <si>
    <t>3007027317</t>
  </si>
  <si>
    <t>MULTIPAGAS GIRARDOTA 2</t>
  </si>
  <si>
    <t>FO-25-1732938</t>
  </si>
  <si>
    <t>25/10/2025 POR FAVOR COMUNICARSE CON CB PARA CONFIRMAR SOLICITUD, UBICACION Y PROGRAMAR VISITA TECNICA | 25/10/2025 SE REALIZA ENTREGA DE 220 ROLLOS OK</t>
  </si>
  <si>
    <t>2917849</t>
  </si>
  <si>
    <t>3007070543</t>
  </si>
  <si>
    <t>SAN JOSE BOGOTA 6</t>
  </si>
  <si>
    <t>FO-25-1716635</t>
  </si>
  <si>
    <t>22/10/2025 SE ESCALA AL COORDINADOR DE ZONA PARA ENTREGA DE ROLLOS EN SITIO | 22/10/2025 SE REALIZA ENTREGA DE 40 ROLLOS</t>
  </si>
  <si>
    <t>2917885</t>
  </si>
  <si>
    <t>FO-25-1716632</t>
  </si>
  <si>
    <t>22/10/2025 SE ESCALA AL COORDINADOR DE ZONA PARA ENTREGA DE ROLLOS EN SITIO | 23/10/2025 EN LA VISITA TÉCNICA SE REALIZÓ LA ENTREGA DE 60 ROLLOS DE REDEBAN PARA EL CB.</t>
  </si>
  <si>
    <t>2917954</t>
  </si>
  <si>
    <t>3007035898</t>
  </si>
  <si>
    <t>COMCARD B MANGA SARAY</t>
  </si>
  <si>
    <t>FO-25-1716627</t>
  </si>
  <si>
    <t>22/10/2025 SE ESCALA AL COORDINADOR DE ZONA PARA ENTREGA DE ROLLOS EN SITIO | 22/10/2025 SE REALIZA ENTREGA DE 60 ROLLOS A LA SRA SARAY PABON</t>
  </si>
  <si>
    <t>2918027</t>
  </si>
  <si>
    <t>3007055526</t>
  </si>
  <si>
    <t>DISTRICOL VARIEDADES INTERPLEY</t>
  </si>
  <si>
    <t>FO-25-1716686</t>
  </si>
  <si>
    <t>22/10/2025 SE ESCALA AL COORDINADOR DE ZONA PARA ENTREGA DE ROLLOS EN SITIO | 24/10/2025 SE REALIZA VISITA TÉCNICA PARA ENTREGA DE 30 ROLLOS PARA DATÁFONO, NO SE INTERVIENE TERMINAL Y LA ENTREGA SE REALIZA SIN NOVEDAD.</t>
  </si>
  <si>
    <t>2918091</t>
  </si>
  <si>
    <t>FO-25-1716622</t>
  </si>
  <si>
    <t>22/10/2025 SE ESCALA AL COORDINADOR DE ZONA PARA ENTREGA DE ROLLOS EN SITIO | 22/10/2025 SE LLEGA A SITIO, SE ENTREGAN 20 ROLLOS RBM</t>
  </si>
  <si>
    <t>2918191</t>
  </si>
  <si>
    <t>3007058265</t>
  </si>
  <si>
    <t>DISTRICOL INV YANBUN</t>
  </si>
  <si>
    <t>FO-25-1719805</t>
  </si>
  <si>
    <t>23/10/2025 SE REALIZA ENVIO DE 10 ROLLOS POR SOLICITUD DE CLIENTE SE LE INFORMA NÚMERO DE GUÍA PARA RECLAMAR EN OFICINA</t>
  </si>
  <si>
    <t>5120</t>
  </si>
  <si>
    <t>2918331</t>
  </si>
  <si>
    <t>3007078218</t>
  </si>
  <si>
    <t>CACERES</t>
  </si>
  <si>
    <t>DISTRICOL PIAMONTE</t>
  </si>
  <si>
    <t>FO-25-1719809</t>
  </si>
  <si>
    <t>24/10/2025 SE REALIZA ENVIO DE 20 ROLLOS, CON LA GUIA 284607476 SERVIENTREGA SE CONFIRMA ENTREGA EXITOSA POR PARTE DE LA TRANSPORTADORA</t>
  </si>
  <si>
    <t>2918575</t>
  </si>
  <si>
    <t>FO-25-1717212</t>
  </si>
  <si>
    <t>22/10/2025 SE ESCALA AL COORDINADOR DE ZONA PARA ENTREGA DE ROLLOS EN SITIO | 23/10/2025 SE ENTREGAN ROLLOS</t>
  </si>
  <si>
    <t>2918581</t>
  </si>
  <si>
    <t>FO-25-1734107</t>
  </si>
  <si>
    <t>25/10/2025 SE ESCALA AL COORDINADOR DE ZONA PARA ENTREGA DE ROLLOS EN SITIO | 27/10/2025 SE LLEGA A SITIO Y EL CB SE ENCUENTRA CERRADO, SE LLAMA A EL DELOR JERSON Y SOLCITA DEJARLO EN LA TIENDA DEL LADO DONDE LA SEÑORA MARCELA MARULANDA.
POR LO CUÁL SE ENTREGAN LOS 10 ROLLOS EN EL CB.</t>
  </si>
  <si>
    <t>2918694</t>
  </si>
  <si>
    <t>3007041368</t>
  </si>
  <si>
    <t>DISTRICOL SU DROGUERIA LIDERES</t>
  </si>
  <si>
    <t>FO-25-1719803</t>
  </si>
  <si>
    <t>23/10/2025 SE REALIZA ENVIO DE 30 ROLLOS POR SOLICITUD DE CLIENTE SE LE INFORMA NÚMERO DE GUÍA PARA RECLAMAR EN OFICINA</t>
  </si>
  <si>
    <t>2918829</t>
  </si>
  <si>
    <t>FO-25-1734667</t>
  </si>
  <si>
    <t>25/10/2025 SOLICITUD ESCALADA A LA RED, PARA VERIFICAR ATENCIÓN. LA RED NO AUTORIZA ENTREGA DE ROLLOS</t>
  </si>
  <si>
    <t>2918886</t>
  </si>
  <si>
    <t>FO-25-1717751</t>
  </si>
  <si>
    <t>22/10/2025 SE ESCALA AL COORDINADOR DE ZONA PARA ENTREGA DE ROLLOS EN SITIO | 23/10/2025 EN LA VISITA TÉCNICA SE REALIZÓ LA ENTREGA DE 20 ROLLOS TERMICOS DE REDEBAN PARA EL CB.</t>
  </si>
  <si>
    <t>2918890</t>
  </si>
  <si>
    <t>3007032951</t>
  </si>
  <si>
    <t>BARRIO MAMONAL CARTAGENA DE IN</t>
  </si>
  <si>
    <t>FO-25-1717746</t>
  </si>
  <si>
    <t>22/10/2025 SE ESCALA AL COORDINADOR DE ZONA PARA ENTREGA DE ROLLOS EN SITIO | 29/10/2025 SE ENTREGAN 20 ROLLOS</t>
  </si>
  <si>
    <t>2918896</t>
  </si>
  <si>
    <t>3007076563</t>
  </si>
  <si>
    <t>PTM TURBACO TERRAZA SUPERTIEND</t>
  </si>
  <si>
    <t>FO-25-1717729</t>
  </si>
  <si>
    <t>22/10/2025 SE ESCALA AL COORDINADOR DE ZONA PARA ENTREGA DE ROLLOS EN SITIO | 25/10/2025 SE REALIZA ENTREGA DE 10 ROLLOS PARA EL CORRESPONSAL</t>
  </si>
  <si>
    <t>2918907</t>
  </si>
  <si>
    <t>FO-25-1717192</t>
  </si>
  <si>
    <t>22/10/2025 SE ESCALA AL COORDINADOR DE ZONA PARA ENTREGA DE ROLLOS EN SITIO | 24/10/2025 ENTREGA DE ROLLOS OK</t>
  </si>
  <si>
    <t>2918945</t>
  </si>
  <si>
    <t>3007078487</t>
  </si>
  <si>
    <t>PTM GIRARDOT SYS SOLUCIONES IN</t>
  </si>
  <si>
    <t>FO-25-1719801</t>
  </si>
  <si>
    <t>24/10/2025 SE REALIZA ENVIO DE 40 ROLLOS, CON LA GUIA 2235596297 SERVIENTREGA SE CONFIRMA ENTREGA EXITOSA POR PARTE DE LA TRANSPORTADORA</t>
  </si>
  <si>
    <t>2918988</t>
  </si>
  <si>
    <t>3007073569</t>
  </si>
  <si>
    <t>DISTRICOL ATCELL</t>
  </si>
  <si>
    <t>FO-25-1717748</t>
  </si>
  <si>
    <t>22/10/2025 SE ESCALA AL COORDINADOR DE ZONA PARA ENTREGA DE ROLLOS EN SITIO | 24/10/2025 SE ENTREGAN 20 ROLLOS EN BUEN ESTADO</t>
  </si>
  <si>
    <t>2918992</t>
  </si>
  <si>
    <t>FO-25-1717738</t>
  </si>
  <si>
    <t>22/10/2025 SE ESCALA AL COORDINADOR DE ZONA PARA ENTREGA DE ROLLOS EN SITIO | 25/10/2025 SE VISITA COMERCIO CB BANCOLOMBIA, SE ENTREGAN ROLLOS DE PAPELERÍA SOLICITADOS PARA EL DATAFONO, NO UPS, NO SE MANIPULAN EQUIPOS.</t>
  </si>
  <si>
    <t>2918995</t>
  </si>
  <si>
    <t>3007076379</t>
  </si>
  <si>
    <t>PTM CHIMORAL 2 PEDREGAL IMUES</t>
  </si>
  <si>
    <t>FO-25-1717736</t>
  </si>
  <si>
    <t>22/10/2025 SE ESCALA AL COORDINADOR DE ZONA PARA ENTREGA DE ROLLOS EN SITIO | 24/10/2025 SE VISITA EL CB PARA ENTREGAR 40 ROLLOS, ENTREGA OK</t>
  </si>
  <si>
    <t>2919061</t>
  </si>
  <si>
    <t>3007081318</t>
  </si>
  <si>
    <t>PTM CALI MULTICOPIAS LA 12</t>
  </si>
  <si>
    <t>FO-25-1718076</t>
  </si>
  <si>
    <t>22/10/2025 SE ESCALA AL COORDINADOR DE ZONA PARA ENTREGA DE ROLLOS EN SITIO | 23/10/2025 SE ENTREGAN 20 ROLLOS A MICHAEL STEVEEN BEDOYA SALAZAR</t>
  </si>
  <si>
    <t>2919185</t>
  </si>
  <si>
    <t>FO-25-1719792</t>
  </si>
  <si>
    <t>28/10/2025 SE REALIZA ENVIO DE 20 ROLLOS, CON LA GUIA 2235596296 SERVIENTREGA SE CONFIRMA ENTREGA EXITOSA POR PARTE DE LA TRANSPORTADORA</t>
  </si>
  <si>
    <t>2919200</t>
  </si>
  <si>
    <t>3007075472</t>
  </si>
  <si>
    <t>BARRIO BAJOS CIUDAD CORDOBA CA</t>
  </si>
  <si>
    <t>FO-25-1717723</t>
  </si>
  <si>
    <t>22/10/2025 SE ESCALA AL COORDINADOR DE ZONA PARA ENTREGA DE ROLLOS EN SITIO | 23/10/2025 SE REALIZA ENTREGA DE 60 ROLLOS CON VISITA, NO SE INTERVIENE EQUIPOS</t>
  </si>
  <si>
    <t>2919212</t>
  </si>
  <si>
    <t>3007067847</t>
  </si>
  <si>
    <t>OPRAP ÉXITO BUCARAMANGA CENTRO</t>
  </si>
  <si>
    <t>FO-25-1717721</t>
  </si>
  <si>
    <t>22/10/2025 SE ESCALA AL COORDINADOR DE ZONA PARA ENTREGA DE ROLLOS EN SITIO | 23/10/2025 SE REALIZA ENTREGA DE 80 ROLLOS NO SE MANIPULA TERMINAL</t>
  </si>
  <si>
    <t>2919272</t>
  </si>
  <si>
    <t>3007064490</t>
  </si>
  <si>
    <t>AAGAFACIL LEBRIJA</t>
  </si>
  <si>
    <t>FO-25-1717716</t>
  </si>
  <si>
    <t>22/10/2025 SE ESCALA AL COORDINADOR DE ZONA PARA ENTREGA DE ROLLOS EN SITIO | 23/10/2025 SE REALIZA ENTREGA DE 140 ROLLOS CON VISITA TÉCNICA.</t>
  </si>
  <si>
    <t>2919292</t>
  </si>
  <si>
    <t>3007074851</t>
  </si>
  <si>
    <t>BARRIO BOLIVAR INZA</t>
  </si>
  <si>
    <t>FO-25-1719794</t>
  </si>
  <si>
    <t>29/10/2025 SE LE INFORMA NUMERO DE GUIA A USER, PENDIENTE CONFIRMACION | 29/10/2025 SE REALIZA ENVIO DE 10 ROLLOS, CON LA GUIA 2215219720 SERVIENTREGA SE CONFIRMA ENTREGA EXITOSA POR PARTE DE LA TRANSPORTADORA</t>
  </si>
  <si>
    <t>2919334</t>
  </si>
  <si>
    <t>FO-25-1734104</t>
  </si>
  <si>
    <t>25/10/2025 SE ESCALA AL COORDINADOR DE ZONA PARA ENTREGA DE ROLLOS EN SITIO | 27/10/2025 SE REALIZA ENTREGA DE 10 ROLLOS EN SITIO</t>
  </si>
  <si>
    <t>2919352</t>
  </si>
  <si>
    <t>3007077153</t>
  </si>
  <si>
    <t>BARRIO CENTRO VISTAHERMOSA 8</t>
  </si>
  <si>
    <t>FO-25-1719789</t>
  </si>
  <si>
    <t>24/10/2025 SE REALIZA ENVÍO DE 40 ROLLOS REDEBAN A VISTA HERMOSA GUÍA 700172782863</t>
  </si>
  <si>
    <t>2919392</t>
  </si>
  <si>
    <t>FO-25-1734101</t>
  </si>
  <si>
    <t>25/10/2025 SE ESCALA AL COORDINADOR DE ZONA PARA ENTREGA DE ROLLOS EN SITIO | 28/10/2025 EN LA VISITA TÉCNICA SE REALIZÓ LA ENTREGA DE 10 ROLLOS TERMICOS DE REDEBAN PARA EL CB.</t>
  </si>
  <si>
    <t>25572</t>
  </si>
  <si>
    <t>2919442</t>
  </si>
  <si>
    <t>3007024982</t>
  </si>
  <si>
    <t>PUERTO SALGAR</t>
  </si>
  <si>
    <t>BARRIO CENTRO III PUERTO SALGA</t>
  </si>
  <si>
    <t>FO-25-1723596</t>
  </si>
  <si>
    <t>23/10/2025 22/10 16:31 SE INTENTA COMUNICACIÓN AL NÚMERO 3105966868 NO HAY CONTACTO, 22/10 16:02 SE INTENTA COMUNICACIÓN VIA WHATSAPP AL NÚMERO 3105966868 NO HAY CONTACTO,  23/10 09:00 SE INTENTA COMUNICACIÓN, SE PROCEDE A CERRAR SOLICITUD- USUARIO NO CONTACTADO PARA CONFIRMAR DATOS DE ENVÍO</t>
  </si>
  <si>
    <t>2919478</t>
  </si>
  <si>
    <t>3007018238</t>
  </si>
  <si>
    <t>OPRAP CENTRO COMERCIAL CALIMA</t>
  </si>
  <si>
    <t>FO-25-1718297</t>
  </si>
  <si>
    <t>22/10/2025 SE ESCALA AL COORDINADOR DE ZONA PARA ENTREGA DE ROLLOS EN SITIO | 25/10/2025 SE DEJAN 260 ROLLOS, SIN NOVEDAD</t>
  </si>
  <si>
    <t>2919552</t>
  </si>
  <si>
    <t>3007033701</t>
  </si>
  <si>
    <t>OPRAP VIVA TUNJA</t>
  </si>
  <si>
    <t>FO-25-1718294</t>
  </si>
  <si>
    <t>22/10/2025 SE ESCALA AL COORDINADOR DE ZONA PARA ENTREGA DE ROLLOS EN SITIO | 23/10/2025 SE VISITA CB ENTREGA 130 ROLLOS</t>
  </si>
  <si>
    <t>2919666</t>
  </si>
  <si>
    <t>3007080376</t>
  </si>
  <si>
    <t>BARRIO CENTRO COGUA 8</t>
  </si>
  <si>
    <t>FO-25-1718287</t>
  </si>
  <si>
    <t>2919680</t>
  </si>
  <si>
    <t>3007065339</t>
  </si>
  <si>
    <t>PTM MADRID MISCELANEA Y PAPEL</t>
  </si>
  <si>
    <t>FO-25-1718283</t>
  </si>
  <si>
    <t>22/10/2025 SE ESCALA AL COORDINADOR DE ZONA PARA ENTREGA DE ROLLOS EN SITIO | 24/10/2025 ENTREGA DE 60 ROLLOS NO SE MANIPULAN EQUIPOS</t>
  </si>
  <si>
    <t>2919697</t>
  </si>
  <si>
    <t>3007079741</t>
  </si>
  <si>
    <t>BARRIO EL PORVENIR BOGOTA</t>
  </si>
  <si>
    <t>FO-25-1718279</t>
  </si>
  <si>
    <t>22/10/2025 SE ESCALA AL COORDINADOR DE ZONA PARA ENTREGA DE ROLLOS EN SITIO | 23/10/2025 SE DEJAN 10 ROLLOS</t>
  </si>
  <si>
    <t>2919812</t>
  </si>
  <si>
    <t>FO-25-1720007</t>
  </si>
  <si>
    <t>22/10/2025 SE ESCALA AL COORDINADOR DE ZONA PARA ENTREGA DE ROLLOS EN SITIO | 27/10/2025 SE REALIZA ENTREGA DE 40 ROLLOS POR EL OPERADOR CABIFY CON LA GUIA V4001715507</t>
  </si>
  <si>
    <t>2919911</t>
  </si>
  <si>
    <t>3007067431</t>
  </si>
  <si>
    <t>BARRIO EL CARMEN LA ESQUINA DO</t>
  </si>
  <si>
    <t>FO-25-1719785</t>
  </si>
  <si>
    <t>29/10/2025 SE LE INFORMA NUMERO DE GUIA A USER, PENDIENTE CONFIRMACION | 24/10/2025 SE REALIZA ENVIO DE 30 ROLLOS DE CB POR INTERRAPIDISIMO OK</t>
  </si>
  <si>
    <t>2919920</t>
  </si>
  <si>
    <t>FO-25-1720006</t>
  </si>
  <si>
    <t>22/10/2025 SE ESCALA AL COORDINADOR DE ZONA PARA ENTREGA DE ROLLOS EN SITIO | 23/10/2025 ENTREGA DE 40 ROLLOS NO SE MANIPULAN EQUIPOS</t>
  </si>
  <si>
    <t>2919954</t>
  </si>
  <si>
    <t>3007077904</t>
  </si>
  <si>
    <t>BARRIO MOGAMBO MONTERIA 11</t>
  </si>
  <si>
    <t>FO-25-1718264</t>
  </si>
  <si>
    <t>22/10/2025 SE ESCALA AL COORDINADOR DE ZONA PARA ENTREGA DE ROLLOS EN SITIO | 23/10/2025 SE REALIZA ENTREGA DE 30 ROLLOS A CORRESPONSAL REDEBAN</t>
  </si>
  <si>
    <t>2919959</t>
  </si>
  <si>
    <t>3007045383</t>
  </si>
  <si>
    <t>PTM ENVIGADO DROGUERIA MILENIO</t>
  </si>
  <si>
    <t>FO-25-1718262</t>
  </si>
  <si>
    <t>22/10/2025 SE ESCALA AL COORDINADOR DE ZONA PARA ENTREGA DE ROLLOS EN SITIO | 27/10/2025 SE REALIZA ENTREGA DE 50 ROLLOS POR EL OPERADOR VELOCES CON LA GUIA V4001712570</t>
  </si>
  <si>
    <t>2920021</t>
  </si>
  <si>
    <t>3007079812</t>
  </si>
  <si>
    <t>BARRIO CENTRO NECHI 2</t>
  </si>
  <si>
    <t>FO-25-1719783</t>
  </si>
  <si>
    <t>27/10/2025 SE REALIZA ENVIO DE 10 ROLLOS, CON LA GUIA 2265100414 SERVIENTREGA SE CONFIRMA ENTREGA EXITOSA POR PARTE DE LA TRANSPORTADORA</t>
  </si>
  <si>
    <t>2920080</t>
  </si>
  <si>
    <t>FO-25-1734099</t>
  </si>
  <si>
    <t>25/10/2025 SE ESCALA AL COORDINADOR DE ZONA PARA ENTREGA DE ROLLOS EN SITIO | 29/10/2025 SE ENTREGAN ROLLOS 10 EN LA CASA DEL CLIENTE EN SANTA ROSA AUTORIZÓ LA ENTREGA EN ESE SITIO</t>
  </si>
  <si>
    <t>2920084</t>
  </si>
  <si>
    <t>FO-25-1720001</t>
  </si>
  <si>
    <t>44110</t>
  </si>
  <si>
    <t>2920099</t>
  </si>
  <si>
    <t>3007077277</t>
  </si>
  <si>
    <t>EL MOLINO</t>
  </si>
  <si>
    <t>BARRIO BRR NEIMARU EL MOLINO</t>
  </si>
  <si>
    <t>FO-25-1719077</t>
  </si>
  <si>
    <t>2920109</t>
  </si>
  <si>
    <t>3007041542</t>
  </si>
  <si>
    <t>BARRIO SANTA ANA TUNJA</t>
  </si>
  <si>
    <t>FO-25-1718260</t>
  </si>
  <si>
    <t>22/10/2025 SE ESCALA AL COORDINADOR DE ZONA PARA ENTREGA DE ROLLOS EN SITIO | 23/10/2025 SE REALIZA COMUNICACIÓN COMERCIO, CLIENTE INDICA QUE NO A REALIZADO SOLICITUD DE ROLLOS REDEBAN, CLIENTE SOLICITO ROLLOS PARA WOMPI, NO SE REALIZA ENTREGA DE ROLLOS, SE CANCELA ORDEN DE ENTREGA</t>
  </si>
  <si>
    <t>2920118</t>
  </si>
  <si>
    <t>FO-25-1720003</t>
  </si>
  <si>
    <t>22/10/2025 SE ESCALA AL COORDINADOR DE ZONA PARA ENTREGA DE ROLLOS EN SITIO | 29/10/2025 SE REALIZA ENTREGA DE 90 ROLLOS POR EL OPERADOR VELOCES CON LA GUIA V4001715508</t>
  </si>
  <si>
    <t>2920121</t>
  </si>
  <si>
    <t>FO-25-1720528</t>
  </si>
  <si>
    <t>22/10/2025 SE ESCALA AL COORDINADOR DE ZONA PARA ENTREGA DE ROLLOS EN SITIO | 28/10/2025 SE REALIZA ENTREGA DE 50 ROLLOS POR EL OPERADOR VELOCES CON LA GUIA CRE023446</t>
  </si>
  <si>
    <t>25781</t>
  </si>
  <si>
    <t>2920125</t>
  </si>
  <si>
    <t>3007027034</t>
  </si>
  <si>
    <t>SUTATAUSA</t>
  </si>
  <si>
    <t>BARRIO CENTRO SUTATAUSA</t>
  </si>
  <si>
    <t>FO-25-1719083</t>
  </si>
  <si>
    <t>22/10/2025 SE ESCALA AL COORDINADOR DE ZONA PARA ENTREGA DE ROLLOS EN SITIO | 24/10/2025 DURANTE LA VISITA TECNICA PARA REALIZA ENTREGA DE ROLLOS PARA DATÁFONO NO ES POSIBLE POR QUE COMERCIO YA FUE MIGRADO A TECNOLOGÍA WOMPI</t>
  </si>
  <si>
    <t>2920171</t>
  </si>
  <si>
    <t>3007079576</t>
  </si>
  <si>
    <t>BARRIO RICAURTE SOACHA</t>
  </si>
  <si>
    <t>FO-25-1719072</t>
  </si>
  <si>
    <t>22/10/2025 SE ESCALA AL COORDINADOR DE ZONA PARA ENTREGA DE ROLLOS EN SITIO | 23/10/2025 SÉ ENTREGAN DE 10 ROLLOS</t>
  </si>
  <si>
    <t>2920176</t>
  </si>
  <si>
    <t>3007042239</t>
  </si>
  <si>
    <t>BARRIO LOS CHORROS CALI 1</t>
  </si>
  <si>
    <t>FO-25-1719182</t>
  </si>
  <si>
    <t>22/10/2025 SE ESCALA AL COORDINADOR DE ZONA PARA ENTREGA DE ROLLOS EN SITIO | 23/10/2025 SE REALIZA ENTREGA DE 80 ROLLOS REDEBAN CON VISITA, NO SE INTERVIENE EQUIPOS</t>
  </si>
  <si>
    <t>2920179</t>
  </si>
  <si>
    <t>3007052755</t>
  </si>
  <si>
    <t>DISTRICOL CAFE JUANITA</t>
  </si>
  <si>
    <t>FO-25-1719069</t>
  </si>
  <si>
    <t>22/10/2025 SE ESCALA AL COORDINADOR DE ZONA PARA ENTREGA DE ROLLOS EN SITIO | 23/10/2025 SE REALIZA LA ENTREGA DE 30 ROLLOS DE CB AL ENCARAGDO DAVID MUÑOZ</t>
  </si>
  <si>
    <t>2920199</t>
  </si>
  <si>
    <t>3007081074</t>
  </si>
  <si>
    <t>BARRIO CENTRO ANGOSTURA</t>
  </si>
  <si>
    <t>FO-25-1723731</t>
  </si>
  <si>
    <t>22/10/2025 SE CONFIRMAN DATOS, SE REALIZA ENVIO POR OPERADOR LOGISTICO | 25/10/2025 SE REALIZA ENVIO DE 10 ROLLOS, CON LA GUIA 6345301372737 MANDAR Y SERVIR SE CONFIRMA ENTREGA EXITOSA POR PARTE DE LA TRANSPORTADORA</t>
  </si>
  <si>
    <t>2920248</t>
  </si>
  <si>
    <t>3007043602</t>
  </si>
  <si>
    <t>PTM EL TABLON DE GOMEZ TIENDA</t>
  </si>
  <si>
    <t>FO-25-1719064</t>
  </si>
  <si>
    <t>22/10/2025 SE ESCALA AL COORDINADOR DE ZONA PARA ENTREGA DE ROLLOS EN SITIO | 26/10/2025 EN COMUNICACION CON LA SEÑORA ALBA LUCY ORTIZ ORDÓÑEZ AL NUMERO 3233246081 CONFIRMA QUE RECIBIO LOS ROLLOS, SE PROCEDE CERRAR CASO SEGUN LA INFORMACION DEL COMERCIO | 25/10/2025 SE REALIZA ENVIO DE 40 ROLLOS RBM POR SOLICITUD DE CLIENTE CONFIRMA RECIBIDO EN MUNICIPIO</t>
  </si>
  <si>
    <t>2920325</t>
  </si>
  <si>
    <t>3007032411</t>
  </si>
  <si>
    <t>BARRIO CENTRO MESETAS 1</t>
  </si>
  <si>
    <t>FO-25-1720723</t>
  </si>
  <si>
    <t>22/10/2025 SE CONFIRMAN DATOS, SE REALIZA ENVIO POR OPERADOR LOGISTICO | 25/10/2025 SE REALIZA ENVIO DE 20 ROLLOS, CON LA GUIA 2235596298 SERVIENTREGA SE CONFIRMA ENTREGA EXITOSA POR PARTE DE LA TRANSPORTADORA</t>
  </si>
  <si>
    <t>2920328</t>
  </si>
  <si>
    <t>3007078369</t>
  </si>
  <si>
    <t>DISTRICOL GENESIS PAPELERIA</t>
  </si>
  <si>
    <t>FO-25-1723737</t>
  </si>
  <si>
    <t>22/10/2025 SE CONFIRMAN DATOS, SE REALIZA ENVIO POR OPERADOR LOGISTICO | 24/10/2025 SE REALIZA ENVIO DE 20 ROLLOS, CON LA GUIA 2187690823 SERVIENTREGA SE CONFIRMA ENTREGA EXITOSA POR PARTE DE LA TRANSPORTADORA</t>
  </si>
  <si>
    <t>2920344</t>
  </si>
  <si>
    <t>3007046448</t>
  </si>
  <si>
    <t>PTM  VILLANUEVA  TIENDA LOS AR</t>
  </si>
  <si>
    <t>FO-25-1723733</t>
  </si>
  <si>
    <t>22/10/2025 SE CONFIRMAN DATOS, SE REALIZA ENVIO POR OPERADOR LOGISTICO | 25/10/2025 SE INFORMA GUIA, PARA RECOLECCION DE PAPELERIA EN OFICINA DE TRANSPORTADORA | 24/10/2025 SE REALIZA ENVÍO DE 10 ROLLOS DE PAPEL TERMICO PARA DATÁFONO POR TRANSPORTADORA INTER RAPIDÍSIMO A OFICINA PRINCIPAL DE INTERAPIDISIMO VILLANUEVA GUÍA NO 700172881119</t>
  </si>
  <si>
    <t>2920348</t>
  </si>
  <si>
    <t>FO-25-1734094</t>
  </si>
  <si>
    <t>25/10/2025 SE ESCALA AL COORDINADOR DE ZONA PARA ENTREGA DE ROLLOS EN SITIO | 27/10/2025 SE ENTREGAN 10 ROLLOS DE REDEBAN AL SEÑOR JHON LARA</t>
  </si>
  <si>
    <t>2920375</t>
  </si>
  <si>
    <t>FO-25-1719998</t>
  </si>
  <si>
    <t>22/10/2025 SE ESCALA AL COORDINADOR DE ZONA PARA ENTREGA DE ROLLOS EN SITIO | 23/10/2025 SE REALIZA ENTREGA DE 110 ROLLOS CON VISITA, NO SE INTERVIENE EQUIPOS</t>
  </si>
  <si>
    <t>2920494</t>
  </si>
  <si>
    <t>3007021426</t>
  </si>
  <si>
    <t>OPRAP EXITO BELLO NIQUIA</t>
  </si>
  <si>
    <t>FO-25-1719054</t>
  </si>
  <si>
    <t>22/10/2025 SE ESCALA AL COORDINADOR DE ZONA PARA ENTREGA DE ROLLOS EN SITIO | 27/10/2025 SE REALIZA ENTREGA DE 150 ROLLOS POR EL OPERADOR VELOCES CON LA GUIA V4001712574</t>
  </si>
  <si>
    <t>2920596</t>
  </si>
  <si>
    <t>3007080669</t>
  </si>
  <si>
    <t>BARRIO GUACHETA GUACHETA 2</t>
  </si>
  <si>
    <t>FO-25-1724895</t>
  </si>
  <si>
    <t>23/10/2025 SE CONFIRMAN DATOS, SE REALIZA ENVIO POR OPERADOR LOGISTICO | 27/10/2025 SE REALIZA ENVIO DE 10 ROLLOS, CON LA GUIA 2235596314 SERVIENTREGA SE CONFIRMA ENTREGA EXITOSA POR PARTE DE LA TRANSPORTADORA</t>
  </si>
  <si>
    <t>2920622</t>
  </si>
  <si>
    <t>FO-25-1719059</t>
  </si>
  <si>
    <t>22/10/2025 SE ESCALA AL COORDINADOR DE ZONA PARA ENTREGA DE ROLLOS EN SITIO | 27/10/2025 SE REALIZA ENTREGA DE 110 ROLLOS POR EL OPERADOR VELOCES CON LA GUIA V4001712573</t>
  </si>
  <si>
    <t>2920672</t>
  </si>
  <si>
    <t>3007044400</t>
  </si>
  <si>
    <t>DISTRICOL TECNOBOX TECNOLOGIA</t>
  </si>
  <si>
    <t>FO-25-1719135</t>
  </si>
  <si>
    <t>22/10/2025 SE ESCALA AL COORDINADOR DE ZONA PARA ENTREGA DE ROLLOS EN SITIO | 23/10/2025 SE VISITA COMERCIO, SE ENTREGAN 50 ROLLOS OK</t>
  </si>
  <si>
    <t>2920731</t>
  </si>
  <si>
    <t>3007077881</t>
  </si>
  <si>
    <t>PTM MEDELLIN NEGOCIO 360</t>
  </si>
  <si>
    <t>FO-25-1719134</t>
  </si>
  <si>
    <t>22/10/2025 SE ESCALA AL COORDINADOR DE ZONA PARA ENTREGA DE ROLLOS EN SITIO | 27/10/2025 SE REALIZA ENTREGA DE 10 ROLLOS POR EL OPERADOR VELOCES CON LA GUIA V4001712576</t>
  </si>
  <si>
    <t>2920769</t>
  </si>
  <si>
    <t>3007025889</t>
  </si>
  <si>
    <t>COMCARD ITAGUI LYJ</t>
  </si>
  <si>
    <t>FO-25-1719230</t>
  </si>
  <si>
    <t>22/10/2025 SE ESCALA AL COORDINADOR DE ZONA PARA ENTREGA DE ROLLOS EN SITIO | 28/10/2025 SE REALIZA ENTREGA DE 50 ROLLOS POR EL OPERADOR VELOCES CON LA GUIA CRE023430</t>
  </si>
  <si>
    <t>2920790</t>
  </si>
  <si>
    <t>3007067730</t>
  </si>
  <si>
    <t>BARRIO CENTRO SABANALARGA 16</t>
  </si>
  <si>
    <t>FO-25-1719856</t>
  </si>
  <si>
    <t>23/10/2025 SE REALIZA VISITA SE PROCEDE A ENTREGAR 20 UNIDADES DE ROLLOS AL CLIENTE,CB OPERATIVO</t>
  </si>
  <si>
    <t>2920825</t>
  </si>
  <si>
    <t>3007047281</t>
  </si>
  <si>
    <t>BARRIO 24 DE OCTUBRE RIOHACHA</t>
  </si>
  <si>
    <t>FO-25-1724897</t>
  </si>
  <si>
    <t>23/10/2025 SE CONFIRMAN DATOS, SE REALIZA ENVIO POR OPERADOR LOGISTICO | 29/10/2025 SE REALIZA ENVIO DE 20 ROLLOS, CON LA GUIA 2205447272 SERVIENTREGA SE CONFIRMA ENTREGA EXITOSA POR PARTE DE LA TRANSPORTADORA</t>
  </si>
  <si>
    <t>2920833</t>
  </si>
  <si>
    <t>3007067563</t>
  </si>
  <si>
    <t>DISTRICOL JW RECAUDOS</t>
  </si>
  <si>
    <t>FO-25-1725247</t>
  </si>
  <si>
    <t>23/10/2025 SE CONFIRMAN DATOS, SE REALIZA ENVIO POR OPERADOR LOGISTICO | 28/10/2025 SE REALIZA ENVIO DE 60 ROLLOS, CON LA GUIA 2187690826 SERVIENTREGA SE CONFIRMA ENTREGA EXITOSA POR PARTE DE LA TRANSPORTADORA</t>
  </si>
  <si>
    <t>2920855</t>
  </si>
  <si>
    <t>3007080897</t>
  </si>
  <si>
    <t>BARRIO CANTA CLARO MONTERIA 4</t>
  </si>
  <si>
    <t>FO-25-1719226</t>
  </si>
  <si>
    <t>2920915</t>
  </si>
  <si>
    <t>3007032336</t>
  </si>
  <si>
    <t>OPRAP GRAN PLAZA</t>
  </si>
  <si>
    <t>FO-25-1719858</t>
  </si>
  <si>
    <t>29/10/2025 SE REALIZA ENTREGA DE 180 ROLLOS POR EL OPERADOR VELOCES CON LA GUIA V4001715509</t>
  </si>
  <si>
    <t>2920966</t>
  </si>
  <si>
    <t>3007079991</t>
  </si>
  <si>
    <t>BARRIO LOS GUADUALES CALI</t>
  </si>
  <si>
    <t>FO-25-1719842</t>
  </si>
  <si>
    <t>24/10/2025 SE ENTREGAN 10 ROLLOS A JASMIN ESTELLA TEJADA VASQUEZ</t>
  </si>
  <si>
    <t>2920996</t>
  </si>
  <si>
    <t>FO-25-1719835</t>
  </si>
  <si>
    <t>25/10/2025 ENVÍO ROLLOS PARA DATAFONO DIRECTAMENTE CON EL CONDUCTOR. ENTREGA CONFIRMADA CON EL CLIENTE.</t>
  </si>
  <si>
    <t>2921037</t>
  </si>
  <si>
    <t>FO-25-1720755</t>
  </si>
  <si>
    <t>22/10/2025 SE ESCALA AL COORDINADOR DE ZONA PARA ENTREGA DE ROLLOS EN SITIO | 23/10/2025 SE REALIZA ENTREGA DE 10 ROLLOS</t>
  </si>
  <si>
    <t>2921103</t>
  </si>
  <si>
    <t>3007066436</t>
  </si>
  <si>
    <t>BARRIO BOLIVAR BUCARAMANGA 3</t>
  </si>
  <si>
    <t>FO-25-1719853</t>
  </si>
  <si>
    <t>23/10/2025 SE REALIZA VISITA AL COMERCIO CB, SE HACE ENTREGA DE 70 ROLLOS RBM</t>
  </si>
  <si>
    <t>2921106</t>
  </si>
  <si>
    <t>FO-25-1719851</t>
  </si>
  <si>
    <t>23/10/2025 SE VISITA COMERCIO Y SE HACE ENTREGA DE 10 ROLLOS A LA SEÑORA INDIRA CORTES.</t>
  </si>
  <si>
    <t>2921136</t>
  </si>
  <si>
    <t>3007057516</t>
  </si>
  <si>
    <t>DISTRICOL SOLUCIONES LA CAQUET</t>
  </si>
  <si>
    <t>FO-25-1719778</t>
  </si>
  <si>
    <t>28/10/2025 SE REALIZA ENVIO DE 10 ROLLOS, CON LA GUIA 2235596295 SERVIENTREGA SE CONFIRMA ENTREGA EXITOSA POR PARTE DE LA TRANSPORTADORA</t>
  </si>
  <si>
    <t>2921193</t>
  </si>
  <si>
    <t>3007080337</t>
  </si>
  <si>
    <t>PTM MEDELLIN DROGUERÍA LA PLAN</t>
  </si>
  <si>
    <t>FO-25-1719823</t>
  </si>
  <si>
    <t>29/10/2025 SE REALIZA ENTREGA DE 30 ROLLOS POR EL OPERADOR CABIFY CON LA GUIA V4001715510</t>
  </si>
  <si>
    <t>2921247</t>
  </si>
  <si>
    <t>FO-25-1719829</t>
  </si>
  <si>
    <t>24/10/2025 SE REALIZA VISITA TÉCNICA PARA ENTREGA DE 20 ROLLOS PARA DATÁFONO, NO SE INTERVIENE TERMINAL Y LA ENTREGA SE REALIZA SIN NOVEDAD.</t>
  </si>
  <si>
    <t>2921262</t>
  </si>
  <si>
    <t>3007071790</t>
  </si>
  <si>
    <t>BARRIO BOSA RECREO BOGOTA 8</t>
  </si>
  <si>
    <t>FO-25-1719826</t>
  </si>
  <si>
    <t>23/10/2025 SE DEJAN 30 ROLLOS</t>
  </si>
  <si>
    <t>2921272</t>
  </si>
  <si>
    <t>3007059438</t>
  </si>
  <si>
    <t>PTM SABANETA PEDACITOS DE PAPE</t>
  </si>
  <si>
    <t>FO-25-1719818</t>
  </si>
  <si>
    <t>27/10/2025 SE REALIZA ENTREGA DE 40 ROLLOS POR EL OPERADOR VELOCES CON LA GUIA V4001715511</t>
  </si>
  <si>
    <t>2921303</t>
  </si>
  <si>
    <t>FO-25-1725243</t>
  </si>
  <si>
    <t>23/10/2025 SE CONFIRMAN DATOS, SE REALIZA ENVIO POR OPERADOR LOGISTICO | 27/10/2025 SE REALIZA ENVIO DE 10 ROLLOS, CON LA GUIA 2235596315 SERVIENTREGA SE CONFIRMA ENTREGA EXITOSA POR PARTE DE LA TRANSPORTADORA</t>
  </si>
  <si>
    <t>2921537</t>
  </si>
  <si>
    <t>3007047319</t>
  </si>
  <si>
    <t>BARRIO LAS FLORES SAN MARCOS</t>
  </si>
  <si>
    <t>FO-25-1727749</t>
  </si>
  <si>
    <t>24/10/2025 SE CONFIRMAN DATOS, SE REALIZA ENVIO POR OPERADOR LOGISTICO | 28/10/2025 SE REALIZA ENVÍO POR OPERADOR LOGÍSTICO DE ACUERDO LA INSTRUCCIONES. SE CONFIRMA RECIBIDO VIA WHATSAPP 31114179461.</t>
  </si>
  <si>
    <t>2921576</t>
  </si>
  <si>
    <t>3007045804</t>
  </si>
  <si>
    <t>DISTRICOL COMERCIALIZADORA BUE</t>
  </si>
  <si>
    <t>FO-25-1720509</t>
  </si>
  <si>
    <t>22/10/2025 SE ESCALA AL COORDINADOR DE ZONA PARA ENTREGA DE ROLLOS EN SITIO | 27/10/2025 SE REALIZA ENTREGA DE 30 ROLLOS POR EL OPERADOR CABIFY CON LA GUIA V4001715512</t>
  </si>
  <si>
    <t>2921581</t>
  </si>
  <si>
    <t>3007071626</t>
  </si>
  <si>
    <t>BARRIO LAS DELICIAS TIBU 7</t>
  </si>
  <si>
    <t>FO-25-1720721</t>
  </si>
  <si>
    <t>22/10/2025 SE CONFIRMAN DATOS, SE REALIZA ENVIO POR OPERADOR LOGISTICO | 27/10/2025 SE REALIZA ENVIO DE 30 ROLLOS, CON LA GUIA 2187690825 SERVIENTREGA SE CONFIRMA ENTREGA EXITOSA POR PARTE DE LA TRANSPORTADORA</t>
  </si>
  <si>
    <t>2921637</t>
  </si>
  <si>
    <t>FO-25-1720501</t>
  </si>
  <si>
    <t>22/10/2025 SE ESCALA AL COORDINADOR DE ZONA PARA ENTREGA DE ROLLOS EN SITIO | 28/10/2025 SE REALIZA ENTREGA DE 40 ROLLOS POR EL OPERADOR VELOCES CON LA GUIA CRE023447</t>
  </si>
  <si>
    <t>2921710</t>
  </si>
  <si>
    <t>3007070786</t>
  </si>
  <si>
    <t>DISTRICOL DROGUERIA PRO VITALI</t>
  </si>
  <si>
    <t>FO-25-1720499</t>
  </si>
  <si>
    <t>22/10/2025 SE ESCALA AL COORDINADOR DE ZONA PARA ENTREGA DE ROLLOS EN SITIO | 23/10/2025 SE VISITA COMERCIO, SE ENTREGAN 30 ROLLOS OK</t>
  </si>
  <si>
    <t>2921724</t>
  </si>
  <si>
    <t>3007080482</t>
  </si>
  <si>
    <t>DISTRICOL VARIEDAD MERAKIBELLA</t>
  </si>
  <si>
    <t>FO-25-1720491</t>
  </si>
  <si>
    <t>22/10/2025 SE ESCALA AL COORDINADOR DE ZONA PARA ENTREGA DE ROLLOS EN SITIO | 23/10/2025 SE REALIZÓ VISITA AL COMERCIO Y SE HIZO ENTREGA DE 30 ROLLOS TODO OK</t>
  </si>
  <si>
    <t>2921777</t>
  </si>
  <si>
    <t>FO-25-1720477</t>
  </si>
  <si>
    <t>22/10/2025 SE ESCALA AL COORDINADOR DE ZONA PARA ENTREGA DE ROLLOS EN SITIO | 23/10/2025 SE REALIZA VISITA AL CB POR SOLICITUD DE ROLLOS, SE ENTREGAN LOS ROLLOS SIN NOVEDAD TODO OK</t>
  </si>
  <si>
    <t>2921799</t>
  </si>
  <si>
    <t>3007070901</t>
  </si>
  <si>
    <t>PTM CALI  UNIVERCELL CALI</t>
  </si>
  <si>
    <t>FO-25-1720464</t>
  </si>
  <si>
    <t>22/10/2025 SE ESCALA AL COORDINADOR DE ZONA PARA ENTREGA DE ROLLOS EN SITIO | 23/10/2025 COMERCIO ABRE A PARTIR DE LAS 2.30PM | 23/10/2025 SE ENTREGAN 70 ROLLOS EN BUEN ESTADO</t>
  </si>
  <si>
    <t>2921910</t>
  </si>
  <si>
    <t>3007034792</t>
  </si>
  <si>
    <t>BARRIO URBA PLAYA BARRANQUILLA</t>
  </si>
  <si>
    <t>FO-25-1720472</t>
  </si>
  <si>
    <t>22/10/2025 SE ESCALA AL COORDINADOR DE ZONA PARA ENTREGA DE ROLLOS EN SITIO | 25/10/2025 SE HACE ENTREGA DE 20 ROLLOS REDEBAN</t>
  </si>
  <si>
    <t>2921936</t>
  </si>
  <si>
    <t>3007033970</t>
  </si>
  <si>
    <t>PAGAFACIL BELLO EL CARMELO</t>
  </si>
  <si>
    <t>FO-25-1720453</t>
  </si>
  <si>
    <t>22/10/2025 SE ESCALA AL COORDINADOR DE ZONA PARA ENTREGA DE ROLLOS EN SITIO | 27/10/2025 SE REALIZA ENTREGA DE 80 ROLLOS POR EL OPERADOR CABIFY CON LA GUIA V4001715513</t>
  </si>
  <si>
    <t>2921942</t>
  </si>
  <si>
    <t>3007081656</t>
  </si>
  <si>
    <t>DISTRICOL FARMARIVAS</t>
  </si>
  <si>
    <t>FO-25-1720457</t>
  </si>
  <si>
    <t>22/10/2025 SE ESCALA AL COORDINADOR DE ZONA PARA ENTREGA DE ROLLOS EN SITIO | 28/10/2025 ENTREGA 30 ROLLOS</t>
  </si>
  <si>
    <t>2921969</t>
  </si>
  <si>
    <t>3007064477</t>
  </si>
  <si>
    <t>BARRIO LAS AMERICAS SINCELEJO</t>
  </si>
  <si>
    <t>FO-25-1720449</t>
  </si>
  <si>
    <t>22/10/2025 SE ESCALA AL COORDINADOR DE ZONA PARA ENTREGA DE ROLLOS EN SITIO | 23/10/2025 SE VISITA COMERCIO Y SE HACE ENTREGA DE 80 ROLLOS A LA SEÑORA KELLY TAPIAS.</t>
  </si>
  <si>
    <t>2922020</t>
  </si>
  <si>
    <t>FO-25-1720718</t>
  </si>
  <si>
    <t>22/10/2025 SE CONFIRMAN DATOS, SE REALIZA ENVIO POR OPERADOR LOGISTICO | 23/10/2025 ENVÍO DE 10 ROLLOS A OFICINA PRINCIPAL DE INTERRAPIDICIMO EXITOSA</t>
  </si>
  <si>
    <t>2922123</t>
  </si>
  <si>
    <t>3007010052</t>
  </si>
  <si>
    <t>BARRIO  MARIA EUGENIA</t>
  </si>
  <si>
    <t>FO-25-1720717</t>
  </si>
  <si>
    <t>22/10/2025 SE CONFIRMAN DATOS, SE REALIZA ENVIO POR OPERADOR LOGISTICO | 27/10/2025 SE REALIZA ENVIO DE 20 ROLLOS, CON LA GUIA 2205447270 SERVIENTREGA SE CONFIRMA ENTREGA EXITOSA POR PARTE DE LA TRANSPORTADORA</t>
  </si>
  <si>
    <t>20517</t>
  </si>
  <si>
    <t>2922144</t>
  </si>
  <si>
    <t>3007060322</t>
  </si>
  <si>
    <t>PAILITAS</t>
  </si>
  <si>
    <t>BARRIO CENTRO PAILITAS 1</t>
  </si>
  <si>
    <t>FO-25-1720716</t>
  </si>
  <si>
    <t>22/10/2025 SE CONFIRMAN DATOS, SE REALIZA ENVIO POR OPERADOR LOGISTICO | 25/10/2025 SE REALIZA ENVIO DE 30 ROLLOS, CON LA GUIA 2205447269 SERVIENTREGA SE CONFIRMA ENTREGA EXITOSA POR PARTE DE LA TRANSPORTADORA</t>
  </si>
  <si>
    <t>2922195</t>
  </si>
  <si>
    <t>3007030876</t>
  </si>
  <si>
    <t>COMCARD TURBO CELESTE</t>
  </si>
  <si>
    <t>FO-25-1720749</t>
  </si>
  <si>
    <t>22/10/2025 SE ESCALA AL COORDINADOR DE ZONA PARA ENTREGA DE ROLLOS EN SITIO | 27/10/2025 ENTREGA ROLLOS EN SITIO</t>
  </si>
  <si>
    <t>2922196</t>
  </si>
  <si>
    <t>3007071701</t>
  </si>
  <si>
    <t>PTM BELLO  GRANERO DUCADO</t>
  </si>
  <si>
    <t>FO-25-1720760</t>
  </si>
  <si>
    <t>22/10/2025 SE ESCALA AL COORDINADOR DE ZONA PARA ENTREGA DE ROLLOS EN SITIO | 27/10/2025 SE REALIZA ENTREGA DE 40 ROLLOS POR EL OPERADOR VELOCES CON LA GUIA V4001715514</t>
  </si>
  <si>
    <t>2922298</t>
  </si>
  <si>
    <t>3007067006</t>
  </si>
  <si>
    <t>PTM BUCARAMNAGA TIENDA SURTY F</t>
  </si>
  <si>
    <t>FO-25-1720746</t>
  </si>
  <si>
    <t>22/10/2025 SE ESCALA AL COORDINADOR DE ZONA PARA ENTREGA DE ROLLOS EN SITIO | 24/10/2025 SE REALIZA VISITA AL COMERCIO CB SE HACE ENTREGA DE 20 ROLLOS AL SR EDWIN FERNEY JAIMES</t>
  </si>
  <si>
    <t>2922341</t>
  </si>
  <si>
    <t>3007072524</t>
  </si>
  <si>
    <t>DISTRICOL TODO HOGAR</t>
  </si>
  <si>
    <t>FO-25-1727345</t>
  </si>
  <si>
    <t>24/10/2025 SE CONFIRMAN DATOS, SE REALIZA ENVIO POR OPERADOR LOGISTICO | 25/10/2025 SE HACE ENVIO DE 20 ROLLOS POR INTERRAPIDISIMO</t>
  </si>
  <si>
    <t>2922377</t>
  </si>
  <si>
    <t>FO-25-1723227</t>
  </si>
  <si>
    <t>23/10/2025 SE ESCALA AL COORDINADOR DE ZONA PARA ENTREGA DE ROLLOS EN SITIO | 24/10/2025 ENTREGA DE 20 ROLLOS NO SE MANIPULAN EQUIPOS</t>
  </si>
  <si>
    <t>2922469</t>
  </si>
  <si>
    <t>3007051182</t>
  </si>
  <si>
    <t>BARRIO LA AMISTAD SOACHA</t>
  </si>
  <si>
    <t>FO-25-1723210</t>
  </si>
  <si>
    <t>23/10/2025 SE ESCALA AL COORDINADOR DE ZONA PARA ENTREGA DE ROLLOS EN SITIO | 25/10/2025 ENTREGA DE 30 ROLLOS PARA DATAFONO NO SE MANIPULA TERMINAL</t>
  </si>
  <si>
    <t>15212</t>
  </si>
  <si>
    <t>2922532</t>
  </si>
  <si>
    <t>3007079734</t>
  </si>
  <si>
    <t>COPER</t>
  </si>
  <si>
    <t>BARRIO CENTRO COPER 1</t>
  </si>
  <si>
    <t>FO-25-1723349</t>
  </si>
  <si>
    <t>23/10/2025 SE ESCALA AL COORDINADOR DE ZONA PARA ENTREGA DE ROLLOS EN SITIO | 27/10/2025 SE REALIZA ENVIO DE 20 ROLLOS POR TRANSPORTADORA</t>
  </si>
  <si>
    <t>2922553</t>
  </si>
  <si>
    <t>3007073122</t>
  </si>
  <si>
    <t>DISTRICOL LA BODEGA DE ALEJO</t>
  </si>
  <si>
    <t>FO-25-1723214</t>
  </si>
  <si>
    <t>23/10/2025 SE ESCALA AL COORDINADOR DE ZONA PARA ENTREGA DE ROLLOS EN SITIO | 27/10/2025 SE VISITA COMERCIO SE REALIZÓ ENTREGA DE 50 ROLLOS</t>
  </si>
  <si>
    <t>2922560</t>
  </si>
  <si>
    <t>3007078221</t>
  </si>
  <si>
    <t>DISTRICOL DISTRI CLAS HOUSE</t>
  </si>
  <si>
    <t>FO-25-1723204</t>
  </si>
  <si>
    <t>23/10/2025 SE ESCALA AL COORDINADOR DE ZONA PARA ENTREGA DE ROLLOS EN SITIO | 23/10/2025 SE REALIZA VISITA AL PUNTO SE ENTREGAN 20 ROLLOS PAPEL RBM CLIENTE RCIBE A SATISFACCIÓN</t>
  </si>
  <si>
    <t>2922571</t>
  </si>
  <si>
    <t>3007072221</t>
  </si>
  <si>
    <t>BARRIO 12 DE OCTUBRE MEDELLIN</t>
  </si>
  <si>
    <t>FO-25-1723202</t>
  </si>
  <si>
    <t>23/10/2025 SE ESCALA AL COORDINADOR DE ZONA PARA ENTREGA DE ROLLOS EN SITIO | 27/10/2025 SE REALIZA ENTREGA DE 10 ROLLOS POR EL OPERADOR CABIFY CON LA GUIA V4001715515</t>
  </si>
  <si>
    <t>2922591</t>
  </si>
  <si>
    <t>FO-25-1727343</t>
  </si>
  <si>
    <t>24/10/2025 SE CONFIRMAN DATOS, SE REALIZA ENVIO POR OPERADOR LOGISTICO | 27/10/2025 SE REALIZA ENVIO DE 10 ROLLOS, CON LA GUIA 2187690834 SERVIENTREGA SE CONFIRMA ENTREGA EXITOSA POR PARTE DE LA TRANSPORTADORA</t>
  </si>
  <si>
    <t>2922662</t>
  </si>
  <si>
    <t>3007055066</t>
  </si>
  <si>
    <t>BARRIO HIPODROMO IBAGUE 6</t>
  </si>
  <si>
    <t>FO-25-1723199</t>
  </si>
  <si>
    <t>23/10/2025 SE ESCALA AL COORDINADOR DE ZONA PARA ENTREGA DE ROLLOS EN SITIO | 24/10/2025 SE ENTREGA 40 ROLLOS CON VISITA</t>
  </si>
  <si>
    <t>2923310</t>
  </si>
  <si>
    <t>FO-25-1723194</t>
  </si>
  <si>
    <t>23/10/2025 SE ESCALA AL COORDINADOR DE ZONA PARA ENTREGA DE ROLLOS EN SITIO | 25/10/2025 SE ENTREGAN 30 ROLLOS REDEBAN</t>
  </si>
  <si>
    <t>2923380</t>
  </si>
  <si>
    <t>3007067654</t>
  </si>
  <si>
    <t>BARRIO VRA MINAS DEL VAPOR PUE</t>
  </si>
  <si>
    <t>FO-25-1723346</t>
  </si>
  <si>
    <t>23/10/2025 SE ESCALA AL COORDINADOR DE ZONA PARA ENTREGA DE ROLLOS EN SITIO | 25/10/2025 SE REALIZA ENVIO DE 20 ROLLOS, CON LA GUIA 284607481 SERVIENTREGA SE CONFIRMA ENTREGA EXITOSA POR PARTE DE LA TRANSPORTADORA</t>
  </si>
  <si>
    <t>2923383</t>
  </si>
  <si>
    <t>3007075611</t>
  </si>
  <si>
    <t>BARRIO VRD SAN IGNACIO GUARNE</t>
  </si>
  <si>
    <t>FO-25-1723181</t>
  </si>
  <si>
    <t>23/10/2025 SE ESCALA AL COORDINADOR DE ZONA PARA ENTREGA DE ROLLOS EN SITIO | 27/10/2025 ENTREGA DE ROLLOS OK</t>
  </si>
  <si>
    <t>2923441</t>
  </si>
  <si>
    <t>3007081119</t>
  </si>
  <si>
    <t>DISTRICOL PAPELERIA DETALLES A</t>
  </si>
  <si>
    <t>FO-25-1730316</t>
  </si>
  <si>
    <t>24/10/2025 SE REALIZA ENVIO DE ROLLOS CON OPERADOR LOGISTICO | 28/10/2025 SE CONFIRMA ENTREGA EXITOSA DE 20 ROLLOS POR PARTE DE LA TRANSPORTADORA INTERRAPIDISIMO CON GUIA: 700172974908 | 25/10/2025 SE REALIZA ENVÍO DE 20 ROLLOS</t>
  </si>
  <si>
    <t>2923446</t>
  </si>
  <si>
    <t>3007077191</t>
  </si>
  <si>
    <t>DISTRICOL CARNICER  LA COSECHA</t>
  </si>
  <si>
    <t>FO-25-1723180</t>
  </si>
  <si>
    <t>23/10/2025 SE ESCALA AL COORDINADOR DE ZONA PARA ENTREGA DE ROLLOS EN SITIO | 27/10/2025 SE REALIZA ENTREGA DE 50 ROLLOS POR EL OPERADOR CABIFY CON LA GUIA V4001715516</t>
  </si>
  <si>
    <t>2923513</t>
  </si>
  <si>
    <t>3007066343</t>
  </si>
  <si>
    <t>BARRIO TIBABUYES BOGOTA</t>
  </si>
  <si>
    <t>FO-25-1723183</t>
  </si>
  <si>
    <t>23/10/2025 SE ESCALA AL COORDINADOR DE ZONA PARA ENTREGA DE ROLLOS EN SITIO | 27/10/2025 SE REALIZA LA ENTREGA DE 10 ROLLOS REDEBAN</t>
  </si>
  <si>
    <t>2923559</t>
  </si>
  <si>
    <t>3007073112</t>
  </si>
  <si>
    <t>BARRIO EL CARMEN GIGANTE 1</t>
  </si>
  <si>
    <t>FO-25-1723174</t>
  </si>
  <si>
    <t>23/10/2025 SE ESCALA AL COORDINADOR DE ZONA PARA ENTREGA DE ROLLOS EN SITIO | 24/10/2025 SE ENTREGA 30 ROLLOS SIN NOVEDAD</t>
  </si>
  <si>
    <t>2923572</t>
  </si>
  <si>
    <t>3007069915</t>
  </si>
  <si>
    <t>BARRIO SAN JOSE</t>
  </si>
  <si>
    <t>FO-25-1723172</t>
  </si>
  <si>
    <t>23/10/2025 SE ESCALA AL COORDINADOR DE ZONA PARA ENTREGA DE ROLLOS EN SITIO | 26/10/2025 EN COMUNICACION CON LA SEÑORA MARITZA BERDUGO VARGAS AL NUMERO 3122641609 CONFIRMA QUE EL DIA SABADO 26/10/2025 RECIBIO LOS ROLLOS, SE PROCEDE  CERRAR CASO SEGUN LA INFORMACION DEL COMERCIO | 24/10/2025 SE REALIZA ENVÍO DE PAPELERÍA RBM POR TRANSPORTADORA INTERRAPIDISIMO</t>
  </si>
  <si>
    <t>2923671</t>
  </si>
  <si>
    <t>3007080701</t>
  </si>
  <si>
    <t>BARRIO SAN CARLOS TIERRALTA</t>
  </si>
  <si>
    <t>FO-25-1730315</t>
  </si>
  <si>
    <t>24/10/2025 SE REALIZA ENVIO DE ROLLOS CON OPERADOR LOGISTICO | 29/10/2025 SE REALIZA ENVIO DE 20 ROLLOS, CON LA GUIA 2265100429 SERVIENTREGA SE CONFIRMA ENTREGA EXITOSA POR PARTE DE LA TRANSPORTADORA</t>
  </si>
  <si>
    <t>2923696</t>
  </si>
  <si>
    <t>3007076894</t>
  </si>
  <si>
    <t>BARRIO FUSACATAN FUSAGASUGA 1</t>
  </si>
  <si>
    <t>FO-25-1723164</t>
  </si>
  <si>
    <t>23/10/2025 SE ESCALA AL COORDINADOR DE ZONA PARA ENTREGA DE ROLLOS EN SITIO | 27/10/2025 DURANTE LA VISITA TECNICA SE REALIZA ENTREGA DE 40 ROLLOS PARA DATÁFONO NO SE MANIPULAN EQUIPOS SIN NOVEDAD EN ENTREGA</t>
  </si>
  <si>
    <t>2924062</t>
  </si>
  <si>
    <t>FO-25-1722505</t>
  </si>
  <si>
    <t>23/10/2025 SE ESCALA AL COORDINADOR DE ZONA PARA ENTREGA DE ROLLOS EN SITIO | 27/10/2025 SE REALIZA ENTREGA DE 30 ROLLOS POR EL OPERADOR CABIFY CON LA GUIA V4001715517</t>
  </si>
  <si>
    <t>2924073</t>
  </si>
  <si>
    <t>3007080923</t>
  </si>
  <si>
    <t>BARRIO ACAPULCO VILLAVICENCIO 2</t>
  </si>
  <si>
    <t>FO-25-1722503</t>
  </si>
  <si>
    <t>23/10/2025 SE ESCALA AL COORDINADOR DE ZONA PARA ENTREGA DE ROLLOS EN SITIO | 27/10/2025 SE RELATOS ENTREGA EN SITIO DE 20 ROLLOS RBM</t>
  </si>
  <si>
    <t>2924115</t>
  </si>
  <si>
    <t>3007077956</t>
  </si>
  <si>
    <t>BARRIO  AUTOPISTA AL MAR 2 NEC</t>
  </si>
  <si>
    <t>FO-25-1723159</t>
  </si>
  <si>
    <t>23/10/2025 SE ESCALA AL COORDINADOR DE ZONA PARA ENTREGA DE ROLLOS EN SITIO | 25/10/2025 ENVÍO ROLLOS DIRECTAMENTE CON EL CONDUCTOR, ENTREGA CONFIRMADA CON EL CLIENTE.</t>
  </si>
  <si>
    <t>2924218</t>
  </si>
  <si>
    <t>FO-25-1723155</t>
  </si>
  <si>
    <t>23/10/2025 SE ESCALA AL COORDINADOR DE ZONA PARA ENTREGA DE ROLLOS EN SITIO | 24/10/2025 SE VISITA COMERCIO SE REALIZA ENTREGA DE 120 ROLLOS DE PAPEL PARA DATÁFONO REDEBAN</t>
  </si>
  <si>
    <t>2924223</t>
  </si>
  <si>
    <t>3007076143</t>
  </si>
  <si>
    <t>BARRIO CANTACLARO MONTERIA 7</t>
  </si>
  <si>
    <t>FO-25-1722511</t>
  </si>
  <si>
    <t>23/10/2025 SE ESCALA AL COORDINADOR DE ZONA PARA ENTREGA DE ROLLOS EN SITIO | 25/10/2025 SE REALIZA ENTREGA DE 60 ROLLOS A CORRESPONSAL REDEBAN</t>
  </si>
  <si>
    <t>2924236</t>
  </si>
  <si>
    <t>3007053340</t>
  </si>
  <si>
    <t>FO-25-1722508</t>
  </si>
  <si>
    <t>23/10/2025 SE ESCALA AL COORDINADOR DE ZONA PARA ENTREGA DE ROLLOS EN SITIO | 23/10/2025 SE ENTREGAN ROLLOS PARA DATAFONO</t>
  </si>
  <si>
    <t>2924254</t>
  </si>
  <si>
    <t>3007048790</t>
  </si>
  <si>
    <t>BARRIO LA BOMBA SAN VICENTE DE</t>
  </si>
  <si>
    <t>FO-25-1723345</t>
  </si>
  <si>
    <t>23/10/2025 SE ESCALA AL COORDINADOR DE ZONA PARA ENTREGA DE ROLLOS EN SITIO | 27/10/2025 SE REALIZA ENVIO DE 40 ROLLOS, CON LA GUIA 2187690827 SERVIENTREGA SE CONFIRMA ENTREGA EXITOSA POR PARTE DE LA TRANSPORTADORA</t>
  </si>
  <si>
    <t>2924491</t>
  </si>
  <si>
    <t>3007079755</t>
  </si>
  <si>
    <t>BARRIO NUEVA TEQUENDAMA CALI  1</t>
  </si>
  <si>
    <t>FO-25-1723133</t>
  </si>
  <si>
    <t>23/10/2025 SE ESCALA AL COORDINADOR DE ZONA PARA ENTREGA DE ROLLOS EN SITIO | 24/10/2025 SE REALIZA ENTREGA DE 10 ROLLOS TÉRMICOS EN EL CB SIN NOVEDAD.
CB SIN TRX POR FALLA EN OPERATIVA DEL BANCO.</t>
  </si>
  <si>
    <t>2924534</t>
  </si>
  <si>
    <t>3007032909</t>
  </si>
  <si>
    <t>COMCARD MED PALOMA</t>
  </si>
  <si>
    <t>FO-25-1723147</t>
  </si>
  <si>
    <t>23/10/2025 SE ESCALA AL COORDINADOR DE ZONA PARA ENTREGA DE ROLLOS EN SITIO | 27/10/2025 SE REALIZA ENTREGA DE 20 ROLLOS POR EL OPERADOR VELOCES CON LA GUIA V4001715518</t>
  </si>
  <si>
    <t>2924548</t>
  </si>
  <si>
    <t>3007055288</t>
  </si>
  <si>
    <t>BARRIO AGARRA ZIPAQUIRA</t>
  </si>
  <si>
    <t>FO-25-1723140</t>
  </si>
  <si>
    <t>23/10/2025 SE ESCALA AL COORDINADOR DE ZONA PARA ENTREGA DE ROLLOS EN SITIO | 29/10/2025 SE VISITA COMERCIO CB BANCOLOMBIA, SE ENTREGAN ROLLOS DE PAPELERÍA SOLICITADOS PARA EL DATAFONO, NO UPS, NO SE MANIPULAN EQUIPOS.</t>
  </si>
  <si>
    <t>2924692</t>
  </si>
  <si>
    <t>3007045911</t>
  </si>
  <si>
    <t>BARRIO CENTRO CANDELARIA 1</t>
  </si>
  <si>
    <t>FO-25-1723107</t>
  </si>
  <si>
    <t>23/10/2025 SE ESCALA AL COORDINADOR DE ZONA PARA ENTREGA DE ROLLOS EN SITIO | 25/10/2025 SE ENTREGAN 30 ROLLOS EN BUEN ESTADO</t>
  </si>
  <si>
    <t>2924704</t>
  </si>
  <si>
    <t>3007073037</t>
  </si>
  <si>
    <t>BARRIO EL CEMENTERIO ARJONA</t>
  </si>
  <si>
    <t>FO-25-1723131</t>
  </si>
  <si>
    <t>23/10/2025 SE ESCALA AL COORDINADOR DE ZONA PARA ENTREGA DE ROLLOS EN SITIO | 25/10/2025 SE REALIZA ENTREGA DE 40 ROLLOS PARA EL CORRESPONSAL</t>
  </si>
  <si>
    <t>2924747</t>
  </si>
  <si>
    <t>3007080859</t>
  </si>
  <si>
    <t>PTM MEDELLIN DROGUERIA FARMA 2</t>
  </si>
  <si>
    <t>FO-25-1723121</t>
  </si>
  <si>
    <t>23/10/2025 SE ESCALA AL COORDINADOR DE ZONA PARA ENTREGA DE ROLLOS EN SITIO | 27/10/2025 SE REALIZA ENTREGA DE 30 ROLLOS POR EL OPERADOR VELOCES CON LA GUIA V4001715519</t>
  </si>
  <si>
    <t>2924763</t>
  </si>
  <si>
    <t>3007071515</t>
  </si>
  <si>
    <t>PTM SAN ROQUE MEDI-FARMA</t>
  </si>
  <si>
    <t>FO-25-1730305</t>
  </si>
  <si>
    <t>24/10/2025 SE REALIZA ENVIO DE ROLLOS CON OPERADOR LOGISTICO | 25/10/2025 SE REALIZA ENVÍO DE 40 ROLLOS</t>
  </si>
  <si>
    <t>2924826</t>
  </si>
  <si>
    <t>FO-25-1723116</t>
  </si>
  <si>
    <t>23/10/2025 SE ESCALA AL COORDINADOR DE ZONA PARA ENTREGA DE ROLLOS EN SITIO | 25/10/2025 SE VISITA COMERCIO Y SE HACE ENTREGA DE 20 ROLLOS A LA SEÑORA MÓNICA BERRIO.</t>
  </si>
  <si>
    <t>2924829</t>
  </si>
  <si>
    <t>3007074316</t>
  </si>
  <si>
    <t>FO-25-1723110</t>
  </si>
  <si>
    <t>23/10/2025 SE ESCALA AL COORDINADOR DE ZONA PARA ENTREGA DE ROLLOS EN SITIO | 27/10/2025 SE REALIZA ENTREGA DE 70 ROLLOS POR EL OPERADOR VELOCES CON LA GUIA V4001715520</t>
  </si>
  <si>
    <t>2924836</t>
  </si>
  <si>
    <t>3007077139</t>
  </si>
  <si>
    <t>BARRIO MATEGUADUA MANIZALES</t>
  </si>
  <si>
    <t>FO-25-1723105</t>
  </si>
  <si>
    <t>23/10/2025 SE ESCALA AL COORDINADOR DE ZONA PARA ENTREGA DE ROLLOS EN SITIO | 29/10/2025 SE ENTREGAN 10 ROLLOS EN EL COMERCIO NO SE MANIPULAN EQUIPOS</t>
  </si>
  <si>
    <t>2924842</t>
  </si>
  <si>
    <t>3007066824</t>
  </si>
  <si>
    <t>BARRIO VEREDA PROVINCIA SABANA</t>
  </si>
  <si>
    <t>FO-25-1723344</t>
  </si>
  <si>
    <t>23/10/2025 SE ESCALA AL COORDINADOR DE ZONA PARA ENTREGA DE ROLLOS EN SITIO | 25/10/2025 SE REALIZA ENVIO DE 10 ROLLOS, CON LA GUIA 2187690828 SERVIENTREGA SE CONFIRMA ENTREGA EXITOSA POR PARTE DE LA TRANSPORTADORA</t>
  </si>
  <si>
    <t>2924974</t>
  </si>
  <si>
    <t>3007060894</t>
  </si>
  <si>
    <t>PTM OCANA GILU</t>
  </si>
  <si>
    <t>FO-25-1724024</t>
  </si>
  <si>
    <t>23/10/2025 SE CONFIRMAN DATOS, SE REALIZA ENVIO POR OPERADOR LOGISTICO | 29/10/2025 SE REALIZA ENVIO DE 10 ROLLOS, CON LA GUIA 2187690829 SERVIENTREGA SE CONFIRMA ENTREGA EXITOSA POR PARTE DE LA TRANSPORTADORA</t>
  </si>
  <si>
    <t>2925002</t>
  </si>
  <si>
    <t>FO-25-1723343</t>
  </si>
  <si>
    <t>23/10/2025 SE ESCALA AL COORDINADOR DE ZONA PARA ENTREGA DE ROLLOS EN SITIO | 30/10/2025 SE REALIZA ENVIO DE 40 ROLLOS, CON LA GUIA 2265100417 SERVIENTREGA SE CONFIRMA ENTREGA EXITOSA POR PARTE DE LA TRANSPORTADORA</t>
  </si>
  <si>
    <t>2925116</t>
  </si>
  <si>
    <t>3007081671</t>
  </si>
  <si>
    <t>DISTRICOL VARIEDADES JOSUE</t>
  </si>
  <si>
    <t>FO-25-1723098</t>
  </si>
  <si>
    <t>23/10/2025 SE ESCALA AL COORDINADOR DE ZONA PARA ENTREGA DE ROLLOS EN SITIO | 27/10/2025 SE REALIZA ENTREGA DE 40 ROLLOS TÉRMICOS EN EL CB SIN NOVEDAD.</t>
  </si>
  <si>
    <t>2925164</t>
  </si>
  <si>
    <t>3007044683</t>
  </si>
  <si>
    <t>PTM CUCUTA RUSBELIS MUNOZ LINA</t>
  </si>
  <si>
    <t>FO-25-1723715</t>
  </si>
  <si>
    <t>23/10/2025 SE ESCALA AL COORDINADOR DE ZONA PARA ENTREGA DE ROLLOS EN SITIO | 24/10/2025 SE REALIZÓ VISITA AL COMERCIO Y SE HIZO ENTREGA DE 20 ROLLOS TODO OK</t>
  </si>
  <si>
    <t>2925216</t>
  </si>
  <si>
    <t>3007077859</t>
  </si>
  <si>
    <t>PTM MOSQUERA PAPELERIA LISETTE</t>
  </si>
  <si>
    <t>FO-25-1723095</t>
  </si>
  <si>
    <t>23/10/2025 SE ESCALA AL COORDINADOR DE ZONA PARA ENTREGA DE ROLLOS EN SITIO | 24/10/2025 ENTREGA DE 40 ROLLOS NO SE MANIPULAN EQUIPOS</t>
  </si>
  <si>
    <t>2925252</t>
  </si>
  <si>
    <t>3007036230</t>
  </si>
  <si>
    <t>BARRIO OLAYA SAN JUAN NEPOMUCE</t>
  </si>
  <si>
    <t>FO-25-1723711</t>
  </si>
  <si>
    <t>23/10/2025 SE ESCALA AL COORDINADOR DE ZONA PARA ENTREGA DE ROLLOS EN SITIO | 24/10/2025 SE REALIZA ENVÍO DE ROLLOS 40  POR FLOTA SE LLAMA AL CLIENTE PARA QUE ESTÉ PENDIENTE INFORME CUANDO YA LOS TENGA SE LLAMA AL CLIENTE INFORMA QUE YA LE LLEGARON LOS ROLLOS TODO OK</t>
  </si>
  <si>
    <t>2925274</t>
  </si>
  <si>
    <t>FO-25-1723706</t>
  </si>
  <si>
    <t>23/10/2025 SE ESCALA AL COORDINADOR DE ZONA PARA ENTREGA DE ROLLOS EN SITIO | 24/10/2025 SE ENTREGA 20 ROLLOS CON VISITA</t>
  </si>
  <si>
    <t>2925340</t>
  </si>
  <si>
    <t>FO-25-1723708</t>
  </si>
  <si>
    <t>23/10/2025 SE ESCALA AL COORDINADOR DE ZONA PARA ENTREGA DE ROLLOS EN SITIO | 24/10/2025 SE ENTREGAN 30 ROLLOS A NINI JHOANA JIMENES</t>
  </si>
  <si>
    <t>2925556</t>
  </si>
  <si>
    <t>3007079529</t>
  </si>
  <si>
    <t>BARRIO GARCES NAVAS BOGOTA 7</t>
  </si>
  <si>
    <t>FO-25-1723694</t>
  </si>
  <si>
    <t>23/10/2025 SE ESCALA AL COORDINADOR DE ZONA PARA ENTREGA DE ROLLOS EN SITIO | 24/10/2025 SE DEJAN ROLLOS 10</t>
  </si>
  <si>
    <t>2925573</t>
  </si>
  <si>
    <t>3007080438</t>
  </si>
  <si>
    <t>BARRIO EL BOHIO CAJICA</t>
  </si>
  <si>
    <t>FO-25-1723691</t>
  </si>
  <si>
    <t>23/10/2025 SE ESCALA AL COORDINADOR DE ZONA PARA ENTREGA DE ROLLOS EN SITIO | 24/10/2025 DURANTE LA VISITA TECNICA SE REALIZA ENTREGA DE ROLLOS PARA DATÁFONO NO SE MANIPULAN EQUIPOS</t>
  </si>
  <si>
    <t>2925589</t>
  </si>
  <si>
    <t>3007081311</t>
  </si>
  <si>
    <t>PTM BOGOTA VARIEDADES MB</t>
  </si>
  <si>
    <t>FO-25-1723683</t>
  </si>
  <si>
    <t>23/10/2025 SE ESCALA AL COORDINADOR DE ZONA PARA ENTREGA DE ROLLOS EN SITIO | 27/10/2025 SE REALIZA LA ENTREGA DE 30 ROLLO REDEBAN</t>
  </si>
  <si>
    <t>2925635</t>
  </si>
  <si>
    <t>FO-25-1723685</t>
  </si>
  <si>
    <t>23/10/2025 SE ESCALA AL COORDINADOR DE ZONA PARA ENTREGA DE ROLLOS EN SITIO | 28/10/2025 SE REALIZA ENTREGA DE 30 ROLLOS AL COMERCIO</t>
  </si>
  <si>
    <t>2925662</t>
  </si>
  <si>
    <t>3007021414</t>
  </si>
  <si>
    <t>OPRAP EXITO AMERICAS</t>
  </si>
  <si>
    <t>FO-25-1723682</t>
  </si>
  <si>
    <t>23/10/2025 SE ESCALA AL COORDINADOR DE ZONA PARA ENTREGA DE ROLLOS EN SITIO | 27/10/2025 SE REALIZA ENTREGA DE 150 ROLLOS POR EL OPERADOR VELOCES CON LA GUIA V4001715521</t>
  </si>
  <si>
    <t>2925677</t>
  </si>
  <si>
    <t>FO-25-1723675</t>
  </si>
  <si>
    <t>23/10/2025 SE ESCALA AL COORDINADOR DE ZONA PARA ENTREGA DE ROLLOS EN SITIO | 24/10/2025 SE REALIZA ENTREGA DE 60 ROLLOS RBM OK</t>
  </si>
  <si>
    <t>2925684</t>
  </si>
  <si>
    <t>3007014258</t>
  </si>
  <si>
    <t>MULTIPAGAS EL RETIRO</t>
  </si>
  <si>
    <t>FO-25-1723671</t>
  </si>
  <si>
    <t>2925696</t>
  </si>
  <si>
    <t>3007054625</t>
  </si>
  <si>
    <t>PAGAFACIL  AGUSTIN CODAZZI</t>
  </si>
  <si>
    <t>FO-25-1723668</t>
  </si>
  <si>
    <t>23/10/2025 SE ESCALA AL COORDINADOR DE ZONA PARA ENTREGA DE ROLLOS EN SITIO | 28/10/2025 BUENOS DÍAS SE VISITA CB Y SE LE HACE ENTREGA DE 110 ROLLOS</t>
  </si>
  <si>
    <t>52207</t>
  </si>
  <si>
    <t>2925708</t>
  </si>
  <si>
    <t>3007072163</t>
  </si>
  <si>
    <t>CONSACA</t>
  </si>
  <si>
    <t>BARRIO VEREDA BOMBONA</t>
  </si>
  <si>
    <t>FO-25-1723688</t>
  </si>
  <si>
    <t>23/10/2025 SE ESCALA AL COORDINADOR DE ZONA PARA ENTREGA DE ROLLOS EN SITIO | 24/10/2025 SE VISITA CB PERO LA CLIENTE INFORMA QUE HACE 2 DÍAS LE INSTALARON EL DATAFONO DE WOMPI Y ELLA NECESITA ROLLOS DE WOMPI NO DE REDEBAN. NO SE ENTREGAN ROLLOS. SE LE INDICA QUE DEBE SOLICITARLOS EN LA LINEA</t>
  </si>
  <si>
    <t>2925883</t>
  </si>
  <si>
    <t>3007069517</t>
  </si>
  <si>
    <t>BARRIO ENCISO MEDELLIN 18</t>
  </si>
  <si>
    <t>FO-25-1723776</t>
  </si>
  <si>
    <t>23/10/2025 SE ESCALA AL COORDINADOR DE ZONA PARA ENTREGA DE ROLLOS EN SITIO | 27/10/2025 SE REALIZA ENTREGA DE 20 ROLLOS POR EL OPERADOR VELOCES CON LA GUIA V4001715522</t>
  </si>
  <si>
    <t>2925941</t>
  </si>
  <si>
    <t>3007048121</t>
  </si>
  <si>
    <t>DISTRICOL CYBERCOM JEICAM</t>
  </si>
  <si>
    <t>FO-25-1723985</t>
  </si>
  <si>
    <t>23/10/2025 SE CONFIRMAN DATOS, SE REALIZA ENVIO POR OPERADOR LOGISTICO | 24/10/2025 SE REALIZA ENVIO DE 60 ROLLOS, CON LA GUIA 2187690830 SERVIENTREGA SE CONFIRMA ENTREGA EXITOSA POR PARTE DE LA TRANSPORTADORA</t>
  </si>
  <si>
    <t>15204</t>
  </si>
  <si>
    <t>2925945</t>
  </si>
  <si>
    <t>3007077276</t>
  </si>
  <si>
    <t>COMBITA</t>
  </si>
  <si>
    <t>BARRIO COMBITA COMBITA</t>
  </si>
  <si>
    <t>FO-25-1723777</t>
  </si>
  <si>
    <t>23/10/2025 SE ESCALA AL COORDINADOR DE ZONA PARA ENTREGA DE ROLLOS EN SITIO | 24/10/2025 SE REALIZA ENTREGA DE 20 ROLLOS RBM CON VISITA</t>
  </si>
  <si>
    <t>2925980</t>
  </si>
  <si>
    <t>3007022179</t>
  </si>
  <si>
    <t>BARRIO ANILLO VIAL VILLAVICENC</t>
  </si>
  <si>
    <t>FO-25-1724084</t>
  </si>
  <si>
    <t>23/10/2025 SE ESCALA AL COORDINADOR DE ZONA PARA ENTREGA DE ROLLOS EN SITIO | 24/10/2025 SE REALIZA ENTREGA DE 10 ROLLOS REDEBAN</t>
  </si>
  <si>
    <t>2925991</t>
  </si>
  <si>
    <t>FO-25-1734089</t>
  </si>
  <si>
    <t>25/10/2025 SE ESCALA AL COORDINADOR DE ZONA PARA ENTREGA DE ROLLOS EN SITIO | 27/10/2025 ENTREGA ROLLOS EN SITIO</t>
  </si>
  <si>
    <t>2926002</t>
  </si>
  <si>
    <t>FO-25-1723982</t>
  </si>
  <si>
    <t>23/10/2025 SE CONFIRMAN DATOS, SE REALIZA ENVIO POR OPERADOR LOGISTICO | 28/10/2025 SE REALIZA ENVIO DE 20 ROLLOS, CON LA GUIA 2187690831 SERVIENTREGA SE CONFIRMA ENTREGA EXITOSA POR PARTE DE LA TRANSPORTADORA</t>
  </si>
  <si>
    <t>2926038</t>
  </si>
  <si>
    <t>3007072104</t>
  </si>
  <si>
    <t>PTM MAICAO MOVILSHOP</t>
  </si>
  <si>
    <t>FO-25-1726383</t>
  </si>
  <si>
    <t>23/10/2025 SE CONFIRMAN DATOS, SE REALIZA ENVIO POR OPERADOR LOGISTICO | 27/10/2025 SE REALIZA ENVIO DE 90 ROLLOS, CON LA GUIA 2205447273 SERVIENTREGA SE CONFIRMA ENTREGA EXITOSA POR PARTE DE LA TRANSPORTADORA</t>
  </si>
  <si>
    <t>2926043</t>
  </si>
  <si>
    <t>3007078208</t>
  </si>
  <si>
    <t>PTM BOGOTA MINI MARKET ANGUSS</t>
  </si>
  <si>
    <t>FO-25-1724080</t>
  </si>
  <si>
    <t>23/10/2025 SE ESCALA AL COORDINADOR DE ZONA PARA ENTREGA DE ROLLOS EN SITIO | 25/10/2025 SE LLEGA ALA DIRECCIÓN INDICADA Y SE ENTREGAN 20 ROLLOS RBM SIN MANIPULAR EQUIPOS</t>
  </si>
  <si>
    <t>2926047</t>
  </si>
  <si>
    <t>FO-25-1724077</t>
  </si>
  <si>
    <t>23/10/2025 SE ESCALA AL COORDINADOR DE ZONA PARA ENTREGA DE ROLLOS EN SITIO | 24/10/2025 SE REALIZA ENVÍO DE PAPELERÍA RBM POR TRANSPORTADORA INTERRAPIDISIMO</t>
  </si>
  <si>
    <t>2926071</t>
  </si>
  <si>
    <t>FO-25-1723979</t>
  </si>
  <si>
    <t>23/10/2025 SE CONFIRMAN DATOS, SE REALIZA ENVIO POR OPERADOR LOGISTICO | 27/10/2025 SE REALIZA ENVIO DE 10 ROLLOS, CON LA GUIA 2235596313 SERVIENTREGA SE CONFIRMA ENTREGA EXITOSA POR PARTE DE LA TRANSPORTADORA</t>
  </si>
  <si>
    <t>2926103</t>
  </si>
  <si>
    <t>3007038808</t>
  </si>
  <si>
    <t>PTM NECOCLI ANGELLY</t>
  </si>
  <si>
    <t>FO-25-1724086</t>
  </si>
  <si>
    <t>23/10/2025 SE ESCALA AL COORDINADOR DE ZONA PARA ENTREGA DE ROLLOS EN SITIO | 27/10/2025 SE REALIZA LA ENTREGA DE 20 ROLLOS  AL CB BANCOLOMBIA,</t>
  </si>
  <si>
    <t>ARRAZOLA HERNANDEZ NICOLAS AUGUSTO</t>
  </si>
  <si>
    <t>2926121</t>
  </si>
  <si>
    <t>3007057719</t>
  </si>
  <si>
    <t>BARRIO BARRANCABERMEJA BARRANC</t>
  </si>
  <si>
    <t>FO-25-1723981</t>
  </si>
  <si>
    <t>23/10/2025 SE CONFIRMAN DATOS, SE REALIZA ENVIO POR OPERADOR LOGISTICO | 24/10/2025 SE REALIZA ENVIO DE 30 ROLLOS, CON LA GUIA 2187690832 SERVIENTREGA SE CONFIRMA ENTREGA EXITOSA POR PARTE DE LA TRANSPORTADORA</t>
  </si>
  <si>
    <t>2926131</t>
  </si>
  <si>
    <t>FO-25-1724073</t>
  </si>
  <si>
    <t>23/10/2025 SE ESCALA AL COORDINADOR DE ZONA PARA ENTREGA DE ROLLOS EN SITIO | 27/10/2025 SE LLEGA A COMERCIO EL CUAL SE ENCUENTRA CERRADO SE REALIZA CONTRATO TELÉFONICO CON CLIENTE CLAUDIA MILENA GOMEZ 3027203315 LA CUAL SOLICITA DEJAR LOS ROLLOS ( 20 ) EN COMERCIO VECINO</t>
  </si>
  <si>
    <t>2926142</t>
  </si>
  <si>
    <t>FO-25-1734665</t>
  </si>
  <si>
    <t>25183</t>
  </si>
  <si>
    <t>2926145</t>
  </si>
  <si>
    <t>3007078001</t>
  </si>
  <si>
    <t>CHOCONTA</t>
  </si>
  <si>
    <t>BARRIO CENTRO CHOCONTA 2</t>
  </si>
  <si>
    <t>FO-25-1724069</t>
  </si>
  <si>
    <t>23/10/2025 SE ESCALA AL COORDINADOR DE ZONA PARA ENTREGA DE ROLLOS EN SITIO | 25/10/2025 ENVÍO DE 20 ROLLOS CON VISITA EXITOSA</t>
  </si>
  <si>
    <t>2926163</t>
  </si>
  <si>
    <t>3007076181</t>
  </si>
  <si>
    <t>DISTRICOL DE LUXE NAIL SPA</t>
  </si>
  <si>
    <t>FO-25-1726382</t>
  </si>
  <si>
    <t>23/10/2025 SE CONFIRMAN DATOS, SE REALIZA ENVIO POR OPERADOR LOGISTICO | 27/10/2025 SE REALIZA ENVIO DE 30 ROLLOS, CON LA GUIA 2187690835 SERVIENTREGA SE CONFIRMA ENTREGA EXITOSA POR PARTE DE LA TRANSPORTADORA</t>
  </si>
  <si>
    <t>2926206</t>
  </si>
  <si>
    <t>3007031834</t>
  </si>
  <si>
    <t>OPRAP CARULLA SAN LUCAS</t>
  </si>
  <si>
    <t>FO-25-1724075</t>
  </si>
  <si>
    <t>23/10/2025 SE ESCALA AL COORDINADOR DE ZONA PARA ENTREGA DE ROLLOS EN SITIO | 29/10/2025 SE REALIZA ENTREGA DE 70 ROLLOS POR EL OPERADOR VELOCES CON LA GUIA V4001715523</t>
  </si>
  <si>
    <t>2926247</t>
  </si>
  <si>
    <t>3007029931</t>
  </si>
  <si>
    <t>COMCARD MED COPY BLUE</t>
  </si>
  <si>
    <t>FO-25-1724065</t>
  </si>
  <si>
    <t>23/10/2025 SE ESCALA AL COORDINADOR DE ZONA PARA ENTREGA DE ROLLOS EN SITIO | 28/10/2025 SE REALIZA ENTREGA DE 60 ROLLOS POR EL OPERADOR VELOCES CON LA GUIA CRE023452</t>
  </si>
  <si>
    <t>2926249</t>
  </si>
  <si>
    <t>3007065769</t>
  </si>
  <si>
    <t>BARRIO BOTERO OBIRNE CARTAGO</t>
  </si>
  <si>
    <t>FO-25-1724062</t>
  </si>
  <si>
    <t>23/10/2025 SE ESCALA AL COORDINADOR DE ZONA PARA ENTREGA DE ROLLOS EN SITIO | 24/10/2025 VISITAMOS COMERCIO REALIZAMOS ENTREGA DE 50 ROLLOS.</t>
  </si>
  <si>
    <t>2926294</t>
  </si>
  <si>
    <t>3007079701</t>
  </si>
  <si>
    <t>PTM MANIZALES PAPELERIA NATYCE</t>
  </si>
  <si>
    <t>FO-25-1724751</t>
  </si>
  <si>
    <t>23/10/2025 SE ESCALA AL COORDINADOR DE ZONA PARA ENTREGA DE ROLLOS EN SITIO | 27/10/2025 SE VISITA COMERCIO SE REALIZA ENTREGA DE 30 ROLLOS DE PAPEL PARA DATÁFONO REDEBAN</t>
  </si>
  <si>
    <t>2926297</t>
  </si>
  <si>
    <t>3007019794</t>
  </si>
  <si>
    <t>PAGAFACIL IWANA</t>
  </si>
  <si>
    <t>FO-25-1731076</t>
  </si>
  <si>
    <t>24/10/2025 SE CONFIRMAN DATOS, SE REALIZA ENVIO POR OPERADOR LOGISTICO | 27/10/2025 SE REALIZA ENVIO DE 220 ROLLOS, CON LA GUIA 380284299 SERVIENTREGA SE CONFIRMA ENTREGA EXITOSA POR PARTE DE LA TRANSPORTADORA</t>
  </si>
  <si>
    <t>2926317</t>
  </si>
  <si>
    <t>3007078499</t>
  </si>
  <si>
    <t>BARRIO EL RAMAL ARATOCA ARATOC</t>
  </si>
  <si>
    <t>FO-25-1724765</t>
  </si>
  <si>
    <t>23/10/2025 SE ESCALA AL COORDINADOR DE ZONA PARA ENTREGA DE ROLLOS EN SITIO | 24/10/2025 SE HACE ENVIO DE 20 ROLLOS POR INTERRAPIDISIMO</t>
  </si>
  <si>
    <t>2926320</t>
  </si>
  <si>
    <t>3007079013</t>
  </si>
  <si>
    <t>PTM SANTAFE DE ANTIOQUIA JE ST</t>
  </si>
  <si>
    <t>FO-25-1724758</t>
  </si>
  <si>
    <t>23/10/2025 SE ESCALA AL COORDINADOR DE ZONA PARA ENTREGA DE ROLLOS EN SITIO | 24/10/2025 SE ENTREGAN 20 ROLLOS OK</t>
  </si>
  <si>
    <t>2926360</t>
  </si>
  <si>
    <t>3007046773</t>
  </si>
  <si>
    <t>PTM IBAGUE INTERPLAY</t>
  </si>
  <si>
    <t>FO-25-1724735</t>
  </si>
  <si>
    <t>23/10/2025 SE ESCALA AL COORDINADOR DE ZONA PARA ENTREGA DE ROLLOS EN SITIO | 24/10/2025 SE ENTREGA 60 ROLLOS EN EL LOCAL DE FRENTE DEL CORRESPONSAL PORQUE NO HAN ABIERTO, SE ENTREGA AHÍ POR INDICACIONES DE LA SEÑORA VALDEZ.</t>
  </si>
  <si>
    <t>2926363</t>
  </si>
  <si>
    <t>3007072019</t>
  </si>
  <si>
    <t>LA UNION HOSPITAL</t>
  </si>
  <si>
    <t>FO-25-1724732</t>
  </si>
  <si>
    <t>23/10/2025 SE ESCALA AL COORDINADOR DE ZONA PARA ENTREGA DE ROLLOS EN SITIO | 27/10/2025 ENVÍO DE 60 ROLLOS A CB OK</t>
  </si>
  <si>
    <t>2926389</t>
  </si>
  <si>
    <t>3007068638</t>
  </si>
  <si>
    <t>PTM BOGOTA CIGARRERIA 3 ESTREL</t>
  </si>
  <si>
    <t>FO-25-1724720</t>
  </si>
  <si>
    <t>23/10/2025 SE ESCALA AL COORDINADOR DE ZONA PARA ENTREGA DE ROLLOS EN SITIO | 24/10/2025 SE DEJAN 20 ROLLOS</t>
  </si>
  <si>
    <t>2926393</t>
  </si>
  <si>
    <t>3007080571</t>
  </si>
  <si>
    <t>DISTRICOL FERRETERIA JN SANDOV</t>
  </si>
  <si>
    <t>FO-25-1724718</t>
  </si>
  <si>
    <t>23/10/2025 SE ESCALA AL COORDINADOR DE ZONA PARA ENTREGA DE ROLLOS EN SITIO | 24/10/2025 SE REALIZA ENTREGA DE 30 ROLLOS CON VISITA</t>
  </si>
  <si>
    <t>2926405</t>
  </si>
  <si>
    <t>FO-25-1724746</t>
  </si>
  <si>
    <t>23/10/2025 SE ESCALA AL COORDINADOR DE ZONA PARA ENTREGA DE ROLLOS EN SITIO | 31/10/2025 ENVÍO ROLLOS DIRECTAMENTE CON EL CONDUCTOR, ENTREGA CONFIRMADA CON EL CLIENTE.</t>
  </si>
  <si>
    <t>2926414</t>
  </si>
  <si>
    <t>3007078488</t>
  </si>
  <si>
    <t>PTM IBAGUE MEDICAL VET IBAGUE</t>
  </si>
  <si>
    <t>FO-25-1724724</t>
  </si>
  <si>
    <t>15299</t>
  </si>
  <si>
    <t>2926504</t>
  </si>
  <si>
    <t>3007066392</t>
  </si>
  <si>
    <t>GARAGOA</t>
  </si>
  <si>
    <t>BARRIO CENTRO GARAGOA 16</t>
  </si>
  <si>
    <t>FO-25-1730594</t>
  </si>
  <si>
    <t>24/10/2025 SE REALIZA ENVIO DE ROLLOS CON OPERADOR LOGISTICO | 28/10/2025 SE REALIZA ENTREGA DE 70 ROLLOS CON VISITA.</t>
  </si>
  <si>
    <t>2926509</t>
  </si>
  <si>
    <t>3007031845</t>
  </si>
  <si>
    <t>BARRIO AEROPUERTO JOSE MARIA C</t>
  </si>
  <si>
    <t>FO-25-1724738</t>
  </si>
  <si>
    <t>2926644</t>
  </si>
  <si>
    <t>3007073504</t>
  </si>
  <si>
    <t>BARRIO TANQUE JERUSALEN BOGOTA</t>
  </si>
  <si>
    <t>FO-25-1724710</t>
  </si>
  <si>
    <t>23/10/2025 SE ESCALA AL COORDINADOR DE ZONA PARA ENTREGA DE ROLLOS EN SITIO | 25/10/2025 SE ENTREGAN  ROLLOS SIN MANIPULACIÓN DEL DATAFONO SIN NOVEDAD</t>
  </si>
  <si>
    <t>2926720</t>
  </si>
  <si>
    <t>3007057587</t>
  </si>
  <si>
    <t>PTM SOACHA DETODITO LA TIENDA</t>
  </si>
  <si>
    <t>FO-25-1724707</t>
  </si>
  <si>
    <t>23/10/2025 SE ESCALA AL COORDINADOR DE ZONA PARA ENTREGA DE ROLLOS EN SITIO | 25/10/2025 DURANTE LA VISITA TECNICA SE REALIZA ENTREGA DE ROLLOS PARA DATÁFONO NO SE MANIPULAN EQUIPOS</t>
  </si>
  <si>
    <t>2927028</t>
  </si>
  <si>
    <t>3007063240</t>
  </si>
  <si>
    <t>DISTRICOL VARIEDADES FERCHO</t>
  </si>
  <si>
    <t>FO-25-1726797</t>
  </si>
  <si>
    <t>23/10/2025 SE ESCALA AL COORDINADOR DE ZONA PARA ENTREGA DE ROLLOS EN SITIO | 24/10/2025 SE REALIZÓ VISITA A LA DIRECCION ASIGNADA POR EL CLIENTE Y SE REALIZA LA ENTREGA DE 40 ROLLOS TODO OK</t>
  </si>
  <si>
    <t>2927213</t>
  </si>
  <si>
    <t>FO-25-1726794</t>
  </si>
  <si>
    <t>23/10/2025 SE ESCALA AL COORDINADOR DE ZONA PARA ENTREGA DE ROLLOS EN SITIO | 24/10/2025 SE REALIZA ENTREGA DE 100 ROLLOS NO SE MANIPULAN EQUIPOS</t>
  </si>
  <si>
    <t>2927278</t>
  </si>
  <si>
    <t>3007079439</t>
  </si>
  <si>
    <t>BARRIO GUAYABAL SAN RAFAEL MEDELLIN</t>
  </si>
  <si>
    <t>FO-25-1726781</t>
  </si>
  <si>
    <t>23/10/2025 SE ESCALA AL COORDINADOR DE ZONA PARA ENTREGA DE ROLLOS EN SITIO | 27/10/2025 SE REALIZA ENTREGA DE 10 ROLLOS POR EL OPERADOR VELOCES CON LA GUIA V4001719081</t>
  </si>
  <si>
    <t>2927428</t>
  </si>
  <si>
    <t>FO-25-1734086</t>
  </si>
  <si>
    <t>25/10/2025 SE ESCALA AL COORDINADOR DE ZONA PARA ENTREGA DE ROLLOS EN SITIO | 27/10/2025 SE VISITA SITIO SE VERIFICA INFORMACIÓN SE REALIZA ENTREGA DE ROLLOS, NO SE MANIPULA EQUIPOS. FIRMA QUIEN RECIBE LOS ROLLOS.</t>
  </si>
  <si>
    <t>2927435</t>
  </si>
  <si>
    <t>3007079091</t>
  </si>
  <si>
    <t>BARRIO FUENMAYOR GUADALAJARA D</t>
  </si>
  <si>
    <t>FO-25-1726787</t>
  </si>
  <si>
    <t>23/10/2025 SE ESCALA AL COORDINADOR DE ZONA PARA ENTREGA DE ROLLOS EN SITIO | 24/10/2025 COMERCIO ABRE A LAS 2.30 | 24/10/2025 SE ENTREGAN 10 ROLLOS EN BUEN ESTADO</t>
  </si>
  <si>
    <t>2927448</t>
  </si>
  <si>
    <t>3007045910</t>
  </si>
  <si>
    <t>BARRIO CENTRO CALIMA 1</t>
  </si>
  <si>
    <t>FO-25-1726785</t>
  </si>
  <si>
    <t>23/10/2025 SE ESCALA AL COORDINADOR DE ZONA PARA ENTREGA DE ROLLOS EN SITIO | 24/10/2025 SE ENTREGA 90 ROLLOS EN BUEN ESTADO</t>
  </si>
  <si>
    <t>2927640</t>
  </si>
  <si>
    <t>3007039543</t>
  </si>
  <si>
    <t>PTM B MANGA NYL</t>
  </si>
  <si>
    <t>FO-25-1726774</t>
  </si>
  <si>
    <t>23/10/2025 SE ESCALA AL COORDINADOR DE ZONA PARA ENTREGA DE ROLLOS EN SITIO | 25/10/2025 SE ENTREGA ROLLOS EN SITIO</t>
  </si>
  <si>
    <t>2927698</t>
  </si>
  <si>
    <t>FO-25-1729694</t>
  </si>
  <si>
    <t>27/10/2025 SE REALIZA ENTREGA DE 10 ROLLOS POR EL OPERADOR VELOCES CON LA GUIA V4001719082</t>
  </si>
  <si>
    <t>2927781</t>
  </si>
  <si>
    <t>3007079010</t>
  </si>
  <si>
    <t>PTM BOGOTA CABINAS E INTERNET</t>
  </si>
  <si>
    <t>FO-25-1726773</t>
  </si>
  <si>
    <t>23/10/2025 SE ESCALA AL COORDINADOR DE ZONA PARA ENTREGA DE ROLLOS EN SITIO | 24/10/2025 SE REALIZA ENTREGA DE 10 ROLLOS NO SE MANIPULAN EQUIPOS</t>
  </si>
  <si>
    <t>2927868</t>
  </si>
  <si>
    <t>3007070091</t>
  </si>
  <si>
    <t>DISTRICOL JIREH ACCESORIOS</t>
  </si>
  <si>
    <t>FO-25-1726777</t>
  </si>
  <si>
    <t>23/10/2025 SE ESCALA AL COORDINADOR DE ZONA PARA ENTREGA DE ROLLOS EN SITIO | 24/10/2025 SE REALIZA ENTREGA DE 30 ROLLOS REDEBAN CON VISITA.</t>
  </si>
  <si>
    <t>68217</t>
  </si>
  <si>
    <t>2928008</t>
  </si>
  <si>
    <t>3007063810</t>
  </si>
  <si>
    <t>COROMORO</t>
  </si>
  <si>
    <t>BARRIO CORREGIMIENTO CINCELADA</t>
  </si>
  <si>
    <t>FO-25-1726474</t>
  </si>
  <si>
    <t>23/10/2025 SE CONFIRMAN DATOS, SE REALIZA ENVIO POR OPERADOR LOGISTICO | 30/10/2025 SE LE INFORMA NUMERO DE GUIA A USER, PENDIENTE CONFIRMACION. INFORMA QUE LA TARDE ENVIA A RECLAMAR | 24/10/2025 SE HACE ENVIO DE 10 ROLLOSPOR INTERRAPIDISIMOS</t>
  </si>
  <si>
    <t>2928078</t>
  </si>
  <si>
    <t>FO-25-1726768</t>
  </si>
  <si>
    <t>23/10/2025 SE ESCALA AL COORDINADOR DE ZONA PARA ENTREGA DE ROLLOS EN SITIO | 24/10/2025 SE REALIZA ENTREGA DE 110 ROLLOS A LA SRTA ALEJANDRA CASTILLO</t>
  </si>
  <si>
    <t>2928091</t>
  </si>
  <si>
    <t>3007075342</t>
  </si>
  <si>
    <t>PTM BOGOTA SOLUCIONES LA ADOQU</t>
  </si>
  <si>
    <t>FO-25-1726763</t>
  </si>
  <si>
    <t>23/10/2025 SE ESCALA AL COORDINADOR DE ZONA PARA ENTREGA DE ROLLOS EN SITIO | 25/10/2025 SE VISITA COMERCIO CB BANCOLOMBIA, SE ENTREGAN ROLLOS DE PAPELERÍA SOLICITADOS PARA EL DATAFONO, NO UPS, NO SE MANIPULAN EQUIPOS.</t>
  </si>
  <si>
    <t>2928207</t>
  </si>
  <si>
    <t>3007078674</t>
  </si>
  <si>
    <t>PTM CUCUTA SERVI PAGOS NINA CE</t>
  </si>
  <si>
    <t>FO-25-1726760</t>
  </si>
  <si>
    <t>23/10/2025 SE ESCALA AL COORDINADOR DE ZONA PARA ENTREGA DE ROLLOS EN SITIO | 25/10/2025 SE ENTREGAN 50 ROLLOS OK</t>
  </si>
  <si>
    <t>2928246</t>
  </si>
  <si>
    <t>3007074168</t>
  </si>
  <si>
    <t>PTM PIEDECUESTA  PAPELERÍA Y M</t>
  </si>
  <si>
    <t>FO-25-1726748</t>
  </si>
  <si>
    <t>23/10/2025 SE ESCALA AL COORDINADOR DE ZONA PARA ENTREGA DE ROLLOS EN SITIO | 24/10/2025 SE LLEGA COMERCIO CERRADO, SE LLAMA AL CLIENTE Y NOS INDICA DEJAR EN EL COMERCIO DE AL LADO MIENTRAS ELLA LLEGA</t>
  </si>
  <si>
    <t>2928276</t>
  </si>
  <si>
    <t>3007031964</t>
  </si>
  <si>
    <t>COMCARD MED RED FERREPARA</t>
  </si>
  <si>
    <t>FO-25-1728414</t>
  </si>
  <si>
    <t>24/10/2025 SE ESCALA AL COORDINADOR DE ZONA PARA ENTREGA DE ROLLOS EN SITIO | 27/10/2025 SE REALIZA ENTREGA DE 40 ROLLOS POR EL OPERADOR VELOCES CON LA GUIA V4001719084</t>
  </si>
  <si>
    <t>2928290</t>
  </si>
  <si>
    <t>3007065527</t>
  </si>
  <si>
    <t>DISTRICOL TIENDA JANET</t>
  </si>
  <si>
    <t>FO-25-1728409</t>
  </si>
  <si>
    <t>24/10/2025 SE ESCALA AL COORDINADOR DE ZONA PARA ENTREGA DE ROLLOS EN SITIO | 27/10/2025 SE REALIZA ENTREGA DE 30 ROLLOS POR EL OPERADOR VELOCES CON LA GUIA V4001719085</t>
  </si>
  <si>
    <t>2928322</t>
  </si>
  <si>
    <t>FO-25-1726757</t>
  </si>
  <si>
    <t>23/10/2025 SE ESCALA AL COORDINADOR DE ZONA PARA ENTREGA DE ROLLOS EN SITIO | 24/10/2025 SE ENTREGAN 20 ROLLOS DE REDEBAN A LA SEÑORA MARÍA FERNANDA RAMIREZ</t>
  </si>
  <si>
    <t>2928330</t>
  </si>
  <si>
    <t>FO-25-1726752</t>
  </si>
  <si>
    <t>23/10/2025 SE ESCALA AL COORDINADOR DE ZONA PARA ENTREGA DE ROLLOS EN SITIO | 24/10/2025 SE VISITA COMERCIO SE REALIZA ENTREGA DE 30 ROLLOS DE PAPEL PARA DATÁFONO REDEBAN</t>
  </si>
  <si>
    <t>2928394</t>
  </si>
  <si>
    <t>3007077899</t>
  </si>
  <si>
    <t>BARRIO CENTRO LA VEGA 2</t>
  </si>
  <si>
    <t>FO-25-1728411</t>
  </si>
  <si>
    <t>24/10/2025 SE ESCALA AL COORDINADOR DE ZONA PARA ENTREGA DE ROLLOS EN SITIO | 30/10/2025 NO SÉ REALIZA DESPLAZAMIENTO POR BLOQUEOS EN TODAS LAS SALIDAS DE LA CIUDAD DEBIDO A PROTESTAS SE ESCALA A COORDINADOR WILLIAM ROZO LA CIUDAD DE BOGOTÁ SE ENCUENTRA CON PROBLEMAS DE ORDEN PÚBLICO | 31/10/2025 ENTREGA DE 70 ROLLOS NO SE MANIPULAN EQUIPOS</t>
  </si>
  <si>
    <t>2928397</t>
  </si>
  <si>
    <t>3007066765</t>
  </si>
  <si>
    <t>DISTRICOL MAXHI</t>
  </si>
  <si>
    <t>FO-25-1728405</t>
  </si>
  <si>
    <t>24/10/2025 SE ESCALA AL COORDINADOR DE ZONA PARA ENTREGA DE ROLLOS EN SITIO | 24/10/2025 SE REALIZA ENTREGA DE 20 ROLLOS RBM OK</t>
  </si>
  <si>
    <t>2928410</t>
  </si>
  <si>
    <t>FO-25-1726753</t>
  </si>
  <si>
    <t>23/10/2025 SE ESCALA AL COORDINADOR DE ZONA PARA ENTREGA DE ROLLOS EN SITIO | 24/10/2025 SE ENTREGA 50 ROLLOS RBM OK</t>
  </si>
  <si>
    <t>2928439</t>
  </si>
  <si>
    <t>3007078731</t>
  </si>
  <si>
    <t>PTM MEDELLIN MERCADOS J M</t>
  </si>
  <si>
    <t>FO-25-1726746</t>
  </si>
  <si>
    <t>23/10/2025 SE ESCALA AL COORDINADOR DE ZONA PARA ENTREGA DE ROLLOS EN SITIO | 27/10/2025 SE REALIZA ENTREGA DE 50 ROLLOS POR EL OPERADOR VELOCES CON LA GUIA V4001719083</t>
  </si>
  <si>
    <t>2928532</t>
  </si>
  <si>
    <t>FO-25-1734080</t>
  </si>
  <si>
    <t>25/10/2025 SE ESCALA AL COORDINADOR DE ZONA PARA ENTREGA DE ROLLOS EN SITIO | 27/10/2025 SE VISITA CB Y SE REALIZA ENTREGA DE 10 ROLLOS DE PAPEL TERMICO PARA DATÁFONO. CLIENTE SOLICITA SE LOS DEJEN EN OTRA DIRECCIÓN. POR QUE SALIO A ALMORZAR Y EL COMERCIO SE ENCUENTRA CERRADO</t>
  </si>
  <si>
    <t>2928580</t>
  </si>
  <si>
    <t>FO-25-1729847</t>
  </si>
  <si>
    <t>24/10/2025 SE ESCALA AL COORDINADOR DE ZONA PARA ENTREGA DE ROLLOS EN SITIO | 25/10/2025 SE INGRESA SE ENTREGA 20 ROLLOS RBM</t>
  </si>
  <si>
    <t>2928630</t>
  </si>
  <si>
    <t>FO-25-1734075</t>
  </si>
  <si>
    <t>25/10/2025 SE ESCALA AL COORDINADOR DE ZONA PARA ENTREGA DE ROLLOS EN SITIO | 27/10/2025 SE HACE PRESENCIA EN COMERCIO SE REALIZA ENTREGA DE 20 ROLLOS</t>
  </si>
  <si>
    <t>2928686</t>
  </si>
  <si>
    <t>3007077310</t>
  </si>
  <si>
    <t>BARRIO VILLA CAMPESTRE 3 GIRON</t>
  </si>
  <si>
    <t>FO-25-1728383</t>
  </si>
  <si>
    <t>24/10/2025 SE ESCALA AL COORDINADOR DE ZONA PARA ENTREGA DE ROLLOS EN SITIO | 24/10/2025 SE REALIZA ENTREGA DE 30 ROLLOS A LA SRA ELIZABETH MENDOZA</t>
  </si>
  <si>
    <t>2928687</t>
  </si>
  <si>
    <t>FO-25-1734073</t>
  </si>
  <si>
    <t>25/10/2025 SE ESCALA AL COORDINADOR DE ZONA PARA ENTREGA DE ROLLOS EN SITIO | 27/10/2025 SE REALIZA ENTREGA DE 10 ROLLOS</t>
  </si>
  <si>
    <t>44090</t>
  </si>
  <si>
    <t>2928703</t>
  </si>
  <si>
    <t>3007031061</t>
  </si>
  <si>
    <t>DIBULLA</t>
  </si>
  <si>
    <t>BARRIO CENTRO</t>
  </si>
  <si>
    <t>FO-25-1729856</t>
  </si>
  <si>
    <t>24/10/2025 SE CONFIRMAN DATOS, SE REALIZA ENVIO POR OPERADOR LOGISTICO | 30/10/2025 SE REALIZA ENVIO DE 30 ROLLOS, CON LA GUIA 2205447279 SERVIENTREGA SE CONFIRMA ENTREGA EXITOSA POR PARTE DE LA TRANSPORTADORA</t>
  </si>
  <si>
    <t>2928723</t>
  </si>
  <si>
    <t>FO-25-1734083</t>
  </si>
  <si>
    <t>25/10/2025 SE ESCALA AL COORDINADOR DE ZONA PARA ENTREGA DE ROLLOS EN SITIO | 30/10/2025 SE ENTREGAN 10 ROLLOS</t>
  </si>
  <si>
    <t>2928741</t>
  </si>
  <si>
    <t>3007079349</t>
  </si>
  <si>
    <t>BARRIO SANTA TERESA BOGOTA  1</t>
  </si>
  <si>
    <t>FO-25-1728389</t>
  </si>
  <si>
    <t>24/10/2025 SE ESCALA AL COORDINADOR DE ZONA PARA ENTREGA DE ROLLOS EN SITIO | 27/10/2025 AL MOMENTO DE REALIZAR LA ENTREGA DE LOS ROLLOS, LA SR ANGELA VEGA  ME INDICA QUE SU EQUIPO YA FUE REEMPLAZADO POR LA NUEVA TECNOLOGÍA WOMPI POR LO CUAL YA NO SE LE ENTREGAN LOS ROLLOS REDEBAN</t>
  </si>
  <si>
    <t>2928762</t>
  </si>
  <si>
    <t>3007062746</t>
  </si>
  <si>
    <t>BARRIO COREGIMIENTO LAS VEGAS</t>
  </si>
  <si>
    <t>FO-25-1729851</t>
  </si>
  <si>
    <t>24/10/2025 SE ESCALA AL COORDINADOR DE ZONA PARA ENTREGA DE ROLLOS EN SITIO | 04/11/2025 SE REALIZA ENVIO DE 20 ROLLOS A DIRECCIÓN DE CB</t>
  </si>
  <si>
    <t>2928821</t>
  </si>
  <si>
    <t>FO-25-1734069</t>
  </si>
  <si>
    <t>25/10/2025 SE ESCALA AL COORDINADOR DE ZONA PARA ENTREGA DE ROLLOS EN SITIO | 30/10/2025 INTENTO DE ENTREGA: 1
FECHA: 28-10-2025 - 16:43:46
MOTIVO: NO HAY QUIEN RECIBA.
OBSERVACIÓN: EL USUARIO NO CONTESTA LAS LLAMADAS DIRECCIÓN NO ENCONTRADA | 31/10/2025 SE REALIZA ENTREGA DE 10 ROLLOS POR EL OPERADOR CABIFY CON LA GUIA V4001724583</t>
  </si>
  <si>
    <t>2928918</t>
  </si>
  <si>
    <t>3007045019</t>
  </si>
  <si>
    <t>PTM MEDELLIN SERVINETSER</t>
  </si>
  <si>
    <t>FO-25-1728381</t>
  </si>
  <si>
    <t>24/10/2025 SE ESCALA AL COORDINADOR DE ZONA PARA ENTREGA DE ROLLOS EN SITIO | 27/10/2025 SE REALIZA ENTREGA DE 110 ROLLOS POR EL OPERADOR VELOCES CON LA GUIA V4001719086</t>
  </si>
  <si>
    <t>2929596</t>
  </si>
  <si>
    <t>3007066903</t>
  </si>
  <si>
    <t>BARRIO EL SOL SOACHA</t>
  </si>
  <si>
    <t>FO-25-1728374</t>
  </si>
  <si>
    <t>24/10/2025 SE ESCALA AL COORDINADOR DE ZONA PARA ENTREGA DE ROLLOS EN SITIO | 25/10/2025 DURANTE LA VISITA TECNICA SE REALIZA ENTREGA DE ROLLOS PARA DATÁFONO NO SE MANIPULAN EQUIPOS</t>
  </si>
  <si>
    <t>2929674</t>
  </si>
  <si>
    <t>FO-25-1734663</t>
  </si>
  <si>
    <t>2929676</t>
  </si>
  <si>
    <t>3007072231</t>
  </si>
  <si>
    <t>CENTRO MUTATA ANTIOQUIA</t>
  </si>
  <si>
    <t>FO-25-1728353</t>
  </si>
  <si>
    <t>24/10/2025 SE ESCALA AL COORDINADOR DE ZONA PARA ENTREGA DE ROLLOS EN SITIO | 30/10/2025 SE ENVIAN 30 ROLLOS POR ENCOMIENDA Y SE LE COMPARTE GUIA A LA USUARIA CONFIRMA RECIBIDO</t>
  </si>
  <si>
    <t>2929699</t>
  </si>
  <si>
    <t>3007034873</t>
  </si>
  <si>
    <t>COMCARD TIENDA MINAS DEL PARAI</t>
  </si>
  <si>
    <t>FO-25-1729836</t>
  </si>
  <si>
    <t>24/10/2025 SE CONFIRMAN DATOS, SE REALIZA ENVIO POR OPERADOR LOGISTICO | 27/10/2025 SE REALIZA ENVIO DE 80 ROLLOS, CON LA GUIA 2187690837 SERVIENTREGA SE CONFIRMA ENTREGA EXITOSA POR PARTE DE LA TRANSPORTADORA</t>
  </si>
  <si>
    <t>2929730</t>
  </si>
  <si>
    <t>FO-25-1730022</t>
  </si>
  <si>
    <t>24/10/2025 SE CONFIRMAN DATOS, SE REALIZA ENVIO POR OPERADOR LOGISTICO | 28/10/2025 SE REALIZA ENVIO DE 70 ROLLOS, CON LA GUIA 2205447280 SERVIENTREGA SE CONFIRMA ENTREGA EXITOSA POR PARTE DE LA TRANSPORTADORA</t>
  </si>
  <si>
    <t>2929739</t>
  </si>
  <si>
    <t>FO-25-1728350</t>
  </si>
  <si>
    <t>24/10/2025 SE ESCALA AL COORDINADOR DE ZONA PARA ENTREGA DE ROLLOS EN SITIO | 24/10/2025 SE HACE ENTREGA DE 90 ROLLOS EN DIRECCIÓN INDICADA</t>
  </si>
  <si>
    <t>2929746</t>
  </si>
  <si>
    <t>3007064361</t>
  </si>
  <si>
    <t>OPRAP ESTACIÓN INDUSTRIALES</t>
  </si>
  <si>
    <t>FO-25-1728348</t>
  </si>
  <si>
    <t>24/10/2025 SE ESCALA AL COORDINADOR DE ZONA PARA ENTREGA DE ROLLOS EN SITIO | 27/10/2025 SE REALIZA ENTREGA DE 110 ROLLOS POR EL OPERADOR VELOCES CON LA GUIA V4001719087</t>
  </si>
  <si>
    <t>19701</t>
  </si>
  <si>
    <t>2929817</t>
  </si>
  <si>
    <t>3007067661</t>
  </si>
  <si>
    <t>BARRIO CENTRO SANTA ROSA</t>
  </si>
  <si>
    <t>FO-25-1729841</t>
  </si>
  <si>
    <t>24/10/2025 SE CONFIRMAN DATOS, SE REALIZA ENVIO POR OPERADOR LOGISTICO | 31/10/2025 SE REALIZA ENVIO DE 40 ROLLOS, CON LA GUIA 2215219765 SERVIENTREGA SE CONFIRMA ENTREGA EXITOSA POR PARTE DE LA TRANSPORTADORA</t>
  </si>
  <si>
    <t>2929858</t>
  </si>
  <si>
    <t>3007056081</t>
  </si>
  <si>
    <t>FO-25-1728343</t>
  </si>
  <si>
    <t>24/10/2025 SE ESCALA AL COORDINADOR DE ZONA PARA ENTREGA DE ROLLOS EN SITIO | 31/10/2025 SE REALIZA ENVÍO DE ROLLOS PARA DATAFONO DIRECTAMENTE CON EL CONDUCTOR, ENTREGA CONFIRMADA CON EL CLIENTE.</t>
  </si>
  <si>
    <t>2929892</t>
  </si>
  <si>
    <t>3007070565</t>
  </si>
  <si>
    <t>PTM TURBO TIENDA JHAN &amp; NEVIS</t>
  </si>
  <si>
    <t>FO-25-1728333</t>
  </si>
  <si>
    <t>24/10/2025 SE ESCALA AL COORDINADOR DE ZONA PARA ENTREGA DE ROLLOS EN SITIO | 29/10/2025 SE REALIZA ENVÍO DE ROLLOS PARA DATAFONO DIRECTO CON EL CONDUCTOR.</t>
  </si>
  <si>
    <t>2929894</t>
  </si>
  <si>
    <t>3007035879</t>
  </si>
  <si>
    <t>BARRIO PATIO BONITO BOGOTA 3</t>
  </si>
  <si>
    <t>FO-25-1728339</t>
  </si>
  <si>
    <t>24/10/2025 SE ESCALA AL COORDINADOR DE ZONA PARA ENTREGA DE ROLLOS EN SITIO | 25/10/2025 SE LLEGA A LA DIRECCIÓN INDICADA Y SE ENTREGAN 20 ROLLOS RBM SIN MANIPULAR EQUIPOS</t>
  </si>
  <si>
    <t>2929920</t>
  </si>
  <si>
    <t>3007078629</t>
  </si>
  <si>
    <t>BARRIO EL PROGRESO RIOHACHA</t>
  </si>
  <si>
    <t>FO-25-1729834</t>
  </si>
  <si>
    <t>24/10/2025 SE CONFIRMAN DATOS, SE REALIZA ENVIO POR OPERADOR LOGISTICO | 27/10/2025 SE REALIZA ENVIO DE 30 ROLLOS, CON LA GUIA 2205447278 SERVIENTREGA SE CONFIRMA ENTREGA EXITOSA POR PARTE DE LA TRANSPORTADORA</t>
  </si>
  <si>
    <t>2929944</t>
  </si>
  <si>
    <t>FO-25-1734066</t>
  </si>
  <si>
    <t>25/10/2025 SE ESCALA AL COORDINADOR DE ZONA PARA ENTREGA DE ROLLOS EN SITIO | 30/10/2025 SE RESISTE ENTREGA DE 10 ROLLOS PARA DATÁFONO A SATISFACCIÓN DEL CLIENTE</t>
  </si>
  <si>
    <t>2929987</t>
  </si>
  <si>
    <t>FO-25-1734659</t>
  </si>
  <si>
    <t>2930047</t>
  </si>
  <si>
    <t>3007022876</t>
  </si>
  <si>
    <t>BARRIO MONTES BARRANQUILLA</t>
  </si>
  <si>
    <t>FO-25-1728330</t>
  </si>
  <si>
    <t>24/10/2025 SE ESCALA AL COORDINADOR DE ZONA PARA ENTREGA DE ROLLOS EN SITIO | 28/10/2025 SE HACE ENTREGA DE 70 ROLLOS REDEBAN</t>
  </si>
  <si>
    <t>2930050</t>
  </si>
  <si>
    <t>3007024848</t>
  </si>
  <si>
    <t>BARRIO MUTIS IV BUCARAMANGA</t>
  </si>
  <si>
    <t>FO-25-1728326</t>
  </si>
  <si>
    <t>24/10/2025 SE ESCALA AL COORDINADOR DE ZONA PARA ENTREGA DE ROLLOS EN SITIO | 24/10/2025 SE REALIZA ENTREGA DE 20 ROLLOS A LA SRA ALBA LUZ CARREÑO</t>
  </si>
  <si>
    <t>2930061</t>
  </si>
  <si>
    <t>3007046075</t>
  </si>
  <si>
    <t>PTM SAN LUIS DE SINCE PUNTO SE</t>
  </si>
  <si>
    <t>FO-25-1728322</t>
  </si>
  <si>
    <t>24/10/2025 SE ESCALA AL COORDINADOR DE ZONA PARA ENTREGA DE ROLLOS EN SITIO | 30/10/2025 SE VISITA COMERCIO Y SE HACE ENTREGA DE 10 ROLLOS A LA SEÑORA JULIANA VERGARA.</t>
  </si>
  <si>
    <t>2930067</t>
  </si>
  <si>
    <t>3007059196</t>
  </si>
  <si>
    <t>PTM CUCUTA DROGUERIA DROMEDIC</t>
  </si>
  <si>
    <t>FO-25-1728319</t>
  </si>
  <si>
    <t>24/10/2025 SE ESCALA AL COORDINADOR DE ZONA PARA ENTREGA DE ROLLOS EN SITIO | 25/10/2025 SE REALIZO LLAMADA TELEFÓNICA AL NÚMERO 3143191541 SE HABLÓ CON LA SRA LENNYS MANIFIESTA QUE EL COMERCIO SE ENCUENTRA EN EL MOMENTO CERRADO, QUE LA VISITEMOS EL DÍA LUNES 27/10/2025 | 27/10/2025 SE REALIZÓ VISITA AL COMERCIO Y SE HIZO ENTREGA DE 40 ROLLOS TODO OK</t>
  </si>
  <si>
    <t>2930102</t>
  </si>
  <si>
    <t>FO-25-1734065</t>
  </si>
  <si>
    <t>25/10/2025 SE ESCALA AL COORDINADOR DE ZONA PARA ENTREGA DE ROLLOS EN SITIO | 29/10/2025 SE REALIZA ENTREGA DE 10 ROLLOS POR EL OPERADOR VELOCES CON LA GUIA V4001724584</t>
  </si>
  <si>
    <t>2930124</t>
  </si>
  <si>
    <t>FO-25-1734661</t>
  </si>
  <si>
    <t>2930183</t>
  </si>
  <si>
    <t>3007050706</t>
  </si>
  <si>
    <t>BARRIO BELLAVISTA BELLO 1</t>
  </si>
  <si>
    <t>FO-25-1729155</t>
  </si>
  <si>
    <t>27/10/2025 SE REALIZA ENTREGA DE 90 ROLLOS POR EL OPERADOR CABIFY CON LA GUIA V4001719089</t>
  </si>
  <si>
    <t>2930217</t>
  </si>
  <si>
    <t>FO-25-1729157</t>
  </si>
  <si>
    <t>26/10/2025 SE ESCALA AL COORDINADOR DE ZONA PARA ENTREGA DE ROLLOS EN SITIO | 25/10/2025 SE VISITA CORRESPONSAL Y SE REALIZA ENTREGA DE 260 ROLLOS</t>
  </si>
  <si>
    <t>2930282</t>
  </si>
  <si>
    <t>FO-25-1729823</t>
  </si>
  <si>
    <t>24/10/2025 SE CONFIRMAN DATOS, SE REALIZA ENVIO POR OPERADOR LOGISTICO | 29/10/2025 SE REALIZA ENVIO DE 20 ROLLOS, CON LA GUIA 2205447277 SERVIENTREGA SE CONFIRMA ENTREGA EXITOSA POR PARTE DE LA TRANSPORTADORA</t>
  </si>
  <si>
    <t>2930379</t>
  </si>
  <si>
    <t>3007076392</t>
  </si>
  <si>
    <t>PTM YOLOMBO  DROGUERIA EL RUBI</t>
  </si>
  <si>
    <t>FO-25-1729144</t>
  </si>
  <si>
    <t>28/10/2025 SE HABLA CON EL USUARIO Y LOS ROLLOS SE HACEN LLEGAR POR MEDIO DE UN MOTOTAXI QUE SUBE HASTA EL CORREGIMIENTO, ÉL USUARIO CONFIRMA QUE LO RECIBIÓ</t>
  </si>
  <si>
    <t>2930437</t>
  </si>
  <si>
    <t>3007014643</t>
  </si>
  <si>
    <t>BARRIO LA PLAYA SAN ROQUE</t>
  </si>
  <si>
    <t>FO-25-1729820</t>
  </si>
  <si>
    <t>24/10/2025 SE ESCALA AL COORDINADOR DE ZONA PARA ENTREGA DE ROLLOS EN SITIO | 29/10/2025 SE CONFIRMA ENTREGA EXITOSA DE 60 ROLLOS POR LA TRANSPORTADORA INTERRAPIDISIMO CON LA GUIA: 700172974167 | 25/10/2025 SE REALIZA ENVÍO DE 60 ROLLOS</t>
  </si>
  <si>
    <t>2930495</t>
  </si>
  <si>
    <t>3007062768</t>
  </si>
  <si>
    <t>BARRIO CENTRO EL CARMEN DE CHU</t>
  </si>
  <si>
    <t>FO-25-1731190</t>
  </si>
  <si>
    <t>15/10/2025 SE CONFIRMAN DATOS, SE REALIZA ENVIO POR OPERADOR LOGISTICO | 27/10/2025 SE REALIZA ENVIO DE 20 ROLLOS, CON LA GUIA 2187690841 SERVIENTREGA SE CONFIRMA ENTREGA EXITOSA POR PARTE DE LA TRANSPORTADORA</t>
  </si>
  <si>
    <t>2930554</t>
  </si>
  <si>
    <t>3007062290</t>
  </si>
  <si>
    <t>REDY COMFANDI EL PRADO</t>
  </si>
  <si>
    <t>FO-25-1729137</t>
  </si>
  <si>
    <t>26/10/2025 SE ESCALA AL COORDINADOR DE ZONA PARA ENTREGA DE ROLLOS EN SITIO | 25/10/2025 SE ENTREGAN 60 ROLLOS DE REDEBAN A LA SEÑORITA FRANCI</t>
  </si>
  <si>
    <t>2930797</t>
  </si>
  <si>
    <t>3007059310</t>
  </si>
  <si>
    <t>PTM ARAUCA J&amp;L COMUNICACIONES</t>
  </si>
  <si>
    <t>FO-25-1729891</t>
  </si>
  <si>
    <t>24/10/2025 SE CONFIRMAN DATOS, SE REALIZA ENVIO POR OPERADOR LOGISTICO | 30/10/2025 SE REALIZA ENVIO DE 90 ROLLOS, CON LA GUIA 2187690836 SERVIENTREGA SE CONFIRMA ENTREGA EXITOSA POR PARTE DE LA TRANSPORTADORA</t>
  </si>
  <si>
    <t>2930893</t>
  </si>
  <si>
    <t>3007077918</t>
  </si>
  <si>
    <t>BARRIO EL SOCORRO CERETE 3</t>
  </si>
  <si>
    <t>FO-25-1729922</t>
  </si>
  <si>
    <t>24/10/2025 SE ESCALA AL COORDINADOR DE ZONA PARA ENTREGA DE ROLLOS EN SITIO | 25/10/2025 SE REALIZA ENTREGA DE 80 ROLLOS REDEBAN EN EL PUNTO SIN NOVEDAD, EN LA ENTREGA NO SE MANIPULAN EQUIPOS</t>
  </si>
  <si>
    <t>2930938</t>
  </si>
  <si>
    <t>FO-25-1734062</t>
  </si>
  <si>
    <t>25/10/2025 SE ESCALA AL COORDINADOR DE ZONA PARA ENTREGA DE ROLLOS EN SITIO | 29/10/2025 SE REALIZA ENTREGA DE 10 ROLLOS POR EL OPERADOR VELOCES CON LA GUIA V4001724588</t>
  </si>
  <si>
    <t>2930967</t>
  </si>
  <si>
    <t>3007071181</t>
  </si>
  <si>
    <t>DISTRICOL SUM. DONDE LA NEGRA</t>
  </si>
  <si>
    <t>FO-25-1729888</t>
  </si>
  <si>
    <t>24/10/2025 SE REALIZA ENVIO DE ROLLOS POR FLOTA | 29/10/2025 SE REALIZA ENVÍO DE 30 ROLLOS EL CLIENTE CONFIRMA LA LLEGADA</t>
  </si>
  <si>
    <t>91001</t>
  </si>
  <si>
    <t>2931085</t>
  </si>
  <si>
    <t>3007049123</t>
  </si>
  <si>
    <t>AMAZONAS</t>
  </si>
  <si>
    <t>LETICIA</t>
  </si>
  <si>
    <t>BARRIO CENTRO LETICIA 3</t>
  </si>
  <si>
    <t>FO-25-1731605</t>
  </si>
  <si>
    <t>31/10/2025 SE REALIZA ENVIO DE 100 ROLLOS, CON LA GUIA 2235596358 SERVIENTREGA SE CONFIRMA ENTREGA EXITOSA POR PARTE DE LA TRANSPORTADORA</t>
  </si>
  <si>
    <t>2931093</t>
  </si>
  <si>
    <t>3007024163</t>
  </si>
  <si>
    <t>PAGAFACIL FLORIDA PARQUE</t>
  </si>
  <si>
    <t>FO-25-1729909</t>
  </si>
  <si>
    <t>24/10/2025 SE ESCALA AL COORDINADOR DE ZONA PARA ENTREGA DE ROLLOS EN SITIO | 27/10/2025 SE REALIZA ENTREGA DE 270 ROLLOS POR EL OPERADOR VELOCES CON LA GUIA V4001719090</t>
  </si>
  <si>
    <t>76122</t>
  </si>
  <si>
    <t>2931229</t>
  </si>
  <si>
    <t>3007079357</t>
  </si>
  <si>
    <t>CAICEDONIA</t>
  </si>
  <si>
    <t>BARRIO TORRES DEL SURCO CAICED</t>
  </si>
  <si>
    <t>FO-25-1729912</t>
  </si>
  <si>
    <t>24/10/2025 SE ESCALA AL COORDINADOR DE ZONA PARA ENTREGA DE ROLLOS EN SITIO | 27/10/2025 SE VISITA COMERCIO SE REALIZÓ ENTREGA DE 10 ROLLOS</t>
  </si>
  <si>
    <t>2931246</t>
  </si>
  <si>
    <t>3007035461</t>
  </si>
  <si>
    <t>COMCARD MED 3800</t>
  </si>
  <si>
    <t>FO-25-1729906</t>
  </si>
  <si>
    <t>24/10/2025 SE ESCALA AL COORDINADOR DE ZONA PARA ENTREGA DE ROLLOS EN SITIO | 25/10/2025 ENTREGA DE ROLLOS OK</t>
  </si>
  <si>
    <t>2931258</t>
  </si>
  <si>
    <t>3007051752</t>
  </si>
  <si>
    <t>BARRIO LA POLA CHIQUINQUIRA</t>
  </si>
  <si>
    <t>FO-25-1730282</t>
  </si>
  <si>
    <t>24/10/2025 SE CONFIRMAN DATOS, SE REALIZA ENVIO POR OPERADOR LOGISTICO | 25/10/2025 SE REALIZA VISITA AL COMERCIO, COMERCIO CERRADO, CLIENTE SOLICITA QUE SE ENTREGUEN EN EL LOCAL DE AL LADO, SE ENTREGAN 30 ROLLOS.</t>
  </si>
  <si>
    <t>2931268</t>
  </si>
  <si>
    <t>FO-25-1729904</t>
  </si>
  <si>
    <t>24/10/2025 SE ESCALA AL COORDINADOR DE ZONA PARA ENTREGA DE ROLLOS EN SITIO | 29/10/2025 SE REALIZA ENTREGA DE 360 ROLLOS POR EL OPERADOR VELOCES CON LA GUIA V4001719091</t>
  </si>
  <si>
    <t>2931315</t>
  </si>
  <si>
    <t>FO-25-1734060</t>
  </si>
  <si>
    <t>25/10/2025 SE ESCALA AL COORDINADOR DE ZONA PARA ENTREGA DE ROLLOS EN SITIO | 27/10/2025 SE DEJAN 10 ROLLOS OK</t>
  </si>
  <si>
    <t>2931396</t>
  </si>
  <si>
    <t>3007017403</t>
  </si>
  <si>
    <t>BARRIO CENTRO II YOTOCO</t>
  </si>
  <si>
    <t>FO-25-1729899</t>
  </si>
  <si>
    <t>29/10/2025 SE ESCALA AL COORDINADOR DE ZONA PARA ENTREGA DE ROLLOS EN SITIO | 29/10/2025 SE REALIZA ENTREGA DE 70 ROLLOS REDEBAN</t>
  </si>
  <si>
    <t>13074</t>
  </si>
  <si>
    <t>2931471</t>
  </si>
  <si>
    <t>3007079974</t>
  </si>
  <si>
    <t>BARRANCO DE LOBA</t>
  </si>
  <si>
    <t>BARRIO CL DE JESUS BARRANCO DE LOBA</t>
  </si>
  <si>
    <t>FO-25-1730902</t>
  </si>
  <si>
    <t>24/10/2025 SE CONFIRMAN DATOS, SE REALIZA ENVIO POR OPERADOR LOGISTICO | 31/10/2025 SE REALIZA ENVIO DE 10 ROLLOS, CON LA GUIA 2205447281 SERVIENTREGA SE CONFIRMA ENTREGA EXITOSA POR PARTE DE LA TRANSPORTADORA</t>
  </si>
  <si>
    <t>2931539</t>
  </si>
  <si>
    <t>3007079007</t>
  </si>
  <si>
    <t>PTM SABANETA PAPELERIA Y RECAR</t>
  </si>
  <si>
    <t>FO-25-1729901</t>
  </si>
  <si>
    <t>29/10/2025 SE ESCALA AL COORDINADOR DE ZONA PARA ENTREGA DE ROLLOS EN SITIO | 29/10/2025 SE REALIZA ENTREGA DE 30 ROLLOS POR EL OPERADOR VELOCES CON LA GUIA V4001719092</t>
  </si>
  <si>
    <t>2931597</t>
  </si>
  <si>
    <t>FO-25-1730497</t>
  </si>
  <si>
    <t>24/10/2025 SE ESCALA AL COORDINADOR DE ZONA PARA ENTREGA DE ROLLOS EN SITIO | 29/10/2025 SE REALIZA ENTREGA DE 110 ROLLOS POR EL OPERADOR VELOCES CON LA GUIA V4001724590</t>
  </si>
  <si>
    <t>2931642</t>
  </si>
  <si>
    <t>FO-25-1730507</t>
  </si>
  <si>
    <t>24/10/2025 SE ESCALA AL COORDINADOR DE ZONA PARA ENTREGA DE ROLLOS EN SITIO | 29/10/2025 SE REALIZA ENTREGA DE 220 ROLLOS POR EL OPERADOR VELOCES CON LA GUIA V4001724589</t>
  </si>
  <si>
    <t>2931703</t>
  </si>
  <si>
    <t>FO-25-1734058</t>
  </si>
  <si>
    <t>25/10/2025 SE ESCALA AL COORDINADOR DE ZONA PARA ENTREGA DE ROLLOS EN SITIO | 29/10/2025 ENTREGA ROLLOS EN SITIO</t>
  </si>
  <si>
    <t>2931732</t>
  </si>
  <si>
    <t>3007063148</t>
  </si>
  <si>
    <t>BARRIO BARZAL VILLAVICENCIO 13</t>
  </si>
  <si>
    <t>FO-25-1730492</t>
  </si>
  <si>
    <t>24/10/2025 SE ESCALA AL COORDINADOR DE ZONA PARA ENTREGA DE ROLLOS EN SITIO | 25/10/2025 SE REALIZA VISTA AL CB POR SOLICITUD DE ROLLOS, SE ENTREGAN SIN NOVEDAD TODO OK</t>
  </si>
  <si>
    <t>2931899</t>
  </si>
  <si>
    <t>FO-25-1734057</t>
  </si>
  <si>
    <t>25/10/2025 SE ESCALA AL COORDINADOR DE ZONA PARA ENTREGA DE ROLLOS EN SITIO | 29/10/2025 SE REALIZA ENTREGA DE 10 ROLLOS POR EL OPERADOR VELOCES CON LA GUIA V4001724591</t>
  </si>
  <si>
    <t>2931971</t>
  </si>
  <si>
    <t>3007054119</t>
  </si>
  <si>
    <t>PTM CAREPA VARIEDADES BERONCHI</t>
  </si>
  <si>
    <t>FO-25-1731256</t>
  </si>
  <si>
    <t>15/10/2025 SE ESCALA AL COORDINADOR DE ZONA PARA ENTREGA DE ROLLOS EN SITIO | 29/10/2025 ENTREGA DE 20 ROLLOS</t>
  </si>
  <si>
    <t>2931989</t>
  </si>
  <si>
    <t>3007018623</t>
  </si>
  <si>
    <t>FO-25-1751046</t>
  </si>
  <si>
    <t>2932250</t>
  </si>
  <si>
    <t>FO-25-1731246</t>
  </si>
  <si>
    <t>15/10/2025 SE ESCALA AL COORDINADOR DE ZONA PARA ENTREGA DE ROLLOS EN SITIO | 25/10/2025 SE ENTREGAN 10 ROLLOS EN BUEN ESTADO</t>
  </si>
  <si>
    <t>2932277</t>
  </si>
  <si>
    <t>3007062630</t>
  </si>
  <si>
    <t>PAGAFACIL  SAN ANDRESITO SAN</t>
  </si>
  <si>
    <t>FO-25-1731242</t>
  </si>
  <si>
    <t>15/10/2025 SE ESCALA AL COORDINADOR DE ZONA PARA ENTREGA DE ROLLOS EN SITIO | 28/10/2025 SE LLEGA ALA DIRECCIÓN INDICADA Y SE ENTREGAN 200 ROLLOS RBM SIN MANIPULAR EQUIPOS</t>
  </si>
  <si>
    <t>2932447</t>
  </si>
  <si>
    <t>3007081228</t>
  </si>
  <si>
    <t>DISTRICOL COSITAS Y VAINAS</t>
  </si>
  <si>
    <t>FO-25-1731239</t>
  </si>
  <si>
    <t>15/10/2025 SE ESCALA AL COORDINADOR DE ZONA PARA ENTREGA DE ROLLOS EN SITIO | 29/10/2025 SE ENTREGAN 30 ROLLOS.</t>
  </si>
  <si>
    <t>2932595</t>
  </si>
  <si>
    <t>3007054492</t>
  </si>
  <si>
    <t>PTM BOGOTA PAPIROMANIA S II</t>
  </si>
  <si>
    <t>FO-25-1731396</t>
  </si>
  <si>
    <t>15/10/2025 SE ESCALA AL COORDINADOR DE ZONA PARA ENTREGA DE ROLLOS EN SITIO | 27/10/2025 SE VISITA COMERCIO CB BANCOLOMBIA, SE ENTREGAN ROLLOS DE PAPELERÍA SOLICITADOS PARA EL DATAFONO, NO SE MANIPULAN EQUIPOS, NO UPS</t>
  </si>
  <si>
    <t>2932645</t>
  </si>
  <si>
    <t>3007019476</t>
  </si>
  <si>
    <t>PTM VARIEDADES JDS</t>
  </si>
  <si>
    <t>FO-25-1731528</t>
  </si>
  <si>
    <t>24/10/2025 SE CONFIRMAN DATOS, SE REALIZA ENVIO POR OPERADOR LOGISTICO | 27/10/2025 ENVÍO DE 70 ROLLOS A CB OK</t>
  </si>
  <si>
    <t>2932658</t>
  </si>
  <si>
    <t>3007066761</t>
  </si>
  <si>
    <t>DISTRICOL HOSTAL Y VARIEDADES</t>
  </si>
  <si>
    <t>FO-25-1732739</t>
  </si>
  <si>
    <t>25/10/2025 SE REALIZA ENVIO DE ROLLOS CON OPERADOR LOGISTICO | 29/10/2025 SE REALIZA ENVIO DE 20 ROLLOS, CON LA GUIA 284607492 SERVIENTREGA SE CONFIRMA ENTREGA EXITOSA POR PARTE DE LA TRANSPORTADORA</t>
  </si>
  <si>
    <t>2932683</t>
  </si>
  <si>
    <t>3007046766</t>
  </si>
  <si>
    <t>PTM ITAGUI RAPITRAMITE ITAGUI</t>
  </si>
  <si>
    <t>FO-25-1731470</t>
  </si>
  <si>
    <t>15/10/2025 SE ESCALA AL COORDINADOR DE ZONA PARA ENTREGA DE ROLLOS EN SITIO | 29/10/2025 SE REALIZA ENTREGA DE 40 ROLLOS POR EL OPERADOR CABIFY CON LA GUIA V4001724592</t>
  </si>
  <si>
    <t>2932955</t>
  </si>
  <si>
    <t>FO-25-1732571</t>
  </si>
  <si>
    <t>25/10/2025 SE ESCALA AL COORDINADOR DE ZONA PARA ENTREGA DE ROLLOS EN SITIO | 25/10/2025 SE VISITA COMERCIO SE ENTREGA ROLLOS EN SITIO</t>
  </si>
  <si>
    <t>2932986</t>
  </si>
  <si>
    <t>3007073581</t>
  </si>
  <si>
    <t>DISTRICOL SALSAMENTARIA VILLA</t>
  </si>
  <si>
    <t>FO-25-1731965</t>
  </si>
  <si>
    <t>24/10/2025 SE ESCALA AL COORDINADOR DE ZONA PARA ENTREGA DE ROLLOS EN SITIO | 29/10/2025 ENTREGA DE 130 ROLLOS</t>
  </si>
  <si>
    <t>2933060</t>
  </si>
  <si>
    <t>3007054326</t>
  </si>
  <si>
    <t>DISTRICOL SUPER DROGAS DEL LLA</t>
  </si>
  <si>
    <t>FO-25-1732737</t>
  </si>
  <si>
    <t>25/10/2025 SE REALIZA ENVIO DE ROLLOS CON OPERADOR LOGISTICO | 29/10/2025 SE REALIZA ENVIO DE 20 ROLLOS, CON LA GUIA 2235596359 SERVIENTREGA SE CONFIRMA ENTREGA EXITOSA POR PARTE DE LA TRANSPORTADORA</t>
  </si>
  <si>
    <t>2933321</t>
  </si>
  <si>
    <t>3007076047</t>
  </si>
  <si>
    <t>BARRIO JARDIN TULUA</t>
  </si>
  <si>
    <t>FO-25-1731961</t>
  </si>
  <si>
    <t>24/10/2025 SE ESCALA AL COORDINADOR DE ZONA PARA ENTREGA DE ROLLOS EN SITIO | 25/10/2025 SE REALIZA ENTREGA DE 60 ROLLOS REDEBAN</t>
  </si>
  <si>
    <t>2933354</t>
  </si>
  <si>
    <t>3007074689</t>
  </si>
  <si>
    <t>PTM ABREGO ASADERO Y PIZZERIA</t>
  </si>
  <si>
    <t>FO-25-1738506</t>
  </si>
  <si>
    <t>27/10/2025 SE INTENTO COMUNICACIÓN CON EL USUARIO AL NÚMERO 3224241452,NO SE LOGRA CONTACTO NI POR WHATSAPP. SE PROCEDE A CANCELAR LA SOLICITUD POR QUE SE LLAMA EN DÍAS Y HORARIOS DIFERENTES Y NO SE OBTIENE RESPUESTA. | 27/10/2025 SE INTENTO COMUNICACIÓN CON EL USUARIO AL NÚMERO 3224241452,NO SE LOGRA CONTACTO NI POR WHATSAPP. SE PROCEDE A CANCELAR LA SOLICITUD POR QUE SE LLAMA EN DÍAS Y HORARIOS DIFERENTES Y NO SE OBTIENE RESPUESTA.</t>
  </si>
  <si>
    <t>2933397</t>
  </si>
  <si>
    <t>3007074684</t>
  </si>
  <si>
    <t>PTM BOGOTA PAPELERIA Y VARIEDA</t>
  </si>
  <si>
    <t>FO-25-1732565</t>
  </si>
  <si>
    <t>25/10/2025 SE ESCALA AL COORDINADOR DE ZONA PARA ENTREGA DE ROLLOS EN SITIO | 27/10/2025 DURANTE LA VISITA TECNICA SE REALIZA ENTREGA DE ROLLOS PARA DATÁFONO NO SE MANIPULAN EQUIPOS</t>
  </si>
  <si>
    <t>2933427</t>
  </si>
  <si>
    <t>3007074127</t>
  </si>
  <si>
    <t>BARRIO SAN JUANCITO TEORAMA</t>
  </si>
  <si>
    <t>FO-25-1732733</t>
  </si>
  <si>
    <t>25/10/2025 SE REALIZA ENVIO DE ROLLOS CON OPERADOR LOGISTICO | 30/10/2025 SE REALIZA ENVIO DE 30 ROLLOS, CON LA GUIA 2187690845 SERVIENTREGA SE CONFIRMA ENTREGA EXITOSA POR PARTE DE LA TRANSPORTADORA</t>
  </si>
  <si>
    <t>2933431</t>
  </si>
  <si>
    <t>3007043058</t>
  </si>
  <si>
    <t>BARRIO CENTRO ZIPAQUIRA 3</t>
  </si>
  <si>
    <t>FO-25-1731954</t>
  </si>
  <si>
    <t>24/10/2025 SE ESCALA AL COORDINADOR DE ZONA PARA ENTREGA DE ROLLOS EN SITIO | 30/10/2025 DURANTE LA VISITA TECNICA SE REALIZA ENTREGA DE ROLLOS PARA DATÁFONO NO SE MANIPULAN EQUIPOS</t>
  </si>
  <si>
    <t>2933517</t>
  </si>
  <si>
    <t>3007042839</t>
  </si>
  <si>
    <t>BARRIO LOTERO RIOHACHA</t>
  </si>
  <si>
    <t>FO-25-1732732</t>
  </si>
  <si>
    <t>25/10/2025 SE REALIZA ENVIO DE ROLLOS CON OPERADOR LOGISTICO | 31/10/2025 SE REALIZA ENVIO DE 40 ROLLOS, CON LA GUIA 2205447283 SERVIENTREGA SE CONFIRMA ENTREGA EXITOSA POR PARTE DE LA TRANSPORTADORA</t>
  </si>
  <si>
    <t>2933707</t>
  </si>
  <si>
    <t>3007079709</t>
  </si>
  <si>
    <t>PTM YUMBO PAPELERIA MILU YUMBO</t>
  </si>
  <si>
    <t>FO-25-1732560</t>
  </si>
  <si>
    <t>25/10/2025 SE ESCALA AL COORDINADOR DE ZONA PARA ENTREGA DE ROLLOS EN SITIO | 27/10/2025 SE ENTREGAN 10 ROLLOS EN BUEN ESTADO</t>
  </si>
  <si>
    <t>2934319</t>
  </si>
  <si>
    <t>3007063308</t>
  </si>
  <si>
    <t>BARRIO CENTRO NUNCHIA 3</t>
  </si>
  <si>
    <t>FO-25-1732554</t>
  </si>
  <si>
    <t>25/10/2025 SE ESCALA AL COORDINADOR DE ZONA PARA ENTREGA DE ROLLOS EN SITIO | 30/10/2025 EN COMUNICACIÓN CON EL SEÑOR YERSON CELY AL NUMERO 3103506081, INDICA SE ENVIEN LOS ROLLOS POR FLOTA. RECIBIDO OK</t>
  </si>
  <si>
    <t>2934377</t>
  </si>
  <si>
    <t>FO-25-1732670</t>
  </si>
  <si>
    <t>29/10/2025 SE ESCALA AL COORDINADOR DE ZONA PARA ENTREGA DE ROLLOS EN SITIO | 30/10/2025 SE REALIZA ENVÍO DE 30 ROLLOS POR FLOTA CARRO SE LLAMA AL CLIENTE SE LE INFORMA QUE CUANDO LOS TENGA ME AVISE SE LLAMA AL CLIENTE INFORMA QUE YA TIENE LOS ROLLOS TODO OK</t>
  </si>
  <si>
    <t>2934381</t>
  </si>
  <si>
    <t>3007013693</t>
  </si>
  <si>
    <t>SECTOR NOGALES</t>
  </si>
  <si>
    <t>FO-25-1732667</t>
  </si>
  <si>
    <t>29/10/2025 SE ESCALA AL COORDINADOR DE ZONA PARA ENTREGA DE ROLLOS EN SITIO | 30/10/2025 SE REALIZA ENVÍO DE 30 ROLLOS POR FLOTA SE LLAMA AL CLIENTE SE LE INFORMA QUE CUANDO LOS TENGA ME AVISE SE LLAMA AL CLIENTE INFORMA QUE YA TIENE LOS ROLLOS TODO OK</t>
  </si>
  <si>
    <t>2934477</t>
  </si>
  <si>
    <t>FO-25-1733233</t>
  </si>
  <si>
    <t>25/10/2025 SE ESCALA AL COORDINADOR DE ZONA PARA ENTREGA DE ROLLOS EN SITIO | 29/10/2025 SE REALIZA ENTREGA DE 140 ROLLOS POR EL OPERADOR VELOCES CON LA GUIA V4001724585</t>
  </si>
  <si>
    <t>2934499</t>
  </si>
  <si>
    <t>3007049527</t>
  </si>
  <si>
    <t>DISTRICOL HAWAI FRESH</t>
  </si>
  <si>
    <t>FO-25-1733544</t>
  </si>
  <si>
    <t>19130</t>
  </si>
  <si>
    <t>2934523</t>
  </si>
  <si>
    <t>3007063978</t>
  </si>
  <si>
    <t>CAJIBIO</t>
  </si>
  <si>
    <t>BARRIO RECUERDO BAJO CAJIBIO</t>
  </si>
  <si>
    <t>FO-25-1734198</t>
  </si>
  <si>
    <t>29/10/2025 SE ENVIAN 10 ROLLOS A ARY CALDON POR INTERRAPIDISIMO</t>
  </si>
  <si>
    <t>2934580</t>
  </si>
  <si>
    <t>3007074579</t>
  </si>
  <si>
    <t>PTM MONTERIA VARIEDADES TIKAMP</t>
  </si>
  <si>
    <t>FO-25-1733540</t>
  </si>
  <si>
    <t>25/10/2025 SE ESCALA AL COORDINADOR DE ZONA PARA ENTREGA DE ROLLOS EN SITIO | 27/10/2025 SE ENTREGAN 30 ROLLOS CON VISITA</t>
  </si>
  <si>
    <t>2934585</t>
  </si>
  <si>
    <t>3007079089</t>
  </si>
  <si>
    <t>BARRIO LA REVOLUCION  GUADALAJ</t>
  </si>
  <si>
    <t>FO-25-1733536</t>
  </si>
  <si>
    <t>25/10/2025 SE ESCALA AL COORDINADOR DE ZONA PARA ENTREGA DE ROLLOS EN SITIO | 27/10/2025 EN LA VISITA TÉCNICA SE REALIZÓ LA ENTREGA DE 20 ROLLOS TERMICOS DE REDEBAN PARA EL CB.</t>
  </si>
  <si>
    <t>2934587</t>
  </si>
  <si>
    <t>3007079689</t>
  </si>
  <si>
    <t>PTM BOGOTA LENCERIA PEREZ FRIA</t>
  </si>
  <si>
    <t>FO-25-1733533</t>
  </si>
  <si>
    <t>25/10/2025 SE ESCALA AL COORDINADOR DE ZONA PARA ENTREGA DE ROLLOS EN SITIO | 30/10/2025 SE REALIZA ENTREGA DE 10 ROLLOS</t>
  </si>
  <si>
    <t>2934690</t>
  </si>
  <si>
    <t>3007080206</t>
  </si>
  <si>
    <t>PTM BOGOTA REGALARTE MAS</t>
  </si>
  <si>
    <t>FO-25-1733842</t>
  </si>
  <si>
    <t>25/10/2025 SE ESCALA AL COORDINADOR DE ZONA PARA ENTREGA DE ROLLOS EN SITIO | 29/10/2025 SE DEJAN 30 ROLLOS</t>
  </si>
  <si>
    <t>2934705</t>
  </si>
  <si>
    <t>FO-25-1733532</t>
  </si>
  <si>
    <t>25/10/2025 SE ESCALA AL COORDINADOR DE ZONA PARA ENTREGA DE ROLLOS EN SITIO | 29/10/2025 SE REALIZA ENTREGA DE 20 ROLLOS POR EL OPERADOR VELOCES CON LA GUIA V4001724587</t>
  </si>
  <si>
    <t>2934710</t>
  </si>
  <si>
    <t>3007071714</t>
  </si>
  <si>
    <t>DISTRICOL VARIEDADES LAS CA#AS</t>
  </si>
  <si>
    <t>FO-25-1736895</t>
  </si>
  <si>
    <t>27/10/2025 SE REALIZA ENVIO DE ROLLOS CON OPERADOR LOGISTICO | 31/10/2025 SE ENVÍAN 20 ROLLOS OK CLIENTE CONFIRMA RECIBIDO</t>
  </si>
  <si>
    <t>2934734</t>
  </si>
  <si>
    <t>3007077867</t>
  </si>
  <si>
    <t>PTM SAN BERNARDO DEL VIENTO MO</t>
  </si>
  <si>
    <t>FO-25-1733847</t>
  </si>
  <si>
    <t>25/10/2025 SE ESCALA AL COORDINADOR DE ZONA PARA ENTREGA DE ROLLOS EN SITIO | 29/10/2025 SE REALIZA VISITA TÉCNICA PARA ENTREGA DE 20 ROLLOS PARA DATÁFONO, NO SE INTERVIENE TERMINAL Y LA ENTREGA SE REALIZA SIN NOVEDAD</t>
  </si>
  <si>
    <t>2934749</t>
  </si>
  <si>
    <t>3007075814</t>
  </si>
  <si>
    <t>DISTRICOL LATEKLA 12 PAPELERIA</t>
  </si>
  <si>
    <t>FO-25-1733835</t>
  </si>
  <si>
    <t>25/10/2025 SE ESCALA AL COORDINADOR DE ZONA PARA ENTREGA DE ROLLOS EN SITIO | 27/10/2025 SE HACE PRESENCIA EN COMERCIO SE REALIZA ENTREGA DE 50 ROLLOS</t>
  </si>
  <si>
    <t>2934815</t>
  </si>
  <si>
    <t>3007048162</t>
  </si>
  <si>
    <t>DISTRICOL LAAM TECHNOLOGY</t>
  </si>
  <si>
    <t>FO-25-1734194</t>
  </si>
  <si>
    <t>29/10/2025 SE CONFIRMA ENTREGA EXITOSA DE 10 ROLLOS POR LA TRANSPORTADORA INTERRAPIDISIMO CON LA GUIA: 700173114346 | 27/10/2025 SE ENVÍAN 10 ROLLOS POR INTERRAPIDISIMO</t>
  </si>
  <si>
    <t>2934845</t>
  </si>
  <si>
    <t>3007077719</t>
  </si>
  <si>
    <t>BARRIO SOPLADOR ZONA BANANERA</t>
  </si>
  <si>
    <t>FO-25-1734181</t>
  </si>
  <si>
    <t>25/10/2025 SE ESCALA AL COORDINADOR DE ZONA PARA ENTREGA DE ROLLOS EN SITIO | 30/10/2025 SE REALIZA ENTREGA DE 20 ROLLOS PARA DATÁFONO A SATISFACCIÓN DEL.CLIENTE</t>
  </si>
  <si>
    <t>2934853</t>
  </si>
  <si>
    <t>3007080868</t>
  </si>
  <si>
    <t>BARRIO TERMINAL DE BUCARAMANGA BUCARAMANGA</t>
  </si>
  <si>
    <t>FO-25-1734245</t>
  </si>
  <si>
    <t>25/10/2025 SE ESCALA AL COORDINADOR DE ZONA PARA ENTREGA DE ROLLOS EN SITIO | 27/10/2025 SE HACE ENTREGA DE 20 ROLLOS A LA SRTA JENNIFER GUTIÉRREZ</t>
  </si>
  <si>
    <t>2934854</t>
  </si>
  <si>
    <t>3007050966</t>
  </si>
  <si>
    <t>PTM SABANALARGA  FERROMATERIAL</t>
  </si>
  <si>
    <t>FO-25-1734243</t>
  </si>
  <si>
    <t>25/10/2025 SE ESCALA AL COORDINADOR DE ZONA PARA ENTREGA DE ROLLOS EN SITIO | 27/10/2025 SE REALIZA VISITA SE ENTREGA 30 ROLLOS</t>
  </si>
  <si>
    <t>2934856</t>
  </si>
  <si>
    <t>FO-25-1734235</t>
  </si>
  <si>
    <t>25/10/2025 SE ESCALA AL COORDINADOR DE ZONA PARA ENTREGA DE ROLLOS EN SITIO | 27/10/2025 DURANTE LA VISITA TECNICA PARA REALIZA ENTREGA DE ROLLOS PARA DATÁFONO CORRESPONSAL SE ENCUENTRA CERRADO SE LLAMA AL CELULAR EL CUAL CLIENTE INDICA POR LLAMADA LA ENTREGA DE ROLLOS EN UN DIRECCIÓN ALEDAÑA AL CORRESPONSAL</t>
  </si>
  <si>
    <t>2934858</t>
  </si>
  <si>
    <t>FO-25-1734228</t>
  </si>
  <si>
    <t>2934874</t>
  </si>
  <si>
    <t>3007068265</t>
  </si>
  <si>
    <t>CENTRO SABOYA BOYACA</t>
  </si>
  <si>
    <t>FO-25-1734650</t>
  </si>
  <si>
    <t>25/10/2025 SE ESCALA AL COORDINADOR DE ZONA PARA ENTREGA DE ROLLOS EN SITIO | 27/10/2025 EN COMUNICACION CON LA SEÑORA  YANETH RODRÍGUEZ AL NÚMERO CELULAR 3202814365 SE CONFIRMA QUE ES UN CLIENTE MIGRADO  POR LO TANTO SE PROCEDE A CANCELAR  ORDEN DE ROLLOS SEGUN INDICACIONES  DE LA RED REDEBAN</t>
  </si>
  <si>
    <t>2934933</t>
  </si>
  <si>
    <t>3007079376</t>
  </si>
  <si>
    <t>BARRIO BARRIO GAITAN PUERTO BE</t>
  </si>
  <si>
    <t>FO-25-1740640</t>
  </si>
  <si>
    <t>27/10/2025 SE CONFIRMAN DATOS, SE REALIZA ENVIO POR OPERADOR LOGISTICO | 29/10/2025 SE ENVÍAN 10 ROLLOS OK</t>
  </si>
  <si>
    <t>2934940</t>
  </si>
  <si>
    <t>3007080137</t>
  </si>
  <si>
    <t>BARRIO SAN LUIS CUCUTA 30</t>
  </si>
  <si>
    <t>FO-25-1734232</t>
  </si>
  <si>
    <t>25/10/2025 SE ESCALA AL COORDINADOR DE ZONA PARA ENTREGA DE ROLLOS EN SITIO | 27/10/2025 SE REALIZÓ VISITA AL COMERCIO Y SE HIZO ENTREGA DE 30 ROLLOS TODO OK</t>
  </si>
  <si>
    <t>2934983</t>
  </si>
  <si>
    <t>3007076066</t>
  </si>
  <si>
    <t>BARRIO PALMIRA ROZOO  PALMIRA</t>
  </si>
  <si>
    <t>FO-25-1735525</t>
  </si>
  <si>
    <t>26/10/2025 SE ESCALA AL COORDINADOR DE ZONA PARA ENTREGA DE ROLLOS EN SITIO | 28/10/2025 EN LA VISITA TÉCNICA SE REALIZÓ LA ENTREGA DE 30 ROLLOS TERMICOS DE REDEBAN PARA EL CB.</t>
  </si>
  <si>
    <t>2934984</t>
  </si>
  <si>
    <t>FO-25-1735523</t>
  </si>
  <si>
    <t>26/10/2025 SE ESCALA AL COORDINADOR DE ZONA PARA ENTREGA DE ROLLOS EN SITIO | 27/10/2025 SE ENTREGAN 30 ROLLOS A LA SEÑORA NATALIA ORDÓÑEZ</t>
  </si>
  <si>
    <t>2934985</t>
  </si>
  <si>
    <t>FO-25-1735522</t>
  </si>
  <si>
    <t>26/10/2025 SE ESCALA AL COORDINADOR DE ZONA PARA ENTREGA DE ROLLOS EN SITIO | 30/10/2025 SE REALIZA ENTREGA DE 10 ROLLOS POR EL OPERADOR CABIFY CON LA GUIA V4001724597</t>
  </si>
  <si>
    <t>2934986</t>
  </si>
  <si>
    <t>FO-25-1736893</t>
  </si>
  <si>
    <t>27/10/2025 SE REALIZA ENVIO DE ROLLOS CON OPERADOR LOGISTICO | 30/10/2025 SE REALIZA ENVIO DE 10 ROLLOS, CON LA GUIA 2277307747 SERVIENTREGA SE CONFIRMA ENTREGA EXITOSA POR PARTE DE LA TRANSPORTADORA</t>
  </si>
  <si>
    <t>2935000</t>
  </si>
  <si>
    <t>3007026546</t>
  </si>
  <si>
    <t>BARRIO ORTEZ CARTAGO</t>
  </si>
  <si>
    <t>FO-25-1734251</t>
  </si>
  <si>
    <t>25/10/2025 SE ESCALA AL COORDINADOR DE ZONA PARA ENTREGA DE ROLLOS EN SITIO | 29/10/2025 SE ENTREGAN 80 ROLLOS.</t>
  </si>
  <si>
    <t>2935007</t>
  </si>
  <si>
    <t>FO-25-1734239</t>
  </si>
  <si>
    <t>25/10/2025 SE ESCALA AL COORDINADOR DE ZONA PARA ENTREGA DE ROLLOS EN SITIO | 27/10/2025 SE VISITA CORRESPONSAL Y SE REALIZA ENTREGA DE 20 ROLLOS</t>
  </si>
  <si>
    <t>2935028</t>
  </si>
  <si>
    <t>3007028105</t>
  </si>
  <si>
    <t>REDY PASEO LA CASTELLANA</t>
  </si>
  <si>
    <t>FO-25-1734645</t>
  </si>
  <si>
    <t>25/10/2025 SE ESCALA AL COORDINADOR DE ZONA PARA ENTREGA DE ROLLOS EN SITIO | 31/10/2025 SE REALIZA ENTREGA DE 330 ROLLOS PARA EL CORRESPONSAL</t>
  </si>
  <si>
    <t>2935030</t>
  </si>
  <si>
    <t>3007079715</t>
  </si>
  <si>
    <t>PTM BOGOTA YENBUTIK COSMETIC</t>
  </si>
  <si>
    <t>FO-25-1734636</t>
  </si>
  <si>
    <t>25/10/2025 SE ESCALA AL COORDINADOR DE ZONA PARA ENTREGA DE ROLLOS EN SITIO | 27/10/2025 ENTREGA DE ROLLOS EJECUTADO OK</t>
  </si>
  <si>
    <t>2935034</t>
  </si>
  <si>
    <t>3007076128</t>
  </si>
  <si>
    <t>PTM CUCUTA CBMASIVOS</t>
  </si>
  <si>
    <t>FO-25-1734634</t>
  </si>
  <si>
    <t>25/10/2025 SE ESCALA AL COORDINADOR DE ZONA PARA ENTREGA DE ROLLOS EN SITIO | 28/10/2025 SE REALIZA ENTREGA DE 10 ROLLOS RBM OK</t>
  </si>
  <si>
    <t>2935060</t>
  </si>
  <si>
    <t>3007078968</t>
  </si>
  <si>
    <t>BARRIO CENTRO SAN VICENTE EL C</t>
  </si>
  <si>
    <t>FO-25-1736891</t>
  </si>
  <si>
    <t>27/10/2025 SE REALIZA ENVIO DE ROLLOS CON OPERADOR LOGISTICO | 30/10/2025 SE REALIZA ENVIO DE 20 ROLLOS, CON LA GUIA 2235596372 SERVIENTREGA SE CONFIRMA ENTREGA EXITOSA POR PARTE DE LA TRANSPORTADORA</t>
  </si>
  <si>
    <t>2935073</t>
  </si>
  <si>
    <t>3007072897</t>
  </si>
  <si>
    <t>ZONA BANANERA CENTRO</t>
  </si>
  <si>
    <t>FO-25-1735507</t>
  </si>
  <si>
    <t>26/10/2025 SE ESCALA AL COORDINADOR DE ZONA PARA ENTREGA DE ROLLOS EN SITIO | 30/10/2025 SE REALIZA ENTREGA DE 30 ROLLOS PARA DATÁFONO A SATISFACCIÓN DEL CLIENTE</t>
  </si>
  <si>
    <t>2935099</t>
  </si>
  <si>
    <t>3007022564</t>
  </si>
  <si>
    <t>BARRIO SECTOR A PARQUE INDUSTR</t>
  </si>
  <si>
    <t>FO-25-1735501</t>
  </si>
  <si>
    <t>26/10/2025 SE ESCALA AL COORDINADOR DE ZONA PARA ENTREGA DE ROLLOS EN SITIO | 28/10/2025 SE VISITA COMERCIO SE REALIZA ENTREGA DE 170 ROLLOS DE PAPEL PARA DATÁFONO REDEBAN</t>
  </si>
  <si>
    <t>2935112</t>
  </si>
  <si>
    <t>3007078054</t>
  </si>
  <si>
    <t>PTM BELLO MINIMERCADO EL ECONO</t>
  </si>
  <si>
    <t>FO-25-1735519</t>
  </si>
  <si>
    <t>26/10/2025 SE ESCALA AL COORDINADOR DE ZONA PARA ENTREGA DE ROLLOS EN SITIO | 29/10/2025 SE REALIZA ENTREGA DE 40 ROLLOS POR EL OPERADOR CABIFY CON LA GUIA V4001724596</t>
  </si>
  <si>
    <t>2935121</t>
  </si>
  <si>
    <t>FO-25-1735515</t>
  </si>
  <si>
    <t>26/10/2025 SE ESCALA AL COORDINADOR DE ZONA PARA ENTREGA DE ROLLOS EN SITIO | 27/10/2025 DURANTE LA VISITA TECNICA SE REALIZA ENTREGA DE ROLLOS PARA DATÁFONO NO SE MANIPULAN EQUIPOS SIN NOVEDAD EN ENTREGA</t>
  </si>
  <si>
    <t>2935133</t>
  </si>
  <si>
    <t>3007018744</t>
  </si>
  <si>
    <t>COMCARD SANTO DOMINGO DJV</t>
  </si>
  <si>
    <t>FO-25-1735510</t>
  </si>
  <si>
    <t>26/10/2025 SE ESCALA AL COORDINADOR DE ZONA PARA ENTREGA DE ROLLOS EN SITIO | 29/10/2025 SE REALIZA ENTREGA DE 50 ROLLOS POR EL OPERADOR CABIFY CON LA GUIA V4001724595</t>
  </si>
  <si>
    <t>2935178</t>
  </si>
  <si>
    <t>FO-25-1735499</t>
  </si>
  <si>
    <t>26/10/2025 SE ESCALA AL COORDINADOR DE ZONA PARA ENTREGA DE ROLLOS EN SITIO | 29/10/2025 SE REALIZA ENTREGA DE 110 ROLLOS POR EL OPERADOR VELOCES CON LA GUIA V4001724593</t>
  </si>
  <si>
    <t>2935180</t>
  </si>
  <si>
    <t>3007076729</t>
  </si>
  <si>
    <t>DISTRICOL MAXIMAX SUPERMERCA S</t>
  </si>
  <si>
    <t>FO-25-1735497</t>
  </si>
  <si>
    <t>26/10/2025 SE ESCALA AL COORDINADOR DE ZONA PARA ENTREGA DE ROLLOS EN SITIO | 29/10/2025 ENTREGA ROLLOS EN SITIO</t>
  </si>
  <si>
    <t>2935205</t>
  </si>
  <si>
    <t>3007079298</t>
  </si>
  <si>
    <t>BARRIO LA CAPILLA DOSQUEBRADAS</t>
  </si>
  <si>
    <t>FO-25-1735505</t>
  </si>
  <si>
    <t>26/10/2025 SE ESCALA AL COORDINADOR DE ZONA PARA ENTREGA DE ROLLOS EN SITIO | 30/10/2025 VISITAMOS COMERCIO REALIZAMOS ENTREGA DE 20 ROLLOS.</t>
  </si>
  <si>
    <t>2935587</t>
  </si>
  <si>
    <t>3007032201</t>
  </si>
  <si>
    <t>COMCARD B MANGA NORTE</t>
  </si>
  <si>
    <t>FO-25-1735799</t>
  </si>
  <si>
    <t>26/10/2025 SE ESCALA AL COORDINADOR DE ZONA PARA ENTREGA DE ROLLOS EN SITIO | 27/10/2025 SE HACE PRESENCIA EN COMERCIO SE REALIZA ENTREGA DE 10 ROLLOS</t>
  </si>
  <si>
    <t>2935683</t>
  </si>
  <si>
    <t>3007036290</t>
  </si>
  <si>
    <t>PTM CALI COLMENA</t>
  </si>
  <si>
    <t>FO-25-1735810</t>
  </si>
  <si>
    <t>26/10/2025 SE ESCALA AL COORDINADOR DE ZONA PARA ENTREGA DE ROLLOS EN SITIO | 30/10/2025 SE REALIZA ENTREGA DE 30 ROLLOS REDEBAN CON VISITA, NO SE INTERVIENE EQUIPOS</t>
  </si>
  <si>
    <t>2935686</t>
  </si>
  <si>
    <t>FO-25-1736885</t>
  </si>
  <si>
    <t>27/10/2025 SE REALIZA ENVIO DE ROLLOS CON OPERADOR LOGISTICO | 30/10/2025 SE REALIZA ENVIO DE 20 ROLLOS, CON LA GUIA 2187690846 SERVIENTREGA SE CONFIRMA ENTREGA EXITOSA POR PARTE DE LA TRANSPORTADORA</t>
  </si>
  <si>
    <t>2935919</t>
  </si>
  <si>
    <t>3007080327</t>
  </si>
  <si>
    <t>PTM CHIA COLORFUL PAPELERIA Y</t>
  </si>
  <si>
    <t>FO-25-1736074</t>
  </si>
  <si>
    <t>26/10/2025 SE ESCALA AL COORDINADOR DE ZONA PARA ENTREGA DE ROLLOS EN SITIO | 30/10/2025 SE REALIZA LA ENTREGA DE 20 ROLLOS REDEBAN</t>
  </si>
  <si>
    <t>2935946</t>
  </si>
  <si>
    <t>3007078671</t>
  </si>
  <si>
    <t>PTM BOGOTA GLAMOUR COSMETICOS</t>
  </si>
  <si>
    <t>FO-25-1736880</t>
  </si>
  <si>
    <t>27/10/2025 SE ESCALA AL COORDINADOR DE ZONA PARA ENTREGA DE ROLLOS EN SITIO | 28/10/2025 SE LLEGA ALA DIRECCIÓN INDICADA Y SE ENTREGAN 20 ROLLOS RBM SIN MANIPULAR EQUIPOS</t>
  </si>
  <si>
    <t>2936001</t>
  </si>
  <si>
    <t>FO-25-1736882</t>
  </si>
  <si>
    <t>27/10/2025 SE ESCALA AL COORDINADOR DE ZONA PARA ENTREGA DE ROLLOS EN SITIO | 31/10/2025 EL CB CUENTA CON LA RED WOMPI, SE INFORMA AL CB PASAR LA SOLICITUD DE ROLLOS CON LA RED CORRECTA.</t>
  </si>
  <si>
    <t>2936187</t>
  </si>
  <si>
    <t>3007024599</t>
  </si>
  <si>
    <t>REDY LA ESTRELLA</t>
  </si>
  <si>
    <t>FO-25-1736926</t>
  </si>
  <si>
    <t>27/10/2025 SE ESCALA AL COORDINADOR DE ZONA PARA ENTREGA DE ROLLOS EN SITIO | 30/10/2025 SE REALIZA ENTREGA DE 300 ROLLOS POR EL OPERADOR CABIFY CON LA GUIA V4001731811</t>
  </si>
  <si>
    <t>2936412</t>
  </si>
  <si>
    <t>3007079383</t>
  </si>
  <si>
    <t>BARRIO CGT NUEVA COLONIA TURBO</t>
  </si>
  <si>
    <t>FO-25-1737186</t>
  </si>
  <si>
    <t>27/10/2025 SE ESCALA AL COORDINADOR DE ZONA PARA ENTREGA DE ROLLOS EN SITIO | 29/10/2025 ENTREGA ROLLOS ENVÍO DIRECTO CON EL CONDUCTOR, ENTREGA CONFIRMADA CON EL CLIENTE.</t>
  </si>
  <si>
    <t>2936451</t>
  </si>
  <si>
    <t>FO-25-1737182</t>
  </si>
  <si>
    <t>27/10/2025 SE ESCALA AL COORDINADOR DE ZONA PARA ENTREGA DE ROLLOS EN SITIO | 28/10/2025 SE REALIZA ENTREGA DE 40 ROLLOS REDEBAN</t>
  </si>
  <si>
    <t>2936617</t>
  </si>
  <si>
    <t>FO-25-1737180</t>
  </si>
  <si>
    <t>27/10/2025 SE REALIZA ENVIO DE ROLLOS CON OPERADOR LOGISTICO | 29/10/2025 SE REALIZA ENVIO DE 20 ROLLOS, CON LA GUIA 2235596373 SERVIENTREGA SE CONFIRMA ENTREGA EXITOSA POR PARTE DE LA TRANSPORTADORA</t>
  </si>
  <si>
    <t>2936685</t>
  </si>
  <si>
    <t>FO-25-1737747</t>
  </si>
  <si>
    <t>27/10/2025 SE ESCALA AL COORDINADOR DE ZONA PARA ENTREGA DE ROLLOS EN SITIO | 28/10/2025 SE ENTREGAN 20 ROLLOS A YEISON RUIZ</t>
  </si>
  <si>
    <t>2936908</t>
  </si>
  <si>
    <t>FO-25-1737742</t>
  </si>
  <si>
    <t>27/10/2025 SE ESCALA AL COORDINADOR DE ZONA PARA ENTREGA DE ROLLOS EN SITIO | 30/10/2025 SE REALIZA ENTREGA OK DE 30 ROLLOS</t>
  </si>
  <si>
    <t>2937006</t>
  </si>
  <si>
    <t>FO-25-1737738</t>
  </si>
  <si>
    <t>27/10/2025 SE ESCALA AL COORDINADOR DE ZONA PARA ENTREGA DE ROLLOS EN SITIO | 29/10/2025 SE LLEGA A COMERCIO SE ENCUENTRA CERRADO SE LLAMA NÚMERO CONTACTO NO RESPONDEN</t>
  </si>
  <si>
    <t>2937166</t>
  </si>
  <si>
    <t>3007080519</t>
  </si>
  <si>
    <t>BARRIO CARRETERA LA CORDIALIDAD CARTAGENA DE INDIAS</t>
  </si>
  <si>
    <t>FO-25-1737735</t>
  </si>
  <si>
    <t>27/10/2025 SE ESCALA AL COORDINADOR DE ZONA PARA ENTREGA DE ROLLOS EN SITIO | 31/10/2025 SE REALIZA ENTREGA DE 10 ROLLOS PARA EL CORRESPONSAL</t>
  </si>
  <si>
    <t>2937196</t>
  </si>
  <si>
    <t>FO-25-1737730</t>
  </si>
  <si>
    <t>27/10/2025 SE ESCALA AL COORDINADOR DE ZONA PARA ENTREGA DE ROLLOS EN SITIO | 28/10/2025 SE ENTREGAN 120 ROLLOS A LEIDY MARTINEZ</t>
  </si>
  <si>
    <t>2937412</t>
  </si>
  <si>
    <t>FO-25-1742259</t>
  </si>
  <si>
    <t>2938439</t>
  </si>
  <si>
    <t>3007026459</t>
  </si>
  <si>
    <t>PAGAFACIL LORICA</t>
  </si>
  <si>
    <t>FO-25-1739130</t>
  </si>
  <si>
    <t>29/10/2025 SE ESCALA AL COORDINADOR DE ZONA PARA ENTREGA DE ROLLOS EN SITIO | 29/10/2025 SE REALIZA VISITA TÉCNICA PARA ENTREGA DE 160 ROLLOS PARA DATAFONO, NO SE INTERVIENE TERMINAL Y LA ENTREGA SE REALIZA SIN NOVEDAD.</t>
  </si>
  <si>
    <t>2938453</t>
  </si>
  <si>
    <t>3007050167</t>
  </si>
  <si>
    <t>BARRIO EL PORVENIR ITAGUI</t>
  </si>
  <si>
    <t>FO-25-1739128</t>
  </si>
  <si>
    <t>27/10/2025 SE ESCALA AL COORDINADOR DE ZONA PARA ENTREGA DE ROLLOS EN SITIO | 30/10/2025 SE REALIZA ENTREGA DE 90 ROLLOS POR EL OPERADOR VELOCES CON LA GUIA V4001731812</t>
  </si>
  <si>
    <t>2938485</t>
  </si>
  <si>
    <t>FO-25-1739117</t>
  </si>
  <si>
    <t>27/10/2025 SE ESCALA AL COORDINADOR DE ZONA PARA ENTREGA DE ROLLOS EN SITIO | 28/10/2025 SE VISITA COMERCIO SE REALIZA ENTREGA DE 30 ROLLOS DE PAPEL PARA DATÁFONO REDEBAN</t>
  </si>
  <si>
    <t>2938554</t>
  </si>
  <si>
    <t>3007079289</t>
  </si>
  <si>
    <t>BARRIO FLORALIA CALI 10</t>
  </si>
  <si>
    <t>FO-25-1739120</t>
  </si>
  <si>
    <t>27/10/2025 SE ESCALA AL COORDINADOR DE ZONA PARA ENTREGA DE ROLLOS EN SITIO | 28/10/2025 SE ENTREGAN 30 ROLLOS A KEVIN SANTIAGO FERNÁNDEZ HOLGUÍN</t>
  </si>
  <si>
    <t>2938640</t>
  </si>
  <si>
    <t>FO-25-1740519</t>
  </si>
  <si>
    <t>27/10/2025 SE CONFIRMAN DATOS, SE REALIZA ENVIO POR OPERADOR LOGISTICO | 28/10/2025 SE REALIZÓ EL ENVÍO DE PAPELERÍA SOLICITADA SE ENTREGA COPIA DE GUÍA AL CLIENTE PARA QUE RECLAME EN OFICINA</t>
  </si>
  <si>
    <t>2938684</t>
  </si>
  <si>
    <t>3007077188</t>
  </si>
  <si>
    <t>DISTRICOL MINIM  MONROY MANCHE</t>
  </si>
  <si>
    <t>FO-25-1739113</t>
  </si>
  <si>
    <t>27/10/2025 SE ESCALA AL COORDINADOR DE ZONA PARA ENTREGA DE ROLLOS EN SITIO | 30/10/2025 SE REALIZA ENTREGA DE 70 ROLLOS POR EL OPERADOR VELOCES CON LA GUIA V4001731813</t>
  </si>
  <si>
    <t>2938829</t>
  </si>
  <si>
    <t>FO-25-1739105</t>
  </si>
  <si>
    <t>27/10/2025 SE ESCALA AL COORDINADOR DE ZONA PARA ENTREGA DE ROLLOS EN SITIO | 28/10/2025 EN COMUNICACIÓN CON EL SEÑOR PEDRO AVILA AL NUMERO 3212665693, INDICA SE ENVIEN LOS ROLLOS POR FLOTA SERVICIO PUBLICO. RECIBIDO OK</t>
  </si>
  <si>
    <t>2939025</t>
  </si>
  <si>
    <t>FO-25-1739100</t>
  </si>
  <si>
    <t>27/10/2025 SE ESCALA AL COORDINADOR DE ZONA PARA ENTREGA DE ROLLOS EN SITIO | 28/10/2025 SE REALIZA ENTREGA DE 40 ROLLOS A CORRESPONSAL REDEBAN</t>
  </si>
  <si>
    <t>2939204</t>
  </si>
  <si>
    <t>FO-25-1739098</t>
  </si>
  <si>
    <t>27/10/2025 SE ESCALA AL COORDINADOR DE ZONA PARA ENTREGA DE ROLLOS EN SITIO | 30/10/2025 SE REALIZA ENTREGA DE 50 ROLLOS POR EL OPERADOR VELOCES CON LA GUIA V4001731814</t>
  </si>
  <si>
    <t>2939208</t>
  </si>
  <si>
    <t>3007078211</t>
  </si>
  <si>
    <t>DISTRICOL BOUTIQUE DIVINE ITAG</t>
  </si>
  <si>
    <t>FO-25-1739097</t>
  </si>
  <si>
    <t>27/10/2025 SE ESCALA AL COORDINADOR DE ZONA PARA ENTREGA DE ROLLOS EN SITIO | 30/10/2025 SE REALIZA ENTREGA DE 30 ROLLOS POR EL OPERADOR VELOCES CON LA GUIA V4001731815</t>
  </si>
  <si>
    <t>2939280</t>
  </si>
  <si>
    <t>FO-25-1739096</t>
  </si>
  <si>
    <t>27/10/2025 SE ESCALA AL COORDINADOR DE ZONA PARA ENTREGA DE ROLLOS EN SITIO | 30/10/2025 SE REALIZA ENTREGA DE 30 ROLLOS POR EL OPERADOR VELOCES CON LA GUIA V4001731816</t>
  </si>
  <si>
    <t>2939379</t>
  </si>
  <si>
    <t>3007077853</t>
  </si>
  <si>
    <t>PTM ESPINAL PAPELERIA Y CACHAR</t>
  </si>
  <si>
    <t>FO-25-1741318</t>
  </si>
  <si>
    <t>27/10/2025 SE ESCALA AL COORDINADOR DE ZONA PARA ENTREGA DE ROLLOS EN SITIO | 30/10/2025 SE HACE ENTREGA 50 ROLLOS EN DIRECCIÓN INDICADA</t>
  </si>
  <si>
    <t>2939407</t>
  </si>
  <si>
    <t>3007074746</t>
  </si>
  <si>
    <t>BARRIO OSPINA PEREZ AYAPEL 1</t>
  </si>
  <si>
    <t>FO-25-1741665</t>
  </si>
  <si>
    <t>27/10/2025 SE CONFIRMAN DATOS, SE REALIZA ENVIO POR OPERADOR LOGISTICO | 29/10/2025 SE REALIZA EN ENVÍO DE ROLLOS REDEBAN AL MUNICIPIO AYAPEL POR LA TRANSPORTADORA INTERRAPIDICIMO, SE CONFIRMA CON EL CLIENTE DIRECCIÓN Y SE ENVÍA GUÍA PARA SU SEGUIMIENTO OK</t>
  </si>
  <si>
    <t>2939429</t>
  </si>
  <si>
    <t>3007080959</t>
  </si>
  <si>
    <t>BARRIO CENTRO PEREIRA 54</t>
  </si>
  <si>
    <t>FO-25-1739090</t>
  </si>
  <si>
    <t>2939431</t>
  </si>
  <si>
    <t>FO-25-1740242</t>
  </si>
  <si>
    <t>27/10/2025 SE ESCALA AL COORDINADOR DE ZONA PARA ENTREGA DE ROLLOS EN SITIO | 30/10/2025 SE REALIZA ENTREGA DE 20 ROLLOS EN DIRECCIÓN DE CB</t>
  </si>
  <si>
    <t>2939584</t>
  </si>
  <si>
    <t>FO-25-1741292</t>
  </si>
  <si>
    <t>27/10/2025 SE ESCALA AL COORDINADOR DE ZONA PARA ENTREGA DE ROLLOS EN SITIO | 30/10/2025 SE REALIZA ENTREGA DE 120 ROLLOS AL COMERCIO</t>
  </si>
  <si>
    <t>2939653</t>
  </si>
  <si>
    <t>3007079976</t>
  </si>
  <si>
    <t>BARRIO MIRADOR BOGOTA 1</t>
  </si>
  <si>
    <t>FO-25-1741234</t>
  </si>
  <si>
    <t>27/10/2025 SE ESCALA AL COORDINADOR DE ZONA PARA ENTREGA DE ROLLOS EN SITIO | 31/10/2025 SE REALIZA ENTREGA DE 10 ROLLOS</t>
  </si>
  <si>
    <t>2939770</t>
  </si>
  <si>
    <t>3007015580</t>
  </si>
  <si>
    <t>ARAGON STA ROSA DE OSOS</t>
  </si>
  <si>
    <t>FO-25-1741254</t>
  </si>
  <si>
    <t>27/10/2025 SE ESCALA AL COORDINADOR DE ZONA PARA ENTREGA DE ROLLOS EN SITIO | 31/10/2025 SE REALIZÓ CONTACTO TELEFÓNICO CON EL USUARIO PARA CONFIRMAR EL DESPACHO DE 50 ROLLOS REDEBAN, TRANSPORTADOS POR EL CONDUCTOR ASIGNADO DE LA EMPRESA COOPETRANSA. EL USUARIO MANIFESTÓ QUE ESTARÁ ATENTO A LA RECEPCIÓN DEL PEDIDO.</t>
  </si>
  <si>
    <t>2939775</t>
  </si>
  <si>
    <t>3007059286</t>
  </si>
  <si>
    <t>BARRIO CENTRO BUGALAGRANDE 8</t>
  </si>
  <si>
    <t>FO-25-1741258</t>
  </si>
  <si>
    <t>27/10/2025 SE ESCALA AL COORDINADOR DE ZONA PARA ENTREGA DE ROLLOS EN SITIO | 29/10/2025 SE REALIZA ENTREGA DE 30 ROLLOS REDEBAN EN OTRA DIRECCIÓN CALLE 28 # 23 - 32 TULUA POR SOLICITUD DEL CLIENTE POR LO TANTO NO HAY TIRILLA DE PRUEBAS</t>
  </si>
  <si>
    <t>2939903</t>
  </si>
  <si>
    <t>FO-25-1740565</t>
  </si>
  <si>
    <t>27/10/2025 SE REALIZA ENVIO DE ROLLOS CON OPERADOR LOGISTICO | 28/10/2025 SE REALIZÓ EL ENVÍO DE PAPELERÍA SOLICITADA SE ENTREGA COPIA DE GUÍA AL CLIENTE PARA QUE RECLAME EN OFICINA</t>
  </si>
  <si>
    <t>2939989</t>
  </si>
  <si>
    <t>3007078984</t>
  </si>
  <si>
    <t>PTM MEDELLIN MERCA EXPRESS EL</t>
  </si>
  <si>
    <t>FO-25-1741281</t>
  </si>
  <si>
    <t>27/10/2025 SE ESCALA AL COORDINADOR DE ZONA PARA ENTREGA DE ROLLOS EN SITIO | 30/10/2025 SE REALIZA ENTREGA DE 20 ROLLOS POR EL OPERADOR VELOCES CON LA GUIA V4001731817</t>
  </si>
  <si>
    <t>2940007</t>
  </si>
  <si>
    <t>FO-25-1741246</t>
  </si>
  <si>
    <t>27/10/2025 SE ESCALA AL COORDINADOR DE ZONA PARA ENTREGA DE ROLLOS EN SITIO | 29/10/2025 ENTREGA ROLLOS PARA DATAFONO EN SITIO</t>
  </si>
  <si>
    <t>2940011</t>
  </si>
  <si>
    <t>3007077605</t>
  </si>
  <si>
    <t>BARRIO VILLAS DEL NUEVO SIGLO LA MESA</t>
  </si>
  <si>
    <t>FO-25-1741306</t>
  </si>
  <si>
    <t>27/10/2025 SE ESCALA AL COORDINADOR DE ZONA PARA ENTREGA DE ROLLOS EN SITIO | 29/10/2025 SE REALIZA LA ENTREGA DE 10 ROLLOS</t>
  </si>
  <si>
    <t>2940085</t>
  </si>
  <si>
    <t>3007056727</t>
  </si>
  <si>
    <t>DISTRICOL FERRE PANAMERICANA</t>
  </si>
  <si>
    <t>FO-25-1740559</t>
  </si>
  <si>
    <t>2940097</t>
  </si>
  <si>
    <t>3007079156</t>
  </si>
  <si>
    <t>BARRIO CENTRO VILLANUEVA 10</t>
  </si>
  <si>
    <t>FO-25-1740558</t>
  </si>
  <si>
    <t>27/10/2025 SE REALIZA ENVIO DE ROLLOS CON OPERADOR LOGISTICO | 31/10/2025 SE REALIZA ENVIO DE 20 ROLLOS, CON LA GUIA 2235596375 SERVIENTREGA SE CONFIRMA ENTREGA EXITOSA POR PARTE DE LA TRANSPORTADORA</t>
  </si>
  <si>
    <t>2940179</t>
  </si>
  <si>
    <t>3007055406</t>
  </si>
  <si>
    <t>BARRIO CASTILLA BOGOTA 14</t>
  </si>
  <si>
    <t>FO-25-1741231</t>
  </si>
  <si>
    <t>27/10/2025 SE ESCALA AL COORDINADOR DE ZONA PARA ENTREGA DE ROLLOS EN SITIO | 31/10/2025 DURANTE LA VISITA TECNICA SE REALIZA ENTREGA DE ROLLOS PARA DATÁFONO NO SE MANIPULAN EQUIPOS SIN NOVEDAD EN ENTREGA</t>
  </si>
  <si>
    <t>2940194</t>
  </si>
  <si>
    <t>3007078726</t>
  </si>
  <si>
    <t>PTM BELLO VARIEDADES ENCANTO M</t>
  </si>
  <si>
    <t>FO-25-1741294</t>
  </si>
  <si>
    <t>27/10/2025 SE ESCALA AL COORDINADOR DE ZONA PARA ENTREGA DE ROLLOS EN SITIO | 30/10/2025 SE REALIZA ENTREGA DE 30 ROLLOS POR EL OPERADOR VELOCES CON LA GUIA V4001731818</t>
  </si>
  <si>
    <t>2940242</t>
  </si>
  <si>
    <t>FO-25-1741239</t>
  </si>
  <si>
    <t>27/10/2025 SE ESCALA AL COORDINADOR DE ZONA PARA ENTREGA DE ROLLOS EN SITIO | 29/10/2025 SE ENTREGA 160 ROLLOS PAPEL RBM</t>
  </si>
  <si>
    <t>2940244</t>
  </si>
  <si>
    <t>FO-25-1741215</t>
  </si>
  <si>
    <t>27/10/2025 SE ESCALA AL COORDINADOR DE ZONA PARA ENTREGA DE ROLLOS EN SITIO | 28/10/2025 SE ENTREGA ROLLOS EN SITIO</t>
  </si>
  <si>
    <t>2940289</t>
  </si>
  <si>
    <t>FO-25-1741219</t>
  </si>
  <si>
    <t>27/10/2025 SE ESCALA AL COORDINADOR DE ZONA PARA ENTREGA DE ROLLOS EN SITIO | 30/10/2025 SE REALIZA ENTREGA DE 30 ROLLOS POR EL OPERADOR VELOCES CON LA GUIA V4001731819</t>
  </si>
  <si>
    <t>2940297</t>
  </si>
  <si>
    <t>3007075551</t>
  </si>
  <si>
    <t>PTM CALI  ACCESORIOS Y TEGNOLO</t>
  </si>
  <si>
    <t>FO-25-1741190</t>
  </si>
  <si>
    <t>27/10/2025 SE ESCALA AL COORDINADOR DE ZONA PARA ENTREGA DE ROLLOS EN SITIO | 28/10/2025 SE REALIZA ENTREGA DE 50 ROLLOS REDEBAN CON VISITA, NO SE INTERVIENE EQUIPOS</t>
  </si>
  <si>
    <t>2940315</t>
  </si>
  <si>
    <t>FO-25-1741336</t>
  </si>
  <si>
    <t>27/10/2025 SE ESCALA AL COORDINADOR DE ZONA PARA ENTREGA DE ROLLOS EN SITIO | 28/10/2025 VISITAMOS COMERCIO REALIZAMOS ENTREGA DE 20 ROLLOS.</t>
  </si>
  <si>
    <t>2940365</t>
  </si>
  <si>
    <t>3007048800</t>
  </si>
  <si>
    <t>PTM IBAGUE  EVELYN ARIAS</t>
  </si>
  <si>
    <t>FO-25-1741298</t>
  </si>
  <si>
    <t>27/10/2025 SE ESCALA AL COORDINADOR DE ZONA PARA ENTREGA DE ROLLOS EN SITIO | 28/10/2025 SE TE ENTREGA DE 70 ROLLOS POR SOLICITUD DEL CLIENTE.</t>
  </si>
  <si>
    <t>2940368</t>
  </si>
  <si>
    <t>3007017692</t>
  </si>
  <si>
    <t>OPRAP SUC 395 VIVA VILLAVICENC</t>
  </si>
  <si>
    <t>FO-25-1741249</t>
  </si>
  <si>
    <t>27/10/2025 SE ESCALA AL COORDINADOR DE ZONA PARA ENTREGA DE ROLLOS EN SITIO | 28/10/2025 SE VISITA CB Y SE REALIZA ENTREGA DE 190 ROLLOS DE PAPEL TERMICO PARA DATÁFONO</t>
  </si>
  <si>
    <t>2940370</t>
  </si>
  <si>
    <t>FO-25-1741199</t>
  </si>
  <si>
    <t>27/10/2025 SE ESCALA AL COORDINADOR DE ZONA PARA ENTREGA DE ROLLOS EN SITIO | 30/10/2025 SE REALIZA ENTREGA DE 30 ROLLOS POR EL OPERADOR VELOCES CON LA GUIA V4001731820</t>
  </si>
  <si>
    <t>25530</t>
  </si>
  <si>
    <t>2940405</t>
  </si>
  <si>
    <t>3007048587</t>
  </si>
  <si>
    <t>PARATEBUENO</t>
  </si>
  <si>
    <t>DISTRICOL SERVICIO Y COMUNICAC</t>
  </si>
  <si>
    <t>FO-25-1741498</t>
  </si>
  <si>
    <t>27/10/2025 SE CONFIRMAN DATOS, SE REALIZA ENVIO POR OPERADOR LOGISTICO | 28/10/2025 SE REALIZA ENVIO DE 20 ROLLOS POR MEDIO DE TRANSPORTADORA INTER RAPIDÍSIMO GUIA NO 700173269394</t>
  </si>
  <si>
    <t>2940419</t>
  </si>
  <si>
    <t>3007013033</t>
  </si>
  <si>
    <t>SAN MIGUEL ANTIOQUIA</t>
  </si>
  <si>
    <t>FO-25-1740550</t>
  </si>
  <si>
    <t>27/10/2025 SE REALIZA ENVIO DE ROLLOS CON OPERADOR LOGISTICO | 31/10/2025 SE ENVÍAN 60 ROLLOS OK, CLIENTE CONFIRMA RECIBIDO</t>
  </si>
  <si>
    <t>2940440</t>
  </si>
  <si>
    <t>3007050502</t>
  </si>
  <si>
    <t>BARRIO MACARENA VILLAVICENCIO</t>
  </si>
  <si>
    <t>FO-25-1741206</t>
  </si>
  <si>
    <t>27/10/2025 SE ESCALA AL COORDINADOR DE ZONA PARA ENTREGA DE ROLLOS EN SITIO | 28/10/2025 SE VISITA CB Y SE REALIZA ENTREGA DE 50 ROLLOS DE PAPEL TERMICO PARA DATÁFONO</t>
  </si>
  <si>
    <t>2940500</t>
  </si>
  <si>
    <t>FO-25-1741273</t>
  </si>
  <si>
    <t>27/10/2025 SE ESCALA AL COORDINADOR DE ZONA PARA ENTREGA DE ROLLOS EN SITIO | 31/10/2025 SE REALIZA ENTREGA DE 20 ROLLOS PARA EL CORRESPONSAL</t>
  </si>
  <si>
    <t>2940562</t>
  </si>
  <si>
    <t>3007072205</t>
  </si>
  <si>
    <t>BARRIO CENTRO DUITAMA BOYACA</t>
  </si>
  <si>
    <t>FO-25-1741267</t>
  </si>
  <si>
    <t>27/10/2025 SE ESCALA AL COORDINADOR DE ZONA PARA ENTREGA DE ROLLOS EN SITIO | 28/10/2025 ENVÍO DE 50 ROLLOS EXITOSA POR INTERRAPIDICIMO</t>
  </si>
  <si>
    <t>2940572</t>
  </si>
  <si>
    <t>FO-25-1741285</t>
  </si>
  <si>
    <t>27/10/2025 SE ESCALA AL COORDINADOR DE ZONA PARA ENTREGA DE ROLLOS EN SITIO | 28/10/2025 EN LA VISITA TÉCNICA SE REALIZÓ LA ENTREGA DE 50 ROLLOS TERMICOS DE REDEBAN PARA EL CB.</t>
  </si>
  <si>
    <t>2940624</t>
  </si>
  <si>
    <t>FO-25-1741210</t>
  </si>
  <si>
    <t>27/10/2025 SE ESCALA AL COORDINADOR DE ZONA PARA ENTREGA DE ROLLOS EN SITIO | 28/10/2025 SE ENTREGAN 20 ROLLOS EN EL COMERCIO NO SE MANIPULAN EQUIPOS</t>
  </si>
  <si>
    <t>2940677</t>
  </si>
  <si>
    <t>3007071380</t>
  </si>
  <si>
    <t>BARRIO LA PERLA DUITAMA</t>
  </si>
  <si>
    <t>FO-25-1741331</t>
  </si>
  <si>
    <t>27/10/2025 SE ESCALA AL COORDINADOR DE ZONA PARA ENTREGA DE ROLLOS EN SITIO | 28/10/2025 ENVÍO DE 30 ROLLOS EXITOSA POR INTERRAPIDICIMO</t>
  </si>
  <si>
    <t>2940741</t>
  </si>
  <si>
    <t>3007070354</t>
  </si>
  <si>
    <t>VEREDA CITRONELA</t>
  </si>
  <si>
    <t>FO-25-1740542</t>
  </si>
  <si>
    <t>27/10/2025 SE REALIZA ENVIO DE ROLLOS CON OPERADOR LOGISTICO | 30/10/2025 SE REALIZA ENVIO DE 20 ROLLOS, CON LA GUIA 2215219766 SERVIENTREGA SE CONFIRMA ENTREGA EXITOSA POR PARTE DE LA TRANSPORTADORA</t>
  </si>
  <si>
    <t>2940769</t>
  </si>
  <si>
    <t>3007052487</t>
  </si>
  <si>
    <t>BARRIO AMARU BOGOTA</t>
  </si>
  <si>
    <t>FO-25-1741224</t>
  </si>
  <si>
    <t>27/10/2025 SE ESCALA AL COORDINADOR DE ZONA PARA ENTREGA DE ROLLOS EN SITIO | 30/10/2025 SE DEJAN 60 ROLLOS</t>
  </si>
  <si>
    <t>2940923</t>
  </si>
  <si>
    <t>3007012705</t>
  </si>
  <si>
    <t>FO-25-1741252</t>
  </si>
  <si>
    <t>27/10/2025 SE ESCALA AL COORDINADOR DE ZONA PARA ENTREGA DE ROLLOS EN SITIO | 30/10/2025 SE REALIZA ENTREGA DE 180 ROLLOS POR EL OPERADOR VELOCES CON LA GUIA V4001731821</t>
  </si>
  <si>
    <t>2941001</t>
  </si>
  <si>
    <t>FO-25-1741338</t>
  </si>
  <si>
    <t>27/10/2025 SE ESCALA AL COORDINADOR DE ZONA PARA ENTREGA DE ROLLOS EN SITIO | 30/10/2025 SE REALIZA ENTREGA DE 60 ROLLOS PARA EL CORRESPONSAL</t>
  </si>
  <si>
    <t>2941052</t>
  </si>
  <si>
    <t>3007073485</t>
  </si>
  <si>
    <t>BARRIO  LA PEPITA BOGOTA</t>
  </si>
  <si>
    <t>FO-25-1741197</t>
  </si>
  <si>
    <t>27/10/2025 SE ESCALA AL COORDINADOR DE ZONA PARA ENTREGA DE ROLLOS EN SITIO | 28/10/2025 SE LLEGA A LA DIRECCIÓN INDICADA Y SE ENTREGAN 10 ROLLOS RBM SIN MANIPULAR EQUIPOS</t>
  </si>
  <si>
    <t>2941234</t>
  </si>
  <si>
    <t>FO-25-1741324</t>
  </si>
  <si>
    <t>27/10/2025 SE ESCALA AL COORDINADOR DE ZONA PARA ENTREGA DE ROLLOS EN SITIO | 28/10/2025 SE REALIZA ENTREGA DE 50 ROLLOS REDEBAN, POR SOLICITUD DE LA CLIENTE SE ENTREGARON EN LA VULCANIZADORA A 2 LOCALES DEL CB PORQUE ESTE ESTABA CERRADO EN HORA DE ALMUERZO</t>
  </si>
  <si>
    <t>2941321</t>
  </si>
  <si>
    <t>3007080313</t>
  </si>
  <si>
    <t>BARRIO GGTO AGUACLARA TULUA</t>
  </si>
  <si>
    <t>FO-25-1741201</t>
  </si>
  <si>
    <t>27/10/2025 SE ESCALA AL COORDINADOR DE ZONA PARA ENTREGA DE ROLLOS EN SITIO | 28/10/2025 SE REALIZA ENTREGA DE 30 ROLLOS REDEBAN</t>
  </si>
  <si>
    <t>2941499</t>
  </si>
  <si>
    <t>3007038979</t>
  </si>
  <si>
    <t>DISTRICOL AUTOSERVICIO COMPRAM</t>
  </si>
  <si>
    <t>FO-25-1741671</t>
  </si>
  <si>
    <t>29/10/2025 SE ESCALA AL COORDINADOR DE ZONA PARA ENTREGA DE ROLLOS EN SITIO | 29/10/2025 ENTREGA ROLLOS EN SITIO</t>
  </si>
  <si>
    <t>2941706</t>
  </si>
  <si>
    <t>FO-25-1741666</t>
  </si>
  <si>
    <t>29/10/2025 SE ESCALA AL COORDINADOR DE ZONA PARA ENTREGA DE ROLLOS EN SITIO | 30/10/2025 SE REALIZA ENTREGA DE 30 ROLLOS POR EL OPERADOR VELOCES CON LA GUIA V4001731823</t>
  </si>
  <si>
    <t>2941737</t>
  </si>
  <si>
    <t>FO-25-1741663</t>
  </si>
  <si>
    <t>28/10/2025 SE VISITA CB Y SE REALIZA ENTREGA DE 60 ROLLOS DE PAPEL TERMICO PARA DATÁFONO</t>
  </si>
  <si>
    <t>2942326</t>
  </si>
  <si>
    <t>FO-25-1741650</t>
  </si>
  <si>
    <t>29/10/2025 SE ESCALA AL COORDINADOR DE ZONA PARA ENTREGA DE ROLLOS EN SITIO | 30/10/2025 DURANTE LA VISITA TECNICA SE REALIZA ENTREGA DE ROLLOS PARA DATÁFONO NO SE MANIPULAN EQUIPOS</t>
  </si>
  <si>
    <t>2942375</t>
  </si>
  <si>
    <t>3007045511</t>
  </si>
  <si>
    <t>PTM SIMACOTA  GOLLIS</t>
  </si>
  <si>
    <t>FO-25-1745650</t>
  </si>
  <si>
    <t>29/10/2025 ENTREGA DE 20 ROLLOS PARA DATÁFONO EN LA DIRECCIÓN INDICADA EN BUCARAMANGA</t>
  </si>
  <si>
    <t>2942451</t>
  </si>
  <si>
    <t>3007067533</t>
  </si>
  <si>
    <t>BARRIO PORTO ALEGRE SOACHA SOA</t>
  </si>
  <si>
    <t>FO-25-1741718</t>
  </si>
  <si>
    <t>28/10/2025 SE DEJAN 30 ROLLOS</t>
  </si>
  <si>
    <t>2942562</t>
  </si>
  <si>
    <t>FO-25-1741975</t>
  </si>
  <si>
    <t>29/10/2025 SE CONFIRMAN DATOS, SE REALIZA ENVIO POR OPERADOR LOGISTICO | 30/10/2025 SE REALIZA ENVIO DE 10 ROLLOS, CON LA GUIA 2277307751 SERVIENTREGA SE CONFIRMA ENTREGA EXITOSA POR PARTE DE LA TRANSPORTADORA</t>
  </si>
  <si>
    <t>2942584</t>
  </si>
  <si>
    <t>3007080334</t>
  </si>
  <si>
    <t>PTM BELLO VARIEDADES SAMY A</t>
  </si>
  <si>
    <t>FO-25-1741883</t>
  </si>
  <si>
    <t>27/10/2025 SE ESCALA AL COORDINADOR DE ZONA PARA ENTREGA DE ROLLOS EN SITIO | 30/10/2025 SE REALIZA ENTREGA DE 30 ROLLOS POR EL OPERADOR CABIFY CON LA GUIA V4001731825</t>
  </si>
  <si>
    <t>2942645</t>
  </si>
  <si>
    <t>3007073179</t>
  </si>
  <si>
    <t>DISTRICOL FRESKY POLLO SOD</t>
  </si>
  <si>
    <t>FO-25-1741892</t>
  </si>
  <si>
    <t>27/10/2025 SE ESCALA AL COORDINADOR DE ZONA PARA ENTREGA DE ROLLOS EN SITIO | 28/10/2025 ENTREGA DE 30; ROLLOS PARA DATÁFONO</t>
  </si>
  <si>
    <t>2942666</t>
  </si>
  <si>
    <t>FO-25-1741888</t>
  </si>
  <si>
    <t>27/10/2025 SE ESCALA AL COORDINADOR DE ZONA PARA ENTREGA DE ROLLOS EN SITIO | 31/10/2025 SE LLEGA A LA DIRECCIÓN INDICADA Y SE ENTREGAN 170 ROLLOS</t>
  </si>
  <si>
    <t>2942683</t>
  </si>
  <si>
    <t>FO-25-1741880</t>
  </si>
  <si>
    <t>27/10/2025 SE ESCALA AL COORDINADOR DE ZONA PARA ENTREGA DE ROLLOS EN SITIO | 30/10/2025 SE VISITA COMERCIO Y SE HACE ENTREGA DE 70 ROLLOS A LA SEÑORA KATHERINE ALVAREZ.</t>
  </si>
  <si>
    <t>2942711</t>
  </si>
  <si>
    <t>FO-25-1741890</t>
  </si>
  <si>
    <t>27/10/2025 SE ESCALA AL COORDINADOR DE ZONA PARA ENTREGA DE ROLLOS EN SITIO | 30/10/2025 SE REALIZA ENTREGA DE 40 ROLLOS POR EL OPERADOR VELOCES CON LA GUIA V4001731824</t>
  </si>
  <si>
    <t>2942718</t>
  </si>
  <si>
    <t>3007026243</t>
  </si>
  <si>
    <t>COMCARD SONSON JAMA</t>
  </si>
  <si>
    <t>FO-25-1741973</t>
  </si>
  <si>
    <t>29/10/2025 SE CONFIRMAN DATOS, SE REALIZA ENVIO POR OPERADOR LOGISTICO | 30/10/2025 SE REALIZA ENVIO DE 50 ROLLOS, CON LA GUIA 284607498 SERVIENTREGA SE CONFIRMA ENTREGA EXITOSA POR PARTE DE LA TRANSPORTADORA</t>
  </si>
  <si>
    <t>2942802</t>
  </si>
  <si>
    <t>FO-25-1743273</t>
  </si>
  <si>
    <t>30/10/2025 SE REALIZA ENVIO DE 40 ROLLOS, CON LA GUIA 2235596379 SERVIENTREGA SE CONFIRMA ENTREGA EXITOSA POR PARTE DE LA TRANSPORTADORA</t>
  </si>
  <si>
    <t>2942829</t>
  </si>
  <si>
    <t>3007064878</t>
  </si>
  <si>
    <t>DISTRICOL PUNTO SERVICE</t>
  </si>
  <si>
    <t>FO-25-1743677</t>
  </si>
  <si>
    <t>29/10/2025 SE ESCALA AL COORDINADOR DE ZONA PARA ENTREGA DE ROLLOS EN SITIO | 30/10/2025 SE REALIZA ENVIO DE 30 ROLLOS, CON LA GUIA 2235596393 SERVIENTREGA SE CONFIRMA ENTREGA EXITOSA POR PARTE DE LA TRANSPORTADORA</t>
  </si>
  <si>
    <t>2942902</t>
  </si>
  <si>
    <t>3007064967</t>
  </si>
  <si>
    <t>BARRIO JUAN JOSE NEIRA VILLA D</t>
  </si>
  <si>
    <t>FO-25-1741967</t>
  </si>
  <si>
    <t>27/10/2025 SE ESCALA AL COORDINADOR DE ZONA PARA ENTREGA DE ROLLOS EN SITIO | 29/10/2025 SE VISITA COMERCIO CB BANCOLOMBIA, SE ENTREGAN ROLLOS DE PAPELERÍA SOLICITADOS PARA EL DATAFONO, NO UPS, NO SE MANIPULAN EQUIPOS</t>
  </si>
  <si>
    <t>2942944</t>
  </si>
  <si>
    <t>3007047752</t>
  </si>
  <si>
    <t>FO-25-1742232</t>
  </si>
  <si>
    <t>29/10/2025 SE ESCALA AL COORDINADOR DE ZONA PARA ENTREGA DE ROLLOS EN SITIO | 29/10/2025 SE VISITA COMERCIO CB BANCOLOMBIA, SE ENTREGAN ROLLOS DE PAPELERÍA SOLICITADOS PARA EL DATAFONO, NO UPS, NO SE MANIPULAN EQUIPOS</t>
  </si>
  <si>
    <t>2942949</t>
  </si>
  <si>
    <t>3007079929</t>
  </si>
  <si>
    <t>BARRIO CENTRO CH ARMENIA</t>
  </si>
  <si>
    <t>FO-25-1742230</t>
  </si>
  <si>
    <t>29/10/2025 SE ESCALA AL COORDINADOR DE ZONA PARA ENTREGA DE ROLLOS EN SITIO | 28/10/2025 SE VISITA COMERCIO SE REALIZÓ ENTREGA DE 10 ROLLOS</t>
  </si>
  <si>
    <t>2942992</t>
  </si>
  <si>
    <t>FO-25-1742216</t>
  </si>
  <si>
    <t>29/10/2025 SE ESCALA AL COORDINADOR DE ZONA PARA ENTREGA DE ROLLOS EN SITIO | 28/10/2025 SE TE ENTREGA DE 10 ROLLOS POR SOLICITUD DEL CLIENTE.</t>
  </si>
  <si>
    <t>2943116</t>
  </si>
  <si>
    <t>3007059567</t>
  </si>
  <si>
    <t>DISTRICOL EL PARCHE DE ALEJO</t>
  </si>
  <si>
    <t>FO-25-1742227</t>
  </si>
  <si>
    <t>29/10/2025 SE ESCALA AL COORDINADOR DE ZONA PARA ENTREGA DE ROLLOS EN SITIO | 30/10/2025 SE REALIZA ENTREGA DE 70 ROLLOS POR EL OPERADOR VELOCES CON LA GUIA V4001731826</t>
  </si>
  <si>
    <t>2943119</t>
  </si>
  <si>
    <t>3007074658</t>
  </si>
  <si>
    <t>PTM BOGOTA LAVASECO Y VARIEDAD</t>
  </si>
  <si>
    <t>FO-25-1742225</t>
  </si>
  <si>
    <t>29/10/2025 SE ESCALA AL COORDINADOR DE ZONA PARA ENTREGA DE ROLLOS EN SITIO | 29/10/2025 SE DEJAN 20 ROLLOS</t>
  </si>
  <si>
    <t>2943128</t>
  </si>
  <si>
    <t>FO-25-1742223</t>
  </si>
  <si>
    <t>29/10/2025 SE ESCALA AL COORDINADOR DE ZONA PARA ENTREGA DE ROLLOS EN SITIO | 29/10/2025 SE REALIZA ENTREGA DE 30 ROLLOS A CORRESPONSAL REDEBAN</t>
  </si>
  <si>
    <t>2943151</t>
  </si>
  <si>
    <t>FO-25-1742213</t>
  </si>
  <si>
    <t>29/10/2025 SE ESCALA AL COORDINADOR DE ZONA PARA ENTREGA DE ROLLOS EN SITIO | 28/10/2025 ENVÍO DE 30 ROLLOS EXITOSA A SOGAMOSO INTERRAPIDICIMO</t>
  </si>
  <si>
    <t>2943156</t>
  </si>
  <si>
    <t>3007078442</t>
  </si>
  <si>
    <t>BARRIO CALLE REAL TURBACO</t>
  </si>
  <si>
    <t>FO-25-1742210</t>
  </si>
  <si>
    <t>29/10/2025 SE ESCALA AL COORDINADOR DE ZONA PARA ENTREGA DE ROLLOS EN SITIO | 30/10/2025 SE REALIZA ENTREGA DE 10 ROLLOS PARA EL CORRESPONSAL</t>
  </si>
  <si>
    <t>2943160</t>
  </si>
  <si>
    <t>3007062238</t>
  </si>
  <si>
    <t>DISTRICOL SUPERMERCADO LAS LOM</t>
  </si>
  <si>
    <t>FO-25-1742207</t>
  </si>
  <si>
    <t>29/10/2025 SE ESCALA AL COORDINADOR DE ZONA PARA ENTREGA DE ROLLOS EN SITIO | 30/10/2025 SE REALIZA ENTREGA OK DE 40 ROLLOS</t>
  </si>
  <si>
    <t>2943161</t>
  </si>
  <si>
    <t>FO-25-1742205</t>
  </si>
  <si>
    <t>29/10/2025 SE ESCALA AL COORDINADOR DE ZONA PARA ENTREGA DE ROLLOS EN SITIO | 30/10/2025 ENTREGA DE 30 ROLLOS PARA DATAFONO NO SE MANIPULA TERMINAL</t>
  </si>
  <si>
    <t>2943162</t>
  </si>
  <si>
    <t>FO-25-1742203</t>
  </si>
  <si>
    <t>29/10/2025 SE ESCALA AL COORDINADOR DE ZONA PARA ENTREGA DE ROLLOS EN SITIO | 30/10/2025 SE REALIZA ENTREGA DE 10 ROLLOS POR EL OPERADOR CABIFY CON LA GUIA V4001731827</t>
  </si>
  <si>
    <t>2943188</t>
  </si>
  <si>
    <t>3007080745</t>
  </si>
  <si>
    <t>BARRIO JUAN 23  OCAÑA</t>
  </si>
  <si>
    <t>FO-25-1744751</t>
  </si>
  <si>
    <t>29/10/2025 SE REALIZA ENVIO DE ROLLOS CON OPERADOR LOGISTICO | 30/10/2025 SE REALIZÓ VISITA AL COMERCIO Y SE HIZO LA ENTREGA DE 30 ROLLOS TODO OK</t>
  </si>
  <si>
    <t>2943237</t>
  </si>
  <si>
    <t>3007074900</t>
  </si>
  <si>
    <t>DISTRICOL PERFUMERIA H Y F</t>
  </si>
  <si>
    <t>FO-25-1743035</t>
  </si>
  <si>
    <t>28/10/2025 SE ESCALA AL COORDINADOR DE ZONA PARA ENTREGA DE ROLLOS EN SITIO | 31/10/2025 SE REALIZA ENTREGA DE 30 ROLLOS POR EL OPERADOR CABIFY CON LA GUIA V4001736374</t>
  </si>
  <si>
    <t>2943416</t>
  </si>
  <si>
    <t>3007081140</t>
  </si>
  <si>
    <t>BARRIO OBRERO IPIALES 6</t>
  </si>
  <si>
    <t>FO-25-1743031</t>
  </si>
  <si>
    <t>28/10/2025 SE ESCALA AL COORDINADOR DE ZONA PARA ENTREGA DE ROLLOS EN SITIO | 29/10/2025 SE REALIZA ENTREGA DE 30 ROLLOS RBM NO SE MANIPULA DATAFONO</t>
  </si>
  <si>
    <t>2943759</t>
  </si>
  <si>
    <t>3007071149</t>
  </si>
  <si>
    <t>CIUDADELA LAS FLORES</t>
  </si>
  <si>
    <t>FO-25-1743023</t>
  </si>
  <si>
    <t>28/10/2025 SE ESCALA AL COORDINADOR DE ZONA PARA ENTREGA DE ROLLOS EN SITIO | 30/10/2025 SE REALIZA ENTREGA DE 30 ROLLOS REDEBAN CON VISITA, NO SE INTERVIENE EQUIPOS</t>
  </si>
  <si>
    <t>2943901</t>
  </si>
  <si>
    <t>FO-25-1743026</t>
  </si>
  <si>
    <t>28/10/2025 SE ESCALA AL COORDINADOR DE ZONA PARA ENTREGA DE ROLLOS EN SITIO | 31/10/2025 SE HACE ENTREGA DE 30 ROLLOS REDEBAN DE MANERA EXITOSA</t>
  </si>
  <si>
    <t>2944430</t>
  </si>
  <si>
    <t>FO-25-1743633</t>
  </si>
  <si>
    <t>29/10/2025 SE ESCALA AL COORDINADOR DE ZONA PARA ENTREGA DE ROLLOS EN SITIO | 30/10/2025 SE ENTREGA ROLLOS EN SITIO</t>
  </si>
  <si>
    <t>2944857</t>
  </si>
  <si>
    <t>FO-25-1744790</t>
  </si>
  <si>
    <t>29/10/2025 SE ESCALA AL COORDINADOR DE ZONA PARA ENTREGA DE ROLLOS EN SITIO | 29/10/2025 SE ENTREGA ROLLOS EN SITIO</t>
  </si>
  <si>
    <t>2944885</t>
  </si>
  <si>
    <t>3007077858</t>
  </si>
  <si>
    <t>DISTRICOL MINIMERCADO CAMINO V</t>
  </si>
  <si>
    <t>FO-25-1744787</t>
  </si>
  <si>
    <t>29/10/2025 SE ESCALA AL COORDINADOR DE ZONA PARA ENTREGA DE ROLLOS EN SITIO | 29/10/2025 SE VISITA COMERCIO SE REALIZÓ ENTREGA DE 30 ROLLOS</t>
  </si>
  <si>
    <t>2944931</t>
  </si>
  <si>
    <t>3007080192</t>
  </si>
  <si>
    <t>BARRIO SOCORRO SOCORRO 1</t>
  </si>
  <si>
    <t>FO-25-1746682</t>
  </si>
  <si>
    <t>28/10/2025 SE ESCALA AL COORDINADOR DE ZONA PARA ENTREGA DE ROLLOS EN SITIO | 30/10/2025 SE REALIZA ENVIO DE 20 ROLLOS, CON LA GUIA 2187690854 SERVIENTREGA SE CONFIRMA ENTREGA EXITOSA POR PARTE DE LA TRANSPORTADORA</t>
  </si>
  <si>
    <t>2944963</t>
  </si>
  <si>
    <t>3007046361</t>
  </si>
  <si>
    <t>PTM  VILLAVICENCIO  PAPELERIA</t>
  </si>
  <si>
    <t>FO-25-1744782</t>
  </si>
  <si>
    <t>29/10/2025 SE ESCALA AL COORDINADOR DE ZONA PARA ENTREGA DE ROLLOS EN SITIO | 29/10/2025 SE VISITA CB Y SE REALIZA ENTREGA DE 70 ROLLOS DE PAPEL TERMICO PARA DATÁFONO</t>
  </si>
  <si>
    <t>2945160</t>
  </si>
  <si>
    <t>FO-25-1744776</t>
  </si>
  <si>
    <t>29/10/2025 SE ESCALA AL COORDINADOR DE ZONA PARA ENTREGA DE ROLLOS EN SITIO | 31/10/2025 SE REALIZA ENTREGA DE 160 ROLLOS POR EL OPERADOR CABIFY CON LA GUIA V4001736375</t>
  </si>
  <si>
    <t>2945488</t>
  </si>
  <si>
    <t>FO-25-1744915</t>
  </si>
  <si>
    <t>29/10/2025 SE ESCALA AL COORDINADOR DE ZONA PARA ENTREGA DE ROLLOS EN SITIO | 30/10/2025 SE REALIZÓ VISITA TÉCNICA CON EL OBJETIVO DE ENTREGAR 30 ROLLOS REDEBAN. LA ENTREGA FUE COMPLETADA EN SU TOTALIDAD Y VERIFICADA DIRECTAMENTE POR EL USUARIO EN SITIO. EL PROCESO SE LLEVÓ A CABO SIN CONTRATIEMPOS, CONFIRMANDO LA RECEPCIÓN EXITOSA DEL MATERIAL.</t>
  </si>
  <si>
    <t>2945497</t>
  </si>
  <si>
    <t>FO-25-1744758</t>
  </si>
  <si>
    <t>29/10/2025 SE ESCALA AL COORDINADOR DE ZONA PARA ENTREGA DE ROLLOS EN SITIO | 31/10/2025 SE LLEGA A LA DIRECCIÓN INDICADA Y SE ENTREGAN 90 ROLLOS RBM SIN MANIPULAR EQUIPOS</t>
  </si>
  <si>
    <t>2945612</t>
  </si>
  <si>
    <t>3007066840</t>
  </si>
  <si>
    <t>BARRIO BOCHICA BOGOTA 1</t>
  </si>
  <si>
    <t>FO-25-1744764</t>
  </si>
  <si>
    <t>29/10/2025 SE ESCALA AL COORDINADOR DE ZONA PARA ENTREGA DE ROLLOS EN SITIO | 31/10/2025 SE VISITA COMERCIO, SE ENTREGAN 40 ROLLOS RBM, NO SE MANIPULAN DISPOSITIVOS</t>
  </si>
  <si>
    <t>2945705</t>
  </si>
  <si>
    <t>3007051073</t>
  </si>
  <si>
    <t>BARRIO PRADO PUERTO COLOMBIA</t>
  </si>
  <si>
    <t>FO-25-1744750</t>
  </si>
  <si>
    <t>29/10/2025 SE ESCALA AL COORDINADOR DE ZONA PARA ENTREGA DE ROLLOS EN SITIO | 29/10/2025 SE ENTREGAN 20 ROLLOS DE LA RED RBM  EXITOSOS</t>
  </si>
  <si>
    <t>2945713</t>
  </si>
  <si>
    <t>3007075895</t>
  </si>
  <si>
    <t>BARRIO DIVINA MISERICORDIA MON</t>
  </si>
  <si>
    <t>FO-25-1750661</t>
  </si>
  <si>
    <t>2946198</t>
  </si>
  <si>
    <t>FO-25-1756138</t>
  </si>
  <si>
    <t>30/10/2025 SE REALIZA ENVIO DE ROLLOS CON OPERADOR LOGISTICO | 31/10/2025 SE REALIZA ENVIO DE 30 ROLLOS, CON LA GUIA 2187690859 SERVIENTREGA SE CONFIRMA ENTREGA EXITOSA POR PARTE DE LA TRANSPORTADORA</t>
  </si>
  <si>
    <t>2946328</t>
  </si>
  <si>
    <t>FO-25-1745406</t>
  </si>
  <si>
    <t>28/10/2025 SE ESCALA AL COORDINADOR DE ZONA PARA ENTREGA DE ROLLOS EN SITIO | 29/10/2025 SE VISITA COMERCIO CB BANCOLOMBIA, SE ENTREGAN ROLLOS DE PAPELERÍA SOLICITADOS PARA EL DATAFONO, NO UPS, NO SE MANIPULAN EQUIPOS</t>
  </si>
  <si>
    <t>2946419</t>
  </si>
  <si>
    <t>3007076912</t>
  </si>
  <si>
    <t>BARRIO FINCA EL MIRADOR PIEDEC</t>
  </si>
  <si>
    <t>FO-25-1745396</t>
  </si>
  <si>
    <t>28/10/2025 SE ESCALA AL COORDINADOR DE ZONA PARA ENTREGA DE ROLLOS EN SITIO | 29/10/2025 SE REALIZA ENTREGA DE 20 ROLLOS CON VISITA NO SE MANIPULA TERMINAL</t>
  </si>
  <si>
    <t>2946468</t>
  </si>
  <si>
    <t>FO-25-1745387</t>
  </si>
  <si>
    <t>28/10/2025 SE ESCALA AL COORDINADOR DE ZONA PARA ENTREGA DE ROLLOS EN SITIO | 29/10/2025 SE LLEGA A COMERCIO NO SE REALIZÓ ENTREGA DE ROLLOS, YA QUE EL COMERCIO YA FUE MIGRADO A WOMPI.</t>
  </si>
  <si>
    <t>2946539</t>
  </si>
  <si>
    <t>FO-25-1745380</t>
  </si>
  <si>
    <t>28/10/2025 SE ESCALA AL COORDINADOR DE ZONA PARA ENTREGA DE ROLLOS EN SITIO | 30/10/2025 SE ENTREGAN 220 ROLLOS EN BUEN ESTADO</t>
  </si>
  <si>
    <t>2946615</t>
  </si>
  <si>
    <t>3007058566</t>
  </si>
  <si>
    <t>BARRIO CIUDAD COMFANDI CALI</t>
  </si>
  <si>
    <t>FO-25-1745384</t>
  </si>
  <si>
    <t>28/10/2025 SE ESCALA AL COORDINADOR DE ZONA PARA ENTREGA DE ROLLOS EN SITIO | 29/10/2025 SE ENTREGAN 60 ROLLOS DE REDEBAN A LA SEÑORITA RICHELL LUGO</t>
  </si>
  <si>
    <t>2946719</t>
  </si>
  <si>
    <t>FO-25-1745509</t>
  </si>
  <si>
    <t>28/10/2025 SE ESCALA AL COORDINADOR DE ZONA PARA ENTREGA DE ROLLOS EN SITIO | 30/10/2025 SE ENTREGAN 20 ROLLOS RBM CON VISITA OK</t>
  </si>
  <si>
    <t>2946884</t>
  </si>
  <si>
    <t>3007021251</t>
  </si>
  <si>
    <t>COMCARD MED GUADALUPE SANTILLA</t>
  </si>
  <si>
    <t>FO-25-1745869</t>
  </si>
  <si>
    <t>28/10/2025 SE ESCALA AL COORDINADOR DE ZONA PARA ENTREGA DE ROLLOS EN SITIO | 31/10/2025 SE REALIZA ENTREGA DE 120 ROLLOS POR EL OPERADOR VELOCES CON LA GUIA V4001736377</t>
  </si>
  <si>
    <t>2946900</t>
  </si>
  <si>
    <t>3007043649</t>
  </si>
  <si>
    <t>BARRIO SANTA MARIA ITAGUI 5</t>
  </si>
  <si>
    <t>FO-25-1766290</t>
  </si>
  <si>
    <t>31/10/2025 SE REALIZA ENTREGA DE 10 ROLLOS POR EL OPERADOR VELOCES CON LA GUIA V4001736376</t>
  </si>
  <si>
    <t>2946974</t>
  </si>
  <si>
    <t>FO-25-1745866</t>
  </si>
  <si>
    <t>28/10/2025 SE ESCALA AL COORDINADOR DE ZONA PARA ENTREGA DE ROLLOS EN SITIO | 30/10/2025 SE REALIZA ENTREGA DE 60 ROLLOS EN DIRECCIÓN DE CB</t>
  </si>
  <si>
    <t>5313</t>
  </si>
  <si>
    <t>2947103</t>
  </si>
  <si>
    <t>3007080218</t>
  </si>
  <si>
    <t>PTM GRANADA GRANERO LOS DUQUES</t>
  </si>
  <si>
    <t>FO-25-1745864</t>
  </si>
  <si>
    <t>28/10/2025 SE ESCALA AL COORDINADOR DE ZONA PARA ENTREGA DE ROLLOS EN SITIO | 30/10/2025 SE ENTREGAN 20 ROLLOS A CAROLINA</t>
  </si>
  <si>
    <t>2947128</t>
  </si>
  <si>
    <t>3007026851</t>
  </si>
  <si>
    <t>COMCARD MED MONARKS</t>
  </si>
  <si>
    <t>FO-25-1745878</t>
  </si>
  <si>
    <t>28/10/2025 SE ESCALA AL COORDINADOR DE ZONA PARA ENTREGA DE ROLLOS EN SITIO | 31/10/2025 SE REALIZA ENTREGA DE 30 ROLLOS POR EL OPERADOR VELOCES CON LA GUIA V4001736378</t>
  </si>
  <si>
    <t>2947188</t>
  </si>
  <si>
    <t>3007068736</t>
  </si>
  <si>
    <t>BARRIO CENTRO SOPO 2</t>
  </si>
  <si>
    <t>FO-25-1746762</t>
  </si>
  <si>
    <t>28/10/2025 SE ESCALA AL COORDINADOR DE ZONA PARA ENTREGA DE ROLLOS EN SITIO | 31/10/2025 SE VISITA COMERCIO CB BANCOLOMBIA, SE ENTREGAN ROLLOS DE PAPELERÍA SOLICITADOS PARA EL DATAFONO, NO UPS, NO SE MANIPULAN EQUIPOS.</t>
  </si>
  <si>
    <t>2947292</t>
  </si>
  <si>
    <t>3007059661</t>
  </si>
  <si>
    <t>PTM JAMUNDI VARIEDADES MAILOVE</t>
  </si>
  <si>
    <t>FO-25-1746759</t>
  </si>
  <si>
    <t>28/10/2025 SE ESCALA AL COORDINADOR DE ZONA PARA ENTREGA DE ROLLOS EN SITIO | 29/10/2025 SE VISITA CORRESPONSAL Y SE REALIZA ENTREGA DE 100 ROLLO</t>
  </si>
  <si>
    <t>2947357</t>
  </si>
  <si>
    <t>FO-25-1746754</t>
  </si>
  <si>
    <t>28/10/2025 SE ESCALA AL COORDINADOR DE ZONA PARA ENTREGA DE ROLLOS EN SITIO | 30/10/2025 ENTREGA DE 30 ROLLOS</t>
  </si>
  <si>
    <t>2947410</t>
  </si>
  <si>
    <t>3007039984</t>
  </si>
  <si>
    <t>DISTRICOL TIENDA LA HORMIGA DE</t>
  </si>
  <si>
    <t>FO-25-1746752</t>
  </si>
  <si>
    <t>28/10/2025 SE ESCALA AL COORDINADOR DE ZONA PARA ENTREGA DE ROLLOS EN SITIO | 29/10/2025 SE REALIZA VISITA SE ENTREGA 20 ROLLOS</t>
  </si>
  <si>
    <t>2947479</t>
  </si>
  <si>
    <t>3007060001</t>
  </si>
  <si>
    <t>PTM PLANETA RICA AGENCIA INMO</t>
  </si>
  <si>
    <t>FO-25-1746746</t>
  </si>
  <si>
    <t>28/10/2025 SE ESCALA AL COORDINADOR DE ZONA PARA ENTREGA DE ROLLOS EN SITIO | 29/10/2025 SE REALIZA ENTREGA DE 20 ROLLOS A CORRESPONSAL REDEBAN</t>
  </si>
  <si>
    <t>2947785</t>
  </si>
  <si>
    <t>3007080607</t>
  </si>
  <si>
    <t>BARRIO PACANDE IBAGUE 1</t>
  </si>
  <si>
    <t>FO-25-1746744</t>
  </si>
  <si>
    <t>28/10/2025 SE ESCALA AL COORDINADOR DE ZONA PARA ENTREGA DE ROLLOS EN SITIO | 29/10/2025 SE HACE ENTREGA DE 30 ROLLOS EN DIRECCIÓN INDICADA</t>
  </si>
  <si>
    <t>2948058</t>
  </si>
  <si>
    <t>FO-25-1747042</t>
  </si>
  <si>
    <t>28/10/2025 SE ESCALA AL COORDINADOR DE ZONA PARA ENTREGA DE ROLLOS EN SITIO | 30/10/2025 EN COMUNICACIÓN CON EL SEÑOR PEDRO AVILA AL NÚMERO 3212665693,  INDICA SE ENVIEN LOS ROLLOS POR SERVICIO BUSETA PUBLICA. RECIBIDO OK</t>
  </si>
  <si>
    <t>2949115</t>
  </si>
  <si>
    <t>3007079665</t>
  </si>
  <si>
    <t>BARRIOI CATUMARE VILLAVICENCIO</t>
  </si>
  <si>
    <t>FO-25-1747649</t>
  </si>
  <si>
    <t>28/10/2025 SE ESCALA AL COORDINADOR DE ZONA PARA ENTREGA DE ROLLOS EN SITIO | 29/10/2025 SE VISITA CB Y SE REALIZA ENTREGA DE 30 ROLLOS DE PAPEL TERMICO PARA DATÁFONO</t>
  </si>
  <si>
    <t>2949296</t>
  </si>
  <si>
    <t>3007079182</t>
  </si>
  <si>
    <t>BARRIO REFUGIO CALI 1</t>
  </si>
  <si>
    <t>FO-25-1747824</t>
  </si>
  <si>
    <t>29/10/2025 SE ESCALA AL COORDINADOR DE ZONA PARA ENTREGA DE ROLLOS EN SITIO | 29/10/2025 SE ENTREGAN ROLLOS DE REDEBAN A LA SEÑORA</t>
  </si>
  <si>
    <t>2949395</t>
  </si>
  <si>
    <t>FO-25-1749066</t>
  </si>
  <si>
    <t>29/10/2025 SE ESCALA AL COORDINADOR DE ZONA PARA ENTREGA DE ROLLOS EN SITIO | 31/10/2025 SE REALIZA ENTREGA DE 60 ROLLOS POR EL OPERADOR VELOCES CON LA GUIA V4001741273</t>
  </si>
  <si>
    <t>2949398</t>
  </si>
  <si>
    <t>FO-25-1749064</t>
  </si>
  <si>
    <t>29/10/2025 SE ESCALA AL COORDINADOR DE ZONA PARA ENTREGA DE ROLLOS EN SITIO | 30/10/2025 SE LLAMA A LA SEÑORA ERIKA OLIVARES, AL NÚMERO 3013338973 ME INDICA QUE ELLA TIENE DATÁFONO WOMPI Y POR ESO SE CANCELA LA ENVIADA DE ROLLOS REDEBAN.</t>
  </si>
  <si>
    <t>2949442</t>
  </si>
  <si>
    <t>FO-25-1747916</t>
  </si>
  <si>
    <t>29/10/2025 SE ESCALA AL COORDINADOR DE ZONA PARA ENTREGA DE ROLLOS EN SITIO | 31/10/2025 SE REALIZA ENTREGA DE 230 ROLLOS POR EL OPERADOR VELOCES CON LA GUIA V4001736380</t>
  </si>
  <si>
    <t>2949461</t>
  </si>
  <si>
    <t>3007069538</t>
  </si>
  <si>
    <t>BARRIO CORR ZAPATA</t>
  </si>
  <si>
    <t>FO-25-1747911</t>
  </si>
  <si>
    <t>29/10/2025 SE ESCALA AL COORDINADOR DE ZONA PARA ENTREGA DE ROLLOS EN SITIO | 30/10/2025 SE ENVIAN 30 ROLLOS POR FLOTA SE COMPARTE GUIA A LA USUARIA Y CONFIRMA RECIBIDO</t>
  </si>
  <si>
    <t>2949486</t>
  </si>
  <si>
    <t>3007070262</t>
  </si>
  <si>
    <t>DISTRICOL  AL NATURAL JUGS</t>
  </si>
  <si>
    <t>FO-25-1747907</t>
  </si>
  <si>
    <t>29/10/2025 SE ESCALA AL COORDINADOR DE ZONA PARA ENTREGA DE ROLLOS EN SITIO | 30/10/2025 ENTREGA DE 20 ROLLOS EN LA OFICINA CENTRAL DE BACOTA</t>
  </si>
  <si>
    <t>2949527</t>
  </si>
  <si>
    <t>3007070111</t>
  </si>
  <si>
    <t>PTM CALI  LA OFICINA JC</t>
  </si>
  <si>
    <t>FO-25-1747917</t>
  </si>
  <si>
    <t>29/10/2025 SE ESCALA AL COORDINADOR DE ZONA PARA ENTREGA DE ROLLOS EN SITIO | 29/10/2025 SE ENTREGAN 90 ROLLOS DE REDEBAN AL SEÑOR LUIS</t>
  </si>
  <si>
    <t>2949564</t>
  </si>
  <si>
    <t>3007076026</t>
  </si>
  <si>
    <t>BARRIO CENTRO PITAL 5</t>
  </si>
  <si>
    <t>FO-25-1762196</t>
  </si>
  <si>
    <t>31/10/2025 SE INTENTO COMUNICACIÓN CON EL USUARIO, NO SE LOGRA CONTACTO. SE PROCEDE A CANCELAR LA SOLICITUD POR QUE SE LLAMA EN DÍAS Y HORARIOS DIFERENTES Y NO SE OBTIENE RESPUESTA.</t>
  </si>
  <si>
    <t>2949611</t>
  </si>
  <si>
    <t>FO-25-1749069</t>
  </si>
  <si>
    <t>29/10/2025 SE ESCALA AL COORDINADOR DE ZONA PARA ENTREGA DE ROLLOS EN SITIO | 30/10/2025 VISITAMOS COMERCIO REALIZAMOS ENTREGA DE 30 ROLLOS.</t>
  </si>
  <si>
    <t>2949647</t>
  </si>
  <si>
    <t>FO-25-1749054</t>
  </si>
  <si>
    <t>29/10/2025 SE ESCALA AL COORDINADOR DE ZONA PARA ENTREGA DE ROLLOS EN SITIO | 30/10/2025 SE REALIZA ENTREGA DE 70 ROLLOS CON VISITA NO SE MANIPULA TERMINAL</t>
  </si>
  <si>
    <t>2949708</t>
  </si>
  <si>
    <t>3007079837</t>
  </si>
  <si>
    <t>PTM MEDELLIN D I J  TECHNOLOGY</t>
  </si>
  <si>
    <t>FO-25-1749062</t>
  </si>
  <si>
    <t>29/10/2025 SE ESCALA AL COORDINADOR DE ZONA PARA ENTREGA DE ROLLOS EN SITIO | 31/10/2025 SE REALIZA ENTREGA DE 70 ROLLOS POR EL OPERADOR VELOCES CON LA GUIA V4001741274</t>
  </si>
  <si>
    <t>2949731</t>
  </si>
  <si>
    <t>FO-25-1749057</t>
  </si>
  <si>
    <t>29/10/2025 SE ESCALA AL COORDINADOR DE ZONA PARA ENTREGA DE ROLLOS EN SITIO | 31/10/2025 DURANTE LA VISITA TECNICA SE REALIZA ENTREGA DE ROLLOS PARA DATÁFONO NO SE MANIPULAN EQUIPOS</t>
  </si>
  <si>
    <t>2950238</t>
  </si>
  <si>
    <t>FO-25-1749032</t>
  </si>
  <si>
    <t>29/10/2025 SE ESCALA AL COORDINADOR DE ZONA PARA ENTREGA DE ROLLOS EN SITIO | 31/10/2025 SE REALIZA ENTREGA DE 10 ROLLOS POR EL OPERADOR VELOCES CON LA GUIA V4001741276</t>
  </si>
  <si>
    <t>2950906</t>
  </si>
  <si>
    <t>FO-25-1749498</t>
  </si>
  <si>
    <t>29/10/2025 SE ESCALA AL COORDINADOR DE ZONA PARA ENTREGA DE ROLLOS EN SITIO | 31/10/2025 SE REALIZA ENTREGA DE 70 ROLLOS POR EL OPERADOR VELOCES CON LA GUIA V4001741278</t>
  </si>
  <si>
    <t>2950968</t>
  </si>
  <si>
    <t>3007047649</t>
  </si>
  <si>
    <t>DISTRICOL TELECOMUNICACIONES L</t>
  </si>
  <si>
    <t>FO-25-1749596</t>
  </si>
  <si>
    <t>29/10/2025 SE ESCALA AL COORDINADOR DE ZONA PARA ENTREGA DE ROLLOS EN SITIO | 31/10/2025 SE VISITA COMERCIO CB BANCOLOMBIA, SE ENTREGAN ROLLOS DE PAPELERÍA SOLICITADOS PARA EL DATAFONO, NO UPS, NO SE MANIPULAN EQUIPOS.</t>
  </si>
  <si>
    <t>2950982</t>
  </si>
  <si>
    <t>3007071120</t>
  </si>
  <si>
    <t>SOPÓ CENTRO</t>
  </si>
  <si>
    <t>FO-25-1749593</t>
  </si>
  <si>
    <t>2951406</t>
  </si>
  <si>
    <t>3007061382</t>
  </si>
  <si>
    <t>BARRIO PABLO VI SAN GIL</t>
  </si>
  <si>
    <t>FO-25-1749866</t>
  </si>
  <si>
    <t>29/10/2025 SE ESCALA AL COORDINADOR DE ZONA PARA ENTREGA DE ROLLOS EN SITIO | 29/10/2025 ENVÍO DE 30ROLLOS PARA DATÁFONO</t>
  </si>
  <si>
    <t>2951639</t>
  </si>
  <si>
    <t>FO-25-1755117</t>
  </si>
  <si>
    <t>30/10/2025 SE HACE ENTREGA DE 20 ROLLOS REDEBAN DE MANERA EXITOSA</t>
  </si>
  <si>
    <t>2952066</t>
  </si>
  <si>
    <t>FO-25-1751570</t>
  </si>
  <si>
    <t>29/10/2025 SE ESCALA AL COORDINADOR DE ZONA PARA ENTREGA DE ROLLOS EN SITIO | 31/10/2025 SE HACE ENTREGA DE 50 ROLLOS REDEBAN DE MANERA EXITOSA</t>
  </si>
  <si>
    <t>2952152</t>
  </si>
  <si>
    <t>FO-25-1751561</t>
  </si>
  <si>
    <t>29/10/2025 SE ESCALA AL COORDINADOR DE ZONA PARA ENTREGA DE ROLLOS EN SITIO | 31/10/2025 SE REALIZA ENTREGA DE 140 ROLLOS POR EL OPERADOR VELOCES CON LA GUIA V4001741279</t>
  </si>
  <si>
    <t>2952181</t>
  </si>
  <si>
    <t>3007048005</t>
  </si>
  <si>
    <t>DISTRICOL ALMACEN LOURDES</t>
  </si>
  <si>
    <t>FO-25-1751555</t>
  </si>
  <si>
    <t>29/10/2025 SE ESCALA AL COORDINADOR DE ZONA PARA ENTREGA DE ROLLOS EN SITIO | 30/10/2025 EN LA VISITA TÉCNICA SE REALIZÓ LA ENTREGA DE 30 ROLLOS TERMICOS DE REDEBAN PARA EL CB.</t>
  </si>
  <si>
    <t>2952200</t>
  </si>
  <si>
    <t>FO-25-1756528</t>
  </si>
  <si>
    <t>30/10/2025 SE ESCALA AL COORDINADOR DE ZONA PARA ENTREGA DE ROLLOS EN SITIO | 30/10/2025 ENTREGA DE 30 ROLLOS PARA DATÁFONO</t>
  </si>
  <si>
    <t>2952207</t>
  </si>
  <si>
    <t>FO-25-1753869</t>
  </si>
  <si>
    <t>31/10/2025 SE REALIZA ENVIO DE 30 ROLLOS, CON LA GUIA 2187690858 SERVIENTREGA SE CONFIRMA ENTREGA EXITOSA POR PARTE DE LA TRANSPORTADORA</t>
  </si>
  <si>
    <t>2952271</t>
  </si>
  <si>
    <t>FO-25-1751547</t>
  </si>
  <si>
    <t>29/10/2025 SE ESCALA AL COORDINADOR DE ZONA PARA ENTREGA DE ROLLOS EN SITIO | 31/10/2025 SE REALIZA ENTREGA DE 10 ROLLOS POR EL OPERADOR VELOCES CON LA GUIA V4001741283</t>
  </si>
  <si>
    <t>2952329</t>
  </si>
  <si>
    <t>3007020487</t>
  </si>
  <si>
    <t>MULTIPAGAS UNICENTRO ARMENIA</t>
  </si>
  <si>
    <t>FO-25-1751549</t>
  </si>
  <si>
    <t>29/10/2025 SE ESCALA AL COORDINADOR DE ZONA PARA ENTREGA DE ROLLOS EN SITIO | 31/10/2025 SE VISITA COMERCIO SE REALIZÓ ENTREGA DE 200 ROLLOS</t>
  </si>
  <si>
    <t>2952385</t>
  </si>
  <si>
    <t>3007026668</t>
  </si>
  <si>
    <t>BARRIO QUESADA BOGOTA</t>
  </si>
  <si>
    <t>FO-25-1751541</t>
  </si>
  <si>
    <t>29/10/2025 SE ESCALA AL COORDINADOR DE ZONA PARA ENTREGA DE ROLLOS EN SITIO | 31/10/2025 SE ENTREGAN  ROLLOS SIN MANIPULACIÓN DEL DATAFONO SIN NOVEDAD</t>
  </si>
  <si>
    <t>2952560</t>
  </si>
  <si>
    <t>3007019323</t>
  </si>
  <si>
    <t>BARRIO PUERTA DEL SOL CALI</t>
  </si>
  <si>
    <t>FO-25-1751528</t>
  </si>
  <si>
    <t>29/10/2025 SE ESCALA AL COORDINADOR DE ZONA PARA ENTREGA DE ROLLOS EN SITIO | 31/10/2025 SE ENTREGAN 40 ROLLOS DE REDEBAN AL SEÑOR FABIÁN OROZCO VALENCIA</t>
  </si>
  <si>
    <t>2953112</t>
  </si>
  <si>
    <t>3007080003</t>
  </si>
  <si>
    <t>BARRIO TOLEDO PLATA CUCUTA 4</t>
  </si>
  <si>
    <t>FO-25-1751512</t>
  </si>
  <si>
    <t>29/10/2025 SE ESCALA AL COORDINADOR DE ZONA PARA ENTREGA DE ROLLOS EN SITIO | 30/10/2025 SE REALIZA ENTREGA DE 10 ROLLOS RBM OK</t>
  </si>
  <si>
    <t>2953145</t>
  </si>
  <si>
    <t>3007019509</t>
  </si>
  <si>
    <t>UNICENTRO VILLAVICENCIO</t>
  </si>
  <si>
    <t>FO-25-1751510</t>
  </si>
  <si>
    <t>29/10/2025 SE ESCALA AL COORDINADOR DE ZONA PARA ENTREGA DE ROLLOS EN SITIO | 30/10/2025 SE VISITA CB PERO NO ES POSIBLE ENTREGAR ROLLOS ESTO  DEBIDO A QUE  QUE  EL DIA MIÉRCOLES VINO LA  TRANSPORTADORA Y LES ENTREGARON 250 ROLLOS Y NO PUEDEN RECIBIR LOS ROLLOS POR QUE TIENEN SOBRE STOCK EN SU ALMACEN</t>
  </si>
  <si>
    <t>2953186</t>
  </si>
  <si>
    <t>FO-25-1751501</t>
  </si>
  <si>
    <t>29/10/2025 SE ESCALA AL COORDINADOR DE ZONA PARA ENTREGA DE ROLLOS EN SITIO | 31/10/2025 SE ENTREGAN 30 ROLLOS DE REDEBAN A LA SEÑORA CAROLINA VELEZ CASTILLO</t>
  </si>
  <si>
    <t>2953317</t>
  </si>
  <si>
    <t>FO-25-1751493</t>
  </si>
  <si>
    <t>29/10/2025 SE ESCALA AL COORDINADOR DE ZONA PARA ENTREGA DE ROLLOS EN SITIO | 31/10/2025 SE REALIZA VISITA AL COMERCIO SE ENTREGAN 20 ROLLOS</t>
  </si>
  <si>
    <t>2953324</t>
  </si>
  <si>
    <t>FO-25-1751484</t>
  </si>
  <si>
    <t>29/10/2025 SE ESCALA AL COORDINADOR DE ZONA PARA ENTREGA DE ROLLOS EN SITIO | 31/10/2025 SE ENTREGAN 210  ROLLOS DE REDEBAN A LA SEÑORITA</t>
  </si>
  <si>
    <t>2953459</t>
  </si>
  <si>
    <t>FO-25-1755482</t>
  </si>
  <si>
    <t>30/10/2025 SE REALIZA ENTREGA EFECTIVA DE 100 ROLLOS</t>
  </si>
  <si>
    <t>2953501</t>
  </si>
  <si>
    <t>3007064899</t>
  </si>
  <si>
    <t>BARRIO CENTRO ANAPOIMA</t>
  </si>
  <si>
    <t>FO-25-1751477</t>
  </si>
  <si>
    <t>29/10/2025 SE ESCALA AL COORDINADOR DE ZONA PARA ENTREGA DE ROLLOS EN SITIO | 31/10/2025 SE LLEGAR AL COMERCIO PARA LA ENTREGA DE ROLLOS SE VALÍA CLIENTE EL DÍA DE AYER LE HICIERON MIGRACIÓN A TECNOLOGÍA WOMPI POR TAL MOTIVO NO SE ENTREGAN ROLLOS DE REDEBAN CLIENTE TAMPOCO FIRMA YA QUE NO SE LES ENTREGA NADA</t>
  </si>
  <si>
    <t>2953523</t>
  </si>
  <si>
    <t>3007071466</t>
  </si>
  <si>
    <t>PTM GUARNE  SAN ANDREAS</t>
  </si>
  <si>
    <t>FO-25-1751465</t>
  </si>
  <si>
    <t>29/10/2025 SE ESCALA AL COORDINADOR DE ZONA PARA ENTREGA DE ROLLOS EN SITIO | 31/10/2025 SE REALIZA ENTREGA DE ROLLOS</t>
  </si>
  <si>
    <t>2953553</t>
  </si>
  <si>
    <t>3007010324</t>
  </si>
  <si>
    <t>EL JORDAN - ANTIOQUIA</t>
  </si>
  <si>
    <t>FO-25-1762194</t>
  </si>
  <si>
    <t>CANCELADO POR LA ENTIDAD</t>
  </si>
  <si>
    <t>15897</t>
  </si>
  <si>
    <t>2953726</t>
  </si>
  <si>
    <t>3007075885</t>
  </si>
  <si>
    <t>ZETAQUIRA</t>
  </si>
  <si>
    <t>BARRIO LA PAZ ZETAQUIRA</t>
  </si>
  <si>
    <t>FO-25-1752662</t>
  </si>
  <si>
    <t>31/10/2025 SE REALIZA ENTREGA DE 20 ROLLOS CON VISTA</t>
  </si>
  <si>
    <t>2953733</t>
  </si>
  <si>
    <t>3007055247</t>
  </si>
  <si>
    <t>DISTRICOL VILLAFARMA PLUS</t>
  </si>
  <si>
    <t>FO-25-1752603</t>
  </si>
  <si>
    <t>30/10/2025 SE ESCALA AL COORDINADOR DE ZONA PARA ENTREGA DE ROLLOS EN SITIO | 30/10/2025 VISITAMOS COMERCIO REALIZAMOS ENTREGA DE 40 ROLLOS.</t>
  </si>
  <si>
    <t>2953802</t>
  </si>
  <si>
    <t>FO-25-1752598</t>
  </si>
  <si>
    <t>30/10/2025 SE REALIZA ENTREGA DE 50 ROLLOS EN DIRECCIÓN DE CB</t>
  </si>
  <si>
    <t>2953852</t>
  </si>
  <si>
    <t>3007067674</t>
  </si>
  <si>
    <t>BARRIO LAS COLINAS ARMENIA</t>
  </si>
  <si>
    <t>FO-25-1755108</t>
  </si>
  <si>
    <t>30/10/2025 SE VISITA COMERCIO SE REALIZÓ ENTREGA DE 40 ROLLOS</t>
  </si>
  <si>
    <t>2953861</t>
  </si>
  <si>
    <t>FO-25-1755103</t>
  </si>
  <si>
    <t>30/10/2025 SE ESCALA AL COORDINADOR DE ZONA PARA ENTREGA DE ROLLOS EN SITIO | 31/10/2025 VISITAMOS COMERCIO REALIZAMOS ENTREGA DE 40 ROLLOS.</t>
  </si>
  <si>
    <t>2953949</t>
  </si>
  <si>
    <t>FO-25-1753563</t>
  </si>
  <si>
    <t>30/10/2025 SE ESCALA AL COORDINADOR DE ZONA PARA ENTREGA DE ROLLOS EN SITIO | 31/10/2025 SE REALIZÓ ENTREGA DE 30 ROLLOS PARA CB BANCOLOMBIA, NO SÉ MANIPULÓ EQUIPOS.</t>
  </si>
  <si>
    <t>2954343</t>
  </si>
  <si>
    <t>FO-25-1753550</t>
  </si>
  <si>
    <t>30/10/2025 SE ESCALA AL COORDINADOR DE ZONA PARA ENTREGA DE ROLLOS EN SITIO | 31/10/2025 SE HACE ENTREGA DE 30 ROLLOS REDEBAN DE MANERA EXITOSA</t>
  </si>
  <si>
    <t>2954759</t>
  </si>
  <si>
    <t>FO-25-1755096</t>
  </si>
  <si>
    <t>30/10/2025 SE ESCALA AL COORDINADOR DE ZONA PARA ENTREGA DE ROLLOS EN SITIO | 31/10/2025 SE VISITA COMERCIO Y SE ENTREGAN 10 ROLLOS OK.</t>
  </si>
  <si>
    <t>2954842</t>
  </si>
  <si>
    <t>FO-25-1753796</t>
  </si>
  <si>
    <t>30/10/2025 SE ENTREGA ROLLOS EN SITIO</t>
  </si>
  <si>
    <t>2954849</t>
  </si>
  <si>
    <t>3007078493</t>
  </si>
  <si>
    <t>PTM SAN ANDRES Y PROVIDENCIA A</t>
  </si>
  <si>
    <t>FO-25-1762189</t>
  </si>
  <si>
    <t>31/10/2025 SE PROCEDE A CERRAR SOLICITUD YA QUE EL CORRESPONSAL SE ENCUENTRA UBICADO EN SAN ANDRES, ESTE ES ATENDIDO POR CON FUERZA LA FUERZA COMERCIAL DE REDEBAN</t>
  </si>
  <si>
    <t>2954870</t>
  </si>
  <si>
    <t>3007051333</t>
  </si>
  <si>
    <t>BARRIO CHAPINERO BOGOTA 19</t>
  </si>
  <si>
    <t>FO-25-1753792</t>
  </si>
  <si>
    <t>30/10/2025 SE ESCALA AL COORDINADOR DE ZONA PARA ENTREGA DE ROLLOS EN SITIO | 31/10/2025 SE ENTREGAN  ROLLOS SIN MANIPULACIÓN DEL DATAFONO SIN NOVEDAD</t>
  </si>
  <si>
    <t>2954881</t>
  </si>
  <si>
    <t>FO-25-1753784</t>
  </si>
  <si>
    <t>30/10/2025 SE ESCALA AL COORDINADOR DE ZONA PARA ENTREGA DE ROLLOS EN SITIO | 31/10/2025 SE HACE ENTREGA DE 40 ROLLOS REDEBAN DE MANERA EXITOSA</t>
  </si>
  <si>
    <t>2954978</t>
  </si>
  <si>
    <t>FO-25-1753779</t>
  </si>
  <si>
    <t>30/10/2025 SE ENTREGA 40 ROLLOS AL LADO DEL CORRESPONSAL POR INDICACIONES DE LA SEÑORA DIANA SIERRA, QUE ESTÁ EN CITA MÉDICA Y SE LE ENTREGA AL SEÑORA PADRE DE LA SEÑORA.</t>
  </si>
  <si>
    <t>2955183</t>
  </si>
  <si>
    <t>FO-25-1762186</t>
  </si>
  <si>
    <t>91540</t>
  </si>
  <si>
    <t>2955192</t>
  </si>
  <si>
    <t>3007078910</t>
  </si>
  <si>
    <t>PUERTO NARIÑO</t>
  </si>
  <si>
    <t>BARRIO PUERTO NARIÑO PUERTO NARIÑO</t>
  </si>
  <si>
    <t>FO-25-1762185</t>
  </si>
  <si>
    <t>2955643</t>
  </si>
  <si>
    <t>3007048635</t>
  </si>
  <si>
    <t>PTM  CUCUTA TIENDA MIXTA EL PU</t>
  </si>
  <si>
    <t>FO-25-1755061</t>
  </si>
  <si>
    <t>30/10/2025 SE ESCALA AL COORDINADOR DE ZONA PARA ENTREGA DE ROLLOS EN SITIO | 30/10/2025 SE REALIZA ENTREGA DE 30 ROLLOS RBM OK</t>
  </si>
  <si>
    <t>2955849</t>
  </si>
  <si>
    <t>FO-25-1755051</t>
  </si>
  <si>
    <t>30/10/2025 SE ESCALA AL COORDINADOR DE ZONA PARA ENTREGA DE ROLLOS EN SITIO | 31/10/2025 SE VISITA COMERCIO SE REALIZA LA ENTREGA DE 70 ROLLOS RBM CB OPERATIVO</t>
  </si>
  <si>
    <t>2955934</t>
  </si>
  <si>
    <t>FO-25-1755046</t>
  </si>
  <si>
    <t>30/10/2025 SE ESCALA AL COORDINADOR DE ZONA PARA ENTREGA DE ROLLOS EN SITIO | 31/10/2025 SE VISITA COMERCIO CB BANCOLOMBIA, SE ENTREGAN ROLLOS DE PAPELERÍA SOLICITADOS PARA EL DATAFONO, NO UPS, NO SE MANIPULAN EQUIPOS.</t>
  </si>
  <si>
    <t>2956343</t>
  </si>
  <si>
    <t>3007074578</t>
  </si>
  <si>
    <t>BARRIO LA FLORESTA MONTERIA 6</t>
  </si>
  <si>
    <t>FO-25-1755015</t>
  </si>
  <si>
    <t>2956485</t>
  </si>
  <si>
    <t>3007073076</t>
  </si>
  <si>
    <t>BARRIO CENTRO IBAGUE 47</t>
  </si>
  <si>
    <t>FO-25-1755543</t>
  </si>
  <si>
    <t>30/10/2025 SE ESCALA AL COORDINADOR DE ZONA PARA ENTREGA DE ROLLOS EN SITIO | 31/10/2025 SE REALIZA ENTREGA DE 50 ROLLOS POR SOLICITUD DEL CLIENTE.</t>
  </si>
  <si>
    <t>2956582</t>
  </si>
  <si>
    <t>FO-25-1755674</t>
  </si>
  <si>
    <t>30/10/2025 SE ESCALA AL COORDINADOR DE ZONA PARA ENTREGA DE ROLLOS EN SITIO | 30/10/2025 EN LA VISITA TÉCNICA SE REALIZÓ LA ENTREGA DE 80 ROLLOS TÉRMICOS DE REDEBAN PARA EL CB.</t>
  </si>
  <si>
    <t>2957057</t>
  </si>
  <si>
    <t>FO-25-1756080</t>
  </si>
  <si>
    <t>30/10/2025 SE ESCALA AL COORDINADOR DE ZONA PARA ENTREGA DE ROLLOS EN SITIO | 31/10/2025 SE ENTREGAN 30 ROLLOS.</t>
  </si>
  <si>
    <t>2957725</t>
  </si>
  <si>
    <t>FO-25-1756391</t>
  </si>
  <si>
    <t>30/10/2025 SE ESCALA AL COORDINADOR DE ZONA PARA ENTREGA DE ROLLOS EN SITIO | 31/10/2025 SE REALIZA ENVIÓ DE 40 ROLLOS PRA DATÁFONO A SATISFACCIÓN DEL CLIENTE, DESPUÉS DE 2 HORAS EL USUARIO CONFIRMA RECEPCIÓN DE ROLLOS VÍA WHATSAPP</t>
  </si>
  <si>
    <t>2957804</t>
  </si>
  <si>
    <t>3007038830</t>
  </si>
  <si>
    <t>PTM B MANGA JAIMES</t>
  </si>
  <si>
    <t>FO-25-1756581</t>
  </si>
  <si>
    <t>30/10/2025 SE ESCALA AL COORDINADOR DE ZONA PARA ENTREGA DE ROLLOS EN SITIO | 31/10/2025 SE HACE PRESENCIA EN COMERCIO SE REALIZA ENTREGA DE 20 ROLLOS</t>
  </si>
  <si>
    <t>2957822</t>
  </si>
  <si>
    <t>3007064289</t>
  </si>
  <si>
    <t>BARRIO PUEBLO NUEVO CUCUTA</t>
  </si>
  <si>
    <t>FO-25-1756579</t>
  </si>
  <si>
    <t>30/10/2025 SE ESCALA AL COORDINADOR DE ZONA PARA ENTREGA DE ROLLOS EN SITIO | 31/10/2025 SE REALIZA ENTREGA DE 90 ROLLOS RBM OK</t>
  </si>
  <si>
    <t>2958008</t>
  </si>
  <si>
    <t>3007037742</t>
  </si>
  <si>
    <t>BARRIO PUERTO NUEVO SANTA MART</t>
  </si>
  <si>
    <t>FO-25-1756978</t>
  </si>
  <si>
    <t>30/10/2025 SE ESCALA AL COORDINADOR DE ZONA PARA ENTREGA DE ROLLOS EN SITIO | 31/10/2025 SE REALIZA ENVIÓ DE 110 ROLLO PARA DATÁFONO A SATISFACCIÓN DEL CLIENTE, SE CONFIRMA DESPUÉS DE 2 HORAS LA RECEPCIÓN DE LOS ROLLOS VÍA WHATSAPP</t>
  </si>
  <si>
    <t>2958242</t>
  </si>
  <si>
    <t>FO-25-1756956</t>
  </si>
  <si>
    <t>30/10/2025 SE ESCALA AL COORDINADOR DE ZONA PARA ENTREGA DE ROLLOS EN SITIO | 31/10/2025 SE HACE PRESENCIA EN COMERCIO SE REALIZA ENTREGA DE 40 ROLLOS</t>
  </si>
  <si>
    <t>2958711</t>
  </si>
  <si>
    <t>3007046626</t>
  </si>
  <si>
    <t>PTM  BUCARAMANGA  LA GRAN ESQU</t>
  </si>
  <si>
    <t>FO-25-1759018</t>
  </si>
  <si>
    <t>30/10/2025 SE ESCALA AL COORDINADOR DE ZONA PARA ENTREGA DE ROLLOS EN SITIO | 31/10/2025 SE HACE PRESENCIA EN COMERCIO SE REALIZA ENTREGA DE 30 ROLLOS</t>
  </si>
  <si>
    <t>2958950</t>
  </si>
  <si>
    <t>FO-25-1759261</t>
  </si>
  <si>
    <t>30/10/2025 SE ESCALA AL COORDINADOR DE ZONA PARA ENTREGA DE ROLLOS EN SITIO | 31/10/2025 SE REALIZA ENTREGA DE ROLLOS</t>
  </si>
  <si>
    <t>2959056</t>
  </si>
  <si>
    <t>FO-25-1759895</t>
  </si>
  <si>
    <t>30/10/2025 SE ESCALA AL COORDINADOR DE ZONA PARA ENTREGA DE ROLLOS EN SITIO | 31/10/2025 SE VISITA COMERCIO Y SE ENTREGAN 30 ROLLOS OK</t>
  </si>
  <si>
    <t>2959443</t>
  </si>
  <si>
    <t>3007042791</t>
  </si>
  <si>
    <t>DISTRICOL MASCOTIKAS</t>
  </si>
  <si>
    <t>FO-25-1760627</t>
  </si>
  <si>
    <t>30/10/2025 SE ESCALA AL COORDINADOR DE ZONA PARA ENTREGA DE ROLLOS EN SITIO | 31/10/2025 SE REALIZA ENTREGA DE 30 ROLLOS POR SOLICITUD DEL CLIENTE.</t>
  </si>
  <si>
    <t>2959453</t>
  </si>
  <si>
    <t>3007033015</t>
  </si>
  <si>
    <t>BARRIO TERRAZAS BUCARAMANGA</t>
  </si>
  <si>
    <t>FO-25-1760938</t>
  </si>
  <si>
    <t>30/10/2025 SE ESCALA AL COORDINADOR DE ZONA PARA ENTREGA DE ROLLOS EN SITIO | 31/10/2025 SE HACE PRESENCIA EN COMERCIO SE REALIZA ENTREGA DE 60 ROLLOS</t>
  </si>
  <si>
    <t>2959461</t>
  </si>
  <si>
    <t>FO-25-1760936</t>
  </si>
  <si>
    <t>30/10/2025 SE ESCALA AL COORDINADOR DE ZONA PARA ENTREGA DE ROLLOS EN SITIO | 30/10/2025 VISITAMOS COMERCIO REALIZAMOS ENTREGA DE 30 ROLLOS.</t>
  </si>
  <si>
    <t>2960542</t>
  </si>
  <si>
    <t>3007067939</t>
  </si>
  <si>
    <t>PTM NEIVA DISTRIBUCIONES CB FE</t>
  </si>
  <si>
    <t>FO-25-1761955</t>
  </si>
  <si>
    <t>30/10/2025 SE ESCALA AL COORDINADOR DE ZONA PARA ENTREGA DE ROLLOS EN SITIO | 31/10/2025 SE ENTREGA 30 ROLLOS SIN NOVEDAD</t>
  </si>
  <si>
    <t>2960556</t>
  </si>
  <si>
    <t>3007074236</t>
  </si>
  <si>
    <t>PAGAFACIL AGUAZUL</t>
  </si>
  <si>
    <t>FO-25-1761952</t>
  </si>
  <si>
    <t>30/10/2025 SE ESCALA AL COORDINADOR DE ZONA PARA ENTREGA DE ROLLOS EN SITIO | 31/10/2025 SE VISITA COMERCIO, SE ENTREGAN 80 ROLLOS OK</t>
  </si>
  <si>
    <t>2960675</t>
  </si>
  <si>
    <t>3007078480</t>
  </si>
  <si>
    <t>PTM CALI FERRETERIA SOMOZ</t>
  </si>
  <si>
    <t>FO-25-1762037</t>
  </si>
  <si>
    <t>30/10/2025 SE ESCALA AL COORDINADOR DE ZONA PARA ENTREGA DE ROLLOS EN SITIO | 31/10/2025 EN LA VISTA TÉCNICA SE LLEGA AL SITIO SE INFORMA EL MOTIVO DE LA VISITA SE ENTREGAN 30 ROLLOS TÉRMICOS PARA EL CLIENTE</t>
  </si>
  <si>
    <t>2962646</t>
  </si>
  <si>
    <t>3007048783</t>
  </si>
  <si>
    <t>BARRIO CALLE DE LAS PROVEEDORA</t>
  </si>
  <si>
    <t>FO-25-1766875</t>
  </si>
  <si>
    <t>31/10/2025 SE ESCALA A LA RED Y SE PROCEDE A CERRAR YA QUE EL CB ESTA UBICADO EN SAN ANDRES Y LO ATIENDE LA FUERZA COMERCIAL DE RBM | 31/10/2025 SE ESCALA A LA RED Y SE PROCEDE A CERRAR YA QUE EL CB ESTA UBICADO EN SAN ANDRES Y LO ATIENDE LA FUERZA COMERCIAL DE RBM</t>
  </si>
  <si>
    <t>TA-25-1146897</t>
  </si>
  <si>
    <t>FO-25-1578979</t>
  </si>
  <si>
    <t>CODIGO AVAL</t>
  </si>
  <si>
    <t>TARJETA DE SEMBRADO</t>
  </si>
  <si>
    <t>DIAS ACTIVIDAD FACTURABLES A LA RED</t>
  </si>
  <si>
    <t>VALOR DIAS ACTIVIDAD FACTURABLES A LA RED</t>
  </si>
  <si>
    <t>VALOR FACTURABLE A LA RED</t>
  </si>
  <si>
    <t>27077</t>
  </si>
  <si>
    <t>TA-25-1146592</t>
  </si>
  <si>
    <t>CB CRECIMIENTO - NUEVO</t>
  </si>
  <si>
    <t>BAJO BAUDO</t>
  </si>
  <si>
    <t>REPRESENTACIONES DEL PACIFICO F M C SAS</t>
  </si>
  <si>
    <t>AVAL</t>
  </si>
  <si>
    <t>FO-25-1578727</t>
  </si>
  <si>
    <t>90128348</t>
  </si>
  <si>
    <t>24/09/2025 24-09-2025 SE REALIZA LLAMADA AL CLIENTE, SE HABLA CON EL SR RONAL SE VALIDA DIRECCIÓN OK, CANAL OK, TARJETA DE SEMBRADO OK, DISPONIBILIDAD TOTAL, SE CONFIRMA 4 ULTIMOS DIGITOS DE LA TARJETA: OK, LLAMAR EL DÍA LA INSTALACIÓN PARA CONFIRMAR VISITA// CONTACTO REALIZADO POR LA APP // CLIENTE INFORMA QUE SI NO HAY CONTACTO POR LLAMADA SE LE ESCRIBA O LLAME POR WHATSAPP EL CONTACTO SERIA MAS RAPIDO | 30/09/2025 SE PRESENTA BLOQUEO EN LA VIA, POR PARTE DE CARRO CISTERNA AVERIADO Y BLOQUEABA LA VIA
SE LE INFORMA AL CLIENTE Y COORDINADOR | 02/10/2025 SE INTENTA DESPLAZAMIENTO PERO AL MOMENTO DE LLEGAR A LA TERMINAL DE TRANSPORTE LA RUTA QUE CUBIRIA EL RECORRIDO AL MEDIO BAUDO ESTABA LLENA | 03/10/2025 AL MOMENTO DE LLEGAR A COMPRAR EL TIQUETE EN LA FLOTA FLUVIAL QUE VIAJA HACIA PIZARRO, LA LANCHA NO CONTABA CON MAS CUPO YA QUE LOS 27 PUESTOS ASIGNADOS PARA ELLA YA ESTABAN COMPRADOS, ADICIONAL LA CARGA QUE  LLEVABAN LOS DEMAS PASAJEROS NO PERMITÍA QUE EL PERSONAL TÉCNICO TUVIERA POSIBILIDAD DE REALIZAR EL TRAYECTO FLUVIAL (MEDIO BAUDÓ PUERTO MELUK- PIZARRO)
SE REALIZA ESPERA HASTA LAS 12:30 PM PARA VALIDAR LA POSIBILIDAD DE LLEGAR AL LUGAR DE DESTINO EN OTRA LANCHA PERO NO FUE POSIBLE | 24/10/2025 SE REALIZA INSTALACIÓN DE CB, SE REALIZAN PRUEBAS Y EL CB QUEDA OPERATIVO</t>
  </si>
  <si>
    <t>FXZZZ139</t>
  </si>
  <si>
    <t>TA-25-1157762</t>
  </si>
  <si>
    <t>DEPOSITO DE MATERIALES FERRETERIA Y ELECTRICOS NOVAZAM</t>
  </si>
  <si>
    <t>FO-25-1599755</t>
  </si>
  <si>
    <t>90117910</t>
  </si>
  <si>
    <t>29/09/2025 29-09-2025 SE REALIZA LLAMADA AL CLIENTE, SE HABLA CON DEPOSITO DE MATRIALES FERRETERIA Y ELECTRICOS NOVAZAM LTDA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01/10/2025 SE LOGRA COMUNICACION CON EL CLIENTE QUIEN COFIRMA QUE CUENTA CON SERVICIO DE INTERNET Y TARJETA DE SEMBRADO, SE CONFIRMA VISITA PARA LAS 11AM | 01/10/2025 SE REALOZA INSTALACION DE EQUIPOS Y ACCESORIOS, SE CAPACITA SOBRE ADQUIRENCIA Y SE HACEN PRUEBAS OK.</t>
  </si>
  <si>
    <t>VAZZZ956</t>
  </si>
  <si>
    <t>TA-25-1157764</t>
  </si>
  <si>
    <t>BIG PAPER GAIRA</t>
  </si>
  <si>
    <t>FO-25-1599762</t>
  </si>
  <si>
    <t>90168038</t>
  </si>
  <si>
    <t>EJECUTADO/CANCELADO</t>
  </si>
  <si>
    <t>29/09/2025 29-09-2025 SE REALIZA LLAMADA AL CLIENTE, SE HABLA CON LA SRA ERICA MARGARITA SEVERICHE LOPEZ  SE VALIDA DIRECCIÓN OK, CANAL OK, TARJETA DE SEMBRADO OK, DISPONIBILIDAD TOTAL, SE CONFIRMA 4 ULTIMOS DIGITOS DE LA TARJETA: OK, LLAMAR EL DÍA LA INSTALACIÓN PARA CONFIRMAR VISITA// CONTACTO REALIZADO POR WHATSAPP | 01/10/2025 1/10/2025 SE REALIZA VISITA AL PUNTO EL SITIO NO SE ENCUENTRA EN LA DIRECCIÓN INDICADA ESCALAMOS NOVEDAD DE DIRECCIÓN. DIRECCIÓN REAL EN LA QUE ESTÁ EL COMERCIO ES CALLE 6 # 11-94. ADICIONALMENTE USUARIA INFORMA QUE BOTÓ LA TARJETA DE SEMBRADO.</t>
  </si>
  <si>
    <t>GUTIERREZ PEREZ LUIS ALBERTO</t>
  </si>
  <si>
    <t>TA-25-1157765</t>
  </si>
  <si>
    <t>PAPELERIA Y VARIEDADES PAPEL &amp; CAFÉ</t>
  </si>
  <si>
    <t>FO-25-1599767</t>
  </si>
  <si>
    <t>90181132</t>
  </si>
  <si>
    <t>29/09/2025 29-09-2025 SE REALIZA LLAMADA AL CLIENTE, SE HABLA CON EL SR JESUS MARIA GALVIS SANGUINO  SE VALIDA DIRECCIÓN OK, CANAL OK, TARJETA DE SEMBRADO OK, DISPONIBILIDAD TOTAL, SE CONFIRMA 4 ULTIMOS DIGITOS DE LA TARJETA: OK, LLAMAR EL DÍA LA INSTALACIÓN PARA CONFIRMAR VISITA// CONTACTO REALIZADO POR LA APP | 02/10/2025 CONFIGURACIÓN Y SEMBRADO DE TARJETA DE BANCO BOGOTÁ , PRUEBA EXITOSA</t>
  </si>
  <si>
    <t>SOZZZ432</t>
  </si>
  <si>
    <t>TA-25-1157767</t>
  </si>
  <si>
    <t>CAFÉ BAR ALCAPONE</t>
  </si>
  <si>
    <t>FO-25-1599775</t>
  </si>
  <si>
    <t>90187514</t>
  </si>
  <si>
    <t>29/09/2025 29-09-2025 SE REALIZA LLAMADA AL CLIENTE, SE HABLA CON EL SR FEMBER FERNANDO POVEDA BELTRAN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01/10/2025 DURANTE VISITA TECNICA SE REALIZA INSTALACIÓN DE CORRESPONSAL BANCARIO CON SOPORTÉ, LECTOR DE BARRAS Y DATAFONO, SE CREAN USUARIOS DE CB INDICADOS POR EL CLIENTE, SE REALIZA PRUEBAS OK DE CB. CIERRES</t>
  </si>
  <si>
    <t>VHZZZ772</t>
  </si>
  <si>
    <t>TA-25-1157768</t>
  </si>
  <si>
    <t>RESTAURANTE EL PILON</t>
  </si>
  <si>
    <t>FO-25-1599783</t>
  </si>
  <si>
    <t>90178639</t>
  </si>
  <si>
    <t>29/09/2025 29-09-2025 SE REALIZA LLAMADA AL CLIENTE, SE HABLA CON LA SRA SANDRA PATRICIA MONTES MORENO  SE VALIDA DIRECCIÓN OK, CANAL OK, TARJETA DE SEMBRADO OK, DISPONIBILIDAD TOTAL, SE CONFIRMA 4 ULTIMOS DIGITOS DE LA TARJETA: OK, LLAMAR EL DÍA LA INSTALACIÓN PARA CONFIRMAR VISITA// CONTACTO REALIZADO POR LA APP | 02/10/2025 SE LLEGA A LA DIRECCIÓN INDICADA, SE REALIZA INSTALACIÓN DE CB AVAL , DATÁFONO YA EXISTENTE, SE INSTALA LECTOR , BASE Y SE ENTREGAN 20 ROLLOS , CONFIGURACIÓN Y VERSIONAMIENTO OK, USUARIOS OK , SE HABILITAN CIERRES , SE REALIZA PRUEBA DE LECTURA DE COD. BARRAS Y  SE REALIZA PRUEBA A CONVENIO AUTORIZADO.</t>
  </si>
  <si>
    <t>VIZZZ366</t>
  </si>
  <si>
    <t>TA-25-1157772</t>
  </si>
  <si>
    <t>TEXCOPY DANY</t>
  </si>
  <si>
    <t>FO-25-1599789</t>
  </si>
  <si>
    <t>90191244</t>
  </si>
  <si>
    <t>29/09/2025 29-09-2025 SE REALIZA LLAMADA AL CLIENTE, SE HABLA CON EL SR JOSE ALIRIO PAEZ RINCON SE VALIDA DIRECCIÓN OK, CANAL OK, TARJETA DE SEMBRADO OK, DISPONIBILIDAD TOTAL, SE CONFIRMA 4 ULTIMOS DIGITOS DE LA TARJETA: OK, LLAMAR EL DÍA LA INSTALACIÓN PARA CONFIRMAR VISITA// CONTACTO REALIZADO POR LA APP | 01/10/2025 INSTALACIÓN CB AVAL EXITOSA, PRUEBAS OK PRUEBAS COMERCIO CON TARJETA OK</t>
  </si>
  <si>
    <t>FTZZZ651</t>
  </si>
  <si>
    <t>TA-25-1157778</t>
  </si>
  <si>
    <t>MERKATIENDA LINA</t>
  </si>
  <si>
    <t>FO-25-1599794</t>
  </si>
  <si>
    <t>90700455</t>
  </si>
  <si>
    <t>29/09/2025 29-09-2025 SE REALIZA LLAMADA AL CLIENTE, SE HABLA CON LA SRA LINA MARIA CUNDAR CHECA SE VALIDA DIRECCIÓN OK, CANAL OK, TARJETA DE SEMBRADO OK, DISPONIBILIDAD TOTAL, SE CONFIRMA 4 ULTIMOS DIGITOS DE LA TARJETA: OK, LLAMAR EL DÍA LA INSTALACIÓN PARA CONFIRMAR VISITA// CONTACTO REALIZADO POR LA APP | 02/10/2025 SE REALIZA INSTALACIÓN DE CORRESPONSAL BANCARIO GRUPO AVAL SE ACTUALIZA VERSION SE CONFIGURA PARÁMETROS SE INICIALIZA SE REALIZA SEMBRADO DE TARJETA CREACIÓN DE USUARIOS PRUEBAS DE FUNCIONAMIENTO EXITOSAS CB QUEDA OPERATIVO</t>
  </si>
  <si>
    <t>FTZZZ604</t>
  </si>
  <si>
    <t>TA-25-1157780</t>
  </si>
  <si>
    <t>DROGUERIA MAXI FAMILIAR</t>
  </si>
  <si>
    <t>FO-25-1599799</t>
  </si>
  <si>
    <t>89346612</t>
  </si>
  <si>
    <t>29/09/2025 29-09-2025 SE REALIZA LLAMADA AL CLIENTE, SE HABLA CON EL SR HERNAN PACHON SE VALIDA DIRECCIÓN OK, CANAL OK, TARJETA DE SEMBRADO OK, DISPONIBILIDAD TOTAL, SE CONFIRMA 4 ULTIMOS DIGITOS DE LA TARJETA: OK, LLAMAR EL DÍA LA INSTALACIÓN PARA CONFIRMAR VISITA// CONTACTO REALIZADO POR LA APP | 01/10/2025 SE VISITA COMERCIO POR APERTURA DE PUNTO DONDE SE INSTALA DATÁFONO,LECTORA ,BASE ,FUENTE DE PODER ,CABLE DE RED , SE REALIZA SEMBRADO DE TARJETA OK SE REALIZAN TRANSACCIONES SE DEJA CB OPERANDO OK PRUEBA OK</t>
  </si>
  <si>
    <t>SXUZZ767</t>
  </si>
  <si>
    <t>TA-25-1157781</t>
  </si>
  <si>
    <t>MULTISERVICIOS COLVENZ</t>
  </si>
  <si>
    <t>FO-25-1599807</t>
  </si>
  <si>
    <t>41069865</t>
  </si>
  <si>
    <t>29/09/2025 29-09-2025 SE REALIZA LLAMADA AL CLIENTE, SE HABLA CON LA SRA MILADY JOHANNA LEYVA RIVEROS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01/10/2025 SE VISITA COMERCIO Y SE INSTALA DATÁFONO LECTOR ACCESORIOS,  SE REALIZAN CIERRES Y PRUEBAS OK.</t>
  </si>
  <si>
    <t>EF007759</t>
  </si>
  <si>
    <t>86573</t>
  </si>
  <si>
    <t>TA-25-1157782</t>
  </si>
  <si>
    <t>LEGUIZAMO</t>
  </si>
  <si>
    <t>VARIEDADES K SOFIA</t>
  </si>
  <si>
    <t>FO-25-1599812</t>
  </si>
  <si>
    <t>90152327</t>
  </si>
  <si>
    <t>29/09/2025 29-09-2025 SE REALIZA LLAMADA AL CLIENTE, SE HABLA CON LA SRA KANIA ESPAÑA VELA GUERRA SE VALIDA DIRECCIÓN OK, CANAL OK, TARJETA DE SEMBRADO OK, DISPONIBILIDAD TOTAL, SE CONFIRMA 4 ULTIMOS DIGITOS DE LA TARJETA: OK, LLAMAR EL DÍA LA INSTALACIÓN PARA CONFIRMAR VISITA// CONTACTO REALIZADO POR WHATSAPP // IGUALMENTE SE LE INFORMA QUE LOS ACCESORIOS SERAN ENVIADOS POR TRNASPORTADORA Y SE LE HARA SEGUIMIENTO HASTA QUE SE LE CONFIGURE EL EQUIPO | 10/10/2025 SE REALIZA IMPLEMENTACIÓN DE CORRESPONSAL AVAL, EL CLIENTE YA TENÍA EL EQUIPO ENVIADO POR REDEBAN, DADO A E UNA ZONA DE DIFÍCIL ACCESO SE SOLICITA AUTORIZACIÓN DE REDEBAN PARA EL ENVÍO DE LOS ACCESORIOS LECTOR Y BASE , ROLLOS POR TRANSPORTADORA Y REALISAR EL SEMBRADO DE LA TARJETA VÍA TELÉFONICA, SE RECIBE AUTORIZACIÓN DE REDEBAN , SE PROCEDE A REALIZAR ENVIO Y CUANDO EL CLIENTE LOS RECEPCIONA, SE LLAMA PARA REALIZAR EL SEMBRADO DE TARJETA , NO SE DEBE INICIALIZAR, SE CREAN USUARIOS Y SE REALIZAN PRUEBAS EXITOSAS</t>
  </si>
  <si>
    <t>SKZZZ308</t>
  </si>
  <si>
    <t>TA-25-1157783</t>
  </si>
  <si>
    <t>COMUNICACIONES DOFER BELEN</t>
  </si>
  <si>
    <t>FO-25-1599818</t>
  </si>
  <si>
    <t>90701331</t>
  </si>
  <si>
    <t>29/09/2025 29-09-2025 SE REALIZA LLAMADA AL CLIENTE, SE HABLA CON COMUNICACIONES DOFER SAS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02/10/2025 SE LOGRARO COMUNICACION CON EL CLIENTE QUIEN CONFIRMA TENER TAJETA DE SEMBRADO, PUNTO DE INTERNET LISTO Y DISPONIBILIDAD A LAS 11AM. | 02/10/2025 SE REALIZA INSTALACION DE EQUIPOS Y ACCESORIOS, SE CAPACITA SOBRE ADQUIRENCIA Y SE HACEN PRUEBAS OK.</t>
  </si>
  <si>
    <t>FYZZZ682</t>
  </si>
  <si>
    <t>TA-25-1157784</t>
  </si>
  <si>
    <t>MULTIPRODUCTOS PEREZ</t>
  </si>
  <si>
    <t>FO-25-1599823</t>
  </si>
  <si>
    <t>90185707</t>
  </si>
  <si>
    <t>29/09/2025 29-09-2025 SE REALIZA LLAMADA AL CLIENTE, SE HABLA CON EL SR DAVID FERNANDO PEREZ CERON SE VALIDA DIRECCIÓN OK, CANAL OK, TARJETA DE SEMBRADO OK, DISPONIBILIDAD TOTAL, SE CONFIRMA 4 ULTIMOS DIGITOS DE LA TARJETA: OK, LLAMAR EL DÍA LA INSTALACIÓN PARA CONFIRMAR VISITA// CONTACTO REALIZADO POR LA APP | 01/10/2025 SE INSTALA EQUIPO, LECTOR Y ACCESORIOS, LUEGO SE REALIZA SEMBRADO DE TARJETA VIRTUAL Y SE CREA USUARIOS, PRUEBAS OK , SE REALIZA CAMBIO DE EQUIPO POR SERIAL ERRADO</t>
  </si>
  <si>
    <t>VGZZZ797</t>
  </si>
  <si>
    <t>TA-25-1157785</t>
  </si>
  <si>
    <t>DATAFONO ADICIONAL</t>
  </si>
  <si>
    <t>PUNTO LA 64</t>
  </si>
  <si>
    <t>FO-25-1599828</t>
  </si>
  <si>
    <t>19103357</t>
  </si>
  <si>
    <t>29/09/2025 29-09-2025 SE REALIZA LLAMADA AL CLIENTE, SE HABLA CON LA SRA YENITH ALEXANDRA ARENAS ORTIZ SE VALIDA DIRECCIÓN OK, CANAL OK, TARJETA DE SEMBRADO OK, DISPONIBILIDAD TOTAL, SE CONFIRMA 4 ULTIMOS DIGITOS DE LA TARJETA: NO - CLIENTE NO LA TIENE A LA MANO (SE LE COMPARTE DIGITOS ENVIADOS EN LISTA), LLAMAR EL DÍA LA INSTALACIÓN PARA CONFIRMAR VISITA// CONTACTO REALIZADO POR LLAMADA DE WHATSAPP | 01/10/2025 EN COMUNICACIÓN CON LA SEÑORA ALEXANDRA ARENAS AL NÚMERO DE CONTACTO 3125355815 PARA CONFIRMAR LA VISITA PARA REALIZAR LA ORDEN NOS COMENTA QUE NOS PUEDE ATENDER EL DÍA DE MAÑANA JUEVES 2 DE OCTUBRE A PARTIR DE LAS 9 DE LA MAÑANA YA QUE POR CUESTIONES PERSONALES NO NOS PODÍA RECIBIR EL DÍA DE HOY PRIMERO DE OCTUBRE | 02/10/2025 SE REALIZA INSTALACIÓN DE DATÁFONO ADICIONAL, SE COLOCA DATÁFONO, BASE, LECTOR DE BARRAS, PINPAD , MÁGIC BOX, SE HACE SEMBRADO DE TARJETA 3847, SE CONFIGURA Y SE HACEN PRUEBAS DEJANDO TODO OK</t>
  </si>
  <si>
    <t>FYZZZ685</t>
  </si>
  <si>
    <t>25645</t>
  </si>
  <si>
    <t>TA-25-1157786</t>
  </si>
  <si>
    <t>SAN ANTONIO DEL TEQUENDAMA</t>
  </si>
  <si>
    <t>TECA TELLEZ CASTRO</t>
  </si>
  <si>
    <t>FO-25-1618388 | FO-25-1599833</t>
  </si>
  <si>
    <t>90187923</t>
  </si>
  <si>
    <t>07/10/2025 SE LLEGA A LA DIRECCIÓN INDICADA Y SE REALIZA INSTALACIÓN DE CB AVAL, SE INSTALA DATAFONO, LECTOR , CUBRE TECLADO, BASE Y 20 ROLLOS RBM,  LA BASE NO ES COMPATIBLE CON LA TECNOLOGÍA DEL DATÁFONO, NO SE DEJA ASEGURADA LA BASE DEL DATÁFONO YA QUE EL COMERCIO SE ENCUENTRA EN ADECUACIONES Y NO TIENEN CLARO DÓNDE UBICARÁN EL DATÁFONO, SE DEJA CON SU RESPECTIVA CINTA, CONFIGURACIÓN Y VERSIONAMIENTO OK, USUARIO OK , SE REALIZA PRUEBA A LECTORA OK, Y SE REALIZA PRUEBA A CONVENIO OK, SE HABILITAN LOS CIERRES. SE LE CAPACITA AL CB SOLAMENTE EL INGRESO CON EL USUARIO AL MÓDULO CB Y EL PROCESO DE LOS CIERRES ASÍ MISMO LA MANERA CORRECTA DE CARGAR EL PAPEL EN LA IMPRESORA.</t>
  </si>
  <si>
    <t>FYZZZ687</t>
  </si>
  <si>
    <t>73275</t>
  </si>
  <si>
    <t>TA-25-1157788</t>
  </si>
  <si>
    <t>FLANDES</t>
  </si>
  <si>
    <t>ENCORAZA2.COM</t>
  </si>
  <si>
    <t>FO-25-1599840</t>
  </si>
  <si>
    <t>90762092</t>
  </si>
  <si>
    <t>29/09/2025 29-09-2025 SE REALIZA LLAMADA AL CLIENTE, SE HABLA CON EL SR MIGUEL ANGEL BUITRAGO REINA SE VALIDA DIRECCIÓN OK, CANAL OK, TARJETA DE SEMBRADO OK, DISPONIBILIDAD TOTAL, SE CONFIRMA 4 ULTIMOS DIGITOS DE LA TARJETA: OK, LLAMAR EL DÍA LA INSTALACIÓN PARA CONFIRMAR VISITA// CONTACTO REALIZADO POR LA APP | 02/10/2025 INSTALACIÓN DE DATÁFONO, LECTOR,BASE, FUENTE DE PODER,CABLE PASCOR,CUBRE CLAVE,20 ROLLOS CAPACITACIÓN MENU DE CB Y ADQUIRENCIA, COMPARTE NÚMEROS TELEFÓNICO DE SOPORTE VÍA WHATSAPP, CAPACITACIÓN CREACIÓN, ELIMINACIÓN, DE USUARIO, TRANSACCIÓNES DE PRUEBA O.K</t>
  </si>
  <si>
    <t>SRZZZ147</t>
  </si>
  <si>
    <t>TA-25-1165591</t>
  </si>
  <si>
    <t>DROGUERIA ECONOMIA EL LIBERTADOR</t>
  </si>
  <si>
    <t>FO-25-1612235</t>
  </si>
  <si>
    <t>90149406</t>
  </si>
  <si>
    <t>01/10/2025 01-10-2025 SE REALIZA LLAMADA AL CLIENTE, SE HABLA CON LA SRA HILDE BILLODY PEDRAZA BERNAL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03/10/2025 INSTALACIÓN CB AVAL EXITOSA, PRUEBAS OK PRUEBAS COMERCIO CON TARJETA OK</t>
  </si>
  <si>
    <t>SJZZZ518</t>
  </si>
  <si>
    <t>TA-25-1165592</t>
  </si>
  <si>
    <t>PAGAPUNTO,COM</t>
  </si>
  <si>
    <t>FO-25-1612238</t>
  </si>
  <si>
    <t>90164816</t>
  </si>
  <si>
    <t>01/10/2025 01-10-2025 SE REALIZA LLAMADA AL CLIENTE, SE HABLA CON LA SRA LEIDY TATIANA PAEZ HERNANDEZ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CLIENTE ANEXA BARRIO: BARRIO CARTAGENITA | 03/10/2025 SE VISITA COMERCIO, SE INSTALA CB AVAL, SE CREAN USUARIOS DEL CLIENTE, SE REALIZAN PRUEBAS OK, SE BRINDA CAPACITACIÓN DE USO BÁSICO, SE HABILITAN CIERRES, SE SIEMBRA TARJETA #2296</t>
  </si>
  <si>
    <t>SKZZZ312</t>
  </si>
  <si>
    <t>TA-25-1165593</t>
  </si>
  <si>
    <t>RECAUDOS Y ENVIOS BAEZ</t>
  </si>
  <si>
    <t>FO-25-1612242</t>
  </si>
  <si>
    <t>90166359</t>
  </si>
  <si>
    <t>01/10/2025 01-10-2025 SE REALIZA LLAMADA AL CLIENTE, SE HABLA CON EL SR ORLANDO BAEZ GONZALEZ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03/10/2025 INSTALACIÓN DE CB AVAL, INSTALACION Y ADECUACION DE DATAFONO LECTORA FUENTE CABLE PACTHCORD Y BASE, ENTREGA DE 20 ROLLOS, BORRADO E INYECCION DE SO +VER 10.6, CONFIGURACION CB OK, SEMBRADO DE TARJETA #1808, PRUEBAS OK.</t>
  </si>
  <si>
    <t>FLZZZ956</t>
  </si>
  <si>
    <t>TA-25-1165594</t>
  </si>
  <si>
    <t>COMUNICACIONES JUCKY</t>
  </si>
  <si>
    <t>FO-25-1612247</t>
  </si>
  <si>
    <t>90178893</t>
  </si>
  <si>
    <t>01/10/2025 01-10-2025 SE REALIZA LLAMADA AL CLIENTE, SE HABLA CON EL SR LEONARDO URREA AMAYA SE VALIDA DIRECCIÓN OK, CANAL OK, TARJETA DE SEMBRADO OK, DISPONIBILIDAD TOTAL, SE CONFIRMA 4 ULTIMOS DIGITOS DE LA TARJETA: OK, LLAMAR EL DÍA LA INSTALACIÓN PARA CONFIRMAR VISITA// CONTACTO REALIZADO POR LA APP | 03/10/2025 INSTALACIÓN AVAL CON DATAFONO LECTORA ROLLOS BASE FUENTE DATOS SERVICIO OPERATIVO PRUEBAS OK TRNA RBM SEMBRADO DE TARJETA CC MÓDULO COMPRA OK</t>
  </si>
  <si>
    <t>SNZZZ838</t>
  </si>
  <si>
    <t>TA-25-1165595</t>
  </si>
  <si>
    <t>GRUPO L Y G</t>
  </si>
  <si>
    <t>FO-25-1612252</t>
  </si>
  <si>
    <t>90178881</t>
  </si>
  <si>
    <t>SNZZZ839</t>
  </si>
  <si>
    <t>TA-25-1165596</t>
  </si>
  <si>
    <t>VARIEDADES PAEZ CAJUNA</t>
  </si>
  <si>
    <t>FO-25-1612257</t>
  </si>
  <si>
    <t>90092666</t>
  </si>
  <si>
    <t>01/10/2025 01-10-2025 SE REALIZA LLAMADA AL CLIENTE, SE HABLA CON EL SR JUAN DE LA CRUZ PAEZ ROBAYO SE VALIDA DIRECCIÓN OK, CANAL OK, TARJETA DE SEMBRADO OK, DISPONIBILIDAD TOTAL, SE CONFIRMA 4 ULTIMOS DIGITOS DE LA TARJETA: OK, LLAMAR EL DÍA LA INSTALACIÓN PARA CONFIRMAR VISITA// CONTACTO REALIZADO POR WHATSAPP | 06/10/2025 SE CONFIGURA DATAFONO CON SOPORTE, LECTOR DE BARRAS , CABLEADO PARA LOS EQUIPOS, SE ENTREGA 20 ROLLOS DE PAPEL RBM, SE SIEMBRA TARJETA XXXX-XXXX-XXXX-3798, SE CREA USUARIO Y CLAVE CON EL CLIENTE, SE REALIZA PRUEBAS DE BANCO Y COMERCIO OK</t>
  </si>
  <si>
    <t>V6ZZZ413</t>
  </si>
  <si>
    <t>TA-25-1165597</t>
  </si>
  <si>
    <t>MOBILE ZONE PROGRESO</t>
  </si>
  <si>
    <t>FO-25-1612262</t>
  </si>
  <si>
    <t>90702122</t>
  </si>
  <si>
    <t>01/10/2025 01-10-2025 SE REALIZA LLAMADA AL CLIENTE, SE HABLA CON LA SRA DAYSI MARYELINE MEDINA PEÑA SE VALIDA DIRECCIÓN OK, CANAL OK, TARJETA DE SEMBRADO OK, DISPONIBILIDAD TOTAL, SE CONFIRMA 4 ULTIMOS DIGITOS DE LA TARJETA: OK, LLAMAR EL DÍA LA INSTALACIÓN PARA CONFIRMAR VISITA// CONTACTO REALIZADO POR WHATSAPP | 03/10/2025 SE ESTABLECE COMUNICACIÓN CON LA SEÑORA DAYSI MARYELINE MEDINA PEÑAAL NÚMERO DE CONTACTO 3506856585 CLIENTE CONFIRMA TENER LA DISPONIBILIDAD PARA ATENDER LA VISITA EL DÍA DE HOY ROUTER DE INTERNET CERCA A DONDE VA QUEDAR INSTALADO EL DATAFONO TARJETA DE SEMBRADO OK | 03/10/2025 SE EJECUTA APERTURA AVAL EXITOSA INSTALANDO EQUIPOS PRUEBAS OK CLIENTE CONFORME</t>
  </si>
  <si>
    <t>FTZZZ063</t>
  </si>
  <si>
    <t>TA-25-1165598</t>
  </si>
  <si>
    <t>MULTISERVICIOS CHESED</t>
  </si>
  <si>
    <t>FO-25-1612270</t>
  </si>
  <si>
    <t>90158547</t>
  </si>
  <si>
    <t>01/10/2025 01-10-2025 SE REALIZA LLAMADA AL CLIENTE, SE HABLA CON LA SRA ANY ESTELLA ROMERO RODRIGUEZ SE VALIDA DIRECCIÓN OK, CANAL OK, TARJETA DE SEMBRADO OK, DISPONIBILIDAD TOTAL, SE CONFIRMA 4 ULTIMOS DIGITOS DE LA TARJETA: OK, LLAMAR EL DÍA LA INSTALACIÓN PARA CONFIRMAR VISITA// CONTACTO REALIZADO POR WHATSAPP | 06/10/2025 SE REALIZA INSTALACIÓN DE BASE , LECTORA, DATAFONO CAMBIO DE S.O Y VERSIÓN 10.6 SEMBRADO DE TARJETA CREACIÓN DE USUARIOS CAPACITACIÓN PRUEBAS OK SERVICIO OPERATIVO</t>
  </si>
  <si>
    <t>FLZZZ851</t>
  </si>
  <si>
    <t>TA-25-1165600</t>
  </si>
  <si>
    <t>INTERNET KIDS</t>
  </si>
  <si>
    <t>FO-25-1612279</t>
  </si>
  <si>
    <t>90762349</t>
  </si>
  <si>
    <t>01/10/2025 01-10-2025 SE REALIZA LLAMADA AL CLIENTE, SE HABLA CON LA SRA YARIXE MILENA SOTO VILLAMIZAR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03/10/2025 INSTALACIÓN AVAL CON DATAFONO LECTORA ROLLOS BASE FUENTE DATOS SERVICIO OPERATIVO PRUEBAS OK TRNA RBM SEMBRADO DE TARJETA CC MÓDULO COMPRA OK</t>
  </si>
  <si>
    <t>SSZZZ142</t>
  </si>
  <si>
    <t>TA-25-1165601</t>
  </si>
  <si>
    <t>PAPELERIA LUGA MADRID</t>
  </si>
  <si>
    <t>FO-25-1612283</t>
  </si>
  <si>
    <t>90774974</t>
  </si>
  <si>
    <t>01/10/2025 01-10-2025 SE REALIZA LLAMADA AL CLIENTE, SE HABLA CON LA SRA LIDYS AURORA ARDILA PEÑUELA SE VALIDA DIRECCIÓN OK, CANAL OK, TARJETA DE SEMBRADO OK, DISPONIBILIDAD TOTAL, SE CONFIRMA 4 ULTIMOS DIGITOS DE LA TARJETA: OK, LLAMAR EL DÍA LA INSTALACIÓN PARA CONFIRMAR VISITA// CONTACTO REALIZADO POR LA APP | 03/10/2025 SE VISITA COMERCIO, SE INSTALA CB AVAL, EL CLIENTE YA CONTABA CON EL DATAFONO, SE INSTALA BASE Y LECTOR DE BARRAS, SE DEJA USUARIO DEL CLIENTE, SE HABILITAN CIERRES, SE SIEMBRA TARJETA #5284, SE REALIZAN PRUEBAS OK.</t>
  </si>
  <si>
    <t>FWZZZ981</t>
  </si>
  <si>
    <t>TA-25-1165602</t>
  </si>
  <si>
    <t>MUNDO DETALLES DOLCE AMORE</t>
  </si>
  <si>
    <t>FO-25-1612286</t>
  </si>
  <si>
    <t>90775056</t>
  </si>
  <si>
    <t>01/10/2025 01-10-2025 SE REALIZA LLAMADA AL CLIENTE, SE HABLA CON LA SRA LADY LORENA GARNICA GARNICA SE VALIDA DIRECCIÓN OK, CANAL OK, TARJETA DE SEMBRADO OK, DISPONIBILIDAD TOTAL, SE CONFIRMA 4 ULTIMOS DIGITOS DE LA TARJETA: OK, LLAMAR EL DÍA LA INSTALACIÓN PARA CONFIRMAR VISITA// CONTACTO REALIZADO POR LA APP | 03/10/2025 SE VISITA COMERCIO POR APERTURA CB BANCO DE BOGOTÁ AVAL DONDE HAY DATÁFONO PREINSTALADO EL CUAL TIENE DAÑADO EL LECTOR DE TARJETAS DE PROCE A CAMBIAR DATÁFONO , SE INSTALA BASE,LECTORA,MAGICBOX,FUENTE DE PODER , CABLE DE RED,20 ROLLOS ,NO SE INSTALA CUBRE CLAVE POR FALTA DE UNIDADES EN BODEGA , SE REALIZA SEMBRADO DE TARJETA Y TRANSACCIONES DE PRUEBA OK , SE DEJA CB OPERANDO SIN NOVEDAD</t>
  </si>
  <si>
    <t>FWZZZ963</t>
  </si>
  <si>
    <t>TA-25-1165604</t>
  </si>
  <si>
    <t>FERRETERIA DON WILLSON</t>
  </si>
  <si>
    <t>FO-25-1612292</t>
  </si>
  <si>
    <t>90193786</t>
  </si>
  <si>
    <t>01/10/2025 01-10-2025 SE REALIZA LLAMADA AL CLIENTE, SE HABLA CON EL SR JOHN WILSON MAURELLO VILLALBA SE VALIDA DIRECCIÓN OK, CANAL OK, TARJETA DE SEMBRADO OK, DISPONIBILIDAD TOTAL, SE CONFIRMA 4 ULTIMOS DIGITOS DE LA TARJETA: OK, LLAMAR EL DÍA LA INSTALACIÓN PARA CONFIRMAR VISITA// CONTACTO REALIZADO POR WHATSAPP | 06/10/2025 SE REALIZA APERTURA AVAL EXITOSAMENTE SE HACE SEMBRADO DE TARJETA SE ENCUENTRAN EQUIPOS EN SITIO SOLO SE INSTALA LECTORA. SE REALIZAN PRUEBAS DE CORRECTO FUNCIONAMIENTO</t>
  </si>
  <si>
    <t>TA-25-1165605</t>
  </si>
  <si>
    <t>PAPELERIA LA ESPERANZA TOCANCIPA</t>
  </si>
  <si>
    <t>FO-25-1612296</t>
  </si>
  <si>
    <t>90756533</t>
  </si>
  <si>
    <t>01/10/2025 01-10-2025 SE REALIZA LLAMADA AL CLIENTE, SE HABLA CON LA SRA  DIANA SABRINA SALAMANCA FERNANDEZ SE VALIDA DIRECCIÓN OK, CANAL OK, TARJETA DE SEMBRADO OK, DISPONIBILIDAD TOTAL, SE CONFIRMA 4 ULTIMOS DIGITOS DE LA TARJETA | 03/10/2025 SE VISITA COMERCIO POR APERTURA DE PUNTO AVAL BANCO BOGOTÁ DONDE HAY UN DATÁFONO PREINSTALADO , SE REALIZA INSTALACIÓN DE BASE,LECTORA ,20 ROLLOS TÉRMICOS ,FUENTE DE PODER ,CABLE DE RED , SE REALIZA SEMBRADO DE TARJETA Y TRANSACCIONES DE PRUEBA OK , SE DEJA CB OPERANDO SIN NOVEDAD</t>
  </si>
  <si>
    <t>FUZZZ098</t>
  </si>
  <si>
    <t>25873</t>
  </si>
  <si>
    <t>TA-25-1166934</t>
  </si>
  <si>
    <t>VILLAPINZON</t>
  </si>
  <si>
    <t>BETTY ESPERANZA LOPEZ SANCHEZ</t>
  </si>
  <si>
    <t>FO-25-1614114</t>
  </si>
  <si>
    <t>90195192</t>
  </si>
  <si>
    <t>02/10/2025 01-10-2025 SE REALIZA LLAMADA A LOS NUMEROS 3132907309 LOS CUALES SE TIMBRA NADIE CONTESTA SE INTENTARA MAS TARDE // 02-10-2025 SE REALIZA LLAMADA AL CLIENTE, SE HABLA CON LA SRA BETTY ESPERANZA LOPEZ SANCHEZ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03/10/2025 SE VISITA COMERCIO APERTURA DE CB INSTALACION EQUIPOS CAPACITACIÓN MANEJO POS PRUEBAS EXITOSAS</t>
  </si>
  <si>
    <t>FRZZZ785</t>
  </si>
  <si>
    <t>TA-25-1166935</t>
  </si>
  <si>
    <t>PAPELERIA Y VARIEDADES JCM</t>
  </si>
  <si>
    <t>FO-25-1614121</t>
  </si>
  <si>
    <t>90164239</t>
  </si>
  <si>
    <t>02/10/2025 01-10-2025 SE REALIZA LLAMADA A LOS NUMEROS 7006548 - 3155785781 LOS CUALES SALEN FUERA DE SERVICIO SE INTENTARA MAS TARDE // 02-10-2025 SE REALIZA LLAMADA AL CLIENTE, SE HABLA CON LA SRA ANGIE LIZETH MANCIPE CARDOZO SE VALIDA DIRECCIÓN OK, CANAL OK, TARJETA DE SEMBRADO OK, DISPONIBILIDAD TOTAL, SE CONFIRMA 4 ULTIMOS DIGITOS DE LA TARJETA: OK, LLAMAR EL DÍA LA INSTALACIÓN PARA CONFIRMAR VISITA// CONTACTO REALIZADO POR LA APP | 03/10/2025 SE REALIZA INSTALACIÓN DE CORRESPONSAL BANCARIO CON  DATAFONO, SE CREAN USUARIOS DE CB INDICADOS POR EL CLIENTE, SE REALIZA PRUEBAS OK DE CB. CIERRES OK A CONFORMIDAD DE CORRESPONSAL SIN NOVEDAD EN INSTALACIÓN</t>
  </si>
  <si>
    <t>FLZZZ863</t>
  </si>
  <si>
    <t>TA-25-1166936</t>
  </si>
  <si>
    <t>MULTISERVICIOS SAID FERNANDO</t>
  </si>
  <si>
    <t>FO-25-1614129</t>
  </si>
  <si>
    <t>90195041</t>
  </si>
  <si>
    <t>02/10/2025 01-10-2025 SE REALIZA LLAMADA A LOS NUMEROS 3102176168 EL CUAL SALE FUERA DE SERVICIO SE INTENTARA MAS TARDE // 02-10-2025 SE REALIZA LLAMADA AL CLIENTE, SE HABLA CON LA SRA SAID FERNANDO LAZARO JACOME SE VALIDA DIRECCIÓN OK, CANAL OK, TARJETA DE SEMBRADO OK, DISPONIBILIDAD TOTAL, SE CONFIRMA 4 ULTIMOS DIGITOS DE LA TARJETA: OK, LLAMAR EL DÍA LA INSTALACIÓN PARA CONFIRMAR VISITA// CONTACTO REALIZADO POR LA APP | 03/10/2025 DATAFONO YA ESTABA EN SITIO, SE REALIZA CAMBIO DE DATAFONO POR TECNOLOGÍA, SE INSTALA PINPAD, LECTOR DE BARRAS Y MAGIBOX POR VIDRIO DE SEGURIDAD, SE INSTALA BASE DATAFONO, 20 ROLLOS Y CUBRE CLAVE, PRUEBAS Y LIMPIEZA DE EQUIPOS OK, TARJETA DE SEMBRANDO # 7507.</t>
  </si>
  <si>
    <t>VJZZZ757</t>
  </si>
  <si>
    <t>TA-25-1166937</t>
  </si>
  <si>
    <t>DROGUERIA MAYFHARMA</t>
  </si>
  <si>
    <t>FO-25-1614136</t>
  </si>
  <si>
    <t>90704645</t>
  </si>
  <si>
    <t>02/10/2025 01-10-2025 SE REALIZA LLAMADA A LOS NUMEROS DE LA LISTA LOS CUALES TIMBRA PERO NADIE TOMA LA LLAMADA (MULTIPLES LLAMADAS), SE DEJA INTENTARA MAS TARDE // 02-10-2025 SE REALIZA LLAMADA AL CLIENTE, SE HABLA CON EL SEÑOR JOHAN MANUEL ALVAREZ LENIS  SE VALIDA DIRECCIÓN OK, CANAL OK, TARJETA DE SEMBRADO OK, DISPONIBILIDAD TOTAL, SE CONFIRMA 4 ULTIMOS DIGITOS DE LA TARJETA | 03/10/2025 SE REALIZA INSTALACIÓN DEL CORRESPONSAL AVAL SIN NOVEDAD.
SE REALIZA PRUEBAS OPERATIVAS SIN NOVEDAD.
SE DEJAN 20 ROLLOS TÉRMICOS EN EL CB.</t>
  </si>
  <si>
    <t>FTZZZ548</t>
  </si>
  <si>
    <t>TA-25-1166939</t>
  </si>
  <si>
    <t>VARIEDADES LUISANGEL</t>
  </si>
  <si>
    <t>FO-25-1614141</t>
  </si>
  <si>
    <t>90754753</t>
  </si>
  <si>
    <t>02/10/2025 01-10-2025 SE REALIZA LLAMADA A LOS NUMEROS DE LA LISTA LOS CUALES TIMBRA PERO NADIE TOMA LA LLAMADA (MULTIPLES LLAMADAS), SE DEJA INTENTARA MAS TARDE // 02-10-2025 SE REALIZA LLAMADA AL CLIENTE, SE HABLA CON LA SEÑORA NATHALIA RIVAS MURILLO  SE VALIDA DIRECCIÓN OK, CANAL OK, TARJETA DE SEMBRADO OK, DISPONIBILIDAD TOTAL, SE CONFIRMA 4 ULTIMOS DIGITOS DE LA TARJETA | 03/10/2025 SE REALIZA APERTURA DE CB AVAL, SE INSTALA EQUIPO Y ACCESORIOS, SE INICIALIZA TERMINAL DE ADQUIRENCIA, SE REALIZA SEMBRADO DE TARJETA, SE HABILITA CIERRE Y SE REALIZAN PRUEBAS, SE ENTREGAN 20 ROLLOS.</t>
  </si>
  <si>
    <t>FTZZZ632</t>
  </si>
  <si>
    <t>TA-25-1166940</t>
  </si>
  <si>
    <t>VARIEDADES DREAMS</t>
  </si>
  <si>
    <t>FO-25-1614146</t>
  </si>
  <si>
    <t>90192997</t>
  </si>
  <si>
    <t>02/10/2025 01-10-2025 SE REALIZA LLAMADA A LOS NUMEROS DE LA LISTA LOS CUALES TIMBRA PERO NADIE TOMA LA LLAMADA (MULTIPLES LLAMADAS), SE DEJA INTENTARA MAS TARDE // 02-10-2025 SE REALIZA LLAMADA AL CLIENTE, SE HABLA CON LA SEÑORA SARA LUCIA GRAJALES  SE VALIDA DIRECCIÓN OK, CANAL OK, TARJETA DE SEMBRADO OK, DISPONIBILIDAD TOTAL, SE CONFIRMA 4 ULTIMOS DIGITOS DE LA TARJETA | 03/10/2025 SE VISITA COMERCIO SE REALIZÓ APERTURA CB AVAL SE INSTALÓ LECTOR, BASE, ROLLOS, PRUEBAS OK, SE CONFIGURA CB EN DATAFONO YA EXISTENTE EN COMERCIO.</t>
  </si>
  <si>
    <t>VJZZZ868</t>
  </si>
  <si>
    <t>TA-25-1166941</t>
  </si>
  <si>
    <t>FARMA HOGAR COYAIMA</t>
  </si>
  <si>
    <t>FO-25-1614155</t>
  </si>
  <si>
    <t>90186668</t>
  </si>
  <si>
    <t>02/10/2025 01-10-2025 SE REALIZA LLAMADA A LOS NUMEROS DE LA LISTA LOS CUALES TIMBRA PERO NADIE TOMA LA LLAMADA (MULTIPLES LLAMADAS), SE DEJA INTENTARA MAS TARDE // 02-10-2025 SE REALIZA LLAMADA AL CLIENTE, SE HABLA CON LA SRA MARIA LOURDES CASTRO CUTIVA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03/10/2025 SE CONFIGURA DATAFONO CON SOPORTE, LECTOR DE BARRAS , CABLEADO PARA LOS EQUIPOS, SE ENTREGA 20 ROLLOS DE PAPEL RBM, SE SIEMBRA TARJETA XXXX-XXXX-XXXX-3631, SE CREA USUARIO Y CLAVE CON EL CLIENTE, SE REALIZA PRUEBAS DE BANCO Y COMERCIO OK</t>
  </si>
  <si>
    <t>VJZZZ312</t>
  </si>
  <si>
    <t>15104</t>
  </si>
  <si>
    <t>TA-25-1166943</t>
  </si>
  <si>
    <t>DROGUERIA FARMABOY</t>
  </si>
  <si>
    <t>FO-25-1614165</t>
  </si>
  <si>
    <t>90699419</t>
  </si>
  <si>
    <t>02/10/2025 01-10-2025 SE REALIZA LLAMADA A LOS NUMEROS DE LA LISTA LOS CUALES TIMBRA PERO NADIE TOMA LA LLAMADA (MULTIPLES LLAMADAS), SE DEJA INTENTARA MAS TARDE // 02-10-2025 SE REALIZA LLAMADA AL CLIENTE, SE HABLA CON LA SRA ROSA ISABEL ARIAS VARGAS SE VALIDA DIRECCIÓN OK, CANAL OK, TARJETA DE SEMBRADO OK, DISPONIBILIDAD TOTAL, SE CONFIRMA 4 ULTIMOS DIGITOS DE LA TARJETA: OK, LLAMAR EL DÍA LA INSTALACIÓN PARA CONFIRMAR VISITA// CONTACTO REALIZADO POR LA APP | 03/10/2025 SE ESTABLECE COMUNICACIÓN CON EL CLIENTE AL NÚMERO CELULAR 3208837239 SEÑORA ROSA ISABEL ARIAS VARGAS , LA EN LA LLAMADA  CLIENTE CONFIRMA TARJETA DE SEMBRADO EN SITIO , PERO NO CUENTA CON EL PUNTO DE INTERNET YA QUÉ INDICA WUE EL MEDEN DE INTERNET SUPERA LA DISTANCIA MAXIMA DE 3 METROS CLIENTE INDICA QUE PARA EL DÍA LUNES 6 DE OCTUBRE DEL 2025 GARANTIZA EL PUNTO DE INTERNET , SE VISITARA EL DIA 6 DE OCTUBRE , CLIENTE CONFORME | 06/10/2025 SE REALIZA INSTALACIÓN APERTURA CB AVAL, INSTALADO EQUIPO DESK 2600-LECTOR CB - MAGIC BOX - BASE SOPORTE -FUENTE DE PODER 2600- CABLE DATÁFONO 2600- 20 ROLLOS REDEBAN CUBRE CLAVE, CLIENTE CUENTA CON CABLE TCP INTERNÉT PROPIO DISTANCIA MODEN,TARJETA SEMBRADA. 1431, PRUEBAS OK , SE EXPLICA INGRESO AL MODULO AVAL - ADQUIRENCIA - DUPLICADO -ANULACION, CIERRE PARCIAL Y TOTAL</t>
  </si>
  <si>
    <t>FWZZZ970</t>
  </si>
  <si>
    <t>TA-25-1166944</t>
  </si>
  <si>
    <t>INTERNET KIKE 03</t>
  </si>
  <si>
    <t>FO-25-1614172</t>
  </si>
  <si>
    <t>90755603</t>
  </si>
  <si>
    <t>02/10/2025 01-10-2025 SE REALIZA LLAMADA A LOS NUMEROS DE LA LISTA LOS CUALES TIMBRA PERO NADIE TOMA LA LLAMADA (MULTIPLES LLAMADAS), SE DEJA INTENTARA MAS TARDE // 02-10-2025 SE REALIZA LLAMADA AL CLIENTE, SE HABLA CON EL SEÑOR LUIS ENRIQUE FIGUEROA SE VALIDA DIRECCIÓN OK, CANAL OK, TARJETA DE SEMBRADO OK, DISPONIBILIDAD TOTAL, SE CONFIRMA 4 ULTIMOS DIGITOS DE LA TARJETA | 03/10/2025 SE VISITA COMERCIO SE REALIZA LA INSTALACIÓN DE EQUIPO DATÁFONO OK VERSION 10.6 OK, LECTOR DE BARRAS OK, PRUEBAS OK, CB OPERATIVO TARJETA SEMBRADO 2207 OK</t>
  </si>
  <si>
    <t>FTZZZ956</t>
  </si>
  <si>
    <t>TA-25-1166947</t>
  </si>
  <si>
    <t>CALZADO T&amp;T</t>
  </si>
  <si>
    <t>FO-25-1614178</t>
  </si>
  <si>
    <t>90704060</t>
  </si>
  <si>
    <t>02/10/2025 01-10-2025 SE REALIZA LLAMADA A LOS NUMEROS DE LA LISTA LOS CUALES TIMBRA PERO NADIE TOMA LA LLAMADA (MULTIPLES LLAMADAS), SE DEJA INTENTARA MAS TARDE // 02-10-2025 SE REALIZA LLAMADA AL CLIENTE, SE HABLA CON EL SR MIGUEL ANGEL SAMACA LIZARAZO SE VALIDA DIRECCIÓN OK, CANAL OK, TARJETA DE SEMBRADO OK, DISPONIBILIDAD TOTAL, SE CONFIRMA 4 ULTIMOS DIGITOS DE LA TARJETA: OK, LLAMAR EL DÍA LA INSTALACIÓN PARA CONFIRMAR VISITA// CONTACTO REALIZADO POR LA APP | 03/10/2025 DATAFONO YA ESTABA EN SITIO, SE REALIZA CAMBIO DE DATAFONO POR TECNOLOGÍA, SE INSTALA LECTOR DE BARRAS, PINPAD, MAGIBOX, BASE DATAFONO, CUBRE CLAVE Y 20 ROLLOS, TARJETA DE SEMBRADO #7776, PRUEBAS EXITOSA. MIXTO TERMINAL FTZZZ388</t>
  </si>
  <si>
    <t>FTZZZ388</t>
  </si>
  <si>
    <t>TA-25-1166948</t>
  </si>
  <si>
    <t>CENTRO DE COPIADO COPICENTRO N0. 1</t>
  </si>
  <si>
    <t>FO-25-1614182</t>
  </si>
  <si>
    <t>90763164</t>
  </si>
  <si>
    <t>02/10/2025 01-10-2025 SE REALIZA LLAMADA A LOS NUMEROS DE LA LISTA LOS CUALES TIMBRA PERO NADIE TOMA LA LLAMADA (MULTIPLES LLAMADAS), SE DEJA INTENTARA MAS TARDE // 02-10-2025 SE REALIZA LLAMADA AL CLIENTE, SE HABLA CON EL SR JOSE ORLANDO BENAVIDES CABRERA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06/10/2025 SE REALIZA INSTALACIÓN DE CB BANCO DE BOGOTÁ. SE   INSTALA VERSIÓN 10.6 SE REALIZA SEMBRADO DE TARJETA, SE EXPLICA MANEJO BASICO DE DATAFONO.
SE ENTREGAN 20 ROLLOS. SE CREA USUARIO. SE REALIZAN PRUEBAS EXITOSAS DE CB Y COMERCIO. INSTALACIÓN EXITOSA</t>
  </si>
  <si>
    <t>SSZZZ103</t>
  </si>
  <si>
    <t>TA-25-1166949</t>
  </si>
  <si>
    <t>ZONA ZERO 8</t>
  </si>
  <si>
    <t>FO-25-1614186</t>
  </si>
  <si>
    <t>90754919</t>
  </si>
  <si>
    <t>02/10/2025 01-10-2025 SE REALIZA LLAMADA A LOS NUMEROS DE LA LISTA LOS CUALES TIMBRA PERO NADIE TOMA LA LLAMADA (MULTIPLES LLAMADAS), SE DEJA INTENTARA MAS TARDE // 02-10-2025 SE REALIZA LLAMADA AL CLIENTE, SE HABLA CON LA SEÑORA DIANA SOLEDAD RAMIREZ GARCIA  SE VALIDA DIRECCIÓN OK, CANAL OK, TARJETA DE SEMBRADO OK, DISPONIBILIDAD TOTAL, SE CONFIRMA 4 ULTIMOS DIGITOS DE LA TARJETA | 06/10/2025 SE LLEGO AL SITIO Y NO PERMITIERON REALIZAR LA APERTURA, PORQUE NO ESTABA LA PERSONA ENCARGADA Y ADEMAS ELLA TIENE LA TARJETA DE SEMBRADO, LA PERSONA QUE ESTABA EN EL COMERCIO INDICO QUE ESTAN HACIENDO UN CAMBIO DE RAZON SOCIAL Y QUE LA SEÑORA DIANA SOLEDAD RAMIREZ DIJO QUE NO PERMITE REALIZAR NINGUN MOVIMIENTO HASTA QUE LE CUADREN LAS CUENTAS</t>
  </si>
  <si>
    <t>TA-25-1173285</t>
  </si>
  <si>
    <t>TIENDA Y MICROMERCADO WILLIAM</t>
  </si>
  <si>
    <t>FO-25-1641853 | FO-25-1626103</t>
  </si>
  <si>
    <t>90181214</t>
  </si>
  <si>
    <t>08/10/2025 SE REASIGNA FO PARA LA ACTIVIDAD DE APERTURA.
SE CONFIRMA QUE EL COLABORADOR INICIÓ EL DESPLAZAMIENTO DESDE MUY TEMPRANO, AUNQUE AÚN NO SE LE HABÍA ASIGNADO LA ORDEN.
SE CONFIRMA QUE EL DESPLAZAMIENTO COMENZÓ A LAS 7:03  A.M. PARA ESTAR EN SITIO A TIEMPO. | 08/10/2025 SE VISITA COMERCIO SE REALIZA LA INSTALACIÓN DE EQUIPO DATÁFONO OK LECTOR DE BARRAS OK VERSION 10.6 OK, CUBRE CLAVE OK, PRUEBAS OK, LECTOR DE BARRAS OK, CB OPERATIVO</t>
  </si>
  <si>
    <t>SOZZZ453</t>
  </si>
  <si>
    <t>TA-25-1173286</t>
  </si>
  <si>
    <t>MULTIVARIEDADES JONA</t>
  </si>
  <si>
    <t>FO-25-1626107</t>
  </si>
  <si>
    <t>90179698</t>
  </si>
  <si>
    <t>03/10/2025 03-10-2025 SE REALIZA LLAMADA AL CLIENTE, SE HABLA CON LA SRA CLAUDIA PATRICIA BETANCUR VIDALES SE VALIDA DIRECCIÓN OK, CANAL OK, TARJETA DE SEMBRADO OK, DISPONIBILIDAD TOTAL, SE CONFIRMA 4 ULTIMOS DIGITOS DE LA TARJETA: NO - CLIENTE NO LA TIENE A LA MANO (SE LE COMPARTE DIGITOS ENVIADOS EN LISTA), LLAMAR EL DÍA LA INSTALACIÓN PARA CONFIRMAR VISITA // CONTACTO REALIZADO POR LA APP | 07/10/2025 SE REALIZA CONTACTO VIA WSP AL NUMERO 3106069322 ,CLIENTE NOS INDICA QUE EL DIA DE HOY 07/10/2025 NO ES POSBLE ATENDER LA VISITA PARA INSTALACIÓN YA QUE SE ENCUENTRA REALIZANDO DILIGENCIAS PERSONALES,NOS INDICA QUE PARA EL DIA DE MAÑANA 08/10/2025 ESTA PRESTÓ PARA ATENDER LA VISITA . | 08/10/2025 SE REALIZA INSTALACIÓN DE CB AVAL SE INSTALA EQUIPO Y SUS RESPECTIVOS ACCESORIOS SE REALIZAN SEMBRADO DE TARJETA Y SE HABILITA EL CIERRE</t>
  </si>
  <si>
    <t>SNZZZ963</t>
  </si>
  <si>
    <t>TA-25-1173292</t>
  </si>
  <si>
    <t>ISASAMI</t>
  </si>
  <si>
    <t>FO-25-1626123</t>
  </si>
  <si>
    <t>90757202</t>
  </si>
  <si>
    <t>03/10/2025 03-10-2025 SE REALIZA LLAMADA AL CLIENTE, SE HABLA CON LA SRA GLORIA CRISTINA JIMENEZ CHACON SE VALIDA DIRECCIÓN OK, CANAL OK, TARJETA DE SEMBRADO OK, DISPONIBILIDAD TOTAL, SE CONFIRMA 4 ULTIMOS DIGITOS DE LA TARJETA: NO - CLIENTE NO LA TIENE A LA MANO (SE LE COMPARTE DIGITOS ENVIADOS EN LISTA), LLAMAR EL DÍA LA INSTALACIÓN PARA CONFIRMAR VISITA // CONTACTO REALIZADO POR LA APP | 08/10/2025 SE LLEGA LA DIRECCIÓN INDICADA Y SE REALIZA INSTALACIÓN DE CB AVAL, DATÁFONO YA EXISTENTE, SE INSTALA LECTOR, BASE Y SE ENTREGAN 20 ROLLOS , SE REALIZA LA CREACIÓN DE USUARIO Y SE CAPACITA AL COMERCIO LA MANERA DE INGRESO AL MÓDULO DE CB, AL IGUAL QUE LA MANERA CORRECTA DE CARGAR EL PAPEL A IMPRESORA. SE HABILITAN CIERRES Y SE REALIZAN PRUEBAS DE LECTURA DE COD. BARRAS Y RECAUDO A CONVENIO AUTORIZADO ÉXITOSO.</t>
  </si>
  <si>
    <t>FUZZZ096</t>
  </si>
  <si>
    <t>TA-25-1173294</t>
  </si>
  <si>
    <t>EVELYN TATIANA JIMENEZ CASTILLO</t>
  </si>
  <si>
    <t>FO-25-1626127</t>
  </si>
  <si>
    <t>90757227</t>
  </si>
  <si>
    <t>03/10/2025 03-10-2025 SE REALIZA LLAMADA AL CLIENTE, SE HABLA CON LA SRA  EVELYN TATIANA JIMENEZ CASTILLO  SE VALIDA DIRECCIÓN OK, CANAL OK, TARJETA DE SEMBRADO OK, DISPONIBILIDAD TOTAL, SE CONFIRMA 4 ULTIMOS DIGITOS DE LA TARJETA: NO - CLIENTE NO LA TIENE A LA MANO (SE LE COMPARTE DIGITOS ENVIADOS EN LISTA), LLAMAR EL DÍA LA INSTALACIÓN PARA CONFIRMAR VISITA // CONTACTO REALIZADO POR LA APP | 07/10/2025 SE REALIZA APERTURA AVAL</t>
  </si>
  <si>
    <t>TA-25-1173297</t>
  </si>
  <si>
    <t>COMERCIALIZADORA Y DISTRIBUIDORA EDUARDO CORTINA</t>
  </si>
  <si>
    <t>FO-25-1626138</t>
  </si>
  <si>
    <t>90773196</t>
  </si>
  <si>
    <t>03/10/2025 03-10-2025 SE REALIZA LLAMADA AL CLIENTE, SE HABLA CON EL SR EDUARDO RAMON CORTINA MARQUEZ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07/10/2025 SE INSTALAN EQUIPOS Y ACCESORIOS PARA CB BANCO DE BOGOTA</t>
  </si>
  <si>
    <t>FWZZZ131</t>
  </si>
  <si>
    <t>TA-25-1173298</t>
  </si>
  <si>
    <t>MULTISERVICIOS DE TODITO</t>
  </si>
  <si>
    <t>FO-25-1626145</t>
  </si>
  <si>
    <t>90148477</t>
  </si>
  <si>
    <t>03/10/2025 03-10-2025 SE REALIZA LLAMADA AL CLIENTE, SE HABLA CON LA SRA LUZ MILENA CUBILLOS DIAZ SE VALIDA DIRECCIÓN OK, CANAL OK, TARJETA DE SEMBRADO OK, DISPONIBILIDAD TOTAL, SE CONFIRMA 4 ULTIMOS DIGITOS DE LA TARJETA: OK, LLAMAR EL DÍA LA INSTALACIÓN PARA CONFIRMAR VISITA// CONTACTO REALIZADO POR LA APP // CLIENTE SOLICITA PROGRAMAR LA VISITA EN HORARIO PM YA QUE EN LA MAÑANA NO TIENE DISPONIBILIDAD | 07/10/2025 SE REALIZA CONFIGURACIÓN DE DATAFONO DEL CLIENTE, SE INSTALA LECTOR DE BARRAS,SE ENTREGAN 20 ROLLOS RBM, SE HACEN PRUEBAS EFECTIVAS</t>
  </si>
  <si>
    <t>VBZZZ307</t>
  </si>
  <si>
    <t>TA-25-1173299</t>
  </si>
  <si>
    <t>DROGUERIA SUPERDESCUENTOS D Y D</t>
  </si>
  <si>
    <t>FO-25-1626150</t>
  </si>
  <si>
    <t>90763905</t>
  </si>
  <si>
    <t>03/10/2025 03-10-2025 SE REALIZA LLAMADA AL CLIENTE, SE HABLA CON LA SRA ANA SOFIA PIRATOBA RUIZ SE VALIDA DIRECCIÓN OK, CANAL OK, TARJETA DE SEMBRADO OK, DISPONIBILIDAD TOTAL, SE CONFIRMA 4 ULTIMOS DIGITOS DE LA TARJETA: OK, LLAMAR EL DÍA LA INSTALACIÓN PARA CONFIRMAR VISITA// CONTACTO REALIZADO POR LA APP | 07/10/2025 SE REALIZA INSTALACIÓN APERTURA CB AVAL, INSTALADO EQUIPO DESK 2600-LECTOR CB - MAGIC BOX - BASE SOPORTE -FUENTE DE PODER 2600- CABLE DATÁFONO 2600- 20 ROLLOS REDEBAN CUBRE CLAVE , CABLE PACTH CORD 3 METROS ,TARJETA SEMBRADA 7889, PRUEBAS OK , SE EXPLICA INGRESO AL MODULO AVAL - ADQUIRENCIA - DUPLICADO -ANULACION, CIERRE PARCIAL Y TOTAL</t>
  </si>
  <si>
    <t>SSZZZ460</t>
  </si>
  <si>
    <t>TA-25-1173300</t>
  </si>
  <si>
    <t>DROGUERIA Y FARMACIA FARMAPLUS+</t>
  </si>
  <si>
    <t>FO-25-1626153</t>
  </si>
  <si>
    <t>90703999</t>
  </si>
  <si>
    <t>03/10/2025 03-10-2025 SE REALIZA LLAMADA AL CLIENTE, SE HABLA CON LA SRA YERITZA RODRIGUEZ AGUDELO SE VALIDA DIRECCIÓN OK, CANAL OK, TARJETA DE SEMBRADO OK, DISPONIBILIDAD TOTAL, SE CONFIRMA 4 ULTIMOS DIGITOS DE LA TARJETA: OK, LLAMAR EL DÍA LA INSTALACIÓN PARA CONFIRMAR VISITA// CONTACTO REALIZADO POR LA APP | 07/10/2025 REPORTE DE VISITA – 6 DE OCTUBRE
SE LLEGÓ AL SITIO Y SE PROCEDIÓ CON LA INICIALIZACIÓN DEL PUNTO. AL CONSULTAR CON EL ANALISTA, SE INDICA QUE LA TERMINAL NO SE ENCUENTRA PARAMETRIZADA, POR LO TANTO, NO ES POSIBLE EJECUTAR LA VISITA NI COMPLETAR LA ACTIVACIÓN.
SE DEJA CONSTANCIA EN EL PRESENTE REPORTE DE QUE LA INICIALIZACIÓN DEL PUNTO FUE REALIZADA EL DÍA 6 DE OCTUBRE, SIN ÉXITO EN LA ACTIVACIÓN PARA EL CORRESPONSAL. | 07/10/2025 SE VISITA COMERCIO SE REALIZA LA INSTALACIÓN DE EQUIPO DATÁFONO OK VERSION 10.6 OK, SE PRUEBAS OK, LECTOR DE BARRAS OK, CB OPERATIVO , SE REALIZO VISITA EL 6/10</t>
  </si>
  <si>
    <t>FTZZZ385</t>
  </si>
  <si>
    <t>TA-25-1173301</t>
  </si>
  <si>
    <t>PAPELERIA Y VARIEDADES PUNTO SEBAS</t>
  </si>
  <si>
    <t>FO-25-1626157</t>
  </si>
  <si>
    <t>90762164</t>
  </si>
  <si>
    <t>03/10/2025 03-10-2025 SE REALIZA LLAMADA AL CLIENTE, SE HABLA CON LA SRA YARA CARMENZA GUTIERREZ SE VALIDA DIRECCIÓN OK, CANAL OK, TARJETA DE SEMBRADO OK, DISPONIBILIDAD TOTAL, SE CONFIRMA 4 ULTIMOS DIGITOS DE LA TARJETA: OK, LLAMAR EL DÍA LA INSTALACIÓN PARA CONFIRMAR VISITA// CONTACTO REALIZADO POR LA APP | 08/10/2025 SE REALIZA IMPLEMENTACIÓN CB AVAL SE INSTALA, DATAFONO BASE FUENTE DATOS Y LECTORA SE SIEMBRA TARJETA TERMINADA EN 0947,SE REALIZAN PRUEBAS OK</t>
  </si>
  <si>
    <t>SSZZZ958</t>
  </si>
  <si>
    <t>TA-25-1173303</t>
  </si>
  <si>
    <t>CIGARRERIA Y, J,</t>
  </si>
  <si>
    <t>FO-25-1626161</t>
  </si>
  <si>
    <t>90762246</t>
  </si>
  <si>
    <t>03/10/2025 03-10-2025 SE REALIZA LLAMADA AL CLIENTE, SE HABLA CON LA SRA YAZMIN JANETH GIRALDO BEDOYA SE VALIDA DIRECCIÓN OK, CANAL OK, TARJETA DE SEMBRADO OK, DISPONIBILIDAD TOTAL, SE CONFIRMA 4 ULTIMOS DIGITOS DE LA TARJETA: OK, LLAMAR EL DÍA LA INSTALACIÓN PARA CONFIRMAR VISITA// CONTACTO REALIZADO POR LA APP | 08/10/2025 SE VISITA COMERCIO, SE INSTALA DISPOSITIVO AVAL, SE REALIZA SEMBRADO DE TARJETA, SE REALIZAN PRUEBAS, PRUEBAS OK</t>
  </si>
  <si>
    <t>FXZZZ114</t>
  </si>
  <si>
    <t>TA-25-1173304</t>
  </si>
  <si>
    <t>MICELANEA Y PAPELERIA LA ROCA CAMPESTRE</t>
  </si>
  <si>
    <t>FO-25-1626166</t>
  </si>
  <si>
    <t>90763357</t>
  </si>
  <si>
    <t>03/10/2025 03-10-2025 SE REALIZA LLAMADA AL CLIENTE, SE HABLA CON EL SR JUAN PABLO OLAYA SE VALIDA DIRECCIÓN OK, CANAL OK, TARJETA DE SEMBRADO OK, DISPONIBILIDAD TOTAL, SE CONFIRMA 4 ULTIMOS DIGITOS DE LA TARJETA: OK, LLAMAR EL DÍA LA INSTALACIÓN PARA CONFIRMAR VISITA// CONTACTO REALIZADO POR LA WHATSAPP // CLIENTE COMPLEMENTA LA DIRECCION: PARQUE CAMPESTRE 13 | 08/10/2025 INSTALACIÓN DE CORRESPONSAL AVAL OK PRUEBAS OK TARJETA SEMBRANDO 1834 NO SE REALIZA PRUEBAS DE ADQUIRENCIA YA QUE NO SE CUENTA CON TARJETA DE PRUEBA</t>
  </si>
  <si>
    <t>FXZZZ323</t>
  </si>
  <si>
    <t>TA-25-1173308</t>
  </si>
  <si>
    <t>MISCELANEA LAZO</t>
  </si>
  <si>
    <t>FO-25-1626170</t>
  </si>
  <si>
    <t>90703351</t>
  </si>
  <si>
    <t>03/10/2025 03-10-2025 SE REALIZA LLAMADA AL CLIENTE, SE HABLA CON LA SRA LEYNI YAREN LAZO MUÑOZ SE VALIDA DIRECCIÓN OK, CANAL OK, TARJETA DE SEMBRADO OK, DISPONIBILIDAD TOTAL, SE CONFIRMA 4 ULTIMOS DIGITOS DE LA TARJETA: OK, LLAMAR EL DÍA LA INSTALACIÓN PARA CONFIRMAR VISITA// CONTACTO REALIZADO POR LA APP | 08/10/2025 POR TEMA DE ORDEN PUBLICO EN LA ZONA NO SE ENCUENTRA TRANSPORTE PARA LA ZONA, SE ESTA EN DESPLAZAMIENTO SE ATENDERA EL DIA VIERNES 10 DE OCTUBRE | 09/10/2025 SE INGRESA SE INSTALA BASE FUENTE PATCHCORD CUBRE CLAVE SE INSTALA SISTEMA OPERATIVO VERSION SEMBRADO TARJETA 0773 CREACION DE USUARIOS PRUEBAS OK TELECARGA DRNA ENTREGA ROLLOS RBM</t>
  </si>
  <si>
    <t>FSZZZ690</t>
  </si>
  <si>
    <t>TA-25-1173311</t>
  </si>
  <si>
    <t>DROGUERIA FARMAZUL</t>
  </si>
  <si>
    <t>FO-25-1626175</t>
  </si>
  <si>
    <t>90192990</t>
  </si>
  <si>
    <t>03/10/2025 03-10-2025 SE REALIZA LLAMADA AL CLIENTE, SE HABLA CON LA SRA YENCY ZULEIBY GALEANO GOMEZ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08/10/2025 SE INSTALA LECTORA Y SE ACTIVA MODULO DE CORRESPONSALIA AVAL, PRUEBAS OK</t>
  </si>
  <si>
    <t>TA-25-1173312</t>
  </si>
  <si>
    <t>SHOTMAIL COGUA</t>
  </si>
  <si>
    <t>FO-25-1626179</t>
  </si>
  <si>
    <t>90178498</t>
  </si>
  <si>
    <t>03/10/2025 03-10-2025 SE REALIZA LLAMADA AL CLIENTE, SE HABLA CON LA SRA YAZMIN ADRIANA TORRES VELASQUEZ SE VALIDA DIRECCIÓN OK, CANAL OK, TARJETA DE SEMBRADO OK, DISPONIBILIDAD TOTAL, SE CONFIRMA 4 ULTIMOS DIGITOS DE LA TARJETA: OK, LLAMAR EL DÍA LA INSTALACIÓN PARA CONFIRMAR VISITA// CONTACTO REALIZADO POR LA APP | 08/10/2025 SE REALIZA INSTALACIÓN DE CB AVAL PRUEBA OK SE CREAN USUARIOS Y SE HABILITAN CIERRES OK</t>
  </si>
  <si>
    <t>VHZZZ622</t>
  </si>
  <si>
    <t>TA-25-1173313</t>
  </si>
  <si>
    <t>E-MAIL.COM NOCAIMA</t>
  </si>
  <si>
    <t>FO-25-1626187</t>
  </si>
  <si>
    <t>90699274</t>
  </si>
  <si>
    <t>03/10/2025 03-10-2025 SE REALIZA LLAMADA AL CLIENTE, SE HABLA CON LA SRA MARIA ILCIA RODRIGUEZ HERNANDEZ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08/10/2025 NO SÉ ATIENDE ACTIVIDAD POR DEMORAR CON RBM ATENDIENDO CASO TA 49003 , MAS DE 4 HRS CON SOPORTE DE RBM Y POCO TRANPORTE DE SUPATA A NOCAIMA PRÓXIMA FLOTA EN SALIR ES A LAS 5 PM, NO SE ALCANZA A LLEGAR POR LA HORA. SE LE INFORMA AL COORDINADOR WILLIAM ROZO | 09/10/2025 SE LLEGA A COMERCIO, INDICANDO APERTURA DE BANCO DE BOGOTA, LA SEÑORA *MARIA ILCIA RODRIGUEZ HERNANDEZ* INDICA QUE EN EL MOMENTO SE ENCUENTRA OCUPADA, SE LE CONSULTA PASADOS 30 MINUTOS, NO DA RESPUESTA, PASAN 4O MINUTOS Y LA SEÑORA *MARIA ILCIA RODRIGUEZ HERNANDEZ* ME CIERRA LA PUERTA SIN DECIR UNA PALABRA. SE ESCALA CON COORDINADOR INDICANDO QUE LA ACTIVIDAD SE CIERRA YA QUE NO ME QUISO ATENDER.</t>
  </si>
  <si>
    <t>TA-25-1173315</t>
  </si>
  <si>
    <t>MISCELANEA LA SEPTIMA BY ADRIANA PRECIADO</t>
  </si>
  <si>
    <t>FO-25-1626192</t>
  </si>
  <si>
    <t>90699619</t>
  </si>
  <si>
    <t>03/10/2025 03-10-2025 SE REALIZA LLAMADA AL CLIENTE, SE HABLA CON LA SRA YENY ADRIANA PRECIADO CONDE SE VALIDA DIRECCIÓN OK, CANAL OK, TARJETA DE SEMBRADO OK, DISPONIBILIDAD TOTAL, SE CONFIRMA 4 ULTIMOS DIGITOS DE LA TARJETA: OK, LLAMAR EL DÍA LA INSTALACIÓN PARA CONFIRMAR VISITA// CONTACTO REALIZADO POR LA APP | 07/10/2025 INSTALACIÓN DE DATÁFONO, LECTOR,BASE, FUENTE DE PODER,CABLE PASCOR,CUBRE CLAVE,20 ROLLOS CAPACITACIÓN MENU DE CB Y ADQUIRENCIA, COMPARTE NÚMEROS TELEFÓNICO DE SOPORTE VÍA WHATSAPP, CAPACITACIÓN CREACIÓN, ELIMINACIÓN, DE USUARIO, TRANSACCIÓNES DE PRUEBA O.K
SE REALIZA VISITA PARA IMPLEMENTACIÓN, SE EVIDENCIA QUE EL MODEM DE  INTERNET ESTÁ RETIRADO APROX. 10MTS  DE DONDE QUIERE COLOCAR EL DATAFONO PARA ATENDER A LOS CLIENTES, SE LE INDICA AL USUARIO QUE POR PARTE NUESTRA NO SE PUEDE HACER ACOMETIDAS. EL USUARIO SE MOLESTA PORQUE LE HABÍAN DICHO DESDE EL MOMENTO DE LA VINCULACIÓN QUE ERA POR WIFI. SE LE EXPLICA QUE LE PODEMOS HACER LA INSTALACIÓN CERCA AL MODEN EL USARIO ACEPTA,  SE IMPLEMENTA, SE CREAN USUARIOS, SE REALIZAN PRUEBAS EXITOSAS. TARJETA SEMBARADA N° 5492</t>
  </si>
  <si>
    <t>SPZZZ338</t>
  </si>
  <si>
    <t>TA-25-1173316</t>
  </si>
  <si>
    <t>PAPELERIA DE LA U</t>
  </si>
  <si>
    <t>FO-25-1626199</t>
  </si>
  <si>
    <t>90703259</t>
  </si>
  <si>
    <t>03/10/2025 03-10-2025 SE REALIZA LLAMADA AL CLIENTE, SE HABLA CON EL SR EDISON ENRIQUE PABON RIVEROS SE VALIDA DIRECCIÓN OK, CANAL OK, TARJETA DE SEMBRADO OK, DISPONIBILIDAD TOTAL, SE CONFIRMA 4 ULTIMOS DIGITOS DE LA TARJETA: OK, LLAMAR EL DÍA LA INSTALACIÓN PARA CONFIRMAR VISITA// CONTACTO REALIZADO POR LA APP | 08/10/2025 DURANTE VISITA TECNICA SE REALIZA INSTALACIÓN DE CORRESPONSAL BANCARIO CON SOPORTÉ, LECTOR DE BARRAS Y DATAFONO, SE CREAN USUARIOS DE CB INDICADOS POR EL CLIENTE, SE REALIZA PRUEBAS OK DE CB. CIERRES OK A CONFORMIDAD DE CORRESPONSAL SIN NOVEDAD EN INSTALACIÓN</t>
  </si>
  <si>
    <t>FSZZZ755</t>
  </si>
  <si>
    <t>TA-25-1173317</t>
  </si>
  <si>
    <t>VARIEDADES JYJ</t>
  </si>
  <si>
    <t>FO-25-1626204</t>
  </si>
  <si>
    <t>90699559</t>
  </si>
  <si>
    <t>03/10/2025 03-10-2025 SE REALIZA LLAMADA AL CLIENTE, SE HABLA CON EL SR JUAN STIVEN GUZMAN PERDOMO SE VALIDA DIRECCIÓN OK, CANAL OK, TARJETA DE SEMBRADO OK, DISPONIBILIDAD TOTAL, SE CONFIRMA 4 ULTIMOS DIGITOS DE LA TARJETA: OK, LLAMAR EL DÍA LA INSTALACIÓN PARA CONFIRMAR VISITA// CONTACTO REALIZADO POR LA APP | 07/10/2025 SE REALIZA CONFIGURACIÓN DEL DATAFONO DEL CLIENTE, SE INSTALA LECTOR DE BARRAS, SE ENTREGAN 20 ROLLOS RBM, SE HACEN PRUEBAS EFECTIVAS</t>
  </si>
  <si>
    <t>FRZZZ926</t>
  </si>
  <si>
    <t>TA-25-1173318</t>
  </si>
  <si>
    <t>TRUJILLO SANCHEZ MARTHA ISABEL</t>
  </si>
  <si>
    <t>FO-25-1626210</t>
  </si>
  <si>
    <t>90699471</t>
  </si>
  <si>
    <t>03/10/2025 03-10-2025 SE REALIZA LLAMADA AL CLIENTE, SE HABLA CON LA SRA MARTHA ISABEL TRUJILLO SANCHEZ SE VALIDA DIRECCIÓN OK, CANAL OK, TARJETA DE SEMBRADO OK, DISPONIBILIDAD TOTAL, SE CONFIRMA 4 ULTIMOS DIGITOS DE LA TARJETA: OK, LLAMAR EL DÍA LA INSTALACIÓN PARA CONFIRMAR VISITA// CONTACTO REALIZADO POR WHATSAPP | 07/10/2025 INSTALACIÓN CB AVAL EXITOSA, PRUEBAS OK PRUEBAS COMERCIO CON TARJETA OK</t>
  </si>
  <si>
    <t>SRZZZ321</t>
  </si>
  <si>
    <t>TA-25-1173319</t>
  </si>
  <si>
    <t>FO-25-1626214</t>
  </si>
  <si>
    <t>90699438</t>
  </si>
  <si>
    <t>FRZZZ833</t>
  </si>
  <si>
    <t>TA-25-1173321</t>
  </si>
  <si>
    <t>TIENDA Y LICORES EL OASIS A</t>
  </si>
  <si>
    <t>FO-25-1642659 | FO-25-1626248</t>
  </si>
  <si>
    <t>90703432</t>
  </si>
  <si>
    <t>17/10/2025 SE INSTALA DATÁFONO LECTOR SE ENTREGAN ROLLOS EL CB QUEDA FUNCIONANDO CORRECTAMENTE</t>
  </si>
  <si>
    <t>FTZZZ368</t>
  </si>
  <si>
    <t>TA-25-1176740</t>
  </si>
  <si>
    <t>PASTO NET COMUNICACIONES SAS</t>
  </si>
  <si>
    <t>FO-25-1628227</t>
  </si>
  <si>
    <t>87267053</t>
  </si>
  <si>
    <t>04/10/2025 3-10-2025 SE REALIZAN MULTIPLES LLAMAD AL NÚMERO 3152571192  TIMBRA PERO NADIE RESPONDE // 04-10-2025 SE REALIZA LLAMADA AL CLIENTE, SE HABLA CON PASTO NET COMUNICACIONES SAS SE VALIDA DIRECCIÓN OK, CANAL OK, TARJETA DE SEMBRADO OK, DISPONIBILIDAD TOTAL, SE CONFIRMA 4 ULTIMOS DIGITOS DE LA TARJETA: OK, LLAMAR EL DÍA LA INSTALACIÓN PARA CONFIRMAR VISITA// CONTACTO REALIZADO POR WHATSAPP | 08/10/2025 SE REALIZÓ LA INSTALACIÓN DE DATÁFONO ADICIONAL CB BANCO DE BOGOTÁ, SE DA CAPACITACIÓN MANEJO DE DATÁFONO, SE SIEMBRA TARJETA SE EJECUTAN PRUEBAS TX EXITOSAS QUEDA OPERATIVO.</t>
  </si>
  <si>
    <t>FIZZZ645</t>
  </si>
  <si>
    <t>TA-25-1176743</t>
  </si>
  <si>
    <t>MOVILCO-MEDELLIN</t>
  </si>
  <si>
    <t>FO-25-1628238</t>
  </si>
  <si>
    <t>90760436</t>
  </si>
  <si>
    <t>04/10/2025 3-10-2025 SE REALIZA LLAMAD A LOS NÚMERO 6727070 - 3134557705 TIMBRAN PERO NADIE RESPONDE // 04-10-2025 SE REALIZA LLAMADA AL CLIENTE, SE HABLA CON LA SRA IBIS DARLEY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08/10/2025 SE REALIZA INSTALACIÓN DE LECTORA Y ACTIVACIÓN DEL MÓDULO AVAL, PRUEBAS OK</t>
  </si>
  <si>
    <t>TA-25-1176745</t>
  </si>
  <si>
    <t>PAPELERIA Y VARIEDADES LOS CAMILOS</t>
  </si>
  <si>
    <t>FO-25-1628245</t>
  </si>
  <si>
    <t>90773495</t>
  </si>
  <si>
    <t>04/10/2025 03-10-2025 SE REALIZA LLAMADA AL NUMERO DE LA LISTA, ME CONTESTAN E INDICA QUE LA SEÑORA YULIS NO SE ENCUENTRA, QUE LA LLAME MAS TARDE PARA VALIDAR LA INFORMACION // 04-10-2025 SE REALIZA LLAMADA AL CLIENTE, SE HABLA CON LA SRA MARTHA CECILIA GAVIRIA DE OCAMPO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07/10/2025 SE REALIZÓ INSTALACIÓN DE CB AVAL OK, USUARIOS OK, PRUEBAS OK, TELECARGA DRNA.</t>
  </si>
  <si>
    <t>FWZZZ962</t>
  </si>
  <si>
    <t>15599</t>
  </si>
  <si>
    <t>TA-25-1180853</t>
  </si>
  <si>
    <t>RAMIRIQUI</t>
  </si>
  <si>
    <t>PAÑALERA EMILU</t>
  </si>
  <si>
    <t>FO-25-1635818</t>
  </si>
  <si>
    <t>90186059</t>
  </si>
  <si>
    <t>06/10/2025 06-10-2025 SE REALIZA LLAMADA AL CLIENTE, SE HABLA CON LA SRA ELIANA ANDREA CARO AVILA SE VALIDA DIRECCIÓN OK, CANAL OK, TARJETA DE SEMBRADO OK, DISPONIBILIDAD TOTAL, SE CONFIRMA 4 ULTIMOS DIGITOS DE LA TARJETA: OK, LLAMAR EL DÍA LA INSTALACIÓN PARA CONFIRMAR VISITA// CONTACTO REALIZADO POR LA APP // FECHA PROGRAMADA: 09/10/2025 | 08/10/2025 SE LOGRA COMUNICACION CON EL CLIENTE, SE CONFIRMA VISITA PARA EL DIA DE HOY A LAS 10AM, CLIENTE CUENTA CON TARJETA DE SEMBRADO E INTERNET. | 08/10/2025 SE REALIZA INSTALACION DE EQUIPOS Y ACCESORIOS, SE CAPACITA AL CLIENTE SOBRE ADQUIRENCIA Y SE HACEN PRUEBAS OK.</t>
  </si>
  <si>
    <t>VIZZZ308</t>
  </si>
  <si>
    <t>TA-25-1180854</t>
  </si>
  <si>
    <t>MI DIAMANTE ACCESORIOS Y TECNOLOGIA</t>
  </si>
  <si>
    <t>FO-25-1635821</t>
  </si>
  <si>
    <t>90763049</t>
  </si>
  <si>
    <t>06/10/2025 06-10-2025 SE REALIZA LLAMADA AL CLIENTE, SE HABLA CON LA SRA BLANCA OLIVA TORO MORENO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08/10/2025 | 08/10/2025 SE REALIZA IMPLEMENTACIÓN CB AVAL CLIENTE YA CUENTA CON DATAFONO,SE INSTALA DATAFONO BASE FUENTE DATOS Y LECTORA,SE SIEMBRA TARJETA TERMINADA EN 8707,SE REALIZAN PRUEBAS OK</t>
  </si>
  <si>
    <t>SSZZZ247</t>
  </si>
  <si>
    <t>TA-25-1180856</t>
  </si>
  <si>
    <t>CORRESPONSAL BANCARIO JE</t>
  </si>
  <si>
    <t>FO-25-1635825</t>
  </si>
  <si>
    <t>90762279</t>
  </si>
  <si>
    <t>06/10/2025 06-10-2025 SE REALIZA LLAMADA AL CLIENTE, SE HABLA CON EL SR JOHAN STEVEN ESPINOSA SANCHEZ SE VALIDA DIRECCIÓN OK, CANAL OK, TARJETA DE SEMBRADO OK, DISPONIBILIDAD TOTAL, SE CONFIRMA 4 ULTIMOS DIGITOS DE LA TARJETA: OK, LLAMAR EL DÍA LA INSTALACIÓN PARA CONFIRMAR VISITA// CONTACTO REALIZADO POR LA APP // FECHA PROGRAMADA: 08/10/2025 | 08/10/2025 SE LLEGA A LA DIRECCIÓN INDICADA Y SE REALIZA APERTURA CB AVAL, DATÁFONO EXISTENTE, SE INSTALA LECTOR , BASE Y SE ENTREGAN 20 ROLLOS, CREACIÓN DE USUARIO OK, SE CAPACITA A COMERCIO CON EL BUEN USO Y CARGA DE PAPEL AL EQUIPO, ASÍ COMO LOS TIPOS DE CIERRES , SE HABILITAN CIERRES Y SE REALIZA PRUEBA DE COD DE BARRAS Y CONVENIO AUTORIZADO ÉXITOSO.</t>
  </si>
  <si>
    <t>SSZZZ200</t>
  </si>
  <si>
    <t>TA-25-1180859</t>
  </si>
  <si>
    <t>LA JIRAFA Y SUS PAPELES</t>
  </si>
  <si>
    <t>FO-25-1635832</t>
  </si>
  <si>
    <t>90755700</t>
  </si>
  <si>
    <t>06/10/2025 06-10-2025 SE REALIZA LLAMADA AL CLIENTE, SE HABLA CON LA SRA DIANA PATRICIA MANRIQUE OCAMPO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08/10/2025 | 08/10/2025 SE VISITA COMERCIO PARA APERTURA DE PUNTO BANCO BOGOTÁ GRUPO AVAL DONDE HAY UN EQUIPO PREINSTALADO SE PROCEDE A INSTALAR LECTORA BASE ROLLOS SE REALIZA DE SEMBRADO DE TARJETA OKAY SE REALIZAN TRANSACCIONES DE PRUEBA OKAY Y SE DEJA CORRESPONSAL BANCARIO OPERANDO SIN NOVEDAD, NO SE INSTALA CUBRE CLAVE POR FALTA DE UNIDADES EN BODEGA</t>
  </si>
  <si>
    <t>FTZZZ852</t>
  </si>
  <si>
    <t>TA-25-1180861</t>
  </si>
  <si>
    <t>CONFORT TRANSPORTE ESPECIAL Y TURISMO</t>
  </si>
  <si>
    <t>FO-25-1635837</t>
  </si>
  <si>
    <t>90699632</t>
  </si>
  <si>
    <t>06/10/2025 06-10-2025 SE REALIZA LLAMADA AL CLIENTE, SE HABLA CON EL SR MARLON ALEXIS URIBE SANTOS SE VALIDA DIRECCIÓN OK, CANAL OK, TARJETA DE SEMBRADO OK, DISPONIBILIDAD TOTAL, SE CONFIRMA 4 ULTIMOS DIGITOS DE LA TARJETA: OK, LLAMAR EL DÍA LA INSTALACIÓN PARA CONFIRMAR VISITA// CONTACTO REALIZADO POR LA APP // FECHA PROGRAMADA: 08/10/2025 CLIENTE SOLICITA QUE SE SE CONTACTE  A SU ESPOSA EL DIA DE LA VISITA | 08/10/2025 SE VISITA COMERCIO SE REALIZA LA INSTALACIÓN DE EQUIPO DATÁFONO OK VERSION 10.6 OK, LECTOR DE BARRAS OK, PRUEBAS OK, LECTOR DE BARRAS OK, CB OPERATIVO TARJETA SEMBRADO 8737</t>
  </si>
  <si>
    <t>FQZZZ990</t>
  </si>
  <si>
    <t>TA-25-1180862</t>
  </si>
  <si>
    <t>MEGASISTEMA M Y R 2013</t>
  </si>
  <si>
    <t>FO-25-1635841</t>
  </si>
  <si>
    <t>90757121</t>
  </si>
  <si>
    <t>06/10/2025 06-10-2025 SE REALIZA LLAMADA AL CLIENTE, SE HABLA CON LA SRA YOLANDA MANJARREZ ORTIZ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09/10/2025 | 10/10/2025 INSTALACIÓN DE DATÁFONO, LECTOR,BASE, FUENTE DE PODER,CABLE PASCOR,CUBRE CLAVE,20 ROLLOS CAPACITACIÓN MENU DE CB Y ADQUIRENCIA, COMPARTE NÚMEROS TELEFÓNICO DE SOPORTE VÍA WHATSAPP, CAPACITACIÓN CREACIÓN, ELIMINACIÓN, DE USUARIO, TRANSACCIÓNES DE PRUEBA O.K
TARJETA SEMBRADO 3928</t>
  </si>
  <si>
    <t>FXZZZ757</t>
  </si>
  <si>
    <t>TA-25-1180865</t>
  </si>
  <si>
    <t>PAPER PLANET DKA</t>
  </si>
  <si>
    <t>FO-25-1635847</t>
  </si>
  <si>
    <t>90152777</t>
  </si>
  <si>
    <t>06/10/2025 06-10-2025 SE REALIZA LLAMADA AL CLIENTE, SE HABLA CON LA SRA YURANY KATHERINE BAUTISTA VILLAMIL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FECHA PROGRAMADA: 08/10/2025 | 08/10/2025 SE REALIZA INSTALACIÓN CB AVAL ,CLIENTE YA CUENTA CON DATAFONO,SE INSTALA BASE FUENTE DATOS Y LECTORA SE REALIZAN PRUEBAS OK,SE SIEMBRA TARJETA DE SEMBRADO TERMINA EN 9853</t>
  </si>
  <si>
    <t>FRZZZ684</t>
  </si>
  <si>
    <t>TA-25-1180866</t>
  </si>
  <si>
    <t>NEO ES TU SITIO</t>
  </si>
  <si>
    <t>FO-25-1635853</t>
  </si>
  <si>
    <t>90096099</t>
  </si>
  <si>
    <t>06/10/2025 06-10-2025 SE REALIZA LLAMADA AL CLIENTE, SE HABLA CON LA SRA YURI LEANDRA HERRERA CARVAJAL SE VALIDA DIRECCIÓN OK, CANAL OK, TARJETA DE SEMBRADO OK, DISPONIBILIDAD TOTAL, SE CONFIRMA 4 ULTIMOS DIGITOS DE LA TARJETA: OK, LLAMAR EL DÍA LA INSTALACIÓN PARA CONFIRMAR VISITA// CONTACTO REALIZADO POR LA APP // FECHA PROGRAMADA: 09/10/2025 | 09/10/2025 ‎SE REALIZA INSTALACIÓN DE CB AVAL SIN NOVEDAD.
‎SE REALIZARON PRUEBAS OPERATIVAS OKEY.
‎SE HABILITO CIERRE Y SE DEJAN CREADOS LOS USUARIOS.
‎CB QUEDA OKEY.
‎PRUEBA DE TELETON NO FUE REALIZADA POR ERROR EN LA ENTIDAD, MANIFIESTA REDEBAN.
‎SE ESCALÓ TEMA CON ELLOS (REDEBAN)
‎</t>
  </si>
  <si>
    <t>VRZZZ907</t>
  </si>
  <si>
    <t>15380</t>
  </si>
  <si>
    <t>TA-25-1180869</t>
  </si>
  <si>
    <t>LA CAPILLA</t>
  </si>
  <si>
    <t>ELIANA NAILS SPA</t>
  </si>
  <si>
    <t>FO-25-1635858</t>
  </si>
  <si>
    <t>90162693</t>
  </si>
  <si>
    <t>06/10/2025 06-10-2025 SE REALIZA LLAMADA AL CLIENTE, SE HABLA CON LA SRA ELIANA MARIA CASTANEDA RAMIREZ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FECHA PROGRAMADA: 09/10/205 | 08/10/2025 SE LOGRA COMUNICACION CON EL CLIENTE, SE CONFIRMA VISITA PARA EL DIA DE HOY A LAS 3PM, CLIENTE CUENTA CON TARJETA DE SEMBRADO E INTERNET. | 08/10/2025 SE REALIZA INSTALACION DE EQUIPOS Y ACCESORIOS, SE CAPACITA AL CLIENTE SOBRE ADQUIRENCIA Y SE HACEN PRUEBAS OK.</t>
  </si>
  <si>
    <t>FLZZZ002</t>
  </si>
  <si>
    <t>TA-25-1185393</t>
  </si>
  <si>
    <t>MEDICFARMA CENTER</t>
  </si>
  <si>
    <t>FO-25-1641921</t>
  </si>
  <si>
    <t>90188100</t>
  </si>
  <si>
    <t>07/10/2025 07-10-2025 SE REALIZA LLAMADA AL CLIENTE, SE HABLA CON LA SRA NEIDY CAROLINA AMAZO TRIANA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09/10/2025 | 09/10/2025 INSTALACIÓN DE CORRESPONSAL OK PRUEBA OK TARJETA SEMBRANDO 7641 INTERNET DE CALLE TE CON FALLOS</t>
  </si>
  <si>
    <t>VIZZZ310</t>
  </si>
  <si>
    <t>5209</t>
  </si>
  <si>
    <t>TA-25-1185402</t>
  </si>
  <si>
    <t>CONCORDIA</t>
  </si>
  <si>
    <t>CIBEROFFICE CONCORDIA L</t>
  </si>
  <si>
    <t>FO-25-1641941</t>
  </si>
  <si>
    <t>90194263</t>
  </si>
  <si>
    <t>07/10/2025 07-10-2025 SE REALIZA LLAMADA AL CLIENTE, SE HABLA CON LA SRA ELIZABTH LOPEZ PARRA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09/10/2025 | 09/10/2025 SE REALIZA INSTALACIÓN DE EQUIPO PARA BANCO DE BOGOTÁ SE REALIZA PRUEBAS EXITOSAS SERVICIO OPERATIVO OK</t>
  </si>
  <si>
    <t>VJZZZ817</t>
  </si>
  <si>
    <t>TA-25-1185403</t>
  </si>
  <si>
    <t>PAPELERIA ESPANOLA.S</t>
  </si>
  <si>
    <t>FO-25-1641945</t>
  </si>
  <si>
    <t>90164961</t>
  </si>
  <si>
    <t>07/10/2025 07-10-2025 SE REALIZA LLAMADA AL CLIENTE, SE HABLA CON EL SR IRALDO USAQUEN GACHA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09/10/2025 | 09/10/2025 DURANTE VISITA TECNICA SE REALIZA INSTALACIÓN DE CORRESPONSAL BANCARIO CON LECTOR DE BARRAS Y, SE CREAN USUARIOS DE CB INDICADOS POR EL CLIENTE, SE REALIZA PRUEBAS OK DE CB. CIERRES OK A CONFORMIDAD DE CORRESPONSAL SIN NOVEDAD EN INSTALACIÓN</t>
  </si>
  <si>
    <t>SKZZZ314</t>
  </si>
  <si>
    <t>TA-25-1185407</t>
  </si>
  <si>
    <t>NIKODEMO</t>
  </si>
  <si>
    <t>FO-25-1641954</t>
  </si>
  <si>
    <t>90776899</t>
  </si>
  <si>
    <t>07/10/2025 07-10-2025 SE REALIZA LLAMADA AL CLIENTE, SE HABLA CON EL SR ALEXANDER LEON MARTINEZ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09/10/2025 | 09/10/2025 DURANTE VISITA TECNICA SE REALIZA INSTALACIÓN DE CORRESPONSAL BANCARIO CON SOPORTÉ, LECTOR DE BARRAS Y DATAFONO, SE CREAN USUARIOS DE CB INDICADOS POR EL CLIENTE, SE REALIZA PRUEBAS OK DE CB. CIERRES OK A CONFORMIDAD DE CORRESPONSAL SIN NOVEDAD EN INSTALACIÓN</t>
  </si>
  <si>
    <t>FYZZZ086</t>
  </si>
  <si>
    <t>TA-25-1186677</t>
  </si>
  <si>
    <t>PAPELERIA Y MISCELANEA MUNDO DE PAPEL M,A,</t>
  </si>
  <si>
    <t>FO-25-1644253</t>
  </si>
  <si>
    <t>90703950</t>
  </si>
  <si>
    <t>08/10/2025 07-10-2025 SE REALIZA LLAMADA AL UNICO NUMERO DE LA LISTA EL CUAL TIMBRA PERO NADIE CONTESTA, SE DEJA MENSAJE POR WHATSAPP // 08-10-2025 SE REALIZA LLAMADA AL CLIENTE, SE HABLA CON EL SR CARLOS ENRIQUE SUAREZ RODRIGUEZ SE VALIDA DIRECCIÓN OK, CANAL OK, TARJETA DE SEMBRADO OK, DISPONIBILIDAD TOTAL, SE CONFIRMA 4 ULTIMOS DIGITOS DE LA TARJETA: NO - CLIENTE NO LA TIENE A LA MANO (SE LE COMPARTE DIGITOS ENVIADOS EN LISTA), LLAMAR EL DÍA LA INSTALACIÓN PARA CONFIRMAR VISITA// CONTACTO REALIZADO POR LLAMADA DE WHATSAPP // FECHA PROGRAMADA: 10/10/2025 | 10/10/2025 SE COMUNICA CON EL CLIENTE AL NÚMERO DE TELÉFONO 3115381014 SE INDICA QUE POR DESPLAZAMIENTO SE ESTARÁ VISITANDO A PARTIR DEL DÍA 14 , CLIENTE INDICA NO TENER INCONVENIENTE | 15/10/2025 VISITA PARA CONFIGURAR Y SEMBRADO DE TARJETA DEL CB AVALA BANCO BOGOTÁ</t>
  </si>
  <si>
    <t>FTZZZ547</t>
  </si>
  <si>
    <t>TA-25-1186706</t>
  </si>
  <si>
    <t>JUGAMA PAPELERIA CREATIVA</t>
  </si>
  <si>
    <t>FO-25-1644261</t>
  </si>
  <si>
    <t>90755587</t>
  </si>
  <si>
    <t>08/10/2025 07-10-2025 SE REALIZA LLAMADA AL UNICO NUMERO DE LA LISTA EL CUAL TIMBRA PERO NADIE CONTESTA, SE DEJA MENSAJE POR WHATSAPP // 08-10-2025 SE REALIZA LLAMADA AL CLIENTE, SE HABLA CON LA SRA ANGIE CATERIN QUINTERO SILVA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FECHA PROGRAMADA: 09/10/2025 | 09/10/2025 SE VISITA COMERCIO, SE INSTALA CB AVAL, EL CLIENTE YA CONTABA CON EL DATAFONO, SE INSTALA BASE, CABLEADO Y LECTOR DE BARRAS, SE CREAN USUARIOS DEL CLIENTE, SE REALIZAN PRUEBAS OK, SE BRINDA CAPACITACIÓN DE USO BÁSICO, SE SIEMBRA TARJETA #5897, SE HABILITAN CIERRES.</t>
  </si>
  <si>
    <t>FTZZZ771</t>
  </si>
  <si>
    <t>TA-25-1193162</t>
  </si>
  <si>
    <t>TIENDA Y VARIEDADES A&amp;E</t>
  </si>
  <si>
    <t>FO-25-1662332</t>
  </si>
  <si>
    <t>90152764</t>
  </si>
  <si>
    <t>09/10/2025 09-10-2025 SE REALIZA LLAMADA AL CLIENTE, SE HABLA CON LA SRA BIBIANA MERCEDES GIL TOVAR SE VALIDA DIRECCIÓN OK, CANAL OK, TARJETA DE SEMBRADO OK, DISPONIBILIDAD TOTAL, SE CONFIRMA 4 ULTIMOS DIGITOS DE LA TARJETA: OK, LLAMAR EL DÍA LA INSTALACIÓN PARA CONFIRMAR VISITA// CONTACTO REALIZADO POR LA APP // FECHA PROGRAMADA: 14/10/2025 | 14/10/2025 SE LLEGA A SITIO, SE REALIZA CONFIGURACIÓN DE DATAFONO DEL CLIENTE, SE INSTALA LECTOR DE BARRAS, SE ENTREGAN 20 ROLLOS RBM, SE HACEN PRUEBAS EFECTIVAS</t>
  </si>
  <si>
    <t>SJZZZ357</t>
  </si>
  <si>
    <t>TA-25-1193163</t>
  </si>
  <si>
    <t>CENTRO DE PAGOS ORH</t>
  </si>
  <si>
    <t>FO-25-1682181 | FO-25-1662336</t>
  </si>
  <si>
    <t>90114739</t>
  </si>
  <si>
    <t>17/10/2025 INSTALACIÓN DE CORRESPONSAL AVAL OK PRUEBAS OK NO SE REALIZA PRUEBAS DE ADQUIRENCIA YA QUE NO SE CUENTA CON TARJETA DE PRUEBA</t>
  </si>
  <si>
    <t>VWZZZ650</t>
  </si>
  <si>
    <t>TA-25-1193168</t>
  </si>
  <si>
    <t>MULTISERVICIOS DE LA 8A</t>
  </si>
  <si>
    <t>FO-25-1662345</t>
  </si>
  <si>
    <t>90166737</t>
  </si>
  <si>
    <t>09/10/2025 09-10-2025 SE REALIZA LLAMADA AL CLIENTE, SE HABLA CON EL SR JORGE OSWALDO RODRIGUEZ PATIÑO SE VALIDA DIRECCIÓN OK, CANAL OK, TARJETA DE SEMBRADO OK, DISPONIBILIDAD TOTAL, SE CONFIRMA 4 ULTIMOS DIGITOS DE LA TARJETA: OK, LLAMAR EL DÍA LA INSTALACIÓN PARA CONFIRMAR VISITA// CONTACTO REALIZADO POR WHATSAPP // FECHA PROGRAMADA: 14/10/2025 // CLIENTE COMPLEMENTA CON EL BARRIO: BARRIO NARIÑO SUR | 14/10/2025 SE VISITA COMERCIO POR APERTURA CB AVAL BANCO BOGOTÁ  DONDE HAY DATAFONO PREINSTALADO SE INSTALA BASE ,LECTORA ,MAGICBOX ,CABLE DE RED ,FUENTE DE PODER CUBRE CLAVER SE REALIZAN TRANSACCIONES DE PRUEBA OK Y SE DEJA CB OPERANDO SIN NOVEDAD</t>
  </si>
  <si>
    <t>LLZZZ843</t>
  </si>
  <si>
    <t>TA-25-1193169</t>
  </si>
  <si>
    <t>PAPELERÍA DANNA VC</t>
  </si>
  <si>
    <t>FO-25-1662351</t>
  </si>
  <si>
    <t>90763072</t>
  </si>
  <si>
    <t>09/10/2025 09-10-2025 SE REALIZA LLAMADA AL CLIENTE, SE HABLA CON EL SR VICTOR ALFONSO CARVAJAL GOMEZ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14/10/2025 | 14/10/2025 APERTURA AVAL OK SEMBRADO DE TARJETA OK USUARIOS OK SERVICIO OPERATIVO</t>
  </si>
  <si>
    <t>SSZZZ248</t>
  </si>
  <si>
    <t>TA-25-1193173</t>
  </si>
  <si>
    <t>ALGO BONITO MSL</t>
  </si>
  <si>
    <t>FO-25-1662357</t>
  </si>
  <si>
    <t>90756395</t>
  </si>
  <si>
    <t>09/10/2025 09-10-2025 SE REALIZA LLAMADA AL CLIENTE, SE HABLA CON EL SR ALVARO JAVIER IDROBO CAMILO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14/10/2025 | 14/10/2025 SE INSTALA DATÁFONO Y LECTORA SE ENTREGAN ROLLOS SE HACEN PRUEBAS Y QUEDA FUNCIONANDO CORRECTAMENTE</t>
  </si>
  <si>
    <t>FTZZZ773</t>
  </si>
  <si>
    <t>TA-25-1193176</t>
  </si>
  <si>
    <t>JALPAPELNET</t>
  </si>
  <si>
    <t>FO-25-1662360</t>
  </si>
  <si>
    <t>90776760</t>
  </si>
  <si>
    <t>09/10/2025 09-10-2025 SE REALIZA LLAMADA AL CLIENTE, SE HABLA CON EL SR JAVIER ALVAREZ SE VALIDA DIRECCIÓN OK, CANAL OK, TARJETA DE SEMBRADO OK, DISPONIBILIDAD TOTAL, SE CONFIRMA 4 ULTIMOS DIGITOS DE LA TARJETA: OK, LLAMAR EL DÍA LA INSTALACIÓN PARA CONFIRMAR VISITA// CONTACTO REALIZADO POR LA APP // FECHA PROGRAMADA: 14/10/2025 | 14/10/2025 APERTURA AVAL OK SEMBRADO DE TARJETA OK USUARIOS OK SERVICIO OPERATIVO</t>
  </si>
  <si>
    <t>FYZZZ101</t>
  </si>
  <si>
    <t>TA-25-1193183</t>
  </si>
  <si>
    <t>RECAUDO PUERTA DEL SOL</t>
  </si>
  <si>
    <t>FO-25-1662369</t>
  </si>
  <si>
    <t>90763803</t>
  </si>
  <si>
    <t>09/10/2025 09-10-2025 SE REALIZA LLAMADA AL CLIENTE, SE HABLA CON LA ESPOSA DEL SR ARCADIO VARGAS CALLEJAS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15/10/2025 | 15/10/2025 SE VISITA COMERCIO, SE INSTALA CB AVAL, EL CLIENTE YA TENÍA EL DATAFONO, SE INSTALA LECTOR DE BARRAS, BASE Y PINTADA CON HUB AUTORIZADO POR COORDINADOR, SE CONFIGURA CON EL USUARIO DEL CLIENTE, SE REALIZAN PRUEBAS OK, SE SIEMBRA TARJETA #9606, SE HABILITAN CIERRES, SE BRINDA CAPACITACIÓN DE USO BÁSICO</t>
  </si>
  <si>
    <t>SSZZZ458</t>
  </si>
  <si>
    <t>50287</t>
  </si>
  <si>
    <t>TA-25-1193187</t>
  </si>
  <si>
    <t>FUENTE DE ORO</t>
  </si>
  <si>
    <t>FENIX TECHNO PRO</t>
  </si>
  <si>
    <t>FO-25-1662373</t>
  </si>
  <si>
    <t>90699090</t>
  </si>
  <si>
    <t>09/10/2025 09-10-2025 SE REALIZA LLAMADA AL CLIENTE, SE HABLA CON EL SR NIXON DANILO GONZALEZ ARAGON SE VALIDA DIRECCIÓN OK, CANAL OK, TARJETA DE SEMBRADO OK, DISPONIBILIDAD TOTAL, SE CONFIRMA 4 ULTIMOS DIGITOS DE LA TARJETA: OK, LLAMAR EL DÍA LA INSTALACIÓN PARA CONFIRMAR VISITA// CONTACTO REALIZADO POR WHATSAPP // FECHA PROGRAMADA: 15/10/2025 | 15/10/2025 SE REALIZA IMPLEMENTACIÓN SE ENTREGA LECTOR DE BARRAS Y BASE SE ENTREGA OPERATIVO</t>
  </si>
  <si>
    <t>FRZZZ723</t>
  </si>
  <si>
    <t>TA-25-1193189</t>
  </si>
  <si>
    <t>OMEGA MOVIL AG</t>
  </si>
  <si>
    <t>FO-25-1662379</t>
  </si>
  <si>
    <t>90763907</t>
  </si>
  <si>
    <t>09/10/2025 09-10-2025 SE REALIZA LLAMADA AL CLIENTE, SE HABLA CON LA  SRA ANA MARIA URIBE TORRES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14/10/2025 | 14/10/2025 SE INSTALA EQUIPO A PETICIÓN DEL USUARIO, SE DEJAN SERVICIOS FUNCIONANDO CORRECTAMENTE</t>
  </si>
  <si>
    <t>FWZZZ996</t>
  </si>
  <si>
    <t>TA-25-1193190</t>
  </si>
  <si>
    <t>DROGUERIA VITAFARMA PLUS</t>
  </si>
  <si>
    <t>FO-25-1662384</t>
  </si>
  <si>
    <t>90776086</t>
  </si>
  <si>
    <t>09/10/2025 09-10-2025 SE REALIZA LLAMADA AL CLIENTE, SE HABLA CON LA SRA LAURA YESENIA CORZO BARRERA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14/10/2025 | 14/10/2025 SE VISITA COMERCIO, SE REALIZA SEMBRADO DE TARJETA, SE INSTALA VERSIO 10.6, SE INSTALA BASE, LECTOR DE CODIGOS, SE HACEN PRUEBAS EXITOSA, CB OPERATIVO.</t>
  </si>
  <si>
    <t>TA-25-1193191</t>
  </si>
  <si>
    <t>PAPELERIA Y MISCELANEA MAJOS 2</t>
  </si>
  <si>
    <t>FO-25-1662388</t>
  </si>
  <si>
    <t>90775258</t>
  </si>
  <si>
    <t>09/10/2025 09-10-2025 SE REALIZA LLAMADA AL CLIENTE, SE HABLA CON LA SRA NICOLLE TATIANA BECERRA ACOSTA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14/10/2025 | 14/10/2025 SE LOGRA COMUNICACION CON EL CLIENTE QUIEN CONFIRMA VISITA A LAS 10AM, CLIENTE CUENTA CLN TARJETA E INTERNET | 14/10/2025 SE REALIZA INSTALACION DE EQUIPOS Y ACCESORIOS, SE CAPACITA SOBRE ADQUIRENCIA Y SE HACEN PRUEBAS OK.</t>
  </si>
  <si>
    <t>FXZZZ554</t>
  </si>
  <si>
    <t>25377</t>
  </si>
  <si>
    <t>TA-25-1193192</t>
  </si>
  <si>
    <t>LA CALERA</t>
  </si>
  <si>
    <t>U DIGITAL</t>
  </si>
  <si>
    <t>FO-25-1662392</t>
  </si>
  <si>
    <t>90780181</t>
  </si>
  <si>
    <t>09/10/2025 09-10-2025 SE REALIZA LLAMADA AL CLIENTE, SE HABLA CON EL SR WILDER DUVAN FLOREZ SASTOQUE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15/10/2025 | 15/10/2025 DURANTE VISITA TECNICA SE REALIZA INSTALACIÓN DE CORRESPONSAL BANCARIO CON SOPORTÉ, LECTOR DE BARRAS Y DATAFONO, SE CREAN USUARIOS DE CB INDICADOS POR EL CLIENTE, SE REALIZA PRUEBAS OK DE CB. CIERRES</t>
  </si>
  <si>
    <t>FYZZZ457</t>
  </si>
  <si>
    <t>TA-25-1193193</t>
  </si>
  <si>
    <t>PAPELERIA Y VARIEDADES ANDI.COM</t>
  </si>
  <si>
    <t>FO-25-1662397</t>
  </si>
  <si>
    <t>90775998</t>
  </si>
  <si>
    <t>09/10/2025 09-10-2025 SE REALIZA LLAMADA AL CLIENTE, SE HABLA CON LA SRA LUZ ANGELICA ROZO SUAREZ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15/10/2025 | 15/10/2025 APERTURA AVAL OK SEMBRADO DE TARJETA OK USUARIOS OK SERVICIO OPERATIVO</t>
  </si>
  <si>
    <t>FXZZZ421</t>
  </si>
  <si>
    <t>TA-25-1193194</t>
  </si>
  <si>
    <t>MAVICMOTOS</t>
  </si>
  <si>
    <t>FO-25-1662400</t>
  </si>
  <si>
    <t>90776284</t>
  </si>
  <si>
    <t>09/10/2025 09-10-2025 SE REALIZA LLAMADA AL CLIENTE, SE HABLA CON EL SR WILMER CARRILLO ANGULO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14/10/2025 | 14/10/2025 SE REALIZA INSTALACIÓN DE LECTORA, BASE Y SE ENTREGAN 20 ROLLOS RBM, SE REALIZA INSTALACIÓN DE BORRADO DE PARÁMETROS, INSTALACIÓN DE VERSIÓN CONFIGURACIÓN DE PARÁMETROS, PRUEBAS CB OK SE DEJA OPERATIVO</t>
  </si>
  <si>
    <t>FYZZZ100</t>
  </si>
  <si>
    <t>TA-25-1193195</t>
  </si>
  <si>
    <t>PIA COMUNICACIONES . COM</t>
  </si>
  <si>
    <t>FO-25-1662411</t>
  </si>
  <si>
    <t>90774377</t>
  </si>
  <si>
    <t>09/10/2025 09-10-2025 SE REALIZA LLAMADA AL CLIENTE, SE HABLA CON EL SR YOLANDA TRUJILLO GARZON SE VALIDA DIRECCIÓN OK, CANAL OK, TARJETA DE SEMBRADO OK, DISPONIBILIDAD TOTAL, SE CONFIRMA 4 ULTIMOS DIGITOS DE LA TARJETA: OK, LLAMAR EL DÍA LA INSTALACIÓN PARA CONFIRMAR VISITA// CONTACTO REALIZADO POR LA APP // FECHA PROGRAMADA: 14/10/2025 | 14/10/2025 SE LLEGA A SITIO, SE REALIZA CONFIGURACIÓN DEL DATAFONO DEL CLIENTE, SE INSTALA LECTOR DE BARRAS, SE ENTREGAN 20 ROLLOS RBM, SE HACEN PRUEBAS EFECTIVAS</t>
  </si>
  <si>
    <t>FXZZZ549</t>
  </si>
  <si>
    <t>TA-25-1193196</t>
  </si>
  <si>
    <t>DISTRIBUCIONES LU</t>
  </si>
  <si>
    <t>FO-25-1662417</t>
  </si>
  <si>
    <t>90774626</t>
  </si>
  <si>
    <t>09/10/2025 09-10-2025 SE REALIZA LLAMADA AL CLIENTE, SE HABLA CON EL SR CESAR AUGUSTO GUERRA PINEDA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15/10/2025 | 15/10/2025 SE REALIZA APERTURA DE CB AVAL, SE INSTALA EQUIPO Y ACCESORIOS, SE REALIZA CAMBIO DE DATAFONO DEBIDO A TECNOLOGÍA, EL COMERCIO CUENTA CON VIDRIO DE SEGURIDAD Y SE REALIZA INSTALACIÓN DE PIN PAD, SE REALIZAN PRUEBAS OK, SE ENTREGAN 20 ROLLOS.</t>
  </si>
  <si>
    <t>FWZZZ924</t>
  </si>
  <si>
    <t>TA-25-1194394</t>
  </si>
  <si>
    <t>PELUQUERIA MIL ESTILOS</t>
  </si>
  <si>
    <t>FO-25-1665142</t>
  </si>
  <si>
    <t>90754866</t>
  </si>
  <si>
    <t>10/10/2025 9/10/ 12:18 P. M SE COMUNICA A EL NUMERO 3137698900 NO CONTESTAN SE VA A CORREO DE VOZ // 10-10-2025 SE REALIZA LLAMADA AL CLIENTE, SE HABLA CON LA SRA ABILINIA RESTREPO CALLEZ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15/10/2025 | 15/10/2025 SE INSTALA EQUIPO A PETICIÓN DEL USUARIO, SE DEJAN SERVICIOS FUNCIONANDO CORRECTAMENTE</t>
  </si>
  <si>
    <t>SSZZZ093</t>
  </si>
  <si>
    <t>TA-25-1194397</t>
  </si>
  <si>
    <t>SUPERMERCADO CENTRALES</t>
  </si>
  <si>
    <t>FO-25-1665150</t>
  </si>
  <si>
    <t>90699808</t>
  </si>
  <si>
    <t>10/10/2025 9/10/13:50 P. M SE COMUNICA A EL NUMERO 3133005102 SE VA A CORREO DE VOZ // 10-10-2025 SE REALIZA LLAMADA AL CLIENTE, SE HABLA CON EL SR NELSON AUGUSTO BAQUERO GUTIERREZ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14/10/2025 | 14/10/2025 SE REALIZA IMPLEMENTACIÓN SE INSTALA DATAFONO LECTOR BASE SE ENTREGA ROLLOS SE REALIZA TRANZACION. SE PRUEBAS OK</t>
  </si>
  <si>
    <t>FYZZZ456</t>
  </si>
  <si>
    <t>TA-25-1195173</t>
  </si>
  <si>
    <t>BLESSED STYLE ILOVE</t>
  </si>
  <si>
    <t>FO-25-1667851</t>
  </si>
  <si>
    <t>90148617</t>
  </si>
  <si>
    <t>10/10/2025 10-10-2025 SE REALIZA LLAMADA AL CLIENTE, SE HABLA CON EL SR KEVIN ALEJANDRO RODRIGUEZ CALDERON SE VALIDA DIRRECION OK, CANAL OK,TARJETA DE SEMBRADO OK, DISPONIBILIDAD TOTAL SE CONFIRMA LOS ULTIMOS 4 DIGITOS DE LA TARJETA, LLAMAR EL DIA DE LA INSTALACION PARA CONFIRMAR LA VISITA, CONTACTO REALIZADO POR TELEFONO, FECHA PROGRAMADA 16/OCT/2025 | 15/10/2025 SE REALIZA INSTALACIÓN DE DATAFONO, BASE PARA DATAFONO, LECTOR DE BARRAS, SE INSTALA MAGICBOX 2600, SE CREA USUARIO, SE HABILITA CIERRES, SE REALIZA SEMBRADO DE TARJETA 2768, PRUEBA TELETÓN OK.</t>
  </si>
  <si>
    <t>FLZZZ560</t>
  </si>
  <si>
    <t>TA-25-1195174</t>
  </si>
  <si>
    <t>DROGUERIA Y MISCELANEA EL BUFALO</t>
  </si>
  <si>
    <t>FO-25-1667858</t>
  </si>
  <si>
    <t>90763506</t>
  </si>
  <si>
    <t>10/10/2025 10-10-2025 SE REALIZA LLAMADA AL CLIENTE, SE HABLA CON EL SR FELIPE JOSE ENSUNCHO ZUÑIGA  SE VALIDA DIRRECION OK, CANAL OK,TARJETA DE SEMBRADO OK, DISPONIBILIDAD TOTAL SE CONFIRMA LOS ULTIMOS 4 DIGITOS DE LA TARJETA, LLAMAR EL DIA DE LA INSTALACION PARA CONFIRMAR LA VISITA, CONTACTO REALIZADO POR TELEFONO, FECHA PROGRAMADA 15/OCT/2025 | 15/10/2025 SE HACE SEMBRADO DE TARJETA SE ACTIVA EL CB BANCONDE BOGOTA , Y SE INSTALAN ACCESORIOS PARA EL DATAFONO, YA QUE ESTE ESTABA EN SITIO</t>
  </si>
  <si>
    <t>SSZZZ391</t>
  </si>
  <si>
    <t>TA-25-1195175</t>
  </si>
  <si>
    <t>TU PAGO AMIGO</t>
  </si>
  <si>
    <t>FO-25-1667863</t>
  </si>
  <si>
    <t>90768919</t>
  </si>
  <si>
    <t>10/10/2025 10-10-2025 SE REALIZA LLAMADA AL CLIENTE, SE HABLA CON LA SRA MARIA ELISA RODRIGUEZ DUARTE SE VALIDA DIRECCIÓN OK, CANAL OK, TARJETA DE SEMBRADO OK, DISPONIBILIDAD TOTAL, SE CONFIRMA 4 ULTIMOS DIGITOS DE LA TARJETA: OK, LLAMAR EL DÍA LA INSTALACIÓN PARA CONFIRMAR VISITA// CONTACTO REALIZADO POR WHATSAPP // FECHA PROGRAMADA: 15/10/2025 | 15/10/2025 SE REALIZA INSTALACIÓN DE CB AVAL PRUEBA OK SE CREAN USUARIOS Y SE HABILITAN CIERRES OK</t>
  </si>
  <si>
    <t>FVZZZ713</t>
  </si>
  <si>
    <t>TA-25-1195176</t>
  </si>
  <si>
    <t>MULTIPAGOS-SV</t>
  </si>
  <si>
    <t>FO-25-1667867</t>
  </si>
  <si>
    <t>90699552</t>
  </si>
  <si>
    <t>10/10/2025 10-10-2025 SE REALIZA LLAMADA AL CLIENTE, SE HABLA CON EL SR YOSSE SANTIAGO CAMACHO RUEDA SE VALIDA DIRECCIÓN OK, CANAL OK, TARJETA DE SEMBRADO OK, DISPONIBILIDAD TOTAL, SE CONFIRMA 4 ULTIMOS DIGITOS DE LA TARJETA: OK, LLAMAR EL DÍA LA INSTALACIÓN PARA CONFIRMAR VISITA// CONTACTO REALIZADO POR WHATSAPP // FECHA PROGRAMADA: 15/10/2025 | 15/10/2025 SE REALIZA INSTALACIÓN DE CB AVAL SE INSTALA DATAFONO LECTOR DE BARRAS BASE DE DATÁFONO USUARIO,PRUEBAS OK , CIERRE HABILITADO FQ</t>
  </si>
  <si>
    <t>FQZZZ989</t>
  </si>
  <si>
    <t>TA-25-1195177</t>
  </si>
  <si>
    <t>SUPER BATERIAS PMT COMECIALIZADORA</t>
  </si>
  <si>
    <t>FO-25-1667872</t>
  </si>
  <si>
    <t>90703771</t>
  </si>
  <si>
    <t>10/10/2025 10-10-2025 SE REALIZA LLAMADA AL CLIENTE, SE HABLA CON EL SR CHRISTIAN FELIPE PERDOMO MAYOR SE VALIDA DIRECCIÓN OK, CANAL OK, TARJETA DE SEMBRADO OK, DISPONIBILIDAD TOTAL, SE CONFIRMA 4 ULTIMOS DIGITOS DE LA TARJETA: OK, LLAMAR EL DÍA LA INSTALACIÓN PARA CONFIRMAR VISITA// CONTACTO REALIZADO POR LA APP // FECHA PROGRAMADA: 15/10/2025 | 15/10/2025 EN LA VISITA TÉCNICA SE ENCONTRÓ INSTALADO UN DATÁFONO V200C ,SE REALIZÓ EL CAMBIO DEL DATÁFONO POR TECNOLOGÍA DESK 2600 ,SE INSTALA MAGIC BOX 2600,SE INSTALA LECTOR DE CÓDIGO DE BARAS , CUBRE CLAVE,BASE SOPORTE DE DATÁFONO SE IMPLEMENTARON LOS ROLLOS DE REDEBAN,SE INSTALA EL SISTEMA OPERATIVO Y VERSIÓN 10.5N,SE CREARON LOS USUARIOS Y SE REALIZARON LAS PRUEBAS DEJANDO EL SERVICIO OPERANDO SIN FALLAS Y SIN NOVEDAD.</t>
  </si>
  <si>
    <t>FSZZZ904</t>
  </si>
  <si>
    <t>TA-25-1195180</t>
  </si>
  <si>
    <t>PAPELERIA JM VARIEDADES</t>
  </si>
  <si>
    <t>FO-25-1667881</t>
  </si>
  <si>
    <t>90166718</t>
  </si>
  <si>
    <t>10/10/2025 10-10-2025 SE REALIZA LLAMADA AL CLIENTE, SE HABLA CON LA SRA LUZ MARINA PEREZ GARZON SE VALIDA DIRECCIÓN OK, CANAL OK, TARJETA DE SEMBRADO OK, DISPONIBILIDAD TOTAL, SE CONFIRMA 4 ULTIMOS DIGITOS DE LA TARJETA: OK, LLAMAR EL DÍA LA INSTALACIÓN PARA CONFIRMAR VISITA// CONTACTO REALIZADO POR LA APP // FECHA PROGRAMADA: 15/10/2025 | 15/10/2025 SE REALIZA INSTALACIÓN DE CB AVAL PRUEBA OK SE CREAN USUARIOS Y SE HABILITAN CIERRES OK</t>
  </si>
  <si>
    <t>FMZZZ004</t>
  </si>
  <si>
    <t>TA-25-1195182</t>
  </si>
  <si>
    <t>CACHARRERIA Y PAPELERIA MUNDO PAPEL</t>
  </si>
  <si>
    <t>FO-25-1667887</t>
  </si>
  <si>
    <t>90782601</t>
  </si>
  <si>
    <t>10/10/2025 10-10-2025 SE REALIZA LLAMADA AL CLIENTE, SE HABLA CON EL SR CARLOS MANUEL ARARAT SOTO SE VALIDA DIRECCIÓN OK, CANAL OK, TARJETA DE SEMBRADO OK, DISPONIBILIDAD TOTAL, SE CONFIRMA 4 ULTIMOS DIGITOS DE LA TARJETA: OK, LLAMAR EL DÍA LA INSTALACIÓN PARA CONFIRMAR VISITA// CONTACTO REALIZADO POR LA APP // FECHA PROGRAMADA: 16/10/2025 | 16/10/2025 NO HAY SALIDA DE TRANSPORTE  INTERMUNICIPAL HACIA BUENAVENTURA VÍA CERRADA POR BLOQUEOS Y NO SE SABE CUÁNDO SE RESTABLEZCA EL PASO | 20/10/2025 SE VISITA EL COMERCIO, SE INSTALA DATAFONO, LECTORA, ACCESORIOS EN APERTURA AVAL MIXTO, SE INICIALIZA TERMINAL EXITOSAMENTE, TARJETA DE SEMBRADO 0262, PRUEBAS OK, TELECARGA TRNA</t>
  </si>
  <si>
    <t>SUZZZ636</t>
  </si>
  <si>
    <t>TA-25-1195183</t>
  </si>
  <si>
    <t>EMMANUEL COMUNICACIONES.</t>
  </si>
  <si>
    <t>FO-25-1667892</t>
  </si>
  <si>
    <t>90779945</t>
  </si>
  <si>
    <t>10/10/2025 10-10-2025 SE REALIZA LLAMADA AL CLIENTE, SE HABLA CON LA SRA ALIX MARIA RUBIO PINZON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15/10/2025 | 16/10/2025 SE INSTALA DATÁFONO, LECTORA, MAGICBOX, BASE, SE ENTREGAN 20 ROLLOS, SIN PRUEBAS POR TRANSACCIÓN INVALIDA, INFORMAN QUE ES POR ENTIDAD BANCARIA</t>
  </si>
  <si>
    <t>FYZZZ369</t>
  </si>
  <si>
    <t>TA-25-1195184</t>
  </si>
  <si>
    <t>VAZQUEZCELL</t>
  </si>
  <si>
    <t>FO-25-1667897</t>
  </si>
  <si>
    <t>90754784</t>
  </si>
  <si>
    <t>10/10/2025 10-10-2025 SE REALIZA LLAMADA AL CLIENTE, SE HABLA CON LA SRA ALEXANDRA VAZQUEZ FRANCO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16/10/2025 | 16/10/2025 INSTALACIÓN EXITOSA SE CORRESPONSAL AVAL SE ENTREGARON 20 ROLLOS</t>
  </si>
  <si>
    <t>SSZZZ092</t>
  </si>
  <si>
    <t>41676</t>
  </si>
  <si>
    <t>TA-25-1195185</t>
  </si>
  <si>
    <t>ALQUIPLAY</t>
  </si>
  <si>
    <t>FO-25-1667902</t>
  </si>
  <si>
    <t>90775128</t>
  </si>
  <si>
    <t>10/10/2025 10-10-2025 SE REALIZA LLAMADA AL CLIENTE, SE HABLA CON EL SR HECTOR ANGEL NINCO OSORIO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16/10/2025 | 16/10/2025 SE LLEGA A SITIO, SE REALIZA CONFIGURACIÓN DEL EQUIPO DEL CLIENTE, SE INSTALA LECTOR DE BARRAS, SE ENTREGAN 20 ROLLOS RBM, SE HACEN PRUEBAS EFECTIVAS</t>
  </si>
  <si>
    <t>FXZZZ516</t>
  </si>
  <si>
    <t>TA-25-1195187</t>
  </si>
  <si>
    <t>JR FERRETODO</t>
  </si>
  <si>
    <t>FO-25-1667909</t>
  </si>
  <si>
    <t>90788814</t>
  </si>
  <si>
    <t>10/10/2025 10-10-2025 SE REALIZA LLAMADA AL CLIENTE, SE HABLA CON EL SR RUBEN DARIO VERGARA JIMENEZ SE VALIDA DIRECCIÓN OK, CANAL OK, TARJETA DE SEMBRADO OK, DISPONIBILIDAD TOTAL, SE CONFIRMA 4 ULTIMOS DIGITOS DE LA TARJETA: OK, LLAMAR EL DÍA LA INSTALACIÓN PARA CONFIRMAR VISITA// CONTACTO REALIZADO POR WHATSAPP // FECHA PROGRAMADA: 15/10/2025 | 17/10/2025 SE LLEGA AL PUNTO, EL ADMINISTRADOR INDICA QUE LA TARJETA DE SEMBRADO LA TIENE EL DUEÑO DEL COMERCIO Y NO SE ENCUENTRA, EL DUEÑO INDICA QUE ESTÁ MUY OCUPADO. SE CANCELA LA INSTALACIÓN.</t>
  </si>
  <si>
    <t>TA-25-1195188</t>
  </si>
  <si>
    <t>MULTIEXPRESS</t>
  </si>
  <si>
    <t>FO-25-1667915</t>
  </si>
  <si>
    <t>90703336</t>
  </si>
  <si>
    <t>10/10/2025 10-10-2025 SE REALIZA LLAMADA AL CLIENTE, SE HABLA CON LA SRA BIBIANA ANDREA ALVAREZ PADILLA SE VALIDA DIRECCIÓN OK, CANAL OK, TARJETA DE SEMBRADO OK, DISPONIBILIDAD TOTAL, SE CONFIRMA 4 ULTIMOS DIGITOS DE LA TARJETA: OK, LLAMAR EL DÍA LA INSTALACIÓN PARA CONFIRMAR VISITA// CONTACTO REALIZADO POR WHATSAPP // FECHA PROGRAMADA: 15/10/2025 | 16/10/2025 SE INSTALA EQUIPO, LECTOR Y ACCESORIOS, LUEGO SE REALIZA SEMBRADO DE TARJETA VIRTUAL Y SE CREA USUARIOS, PRUEBAS OK</t>
  </si>
  <si>
    <t>FSZZZ709</t>
  </si>
  <si>
    <t>TA-25-1195639</t>
  </si>
  <si>
    <t>VARIEDADES INGRIX CELL</t>
  </si>
  <si>
    <t>FO-25-1669279</t>
  </si>
  <si>
    <t>90699588</t>
  </si>
  <si>
    <t>11/10/2025 10-10-2025 SE REALIZA LLAMADA AL NUMERO 3188687720 Y NO SE ENCUENTRA DISPONIBLE // 11-10-2025 SE REALIZA LLAMADA AL CLIENTE, SE HABLA CON LA SRA INGRID PAOLA MURILLO VERA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FECHA PROGRAMADA: 16/10/2025 | 16/10/2025 INSTALACIÓN DE DATÁFONO, LECTOR,BASE, FUENTE DE PODER,CABLE PASCOR,CUBRE CLAVE,20 ROLLOS CAPACITACIÓN MENU DE CB Y ADQUIRENCIA, COMPARTE NÚMEROS TELEFÓNICO DE SOPORTE VÍA WHATSAPP, CAPACITACIÓN CREACIÓN, ELIMINACIÓN, DE USUARIO, TRANSACCIÓNES DE PRUEBA O.K TARJETA DE SEMBRADO # 3496</t>
  </si>
  <si>
    <t>FWZZZ740</t>
  </si>
  <si>
    <t>41013</t>
  </si>
  <si>
    <t>TA-25-1195640</t>
  </si>
  <si>
    <t>AGRADO</t>
  </si>
  <si>
    <t>DROGUERIA FARMA MEDICA</t>
  </si>
  <si>
    <t>FO-25-1669284</t>
  </si>
  <si>
    <t>90779830</t>
  </si>
  <si>
    <t>11/10/2025 10-10-2025 SE REALIZA LLAMADA AL NUMERO 3203917951 SE VA A CORREO DE VOZ  // 11-10-2025 SE REALIZA LLAMADA AL CLIENTE, SE HABLA CON LA SRA LAURA CAMILA CAICEDO MENDEZ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16/10/2025 | 14/10/2025 SE CONFIGURA DATAFONO CON SOPORTE, LECTOR DE BARRAS , CABLEADO PARA LOS EQUIPOS, SE ENTREGA 20 ROLLOS DE PAPEL RBM, SE SIEMBRA TARJETA XXXX-XXXX-XXXX-8717, SE CREA USUARIO Y CLAVE CON EL CLIENTE, SE REALIZA PRUEBAS DE BANCO Y COMERCIO OK</t>
  </si>
  <si>
    <t>FYZZZ304</t>
  </si>
  <si>
    <t>TA-25-1195641</t>
  </si>
  <si>
    <t>ASESORIA Y TRAMITES ANTE TRANSITO LA DORADA</t>
  </si>
  <si>
    <t>FO-25-1669288</t>
  </si>
  <si>
    <t>90164865</t>
  </si>
  <si>
    <t>11/10/2025 10-10-2025 SE REALIZA LLAMADA A LOS NUMEROS 3173121961 - 3132136217 SE VA A CORREO DE VOZ  // 11-10-2025 SE REALIZA LLAMADA AL CLIENTE, SE HABLA CON LA SRA EILEEN ARIANA MOTTA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16/10/2025 | 16/10/2025 SE REALIZA INSTALACIÓN DE CB BANCO DE BOGOTÁ. SE   INSTALA VERSIÓN 10.6 SE REALIZA SEMBRADO DE TARJETA, SE EXPLICA MANEJO BASICO DE DATAFONO.
SE ENTREGAN 20 ROLLOS. SE CREA USUARIO. SE REALIZAN PRUEBAS EXITOSAS DE CB Y COMERCIO. INSTALACIÓN EXITOSA</t>
  </si>
  <si>
    <t>FLZZZ858</t>
  </si>
  <si>
    <t>TA-25-1206325</t>
  </si>
  <si>
    <t>LALI VARIEDADES</t>
  </si>
  <si>
    <t>FO-25-1681781</t>
  </si>
  <si>
    <t>90703749</t>
  </si>
  <si>
    <t>14/10/2025 14-10-2025 SE REALIZA LLAMADA AL CLIENTE, SE HABLA CON LA SRA LEIDY YULIETH RICO VEGA SE VALIDA DIRECCIÓN OK, CANAL OK, TARJETA DE SEMBRADO OK, DISPONIBILIDAD TOTAL, SE CONFIRMA 4 ULTIMOS DIGITOS DE LA TARJETA: OK, LLAMAR EL DÍA LA INSTALACIÓN PARA CONFIRMAR VISITA// CONTACTO REALIZADO POR WHATSAPP // FECHA PROGRAMADA: 16/10/2025 | 16/10/2025 SE LLEGA A LA DIRECCIÓN INDICADA , LA APERTURA ES EN UNA DIRECCIÓN DIFERENTE  TENGO QUE LA DIRECCIÓN ES CL 127 119B 16 PERO EN REALIDAD ES EN LA DIRECCIÓN CL 127 119B 10, SE ESCALA A COORDINAR WILLIAM ROZO , NO SE AUTORIZA LA APERTURA DEL CB AVAL. LA SRA LEIDY YULIETH RICO VEGA INDICA NO FIRMAR YA QUE NO SE LE INSTALA.</t>
  </si>
  <si>
    <t>TA-25-1206326</t>
  </si>
  <si>
    <t>MISCELANEA Y PAPELERIA MARY</t>
  </si>
  <si>
    <t>FO-25-1681785</t>
  </si>
  <si>
    <t>90757368</t>
  </si>
  <si>
    <t>14/10/2025 14-10-2025 SE REALIZA LLAMADA AL CLIENTE, SE HABLA CON LA SRA ARAMINTA CASTAÑEDA BUSTOS SE VALIDA DIRECCIÓN OK, CANAL OK, TARJETA DE SEMBRADO OK, DISPONIBILIDAD TOTAL, SE CONFIRMA 4 ULTIMOS DIGITOS DE LA TARJETA: OK, LLAMAR EL DÍA LA INSTALACIÓN PARA CONFIRMAR VISITA// CONTACTO REALIZADO POR LA APP // FECHA PROGRAMADA: 16/10/2025 | 16/10/2025 SE REALIZA INSTALACIÓN DE CORRESPONSAL BANCARIO CON  DATAFONO, SE CREAN USUARIOS DE CB INDICADOS POR EL CLIENTE, SE REALIZA PRUEBAS OK DE CB. CIERRES OK A CONFORMIDAD DE CORRESPONSAL SIN NOVEDAD EN INSTALACIÓN</t>
  </si>
  <si>
    <t>SPZZZ122</t>
  </si>
  <si>
    <t>TA-25-1206330</t>
  </si>
  <si>
    <t>MISCELANEA Y PAPELERIA SAROVA</t>
  </si>
  <si>
    <t>FO-25-1681790</t>
  </si>
  <si>
    <t>90757285</t>
  </si>
  <si>
    <t>14/10/2025 14-10-2025 SE REALIZA LLAMADA AL CLIENTE, SE HABLA CON EL SR ABELARDO ROJAS VALENZUELA SE VALIDA DIRECCIÓN OK, CANAL OK, TARJETA DE SEMBRADO OK, DISPONIBILIDAD TOTAL, SE CONFIRMA 4 ULTIMOS DIGITOS DE LA TARJETA: OK, LLAMAR EL DÍA LA INSTALACIÓN PARA CONFIRMAR VISITA// CONTACTO REALIZADO POR WHATSAPP // FECHA PROGRAMADA: 16/10/2025 | 16/10/2025 SE LLEGA A LA DIRECCIÓN INDICADA Y SE REALIZA APERTURA DE CB AVAL, DATÁFONO EXISTENTE, SE INSTALA LECTOR Y BASE DATÁFONO, SE ENTREGAN 20 ROLLOS , CONFIGURACIÓN Y VERSIONAMIENTO OK, USUARIO OK, SEMBRADO OK , SE REALIZAN PRUEBAS A CONVENIO ÉXITOSA , PRUEBA DE LECTOR COD BARRAS EXITOSA</t>
  </si>
  <si>
    <t>FUZZZ120</t>
  </si>
  <si>
    <t>TA-25-1206333</t>
  </si>
  <si>
    <t>VARIEDADES Y PAPELERIA MATY</t>
  </si>
  <si>
    <t>FO-25-1681795</t>
  </si>
  <si>
    <t>90773519</t>
  </si>
  <si>
    <t>14/10/2025 14-10-2025 SE REALIZA LLAMADA AL CLIENTE, SE HABLA CON LA SRA MARLY SOFIA TORREGLOSA HERNANDEZ SE VALIDA DIRECCIÓN OK, CANAL OK, TARJETA DE SEMBRADO OK, DISPONIBILIDAD TOTAL, SE CONFIRMA 4 ULTIMOS DIGITOS DE LA TARJETA: OK, LLAMAR EL DÍA LA INSTALACIÓN PARA CONFIRMAR VISITA// CONTACTO REALIZADO POR LA APP // FECHA PROGRAMADA: 16/10/2025 | 16/10/2025 SE REALIZA APERTURA DE CB, SE INICIALIZA DATÁFONO ICT 250 PLACA 267428, SE INSTALA LECTORA SYMBOL PLACA 1110857, SE INSTALA BASE, CUBRE CLAVES, SE REALIZAN PRUEBAS CON CONVENIO AUTORIZADO Y SE DEJA EL SERVICIO LISTO PARA OPERACIONES.</t>
  </si>
  <si>
    <t>FWZZZ207</t>
  </si>
  <si>
    <t>TA-25-1206335</t>
  </si>
  <si>
    <t>CORRESPONSAL VR</t>
  </si>
  <si>
    <t>FO-25-1681801</t>
  </si>
  <si>
    <t>90760220</t>
  </si>
  <si>
    <t>14/10/2025 14-10-2025 SE REALIZA LLAMADA AL CLIENTE, SE HABLA CON EL SR JUAN SEBASTIAN VITERI ROSERO SE VALIDA DIRECCIÓN OK, CANAL OK, TARJETA DE SEMBRADO OK, DISPONIBILIDAD TOTAL, SE CONFIRMA 4 ULTIMOS DIGITOS DE LA TARJETA: OK, LLAMAR EL DÍA LA INSTALACIÓN PARA CONFIRMAR VISITA// CONTACTO REALIZADO POR LA APP // FECHA PROGRAMADA: 16/10/2025 | 16/10/2025 SE REALIZÓ LA INSTALACIÓN DE ACCESORIOS PARA IMPLEMENTACIÓN CB AVAL BANCO DE BOGOTÁ SE SIEMBRA TARJETA CLIENTE YA TENÍA DATÁFONO EN SITIO, SE EJECUTAN PRUEBAS TX EXITOSAS QUEDA OPERATIVO.</t>
  </si>
  <si>
    <t>SQZZZ150</t>
  </si>
  <si>
    <t>52506</t>
  </si>
  <si>
    <t>TA-25-1206336</t>
  </si>
  <si>
    <t>OSPINA</t>
  </si>
  <si>
    <t>VARIEDADES ESTEFYS</t>
  </si>
  <si>
    <t>FO-25-1681806</t>
  </si>
  <si>
    <t>90757210</t>
  </si>
  <si>
    <t>14/10/2025 14-10-2025 SE REALIZA LLAMADA AL CLIENTE, SE HABLA CON EL SR JOSE FIDEL DELGADO TORO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17/10/2025 | 17/10/2025 SE REALIZA LLAMADA TELEFÓNICA PARA CONFIRMAR VISITA SE CONTACTA CON EL SEÑOR JOSÉ FIDEL DELGADO PERO EL INFORMA QUE SOLICITO EL SERVICIO DE INTERNET EN EL COMERCIO PERO AÚN LA EMPRESA NO LE REALIZA LA INSTALACIÓN INFORMA QUE HOY EN LA TARDE POSIBLEMENTE LE INSTALEN EL INTERNET POR LO CUAL EL DICE QUE APENAS LE TENGAN INSTALADO EL INTERNET SE COMUNICA CON NOSOTROS PARA INFORMARNOS... | 24/10/2025 SE VISITA EL COMERCIO PARA REALIZAR INSTALACIÓN DE DATÁFONO AVAL, SE SIEMBRA TARJETA OK, SE INSTALA CABLEADO, SE DEJA ROLLOS, SE HACE PRUEBAS OK, CORRESPONSAL OPERATIVO</t>
  </si>
  <si>
    <t>FUZZZ101</t>
  </si>
  <si>
    <t>TA-25-1206337</t>
  </si>
  <si>
    <t>VARIEDADES MEANPECO</t>
  </si>
  <si>
    <t>FO-25-1681813</t>
  </si>
  <si>
    <t>90776942</t>
  </si>
  <si>
    <t>14/10/2025 14-10-2025 SE REALIZA LLAMADA AL CLIENTE, SE HABLA CON EL SR MIGUEL ANGEL PEÑA CONTRERAS SE VALIDA DIRECCIÓN OK, CANAL OK, TARJETA DE SEMBRADO OK, DISPONIBILIDAD TOTAL, SE CONFIRMA 4 ULTIMOS DIGITOS DE LA TARJETA: OK, LLAMAR EL DÍA LA INSTALACIÓN PARA CONFIRMAR VISITA// CONTACTO REALIZADO POR LA APP // FECHA PROGRAMADA: 16/10/2025 | 18/10/2025 SE REALIZA EL SEMBRADO DE LA TARJETA, INSTALACIÓN DEL CB, INSTALACIÓN DE LECTORA DE BARRAS Y SE CERTIFICA EL SERVICIO ACTIVO</t>
  </si>
  <si>
    <t>FXZZZ630</t>
  </si>
  <si>
    <t>TA-25-1206338</t>
  </si>
  <si>
    <t>PAPELERIA LA AVANZADA</t>
  </si>
  <si>
    <t>FO-25-1681820</t>
  </si>
  <si>
    <t>90769027</t>
  </si>
  <si>
    <t>14/10/2025 14-10-2025 SE REALIZA LLAMADA AL CLIENTE, SE HABLA CON LA SRA YIRLEY BEDOYA VAZQUEZ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17/10/2025 | 17/10/2025 SE HACE INSTALACIÓN AVAL OK PRUEBAS EXITOSAS. EQUIPOS OPERATIVOS</t>
  </si>
  <si>
    <t>VOZZZ054</t>
  </si>
  <si>
    <t>TA-25-1206340</t>
  </si>
  <si>
    <t>TUCOMPRA.COM</t>
  </si>
  <si>
    <t>FO-25-1681833</t>
  </si>
  <si>
    <t>90763124</t>
  </si>
  <si>
    <t>14/10/2025 14-10-2025 SE REALIZA LLAMADA AL CLIENTE, SE HABLA CON EL SR WLMAN NORBERTO GUERRA PINEDA SE VALIDA DIRECCIÓN OK, CANAL OK, TARJETA DE SEMBRADO OK, DISPONIBILIDAD TOTAL, SE CONFIRMA 4 ULTIMOS DIGITOS DE LA TARJETA: OK, LLAMAR EL DÍA LA INSTALACIÓN PARA CONFIRMAR VISITA// CONTACTO REALIZADO POR TELEFONO // FECHA PROGRAMADA: 17/10/2025 | 17/10/2025 SE VISITA EL COMERCIO, SE REALIZA CAMBIA DATAFONO ICT 250 POR TECNOLOGÍA PARA INSTALAR UNA APERTURA AVAL MIXTO DATAFONO DESK 2600, PINPAD DESK 1600, TARJETA DE SEMBRADO 1186, PRUEBAS OK, TELECARGA TRNA</t>
  </si>
  <si>
    <t>SSZZZ101</t>
  </si>
  <si>
    <t>TA-25-1206341</t>
  </si>
  <si>
    <t>DIANA SUCCESSFUL</t>
  </si>
  <si>
    <t>FO-25-1681843</t>
  </si>
  <si>
    <t>90776971</t>
  </si>
  <si>
    <t>14/10/2025 14-10-2025 SE REALIZA LLAMADA AL CLIENTE, SE HABLA CON LA SRA DIANA CAROLINA PEDROZA MERCADO SE VALIDA DIRECCIÓN OK, CANAL OK, TARJETA DE SEMBRADO OK, DISPONIBILIDAD TOTAL, SE CONFIRMA 4 ULTIMOS DIGITOS DE LA TARJETA: OK, LLAMAR EL DÍA LA INSTALACIÓN PARA CONFIRMAR VISITA// CONTACTO REALIZADO POR TELEFONO // FECHA PROGRAMADA: 17/10/2025 | 17/10/2025 SE REALIZA APERTURA DE CORRESPONSAL AVAL, SE ENTREGAN 20 ROLLOS, SE TUVO QUE CAMBIAR EL DATAFONO QUE SE IBA A INSTALAR INICIALMENTE YA QUE ESTABA DEFECTUOSO, SE INSTALA MAGICBOX 2600, SE ASOCIA EN ACCESORIOS COMO HUB, YA QUE NO ESTA EL CAMPO CORRESPONDIENTE, SE REALIZAN PRUEBAS DEJANDO SERVICIO FUNCIONAL AL 100 %</t>
  </si>
  <si>
    <t>FXZZZ730</t>
  </si>
  <si>
    <t>TA-25-1206347</t>
  </si>
  <si>
    <t>PUNTO SERVIS 10</t>
  </si>
  <si>
    <t>FO-25-1681849</t>
  </si>
  <si>
    <t>90774449</t>
  </si>
  <si>
    <t>14/10/2025 14-10-2025 SE REALIZA LLAMADA AL CLIENTE, SE HABLA CON EL SR LUIS ALEJANDRO DE ANGEL MARTINEZ SE VALIDA DIRECCIÓN OK, CANAL OK, TARJETA DE SEMBRADO OK, DISPONIBILIDAD TOTAL, SE CONFIRMA 4 ULTIMOS DIGITOS DE LA TARJETA: OK, LLAMAR EL DÍA LA INSTALACIÓN PARA CONFIRMAR VISITA// CONTACTO REALIZADO POR TELEFONO // FECHA PROGRAMADA: 16/10/2025 | 16/10/2025 SE REALIZA IMPLEMENTACIÓN DE CB AVAL ,SE REALIZAN INSTALACIÓN DE EQUIPO Y SUS RESPECTIVOS ACCESORIOS, SE DEJA VERSIÓN 10.5 PRIEBA OK SE ACTIVA CIERRE Y LECTOR</t>
  </si>
  <si>
    <t>FWZZZ722</t>
  </si>
  <si>
    <t>TA-25-1206348</t>
  </si>
  <si>
    <t>KYK VIDEOJUEGOS Y VARIEDADES</t>
  </si>
  <si>
    <t>FO-25-1681859</t>
  </si>
  <si>
    <t>90783310</t>
  </si>
  <si>
    <t>14/10/2025 14-10-2025 SE REALIZA LLAMADA AL CLIENTE, SE HABLA CON EL SR EDUER NORVEY CALDERON SE VALIDA DIRECCIÓN OK, CANAL OK, TARJETA DE SEMBRADO OK, DISPONIBILIDAD TOTAL, SE CONFIRMA 4 ULTIMOS DIGITOS DE LA TARJETA: OK, LLAMAR EL DÍA LA INSTALACIÓN PARA CONFIRMAR VISITA// CONTACTO REALIZADO POR TELEFONO // FECHA PROGRAMADA: 16/10/2025 | 16/10/2025 SE LLEGA A LA DIRECCIÓN INDICADA Y SE REALIZA APERTURA CB AVAL , DATÁFONO EXISTENTE, SE INSTALA LECTOR , BASE Y SE ENTREGAN 20 ROLLOS RBM , CONFIGURACIÓN Y VERSIONAMIENTO OK, SEMBRADO OK, USURARIOS OK , SE HABILITAN CIERRES , SE REALIZAN PRUEBAS A CONVENIO AUTORIZADO ÉXITOSA Y PRUEBA DE LECTURA DE COD. BARRAS EXITOSA. SE CAPACITA A A COMERCIO CON FUNCIONAMIENTO DE LAS OPCIONES BÁSICAS DEL MOD. DE CORRESPOSALI Y SE PROMUEVE EL CUIDADO Y BUEN USO DEL EQUIPO</t>
  </si>
  <si>
    <t>VQZZZ313</t>
  </si>
  <si>
    <t>TA-25-1206350</t>
  </si>
  <si>
    <t>EL COYOTE DISTRIBUIDORA</t>
  </si>
  <si>
    <t>FO-25-1681868</t>
  </si>
  <si>
    <t>90141137</t>
  </si>
  <si>
    <t>14/10/2025 14-10-2025 SE REALIZA LLAMADA AL CLIENTE, SE HABLA CON LA SR DEICY FERNANDA GALEANO AGUILAR SE VALIDA DIRECCIÓN OK, CANAL OK, TARJETA DE SEMBRADO OK, DISPONIBILIDAD TOTAL, SE CONFIRMA 4 ULTIMOS DIGITOS DE LA TARJETA: OK, LLAMAR EL DÍA LA INSTALACIÓN PARA CONFIRMAR VISITA// CONTACTO REALIZADO POR TELEFONO // FECHA PROGRAMADA: 16/10/2025 | 17/10/2025 DURANTE VISITA TECNICA SE REALIZA INSTALACIÓN DE CORRESPONSAL BANCARIO CON SOPORTÉ, LECTOR DE BARRAS Y DATAFONO, SE CREAN USUARIOS DE CB INDICADOS POR EL CLIENTE, SE REALIZA PRUEBAS OK DE CB. CIERRES</t>
  </si>
  <si>
    <t>SKZZZ304</t>
  </si>
  <si>
    <t>TA-25-1206351</t>
  </si>
  <si>
    <t>PAPELERIA Y VARIEDADES D&amp;D</t>
  </si>
  <si>
    <t>FO-25-1681872</t>
  </si>
  <si>
    <t>90185721</t>
  </si>
  <si>
    <t>14/10/2025 14-10-2025 SE REALIZA LLAMADA AL CLIENTE, SE HABLA CON LA SR CLAUDIA PATRICIA FRANCO AGUIRRE SE VALIDA DIRECCIÓN OK, CANAL OK, TARJETA DE SEMBRADO OK, DISPONIBILIDAD TOTAL, SE CONFIRMA 4 ULTIMOS DIGITOS DE LA TARJETA: OK, LLAMAR EL DÍA LA INSTALACIÓN PARA CONFIRMAR VISITA// CONTACTO REALIZADO POR TELEFONO // FECHA PROGRAMADA: 16/10/2025 | 17/10/2025 SE INSTALA CB AVALE EXITOSMANTE EQUIPO 810698 YA EN PUNTO SE INSTALA BASE Y LECTORA SE CONFIGURA EQUIPO TODO QUEDA OK</t>
  </si>
  <si>
    <t>VGZZZ651</t>
  </si>
  <si>
    <t>TA-25-1207634</t>
  </si>
  <si>
    <t>EL COFRE DEL TESORO</t>
  </si>
  <si>
    <t>FO-25-1683729</t>
  </si>
  <si>
    <t>90763719</t>
  </si>
  <si>
    <t>15/10/2025 14-10-2025 SE REALIZA LLAMADA A EL NUMERO 3163609857 SE VA A CORREO DE VOZ // 15-10-2025 SE REALIZA LLAMADA AL CLIENTE, SE HABLA CON LA SRA CLAUDIA MILENA TOBON LONDOÑO SE VALIDA DIRECCIÓN OK, CANAL OK, TARJETA DE SEMBRADO OK, DISPONIBILIDAD TOTAL, SE CONFIRMA 4 ULTIMOS DIGITOS DE LA TARJETA: OK, LLAMAR EL DÍA LA INSTALACIÓN PARA CONFIRMAR VISITA// CONTACTO REALIZADO POR WHATSAPP // FECHA PROGRAMADA: 17/10/2025 | 17/10/2025 DURANTE VISITA TECNICA SE REALIZA INSTALACIÓN DE CORRESPONSAL BANCARIO CON SOPORTÉ, LECTOR DE BARRAS Y DATAFONO, SE CREAN USUARIOS DE CB INDICADOS POR EL CLIENTE, SE REALIZA PRUEBAS OK DE CB. CIERRES</t>
  </si>
  <si>
    <t>FWZZZ540</t>
  </si>
  <si>
    <t>TA-25-1213069</t>
  </si>
  <si>
    <t>DUGALEC</t>
  </si>
  <si>
    <t>FO-25-1691116</t>
  </si>
  <si>
    <t>90188421</t>
  </si>
  <si>
    <t>16/10/2025 15-10-2025 SE REALIZA LLAMADAS AL NUMERO DE LA LISTA EL CUAL TIMBRA PERO NADIE TOMA LA LLAMADA, SE INTENTARA NUEVA GESTION EN OTRA OCASIÓN // 16-10-2025 SE REALIZA LLAMADA AL CLIENTE, SE HABLA CON EL SR DOUGLAS ALBERTO SANCHEZ YANEZ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PROGRAMADA:20/10/2025 | 20/10/2025 SE REALIZA BORRADO DE MEMORIA Y VERSIÓN, SE INSTALA NUEVAMENTE, SE CONFIGURAN PARÁMETROS, SE INCIALIZA, SE SIEMBRA TARJETA #5962, SE DEJA INSTALADO BASE Y LECTOR DE BARRAS, SE DEJAN 20 ROLLOS RBM, PRUEBAS CB OK SE DEJA OPERATIVO.</t>
  </si>
  <si>
    <t>VIZZZ019</t>
  </si>
  <si>
    <t>TA-25-1213070</t>
  </si>
  <si>
    <t>MISCELANEA TODO TIPICO</t>
  </si>
  <si>
    <t>FO-25-1691120</t>
  </si>
  <si>
    <t>90773453</t>
  </si>
  <si>
    <t>16/10/2025 15-10-2025 SE REALIZA LLAMADAS AL NUMERO DE LA LISTA EL CUAL TIMBRA PERO NADIE TOMA LA LLAMADA, SE INTENTARA NUEVA GESTION EN OTRA OCASIÓN // // 16-10-2025 SE REALIZA LLAMADA AL CLIENTE, SE HABLA CON LA SRA ARGELIA MATILDE ZARATE MORALES SE VALIDA DIRECCIÓN OK, CANAL OK, TARJETA DE SEMBRADO OK, DISPONIBILIDAD TOTAL, SE CONFIRMA 4 ULTIMOS DIGITOS DE LA TARJETA: OK, LLAMAR EL DÍA LA INSTALACIÓN PARA CONFIRMAR VISITA// CONTACTO REALIZADO POR WHATSAPP // FECHA PROGRAMADA:17/10/2025 // TERMINAL DE TRASPORTE | 17/10/2025 SE INSTALA CB AVAL OK.
SE INSTALA LECTOR DE BARRAS, BASE Y SE REALIZA SEMBRADO DE TARJETA NO. 4715.
SE REALIZA PRUEBAS DE COMERCIO Y CB EXITOSAS.</t>
  </si>
  <si>
    <t>FWZZZ215</t>
  </si>
  <si>
    <t>TA-25-1213071</t>
  </si>
  <si>
    <t>FO-25-1691122</t>
  </si>
  <si>
    <t>15/10/2025 15-10-2025 SE REALIZA LLAMADA AL CLIENTE, SE HABLA CON LA SRA MARIA ILCIA RODRIGUEZ HERNANDEZ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21/10/2025 // CLIENTE SOLICITA PROGRAMAR PARA DESPUES DEL LUNES SEGUN SU DISPONIBILIDAD IGUAL SOLICITA LLAMAR ANTES DE IR AL COMERCIO | 21/10/2025 INSTALACIÓN AVAL CON DATAFONO LECTORA ROLLOS BASE FUENTE DATOS SERVICIO OPERATIVO PRUEBAS OK TRNA RBM SEMBRADO DE TARJETA CC MÓDULO COMPRA OK</t>
  </si>
  <si>
    <t>FRZZZ950</t>
  </si>
  <si>
    <t>TA-25-1213072</t>
  </si>
  <si>
    <t>ALELUJA</t>
  </si>
  <si>
    <t>FO-25-1691130</t>
  </si>
  <si>
    <t>90755111</t>
  </si>
  <si>
    <t>16/10/2025 15-10-2025 SE REALIZA LLAMADAS AL NUMERO DE LA LISTA EL CUAL TIMBRA PERO NADIE TOMA LA LLAMADA, SE DEJA MENSAJE DE WHATSAPP // 16-10-2025 SE REALIZA LLAMADA AL CLIENTE, SE HABLA CON LA SRA ALEJANDRA OROZCO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PROGRAMADA:17/10/2025 | 17/10/2025 SE VISITA ESTABLECIMIENTO, SE REEMPLAZA DATÁFONO DE ADQUIERENCIQ POR MIXTO CORRESPONSAL BANCO DE BOGOTÁ. TRANSACCIONES DE PRUEBA EXITOSAS. SE CREA USUARIO Y SE HABILITA CIERRE</t>
  </si>
  <si>
    <t>FTZZZ616</t>
  </si>
  <si>
    <t>TA-25-1213073</t>
  </si>
  <si>
    <t>PAPELERIA ALPES JAKN</t>
  </si>
  <si>
    <t>FO-25-1691132</t>
  </si>
  <si>
    <t>90162525</t>
  </si>
  <si>
    <t>15/10/2025 15-10-2025 SE REALIZA LLAMADA AL CLIENTE, SE HABLA CON LA SRA LUZ ANGELA MORALES ROMERO SE VALIDA DIRECCIÓN OK, CANAL OK, TARJETA DE SEMBRADO OK, DISPONIBILIDAD TOTAL, SE CONFIRMA 4 ULTIMOS DIGITOS DE LA TARJETA: OK, LLAMAR EL DÍA LA INSTALACIÓN PARA CONFIRMAR VISITA// CONTACTO REALIZADO POR LA APP // FECHA PROGRAMADA: 17/10/2025 | 18/10/2025 SE LLEGA A COMERCIO SE REALIZA INTALACION Y CONFIGURACIÓN DE EQUIPO Y PARÁMETROS AL HACER PRUEBAS DE TELETON DA TRANSACION DECLINADA ERROR DE CONEXIÓN SE CAMBIA EQUIPO Y PERSISTE LA FALLA SE REALIZA PING ALA  190.27.225.102 EN EL PC DEL CLIENTE NO DA RESPUESTA SI RESPONDE A 8.8.8.8, NO SE PUEDEN DEJAR PRUEBAS EXITOSAS YA QUE NO SE CUENTA CON EL INTERNET</t>
  </si>
  <si>
    <t>TA-25-1213075</t>
  </si>
  <si>
    <t>PUNTO PRINCIPAL COMUNICACIONES S,A,S</t>
  </si>
  <si>
    <t>FO-25-1691138</t>
  </si>
  <si>
    <t>90763284</t>
  </si>
  <si>
    <t>15/10/2025 15-10-2025 SE REALIZA LLAMADA AL CLIENTE, SE HABLA CON LA SRA PUNTO PRINCIPAL COMUNICACIONES S.A.S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20/10/2025 | 21/10/2025 SE REALIZA VISITA PARA  INSTALACIÓN DE CB AVAL, SE ENCUENTRA QUE EN EL LUGAR YA TIENEN DATAFONO INSTALADO POR LO CUAL SOLO SE INSTALA LECTORA DE CODIGOS DE BARRAS Y BASE DE DATÁFONO COMPLETOS SE CONFIGURA OK PARÁMETROS OK Y PRUEBAS ÉXITOSAS DE TRANSACCIONES SE ENTREGA 20 ROLLOS DE PAPELERÍA. SE INSTALA CUBRETECLADO OK</t>
  </si>
  <si>
    <t>SSZZZ263</t>
  </si>
  <si>
    <t>TA-25-1213077</t>
  </si>
  <si>
    <t>MODA Y HOGAR PACIFICO</t>
  </si>
  <si>
    <t>FO-25-1691141</t>
  </si>
  <si>
    <t>90768913</t>
  </si>
  <si>
    <t>16/10/2025 15-10-2025 SE REALIZA LLAMADAS AL NUMERO DE LA LISTA EL CUAL TIMBRA PERO NADIE TOMA LA LLAMADA, SE INTENTARA NUEVA GESTION EN OTRA OCASIÓN // 16-10-2025 SE REALIZA LLAMADA AL CLIENTE, SE HABLA CON EL SR JHON ARCE TORRES PORTOCARRERO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PROGRAMADA:20/10/2025 | 20/10/2025 SE VISITA EL COMERCIO, SE INSTALA DATAFONO, LECTORA, ACCESORIOS EN APERTURA AVAL MIXTO, SE INICIALIZA TERMINAL EXITOSAMENTE, TARJETA DE SEMBRADO 9323, PRUEBAS OK, TELECARGA TRNA</t>
  </si>
  <si>
    <t>FVZZZ710</t>
  </si>
  <si>
    <t>TA-25-1213078</t>
  </si>
  <si>
    <t>ELMIS CASTILLO BARRETO</t>
  </si>
  <si>
    <t>FO-25-1691144</t>
  </si>
  <si>
    <t>90773408</t>
  </si>
  <si>
    <t>15/10/2025 15-10-2025 SE REALIZA LLAMADA AL CLIENTE, SE HABLA CON LA SRA ELMIS JUDITH CASTILLO BARRETO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17/10/2025 | 17/10/2025 SE REALIZA INSTALACIÓN DE CB AVAL EXITOSAMENTE SE REALIZA SEMBRADO E INSTALACIÓN DE BASE Y LECTORA EL PUNTO YA CONTABA CON DATAFONO SE REALIZAN PRUEBAS Y TODO QUEDA OK TARJETA SEMBRADA #4941</t>
  </si>
  <si>
    <t>TA-25-1213079</t>
  </si>
  <si>
    <t>FERRETERIA LA R10</t>
  </si>
  <si>
    <t>FO-25-1691148</t>
  </si>
  <si>
    <t>90774521</t>
  </si>
  <si>
    <t>16/10/2025 15-10-2025 SE REALIZA LLAMADAS AL NUMERO DE LA LISTA EL CUAL TIMBRA PERO NADIE TOMA LA LLAMADA, SE INTENTARA NUEVA GESTION EN OTRA OCASIÓN // 16-10-2025 SE REALIZA LLAMADA AL CLIENTE, SE HABLA CON EL SR ROBERTO CARLOS TOVAR BERTEL SE VALIDA DIRECCIÓN OK, CANAL OK, TARJETA DE SEMBRADO OK, DISPONIBILIDAD TOTAL, SE CONFIRMA 4 ULTIMOS DIGITOS DE LA TARJETA: OK, LLAMAR EL DÍA LA INSTALACIÓN PARA CONFIRMAR VISITA// CONTACTO REALIZADO POR WHATSAPP // FECHA PROGRAMADA:20/10/2025 | 20/10/2025 BUENAS TARDES SE VISITA NEGOCIO Y SE LE HACE LA INSTALACIÓN DEL CORRESPONSAL BANCO DE BOGOTÁ, SE HACEN TRANSACCIÓNES DE PRUEBA Y TODO FUNCIONA OK</t>
  </si>
  <si>
    <t>FWZZZ763</t>
  </si>
  <si>
    <t>TA-25-1213080</t>
  </si>
  <si>
    <t>JESUS ANTONIO RAMIREZ</t>
  </si>
  <si>
    <t>FO-25-1691150</t>
  </si>
  <si>
    <t>90781158</t>
  </si>
  <si>
    <t>15/10/2025 15-10-2025 SE REALIZA LLAMADA AL CLIENTE, SE HABLA CON EL SR JESUS ANTONIO RAMIREZ SE VALIDA DIRECCIÓN OK, CANAL OK, TARJETA DE SEMBRADO OK, DISPONIBILIDAD TOTAL, SE CONFIRMA 4 ULTIMOS DIGITOS DE LA TARJETA: NO - CLIENTE NO LA TIENE A LA MANO (SE LE COMPARTE DIGITOS ENVIADOS EN LISTA), LLAMAR EL DÍA LA INSTALACIÓN PARA CONFIRMAR VISITA// CONTACTO REALIZADO POR TELEFONO // FECHA PROGRAMADA: 17/10/2025 | 17/10/2025 SE REALIZA INSTALACIÓN DE CB AVAL EXITOSAMENTE SE REALIZA SEMBRADO E INSTALACIÓN DE BASE Y LECTORA EL PUNTO YA CONTABA CON DATAFONO SE REALIZAN PRUEBAS Y TODO QUEDA OK TARJETA SEMBRADA #6991</t>
  </si>
  <si>
    <t>TA-25-1213081</t>
  </si>
  <si>
    <t>DROGUERIA FAMY SALUD</t>
  </si>
  <si>
    <t>FO-25-1691154</t>
  </si>
  <si>
    <t>14400428</t>
  </si>
  <si>
    <t>15/10/2025 15-10-2025 SE REALIZA LLAMADA AL CLIENTE, SE HABLA CON EL SR REINALDO TRIANA VARGAS SE VALIDA DIRECCIÓN OK, CANAL OK, TARJETA DE SEMBRADO OK, DISPONIBILIDAD TOTAL, SE CONFIRMA 4 ULTIMOS DIGITOS DE LA TARJETA: NO - CLIENTE NO LA TIENE A LA MANO (SE LE COMPARTE DIGITOS ENVIADOS EN LISTA), LLAMAR EL DÍA LA INSTALACIÓN PARA CONFIRMAR VISITA// CONTACTO REALIZADO POR TELEFONO, EL SEÑOR INFORMA QUE ES PARA CAMBIO DE TARJETA  // FECHA PROGRAMADA: 17/10/2025 | 17/10/2025 SE LLAMA AL USUARIO PARA ALISAR APERTURA PERO NOS INDICA QUE YA AYER PASRON Y LE CONFIGURARON LA TARJETA POR LO TANTO EL NO ESTÁ ESPERANDO MÁS TERMINALES , SE CONFIRMA ATENCIÓN DE VISITA CON TA 5840816</t>
  </si>
  <si>
    <t>TA-25-1213082</t>
  </si>
  <si>
    <t>DROGUERIA YAYALU # VI</t>
  </si>
  <si>
    <t>FO-25-1691157</t>
  </si>
  <si>
    <t>90786322</t>
  </si>
  <si>
    <t>15/10/2025 15-10-2025 SE REALIZA LLAMADA AL CLIENTE, SE HABLA CON LA SR YAMALIS DEL CARMEN HERRERA SE VALIDA DIRECCIÓN OK, CANAL OK, TARJETA DE SEMBRADO OK, DISPONIBILIDAD TOTAL, SE CONFIRMA 4 ULTIMOS DIGITOS DE LA TARJETA: NO - CLIENTE NO LA TIENE A LA MANO (SE LE COMPARTE DIGITOS ENVIADOS EN LISTA), LLAMAR EL DÍA LA INSTALACIÓN PARA CONFIRMAR VISITA// CONTACTO REALIZADO POR TELEFONO  // FECHA PROGRAMADA: 17/10/2025 | 17/10/2025 INSTALACIÓN CB AVAL OK</t>
  </si>
  <si>
    <t>VRZZZ512</t>
  </si>
  <si>
    <t>TA-25-1213083</t>
  </si>
  <si>
    <t>DROGUERIA YAYALU # 2</t>
  </si>
  <si>
    <t>FO-25-1691160</t>
  </si>
  <si>
    <t>90786336</t>
  </si>
  <si>
    <t>VRZZZ514</t>
  </si>
  <si>
    <t>TA-25-1213088</t>
  </si>
  <si>
    <t>SALUDVIDA DROGUERIA Y MINIMARKET</t>
  </si>
  <si>
    <t>FO-25-1691168</t>
  </si>
  <si>
    <t>90192953</t>
  </si>
  <si>
    <t>16/10/2025 15-10-2025 SE REALIZA LLAMADAS AL NUMERO DE LA LISTA EL CUAL TIMBRA PERO NADIE TOMA LA LLAMADA, SE INTENTARA NUEVA GESTION EN OTRA OCASIÓN// 16-10-2025 SE REALIZA LLAMADA AL CLIENTE, SE HABLA CON EL  SR. SILVIO VENEGAS SE VALIDA DIRECCIÓN OK, CANAL OK, TARJETA DE SEMBRADO OK, DISPONIBILIDAD TOTAL, SE CONFIRMA 4 ULTIMOS DIGITOS DE LA TARJETA: NO - CLIENTE NO LA TIENE A LA MANO (SE LE COMPARTE DIGITOS ENVIADOS EN LISTA), LLAMAR EL DÍA LA INSTALACIÓN PARA CONFIRMAR VISITA// CONTACTO REALIZADO POR TELEFONO  // FECHA PROGRAMADA: 17/10/2025 | 17/10/2025 SE REALIZA APERTURA AVAL SE INSTALA EQUIPO DATAFONO CON LECTORA SE REALIZAN PRUEBAS DE CORRECTO FUNCIONAMIENTO SE REALIZA ASESORÍA DEL EQUIPO AVAL CLIENTE</t>
  </si>
  <si>
    <t>VIZZZ858</t>
  </si>
  <si>
    <t>TA-25-1213089</t>
  </si>
  <si>
    <t>GESTION OPERATIVA Y EMPRESARIAL SAS</t>
  </si>
  <si>
    <t>FO-25-1691170</t>
  </si>
  <si>
    <t>90756782</t>
  </si>
  <si>
    <t>16/10/2025 15-10-2025 SE REALIZA LLAMADA A EL NUMERO 3112137658 SE VA A CORREO DE VOZ  // 16-10-2025 SE REALIZA LLAMADA AL CLIENTE, SE HABLA CON LA SRA GESTIÓN OPERATIVA Y EMPRESARIAL S A S SE VALIDA DIRECCIÓN OK, CANAL OK, TARJETA DE SEMBRADO OK, DISPONIBILIDAD TOTAL, SE CONFIRMA 4 ULTIMOS DIGITOS DE LA TARJETA: OK, LLAMAR EL DÍA LA INSTALACIÓN PARA CONFIRMAR VISITA// CONTACTO REALIZADO POR WHATSAPP // FECHA PROGRAMADA:17/10/2025 | 16/10/2025 SE ESTABLECE COMUNICACIÓN CON LA SEÑORA HERMINDA MONTENEGRO AL NÚMERO DE CONTACTO  3112137658 CLIENTE CONFIRMA TENER LA DISPONIBILIDAD PARA RECIBIR LA VISITA EL DÍA DE MAÑANA 17/10/2025 TARJETA DE SEMBRADO OK ROUTER DE INTERNET APROXIMADAMENTE A 5 METROS CLIENTE INDICA SUMINISTRAR EL CABLE PARA PODER REALIZAR LA INSTALACIÓN. | 17/10/2025 SE EJECUTA APERTURA AVAL EXITOSA INSTALANDO EQUIPOS PRUEBAS OK CLIENTE CONFORME</t>
  </si>
  <si>
    <t>SSZZZ374</t>
  </si>
  <si>
    <t>TA-25-1213092</t>
  </si>
  <si>
    <t>CENTRO INTEGRAL DE ATENCION AL CONDUCTOR EN SEGURIDAD VIAL Y GESTIONES DE TRANSITO SAS</t>
  </si>
  <si>
    <t>FO-25-1691178</t>
  </si>
  <si>
    <t>90781178</t>
  </si>
  <si>
    <t>16/10/2025 15-10-2025 SE REALIZA LLAMADAS AL NUMERO DE LA LISTA EL CUAL TIMBRA PERO NADIE TOMA LA LLAMADA, SE INTENTARA NUEVA GESTION EN OTRA OCASIÓN// 16-10-2025 SE REALIZA LLAMADA AL CLIENTE, SE HABLA  A EL NUMERO3105735317 SE VALIDA DIRECCIÓN OK, CANAL OK, TARJETA DE SEMBRADO OK, DISPONIBILIDAD TOTAL, SE CONFIRMA 4 ULTIMOS DIGITOS DE LA TARJETA: NO - CLIENTE NO LA TIENE A LA MANO (SE LE COMPARTE DIGITOS ENVIADOS EN LISTA), LLAMAR EL DÍA LA INSTALACIÓN PARA CONFIRMAR VISITA// CONTACTO REALIZADO POR TELEFONO  // FECHA PROGRAMADA: 20/10/2025 | 20/10/2025 SE ESTABLECE COMUNICACIÓN CON EL COMERCIO AL NÚMERO DE CONTACTO 3105735317 CLIENTE CONFIRMA TERNER LA DISPONIBILIDAD PARA ATENDER LA VISITA EL DÍA DE HOY TERJETA DE SEMBRADO OK ROUTER DE INTERNET CERCA A DONDE VA QUEDAR INSTALADO EL DATAFONO. | 20/10/2025 SE EJECUTA APERTURA AVAL EXITOSA INSTALANDO EQUIPOS PRUEBAS OK CLIENTE CONFORME</t>
  </si>
  <si>
    <t>FYZZZ884</t>
  </si>
  <si>
    <t>TA-25-1213093</t>
  </si>
  <si>
    <t>TIENDA MI BENDICION MM</t>
  </si>
  <si>
    <t>FO-25-1691181</t>
  </si>
  <si>
    <t>90775626</t>
  </si>
  <si>
    <t>16/10/2025 15-10-2025 SE REALIZA LLAMADAS AL NUMERO DE LA LISTA EL CUAL TIMBRA PERO NADIE TOMA LA LLAMADA, SE INTENTARA NUEVA GESTION EN OTRA OCASIÓN// 16-10-2025 SE REALIZA LLAMADA AL CLIENTE, SE HABLA CON EL SR MIGUEL DAVID ARRIETA VILLALOBOS SE VALIDA DIRECCIÓN OK, CANAL OK, TARJETA DE SEMBRADO OK, DISPONIBILIDAD TOTAL, SE CONFIRMA 4 ULTIMOS DIGITOS DE LA TARJETA: NO - CLIENTE NO LA TIENE A LA MANO (SE LE COMPARTE DIGITOS ENVIADOS EN LISTA), LLAMAR EL DÍA LA INSTALACIÓN PARA CONFIRMAR VISITA// CONTACTO REALIZADO POR TELEFONO  // FECHA PROGRAMADA: 17/10/2025 | 17/10/2025 BUENAS TARDES PARA REPORTAR QUE POR MOTIVOS DE QUE EL TRANSPORTE QUE SE MOVILIZABA PARA CHIMICHAGUA QUEDÓ VARADO POR LO CUÁL LE INFORMO AL USUARIO QUE NO ALCANZO A LLEGAR Y LO VISITO MAÑANA TEMPRANO | 18/10/2025 BUENOS DÍAS SE INSTALA CORRESPONSAL BANCARIO AVAL EN LA VISITA PARA EL COMERCIO TIENDA MI BENDICIÓN.
SE DEJA EL SERVICIO OK, SE HACEN TRANSACCIÓNES DE PRUEBAS Y TODAS SALEN OK</t>
  </si>
  <si>
    <t>FXZZZ326</t>
  </si>
  <si>
    <t>TA-25-1213094</t>
  </si>
  <si>
    <t>DROGUERÍA NOVASALUD MD</t>
  </si>
  <si>
    <t>FO-25-1691184</t>
  </si>
  <si>
    <t>90775992</t>
  </si>
  <si>
    <t>16/10/2025 15-10-2025 SE REALIZA LLAMADAS AL NUMERO DE LA LISTA EL CUAL TIMBRA PERO NADIE TOMA LA LLAMADA, SE INTENTARA NUEVA GESTION EN OTRA OCASIÓN // 16-10-2025 SE REALIZA LLAMADA AL CLIENTE, SE HABLA CON LA SR BERTHA TANIA GARZON BENAVIDES SE VALIDA DIRECCIÓN OK, CANAL OK, TARJETA DE SEMBRADO OK, DISPONIBILIDAD TOTAL, SE CONFIRMA 4 ULTIMOS DIGITOS DE LA TARJETA: NO - CLIENTE NO LA TIENE A LA MANO (SE LE COMPARTE DIGITOS ENVIADOS EN LISTA), LLAMAR EL DÍA LA INSTALACIÓN PARA CONFIRMAR VISITA// CONTACTO REALIZADO POR TELEFONO  // FECHA PROGRAMADA: 17/10/2025 | 17/10/2025 SE REALIZÓ LA INSTALACIÓN DE EQUIPOS Y ACCESORIOS PARA APERTURA CB BANCO DE BOGOTÁ, CLIENTE YA TENÍA EQUIPO EN SITIO SE SIEMBRA TARJETA SE EJECUTAN PRUEBAS TX EXITOSAS QUEDA OPERATIVO</t>
  </si>
  <si>
    <t>FXZZZ382</t>
  </si>
  <si>
    <t>TA-25-1213095</t>
  </si>
  <si>
    <t>SU TIENDA A LA MANO</t>
  </si>
  <si>
    <t>FO-25-1691189</t>
  </si>
  <si>
    <t>90185402</t>
  </si>
  <si>
    <t>16/10/2025 15-10-2025 SE REALIZA LLAMADA A EL NUMERO 3153013333 SE VA A CORREO DE VOZ  // 16-10-2025 SE REALIZA LLAMADA AL CLIENTE, SE HABLA CON LA SRA ANGIE CAROLINA BURBANO RIASCOS SE VALIDA DIRECCIÓN OK, CANAL OK, TARJETA DE SEMBRADO OK, DISPONIBILIDAD TOTAL, SE CONFIRMA 4 ULTIMOS DIGITOS DE LA TARJETA: OK, LLAMAR EL DÍA LA INSTALACIÓN PARA CONFIRMAR VISITA// CONTACTO REALIZADO POR WHATSAPP // FECHA PROGRAMADA:17/10/2025 | 17/10/2025 SE REALIZÓ LA INSTALACIÓN DE EQUIPOS Y ACCESORIOS PARA APERTURA CB BANCO DE BOGOTÁ SE SIEMBRA TARJETA SE EJECUTAN PRUEBAS TX EXITOSAS QUEDA OPERATIVO.</t>
  </si>
  <si>
    <t>VGZZZ488</t>
  </si>
  <si>
    <t>TA-25-1213098</t>
  </si>
  <si>
    <t>MULTITODO M Y N</t>
  </si>
  <si>
    <t>FO-25-1691200</t>
  </si>
  <si>
    <t>90759960</t>
  </si>
  <si>
    <t>15/10/2025 15-10-2025 SE REALIZA LLAMADA AL CLIENTE, SE HABLA CON LA SRA MARIA ANDREA NIÑO SANCHEZ SE VALIDA DIRECCIÓN OK, CANAL OK, TARJETA DE SEMBRADO OK, DISPONIBILIDAD TOTAL, SE CONFIRMA 4 ULTIMOS DIGITOS DE LA TARJETA: OK, LLAMAR EL DÍA LA INSTALACIÓN PARA CONFIRMAR VISITA// CONTACTO REALIZADO POR WHATSAPP // FECHA PROGRAMADA: 20/10/2025 | 20/10/2025 INSTALACIÓN DE DATÁFONO, LECTOR,BASE, FUENTE DE PODER,CABLE PASCOR,CUBRE CLAVE,20 ROLLOS CAPACITACIÓN MENU DE CB Y ADQUIRENCIA, COMPARTE NÚMEROS TELEFÓNICO DE SOPORTE VÍA WHATSAPP, CAPACITACIÓN CREACIÓN, ELIMINACIÓN, DE USUARIO, TRANSACCIÓNES DE PRUEBA O.K TARJETA SEMBRADO 8611</t>
  </si>
  <si>
    <t>SSZZZ095</t>
  </si>
  <si>
    <t>TA-25-1215036</t>
  </si>
  <si>
    <t>SUPERMERCADO HORIZONTE LANDAZURI</t>
  </si>
  <si>
    <t>FO-25-1693552</t>
  </si>
  <si>
    <t>90175525</t>
  </si>
  <si>
    <t>16/10/2025 16-10-2025 SE REALIZA LLAMADA AL CLIENTE, SE HABLA CON EL SR HERNANDO QUIROGA ARIZA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21/10/2025 | 21/10/2025 SE LOGRA COMUNICACION CON EL CLIENTE, CLIENTE CONFIRMA VISITA, CLEINTE CUENTA CON SERVICIO DE INTERNET Y TARJETA DE SEMBRADO. | 21/10/2025 SE REALIZA INSTALACION DE EQUIPOS Y ACCESORIOS, SE CAPACITA SOBRE ADQUIRENCIA, PRUEBAS OK.</t>
  </si>
  <si>
    <t>FTZZZ603</t>
  </si>
  <si>
    <t>TA-25-1215038</t>
  </si>
  <si>
    <t>FARMA VITALMEDIC</t>
  </si>
  <si>
    <t>FO-25-1693553</t>
  </si>
  <si>
    <t>90195035</t>
  </si>
  <si>
    <t>16/10/2025 16-10-2025 SE REALIZA LLAMADA AL CLIENTE, SE HABLA CON EL SR WILMER ALEXANDER NARVAEZ HUALPA SE VALIDA DIRECCIÓN OK, CANAL OK, TARJETA DE SEMBRADO OK, DISPONIBILIDAD TOTAL, SE CONFIRMA 4 ULTIMOS DIGITOS DE LA TARJETA: OK, LLAMAR EL DÍA LA INSTALACIÓN PARA CONFIRMAR VISITA// CONTACTO REALIZADO POR WHATSAPP // FECHA PROGRAMADA: 21/10/2025 | 21/10/2025 SE REALIZA INSTALACIÓN DE CORRESPONSAL BANCARIO GRUPO AVAL SE CONFIGURA PARÁMETROS SE INICIALIZA SE REALIZA SEMBRADO DE TARJETA CREACIÓN DE USUARIOS PRUEBAS DE FUNCIONAMIENTO EXITOSAS CB QUEDA OPERATIVO</t>
  </si>
  <si>
    <t>VJZZZ756</t>
  </si>
  <si>
    <t>TA-25-1215039</t>
  </si>
  <si>
    <t>PAPELERIA Y MISCELANEA CAMIL</t>
  </si>
  <si>
    <t>FO-25-1693557</t>
  </si>
  <si>
    <t>90760898</t>
  </si>
  <si>
    <t>16/10/2025 16-10-2025 SE REALIZA LLAMADA AL CLIENTE, SE HABLA CON LA SRA CAMILA ALEJANDRA GAONA GONZALEZ SE VALIDA DIRECCIÓN OK, CANAL OK, TARJETA DE SEMBRADO OK, DISPONIBILIDAD TOTAL, SE CONFIRMA 4 ULTIMOS DIGITOS DE LA TARJETA: OK, LLAMAR EL DÍA LA INSTALACIÓN PARA CONFIRMAR VISITA// CONTACTO REALIZADO POR LA APP // FECHA PROGRAMADA:21/10/2025 | 21/10/2025 APERTURA AVAL OK SEMBRADO DE TARJETA OK USUARIOS OK SERVICIO OPERATIVO</t>
  </si>
  <si>
    <t>SRZZZ353</t>
  </si>
  <si>
    <t>TA-25-1215040</t>
  </si>
  <si>
    <t>MARTHA FLOREZ RIOS</t>
  </si>
  <si>
    <t>FO-25-1693559</t>
  </si>
  <si>
    <t>90776713</t>
  </si>
  <si>
    <t>16/10/2025 16-10-2025 SE REALIZA LLAMADA AL CLIENTE, SE HABLA CON LA SRA MARTHA FLOREZ RIOS SE VALIDA DIRECCIÓN OK, CANAL OK, TARJETA DE SEMBRADO OK, DISPONIBILIDAD TOTAL, SE CONFIRMA 4 ULTIMOS DIGITOS DE LA TARJETA: OK, LLAMAR EL DÍA LA INSTALACIÓN PARA CONFIRMAR VISITA// CONTACTO REALIZADO POR LA APP // FECHA PROGRAMADA:20/10/2025 | 20/10/2025 SE REALIZA APERTURA CB AVAL SE INSTALA DATAFONO LECTOR DE BARRAS BASE DE DATAFONO , SEMBRADO DE TARJETA , PRUEBAS OK CUBRE CLAVE OK</t>
  </si>
  <si>
    <t>FYZZZ320</t>
  </si>
  <si>
    <t>TA-25-1215043</t>
  </si>
  <si>
    <t>ACCESORIOS M &amp; S</t>
  </si>
  <si>
    <t>FO-25-1706163 | FO-25-1693567</t>
  </si>
  <si>
    <t>90789510</t>
  </si>
  <si>
    <t>21/10/2025 SE REALIZA INSTALACIÓN DE CB AVAL SIN NOVEDAD.
‎SE REALIZARON PRUEBAS OPERATIVAS OKEY.
‎SE HABILITO CIERRE Y SE DEJAN CREADOS LOS USUARIOS.
‎CB QUEDA OKEY.</t>
  </si>
  <si>
    <t>VSZZZ234</t>
  </si>
  <si>
    <t>2992</t>
  </si>
  <si>
    <t>TA-25-1215044</t>
  </si>
  <si>
    <t>SUPERMARKET CAMPO MADRID</t>
  </si>
  <si>
    <t>FO-25-1693568</t>
  </si>
  <si>
    <t>90789589</t>
  </si>
  <si>
    <t>16/10/2025 16-10-2025 SE REALIZA LLAMADA AL CLIENTE, SE HABLA CON EL SR DANIEL PARRA MALDONADO SE VALIDA DIRECCIÓN OK, CANAL OK, TARJETA DE SEMBRADO OK, DISPONIBILIDAD TOTAL, SE CONFIRMA 4 ULTIMOS DIGITOS DE LA TARJETA: OK, LLAMAR EL DÍA LA INSTALACIÓN PARA CONFIRMAR VISITA// CONTACTO REALIZADO POR WHATSAPP // FECHA PROGRAMADA: 20/10/2025 | 20/10/2025 NOVEDAD DE AGENDAMIENTO
SE DEJA CONSTANCIA DE QUE, DEBIDO A LA CAÍDA MUNDIAL DE LOS SERVIDORES DE AMAZON WEB SERVICES (AWS) OCURRIDA EL DÍA DE HOY, NOS VIMOS AFECTADOS POR LA INTERRUPCIÓN DE LA WEB DE INICIALIZACIÓN DE REDEBAN, LO CUAL GENERÓ RETRASOS Y DIFICULTADES EN LOS PROCESOS OPERATIVOS ASOCIADOS AL AGENDAMIENTO.
ASIMISMO, SE DEJA REGISTRO DE LA AFECTACIÓN DE LA PLATAFORMA SYTES, QUE PRESENTÓ FALLAS COMO CONSECUENCIA DIRECTA DE ESTA CAÍDA GLOBAL DE SERVICIOS EN LA NUBE.
QUEDAMOS ATENTOS A CUALQUIER NOVEDAD ADICIONAL QUE SE PUEDA PRESENTAR Y A LA ESTABILIZACIÓN COMPLETA DE LOS SISTEMAS IMPACTADOS | 20/10/2025 SE HACE PRESENCIA EN COMERCIO SE REALIZA ADAPTACIÓN DE UN DATÁFONO E INSTALACIÓN DE UN LECTOR DE BARRAS BRAZO SE SOPORTE 
SE REALIZA SEMBRANDO DE TARJETA #8443
SE REALIZA PRUEBA AUTORIZADA POR LA RED TELETON CONVENIO 4998 VALOR 1 PESO OK 
SE CREA USUARIO Y CONTRASEÑA</t>
  </si>
  <si>
    <t>VSZZZ343</t>
  </si>
  <si>
    <t>TA-25-1225246</t>
  </si>
  <si>
    <t>FC MULTI STORE</t>
  </si>
  <si>
    <t>FO-25-1713088</t>
  </si>
  <si>
    <t>90762538</t>
  </si>
  <si>
    <t>21/10/2025 21-10-2025 SE REALIZA LLAMADA AL CLIENTE, SE HABLA CON EL SR CESAR AGLEIDER ARCINIEGAS SUAREZ SE VALIDA DIRECCIÓN OK, CANAL OK, TARJETA DE SEMBRADO OK, DISPONIBILIDAD TOTAL, SE CONFIRMA 4 ULTIMOS DIGITOS DE LA TARJETA: OK, LLAMAR EL DÍA LA INSTALACIÓN PARA CONFIRMAR VISITA// CONTACTO REALIZADO POR LA APP // FECHA PROGRAMADA:23/10/2025 | 23/10/2025 SE LLAMA AL CONTACTO INDICADO PARA CONFIRMAR LA INSTALACIÓN Y CONFIRMAR VISITA, MENCIONA NO ESTAR SI NO HASTA EN HORAS DE LA TARDE PUESTO QUE IBA A CONSEGUIR SWITCH PARA HABILITAR PUNTO DE RED AL DISPOSITIVO .. SE ACORDO VISITA PARA HORAS DE LA TARDE A LAS 3PM</t>
  </si>
  <si>
    <t>TA-25-1225247</t>
  </si>
  <si>
    <t>MAGICO DETALLE YAJU</t>
  </si>
  <si>
    <t>FO-25-1713090</t>
  </si>
  <si>
    <t>90775167</t>
  </si>
  <si>
    <t>21/10/2025 21-10-2025 SE REALIZA LLAMADA AL CLIENTE, SE HABLA CON LA SRA JULIANA FLOREZ ALVAREZ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PROGRAMADA:23/10/2025 | 23/10/2025 INSTALACIÓN EXITOSA DE CORRESPONSAL AVAL SE ENTREGARON 20 ROLLOS</t>
  </si>
  <si>
    <t>FXZZZ379</t>
  </si>
  <si>
    <t>7959</t>
  </si>
  <si>
    <t>TA-25-1225248</t>
  </si>
  <si>
    <t>DROGUERIA VITALFARMA CONCORDIA</t>
  </si>
  <si>
    <t>FO-25-1713092</t>
  </si>
  <si>
    <t>90775151</t>
  </si>
  <si>
    <t>FXZZZ378</t>
  </si>
  <si>
    <t>2397</t>
  </si>
  <si>
    <t>TA-25-1225249</t>
  </si>
  <si>
    <t>VARIEDADES VALENTINA PYP</t>
  </si>
  <si>
    <t>FO-25-1713097</t>
  </si>
  <si>
    <t>90776974</t>
  </si>
  <si>
    <t>21/10/2025 21-10-2025 SE REALIZA LLAMADA AL CLIENTE, SE HABLA CON LA SRA BELEN PABON SILVA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PROGRAMADA:23/10/2025 | 23/10/2025 SE HACE PRESENCIA EN COMERCIO SE REALIZA ADECUACION DE UN DATÁFONO Y INSTALACIÓN DE 1 LECTOR DE BARRAS CON SU RESPECTIVO BRAZO DE SOPORTE 
SE REALIZAN PRUEBA AUTORIZADA POR LA RED CONVENIO 4998 TELETON VALOR DE 1 PESO OK
SE CREA USUARIO Y CONTRASEÑA 
TARJETA DE SEMBRADO #5775</t>
  </si>
  <si>
    <t>VQZZZ366</t>
  </si>
  <si>
    <t>5775</t>
  </si>
  <si>
    <t>TA-25-1225255</t>
  </si>
  <si>
    <t>FERREMASTER AM</t>
  </si>
  <si>
    <t>FO-25-1713102</t>
  </si>
  <si>
    <t>90763845</t>
  </si>
  <si>
    <t>21/10/2025 21-10-2025 SE REALIZA LLAMADA AL CLIENTE, SE HABLA CON LA SRA MARLENY MEDINA ROJAS SE VALIDA DIRECCIÓN OK, CANAL OK, TARJETA DE SEMBRADO OK, DISPONIBILIDAD TOTAL, SE CONFIRMA 4 ULTIMOS DIGITOS DE LA TARJETA: OK, LLAMAR EL DÍA LA INSTALACIÓN PARA CONFIRMAR VISITA// CONTACTO REALIZADO POR LA APP // FECHA PROGRAMADA:23/10/2025 | 23/10/2025 SE REALIZA ISNTALACION DE EQUIPOS Y ACCESORIOS, SE CAPACITA SOBRE ADQUIRENCIA, PRUEBAS OK.</t>
  </si>
  <si>
    <t>SSZZZ459</t>
  </si>
  <si>
    <t>4653</t>
  </si>
  <si>
    <t>TA-25-1225256</t>
  </si>
  <si>
    <t>LICORES BRUSELAS MS SAS</t>
  </si>
  <si>
    <t>FO-25-1713104</t>
  </si>
  <si>
    <t>90703353</t>
  </si>
  <si>
    <t>21/10/2025 21-10-2025 SE REALIZA LLAMADA AL CLIENTE, SE HABLA CON EL SR HUMBERTO PEREZ SE VALIDA DIRECCIÓN OK, CANAL OK, TARJETA DE SEMBRADO OK, DISPONIBILIDAD TOTAL, SE CONFIRMA 4 ULTIMOS DIGITOS DE LA TARJETA: OK, LLAMAR EL DÍA LA INSTALACIÓN PARA CONFIRMAR VISITA// CONTACTO REALIZADO POR WHATSAPP // FECHA PROGRAMADA:23/10/2025 | 23/10/2025 SE REALIZA INSTALACIÓN DEL EQUIPO LECTORA SE CREAN LOS USUARIOS SE HACEN PRUEBAS TODO OK</t>
  </si>
  <si>
    <t>FSZZZ763</t>
  </si>
  <si>
    <t>7134</t>
  </si>
  <si>
    <t>13780</t>
  </si>
  <si>
    <t>TA-25-1225257</t>
  </si>
  <si>
    <t>TALAIGUA NUEVO</t>
  </si>
  <si>
    <t>LUBRIREPUESTOS JD</t>
  </si>
  <si>
    <t>FO-25-1713108</t>
  </si>
  <si>
    <t>90779846</t>
  </si>
  <si>
    <t>21/10/2025 21-10-2025 SE REALIZA LLAMADA AL CLIENTE, SE HABLA CON EL SR JUAN DIEGO VARGAS ACOSTA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PROGRAMADA:23/10/2025 | 23/10/2025 SE VISITA SITIO SE VERIFICA, SE REALIZA INSTALACIÓN DE DATÁFONO ESCANEAR FUENTE PODER CABLE DE RED, PAPELERIA, SEMBRADO TARJETA OK. PRUEBA TRX EXITOSA.</t>
  </si>
  <si>
    <t>FYZZZ815</t>
  </si>
  <si>
    <t>3057</t>
  </si>
  <si>
    <t>TA-25-1225258</t>
  </si>
  <si>
    <t>MISCELANEA Y PAPELERIA PISCIS.COM</t>
  </si>
  <si>
    <t>FO-25-1713112</t>
  </si>
  <si>
    <t>90782815</t>
  </si>
  <si>
    <t>21/10/2025 21-10-2025 SE REALIZA LLAMADA AL CLIENTE, SE HABLA CON LA SRA NINI YUVIANA OLAYA BERNAL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PROGRAMADA:23/10/2025 | 23/10/2025 SE REALIZA LLAMADA TELEFÓNICA PARA ATENDER ACTIVIDAD PERO LA SEÑORITA NINI OLAYA NOS INDICA QUE POR UNA CALAMIDAD FAMILIAR EL DÍA DE HOY NO PUDO ABRIR POR LO TANTO SOLICITA QUE PASEMOS M | 24/10/2025 SE REALIZA BORRADO EL SISTEMA OPERATIVO CAMBIÓ DE VERSIÓN 10.6 INSTALACIÓN DE BASES INSTALACIÓN DE LECTORA SEMBRADO DE TARJETA CREACIÓN DE USUARIOS PRUEBAS OKAY</t>
  </si>
  <si>
    <t>SUZZZ646</t>
  </si>
  <si>
    <t>5455</t>
  </si>
  <si>
    <t>TA-25-1225260</t>
  </si>
  <si>
    <t>CHAPI SERVIS</t>
  </si>
  <si>
    <t>FO-25-1713118</t>
  </si>
  <si>
    <t>90782810</t>
  </si>
  <si>
    <t>21/10/2025 21-10-2025 SE REALIZA LLAMADA AL CLIENTE, SE HABLA CON LA SRA LUDY ISAZA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PROGRAMADA:23/10/2025 | 24/10/2025 SE VISITA COMERCIO, SE REALIZA APERTURA AVAL EXITOSA, SE INSTALA VERSION DE DATAFONO, LECTOR DE CODIGO, BASE, SE REALIZA SEMBRADO DE TARJETA, SE CREAN  USUARIOS, SE HACEN PRUEBAS EXITOSA, CB OPERATIVO.</t>
  </si>
  <si>
    <t>SUZZZ718</t>
  </si>
  <si>
    <t>6164</t>
  </si>
  <si>
    <t>TA-25-1225263</t>
  </si>
  <si>
    <t>DROGUERIA ALIFARMA</t>
  </si>
  <si>
    <t>FO-25-1713122</t>
  </si>
  <si>
    <t>90789053</t>
  </si>
  <si>
    <t>21/10/2025 21-10-2025 SE REALIZA LLAMADA AL CLIENTE, SE HABLA CON LA SRA MARYURY EDILUTH CUERVO ORTIZ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PROGRAMADA:23/10/2025 | 23/10/2025 COMUNICACION CON LA SEÑORA MARYURI AL NÚMERO TELEFÓNICO 3105745491 SOLICITA ATENCIÓN EL DIA VIERNES EN HORAS A.M YA QUE EL DIA DE HOY NO PUEDE ATENDER POR CASOS PERSONALES | 24/10/2025 SE VISITA COMERCIO APERTURA DE CB INSTALACIÓN EQUIPOS CAPACITACIÓN MANEJO POS PRUEBAS EXITOSAS</t>
  </si>
  <si>
    <t>VSZZZ364</t>
  </si>
  <si>
    <t>1322</t>
  </si>
  <si>
    <t>TA-25-1225265</t>
  </si>
  <si>
    <t>SERVI - SERVICIOS</t>
  </si>
  <si>
    <t>FO-25-1713125</t>
  </si>
  <si>
    <t>90782647</t>
  </si>
  <si>
    <t>21/10/2025 21-10-2025 SE REALIZA LLAMADA AL CLIENTE, SE HABLA CON LA SRA LUZ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FECHA PROGRAMADA:23/10/2025 | 23/10/2025 SE INSTALA LECTOR BASE Y ACCESORIOS SE DEJA NUEVA VERSIÓN CIERRES Y PRUEBAS OK</t>
  </si>
  <si>
    <t>6486</t>
  </si>
  <si>
    <t>TA-25-1225266</t>
  </si>
  <si>
    <t>FO-25-1713128</t>
  </si>
  <si>
    <t>21/10/2025 21-10-2025 SE REALIZA LLAMADA AL CLIENTE, SE HABLA CON LA SRA DIANA SOLEDAD RAMIREZ GARCIA  SE VALIDA DIRECCIÓN OK, CANAL OK, TARJETA DE SEMBRADO OK, DISPONIBILIDAD TOTAL, SE CONFIRMA 4 ULTIMOS DIGITOS DE LA TARJETA (SE LE COMPARTE DIGITOS ENVIADOS EN LISTA), LLAMAR EL DÍA LA INSTALACIÓN PARA CONFIRMAR VISITA// CONTACTO REALIZADO POR LA APP // FECHA PROGRAMADA:23/10/2025 | 23/10/2025 SE REALIZA APERTURA DE CB AVAL, SE INSTALA EQUIPO Y ACCESORIOS, SE INICIALIZA TERMINAL DE ADQUIRENCIA, SE REALIZA SEMBRADO DE TARJETA, SE HABILITA CIERRE Y SE REALIZAN PRUEBAS OK. SE ENTREGAN 20 ROLLOS TÉRMINOS REDEBAN.</t>
  </si>
  <si>
    <t>FTZZZ550</t>
  </si>
  <si>
    <t>4431</t>
  </si>
  <si>
    <t>TA-25-1225267</t>
  </si>
  <si>
    <t>DROGUERIA RED FARMA</t>
  </si>
  <si>
    <t>FO-25-1713134</t>
  </si>
  <si>
    <t>90188337</t>
  </si>
  <si>
    <t>21/10/2025 21-10-2025 SE REALIZA LLAMADA AL CLIENTE, SE HABLA CON LA SRA LEIDY ALEXANDRA CANTUCA MALPUD  SE VALIDA DIRECCIÓN OK, CANAL OK, TARJETA DE SEMBRADO OK, DISPONIBILIDAD TOTAL, SE CONFIRMA 4 ULTIMOS DIGITOS DE LA TARJETA (SE LE COMPARTE DIGITOS ENVIADOS EN LISTA), LLAMAR EL DÍA LA INSTALACIÓN PARA CONFIRMAR VISITA// CONTACTO REALIZADO POR LA APP // FECHA PROGRAMADA:23/10/2025 | 23/10/2025 SE REALIZA CONFIGURACIÓN DE CORRESPONSAL GRUPO AVAL SE CONFIGURA PARÁMETROS SE INICIALIZA SE REALIZA SEMBRADO DE TARJETA AL REALIZAR PRUEBAS DE FUNCIONAMIENTO SE ENCUENTRA QUE TERMINAL ESTA MAL PARAMETRIZADA SE ESCALA A RBM SE ESPERA RESPUESTA SE VUELVE A INICIALIZAR SE CREA USUARIO PRUEBAS DE FUNCIONAMIENTO EXITOSAS CB QUEDA OPERATIVO</t>
  </si>
  <si>
    <t>VIZZZ406</t>
  </si>
  <si>
    <t>7391</t>
  </si>
  <si>
    <t>TA-25-1225268</t>
  </si>
  <si>
    <t>TIENDA PUNTO MOVIL</t>
  </si>
  <si>
    <t>FO-25-1713137</t>
  </si>
  <si>
    <t>90760099</t>
  </si>
  <si>
    <t>21/10/2025 21-10-2025 SE REALIZA LLAMADA AL CLIENTE, SE HABLA CON LA SR EDUIN AULLON AULLON SE VALIDA DIRECCIÓN OK, CANAL OK, TARJETA DE SEMBRADO OK, DISPONIBILIDAD TOTAL, SE CONFIRMA 4 ULTIMOS DIGITOS DE LA TARJETA (SE LE COMPARTE DIGITOS ENVIADOS EN LISTA), LLAMAR EL DÍA LA INSTALACIÓN PARA CONFIRMAR VISITA// CONTACTO REALIZADO POR LA APP // FECHA PROGRAMADA:24/10/2025 | 24/10/2025 SE LLEGA A REALIZAR INSTALACIÓN DE CORRESPONSAL BANCARIO GRUPO AVAL SE ENCUENTRA DATAFONO ENVIADO DAÑADO DISPLAY EN BLANCO SE REALIZA CAMBIO DE EQUIPO SE INSTALA VERSION SE CONFIGURA PARÁMETROS SE INICIALIZA SE REALIZA PRUEBAS DE FUNCIONAMIENTO EXITOSAS CB QUEDA OPERATIVO</t>
  </si>
  <si>
    <t>SPZZZ647</t>
  </si>
  <si>
    <t>2725</t>
  </si>
  <si>
    <t>68229</t>
  </si>
  <si>
    <t>TA-25-1225269</t>
  </si>
  <si>
    <t>CURITI</t>
  </si>
  <si>
    <t>A3 SOLUCIONES MOVILES</t>
  </si>
  <si>
    <t>FO-25-1713139</t>
  </si>
  <si>
    <t>90779931</t>
  </si>
  <si>
    <t>21/10/2025 21-10-2025 SE REALIZA LLAMADA AL CLIENTE, SE HABLA CON LA SRA ANDREA ARGUELLO AVILA SE VALIDA DIRECCIÓN OK, CANAL OK, TARJETA DE SEMBRADO OK, DISPONIBILIDAD TOTAL, SE CONFIRMA 4 ULTIMOS DIGITOS DE LA TARJETA (SE LE COMPARTE DIGITOS ENVIADOS EN LISTA), LLAMAR EL DÍA LA INSTALACIÓN PARA CONFIRMAR VISITA// CONTACTO REALIZADO POR LA APP // FECHA PROGRAMADA:23/10/2025 | 23/10/2025 SE INSTALA DATAFONO,LECTOR,CABLES ,BASE , SE ENTREGAN 20 ROLLOSY FUENTE DE PODER ,SE SIEMBRA TARJETA 2819,PRUEBAS OK VISITA EXITOSA</t>
  </si>
  <si>
    <t>SUZZZ819</t>
  </si>
  <si>
    <t>2819</t>
  </si>
  <si>
    <t>TA-25-1225270</t>
  </si>
  <si>
    <t>DROGUERIA FARMAEXITO LA SEPTIMA</t>
  </si>
  <si>
    <t>FO-25-1713144</t>
  </si>
  <si>
    <t>90763718</t>
  </si>
  <si>
    <t>21/10/2025 21-10-2025 SE REALIZA LLAMADA AL CLIENTE, SE HABLA CON LA SRA DEISY JOHANA BURBANO POJOTA SE VALIDA DIRECCIÓN OK, CANAL OK, TARJETA DE SEMBRADO OK, DISPONIBILIDAD TOTAL, SE CONFIRMA 4 ULTIMOS DIGITOS DE LA TARJETA (SE LE COMPARTE DIGITOS ENVIADOS EN LISTA), LLAMAR EL DÍA LA INSTALACIÓN PARA CONFIRMAR VISITA// CONTACTO REALIZADO POR LA APP // FECHA PROGRAMADA:23/10/2025 | 23/10/2025 SE REALIZA INSTALACIÓN DE CB BANCO DE BOGOTÁ. SE INSTALA VERSIÓN 10.6 SE REALIZA SEMBRADO DE TARJETA SE EXPLICA MANEJO BASICO DE DATAFONO.
SE ENTREGAN 20 ROLLOS. SE CREA USUARIO. SE REALIZAN PRUEBAS EXITOSAS DE CB Y COMERCIO. INSTALACIÓN EXITOSA</t>
  </si>
  <si>
    <t>SSZZZ407</t>
  </si>
  <si>
    <t>3391</t>
  </si>
  <si>
    <t>TA-25-1225272</t>
  </si>
  <si>
    <t>TECNIMOVIL SPORT</t>
  </si>
  <si>
    <t>FO-25-1713147</t>
  </si>
  <si>
    <t>90188027</t>
  </si>
  <si>
    <t>21/10/2025 21-10-2025 SE REALIZA LLAMADA AL CLIENTE, SE HABLA CON LA SRA YURI MAGALI RIVERA ROSADO SE VALIDA DIRECCIÓN OK, CANAL OK, TARJETA DE SEMBRADO OK, DISPONIBILIDAD TOTAL, SE CONFIRMA 4 ULTIMOS DIGITOS DE LA TARJETA (SE LE COMPARTE DIGITOS ENVIADOS EN LISTA), LLAMAR EL DÍA LA INSTALACIÓN PARA CONFIRMAR VISITA// CONTACTO REALIZADO POR LA APP // FECHA PROGRAMADA:23/10/2025 | 23/10/2025 INSTALACIÓN DE CORRESPONSAL AVAL OK PRUEBAS OK SE SOLICITA AUTORIZACIÓN DE INSTALACIÓN A PAOLA GARZÓN DE REDEBAN YA QUE LA DIRECCIÓN EN SAYTEX APARECE CALLE 8 #26 -06 Y ES CALLE 8#22-06 AUTORIZAN YA QUE EN SISTEMA APARECE LA DIRECCIÓN REAL Y BIEN DEL CLIENTE AL IGUAL QUE EN EL BAUCHER DE PRUEBA DEMORAS EN LA APERTURA YA QUE EL MÓDULO DE CB NO ESTABA ACTIVO</t>
  </si>
  <si>
    <t>VIZZZ507</t>
  </si>
  <si>
    <t>3850</t>
  </si>
  <si>
    <t>TA-25-1225273</t>
  </si>
  <si>
    <t>JHON EDWARD OSORIO MUÑOZ</t>
  </si>
  <si>
    <t>FO-25-1713151</t>
  </si>
  <si>
    <t>90779550</t>
  </si>
  <si>
    <t>21/10/2025 21-10-2025 SE REALIZA LLAMADA AL CLIENTE, SE HABLA CON LA SRA JHON EDWARD OSORIO MUÑOZ SE VALIDA DIRECCIÓN OK, CANAL OK, TARJETA DE SEMBRADO OK, DISPONIBILIDAD TOTAL, SE CONFIRMA 4 ULTIMOS DIGITOS DE LA TARJETA (SE LE COMPARTE DIGITOS ENVIADOS EN LISTA), LLAMAR EL DÍA LA INSTALACIÓN PARA CONFIRMAR VISITA// CONTACTO REALIZADO POR LA APP // FECHA PROGRAMADA:23/10/2025 | 23/10/2025 SE LLEGA A A COMERCIO SE CAMBIA EQUIPO SE SIEMBRA TARJETA SE REALIZA PRUEBA TELETON EXITOSA NO SE PUEDE REALIZAR PRUEBA DE ADQUIERENCIA POR NO TENER TARJETA DE PRUEBAS</t>
  </si>
  <si>
    <t>FYZZZ102</t>
  </si>
  <si>
    <t>8941</t>
  </si>
  <si>
    <t>TA-25-1227872</t>
  </si>
  <si>
    <t>SERVICIOS YOBA</t>
  </si>
  <si>
    <t>FO-25-1716084</t>
  </si>
  <si>
    <t>90780225</t>
  </si>
  <si>
    <t>22/10/2025 21-10-2025 SE REALIZA LLAMADA SE VA A BUZON DE MENSAJES // 22-10-2025 SE REALIZA LLAMADA AL CLIENTE, SE HABLA CON EL SR YOBALDO BRITO OJEDA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PROGRAMADA:23/10/2025 | 23/10/2025 SE REALIZA APERTURA AVAL, SE ENTREGAN 40 ROLLOS, SE INSTALA PINPAD YA QUE CUENTA CON VIDRIO DE SEGURIDAD EL CUAL FUE AUTORIZADO, SE REALIZAN PRUEBAS DEJANDO SERVICIO FUNCIONAL AL 100 %</t>
  </si>
  <si>
    <t>FYZZZ479</t>
  </si>
  <si>
    <t>2913</t>
  </si>
  <si>
    <t>TA-25-1227873</t>
  </si>
  <si>
    <t>SHOPPING PARK B/GA</t>
  </si>
  <si>
    <t>FO-25-1716085</t>
  </si>
  <si>
    <t>90789632</t>
  </si>
  <si>
    <t>22/10/2025 21-10-2025 SE REALIZA LLAMADA SE VA A CORREO DE VOZ // 22-10-2025 SE REALIZA LLAMADA AL CLIENTE, SE HABLA CON EL SR DIANA MAYERLY URIBE SERRANO SE VALIDA DIRECCIÓN OK, CANAL OK, TARJETA DE SEMBRADO OK, DISPONIBILIDAD TOTAL, SE CONFIRMA 4 ULTIMOS DIGITOS DE LA TARJETA: OK, LLAMAR EL DÍA LA INSTALACIÓN PARA CONFIRMAR VISITA// CONTACTO REALIZADO POR LA APP // FECHA PROGRAMADA:23/10/2025 | 23/10/2025 INSTALACIÓN CONFIGURACIÓN DE TARJETA DE SEMBRANDO PRUEBA EXITOSA</t>
  </si>
  <si>
    <t>VTZZZ535</t>
  </si>
  <si>
    <t>2718</t>
  </si>
  <si>
    <t>TA-25-1227874</t>
  </si>
  <si>
    <t>SALA EN LINEA.COM</t>
  </si>
  <si>
    <t>FO-25-1716089</t>
  </si>
  <si>
    <t>90178653</t>
  </si>
  <si>
    <t>22/10/2025 21-10-2025 SE REALIZA LLAMADA SE VA A BUZON DE MENSAJES  // 22-10-2025 SE REALIZA LLAMADA AL CLIENTE, SE HABLA CON LA SRA ROCIO CAICEDO CASTRO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PROGRAMADA:24/10/2025 | 23/10/2025 SE CONFIGURA DATAFONO CON SOPORTE, LECTOR DE BARRAS , CABLEADO PARA LOS EQUIPOS, SE ENTREGA 20 ROLLOS DE PAPEL RBM, SE SIEMBRA TARJETA XXXX-XXXX-XXXX-1684, SE CREA USUARIO Y CLAVE CON EL CLIENTE, SE REALIZA PRUEBAS DE BANCO Y COMERCIO OK</t>
  </si>
  <si>
    <t>VHZZZ484</t>
  </si>
  <si>
    <t>1684</t>
  </si>
  <si>
    <t>TA-25-1227875</t>
  </si>
  <si>
    <t>PAPELERIA Y MISCELANEA TINI</t>
  </si>
  <si>
    <t>FO-25-1716092</t>
  </si>
  <si>
    <t>90776327</t>
  </si>
  <si>
    <t>22/10/2025 21-10-2025 SE REALIZA LLAMADA SE VA A BUZON DE MENSAJES // 22-10-2025 SE REALIZA LLAMADA AL CLIENTE, SE HABLA CON LA SRA RUTH FABIOLA GRANADOS CAMARGO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PROGRAMADA:23/10/2025 | 23/10/2025 SE REALIZA ISNTALACION DE EQUIPOS Y ACCESORIOS, SE CAPACITA SOBRE ADQUIRENCIA, PRUEBAS OK.</t>
  </si>
  <si>
    <t>FYZZZ315</t>
  </si>
  <si>
    <t>9058</t>
  </si>
  <si>
    <t>TA-25-1229599</t>
  </si>
  <si>
    <t>DROGUERIA YOPALOSA</t>
  </si>
  <si>
    <t>FO-25-1718734</t>
  </si>
  <si>
    <t>90165623</t>
  </si>
  <si>
    <t>22/10/2025 22-10-2025 SE REALIZA LLAMADA AL CLIENTE, SE HABLA CON LA SRA LUCELIDA LAVERDE CACHAY SE VALIDA DIRECCIÓN OK, CANAL OK, TARJETA DE SEMBRADO OK, DISPONIBILIDAD TOTAL, SE CONFIRMA 4 ULTIMOS DIGITOS DE LA TARJETA: OK, LLAMAR EL DÍA LA INSTALACIÓN PARA CONFIRMAR VISITA// CONTACTO REALIZADO POR LA APP// FECHA PROGRAMADA:27/10/2025 | 27/10/2025 SE VISITA COMERCIO, SE INSTALA LECTOR DE BARRAS, SE REALIZA RESEMBRADO DE TARJETA. PRUEBAS OK. OPERATIVO EL SERVICIO. DATAFONO YA SE ENCONTRABA EN EL COMERCIO.</t>
  </si>
  <si>
    <t>7074</t>
  </si>
  <si>
    <t>TA-25-1229600</t>
  </si>
  <si>
    <t>HOUSECAM PUNTO PAGOS NO,2</t>
  </si>
  <si>
    <t>FO-25-1718735</t>
  </si>
  <si>
    <t>90757157</t>
  </si>
  <si>
    <t>22/10/2025 22-10-2025 SE REALIZA LLAMADA AL CLIENTE, SE HABLA CON LA SRA DANIELA MUÑOZ ALDANA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FECHA PROGRAMADA: 31/10/2025 | 27/10/2025 SE REALIZA INSTALACIÓN DE LECTORA, CLIENTE CUÁNTA CON A ACCESORIOS Y DATÁFONO, SE INSTALA VERSIÓN, SE CONFIGURAN PARAMETROS SE INICIALIZA, SE SIEMBRA TARJETA #8606 SE DEJAN 20 ROLLOS RBM, PRUEBAS CB OK SE DEJA OPERATIVO</t>
  </si>
  <si>
    <t>FUZZZ100</t>
  </si>
  <si>
    <t>TA-25-1229601</t>
  </si>
  <si>
    <t>MULTISERVICIOS LOS PATIOS</t>
  </si>
  <si>
    <t>FO-25-1718738</t>
  </si>
  <si>
    <t>90179732</t>
  </si>
  <si>
    <t>22/10/2025 22-10-2025 SE REALIZA LLAMADA AL CLIENTE, SE HABLA CON EL SR FABIO ERASMO ACEVEDO DUQUE SE VALIDA DIRECCIÓN OK, CANAL OK, TARJETA DE SEMBRADO OK, DISPONIBILIDAD TOTAL, SE CONFIRMA 4 ULTIMOS DIGITOS DE LA TARJETA: OK, LLAMAR EL DÍA LA INSTALACIÓN PARA CONFIRMAR VISITA// CONTACTO REALIZADO POR LA APP // FECHA PROGRAMADA:24/10/2025 | 23/10/2025 SE LLAMA AL 3124181047 Y EL SEÑOR FABIO ACEVEDO NOS INFORMA QUE TIENE DISPONIBILIDAD DESPUÉS DE LAS 2:00 PM PARA RECIBIR LA INSTALACIÓN. | 24/10/2025 SE VISITA COMERCIO Y SE INSTALA DATAFONO, LECTOR, ACCESORIOS, SE REALIZAN CIERRES Y PRUEBAS OK.</t>
  </si>
  <si>
    <t>SNZZZ969</t>
  </si>
  <si>
    <t>891</t>
  </si>
  <si>
    <t>TA-25-1229602</t>
  </si>
  <si>
    <t>PERFUNERIA BENIET SOGAMOSO</t>
  </si>
  <si>
    <t>FO-25-1718741</t>
  </si>
  <si>
    <t>90779662</t>
  </si>
  <si>
    <t>22/10/2025 22-10-2025 SE REALIZA LLAMADA AL CLIENTE, SE HABLA CON LA SR JOHANA ANDREA MENDEZ HERNANDEZ SE VALIDA DIRECCIÓN OK, CANAL OK, TARJETA DE SEMBRADO OK, DISPONIBILIDAD TOTAL, SE CONFIRMA 4 ULTIMOS DIGITOS DE LA TARJETA: OK, LLAMAR EL DÍA LA INSTALACIÓN PARA CONFIRMAR VISITA// CONTACTO REALIZADO POR LA APP // FECHA PROGRAMADA:27/10/2025 | 27/10/2025 EN COMUNICACIÓN CON LA LÍNEA 3223201574 RESPONDE LA SEÑORA JOHANA ANDREA MENDEZ HERNANDEZ, QUIEN INDICA TENER LA RED DE INTERNET Y LA TARGETA LISTA. SE LLEGA A PUNTO PERO LA TIENE FUERA DEL LUGAR. INFORMA QUE A LA 1 PM ELLA SE ENCUENTRA PARA LA INSTALACIÓN. | 27/10/2025 INSTALACIÓN CB AVAL EXITOSA, PRUEBAS OK PRUEBAS COMERCIO CON TARJETA OK</t>
  </si>
  <si>
    <t>VUZZZ093</t>
  </si>
  <si>
    <t>3509</t>
  </si>
  <si>
    <t>TA-25-1229603</t>
  </si>
  <si>
    <t>CIGARRERÍA BLACKBERRY</t>
  </si>
  <si>
    <t>FO-25-1718744</t>
  </si>
  <si>
    <t>90792875</t>
  </si>
  <si>
    <t>22/10/2025 22-10-2025 SE REALIZA LLAMADA AL CLIENTE, SE HABLA CON LA SRA ASTRID JOHANNA TINJACA FONSECA SE VALIDA DIRECCIÓN OK, CANAL OK, TARJETA DE SEMBRADO OK, DISPONIBILIDAD TOTAL, SE CONFIRMA 4 ULTIMOS DIGITOS DE LA TARJETA: OK, LLAMAR EL DÍA LA INSTALACIÓN PARA CONFIRMAR VISITA// CONTACTO REALIZADO POR WHATSAPP // FECHA PROGRAMADA:27/10/2025 | 27/10/2025 DURANTE VISITA TECNICA SE REALIZA INSTALACIÓN DE CORRESPONSAL BANCARIO CON SOPORTÉ, LECTOR DE BARRAS Y DATAFONO, SE CREAN USUARIOS DE CB INDICADOS POR EL CLIENTE, SE REALIZA PRUEBAS OK DE CB. CIERRES OK A CONFORMIDAD DE CORRESPONSAL SIN NOVEDAD EN INSTALACIÓN</t>
  </si>
  <si>
    <t>VXZZZ501</t>
  </si>
  <si>
    <t>7998</t>
  </si>
  <si>
    <t>TA-25-1229604</t>
  </si>
  <si>
    <t>FO-25-1718749</t>
  </si>
  <si>
    <t>22/10/2025 22-10-2025 SE REALIZA LLAMADA AL CLIENTE, SE HABLA CON EL SR RUBEN DARIO VERGARA JIMENEZ SE VALIDA DIRECCIÓN OK, CANAL OK, TARJETA DE SEMBRADO OK, DISPONIBILIDAD TOTAL, SE CONFIRMA 4 ULTIMOS DIGITOS DE LA TARJETA: OK, LLAMAR EL DÍA LA INSTALACIÓN PARA CONFIRMAR VISITA// CONTACTO REALIZADO POR LA APP // FECHA PROGRAMADA:24/10/2025 | 24/10/2025 SE INSTALA DATÁFONO PARA CB AVAL, BASE Y LECTORA, NO SE LOGRA REALIZAR TRX EXITOSAS YA QUE PRESENTA RECHAZO, SE ESCALA CON RBM E INDICAN QUE VAN A ESCALAR CON LA ENTIDAD.</t>
  </si>
  <si>
    <t>AE004517</t>
  </si>
  <si>
    <t>8041</t>
  </si>
  <si>
    <t>TA-25-1229605</t>
  </si>
  <si>
    <t>CELUMAX-JT COMUNICACIONES SAS COVENAS</t>
  </si>
  <si>
    <t>FO-25-1718754</t>
  </si>
  <si>
    <t>90195250</t>
  </si>
  <si>
    <t>22/10/2025 22-10-2025 SE REALIZA LLAMADA AL CLIENTE, SE HABLA CON EL SR SR. JORGE BENITEZ SE VALIDA DIRECCIÓN OK, CANAL OK, TARJETA DE SEMBRADO OK, DISPONIBILIDAD TOTAL, SE CONFIRMA 4 ULTIMOS DIGITOS DE LA TARJETA: OK, LLAMAR EL DÍA LA INSTALACIÓN PARA CONFIRMAR VISITA// CONTACTO REALIZADO POR WHATSAPP // FECHA PROGRAMADA:24/10/2025 | 24/10/2025 SE VISITA COMERCIO, SE VERIFICA INFORMACIÓN, SE REALIZA INSTALACIÓN CB AVAL, SE INSTALA LECTOR, BASE, PAPELERÍA, SE REALIZA SEMBRADO DE TARJETA BAJO ACOMPAÑAMIENTO DE LA SEÑORA ALEJANDRA PATRICIA PALACIO OZUNA, SE REALIZAN PRUEBAS OK, DATAFONO EN SITIO.</t>
  </si>
  <si>
    <t>FQZZZ030</t>
  </si>
  <si>
    <t>1687</t>
  </si>
  <si>
    <t>TA-25-1229606</t>
  </si>
  <si>
    <t>VARIEDADES BUENAVISTA 1</t>
  </si>
  <si>
    <t>FO-25-1718758</t>
  </si>
  <si>
    <t>90177642</t>
  </si>
  <si>
    <t>22/10/2025 22-10-2025 SE REALIZA LLAMADA AL CLIENTE, SE HABLA CON LA SRA MARIA DE LOS ANGELES CASTRO PEREZ SE VALIDA DIRECCIÓN OK, CANAL OK, TARJETA DE SEMBRADO OK, DISPONIBILIDAD TOTAL, SE CONFIRMA 4 ULTIMOS DIGITOS DE LA TARJETA: OK, LLAMAR EL DÍA LA INSTALACIÓN PARA CONFIRMAR VISITA// CONTACTO REALIZADO POR WHATSAPP // FECHA PROGRAMADA:27/10/2025 | 28/10/2025 APERTURA AVAL OK SEMBRADO DE TARJETA OK USUARIOS OK SERVICIO OPERATIVO</t>
  </si>
  <si>
    <t>VIZZZ816</t>
  </si>
  <si>
    <t>7471</t>
  </si>
  <si>
    <t>TA-25-1229607</t>
  </si>
  <si>
    <t>TECHNOLOGY DANGIE</t>
  </si>
  <si>
    <t>FO-25-1729708 | FO-25-1718761</t>
  </si>
  <si>
    <t>90164329</t>
  </si>
  <si>
    <t>CANCELADO | EJECUTADO/CANCELADO</t>
  </si>
  <si>
    <t>27/10/2025 SE LOGRA COMUNICACION CON EL CLIENTE PARA CONFIRMAR SI YA CUENTA CON EL SERVICIO DE INTERNET,  CLIENTE MANIFIESTA QUE AUN NO LE HAN REALIZADO LA INSTALACIÓN Y QUE PORFAVOR SE COMUNIQUEN CON ELLA EL DIA DE MAÑANA PARA CONFIRMAR. | 28/10/2025 SE REALIZA COMUNICACION CON EL CLIENTE, CLIENTE MANIFIESTA QUE AUN NO CUENTA CON EL SERVICIO DE INTERNET EN EL PUNTO, SE LE INDICA AL CLIENTE QUE SE DEBE COMUNICAR CON LA ENTIDAD CUANDO YA TENGA EL PUNTO DISPONIBLE PARA SOLICITAR NUEVAMENTE LA INSTALACIÓN, SE CIERRA ORDEN POR SOLICITUD DE LA ENTIDAD.</t>
  </si>
  <si>
    <t>2418</t>
  </si>
  <si>
    <t>TA-25-1229608</t>
  </si>
  <si>
    <t>VARIEDADES BUENAVISTA 2</t>
  </si>
  <si>
    <t>FO-25-1718763</t>
  </si>
  <si>
    <t>90703893</t>
  </si>
  <si>
    <t>22/10/2025 22-10-2025 SE REALIZA LLAMADA AL CLIENTE, SE HABLA CON EL SR FRANCISCO AQUILINO SIERRA MOYANO SE VALIDA DIRECCIÓN OK, CANAL OK, TARJETA DE SEMBRADO OK, DISPONIBILIDAD TOTAL, SE CONFIRMA 4 ULTIMOS DIGITOS DE LA TARJETA: OK, LLAMAR EL DÍA LA INSTALACIÓN PARA CONFIRMAR VISITA// CONTACTO REALIZADO POR WHATSAPP // FECHA PROGRAMADA:27/10/2025 | 28/10/2025 APERTURA AVAL OK SEMBRADO DE TARJETA OK USUARIOS OK SERVICIO OPERATIVO</t>
  </si>
  <si>
    <t>VTZZZ905</t>
  </si>
  <si>
    <t>9733</t>
  </si>
  <si>
    <t>TA-25-1229609</t>
  </si>
  <si>
    <t>FABIAN ANDRES GALVIS BELLO</t>
  </si>
  <si>
    <t>FO-25-1718767</t>
  </si>
  <si>
    <t>90762309</t>
  </si>
  <si>
    <t>22/10/2025 22-10-2025 SE REALIZA LLAMADA AL CLIENTE, SE HABLA CON EL SR FABIAN ANDRES GALVIS BELLO SE VALIDA DIRECCIÓN OK, CANAL OK, TARJETA DE SEMBRADO OK, DISPONIBILIDAD TOTAL, SE CONFIRMA 4 ULTIMOS DIGITOS DE LA TARJETA: OK, LLAMAR EL DÍA LA INSTALACIÓN PARA CONFIRMAR VISITA// CONTACTO REALIZADO POR WHATSAPP // FECHA PROGRAMADA:27/10/2025 | 27/10/2025 DURANTE VISITA TECNICA SE REALIZA INSTALACIÓN DE CORRESPONSAL BANCARIO CON SOPORTÉ, LECTOR DE BARRAS Y DATAFONO, SE CREAN USUARIOS DE CB INDICADOS POR EL CLIENTE, SE REALIZA PRUEBAS OK DE CB. CIERRES OK A CONFORMIDAD DE CORRESPONSAL SIN NOVEDAD EN INSTALACIÓN</t>
  </si>
  <si>
    <t>SSZZZ321</t>
  </si>
  <si>
    <t>1182</t>
  </si>
  <si>
    <t>TA-25-1229612</t>
  </si>
  <si>
    <t>VARIEDADES S,S</t>
  </si>
  <si>
    <t>FO-25-1718770</t>
  </si>
  <si>
    <t>90774293</t>
  </si>
  <si>
    <t>22/10/2025 22-10-2025 SE REALIZA LLAMADA AL CLIENTE, SE HABLA CON EL SR JUAN DIEGO CACERES SINISTERRA SE VALIDA DIRECCIÓN OK, CANAL OK, TARJETA DE SEMBRADO OK, DISPONIBILIDAD TOTAL, SE CONFIRMA 4 ULTIMOS DIGITOS DE LA TARJETA: OK, LLAMAR EL DÍA LA INSTALACIÓN PARA CONFIRMAR VISITA// CONTACTO REALIZADO POR WHATSAPP // FECHA PROGRAMADA: 27/10/2025 | 24/10/2025 VISITAMOS COMERCIO REALIZAMOS INSTALACIÓN DE DATÁFONO, LECTOR DE BARRAS, MAGIC BOX DESK 2600 CON BASE DATAFONO LO CONFIGURAMOS SEMBRAMOS TARJETA REALIZAMOS PRUEBAS OK.</t>
  </si>
  <si>
    <t>FWZZZ741</t>
  </si>
  <si>
    <t>5779</t>
  </si>
  <si>
    <t>TA-25-1231954</t>
  </si>
  <si>
    <t>MIL DETALLES MARLEN</t>
  </si>
  <si>
    <t>FO-25-1721161</t>
  </si>
  <si>
    <t>90756806</t>
  </si>
  <si>
    <t>23/10/2025 22-10-2025 SE REALIZA LLAMADA EL CUAL ME DESVIA AL BUZON DE MENSAJES, SE DEJA MENSAJE DE WHATSAPP // 09-10-2025 SE REALIZA LLAMADA AL CLIENTE, SE HABLA CON LA SRA MARLENE SANCHEZ RONDERO  SE VALIDA DIRECCIÓN OK, CANAL OK, TARJETA DE SEMBRADO OK, DISPONIBILIDAD TOTAL, SE CONFIRMA 4 ULTIMOS DIGITOS DE LA TARJETA: OK, LLAMAR EL DÍA LA INSTALACIÓN PARA CONFIRMAR VISITA// CONTACTO REALIZADO POR LA APP // FECHA PROGRAMADA: 24/10/2025 | 24/10/2025 CONFIGURACIÓN Y SEMBRADO DE TARJETA AVAL PRUEBA OK</t>
  </si>
  <si>
    <t>FUZZZ118</t>
  </si>
  <si>
    <t>9139</t>
  </si>
  <si>
    <t>TA-25-1234110</t>
  </si>
  <si>
    <t>MISCELANEA SHARMAR</t>
  </si>
  <si>
    <t>FO-25-1724808</t>
  </si>
  <si>
    <t>90175749</t>
  </si>
  <si>
    <t>23/10/2025 23-10-2025 SE REALIZA LLAMADA AL CLIENTE, SE HABLA CON LA SRA MARINELDA DE LEON COLON SE VALIDA DIRECCIÓN OK, CANAL OK, TARJETA DE SEMBRADO OK, DISPONIBILIDAD TOTAL, SE CONFIRMA 4 ULTIMOS DIGITOS DE LA TARJETA: OK, LLAMAR EL DÍA LA INSTALACIÓN PARA CONFIRMAR VISITA// CONTACTO REALIZADO POR WHATSAPP // FECHA PROGRAMADA: 27/10/2025 | 27/10/2025 SE REALIZA VISITA SE PROCEDE A INSTALAR EQUIPOS ,SE CAPACITA ,SE SIEMBRA TARJETA DE HACEN PRUEBAS Y TODO OK, SE LE INDICAN LOS NÚMEROS DE SOPORTE,APERTURA EXITOSA</t>
  </si>
  <si>
    <t>SMZZZ038</t>
  </si>
  <si>
    <t>7054</t>
  </si>
  <si>
    <t>TA-25-1234111</t>
  </si>
  <si>
    <t>DROGUERIA POPULAR DE LA SALUD</t>
  </si>
  <si>
    <t>FO-25-1724810</t>
  </si>
  <si>
    <t>90137069</t>
  </si>
  <si>
    <t>23/10/2025 23-10-2025 SE REALIZA LLAMADA AL CLIENTE, SE HABLA CON LA SRA MAIRON PARMENIDES QUEMA CUASPUD SE VALIDA DIRECCIÓN OK, CANAL OK, TARJETA DE SEMBRADO OK, DISPONIBILIDAD TOTAL, SE CONFIRMA 4 ULTIMOS DIGITOS DE LA TARJETA: OK, LLAMAR EL DÍA LA INSTALACIÓN PARA CONFIRMAR VISITA// CONTACTO REALIZADO WHATSAPP // FECHA PROGRAMADA: 27/10/2025 | 27/10/2025 SE VISITA EL COMERCIO PARA INSTALAR EL DATÁFONO AVAL, SE INSTALA DATÁFONO CON LECTORA, BASE Y CABLEADO, SE DEJA ROLLOS, SE SIEMBRA TARJETA OK, SE HACE PRUEBAS OK, EL CORRESPONSAL QUEDA OPERATIVO</t>
  </si>
  <si>
    <t>FJZZZ476</t>
  </si>
  <si>
    <t>8599</t>
  </si>
  <si>
    <t>TA-25-1234113</t>
  </si>
  <si>
    <t>MUNDO MOVIL MANIZALES LA 22</t>
  </si>
  <si>
    <t>FO-25-1724815</t>
  </si>
  <si>
    <t>90785873</t>
  </si>
  <si>
    <t>23/10/2025 23-10-2025 SE REALIZA LLAMADA AL CLIENTE, SE HABLA CON LA SRA ROSA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27/10/2025 | 27/10/2025 SE VISITA COMERCIO SE REALIZA APERTURA CB AVAL SE CONFIGURA DATÁFONO SE INSTALA BASE SE ENTREGA 20 ROLLOS DE PAPEL PARA DATÁFONO SE REALIZA PRUEBAS OK</t>
  </si>
  <si>
    <t>5804</t>
  </si>
  <si>
    <t>TA-25-1234115</t>
  </si>
  <si>
    <t>MISCELANEA Y VARIEDADES DAYGLAT</t>
  </si>
  <si>
    <t>FO-25-1724817</t>
  </si>
  <si>
    <t>90785926</t>
  </si>
  <si>
    <t>23/10/2025 23-10-2025 SE REALIZA LLAMADA AL CLIENTE, SE HABLA CON LA SRA GLADYS MARIA TELLO SALCEDO SE VALIDA DIRECCIÓN OK, CANAL OK, TARJETA DE SEMBRADO OK, DISPONIBILIDAD TOTAL, SE CONFIRMA 4 ULTIMOS DIGITOS DE LA TARJETA: OK, LLAMAR EL DÍA LA INSTALACIÓN PARA CONFIRMAR VISITA// CONTACTO REALIZADO POR LA APP // FECHA PROGRAMADA: 28/10/2025 | 28/10/2025 EN COMUNICACIÓN CON LA SEÑORA GLADIS INFIRMA Q NOS ATIENDE EN HORAS DE LA MAÑANA , NOS CONFIRMAN TARJETA DE SEMBRADO OK | 28/10/2025 SE INSTALA BASE , DATAFONO ,LECTOR , CABLE Y FUENTE ROLLOS, SE SIEMBRA TARJETA 0205 PRUEBAS OK INSTALACIÓN EXITOSA</t>
  </si>
  <si>
    <t>VQZZZ849</t>
  </si>
  <si>
    <t>205</t>
  </si>
  <si>
    <t>68327</t>
  </si>
  <si>
    <t>TA-25-1234116</t>
  </si>
  <si>
    <t>GUEPSA</t>
  </si>
  <si>
    <t>DROGUERIA FARMAGUEPSA</t>
  </si>
  <si>
    <t>FO-25-1724819</t>
  </si>
  <si>
    <t>90789600</t>
  </si>
  <si>
    <t>23/10/2025 23-10-2025 SE REALIZA LLAMADA AL CLIENTE, SE HABLA CON EL SR WILLIAM HUMBERTO CHACON GRANDAS SE VALIDA DIRECCIÓN OK, CANAL OK, TARJETA DE SEMBRADO OK, DISPONIBILIDAD TOTAL, SE CONFIRMA 4 ULTIMOS DIGITOS DE LA TARJETA: OK, LLAMAR EL DÍA LA INSTALACIÓN PARA CONFIRMAR VISITA// CONTACTO REALIZADO POR LA APP // FECHA PROGRAMADA: 28/10/2025 | 27/10/2025 SE ESTABLECE COMUNICACIÓN CON SEÑOR WILLIAM HUMBERTO CHACON GRANDAS AL NÚMERO DE CONTACTO 3044760185 SE CONFIRMA DISPONIBILIDAD PARA ATENDER LA VISITA EL DÍA DE MAÑANA TARJETA DE SEMBRADO OK ROUTER DE INTERNET APROXIMADAMENTE A 4 METROS DE DONDE VA QUEDAR INSTALADO EL DATÁFONO CLIENTE INDICA QUE EN CASO DE NO ALCANZAR EL CABLE QUE LLEVAMOS EL SUMINISTRA EL PUNTO DE INTERNET ESTANDO EN EL PUNTO. | 28/10/2025 SE EJECUTA APERTURA AVAL EXITOSA INSTALANDO EQUIPOS PRUEBAS OK CLIENTE CONFORME EQUIPO CON CONEXIÓN A INTERNET PROVISIONAL ROUTER DE INTERNET APROXIMADAMENTE A 8 METROS DE DONDE VA QUEDAR INSTALADO EL DATÁFONO CLIENTE INDICA QUE VA A REALIZAR LA INSTALACIÓN DEL PUNTO DE INTERNET.</t>
  </si>
  <si>
    <t>VSZZZ979</t>
  </si>
  <si>
    <t>2742</t>
  </si>
  <si>
    <t>TA-25-1234117</t>
  </si>
  <si>
    <t>NELSY VIVIANA BARRERA GALVEZ</t>
  </si>
  <si>
    <t>FO-25-1724825</t>
  </si>
  <si>
    <t>90779623</t>
  </si>
  <si>
    <t>23/10/2025 23-10-2025 SE REALIZA LLAMADA AL CLIENTE, SE HABLA CON LA SRA NELSY VIVIANA BARRERA GALVEZ SE VALIDA DIRECCIÓN OK, CANAL OK, TARJETA DE SEMBRADO OK, DISPONIBILIDAD TOTAL, SE CONFIRMA 4 ULTIMOS DIGITOS DE LA TARJETA: OK, LLAMAR EL DÍA LA INSTALACIÓN PARA CONFIRMAR VISITA// CONTACTO REALIZADO POR WHATSAPP // FECHA PROGRAMADA:27/10/2025 // CLIENTE SOLICITA QUE EL DIA DE LA VISITA SE CONTACTE POR WHTSAPP YA QUE LA SEÑAL ES MUY IRREGULAR EN LA ZONA | 27/10/2025 SE REALIZA ACTUALIZACIÓN Y SEMBRADO DE TARJETA SE REALIZA INTALACION DE BASE LECTORA SE REALIZA PRUEBA DE CONVENIO TELETON 1 PESO NO SE REALIZA PRUEBA DE ADQUIERENCIA POR NO TENER TARJETA DE PRUEBAS</t>
  </si>
  <si>
    <t>FYZZZ127</t>
  </si>
  <si>
    <t>5011</t>
  </si>
  <si>
    <t>TA-25-1234119</t>
  </si>
  <si>
    <t>DROGUERIA CITYFARMA</t>
  </si>
  <si>
    <t>FO-25-1724828</t>
  </si>
  <si>
    <t>90194296</t>
  </si>
  <si>
    <t>23/10/2025 23-10-2025 SE REALIZA LLAMADA AL CLIENTE, SE HABLA CON LA SRA DORA LILIAN MOLINA CARDENAS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27/10/2025 | 27/10/2025 SE VISITA COMERCIO, SE INSTALA CB AVAL, EL CLIENTE YA CONTABA CON EL DATAFONO, SE DEJA BASE, CABLEADO Y LECTOR DE BARRAS, SE CONFIGURA CON LOS USUARIOS DEL CLIENTE, SE REALIZAN PRUEBAS OK, NO UPS, SE SIEMBRA TARJETA #9838, SE HABILITAN CIERRES.</t>
  </si>
  <si>
    <t>FQZZZ028</t>
  </si>
  <si>
    <t>9838</t>
  </si>
  <si>
    <t>TA-25-1234127</t>
  </si>
  <si>
    <t>EL MANA LAS QUINTAS</t>
  </si>
  <si>
    <t>FO-25-1724841</t>
  </si>
  <si>
    <t>90780293</t>
  </si>
  <si>
    <t>23/10/2025 23-10-2025 SE REALIZA LLAMADA AL CLIENTE, SE HABLA CON EL SR OMAR HERNAN MOLANO GUEVARA SE VALIDA DIRECCIÓN OK, CANAL OK, TARJETA DE SEMBRADO OK, DISPONIBILIDAD TOTAL, SE CONFIRMA 4 ULTIMOS DIGITOS DE LA TARJETA: OK, LLAMAR EL DÍA LA INSTALACIÓN PARA CONFIRMAR VISITA// CONTACTO REALIZADO POR LA APP // FECHA PROGRAMADA: 27/10/2025 | 27/10/2025 SE VISITA COMERCIO APERTURA DE CB INSTALACIÓN DE EQUIPOS CAPACITACIÓN MANEJO POS PRUEBAS EXITOSAS</t>
  </si>
  <si>
    <t>FYZZZ973</t>
  </si>
  <si>
    <t>3284</t>
  </si>
  <si>
    <t>TA-25-1234129</t>
  </si>
  <si>
    <t>SALSAMENTARIA ISSA</t>
  </si>
  <si>
    <t>FO-25-1724842</t>
  </si>
  <si>
    <t>90186023</t>
  </si>
  <si>
    <t>23/10/2025 23-10-2025 SE REALIZA LLAMADA AL CLIENTE, SE HABLA CON LA SRA ANGIE KATHERINE GOMEZ SOLANO SE VALIDA DIRECCIÓN OK, CANAL OK, TARJETA DE SEMBRADO OK, DISPONIBILIDAD TOTAL, SE CONFIRMA 4 ULTIMOS DIGITOS DE LA TARJETA: OK, LLAMAR EL DÍA LA INSTALACIÓN PARA CONFIRMAR VISITA// CONTACTO REALIZADO POR WHATSAPP // FECHA PROGRAMADA: 28/10/2025 | 28/10/2025 SE REALIZA IMPLEMENTACIÓN ENTREGANDO DATAFONO LECTOR CABLES BASE SE CREA USUARIO Y SE REALIZA TRANZACION DE PRUEBA</t>
  </si>
  <si>
    <t>FTZZZ649</t>
  </si>
  <si>
    <t>7003</t>
  </si>
  <si>
    <t>TA-25-1241915</t>
  </si>
  <si>
    <t>DROGUERIA FARMAHOGAR CENTRAL</t>
  </si>
  <si>
    <t>FO-25-1740420</t>
  </si>
  <si>
    <t>90181106</t>
  </si>
  <si>
    <t>27/10/2025 27-10-2025 SE REALIZA LLAMADA AL CLIENTE, SE HABLA CON LA SÑRA ANA LIZETH GONZALEZ TOCA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29/10/2025 | 29/10/2025 SE INTENTA CONTACTO TELEFÓNICO Y VIA WHATSAPP CON LA USUARIA AL NÚMERO 3226806276 SIN OBTENER RESPUESTA PARA VALIDAR HORARIO DE ATENCIÓN Y DISPONIBILIDAD SE SEGUIRA INTENTANDO CONTACTAR A LA USUARIA ANTES DE REALIZAR DESPLAZAMIENTO | 29/10/2025 SE INTENTA CONTACTO TELEFÓNICO Y VIA WHATSAPP CON LA USUARIA AL NÚMERO  3214583038 USUARIA SOLICITA PASAR MAS TARDE YA QUE PARA LA INSTALACIÓN NECESITA ADECUAR ACOMETIDA DE DATOS INDICA QUE NOS INDICARA ANTES DE REALIZAR DESPLAZAMIENTO | 29/10/2025 SE REALIZA INSTALACIÓN DE BASE, BORRADO E INSTALACIÓN DE S.O Y VERSION 10.6 INSTALACIÓN DE LECTORA SEMBRADO DE TARJETA CREACIÓN DE USUARIOS SE REALIZA ESCALAMIENTO CON ENTIDAD YA QUE ESTA RECHAZANDO  LAS TRANSACCIONES DE PRUEBA NOS INDICAN QUE REALICEMOS CIERRE DE LA ACTIVIDAD CON LA INDICACION QUE EL RECHAZO ES PRESENTADO DIRECTAMENTE POR LA ENTIDAD | 29/10/2025 SE REALIZA INSTALACIÓN DE BASE, BORRADO E INSTALACIÓN DE S.O Y VERSION 10.6 INSTALACIÓN DE LECTORA SEMBRADO DE TARJETA CREACIÓN DE USUARIOS SE REALIZA ESCALAMIENTO CON ENTIDAD YA QUE ESTA RECHAZANDO  LAS TRANSACCIONES DE PRUEBA NOS INDICAN QUE REALICEMOS CIERRE DE LA ACTIVIDAD CON LA INDICACION QUE EL RECHAZO ES PRESENTADO DIRECTAMENTE POR LA ENTIDAD</t>
  </si>
  <si>
    <t>VHZZZ110</t>
  </si>
  <si>
    <t>7417</t>
  </si>
  <si>
    <t>TA-25-1241916</t>
  </si>
  <si>
    <t>MICROMERCADO NUEVO AMANECER MARGARITA</t>
  </si>
  <si>
    <t>FO-25-1740422</t>
  </si>
  <si>
    <t>90763963</t>
  </si>
  <si>
    <t>27/10/2025 27-10-2025 SE REALIZA LLAMADA AL CLIENTE, SE HABLA CON LA SÑRA MARGARITA LUNA MANTILLA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FECHA PROGRAMADA: 29/10/2025 | 29/10/2025 SE REALIZA VISITA AL COMERCIO, DIRECCIÓN DADA POR REDEBAN, SE VALIDA Y SE HACE APERTURA CB AVAL , SE INSTALA DATÁFONO, BASE, LECTOR DE BARRAS, SE HACE SEMBRADO DE TARJETA 8713 SE HACEN PRUEBAS DE ADQUIRENCIA QUEDANDO OK, PERO AL HACER LA RESPECTIVA PRUEBA DEL CB NOS SALE RECHADA TRANSACCIÓN DECLINADA/TRANSACCIÓN NO PERMITIDA , SE HACE EL RESPECTIVO ESCALONAMIENTO CON EL COORDINADOR PARA PASARLO REDEBAN A LA ESPERA LA SOLUCIÓN 
RESPUESTA DE REDEBAN DONDE COMENTA QUE SE REALIZO REFRES PERO SIGUE PERSISTIENDO EL RECHAZO, CLIENTE SE COMUNICO CON EL GESTOR Y/O ASESOR QUIEN ENVIA INFORMACION DE VOUCHER DE RECHAZO DIRECTAMENTE A LA ENTIDAD, YA QUE DICHO RECHAZO ES DIRECTAMENTE DE LA ENTIDAD</t>
  </si>
  <si>
    <t>SSZZZ681</t>
  </si>
  <si>
    <t>8713</t>
  </si>
  <si>
    <t>TA-25-1241917</t>
  </si>
  <si>
    <t>COMMUTE SAS AGENTE PDV</t>
  </si>
  <si>
    <t>FO-25-1740426</t>
  </si>
  <si>
    <t>58555251</t>
  </si>
  <si>
    <t>27/10/2025 27-10-2025 SE REALIZA LLAMADA AL CLIENTE, SE HABLA CON COMMUTE S,A,S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29/10/2025 // HORARIO DE ATENCION: 9 AM - 12 PM Y 2 PM -6 PM | 29/10/2025 SE REALIZA VISITA SE PROCEDE A INDICARLE AL CLIENTE PARA LA INSTALACIÓN DEL CORRESPONSAL DICE Q OK, SE LE INDICA SI TIENE LA TARJETA DE SEMBRADO EL CUAL DICE Q NO LA TIENE ,REALIZA LLAMADA A SUS JEFES EL CUAL LE INDICAN Q LA TARJETA LA TIENE EL REPRESENTANTE Y SE LA HACEN LLEGAR EL DÍA VIERNES POR LA TARDE,POR TAL MOTIVO EL CLIENTE SOLICITAR VISITARLO EL DÍA VIERNES 31 DE OCTUBRE DEL 2025 EN HORAS DE LA TARDE.</t>
  </si>
  <si>
    <t>TA-25-1241918</t>
  </si>
  <si>
    <t>MARIA ELENA REALES PIÑERES</t>
  </si>
  <si>
    <t>FO-25-1740429</t>
  </si>
  <si>
    <t>90779474</t>
  </si>
  <si>
    <t>27/10/2025 27-10-2025 SE REALIZA LLAMADA AL CLIENTE, SE HABLA CON LA SÑRA MARIA ELENA REALES PIÑERES SE VALIDA DIRECCIÓN OK, CANAL OK, TARJETA DE SEMBRADO OK, DISPONIBILIDAD TOTAL, SE CONFIRMA 4 ULTIMOS DIGITOS DE LA TARJETA: OK, LLAMAR EL DÍA LA INSTALACIÓN PARA CONFIRMAR VISITA// CONTACTO REALIZADO POR WHATSAPP // FECHA PROGRAMADA: 30/10/2025 | 30/10/2025 SE REALIZA LLAMADA AL CLIENTE ,EL CUAL DICE QUE NO ESTÁ EN EL LOCAL ,PRECISAMENTE SALIÓ A BUSCAR LA TARJETA AL BANCO DICE QUE SI PUEDEN REALIZARLE VISITA EL DÍA DE MAÑANA EN HORAS DE LA MAÑANA PARA LA INSTALACIÓN,NO SIENDO MÁS SE REAGENDAR PARA EL DÍA DE MAÑANA (VIERNES)  31 DE OCTUBRE DEL 2025 | 31/10/2025 SE REALIZA VISITA HOY 31 DE OCTUBRE DEL 2025 | 31/10/2025 SE REALIZA VISITA SE PROCEDE A INSTALAR EQUIPOS ,SE HACEN PRUEBAS EN COMERCIO Y TODO OK ,SE CAPACITA ,SE SIEMBRA TARJETA, SE HACEN PRUEBAS CON EL CONVENIO PERO SALE ,NO EXITE COMPROBANTE,POSIBLE FALLA CON EL BANCO SE LE ESCALA A LA RED EL CUAL NOS DICE ESO,Q EL BANCO PRESENTA CAÍDAS EN EL CANAL,SE REALIZARÍA PRUEBAS CONTANTES CON EL CLIENTE POR MEDIO DE LLAMADA PARA VER SI YA ESTÁ OPERATIVO EL CB.</t>
  </si>
  <si>
    <t>FYZZZ728</t>
  </si>
  <si>
    <t>5714</t>
  </si>
  <si>
    <t>TA-25-1241919</t>
  </si>
  <si>
    <t>CONSTRUSABANA CEMENTOS Y ALGO MAS</t>
  </si>
  <si>
    <t>FO-25-1740433</t>
  </si>
  <si>
    <t>90785898</t>
  </si>
  <si>
    <t>27/10/2025 27-10-2025 SE REALIZA LLAMADA AL CLIENTE, SE HABLA CON LA SÑRA LUCY DEL CARMEN CHAUCANES AYALA SE VALIDA DIRECCIÓN OK, CANAL OK, TARJETA DE SEMBRADO OK, DISPONIBILIDAD TOTAL, SE CONFIRMA 4 ULTIMOS DIGITOS DE LA TARJETA: OK, LLAMAR EL DÍA LA INSTALACIÓN PARA CONFIRMAR VISITA// CONTACTO REALIZADO POR WHATSAPP // FECHA PROGRAMADA: 29/10/2025 | 29/10/2025 SE REALIZA INSTALACIÓN DE CORRESPONSAL BANCARIO GRUPO AVAL SE CONFIGURA PARÁMETROS SE INICIALIZA SE REALIZA SEMBRADO DE TARJETA CREACIÓN DE USUARIOS PRUEBAS DE FUNCIONAMIENTO FALLIDAS RECHAZO TRANSACCIÓN NO PERMITIDA SE ESCALA A RBM INFORMAN QUE NO ESTA HABILITADO POR PARTE DE LA ENTIDAD SOLICITA REALIZAR PRUEBAS DE COMERCIO NORMAL EXITOSAS SE LE INFORMA A CLIENTE QUE UNA VEZ EL BANCO ACTIVE EL CORRESPONSAL YA PODRÁ REALIZAR TRANSACCIÓNES</t>
  </si>
  <si>
    <t>VQZZZ750</t>
  </si>
  <si>
    <t>7823</t>
  </si>
  <si>
    <t>TA-25-1241921</t>
  </si>
  <si>
    <t>SOLUCIONES CELLNET</t>
  </si>
  <si>
    <t>FO-25-1740441</t>
  </si>
  <si>
    <t>90789920</t>
  </si>
  <si>
    <t>27/10/2025 27-10-2025 SE REALIZA LLAMADA AL CLIENTE, SE HABLA CON LA SÑRA ADRIANA MARIA JIMENEZ CEBALLOS SE VALIDA DIRECCIÓN OK, CANAL OK, TARJETA DE SEMBRADO OK, DISPONIBILIDAD TOTAL, SE CONFIRMA 4 ULTIMOS DIGITOS DE LA TARJETA: OK, LLAMAR EL DÍA LA INSTALACIÓN PARA CONFIRMAR VISITA// CONTACTO REALIZADO POR LA APP // FECHA PROGRAMADA: 30/10/2025 | 30/10/2025 SE CONFIGURA EQUIPO EN SITIO COMO AVAL Y SE INSTALA BASE. Y LECTORA EXITOSMANTE</t>
  </si>
  <si>
    <t>VSZZZ750</t>
  </si>
  <si>
    <t>3351</t>
  </si>
  <si>
    <t>TA-25-1241922</t>
  </si>
  <si>
    <t>YUAR VARIEDADES</t>
  </si>
  <si>
    <t>FO-25-1740443</t>
  </si>
  <si>
    <t>90786300</t>
  </si>
  <si>
    <t>27/10/2025 27-10-2025 SE REALIZA LLAMADA AL CLIENTE, SE HABLA CON LA SÑRA YULIANA MARIA ARANGO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30/10/2025 | 30/10/2025 SE HACE IMPLEMENTACION OK NO SE LOGRAN HACER PRUEBAS EXITOSAS YA QUÉ HAY UNA FALLA POR PARTE DE LA ENTIDAD SE GARANTIZA EQUIPOS OPERATIVOS</t>
  </si>
  <si>
    <t>VRZZZ746</t>
  </si>
  <si>
    <t>1941</t>
  </si>
  <si>
    <t>TA-25-1241923</t>
  </si>
  <si>
    <t>PAGO EXPRESS LA COLOMBIANITA</t>
  </si>
  <si>
    <t>FO-25-1740447</t>
  </si>
  <si>
    <t>90789662</t>
  </si>
  <si>
    <t>27/10/2025 27-10-2025 SE REALIZA LLAMADA AL CLIENTE, SE HABLA CON LA SÑRA LEIDY YOHANA RAMIREZ MEDINA SE VALIDA DIRECCIÓN OK, CANAL OK, TARJETA DE SEMBRADO OK, DISPONIBILIDAD TOTAL, SE CONFIRMA 4 ULTIMOS DIGITOS DE LA TARJETA: OK, LLAMAR EL DÍA LA INSTALACIÓN PARA CONFIRMAR VISITA// CONTACTO REALIZADO POR LA APP // FECHA PROGRAMADA: 30/10/2025 | 31/10/2025 SE CONFIGURA DATAFONO CON SOPORTE, LECTOR DE BARRAS , CABLEADO PARA LOS EQUIPOS, SE ENTREGA 20 ROLLOS DE PAPEL RBM, SE SIEMBRA TARJETA XXXX-XXXX-XXXX-7771, SE CREA USUARIO Y CLAVE CON EL CLIENTE, SE REALIZA PRUEBAS DE BANCO Y COMERCIO OK</t>
  </si>
  <si>
    <t>VSZZZ957</t>
  </si>
  <si>
    <t>7771</t>
  </si>
  <si>
    <t>TA-25-1241924</t>
  </si>
  <si>
    <t>GIROS Y VARIEDADES LUNA</t>
  </si>
  <si>
    <t>FO-25-1740453</t>
  </si>
  <si>
    <t>90788975</t>
  </si>
  <si>
    <t>27/10/2025 27-10-2025 SE REALIZA LLAMADA AL CLIENTE, SE HABLA CON LA SÑR YIMMY ERNESTO LUNA RODRIGUEZSE VALIDA DIRECCIÓN OK, CANAL OK, TARJETA DE SEMBRADO NO TIENE, DISPONIBILIDAD TOTAL,: OK, LLAMAR EL DÍA LA INSTALACIÓN PARA CONFIRMAR VISITA// CONTACTO REALIZADO POR LA APP // FECHA PROGRAMADA: 30/10/2025 | 30/10/2025 INSTALACIÓN DE DATÁFONO, LECTOR,BASE, FUENTE DE PODER,CABLE PASCOR,CUBRE CLAVE,20 ROLLOS CAPACITACIÓN MENU DE CB Y ADQUIRENCIA, COMPARTE NÚMEROS TELEFÓNICO DE SOPORTE VÍA WHATSAPP, CAPACITACIÓN CREACIÓN, ELIMINACIÓN, DE USUARIO, TRANSACCIONES NO FUERON EXITOSA DEBIDO PARAMETRIZACIÓN POR PARTE DE  LA ENTIDAD DIO SOPORTE POR PARTE DE REDEBAN LA SEÑORITA PAOLA QUIEN AUTORIZA RETIRO HACIENDO ACLARACION
EQUIPO QUEDA LISTO PARARA CUANDO LA ENTIDAD HABILITE</t>
  </si>
  <si>
    <t>VRZZZ717</t>
  </si>
  <si>
    <t>445</t>
  </si>
  <si>
    <t>TA-25-1241925</t>
  </si>
  <si>
    <t>STICKERDESIGN</t>
  </si>
  <si>
    <t>FO-25-1752954 | FO-25-1740458</t>
  </si>
  <si>
    <t>90789907</t>
  </si>
  <si>
    <t>30/10/2025 SE LLEGA A DIRECCIÓN PARA AT INSTALACIÓN, ENCONTRANDO CERRADO, SE INTENTA CONTACTO AL NÚMERO 3013279256 NO HAY CONTACTO SE ESPERA MÁS DE 20 MINUTOS NO NADIE LLEGA DE DEJA REGISTRO FOTOGRÁFICO</t>
  </si>
  <si>
    <t>TA-25-1241926</t>
  </si>
  <si>
    <t>S C COMUNICACIONES M A</t>
  </si>
  <si>
    <t>FO-25-1740462</t>
  </si>
  <si>
    <t>90782688</t>
  </si>
  <si>
    <t>27/10/2025 27-10-2025 SE REALIZA LLAMADA AL CLIENTE, SE HABLA CON LA SÑRA LILIANA MARISOL D'ACHIARDY MORA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29/10/2025 | 29/10/2025 EL VISITA COMERCIO DONDE LA DIRECCIÓN PROPORCIONADA ESTÁ INCOMPLETA, SE ESCALA A REDEBAN, DONDE INDICAN QUE EL COMERCIO SE DEBE COMUNICAR NUEVAMENTE Y ACTUALIZAR LA DIRECCIÓN CORRECTA</t>
  </si>
  <si>
    <t>TA-25-1241927</t>
  </si>
  <si>
    <t>DROGUERIA LA ECONOMI-K</t>
  </si>
  <si>
    <t>FO-25-1740466</t>
  </si>
  <si>
    <t>90790463</t>
  </si>
  <si>
    <t>27/10/2025 27-10-2025 SE REALIZA LLAMADA AL CLIENTE, SE HABLA CON EL SÑR JUAN CARLOS ANDUQUIA CORTES SE VALIDA DIRECCIÓN OK, CANAL OK, TARJETA DE SEMBRADO OK, DISPONIBILIDAD TOTAL, SE CONFIRMA 4 ULTIMOS DIGITOS DE LA TARJETA: OK, LLAMAR EL DÍA LA INSTALACIÓN PARA CONFIRMAR VISITA// CONTACTO REALIZADO POR WHATSAPP // FECHA PROGRAMADA: 29/10/2025 // CLIENTE SOLICITA PINPAD YA QUE EL COMERCIO TRABAJA CON UN CUBICULO CERRADO ASI QUE ES MUY NECESARIO ESTE EQUIPO PARA OPERAR | 29/10/2025 SE INSTALA DATÁFONO LECTOR BASE PARA DATÁFONO SE ENTEGAN 20 ROLLOS SE HACEN PRUEBAS Y SALE TRANSACCIÓN NO PERMITIDA SE ESCALA CON ENTIDAD E INFORMAN QUE EN EL TRANSCURSO DEL DIA ESTARAN DANDOLE INFORMACIÓN AL CLIENTE</t>
  </si>
  <si>
    <t>VTZZZ507</t>
  </si>
  <si>
    <t>9677</t>
  </si>
  <si>
    <t>TA-25-1241928</t>
  </si>
  <si>
    <t>PAPELERIA A &amp; P</t>
  </si>
  <si>
    <t>FO-25-1740470</t>
  </si>
  <si>
    <t>90782844</t>
  </si>
  <si>
    <t>27/10/2025 27-10-2025 SE REALIZA LLAMADA AL CLIENTE, SE HABLA CON LA SÑRA ANGIE PAOLA CEBALLOS RAMOS SE VALIDA DIRECCIÓN OK, CANAL OK, TARJETA DE SEMBRADO OK, DISPONIBILIDAD TOTAL, SE CONFIRMA 4 ULTIMOS DIGITOS DE LA TARJETA: OK, LLAMAR EL DÍA LA INSTALACIÓN PARA CONFIRMAR VISITA// CONTACTO REALIZADO POR WHATSAPP // FECHA PROGRAMADA: 30/10/2025 | 30/10/2025 SE VISITA EL COMERCIO PARA INSTALAR CORRESPONSAL AVAL PERO NO ES POSIBLE PORQUE EL CLIENTE NO CUENTA CON LA TARJETA DE SEMBRADO, UNA VEZ LA TARJETA ESTE EN EL PUNTO SE COMUNICARÁ PARA PODER REALIZAR LA INSTALACIÓN</t>
  </si>
  <si>
    <t>492</t>
  </si>
  <si>
    <t>TA-25-1241929</t>
  </si>
  <si>
    <t>TECNO REDES SINU LORICA</t>
  </si>
  <si>
    <t>FO-25-1740475</t>
  </si>
  <si>
    <t>90793967</t>
  </si>
  <si>
    <t>27/10/2025 27-10-2025 SE REALIZA LLAMADA AL CLIENTE, SE HABLA CON EL SÑR JUAN ALEJANDRO DORIA ARTEAGA SE VALIDA DIRECCIÓN OK, CANAL OK, TARJETA DE SEMBRADO OK, DISPONIBILIDAD TOTAL, SE CONFIRMA 4 ULTIMOS DIGITOS DE LA TARJETA: OK, LLAMAR EL DÍA LA INSTALACIÓN PARA CONFIRMAR VISITA// CONTACTO REALIZADO POR WHATSAPP // FECHA PROGRAMADA: 29/10/2025 | 29/10/2025 SE REALIZA VISITA PARA APERTURA DE CB AVAL, SE INICIALIZA TERMINAL, DATAFONO PLACA 795368, LECTORA SYMBOL PLACA 1110302, BASE PARA DATÁFONO, 20 ROLLOS, CUBRE CLAVES Y ACCESORIOS, SE REALIZAN PRUEBAS CON CONVENIO AUTORIZADO DEJANDO CB LISTO PARA OPERACIONES.</t>
  </si>
  <si>
    <t>VYZZZ753</t>
  </si>
  <si>
    <t>4752</t>
  </si>
  <si>
    <t>TA-25-1241933</t>
  </si>
  <si>
    <t>ROSALES NET</t>
  </si>
  <si>
    <t>FO-25-1740479</t>
  </si>
  <si>
    <t>90788854</t>
  </si>
  <si>
    <t>27/10/2025 27-10-2025 SE REALIZA LLAMADA AL CLIENTE, SE HABLA CON LA SÑR LUIS FRANCISCO ROSALES MUÑOZ SE VALIDA DIRECCIÓN OK, CANAL OK, TARJETA DE SEMBRADO OK, DISPONIBILIDAD TOTAL, SE CONFIRMA 4 ULTIMOS DIGITOS DE LA TARJETA: OK, LLAMAR EL DÍA LA INSTALACIÓN PARA CONFIRMAR VISITA// CONTACTO REALIZADO POR LA APP // FECHA PROGRAMADA: 29/10/2025 | 29/10/2025 SE REALIZA VISITA SE PROCEDE A INSTALAR EQUIPOS, SE CAPACITA SE HACEN PRUEBAS EN COMERCIO Y TODO OK, EN EL MODO CORRESPONSAL, NO DEJA REALIZAR PRUEBAS, YA QUE SALE TRANSACCIÓN NO PERMITIDA, EL CUAL SE DEBE A NOVEDAD DEL BANCO, SEGÚN LO ESCALADO POR LA RED REDEBAN, SOLO RECHACEN PRUEBAS EN COMERCIO, PERO SI SE LE EXPLICA AL CLIENTE SOBRE EL MANEJO EN EL MODO CB.</t>
  </si>
  <si>
    <t>VRZZZ471</t>
  </si>
  <si>
    <t>4959</t>
  </si>
  <si>
    <t>TA-25-1243197</t>
  </si>
  <si>
    <t>SEMPERS GROUP CRA 5</t>
  </si>
  <si>
    <t>FO-25-1742988</t>
  </si>
  <si>
    <t>21212121</t>
  </si>
  <si>
    <t>28/10/2025 27-10-2025 SE REALIZA LLAMADAS A LOS NUMEROS DE LA LISTA LOS CUALES TIMBRAN PERO NADIE CONTESTA, SE DEJA MENSAJE DE WHATSAPP // 28-10-2025 SE REALIZA LLAMADA AL CLIENTE, SE HABLA CON EL SR JAIME HUALPA SE VALIDA DIRECCIÓN OK, CANAL OK, TARJETA DE SEMBRADO OK, DISPONIBILIDAD TOTAL, SE CONFIRMA 4 ULTIMOS DIGITOS DE LA TARJETA: NO - CLIENTE NO LA TIENE A LA MANO (SE LE COMPARTE DIGITOS ENVIADOS EN LISTA), LLAMAR EL DÍA LA INSTALACIÓN PARA CONFIRMAR VISITA// CONTACTO REALIZADO POR LLAMADA DE WHATSAPP // FECHA PROGRAMADA:29/10/2025 | 29/10/2025 SE LLEGA A CORRESPONSAL A REALIZAR INSTALACIÓN DE DATAFONO ADICIONAL SE CONFIGURA PARÁMETROS SE INICIALIZA SE REALIZA SEMBRADO DE TARJETA CREACIÓN DE USUARIOS PRUEBAS DE FUNCIONAMIENTO FALLIDAS ERROR USO DE TARJETA RESTRINGIDO SE ESCALA A RBM INFORMAN QUE TARJETA NO ESTÁ HABILITADO POR PARTE DE LA ENTIDAD SE REALIZA PRUEBAS DE FUNCIONAMIENTO DE COMERCIO EXITOSAS SE LE INFORMA A COMERCIO UNA VEZ ACTIVADA TARJETA YA PODRÁ REALIZAR TRANSACCIÓNES</t>
  </si>
  <si>
    <t>CA001410</t>
  </si>
  <si>
    <t>5356</t>
  </si>
  <si>
    <t>TA-25-1245595</t>
  </si>
  <si>
    <t>DYSAR</t>
  </si>
  <si>
    <t>FO-25-1746712</t>
  </si>
  <si>
    <t>90789537</t>
  </si>
  <si>
    <t>28/10/2025 28-10-2025 SE REALIZA LLAMADA AL CLIENTE, SE HABLA CON EL SR DAVID VARGAS IBARRA SE VALIDA DIRECCIÓN OK, CANAL OK, TARJETA DE SEMBRADO OK, DISPONIBILIDAD TOTAL, SE CONFIRMA 4 ULTIMOS DIGITOS DE LA TARJETA: OK, LLAMAR EL DÍA LA INSTALACIÓN PARA CONFIRMAR VISITA// CONTACTO REALIZADO POR LA APP // FECHA PROGRAMADA: 31/10/2025 | 31/10/2025 SE REALIZA APERTURA DE CB AVAL, SE INSTALA EQUIPO Y ACCESORIOS, SE REALIZA CAMBIO DE DATAFONO DEBIDO A QUE EL EQUIPO NO RECIBE VERSIÓN, SE INCIALIZA TERMINAL, SE REALIZA SEMBRADO DE TARJETA, SE HABILITA CIERRE Y SE REALIZAN PRUEBAS OK. SE ENTREGAN 20 ROLLOS.</t>
  </si>
  <si>
    <t>VSZZZ258</t>
  </si>
  <si>
    <t>6559</t>
  </si>
  <si>
    <t>TA-25-1245599</t>
  </si>
  <si>
    <t>TRAMITES Y SERVICIOS SERVISOAT</t>
  </si>
  <si>
    <t>FO-25-1746719</t>
  </si>
  <si>
    <t>90785218</t>
  </si>
  <si>
    <t>28/10/2025 28-10-2025 SE REALIZA LLAMADA AL CLIENTE, SE HABLA CON EL SR JOSE MARIO GUTIERREZ ESCOBAR SE VALIDA DIRECCIÓN OK, CANAL OK, TARJETA DE SEMBRADO OK, DISPONIBILIDAD TOTAL, SE CONFIRMA 4 ULTIMOS DIGITOS DE LA TARJETA: OK, LLAMAR EL DÍA LA INSTALACIÓN PARA CONFIRMAR VISITA// CONTACTO REALIZADO POR LA APP // FECHA PROGRAMADA: 30/10/2025 | 30/10/2025 SE REALIZA VISITA AL SITIO SE REALIZA INSTALACIÓN DE CORRESPONSAL SE REALIZAN PRUEBAS DE AVAL Y DE ADQUIRENCIA TODO OK</t>
  </si>
  <si>
    <t>VQZZZ794</t>
  </si>
  <si>
    <t>9074</t>
  </si>
  <si>
    <t>TA-25-1245600</t>
  </si>
  <si>
    <t>DROGUERIA YUSTI</t>
  </si>
  <si>
    <t>FO-25-1746723</t>
  </si>
  <si>
    <t>90786164</t>
  </si>
  <si>
    <t>28/10/2025 28-10-2025 SE REALIZA LLAMADA AL CLIENTE, SE HABLA CON EL SR JULIO CESAR LONDOÑO BASTIDAS SE VALIDA DIRECCIÓN OK, CANAL OK, TARJETA DE SEMBRADO OK, DISPONIBILIDAD TOTAL, SE CONFIRMA 4 ULTIMOS DIGITOS DE LA TARJETA: OK, LLAMAR EL DÍA LA INSTALACIÓN PARA CONFIRMAR VISITA// CONTACTO REALIZADO POR LA APP // FECHA PROGRAMADA: 30/10/2025 | 30/10/2025 SE REALIZA VISITA SE PROCEDE A INSTALAR EQUIPOS, SE CAPACITA,SEMBRADO DE TARJETA OK , SE HACEN PRUEBAS EN COMERCIO Y CB Y TODO OK ,APERTURA EXITOSA</t>
  </si>
  <si>
    <t>VQZZZ916</t>
  </si>
  <si>
    <t>1773</t>
  </si>
  <si>
    <t>TA-25-1248388</t>
  </si>
  <si>
    <t>OIN COMERCIAL 1</t>
  </si>
  <si>
    <t>FO-25-1752453</t>
  </si>
  <si>
    <t>90784586</t>
  </si>
  <si>
    <t>29/10/2025 29-10-2025 SE REALIZA LLAMADA AL CLIENTE, SE HABLA CON EL SR RICARDO CARRANZA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FECHA PROGRAMADA: 31/10/2025 | 31/10/2025 SE LLEGA AL COMERCIO SE ENCUENTRA CERRADO,SE LLAMA AL NÚMERO 3115995010 INDICAN QUE ESTÁN LLEGANDO POSIBLEMENTE A LAS 11 POR TEMAS DE MOVILIDAD DEL PARÓ SE LE INFORMA AL SUPERVISOR, QUIEN AUTORIZA REPROGRAMACIÓN DE VISITA</t>
  </si>
  <si>
    <t>TA-25-1248389</t>
  </si>
  <si>
    <t>MISCELANEA 420</t>
  </si>
  <si>
    <t>FO-25-1752455</t>
  </si>
  <si>
    <t>90789527</t>
  </si>
  <si>
    <t>29/10/2025 29-10-2025 SE REALIZA LLAMADA AL CLIENTE, SE HABLA CON LA SRA YESSICA PAOLA MARTINEZ LEAL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31/10/2025 | 31/10/2025 SE INICIALIZA DATÁFONO, SE SIEMBRA TARJETA, SE INSTALA BASE, LECTORA Y SE REALIZA PRUEBA DE FUNCIONAMIENTO OK, SE ENTREGAN 20 ROLLOS</t>
  </si>
  <si>
    <t>VSZZZ237</t>
  </si>
  <si>
    <t>6799</t>
  </si>
  <si>
    <t>TA-25-1248390</t>
  </si>
  <si>
    <t>MISELANEA HZ</t>
  </si>
  <si>
    <t>FO-25-1752460</t>
  </si>
  <si>
    <t>90844105</t>
  </si>
  <si>
    <t>29/10/2025 29-10-2025 SE REALIZA LLAMADA AL CLIENTE, SE HABLA CON EL SR IVAN SANCHEZ CUEVAS SE VALIDA DIRECCIÓN OK, CANAL OK, TARJETA DE SEMBRADO OK, DISPONIBILIDAD TOTAL, SE CONFIRMA 4 ULTIMOS DIGITOS DE LA TARJETA: OK, LLAMAR EL DÍA LA INSTALACIÓN PARA CONFIRMAR VISITA// CONTACTO REALIZADO POR LA APP // FECHA PROGRAMADA: 31/10/2025 | 31/10/2025 SE INICIALIZA DATÁFONO, SE SIEMBRA TARJETA, SE INSTALA BASE, LECTORA Y SE REALIZA PRUEBA DE FUNCIONAMIENTO OK, SE ENTREGAN 20 ROLLOS</t>
  </si>
  <si>
    <t>VYZZZ811</t>
  </si>
  <si>
    <t>4502</t>
  </si>
  <si>
    <t>TA-25-1248391</t>
  </si>
  <si>
    <t>BAHYRON PAPELERIA</t>
  </si>
  <si>
    <t>FO-25-1752466</t>
  </si>
  <si>
    <t>90774956</t>
  </si>
  <si>
    <t>29/10/2025 29-10-2025 SE REALIZA LLAMADA AL CLIENTE, SE HABLA CON EL SR RICHAR ARMANDO JARAMILLO PEREZ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31/10/2025 // HORARIO DEL COMERCIO: 7AM-8PM | 31/10/2025 SE REALIZA EL SEMBRADO DE TARJETA, SE INSTALA LECTORA Y SE REALIZAN LAS PRUEBAS CORRESPONDIENTES AL CB, DATAFONO YA SE ENCONTRABA EN EL COMERCIO.</t>
  </si>
  <si>
    <t>447</t>
  </si>
  <si>
    <t>44847</t>
  </si>
  <si>
    <t>TA-25-1248396</t>
  </si>
  <si>
    <t>URIBIA</t>
  </si>
  <si>
    <t>PAPELERIA TORIYAMA</t>
  </si>
  <si>
    <t>FO-25-1752467</t>
  </si>
  <si>
    <t>90775212</t>
  </si>
  <si>
    <t>29/10/2025 29-10-2025 SE REALIZA LLAMADA AL CLIENTE, SE HABLA CON EL SR DAVINSON DAVID ZAPATA TORRES SE VALIDA DIRECCIÓN OK, CANAL OK, TARJETA DE SEMBRADO OK, DISPONIBILIDAD TOTAL, SE CONFIRMA 4 ULTIMOS DIGITOS DE LA TARJETA: OK, LLAMAR EL DÍA LA INSTALACIÓN PARA CONFIRMAR VISITA// CONTACTO REALIZADO POR WHATSAPP // FECHA PROGRAMADA:31/10/2025 | 31/10/2025 SE REALIZA VISITA AL PUNTO, SE REALIZA INSTALACIÓN DE CORRESPONSAL AVAL, SE REALIZAN PRUEBAS, TODO OK</t>
  </si>
  <si>
    <t>FXZZZ113</t>
  </si>
  <si>
    <t>4419</t>
  </si>
  <si>
    <t>ENTIDAD BANCARIA</t>
  </si>
  <si>
    <t>5816798</t>
  </si>
  <si>
    <t>54740394</t>
  </si>
  <si>
    <t>MOVICELL STORE</t>
  </si>
  <si>
    <t>FO-25-1597647</t>
  </si>
  <si>
    <t>FACTURAS VENCIDAD</t>
  </si>
  <si>
    <t>29/09/2025 29-09 SE ESCALA PARA VISITA. LLAMAR ANTES DE VISITAR, CONFIRMAR FALLA Y DATOS. | 01/10/2025 SE REALIZA GESTIÓN TELEFÓNICA A LA CLIENTA QUIEN MANIFESTÓ QUE TODAS LAS FACTURAS LAS PUEDE PAGAR MENOS ALGUNAS DE ELECTROCAQUETA, PERO EL ERROR ES DE ELECTROCAQUETA QUE NO PERMITE PAGAR ALGUNAS FACTURAS.</t>
  </si>
  <si>
    <t>5816902</t>
  </si>
  <si>
    <t>14504328</t>
  </si>
  <si>
    <t>AUTOSERVICIO MERKAHORRO SANTUARINO</t>
  </si>
  <si>
    <t>FO-25-1598003</t>
  </si>
  <si>
    <t>29/09/2025 29-09 SE ESCALA PARA VISITA. LLAMAR ANTES DE VISITAR, CONFIRMAR FALLA Y DATOS. | 01/10/2025 PARE Y SIGA EN LA ENTRADA NO PERMITIÓ LLEGAR A TIEMPO AL CORREGIMIENTO NUEVA COLONIA | 01/10/2025 CL8ENTE INDICA QUE EN EL RECAUDO NO LE APARECE EL NOMBRE DE QUIEN CONSIGNA, SE LE BORRA APLICATIVO Y SE LE  INSTALA NUEVAMENTE VERSIÓN, REPISADO DE PARÁMETROS. SE LE INDICA AL CLIENTE REPORTAR NOVEDAD CON BANCO DE BOGOTA DIRECTAMENTE PARA QUE LE MODIFIQUE LOS NOMBRES.</t>
  </si>
  <si>
    <t>SXTZZ619</t>
  </si>
  <si>
    <t>5817757</t>
  </si>
  <si>
    <t>89105720</t>
  </si>
  <si>
    <t>MULTICOPIAS R.M NISA</t>
  </si>
  <si>
    <t>FO-25-1600390</t>
  </si>
  <si>
    <t>01/10/2025 SE REALIZA GESTIÓN TELEFÓNICA AL CLIENTE QUIEN MANIFESTÓ QUE TODAS LAS FACTURAS LAS PUEDE PAGAR MENOS ALGUNAS DE ELECTROCAQUETA, PERO EL ERROR ES DE ELECTROCAQUETA QUE NO PERMITE PAGAR ALGUNAS FACTURAS.</t>
  </si>
  <si>
    <t>5818065</t>
  </si>
  <si>
    <t>21260179</t>
  </si>
  <si>
    <t>MARKET EXPRESS SURTIFAMILIAR</t>
  </si>
  <si>
    <t>FO-25-1601699</t>
  </si>
  <si>
    <t>USUARIO</t>
  </si>
  <si>
    <t>CONEXIONES DE COMERCIO</t>
  </si>
  <si>
    <t>30/09/2025 30-09 SE ESCALA PARA VISITA. LLAMAR ANTES DE VISITAR, CONFIRMAR FALLA Y DATOS. | 30/09/2025 SE ENCUENTRA QUE EL DATAFONO NO ENCIENDE SE REALIZA MANTENIMIENTO AL CABLEADO DEL DATAFONO Y COMERCIO Y SE LOGRA FUNCIONAMIENTO EXITOSO, CONFIGURACIÓN OK PARÁMETROS OK Y SE REALIZAN PRUEBAS ÉXITOSAS DE TRANSACCIONES, SE INTENTA HACER DEPÓSITO DE PRUEBA PERO ESTA CON FONDOS INSUFICIENTES YA QUE LA CLIENTE INFORMA QUE NO A COMPENSADO, CB OPERATIVO</t>
  </si>
  <si>
    <t>MA00C232</t>
  </si>
  <si>
    <t>50606</t>
  </si>
  <si>
    <t>5818389</t>
  </si>
  <si>
    <t>13796438</t>
  </si>
  <si>
    <t>CONSUERTE RESTREPO</t>
  </si>
  <si>
    <t>FO-25-1602217</t>
  </si>
  <si>
    <t>30/09/2025 30-09 SE ESCALA PARA VISITA. LLAMAR ANTES DE VISITAR, CONFIRMAR FALLA Y DATOS. | 01/10/2025 SE REALIZA VISITA AL CB POR SOLICITUD POR UN  INCIDENTE EL DATÁFONO NO ENCIENDE, SE LLEGA AL PUNTO LA USUARIA ME INFORMA QUE YA ESTÁ FUNCIONANDO  EL MOTIVO ERA QUE NO ESTABA BIEN CONECTADO, SE REALIZA LA PRUEBA TODO OK</t>
  </si>
  <si>
    <t>9A00Z859</t>
  </si>
  <si>
    <t>5818608</t>
  </si>
  <si>
    <t>18734053</t>
  </si>
  <si>
    <t>LEFCOM VENTAQUEMADA</t>
  </si>
  <si>
    <t>FO-25-1604427</t>
  </si>
  <si>
    <t>CONVENIOS NO HABILITADOS</t>
  </si>
  <si>
    <t>30/09/2025 30-09 SE LLAMA AL 3213588115; NO CONTESTA, ESCALA PARA VISITA. LLAMAR ANTES DE VISITAR, CONFIRMAR FALLA Y DATOS. | 01/10/2025 SE VISITA CB MANTENIMIENTO DE EQUIPO....PRUEBAS EXITOSAS CONVENIO NO HABILITADO.... EQUIPO SE ENCUENTRA FUNCIONANDO CORRECTAMENTE</t>
  </si>
  <si>
    <t>AB1GZ042</t>
  </si>
  <si>
    <t>5818706</t>
  </si>
  <si>
    <t>21270467</t>
  </si>
  <si>
    <t>NAILS PAMPERED</t>
  </si>
  <si>
    <t>FO-25-1604431</t>
  </si>
  <si>
    <t>30/09/2025 30-09 SE LLAMA AL 3115769971; NO CONTESTA, SE  ESCALA PARA VISITA. LLAMAR ANTES DE VISITAR, CONFIRMAR FALLA Y DATOS. **4-10 ACTIVIDAD PENDIENTE POR DISPONIBILIDAD DE VUELOS | 04/10/2025 SE COMUNICA CON LA SEÑORITA YANDRY AL NÚMERO DE TELÉFONO 3115769971 SE LE INDICA QUE DESPUÉS DE DÍA 6/10/2025 SE REALIZA GESTIÓN DE VUELO PARA ATENDER ÓRDENES EN ARAUCA CLIENTE INDICA NO TENER INCONVENIENTE | 09/10/2025 SE COMUNICA CON LA SEÑORITA YANDRY AL NÚMERO DE TELÉFONO 3115769971, SE LE INFORMA QUE POR TEMAS DE ORDEN PÚBLICO EN LA ZONA Y POR DISPONIBILIDAD DE VUELO ESTAREMOS REALIZANDO LA VISITAS APARTIR DEL MARTES 14 DE OCTUBRE DEL 2025. | 16/10/2025 SE REALIZA CAMBIO DE DATAFONO POR ERROR TLS, PRUEBAS Y LIMPIEZA DE EQUIPOS OK, TARJETA DE SEMBRANDO # 5302.</t>
  </si>
  <si>
    <t>LMKZZ114</t>
  </si>
  <si>
    <t>5818719</t>
  </si>
  <si>
    <t>16838690</t>
  </si>
  <si>
    <t>FUENTES DE SODA Y MICROMERCADO ZORAYDA</t>
  </si>
  <si>
    <t>FO-25-1604435</t>
  </si>
  <si>
    <t>AVAL TARJETA DE SEMBRADO</t>
  </si>
  <si>
    <t>30/09/2025 30-09 LA RED: POR FAVOR PROCEDER CON EL CORRESPONDIENTE RESEMBRADO DE TARJETA. GRACIAS. | 30/09/2025 SE REALIZA VISITA AL COMERCIO SE REALIZA SEMBRADO DE TARJETA 2326 Y 4638 SE REALIZAN PRUEBAS SALE TRANSACCIÓN NO PERMITIDA Y TARJETA INVALIDA SE REALIZA SOPORTE CON PAOLA GARZÓN LA CUAL NOS INDICA POR FAVOR DILE AL CLIENTE QUE VAMOS A ESCALAR EL CASO CON LA ENTIDAD PORQUE LA DECLINACIÓN ES POR PARTE DE ELLOS POR FAVOR DEJA SEMBRADAS LAS TARJETAS Y LOS EQUIPOS OPERATIVOS Y CERRAMOS EL CASO QUE LA NOVEDAD SE PRESENTA POR LA ENTIDAD. GRACIAS.</t>
  </si>
  <si>
    <t>SXLZZ037-SXLZZ038</t>
  </si>
  <si>
    <t>5818742</t>
  </si>
  <si>
    <t>87228756</t>
  </si>
  <si>
    <t>ESTUDIO FOTOGRAFICO MARGARITA</t>
  </si>
  <si>
    <t>FO-25-1604444</t>
  </si>
  <si>
    <t>30/09/2025 30-09 LA RED: POR FAVOR PROCEDER CON EL CORRESPONDIENTE RESEMBRADO DE TARJETA. GRACIAS. | 30/09/2025 SE REALIZA EL CAMBIO DE DATÁFONO POR PUERTO ETH MALO SE HACEN PRUEBAS OK</t>
  </si>
  <si>
    <t>LMNZZ308</t>
  </si>
  <si>
    <t>5818767</t>
  </si>
  <si>
    <t>89399671</t>
  </si>
  <si>
    <t>COPYFULL</t>
  </si>
  <si>
    <t>FO-25-1604449</t>
  </si>
  <si>
    <t>30/09/2025 30-09 SE LLAMA AL 3239310679; NO CONTESTA, SE ESCALA PARA VISITA. LLAMAR ANTES DE VISITAR, CONFIRMAR FALLA Y DATOS. | 02/10/2025 SE VISITA CB. SE ENCUENTRA DATAFONO QUE SE REINICIA AL CARGAR EL S.O. SE REALIZA CAMBIO DE EQUIPO, SE INSTALA S.O. Y VERSIÓN, SE REALIZA SEMBRADO DE TARJETA Y SE CREAN USUARIOS. SE REALIZAN PRUEBAS TX EXITOSAS. QUEDA OPERATIVO</t>
  </si>
  <si>
    <t>FAUZZ199</t>
  </si>
  <si>
    <t>5818797</t>
  </si>
  <si>
    <t>16878472</t>
  </si>
  <si>
    <t>VARIEDADES KADUYER</t>
  </si>
  <si>
    <t>FO-25-1604454</t>
  </si>
  <si>
    <t>30/09/2025 30-09 SE ESCALA PARA VISITA. LLAMAR ANTES DE VISITAR, CONFIRMAR FALLA Y DATOS. | 01/10/2025 SE REALIZA CAMBIO DE EQUIPO POR DAÑO ALER IRRUPTION DEJANDO PRUEBAS OK SIN TELECARGA NO AUTORIZADA , TARJETA SEMBRADA 8829</t>
  </si>
  <si>
    <t>GZ00B726</t>
  </si>
  <si>
    <t>17541</t>
  </si>
  <si>
    <t>5818903</t>
  </si>
  <si>
    <t>17388406</t>
  </si>
  <si>
    <t>PENSILVANIA</t>
  </si>
  <si>
    <t>DROGUERIA PENSILFARMA</t>
  </si>
  <si>
    <t>FO-25-1604502</t>
  </si>
  <si>
    <t>30/09/2025 30-09 SE ESCALA PARA VISITA. LLAMAR ANTES DE VISITAR, CONFIRMAR FALLA Y DATOS. | 01/10/2025 SE REALIZA VALIDACION CON EL CLIENTE Y SE VALIDA EL RECHAZO QUE EMITE EL DATAFONO , SE ENCUENTRA QUE SOLO ES CON UN CONVENIO DE PUNTO RED, AL ESCALAR CON REDEBAN SE ENCUENTRA QU ES NETAMENTE RECHAZO POR PROBLEMAS CON ENTIDAD NO TIENE QUE VER CON OPERACION DE EQUIPO CON REDEBAN, POR LO QUE SE LE INFOMA AL CLIENTE, Y SE CIERRA CASO</t>
  </si>
  <si>
    <t>5818927</t>
  </si>
  <si>
    <t>80118656</t>
  </si>
  <si>
    <t>TIENDA MIXTA LOS PIPES PATIOS</t>
  </si>
  <si>
    <t>FO-25-1604822</t>
  </si>
  <si>
    <t>30/09/2025 30-09 SE LLAMA AL USUARIO, INFORMA QUE DESPUES DEL RESEMBRADO EL EQUIPO NO QUEDO BIEN CONFIGURADO,  SE ESCALA PARA VISITA. LLAMAR ANTES DE VISITAR, CONFIRMAR FALLA Y DATOS. | 01/10/2025 SE VISITA COMERCIO Y SE IDENTIFICA MÓDULO DE CORRESPONSAL DESAHIBILITADO, SE ESCALA A RBM QUIEN NOS INDICA CAMBIAR EL EQUIPO POR TEMAS DE SERIAL, SE REALIZAN CIERRES Y PRUEBAS OK.</t>
  </si>
  <si>
    <t>SX5ZZ268</t>
  </si>
  <si>
    <t>5819064</t>
  </si>
  <si>
    <t>18767251</t>
  </si>
  <si>
    <t>CELULARES Y TELECOMUNICACIONES CELTEL S.A. SAN SILVESTRE</t>
  </si>
  <si>
    <t>FO-25-1605552</t>
  </si>
  <si>
    <t>30/09/2025 30-09 SE ESCALA PARA VISITA. LLAMAR ANTES DE VISITAR, CONFIRMAR FALLA Y DATOS. | 01/10/2025 SE REALIZA VISITA AL COMERCIO CB AVAL, SE VALIDA Y EL DATÁFONO PRESENTA DAÑO CUANDO SE VA A IMPRIMIR SE REINICIA , LA CLIENTE COMENTA QUE CADA VEZ QUE VAN A HACER CIERRE SE REINICIA, SE PROCEDE A HACER CAMBIO DEL DATÁFONO, SE CONFIGURA Y SE HACE SEMBRADO DE TARJETA 0715, SE HACEN PRUEBAS DEJANDO TODO OK</t>
  </si>
  <si>
    <t>A4OZZ789</t>
  </si>
  <si>
    <t>5819194</t>
  </si>
  <si>
    <t>89472159</t>
  </si>
  <si>
    <t>SERVICIO INTEGRADO CANAAN</t>
  </si>
  <si>
    <t>FO-25-1605563</t>
  </si>
  <si>
    <t>30/09/2025 30-09 SE ESCALA PARA VISITA. LLAMAR ANTES DE VISITAR, CONFIRMAR FALLA Y DATOS. | 01/10/2025 SE REALIZA VISITA TÉCNICA AL LLEGAR CB EL EQUIPO YA NO PRESENTA LA FALLA, SE PROCEDE A CAMBIAR MAGIC BOX 2600 Y FUENTE DE PODER, SE REALIZAN PRUEBAS OK</t>
  </si>
  <si>
    <t>V4ZZZ163</t>
  </si>
  <si>
    <t>5819629</t>
  </si>
  <si>
    <t>15457252</t>
  </si>
  <si>
    <t>CONSUERTE GAVIOTAS</t>
  </si>
  <si>
    <t>FO-25-1606559</t>
  </si>
  <si>
    <t>01/10/2025 SE REALIZA CAMBIO DE EQUIPO TECLADO BORROSO NO FUNCIONA CORRECTAMENTE PRUEBAS OK SIN NOVEDAD TS 3552</t>
  </si>
  <si>
    <t>9999Q754</t>
  </si>
  <si>
    <t>5819650</t>
  </si>
  <si>
    <t>15988256</t>
  </si>
  <si>
    <t>TECPHONE SOACHA 2</t>
  </si>
  <si>
    <t>FO-25-1606569</t>
  </si>
  <si>
    <t>01/10/2025 SE REALIZA CONTACTO CON LA SEÑORA ERIKA SI NÚMERO 313 2548241 CONFIRMA DATOS Y PIDE IR DESPUÉS DE LAS 4 YA QUE NO TIENE LA TARJETA EN EL PUNTO, SE ENCUENTRA REALIZANDO CONSIGNACIÓN EN EL BANCO BOGOTÁ | 01/10/2025 SE REALIZA CAMBIO DE EQUIPO POR DAÑO REINICIO CONSTANTE, SERVICIO OPERATIVO PRUEBAS OK TRNA RBM SEMBRADO DE TARJETA CC MÓDULO COMPRA OK</t>
  </si>
  <si>
    <t>BBBQZ725</t>
  </si>
  <si>
    <t>5819654</t>
  </si>
  <si>
    <t>17970146</t>
  </si>
  <si>
    <t>PAÑALERA Y VARIEDADES NICOL VANESA</t>
  </si>
  <si>
    <t>FO-25-1606580</t>
  </si>
  <si>
    <t>01/10/2025 DEMORAS POR CAMBIO DE EQUIPO, EL EQUIPO INSTALADO NO INICIALIZO, POR LO QUE TOCÓ CAMBIARLO POR UN NUEVO EQUIPO | 01/10/2025 SE LLEGA A AL DIRECCION INDICADA Y SE CAMBIA DATAFONO POR DAÑO ALERT , CONFIGURACIÓN Y VERSIONAMIENTO OK, USUARIO OK, CIERRES OK, SE REALIZAN PRUEBAS EXITOSAS</t>
  </si>
  <si>
    <t>A1KZZ510</t>
  </si>
  <si>
    <t>5819776</t>
  </si>
  <si>
    <t>90141236</t>
  </si>
  <si>
    <t>DROGUERIA MODRERNA BARBOSA</t>
  </si>
  <si>
    <t>FO-25-1606585</t>
  </si>
  <si>
    <t>USUARIOS</t>
  </si>
  <si>
    <t>CREACION DE USUARIOS</t>
  </si>
  <si>
    <t>01/10/2025 EN COMUNICACIÓN CON LA LÍNEA 3223807254, RESPONDE EL SEÑOR CARLOS JULIO TORO GALINDO, QUIEN SE LE ORIENTA PARA EL INGRESO A EL DATÁFONO, COMENTA QUE ESTABA INTENTANDO HACER UN DEPÓSITO A CUENTA DAVIVIENDA, SE LE INDICA QUE SOLO SE PUEDE A LAS CUENTAS QUE ENTREN DENTRO DEL GRUPO AVAL. SE LE ORIENTA PARA REALIZAR LA PRUEBA TELETÓN Y ES EXITOSA. SOPORTE TELEFONICO EXITOSO.</t>
  </si>
  <si>
    <t>5819842</t>
  </si>
  <si>
    <t>21124870</t>
  </si>
  <si>
    <t>DON PAGO BOSA RECREO EJ</t>
  </si>
  <si>
    <t>FO-25-1608153</t>
  </si>
  <si>
    <t>SOPORTE TELEFONICO - SOPORTE TELEFONICO</t>
  </si>
  <si>
    <t>5820194</t>
  </si>
  <si>
    <t>11027398</t>
  </si>
  <si>
    <t>DROGUERIA SUPERVILLA</t>
  </si>
  <si>
    <t>FO-25-1608156</t>
  </si>
  <si>
    <t>01/10/2025 SE LIMPIA DATAFONO SE LIMPIA PUERTOS Y QUEDA FUNCIONANDO CORRECTAMENTE</t>
  </si>
  <si>
    <t>IZ0XZ015</t>
  </si>
  <si>
    <t>5820312</t>
  </si>
  <si>
    <t>29545415</t>
  </si>
  <si>
    <t>PAPELERIA J.J.S</t>
  </si>
  <si>
    <t>FO-25-1608161</t>
  </si>
  <si>
    <t>5820419</t>
  </si>
  <si>
    <t>55704092</t>
  </si>
  <si>
    <t>DROGUERIA Y MINI MARKET FARMANDY PLUS</t>
  </si>
  <si>
    <t>FO-25-1609118</t>
  </si>
  <si>
    <t>01/10/2025 SE REALIZA CAMBIO DE CABLE MAGICBOX ICT 250, PRUEBAS DE TRANSACCIONES Y COMUNICACIÓN OK.</t>
  </si>
  <si>
    <t>EFOZZ628</t>
  </si>
  <si>
    <t>5820426</t>
  </si>
  <si>
    <t>12749578</t>
  </si>
  <si>
    <t>MERCAPAVA EL PLACER</t>
  </si>
  <si>
    <t>FO-25-1609131</t>
  </si>
  <si>
    <t>02/10/2025 SE VISITA EL COMERCIO, SE REVISA LOS EQUIPOS ESTA APAGADO EL DATAFONO MALO NO ENCIENDE SE REQUIERE CAMBIO PERO EL CLIENTE NO TIENE LAS TARJETAS DE SEMBRADO, SE LE EXPLICA AL CLIENTE LLAMAR AL BANCO CUANDO LAS TENGA, SE CIERRA EL CASO</t>
  </si>
  <si>
    <t>BBIZZ277</t>
  </si>
  <si>
    <t>85430</t>
  </si>
  <si>
    <t>5820452</t>
  </si>
  <si>
    <t>63393938</t>
  </si>
  <si>
    <t>TRINIDAD</t>
  </si>
  <si>
    <t>MULTISERVICIOS EL RODEO</t>
  </si>
  <si>
    <t>FO-25-1609695</t>
  </si>
  <si>
    <t>5820471</t>
  </si>
  <si>
    <t>58573676</t>
  </si>
  <si>
    <t>J&amp;Y COMUNICACIONES</t>
  </si>
  <si>
    <t>FO-25-1609698</t>
  </si>
  <si>
    <t>5820541</t>
  </si>
  <si>
    <t>26676361</t>
  </si>
  <si>
    <t>MADDOX COMUNICACIONES 2</t>
  </si>
  <si>
    <t>FO-25-1609703</t>
  </si>
  <si>
    <t>5820653</t>
  </si>
  <si>
    <t>18095257</t>
  </si>
  <si>
    <t>CASH PUNTO DE PAGO</t>
  </si>
  <si>
    <t>FO-25-1614379</t>
  </si>
  <si>
    <t>5820685</t>
  </si>
  <si>
    <t>17068222</t>
  </si>
  <si>
    <t>PAPELERIA FSA</t>
  </si>
  <si>
    <t>FO-25-1610767</t>
  </si>
  <si>
    <t>02/10/2025 COMERCIO ATIENDE A PARTIR DE LAS 2.30 PM | 02/10/2025 SE REALIZA VISITA TÉCNICA EN DONDE SE IDENTIFICA QUE EL DISPOSITIVO SE TIENE LA TAPA IMPRESORA QUEBRADA Y NO PERMITE IMPRIMIR EL RECIBO DE INMEDIATAMENTE SE REALIZA CAMBIO POR UN EQUIPO DE 3500 NUEVO DE BODEGA, SE REALIZA SE REALIZA CARGA DE 10.6 SE INICIALIZA Y SE REALIZAN PRUEBAS OK</t>
  </si>
  <si>
    <t>GZ00V448</t>
  </si>
  <si>
    <t>5820693</t>
  </si>
  <si>
    <t>18767319</t>
  </si>
  <si>
    <t>CELULARES Y TELECOMUNICACIONES CELTEL S.A</t>
  </si>
  <si>
    <t>FO-25-1610770</t>
  </si>
  <si>
    <t>02/10/2025 SE REPRESENTA RETRASO EN EL CAMBIO DE EQUIPO AL REALIZAR LA  INCIALIZIACION DEL EQUIPO | 02/10/2025 SE VISITA COMERCIO SE REALIZA EL CAMBIO DE EQUIPO DATÁFONO OK VERSION 10.6 OK, PRUEBAS OK, LECTOR DE BARRAS OK, CB OPERATIVO</t>
  </si>
  <si>
    <t>A4OZZ754</t>
  </si>
  <si>
    <t>5820694</t>
  </si>
  <si>
    <t>23469901</t>
  </si>
  <si>
    <t>MULTISERVICIOS MASIVOS</t>
  </si>
  <si>
    <t>FO-25-1614382</t>
  </si>
  <si>
    <t>5820704</t>
  </si>
  <si>
    <t>27480425</t>
  </si>
  <si>
    <t>DISTRIBUIDORA DE COSMETICOS SANTI</t>
  </si>
  <si>
    <t>FO-25-1614385</t>
  </si>
  <si>
    <t>5820791</t>
  </si>
  <si>
    <t>18863225</t>
  </si>
  <si>
    <t>VARIEDADES Y COLMENA PIPES</t>
  </si>
  <si>
    <t>FO-25-1610773</t>
  </si>
  <si>
    <t>01/10/2025 SE CAMBIA LECTOR YA QUE EL DEL CLIENTE TIENE MALO CABLE DE ALIMENTACIÓN</t>
  </si>
  <si>
    <t>GB004958</t>
  </si>
  <si>
    <t>5820829</t>
  </si>
  <si>
    <t>89249645</t>
  </si>
  <si>
    <t>DROGUERIA SERVISALUD JENESANO</t>
  </si>
  <si>
    <t>FO-25-1610777</t>
  </si>
  <si>
    <t>02/10/2025 SE REALIZA VISITA , SE REALIZA BORRADO DE EQUIPO CARGANDO VERSIÓN 10.5 Y SEMBRADO DE TARJETA 4646. SE REALIZA ESCALAMIENTO CON LA ENTIDAD EL CUAL INDICAN QUE EL CB YA SE ENCUENTRA DESBLOQUEADO DEJANDO PRUEBAS OK SIN TELECARGA NO AUTORIZADA</t>
  </si>
  <si>
    <t>A4VZZ619</t>
  </si>
  <si>
    <t>25293</t>
  </si>
  <si>
    <t>5820918</t>
  </si>
  <si>
    <t>18832923</t>
  </si>
  <si>
    <t>GACHALA</t>
  </si>
  <si>
    <t>JOSETH HERNANDO TORO</t>
  </si>
  <si>
    <t>FO-25-1614391</t>
  </si>
  <si>
    <t>5820953</t>
  </si>
  <si>
    <t>FO-25-1610877</t>
  </si>
  <si>
    <t>02/10/2025 EN SITIO, EJECUTANDO ACTIVIDAD YA QUE COMERCIO PRESENTA NOVEDAD Y SE ENCUENTRA ESCALADO CON LA RED. | 02/10/2025 SEGUNDA TERMINAL SXLZZ038 LA FALLA PERSISTE, ESCALADO A LA RED, A LA ESPERA DE RESPUESTA POR REDEBAN. | 02/10/2025 CB NO LE PERMITÍA REALIZAR RECAUDOS O RETIROS, BORRADO E INYECCION DE SO+VER 10.5N,CONFIGURACION CB OK, SEMBRADO DE TARJETA #2326, PRUEBA DE CONVENIO OK, CLIENTE REALIZA RETIRO CON CUENTA PERSONAL Y RECUADO DE CÓDIGO DE BARRAS CON FACTURA PERSONAL. SE VALIDA MOVIMIENTOS EN LA WEB OK TERMINAL  SXLZZ038 CONTINUA CON RECHAZO GENERAL, ESCALADO CON REDEBAN AUTORIZA RETIRO DE SITIO</t>
  </si>
  <si>
    <t>5821069</t>
  </si>
  <si>
    <t>41616822</t>
  </si>
  <si>
    <t>RED MUNDIAL S&amp;A</t>
  </si>
  <si>
    <t>FO-25-1614394</t>
  </si>
  <si>
    <t>25001</t>
  </si>
  <si>
    <t>5821169</t>
  </si>
  <si>
    <t>15865835</t>
  </si>
  <si>
    <t>AGUA DE DIOS</t>
  </si>
  <si>
    <t>COMUNICACIONES INTERCEL .COM</t>
  </si>
  <si>
    <t>FO-25-1610881</t>
  </si>
  <si>
    <t>02/10/2025 SE LLEGA AL COMERCIO SE VALIDA CON LA PERSONA ENCARGADA LA SEÑORA HASBLEIDY LA CUAL INFORMA QUE YA NO REQUIEREN DEL MANTENIMIENTO QUE YA TODO ESTÁ FUNCIONANDO OK Y TAMPOCO CUENTAN CON TARJETA DE SEMBRADO EN EL MOMENTO YA QUE LA DUEÑA DEL COMERCIO SE LA LLEVÓ. NO SE PERMITEN MANIPULAR EQUIPO SE TOMA FOTO A TRANSACCIÓN QUE REALIZARON EL DÍA DE HOY</t>
  </si>
  <si>
    <t>BBBBD236</t>
  </si>
  <si>
    <t>5821229</t>
  </si>
  <si>
    <t>18741892</t>
  </si>
  <si>
    <t>MANUFACTURAS KAIROS DYMAY</t>
  </si>
  <si>
    <t>FO-25-1614396</t>
  </si>
  <si>
    <t>5821297</t>
  </si>
  <si>
    <t>89589757</t>
  </si>
  <si>
    <t>ALVARO PACHON SANDOVAL</t>
  </si>
  <si>
    <t>FO-25-1610886</t>
  </si>
  <si>
    <t>02/10/2025 SE REALIZA VISITA DE CAMPO ENCONTRANDO QUE EQUIPO ARROJA RECHAZO GENERAL EN RETIROS Y CONSULTA DE SALDO, SE REALIZA UN FORMATEO Y REINSTALACION DE S.O Y VERSIÓN, PRUEBAS CUPO Y USUARIO OK.</t>
  </si>
  <si>
    <t>SBZZZ679</t>
  </si>
  <si>
    <t>5821581</t>
  </si>
  <si>
    <t>39069505</t>
  </si>
  <si>
    <t>SAMARY SUMINISTROS</t>
  </si>
  <si>
    <t>FO-25-1614986</t>
  </si>
  <si>
    <t>5821608</t>
  </si>
  <si>
    <t>81095739</t>
  </si>
  <si>
    <t>LA TIENDA DE KALEHTÑO</t>
  </si>
  <si>
    <t>FO-25-1612656</t>
  </si>
  <si>
    <t>02/10/2025 SE REALIZA VISITA AL COMERCIO SE HACE CAMBIO DE DATAFONO SE REALIZAN PRUEBAS OK SEMBRADO DE TARJETA #0225</t>
  </si>
  <si>
    <t>FAEZZ869</t>
  </si>
  <si>
    <t>5821636</t>
  </si>
  <si>
    <t>17012782</t>
  </si>
  <si>
    <t>TELECOMUNICACIONES NAYI</t>
  </si>
  <si>
    <t>FO-25-1614988</t>
  </si>
  <si>
    <t>5821756</t>
  </si>
  <si>
    <t>89375734</t>
  </si>
  <si>
    <t>THE BRYAN</t>
  </si>
  <si>
    <t>FO-25-1612662</t>
  </si>
  <si>
    <t>03/10/2025 SE REALIZA CAMBIO DE DATAFONO POR A6, SE CREA USUARIOS, SE REALIZA SEMBRADO DE TARJETA4888, SE HABILITA CIERRES, PRUEBA TELETÓN OK.</t>
  </si>
  <si>
    <t>F1VZZ391</t>
  </si>
  <si>
    <t>5821961</t>
  </si>
  <si>
    <t>FO-25-1613981</t>
  </si>
  <si>
    <t>02/10/2025 SE REALIZA CAMBIO DE DATAFONO POR A6, SE CREA USUARIO, SE HABILITA CIERRES</t>
  </si>
  <si>
    <t>9999Y771</t>
  </si>
  <si>
    <t>5822032</t>
  </si>
  <si>
    <t>18767210</t>
  </si>
  <si>
    <t>CELTEL S.A BUCARAMANGA CENTRO</t>
  </si>
  <si>
    <t>FO-25-1613989</t>
  </si>
  <si>
    <t>02/10/2025 SE VISITA COMERCIO SE REALIZA EL CAMBIO DE EQUIPO DATÁFONO OK 2600 VERSION 10.5 OK, PRUEBAS OK, LECTOR DE BARRAS OK, CB OPERATIVO</t>
  </si>
  <si>
    <t>A4OZZ775</t>
  </si>
  <si>
    <t>5822412</t>
  </si>
  <si>
    <t>14251599</t>
  </si>
  <si>
    <t>GJ ASESORES CONSULTORES</t>
  </si>
  <si>
    <t>FO-25-1614022</t>
  </si>
  <si>
    <t>MANTENIMIENTO</t>
  </si>
  <si>
    <t>MANTENIMIENTO GENERAL</t>
  </si>
  <si>
    <t>03/10/2025 SE VISITA COMERCIO CB AVAL, EL CLIENTE INDICA QUE SIENTE UN POCO DURAS LAS TECLAS, SE LE INDICA QUE LOS EQUIPOS DESK 2600 QUE SE ESTÁN MANEJANDO AHORA SON IGUALES Y SE LE ENSEÑA UNO A LO CUAL INDICA QUE TENEMOS RAZÓN Y EL TECLADO SE SIENTE IGUAL, SE LE INSTALA LA BASE QUE TIENE SUELTA Y SE DEJA SERVICIO OK, NO UPS, PRUEBAS OK, NO SE ALTERNAN USUARIOS.</t>
  </si>
  <si>
    <t>AXZZZZ050</t>
  </si>
  <si>
    <t>5822513</t>
  </si>
  <si>
    <t>18719468</t>
  </si>
  <si>
    <t>TEAM COMMUNICATIONS CHIGORODO</t>
  </si>
  <si>
    <t>FO-25-1615431</t>
  </si>
  <si>
    <t>02/10/2025 SE REALIZA CAMBIO DE EQUIPO POR DAÑO EN LA IMPRESORA SE REALIZAN PRUEBAS EXITOSAS SERVICIO OPERATIVO OK</t>
  </si>
  <si>
    <t>LMKZZ534</t>
  </si>
  <si>
    <t>5822578</t>
  </si>
  <si>
    <t>89431685</t>
  </si>
  <si>
    <t>KMK TODO PARA MARMOL Y GRANITO</t>
  </si>
  <si>
    <t>FO-25-1615438</t>
  </si>
  <si>
    <t>02/10/2025 SE REALIZA MANTENIMIENTO CIERRES Y PRUEBAS OK</t>
  </si>
  <si>
    <t>SAUZZ729</t>
  </si>
  <si>
    <t>5822615</t>
  </si>
  <si>
    <t>40391187</t>
  </si>
  <si>
    <t>DON PAGO PAPELERIA OLAF</t>
  </si>
  <si>
    <t>FO-25-1615442</t>
  </si>
  <si>
    <t>02/10/2025 SE VALIDA LA SEÑAL DEL DATADONO Y LA CONEXION DEL EQUIPO
SE REALIZA REINICIO DEL EQUIPO Y SE REALIZAN PRUEBAS Y TODO OK</t>
  </si>
  <si>
    <t>SXOZZ085</t>
  </si>
  <si>
    <t>5822621</t>
  </si>
  <si>
    <t>24077224</t>
  </si>
  <si>
    <t>GOLDEN PYJ</t>
  </si>
  <si>
    <t>FO-25-1616905</t>
  </si>
  <si>
    <t>15223</t>
  </si>
  <si>
    <t>5822627</t>
  </si>
  <si>
    <t>16316218</t>
  </si>
  <si>
    <t>CUBARA</t>
  </si>
  <si>
    <t>DROGUERIA GALENA</t>
  </si>
  <si>
    <t>FO-25-1616279</t>
  </si>
  <si>
    <t>ERROR PAGOS PARCIALES DE FACTURAS</t>
  </si>
  <si>
    <t>02/10/2025 02-10 SE LLAMA AL CB , REALIZA PRUEBA Y YA LE FUNCIONA , PERO INFORMA QUE ES INTERMITENTE Y QUE YA VIENE ASI VARIOS DIAS. SE ESCALA PARA VISITA | 04/10/2025 SE COMUNICA CON EL CLIENTE AL NÚMERO DE TELÉFONO 3112019359 , SE LE INDICA QUE DESPUÉS DEL DÍA 6/10/2025 SE ESTARÁ SOLICITANDO VUELO PARA ATENDER ÓRDENES EN EL DEPARTAMENTO DE ARAUCA CLIENTE INDICA NO TENER INCONVENIENTE | 09/10/2025 EN COMUNICACIÓN CON LA ADMINISTRADORA NANCY SÁNCHEZ AL CELULAR 3112019359, INFORMA QUE LA FALLA QUE TENÍA CON LAS LECTURAS DE LOS CÓDIGOS DE BARRAS, YA LE ESTÁ FUNCIONANDO CORRECTAMENTE QUE YA SE LE RESTABLECIÓ POR TAL MOTIVO YA NO NECESITA LA VISITA TÉCNICA, SE LE INDICA AL CLIENTE QUE SE PROCEDE A CERRAR ORDEN QUE SI VUELVE A PRESENTAR ALGUNA FALLA DEBE COMUNICARSE NUEVAMENTE A SOLICITAR VISITA TÉCNICA.</t>
  </si>
  <si>
    <t>5822733</t>
  </si>
  <si>
    <t>90106305</t>
  </si>
  <si>
    <t>DISTRIBUIDORA DE BELLEZA MARANATHA</t>
  </si>
  <si>
    <t>FO-25-1615485</t>
  </si>
  <si>
    <t>02/10/2025 SE REALIZA VISITA DE CAMPO ENCONTRADO QUE COMERCIO ESTA CERRADO SE INTENTA COMUNICACIÓN A LA LÍNEA 3132654632 PERO NO HAY RESPUESTA, SE INFORMA A SUPERVISOR QUIEN AUTORIZA CIERRE DE SOLICITUD.</t>
  </si>
  <si>
    <t>5823186</t>
  </si>
  <si>
    <t>26330795</t>
  </si>
  <si>
    <t>PAPELERIA Y MULTISERVICIOS AND</t>
  </si>
  <si>
    <t>FO-25-1616286</t>
  </si>
  <si>
    <t>02/10/2025 02-10 SE LLAMA AL CB , NO CONTESTA. SE ESCALA PARA VISITA, LLAMAR ANTES DE VISITAR | 04/10/2025 SE COMUNICA CON LA SEÑORITA LILIANA AL NÚMERO DE TELÉFONO 3125580805 , SE LE INDICA QUE A PARTIR DEL DÍA 6/10/2025 TENDREMOS VUELO PARA ATENDER ÓRDENES DE ARAUCA , CLIENTE INDICA NO TENER INCONVENIENTE | 09/10/2025 SE COMUNICA CON LA SEÑORITA LILIANA AL NÚMERO DE TELÉFONO 3125580805, SE LE INFORMA QUE POR TEMAS DE ORDEN PÚBLICO EN LA ZONA Y POR DISPONIBILIDAD DE VUELO ESTAREMOS REALIZANDO LA VISITAS APARTIR DEL MARTES 14 DE OCTUBRE DEL 2025. | 16/10/2025 SE REALIZA CAMBIO DE DATAFONO, FUENTE Y CABLE DESK 2600, POR REINICIO DE EQUIPO, PRUEBAS Y LIMPIEZA DE EQUIPOS OK, TARJETA DE SEMBRANDO # 0712.</t>
  </si>
  <si>
    <t>A100A522</t>
  </si>
  <si>
    <t>5823720</t>
  </si>
  <si>
    <t>87272745</t>
  </si>
  <si>
    <t>TIENDA Y MULTISERVICIOS CRISYOJO</t>
  </si>
  <si>
    <t>FO-25-1617417</t>
  </si>
  <si>
    <t>03/10/2025 SE VISITA COMERCIO SE PROCEDE HACER BORRADO DE MEMORIA , SE  HACEN PRUEBAS OK , DATAFONO OPERATIVO , VISITA EXITOSA</t>
  </si>
  <si>
    <t>SXOZZ539</t>
  </si>
  <si>
    <t>5823968</t>
  </si>
  <si>
    <t>17813197</t>
  </si>
  <si>
    <t>CVS MOBITECH VILLANUEVA</t>
  </si>
  <si>
    <t>FO-25-1619232</t>
  </si>
  <si>
    <t>03/10/2025 SE REALIZA CAMBIO DE HUB POR DAÑO EN CABLE, SE ACTUALIZA VERSIÓN Y SISTEMA OPERATIVO, SE HABILITA CIERRES, SE CREA USUARIO, PRUEBAS OK,PRUEBA TELETÓN OK, SE REALIZA SEMBRADO DE TARJETA 4500.</t>
  </si>
  <si>
    <t>9B00K809</t>
  </si>
  <si>
    <t>5824000</t>
  </si>
  <si>
    <t>61505665</t>
  </si>
  <si>
    <t>FILJEMS</t>
  </si>
  <si>
    <t>FO-25-1619237</t>
  </si>
  <si>
    <t>03/10/2025 CAMBIO DE LECTOR DE CÓDIGO DE BARRAS DEBIDO A QUE NO LEE FACTURAS, INSTALACIÓN DE LECTOR SYMBOL EXITOSA</t>
  </si>
  <si>
    <t>LM00D683</t>
  </si>
  <si>
    <t>5824605</t>
  </si>
  <si>
    <t>90167367</t>
  </si>
  <si>
    <t>PAPELERIA Y MISCELANEA MYM</t>
  </si>
  <si>
    <t>FO-25-1621797</t>
  </si>
  <si>
    <t>04/10/2025 SE HACE PRESENCIA EN COMERCIO SE REALIZA CAMBIO DE EQUIPO DEBIDO A QUE NO PERMITE REALIZAR EL CIERRE TOTAL ADICIONAL SE REINICIA CUANDO SE REALIZAN ALGUNAS OPERACIONES SE CAMBIA LECTOR DE BARRAS DEBIDO A QUE NO LEE FACTURA SE REALIZA PRUEBA AUTORIZADA POR LA RED CONVENIO 4998 TELETON VALOR DE 1 PESO OK SE REALIZA SEMBRADO DE TARJETA # 9476 EXITOSO SE CREA USUARIO Y CONTRASEÑA</t>
  </si>
  <si>
    <t>SKZZZ323</t>
  </si>
  <si>
    <t>5825850</t>
  </si>
  <si>
    <t>17057548</t>
  </si>
  <si>
    <t>SUPERMER EL BARATISIMO D LUIS</t>
  </si>
  <si>
    <t>FO-25-1628498</t>
  </si>
  <si>
    <t>NO EXISTE COMPROBANTE</t>
  </si>
  <si>
    <t>04/10/2025 04-10 SE ESCALA PARA VISITA. LLAMAR ANTES DE VISITAR, CONFIRMAR FALLA Y DATOS. | 04/10/2025 SE VALIDA PROBLEMA CON EL CIENTE PERO ARROJA MENSAJE DE QUE DEBE RETENER LA TRANSACCION Y NO REALIZARLA, SE DEBE ESCALAR A REDEBAN PARA VALIDAR CON ENTIDAD EL RECHAZO, SE REALIZARA EL DIA LUNES | 06/10/2025 EQUIPO NO DEJA HACER TRANSACCIONES SE PROCEDE A REALIZAR ACTUALIZACION DE VERSIÓN DE EQUIPO SE DEJA ACTUALIZADO A LA VERSION 10.6 LA FALLA PERSISTE SE ESCALA RL CASO A REDEBAN Y NOS DAMOS CUENTA QUE ES PROBLEMA DE ENTIDAD SE DEJA EQUIPO CONFIGURADO Y LISTO PARA FUNCIONAR CON TARJETA DE SEMBRADO # 4039</t>
  </si>
  <si>
    <t>GZ00V076</t>
  </si>
  <si>
    <t>5825913</t>
  </si>
  <si>
    <t>FO-25-1628502</t>
  </si>
  <si>
    <t>04/10/2025 04-10 SE ESCALA PARA VISITA. LLAMAR ANTES DE VISITAR, CONFIRMAR FALLA Y DATOS. | 05/10/2025 SIN SOPORTE DE ACTIVOS PARA CAMBIO DE EQUIPOS RBM | 06/10/2025 SE CAMBIA DATÁFONO POR LLT. SE HACEN LAS PRUEBAS DE TRANSACCIONES TODO OK</t>
  </si>
  <si>
    <t>5825922</t>
  </si>
  <si>
    <t>FO-25-1628520</t>
  </si>
  <si>
    <t>04/10/2025 04-10 SE ESCALA PARA VISITA. LLAMAR ANTES DE VISITAR, CONFIRMAR FALLA Y DATOS. | 06/10/2025 SE REALIZA CAMBIO FUENTE DE PODER SE REALIZAN PRUEBAS OK SIN NOVEDADES</t>
  </si>
  <si>
    <t>5825987</t>
  </si>
  <si>
    <t>90133264</t>
  </si>
  <si>
    <t>AUTOSERVICIO MULTIFUNCIOINAL</t>
  </si>
  <si>
    <t>FO-25-1629006</t>
  </si>
  <si>
    <t>CANAL DEL COMERCIO</t>
  </si>
  <si>
    <t>04/10/2025 04-10 SE ESCALA PARA VISITA. LLAMAR ANTES DE VISITAR, CONFIRMAR FALLA Y DATOS. | 06/10/2025 SE VISITA PUNTO PARA VALIDACIÓN DE LA FALLA REPORTADA EVIDENCIANDO QUE EL EQUIPO SE ENCUENTRA OPERATIVO CLIENTE INDICA QUE LA FALLA REPORTADA FUE DEBIDO A UNA FALLA DE INTERNET DEL COMERCIO EL DÍA DE HOY EL CORRESPONSAL SE ENCUENTRA FUNCIONANDO CORRECTAMENTE CLIENTE CONFORME</t>
  </si>
  <si>
    <t>LIZZZ437</t>
  </si>
  <si>
    <t>5826141</t>
  </si>
  <si>
    <t>82011743</t>
  </si>
  <si>
    <t>CONNECTING CITY</t>
  </si>
  <si>
    <t>FO-25-1629717</t>
  </si>
  <si>
    <t>04/10/2025 NO HAY SOPORTE CON REDEBAN PARA ATENDER ACTIVIDAD | 06/10/2025 SE VISITA COMERCIO, SE PROCEDE A REALIZAR ACTUALIZACIÓN DE SOFTWARE, SE CREA USUARIO, SE REALIZAN PRUEBAS OKAY, A CONFORMIDAD DEL CLIENTE.</t>
  </si>
  <si>
    <t>10NZZ610</t>
  </si>
  <si>
    <t>5826404</t>
  </si>
  <si>
    <t>18078717</t>
  </si>
  <si>
    <t>FERRETERIA GE GAS</t>
  </si>
  <si>
    <t>FO-25-1630795</t>
  </si>
  <si>
    <t>05/10/2025 SIN SOPORTE DE RBM DATAFONO ALERTADO PARA CAMBIO | 06/10/2025 CAMBIO DE DATAFONO POR DAÑO SE REALIZA PRUEBAS OK SE ENTREGA SERVICIO OPERATIVO</t>
  </si>
  <si>
    <t>9B09C691</t>
  </si>
  <si>
    <t>5827389</t>
  </si>
  <si>
    <t>17724931</t>
  </si>
  <si>
    <t>COMUNICA MAS</t>
  </si>
  <si>
    <t>FO-25-1638029</t>
  </si>
  <si>
    <t>COMERCIO SIN AUTORIZACION DE LA ENTIDAD</t>
  </si>
  <si>
    <t>5827406</t>
  </si>
  <si>
    <t>FO-25-1633869</t>
  </si>
  <si>
    <t>SIN CUPO HABILITADO</t>
  </si>
  <si>
    <t>06/10/2025 SE HACE PRESENCIA EN COMERCIO SE REALIZA CAMBIO DE EQUIPO DEBIDO A QUE ESTA RECHAZANDO LAS TRANSACCIONES SE REALIZAN PRUEBA AUTORIZADA POR LA RED CONVENIO 4998 TELETON VALOR DE 1 PESO SIGUE RECHAZANDO LA TRANSFERENCIA SE ESCALA CASO CON PAOLA GARZONNDE REDEBAN QUIEN AUTORIZA CERRAR LA ORDEN YA QUE ELLA VA A ESCALAR EL CASO AL BANCO SE CREAN USUARIO Y CONTRASEÑA SE REALIZA SEMBRADO DE TARJETA #4638</t>
  </si>
  <si>
    <t>SXLZZ038</t>
  </si>
  <si>
    <t>5827502</t>
  </si>
  <si>
    <t>80253610</t>
  </si>
  <si>
    <t>CYBERLING</t>
  </si>
  <si>
    <t>FO-25-1634586</t>
  </si>
  <si>
    <t>RESEMBRADO EXITOSO</t>
  </si>
  <si>
    <t>06/10/2025 SE VISITA CB. SE REALIZA RESEMBRADO DE TARJETA. SE REALIZAN PRUEBAS TX DE CB Y COMERCIO EXITOSAS. QUEDA OPERATIVO</t>
  </si>
  <si>
    <t>SX5ZZ982</t>
  </si>
  <si>
    <t>5827563</t>
  </si>
  <si>
    <t>14744874</t>
  </si>
  <si>
    <t>MEGABASS</t>
  </si>
  <si>
    <t>FO-25-1634592</t>
  </si>
  <si>
    <t>07/10/2025 EN LA VISITA TÉCNICA SE REALIZÓ EL SEMBRADO DE TARJETA,LA CUAL FUE SUBMINISTRADA POR EL CLIENTE YA QUE LA ANTERIOR SEGÚN ME INDICA SE LES HABÍA PERDIDO,SE REALIZARON LAS PRUEBAS DEJANDO EL SERVICIO OPERATIVO.</t>
  </si>
  <si>
    <t>AAMZZ446</t>
  </si>
  <si>
    <t>5827613</t>
  </si>
  <si>
    <t>18527937</t>
  </si>
  <si>
    <t>SER JUNIN</t>
  </si>
  <si>
    <t>FO-25-1634599</t>
  </si>
  <si>
    <t>06/10/2025 SE REALIZAN VALIDACIONES Y EL INCONVENIENTE RADICA DEL CANAL DEL COMERCIO, CLIENTE INDICA QUE ESTA MALANA AMANECIÓ RL COMERCIO SIN INTERNET</t>
  </si>
  <si>
    <t>AD00U594</t>
  </si>
  <si>
    <t>5827712</t>
  </si>
  <si>
    <t>16983116</t>
  </si>
  <si>
    <t>MAOSERVI</t>
  </si>
  <si>
    <t>FO-25-1634605</t>
  </si>
  <si>
    <t>06/10/2025 SE REALIZA VISITA DE CAMPO ENCONTRANDO QUE PINPAD NO ESTA LEYENDO EL CHIP DE LA TARJETAS  SE  REALIZA CAMBIO  PRUEBA OK PARÁMETROS OKAY CIERRE OKAY SALDO OK A CONFORMIDAD DE CB</t>
  </si>
  <si>
    <t>SXNZZ615</t>
  </si>
  <si>
    <t>5827905</t>
  </si>
  <si>
    <t>89219746</t>
  </si>
  <si>
    <t>CICOMARG CENTRO</t>
  </si>
  <si>
    <t>FO-25-1634996</t>
  </si>
  <si>
    <t>06/10/2025 SE REALIZA VISITA A CB PARA ATENDER INCIDENTE SE REALIZA RESEMBRADO DE TARJETA ,SE REALIZAN PRUEBAS OK</t>
  </si>
  <si>
    <t>FASZZ053</t>
  </si>
  <si>
    <t>5827959</t>
  </si>
  <si>
    <t>13875380</t>
  </si>
  <si>
    <t>DROGAS EL ESTERO</t>
  </si>
  <si>
    <t>FO-25-1635003</t>
  </si>
  <si>
    <t>06/10/2025 SE ACTIVA EL CIERRE SE REALIZA PRUEBAS BÁSICAS SIN NOVEDAD SE ENTREGA OPERATIVO AL COMERCIO</t>
  </si>
  <si>
    <t>JAAIZ353</t>
  </si>
  <si>
    <t>5828358</t>
  </si>
  <si>
    <t>13444724</t>
  </si>
  <si>
    <t>DROGUERIA MARIA D</t>
  </si>
  <si>
    <t>FO-25-1635789</t>
  </si>
  <si>
    <t>06/10/2025 06-10 SE ESCALA PARA VISITA. LLAMAR ANTES DE VISITAR, CONFIRMAR FALLA Y DATOS. | 07/10/2025 SE REALIZA CAMBIO DE FUENTE DE PODER MAGIC BOX, Y ADICIONAL LA LECTORA YA QUE NO LA COGÍA EL MAGIC BOX. ANTERIORMENTE SE QUEDABA APAGADO EL DATÁFONO Y NO ENCENDÍA. YA QUEDÓ FUNCIONANDO CORRECTAMENTE.</t>
  </si>
  <si>
    <t>IZ2ZZ578</t>
  </si>
  <si>
    <t>5828528</t>
  </si>
  <si>
    <t>21081955</t>
  </si>
  <si>
    <t>PAPELERIA Y MISCELANEA ANNIE</t>
  </si>
  <si>
    <t>FO-25-1636617</t>
  </si>
  <si>
    <t>07/10/2025 SE REALIZA VISITA DE CAMPO ENCONTRANDO QUE DATÁFONO NO REALIZA IMPRESION CORRECTA EN VOUCHER SE REALIZA CAMBIO DE POS PRUEBA OK PARÁMETROS OKAY CIERRE OKAY USUARIOS OK SIN NOVEDAD AL MOMENTO DEL CAMBIO</t>
  </si>
  <si>
    <t>LA2ZZ496</t>
  </si>
  <si>
    <t>5828876</t>
  </si>
  <si>
    <t>21342902</t>
  </si>
  <si>
    <t>JK RONALD LOAIZA</t>
  </si>
  <si>
    <t>FO-25-1637381</t>
  </si>
  <si>
    <t>07/10/2025 SE REALIZA VISITA A CB SE REVISA VERSIÓN DE EQUIPO 10.5 N SE VALIDA CON PERSONAL DE REDEBAN SE INCIALIZA SE REALIZA PRUEBAS CON TARJETA DE SEMBRADO QUEDANDO FUNCIONAL Y OPERATIVO</t>
  </si>
  <si>
    <t>LAYZZ347</t>
  </si>
  <si>
    <t>5828918</t>
  </si>
  <si>
    <t>FO-25-1638343</t>
  </si>
  <si>
    <t>TIPO DE TARJETA INVALIDA</t>
  </si>
  <si>
    <t>07/10/2025 SE ESCALA CON PAOLA DE REDEBAN YA QUE EL RECHAZO PROVIENE DE ENTIDAD , ESTAMOS A LA ESPERA DE CONFIRMACION. | 07/10/2025 SE REALIZA ESCALAMIENTO CON REDEBAN Y EN VALIDACION CON LA ENTIDAD INDICAN QUE EL PROBLEMA ESTA EN LA TARJETA DE SEMBRADO POR LO QUE PROCEDERAN A ENVIARLE UNA NUEVA TARJETA AL CLIENTE, AUTORIZAN CIERRE DE CASO</t>
  </si>
  <si>
    <t>5829294</t>
  </si>
  <si>
    <t>90115671</t>
  </si>
  <si>
    <t>PAPELERIA YOE</t>
  </si>
  <si>
    <t>FO-25-1638669</t>
  </si>
  <si>
    <t>08/10/2025 SE VISITA COMERCIO SE , INICIALIZA DATÁFONO Y SE SIEMBRA TARJETA 1874, SE HACEN PRUEBAS, PRUEBA NO SALE EXITOSA DEBIDO A Q SE ENCUENTRA BLOQUEADO POR EL BANCO, CLIENTE INFORMA Q DEBE COMPENSAR PARA Q SE LO HABILITEN NUEVAMENTE, VISITA EXITOSA</t>
  </si>
  <si>
    <t>V9ZZZ611</t>
  </si>
  <si>
    <t>5829495</t>
  </si>
  <si>
    <t>56987464</t>
  </si>
  <si>
    <t>SOLUCIONES Y COMUNICACIONES VILLA ELISA</t>
  </si>
  <si>
    <t>FO-25-1639719</t>
  </si>
  <si>
    <t>07/10/2025 SE VISITA COMERCIO, SE REALIZA REVISIÓN DE CONEXIÓN, SE EVIDENCIA  QUE NO RECIBE CONEXIÓN DE ETERNET, SE CAMBIA (CABLE ENTORCHADO ) MAGIC BOX, SE REALIZAN PRUEBAS, PRUEBAS OK</t>
  </si>
  <si>
    <t>EGQZZ060</t>
  </si>
  <si>
    <t>41378</t>
  </si>
  <si>
    <t>5829510</t>
  </si>
  <si>
    <t>13398037</t>
  </si>
  <si>
    <t>LA ARGENTINA</t>
  </si>
  <si>
    <t>LA ARGENTINA  - COOPERATIVA DEPARTAMENTAL DE CAFICULTORES DEL HUILA</t>
  </si>
  <si>
    <t>FO-25-1639725</t>
  </si>
  <si>
    <t>07/10/2025 EN COMUNICACIÓN CON LA SEÑORA MAYRA ALVARADO, AL NÚMERO +57 321 2675247, SE REALIZA VIDEOLLAMADA SE CREA USUARIO. CB OPERATIVO.</t>
  </si>
  <si>
    <t>5829551</t>
  </si>
  <si>
    <t>89415712</t>
  </si>
  <si>
    <t>VARIEDADES E INVERSIONES S &amp; Q</t>
  </si>
  <si>
    <t>FO-25-1639731</t>
  </si>
  <si>
    <t>08/10/2025 SE REALIZA VISITA DE CAMPO ENCONTRANDO QUE DATÁFONO NO CUENTA CON CONEXIÓN A INTERNET SE REALIZA VALIDACIONES ENCONTRANDO CABLE RED SE ENCUENTRA EN DAÑO SE REALIZA CAMBIO CON PRUEBAS QUEDANDO SERVICIO OK SALDO OK A CONFORMIDAD DE CB</t>
  </si>
  <si>
    <t>SAWZZ128</t>
  </si>
  <si>
    <t>5829940</t>
  </si>
  <si>
    <t>89403428</t>
  </si>
  <si>
    <t>PAPELERIA Y MISCELANEA BRILLA MAR</t>
  </si>
  <si>
    <t>FO-25-1641618</t>
  </si>
  <si>
    <t>08/10/2025 BORRADO DE SO Y VERSIÓN SE ACTUALIZA SE REALIZA RESEMBRANDO DE TARJETA OK USUARIOS OK SERVICIO OPERATIVO</t>
  </si>
  <si>
    <t>FAVZZ555</t>
  </si>
  <si>
    <t>5830405</t>
  </si>
  <si>
    <t>FO-25-1642844</t>
  </si>
  <si>
    <t>08/10/2025 SE REALIZA CAMBIO CABLE DE RED Y DE MAGIBOX POR DAÑO PUERTO RED. PRUEBAS Y LIMPIEZA DE EQUIPOS OK, TARJETA DE SEMBRANDO # 7507</t>
  </si>
  <si>
    <t>WJZZZ757</t>
  </si>
  <si>
    <t>5830569</t>
  </si>
  <si>
    <t>18106203</t>
  </si>
  <si>
    <t>MENSAJERIA Y PAPELE MAGIC WORL</t>
  </si>
  <si>
    <t>FO-25-1643300</t>
  </si>
  <si>
    <t>DISPONIBILIDAD DEL USUARIO</t>
  </si>
  <si>
    <t>08/10/2025 SE REALIZA VISITA A DIRECCIÓN INDICADA AL LLEGAR A COMERCIO SE ENCUENTRA CERRADO SE LLAMA AL NÚMERO 3105777282 NO SE TIENE RESPUESTA</t>
  </si>
  <si>
    <t>SIN DATO</t>
  </si>
  <si>
    <t>5830646</t>
  </si>
  <si>
    <t>16748592</t>
  </si>
  <si>
    <t>VARIEDADES EMEN</t>
  </si>
  <si>
    <t>FO-25-1643464</t>
  </si>
  <si>
    <t>08/10/2025 SE REALIZA VISITA TÉCNICA Y SE HACE NECESARIO EL CAMBIÓ DEL DATÁFONO YA QUE PRESENTA PROBLEMAS CON EL TECLADO, ALGUNAS TECLAS SE ENCUENTRAN DURAS, SE INSTALA DATÁFONO PLACA 802648 Y SE RETIRA DATÁFONO PLACA 274745, SE REALIZAN PRUEBAS CON CONVENIO AUTORIZADO Y SE DEJA CB LISTO PARA OPERACIONES.</t>
  </si>
  <si>
    <t>AA000943</t>
  </si>
  <si>
    <t>5830663</t>
  </si>
  <si>
    <t>87242712</t>
  </si>
  <si>
    <t>CARRUSEL DE LOS NIÑOS Y MUNDO DEPORTIVO</t>
  </si>
  <si>
    <t>FO-25-1643467</t>
  </si>
  <si>
    <t>08/10/2025 SE VISITA PUNTO EVIDENCIANDO QUE EL EQUIPO NO CUENTA CON COMUNICACION   ROUTER REPETIDOR DESCONFIGURADO REALIZAN LAS RESPECTIVAS CORRECCIONES SE BORRA EQUIPO INSTALANDO NUEVAMENTE VERSIÓN 10.6 PRUEBAS OK CLIENTE CONFORME</t>
  </si>
  <si>
    <t>LMNZZ422</t>
  </si>
  <si>
    <t>5830835</t>
  </si>
  <si>
    <t>71896815</t>
  </si>
  <si>
    <t>DON PAGO DONDE POMPI</t>
  </si>
  <si>
    <t>FO-25-1647226</t>
  </si>
  <si>
    <t>5831347</t>
  </si>
  <si>
    <t>69320224</t>
  </si>
  <si>
    <t>MISO.RED</t>
  </si>
  <si>
    <t>FO-25-1648261</t>
  </si>
  <si>
    <t>5831482</t>
  </si>
  <si>
    <t>72798135</t>
  </si>
  <si>
    <t>MULTISERVICIOS SUPEROSSA</t>
  </si>
  <si>
    <t>FO-25-1645674</t>
  </si>
  <si>
    <t>08/10/2025 SE CAMBIA DATAFONO POR DAÑO EN PUERTO LAN</t>
  </si>
  <si>
    <t>106ZZ469</t>
  </si>
  <si>
    <t>5832522</t>
  </si>
  <si>
    <t>FO-25-1650558</t>
  </si>
  <si>
    <t>09/10/2025 08-10 SE ESCALA PARA VISITA. LLAMAR ANTES DE VISITAR, CONFIRMAR FALLA Y DATOS. | 11/10/2025 SE REALIZA VISITA AL CB POR FALLO SE REINICIA, EL USUARIO INFORMA QUE YA SE HABÍA REALIZADO CAMBIO DE CABLES PERO QUE LA FALLA PERSISTE SE DECIDE CAMBIAR LOS EQUIPO, SE INSTALA TODO EL COMBO 2600 SE REALIZAN PRUEBAS Y TODO OK</t>
  </si>
  <si>
    <t>5832872</t>
  </si>
  <si>
    <t>21081914</t>
  </si>
  <si>
    <t>TEAM COMMUNICATIONS VILLA LUZ</t>
  </si>
  <si>
    <t>FO-25-1651556</t>
  </si>
  <si>
    <t>09/10/2025 08-10 SE ESCALA PARA VISITA. LLAMAR ANTES DE VISITAR, CONFIRMAR FALLA Y DATOS. | 09/10/2025 SE REALIZA VISITA, ERROR DE CONEXION EN PUERTO LAN, SE CORRIGE CONEXION, SE REALIZA PRUEBAS OKAY SIN NOVEDAD</t>
  </si>
  <si>
    <t>9L006647</t>
  </si>
  <si>
    <t>5833259</t>
  </si>
  <si>
    <t>17707712</t>
  </si>
  <si>
    <t>BEAUTY STORE SOFI</t>
  </si>
  <si>
    <t>FO-25-1656793</t>
  </si>
  <si>
    <t>09/10/2025 08-10 SE ESCALA PARA VISITA. LLAMAR ANTES DE VISITAR, CONFIRMAR FALLA Y DATOS. | 10/10/2025 SE HACE CONTACTO CON LA SEÑORA YULIETH AL  316 6044077 CONFIRMA FALLA DE LECTURA POR IR A LAS 2PM YA QUE NO SE ENCUENTRA EN SITIO EN ESTE MOMENTO | 10/10/2025 SE REALIZA CAMBIO DE LECTOR DE BARRAS YA QUE ENCIENDE OTRO NO ESCANEA SERVICIO OPERATIVO PRUEBAS OK TRNA RBM CLIENTE DEBE RADICAR REPOSICIÓN DE TARJETA DE SEMBRADO</t>
  </si>
  <si>
    <t>AB5ZZ832</t>
  </si>
  <si>
    <t>5833368</t>
  </si>
  <si>
    <t>72399330</t>
  </si>
  <si>
    <t>CELULARES Y TELECOMUNICACIONES CELTEL S-A-MADRID</t>
  </si>
  <si>
    <t>FO-25-1660007</t>
  </si>
  <si>
    <t>10/10/2025 DURANTE LA VISITA DE TECNICA ENCONTRAMOS QUE DATÁFONO SE REINICIA AL MOMENTO DE REALIZAR TRANSACCIONES SE PROCEDE A REALIZAR ACTUALIZACIÓN DE SO, VERSION, CAMBIAR HUB Y CARGADOR SE CREAN USUARIOS SE REALIZAN PRUEBAS QUEDANDO SERVICIO OK A CONFORMIDAD DE CB</t>
  </si>
  <si>
    <t>A47ZZ967</t>
  </si>
  <si>
    <t>5833833</t>
  </si>
  <si>
    <t>FO-25-1663588</t>
  </si>
  <si>
    <t>10/10/2025 SE REALIZA CAMBIO DE EQUIPO A6 ALERT IRRUPTION, CB AVAL BANCO DE BOGOTÁ MIXTO, PRUEBAS OK</t>
  </si>
  <si>
    <t>5833872</t>
  </si>
  <si>
    <t>17914474</t>
  </si>
  <si>
    <t>DROGUERIA M Y D</t>
  </si>
  <si>
    <t>FO-25-1663592</t>
  </si>
  <si>
    <t>10/10/2025 SE VISITA COMERCIO, SE CAMBIA DATAFONO POR ERROR ALERT INTERRUPTOR</t>
  </si>
  <si>
    <t>ACZZZ577</t>
  </si>
  <si>
    <t>5833969</t>
  </si>
  <si>
    <t>11605961</t>
  </si>
  <si>
    <t>COMERCIALIZADORA SERVISUPER LTDA</t>
  </si>
  <si>
    <t>FO-25-1663595</t>
  </si>
  <si>
    <t>TARJETA USO RESTRINGIDO</t>
  </si>
  <si>
    <t>10/10/2025 SE HACE MANTENIMIENTO OK SE VALIDA OPERATIVAIDAD DE EQUIPO OK SE ENCUENTRA ERROR EN TXS "TARJETA USO RESTRINGIDO" SE HACE ESCALAMIENTO A REDEBAN Y ENTIDAD Y RESPUESTA DADA ES QUE LA FALLA PROVIENE DE LA ENTIDAD. SE EXPLICA AL CLIENTE Y SE CIERRA VISITA</t>
  </si>
  <si>
    <t>MFP01001</t>
  </si>
  <si>
    <t>5834717</t>
  </si>
  <si>
    <t>17068768</t>
  </si>
  <si>
    <t>COOPENESSA TANQUE AMB</t>
  </si>
  <si>
    <t>FO-25-1663637</t>
  </si>
  <si>
    <t>10/10/2025 SE REALIZA VISITA AL COMERCIO CB AVAL, SE CALIDA Y SE ENCUENTRA QUE EL DATAFONO PRESENTA REINICIOS CONSTANTES, SE HACE CAMBIO DE HUB , CABLE ENTORCHADO Y FUENTE DE CORRIENTE, SE HACEN PRUEBAS DEJANDO TODO OK</t>
  </si>
  <si>
    <t>AB00W190</t>
  </si>
  <si>
    <t>5834796</t>
  </si>
  <si>
    <t>47379102</t>
  </si>
  <si>
    <t>CENTRO COLOMBIANO DE ENSEÑANZA AUTOMOVILISTICA EN SEGURIDAD VIAL LABORAL Y EL MEDIO AMBIENTE</t>
  </si>
  <si>
    <t>FO-25-1666817</t>
  </si>
  <si>
    <t>COMERCIO SIN TARJETA DE SEMBRADO</t>
  </si>
  <si>
    <t>5834905</t>
  </si>
  <si>
    <t>FO-25-1666549</t>
  </si>
  <si>
    <t>10/10/2025 10-10 SE ESCALA PARA VISITA. LLAMAR ANTES DE VISITAR, CONFIRMAR FALLA Y DATOS. | 12/10/2025 SE LLAMA AL NÚMERO DE CONTACTO 3160500153 EN REPETIDAS OCASIONES Y NO CONTESTA. SE DEBE VISITAR EL DÍA PRÓXIMO HÁBIL DEBIDO A NO CONFIRMAR SI EL COMERCIO ESTÁ ABIERTO O CUENTA CON LA TARJETA DE SEMBRADO. Y SIN SOPORTE EL DÍA DE HOY EN CASO DE CAMBIO. | 12/10/2025 SE HABLA CON EL COMERCIO PERO EL CASO DEBE SER ESCALADO A REDEBAN YA QUE EN VISITA PASADA REPORTARON EL MISMO INCONVIENTE Y INDICARON QUE EL RECHAZO ERA POR ENTIDAD | 14/10/2025 SE REALIZA VALIDACIÓN CON EL CLIENTE QUIEN INDICA QUE EL DÍA DE HOY FUERON A REALIZARLE LA CAPACITACIÓN DEL CORRESPONSAL Y YA PUDO REALIZAR TRANSACCIONES, SE LE PIDE REALIZAR UNA PRUEBA DEL RECAUDO Y LA REALIZA SIN PROBLEMA, AL IGUAL QUE LAS CONSULTAS DE SALDO</t>
  </si>
  <si>
    <t>23182</t>
  </si>
  <si>
    <t>5834949</t>
  </si>
  <si>
    <t>18893388</t>
  </si>
  <si>
    <t>CHINU</t>
  </si>
  <si>
    <t>CVS WINCELL CHINU</t>
  </si>
  <si>
    <t>FO-25-1666557</t>
  </si>
  <si>
    <t>COMERCIO NO REALIZA CIERRE</t>
  </si>
  <si>
    <t>10/10/2025 10-10 SE ESCALA PARA VISITA. LLAMAR ANTES DE VISITAR, CONFIRMAR FALLA Y DATOS. | 11/10/2025 SE VISITA SITIO, SE VERIFICA INFORMACIÓN, SE REALIZA PRIMEROS AUXILIOS, EL CB SE ENCUENTRA FUNCIONANDO NORMALMENTE, SE EVIDENCIA QUE EL COMERCIO NO REALIZA CIERRE, SE RETROALIMENTA EN EL PROCESO DE CIERRE PARCIAL Y TOTAL. PRUEBA TRX EXITOSAS.</t>
  </si>
  <si>
    <t>F1UZZ877</t>
  </si>
  <si>
    <t>5834988</t>
  </si>
  <si>
    <t>12823894</t>
  </si>
  <si>
    <t>SUPERMERCAR DARIEN</t>
  </si>
  <si>
    <t>FO-25-1666564</t>
  </si>
  <si>
    <t>10/10/2025 10-10 SE ESCALA PARA VISITA. LLAMAR ANTES DE VISITAR, CONFIRMAR FALLA Y DATOS. | 11/10/2025 SE CONFIGURA EQUIPO POR DHCP Y SE CAMBIA GRUPO, CB AVAL BANCO DE BOGOTÁ, PRUEBAS OK , POR ERROR SE REALIZA UNA INCIALIZACION EN LA WEB DE UN EQUIPO REDEBAN DE BANCOLOMBIA, YA QUE EL CLIENTE NOS INDICO EL EQUIPO INCORRECTO.</t>
  </si>
  <si>
    <t>JAGZZ064</t>
  </si>
  <si>
    <t>5835135</t>
  </si>
  <si>
    <t>FO-25-1667928</t>
  </si>
  <si>
    <t>5835444</t>
  </si>
  <si>
    <t>61500930</t>
  </si>
  <si>
    <t>ALBERTO ENRIQUE DE AVILA SIADES</t>
  </si>
  <si>
    <t>FO-25-1668293</t>
  </si>
  <si>
    <t>10/10/2025 10-10 SE LLAMA AL 3145828604; NO CONTESTA. SE ESCALA PARA VISITA. LLAMAR ANTES DE VISITAR, CONFIRMAR FALLA Y DATOS. | 11/10/2025 SE REMPLAZA DATAFONO,SOLO EN LOS RETIROS SALÍA EL MENSAJE RECHAZO GENERAL, DESPUÉS DEL CAMBIO DE HACEN PRUEBAS Y QUEDA OK</t>
  </si>
  <si>
    <t>SX00D833</t>
  </si>
  <si>
    <t>5835490</t>
  </si>
  <si>
    <t>87840765</t>
  </si>
  <si>
    <t>SUMPAPER</t>
  </si>
  <si>
    <t>FO-25-1668298</t>
  </si>
  <si>
    <t>10/10/2025 10-10 SE LLAMA AL 3107616271; NO CONTESTA. SE ESCALA PARA VISITA. LLAMAR ANTES DE VISITAR, CONFIRMAR FALLA Y DATOS. | 11/10/2025 SE VISITA CB MANTENIMIENTO DE EQUIPO..BORRADO Y ACTUALIZACIÓN POS PRUEBAS EXITOSAS</t>
  </si>
  <si>
    <t>V1OZZ138</t>
  </si>
  <si>
    <t>5835590</t>
  </si>
  <si>
    <t>52904190</t>
  </si>
  <si>
    <t>CIBERDAR.COM</t>
  </si>
  <si>
    <t>FO-25-1668671</t>
  </si>
  <si>
    <t>10/10/2025 10-10 SE ESCALA PARA VISITA. LLAMAR ANTES DE VISITAR, CONFIRMAR FALLA Y DATOS. | 11/10/2025 SE REALIZA HABILITACIÓN DE CIERRE PRUEBA DE CIERRE OK</t>
  </si>
  <si>
    <t>EG2ZZ515</t>
  </si>
  <si>
    <t>5835594</t>
  </si>
  <si>
    <t>24232514</t>
  </si>
  <si>
    <t>SERVIPAGOS DE NARINO</t>
  </si>
  <si>
    <t>FO-25-1668675</t>
  </si>
  <si>
    <t>10/10/2025 10-10 SE ESCALA PARA VISITA. LLAMAR ANTES DE VISITAR, CONFIRMAR FALLA Y DATOS. | 11/10/2025 SE LLEGA A CORRESPONSAL SE REALIZA CAMBIO DE EQUIPO NO ENCIENDE SE CONFIGURA PARÁMETROS SE INICIALIZA SE REALIZA SEMBRADO DE TARJETA CREACIÓN DE USUARIOS TERMINAL 1A00M827 SE REALIZA ACTUALIZACION DE VERSION Y RESEMBRADO DE TARJETA PRUEBAS DE FUNCIONAMIENTO EXITOSAS CB QUEDA OPERATIVO</t>
  </si>
  <si>
    <t>7A00B197-1A00M825</t>
  </si>
  <si>
    <t>5835934</t>
  </si>
  <si>
    <t>90142687</t>
  </si>
  <si>
    <t>MULTISERVICIOS LA 23 YOPAL</t>
  </si>
  <si>
    <t>FO-25-1679213</t>
  </si>
  <si>
    <t>5836162</t>
  </si>
  <si>
    <t>20314035</t>
  </si>
  <si>
    <t>VARIEDADES OSORIO AFANADOR</t>
  </si>
  <si>
    <t>FO-25-1674160</t>
  </si>
  <si>
    <t>11/10/2025 10-10 SE ESCALA PARA VISITA POR SOLICITUD DE LA RED | 11/10/2025 SE REALIZA LLAMADA AL NÚMERO INDICADO EN ORDEN Y SE HABLA CON SEÑORA MÓNICA OSORIO QUIEN INDICA QUE NO ESTÁ DISPONIBLE YA Y VUELVE ABRIR HASTA EL MARTES POR LO ANTERIOR NO ES POSIBLE REALIZAR LA VISITA TÉCNICA Y SE INDICA QUE DEBE LLAMAR NUEVAMENTE</t>
  </si>
  <si>
    <t>5836435</t>
  </si>
  <si>
    <t>21430368</t>
  </si>
  <si>
    <t>TIENDA EL PEAJE DE BETULIA</t>
  </si>
  <si>
    <t>FO-25-1674615</t>
  </si>
  <si>
    <t>11/10/2025 10-10 SE ESCALA PARA VISITA POR SOLICITUD DE LA RED | 12/10/2025 SE REALIZA LLAMADA TELEFÓNICA PARA VERIFICAR EL DAÑO Y DEBIDO A REINICIOS ES POSIBLE DAÑO EN EQUIPO Y DEBIDO A LA TIPOLOGÍA NO ES POSIBLE REALIZARLO EN DÍA DOMINGO Y FESTIVOS POR LO ANTERIOR SE REAGENDA PARA EL DÍA MARTES | 15/10/2025 SE REALIZA VISITA AL COMERCIO CORRESPONSAL AVAL SE VALIDA Y SE ENCUENTRA QUE EL EQUIPO PRESENTA REINICIOS CONSTANTES SE HACE CAMBIO DE DATÁFONO, HUB Y CABLE ENTORCHADO, SE HACEN LAS RESPECTIVAS CONFIGURACIONES, SEMBRADO DE TARJETA 1281, SE HACEN PRUEBAS DEJANDO TODO OK</t>
  </si>
  <si>
    <t>KA00L011</t>
  </si>
  <si>
    <t>5836483</t>
  </si>
  <si>
    <t>FO-25-1668816</t>
  </si>
  <si>
    <t>11/10/2025 SE REALIZA VALIDACIÓN CON EL CLIENTE E INDICA QUE VALIDEMOS EL DÍA MARTES PARA EL RESEMBRADO DE TARJETA | 14/10/2025 SE LLEGA A DIRECCIÓN PERO SE ENCUENTRA EL CORRESPONSAL CERRADO, SE REALIZA COMUNICACIÓN TELEFÓNICA CON USUARIO, Y MANIFIESTA QUE YA FUE SEMBRADA LA TARJETA Y EL CORRESPONSAL ESTÁ OPERATIVO, PERO POR EL MOMENTO ÉL CB VA A ESTAR CERRADO.</t>
  </si>
  <si>
    <t>5836490</t>
  </si>
  <si>
    <t>FO-25-1668837</t>
  </si>
  <si>
    <t>11/10/2025 SE REALIZA VISITA PARA  SEMBRADO DE TARJETA QUEDANDO OK CON PRUEBAS OK PARÁMETROS OK CIERRES OK A CONFORMIDAD DE CB SIN NOVEDAD EN EL INCIDENTE</t>
  </si>
  <si>
    <t>AB7ZZ591</t>
  </si>
  <si>
    <t>5836491</t>
  </si>
  <si>
    <t>FO-25-1668807</t>
  </si>
  <si>
    <t>11/10/2025 SE REALIZA VISITA AL COMERCIO, SE BORRA Y ACTUALIZA EQUIPO A VERSION 10.6, SE HACE RESEMBRADO DE TARJETA, PRUEBAS OK.</t>
  </si>
  <si>
    <t>ON00R731</t>
  </si>
  <si>
    <t>5836497</t>
  </si>
  <si>
    <t>81404394</t>
  </si>
  <si>
    <t>DROGUERIA BIOFAMILIAR DE SAN ANTONIO</t>
  </si>
  <si>
    <t>FO-25-1668813</t>
  </si>
  <si>
    <t>11/10/2025 SE REALIZA GESTIÓN TELEFÓNICA CON LA CLIENTE PARA CONFIRMAR LA SOLICITUD, QUIÉN MANIFIESTO QUE EL DATAFONO YA ESTÁ OPERANDO CON NORMALIDAD, QUE DESDE LA CIUDAD DE NEIVA LE COLABORARON PARA QUE EL DATAFONO QUEDARA OPERATIVO YA QUE ESTABA BLOQUEADO POR LA ENTIDAD, CLIENTE MANIFIESTA QUE NO REQUIERE DE LA VISITA TÉCNICA PARA SEMBRAR LA TARJETA.</t>
  </si>
  <si>
    <t>5836499</t>
  </si>
  <si>
    <t>FO-25-1674018 | FO-25-1668824</t>
  </si>
  <si>
    <t>17/10/2025 VISITA POR ERROR EN TRANSACCIONES DE ESCALAR CASO A RBM Y ENTIDAD. POR TAL MOTIVO SE RECIBE ORDEN DE REDEBAN DE RETIRAMOS DEL COMERCIO YA QUE ES UN TEMA DE LA ENTIDAD Y NOS INDICA CERRAR ESTE CASO QUE YA INTERNAMENTE LO RESUELVE LA ENTIDAD</t>
  </si>
  <si>
    <t>5836503</t>
  </si>
  <si>
    <t>24709768</t>
  </si>
  <si>
    <t>AUTO RACE SERVITECA SURINAMA</t>
  </si>
  <si>
    <t>FO-25-1668821</t>
  </si>
  <si>
    <t>11/10/2025 SE VISITA CB PARA REALIZAR MANTENIMIENTO CLIENTE INDICA QUE DATAFONO SE ENCUENTRA FUNCIONANDO CORRECTAMENTE CANCELA VISITA TÉCNICA</t>
  </si>
  <si>
    <t>4A00S831</t>
  </si>
  <si>
    <t>5836504</t>
  </si>
  <si>
    <t>64430820</t>
  </si>
  <si>
    <t>SEBAS YORK</t>
  </si>
  <si>
    <t>FO-25-1668804</t>
  </si>
  <si>
    <t>11/10/2025 ‎SE LLEGA A SITIO Y EL COMERCIO MANIFIESTA QUE YA LE HICIERON EL RESEMBRADO DE LA TARJETA HACER HACE MAS DE 15 DIAS.
‎NO SE MANIPULA DATÁFONO, CB SE ENCUENTRA OPERANDO SIN NOVEDAD.
‎PS.
‎ALGUNOS DATOS FUEROS EXTRAÍDOS DE VISITA ANTIERIOR, PARA PODER LLENAR LOS FORMULARIOS.
‎CB NO BRINDA CEDULA NI FIRMA.</t>
  </si>
  <si>
    <t>F100V217</t>
  </si>
  <si>
    <t>5836507</t>
  </si>
  <si>
    <t>18091611</t>
  </si>
  <si>
    <t>MACROCOMPUTADORES</t>
  </si>
  <si>
    <t>FO-25-1668827</t>
  </si>
  <si>
    <t>A4GZZ911</t>
  </si>
  <si>
    <t>5836510</t>
  </si>
  <si>
    <t>87837402</t>
  </si>
  <si>
    <t>COMUNICACIONES MALLERRY</t>
  </si>
  <si>
    <t>FO-25-1674082 | FO-25-1668833</t>
  </si>
  <si>
    <t>14/10/2025 SE REALIZA EL RESEMBRADO DE TARJETA BANCO DE BOGOTÁ SE REALIZAN LAS PRUEBAS CORRESPONDIENTES SIN NOVEDAD</t>
  </si>
  <si>
    <t>V10ZZ133</t>
  </si>
  <si>
    <t>5836512</t>
  </si>
  <si>
    <t>FO-25-1668830</t>
  </si>
  <si>
    <t>11/10/2025 ‎SE LLEGA A SITIO Y EL COMERCIO MANIFIESTA QUE EL DÍA 07/10/2025 EL SEÑOR ROBINSO SANCHEZ, LE REALIZO EL RESEMBRADO DE TARJETA.
‎QUE HASTA EL MOMENTO NO TIENE NINGUNA NOVEDAD.
NO SE ME AUTORIZA PARA MANIPULAR EL DATÁFONO.</t>
  </si>
  <si>
    <t>5836516</t>
  </si>
  <si>
    <t>13893839</t>
  </si>
  <si>
    <t>ALMACEN CASA FERRETERA</t>
  </si>
  <si>
    <t>FO-25-1668810</t>
  </si>
  <si>
    <t>TARJETA DE SEMBRADO DIFERENTE</t>
  </si>
  <si>
    <t>11/10/2025 SE LLEGA A COMERCIO SE EVIDENCIA CERRADO, CONFIRMA TRABAJADOR EN EL ESTABLECIMIENTO QUE EL COMERCIO EL DÍA DE HOY ESTÁ CERRADO POR UNA FALLA ELECTRICA QUE SE TIENE QUE VUELVEN A TRABAJAR EN DÍA MARTES DE LA OTRA SEMANA.</t>
  </si>
  <si>
    <t>JAAKZ261</t>
  </si>
  <si>
    <t>5837255</t>
  </si>
  <si>
    <t>57193906</t>
  </si>
  <si>
    <t>SAMURAI ESTADERO RESTAURANTE PETER PAN</t>
  </si>
  <si>
    <t>FO-25-1677506</t>
  </si>
  <si>
    <t>CAPACITACION MANIPULACION DE COMERCIO</t>
  </si>
  <si>
    <t>14/10/2025 SE VISITA SITIO, SE VERIFICA INFORMACIÓN, SE REALIZA PRIMEROS AUXILIOS, EL CB SE ENCUENTRA FUNCIONANDO NORMALMENTE, REALIZA PRUEBA DE LECTURA EXITOSA. PRUEBA CB BLOQUEADO POR COMPENSACIÓN.</t>
  </si>
  <si>
    <t>MNQZZ096</t>
  </si>
  <si>
    <t>5837661</t>
  </si>
  <si>
    <t>18717272</t>
  </si>
  <si>
    <t>ELECTRO AO CHIRIGUANA</t>
  </si>
  <si>
    <t>FO-25-1679209</t>
  </si>
  <si>
    <t>15/10/2025 SE REALIZA CAMBIO DE DATAFONO, YA QUE SE ENCONTRABA ALERTADO, SE INSTALA UN DESK 2600, SE INSTALA MAGICBOX 2600, SE REALIZAN PRUEBAS DEJANDO SERVICIO FUNCIONAL AL 100 %</t>
  </si>
  <si>
    <t>AC0AZ972</t>
  </si>
  <si>
    <t>5837883</t>
  </si>
  <si>
    <t>17889130</t>
  </si>
  <si>
    <t>VARIEDADES YECASH</t>
  </si>
  <si>
    <t>FO-25-1680046</t>
  </si>
  <si>
    <t>14/10/2025 SE REALIZA VISITA AL COMERCIO, SE EVIDENCIA QUE LA TARJETA DE SEMBRADO DEL CLIENTE SE ENCUENTRA DETERIORADA Y ROTA POR LO CUAL NO ES POSIBLE REALIZAR EL CAMBIO DE EQUIPO, SE LE INDICA AL CLIENTE QUE DEBE SOLICITAR NUEVAMENTE LA TARJETA Y SOLICITAR NUEVAMENTE EL SERVICIO TECNICO.</t>
  </si>
  <si>
    <t>9ARZZ764</t>
  </si>
  <si>
    <t>5838047</t>
  </si>
  <si>
    <t>18722835</t>
  </si>
  <si>
    <t>CPS GCM PUERTO WILCHES</t>
  </si>
  <si>
    <t>FO-25-1680336</t>
  </si>
  <si>
    <t>17/10/2025 SE REALIZA VISITA AL COMERCIO CORRESPONSAL AVAL SE VALIDA Y SE ENCUENTRA QUE EL DATÁFONO SE REINICIA CONSTANTEMENTE TIENEN EL MOMENTO UN DESK 3500 CON PINPAD 1500, SE HACE CAMBIO POR DESK 2600 Y POR ENDE SE CAMBIA TAMBIEN EL PINPAD, POR TECNOLOGÍA, SE COLOCA MAGIC BOX, SE CONFIGURA, SE HACE SE HACE SEMBRADO DE TARJETA 8470, SE HACEN PRUEBAS DEJANDO TODO OK</t>
  </si>
  <si>
    <t>9B0CZ670</t>
  </si>
  <si>
    <t>5838133</t>
  </si>
  <si>
    <t>FO-25-1684054</t>
  </si>
  <si>
    <t>RESEMBRADO DE TARJETA</t>
  </si>
  <si>
    <t>5838161</t>
  </si>
  <si>
    <t>13175666</t>
  </si>
  <si>
    <t>DROGUERIA EL CONSUELO U</t>
  </si>
  <si>
    <t>FO-25-1680880</t>
  </si>
  <si>
    <t>15/10/2025 CAMBIO DE EQUIPO POR DAÑO EN EL TECLADO. PRUEBAS CON  CLIENTE OK NO SE REALIZA PRUEBAS DE ADQUIRENCIA YA QUE NO SE CUENTA CON TARJETA DE PRUEBA</t>
  </si>
  <si>
    <t>JAAAZ165</t>
  </si>
  <si>
    <t>5838324</t>
  </si>
  <si>
    <t>21214788</t>
  </si>
  <si>
    <t>DROGUERIA SANTA ISABEL OSWALDO</t>
  </si>
  <si>
    <t>FO-25-1681185</t>
  </si>
  <si>
    <t>14/10/2025 SE REALIZA VISITA A COMERCIO SE VALIDAN CONEXIONES SE REALIZAN PRUEBAS OK SIN NOVEDADES</t>
  </si>
  <si>
    <t>FUA08750</t>
  </si>
  <si>
    <t>5838365</t>
  </si>
  <si>
    <t>87970718</t>
  </si>
  <si>
    <t>TIENDA MI JESUS B LA AVENIDA</t>
  </si>
  <si>
    <t>FO-25-1693161</t>
  </si>
  <si>
    <t>17/10/2025 SE REALIZA CONTACTO TELEFÓNICO CON EL USUARIO PARA CONFIRMAR LA VISITA TÉCNICA RELACIONADA CON EL INCIDENTE REPORTADO EN EL DATÁFONO DEL CORRESPONSAL BANCO DE BOGOTÁ. DURANTE LA LLAMADA, EL USUARIO ACLARA QUE NO SE TRATA DE UNA FALLA, SINO DE UNA ACTUALIZACIÓN DEL DISPOSITIVO. INFORMA ADEMÁS QUE SE ENCUENTRA UBICADO EN LA CIUDAD DE SANTA MARTA, MAGDALENA.</t>
  </si>
  <si>
    <t>5838650</t>
  </si>
  <si>
    <t>16762056</t>
  </si>
  <si>
    <t>TIENDA AGROPECUARIA.COM</t>
  </si>
  <si>
    <t>FO-25-1682231</t>
  </si>
  <si>
    <t>15/10/2025 EN COMUNICACIÓN CON EL CLIENTE EL SEÑOR LIBARDO VEGA AL NÚMERO DATOS , . +57 313 4312328, INDICA QUE EL EQUIPO YA ESTÁ FUNCIONANDO DE MANERA NORMAL TODO SE DEBIÓ A UN DAÑO DEL INTERNET EL CUAL YA FUE CORREGIDO PIDE Y SE CANCELE VISITA , CB OPERATIVO .</t>
  </si>
  <si>
    <t>5838703</t>
  </si>
  <si>
    <t>89215885</t>
  </si>
  <si>
    <t>SUPER VITAL TIENDA NATURISTA</t>
  </si>
  <si>
    <t>FO-25-1682237</t>
  </si>
  <si>
    <t>15/10/2025 15-10 USUARIO ENVIA VAUCHER Y CONFIRMA LOS ULTIMOS 4 DIGITOS DE LA TARJETA DE SEMBRADO ***, SE ESCALA A LA RED, A LA ESPERA DE RESPUESTA  ...15-10 RESPUESTA DE LA RED: LA TARJETA NO FUNCIONA, SE LE INFORMARÁ AL COMERCIAL PARA QUE SOLICITÉ UNA NUEVA.  TE AGRADEZCO INDICARLE AL CLIENTE QUE DEBEN SOLICITAR LA REEXPEDICIÓN DE UNA NUEVA TARJETA. PROCEDER CON EL CIERRE DEL CASO. GRACIAS.</t>
  </si>
  <si>
    <t>5838818</t>
  </si>
  <si>
    <t>FO-25-1685782</t>
  </si>
  <si>
    <t>15/10/2025 "15-10 EN COMUNICACIÓN CON EL SEÑOR SANTIAGO AL NÚMERO 3017145251 INFORMA QUE LOS ÚLTIMOS DÍGITOS SON 5241, NOS CONFIRMA POR FAVOR SI TIENE AUTORIZADO ESTE RESEMBRADO DE TARJETA. ..SE ESCALA A LA RED ...RESPUESTA DE LA RED: POR FAVOR INFORMARLE AL CLIENTE QUÉ DEBE DAR EL &lt;&lt;ACUSE DE RECIBIDO CON EL BANCO&gt;&gt; PARA QUÉ SEAN ELLOS QUIENES NOS DEL EL VO. BO. Y HAGAN LA SOLICITUD DIRECTA DE RESEMBRADO, POR LO ANTERIOR, INFORMAR AL CLIENTE, DOCUMENTAR Y CERRAR ACTIVIDAD, MIL GRACIAS. NOTA: NO TIENE VO. BO. DE LA ENTIDAD A LA FECHA. "</t>
  </si>
  <si>
    <t>5838881</t>
  </si>
  <si>
    <t>89469432</t>
  </si>
  <si>
    <t>PUNTO LA ROSITA MULTISERVICIOS CR</t>
  </si>
  <si>
    <t>FO-25-1682784</t>
  </si>
  <si>
    <t>15/10/2025 SE REALIZA CAMBIO DE DATAFONO, CABLE Y FUENTE, POR IMPRESIÓN BORROSA Y ATASCÓ DE PAPEL, PRUEBAS Y LIMPIEZA DE EQUIPOS OK, TARJETA DE SEMBRANDO # 8396.</t>
  </si>
  <si>
    <t>V2ZZZ061</t>
  </si>
  <si>
    <t>5839002</t>
  </si>
  <si>
    <t>41879024</t>
  </si>
  <si>
    <t>EL PALACIO DE LAS CARNES OP S.A.S</t>
  </si>
  <si>
    <t>FO-25-1683085</t>
  </si>
  <si>
    <t>15/10/2025 SE REALIZA VISITA SE PROCEDE A VALIDAR CABLEADO Y TODO OK,SE VALIDA CONEXIONES TODO OK ,SE PROCEDE SE DESCONECTA CABLES DE RED ,SE REINICIA EL MODEM Y TODO OK ,SE HACEN PRUEBAS Y TODO OK,CB OPERATIVO</t>
  </si>
  <si>
    <t>TV007969</t>
  </si>
  <si>
    <t>5839061</t>
  </si>
  <si>
    <t>89310998</t>
  </si>
  <si>
    <t>MIX,ALEX Y RUBY</t>
  </si>
  <si>
    <t>FO-25-1683234</t>
  </si>
  <si>
    <t>14/10/2025 14-10 SE ESCALA PARA VISITA. LLAMAR ANTES DE VISITAR, CONFIRMAR FALLA Y DATOS. | 28/10/2025 EN COMUNICACIÓN CON LA SEÑORA RUBY AL NUMERO 3105520992, NOS MANIFIESTA QUE POR SER UN CORREGIMIENTO QUE ESTA CONTROLADO POR GRUPOS AL MARGEN DE LA LEY NO ES COMPLICADO EL DESPLAZAMIENTO , SOLICITA Q POR FAVOR LE RECOBAN EL EQUIPO EN SANTA ROSA SUR DE BOLIVAR ,Y ELLA LO ENVIA PARA SU RESPECTIVO ARREGLO , SE LE INDICA Q SE LE VA ESCALAR AL.COORDINADOR Y SE LE ESTARA DANAOD PRONTA REPSUESTA | 29/10/2025 SE REALIZA CAMBIO DE DATAFONO SE DEJA DSK 2600 CON VERSION 10.6 SE SIEMBRA TARJETA SE HACEN PRUEBAS OK VISITA EXITOSA TS 9104, ACTIVIDA SE ATIENDE EN SANTA ROSA AUTORIZADO RBM</t>
  </si>
  <si>
    <t>10VZZ468</t>
  </si>
  <si>
    <t>5839084</t>
  </si>
  <si>
    <t>FO-25-1683747</t>
  </si>
  <si>
    <t>15/10/2025 SE REALIZA VISITA AL COMERCIO, SE CAMBIA EQUIPO POR DAÑO, PRUEBAS OK.</t>
  </si>
  <si>
    <t>5839090</t>
  </si>
  <si>
    <t>19068139</t>
  </si>
  <si>
    <t>CONSUERTE OFIC AMARILO</t>
  </si>
  <si>
    <t>FO-25-1683753</t>
  </si>
  <si>
    <t>15/10/2025 SE REALIZA VISITA AL CB POR SOLICITUD DE DATÁFONO NO ENCIENDE, SE REVISA LAS CONEXIONES Y SE EVIDENCIA QUE ESTÁ MAL CONECTADO, SE CONECTA BIEN Y QUEDA TODO OK, SE REALIZAN PRUEBAS TODO OK</t>
  </si>
  <si>
    <t>XP00F747</t>
  </si>
  <si>
    <t>5839358</t>
  </si>
  <si>
    <t>21503859</t>
  </si>
  <si>
    <t>JUANLYS</t>
  </si>
  <si>
    <t>FO-25-1683757</t>
  </si>
  <si>
    <t>15/10/2025 SE REALIZA SOPORTE TÉCNICO SE REINSTALA VERSIÓN Y PERSISTE EL ERROR SE ESCALA NOVEDAD A REDEBAN E INFORMAN QUE DEJEN SEMBRADA LA TARJETA 9471 Y SE ESCALA LA NOVEDAD A LA ENTIDAD, YA LA NOVEDAD SE LE INFORMA AL CLIENTE Y DEBE ESPERAR RESPUESTA DEL BANCO</t>
  </si>
  <si>
    <t>NA00O079</t>
  </si>
  <si>
    <t>5839654</t>
  </si>
  <si>
    <t>FO-25-1685783</t>
  </si>
  <si>
    <t>15/10/2025 "15-10 EN COMUNICACIÓN CON LA SEÑORA CLAUDIA MATINEZ AL NÚMERO 321 4920116 INFORMA QUE LOS ÚLTIMOS DÍGITOS SON 8911, NOS CONFIRMA POR FAVOR SI TIENE AUTORIZADO ESTE RESEMBRADO DE TARJETA. ..SE ESCALA A LA RED ...RESPUESTA DE LA RED: POR FAVOR INFORMARLE AL CLIENTE QUÉ DEBE DAR EL &lt;&lt;ACUSE DE RECIBIDO CON EL BANCO&gt;&gt; PARA QUÉ SEAN ELLOS QUIENES NOS DEL EL VO. BO. Y HAGAN LA SOLICITUD DIRECTA DE RESEMBRADO, POR LO ANTERIOR, INFORMAR AL CLIENTE, DOCUMENTAR Y CERRAR ACTIVIDAD, MIL GRACIAS. NOTA: NO TIENE VO. BO. DE LA ENTIDAD A LA FECHA. "</t>
  </si>
  <si>
    <t>5840364</t>
  </si>
  <si>
    <t>89589705</t>
  </si>
  <si>
    <t>TECNOSTAR 1</t>
  </si>
  <si>
    <t>FO-25-1687997</t>
  </si>
  <si>
    <t>16/10/2025 TA 5840364
 CU : 89589705 
CB AVAL
 SEÑORA EDITH OVALLE  ME INDICA QUE SALIÓ A UNA CITA MÉDICA</t>
  </si>
  <si>
    <t>00000</t>
  </si>
  <si>
    <t>5840372</t>
  </si>
  <si>
    <t>11463320</t>
  </si>
  <si>
    <t>EDS FLORIDA</t>
  </si>
  <si>
    <t>FO-25-1687998</t>
  </si>
  <si>
    <t>16/10/2025 SE REALIZA CAMBIO DE EQUIPO POR DAÑO DE ALERTA INTERRUPCIÓN  SE DEJA UNO NUEVO CON MAGIC BOX SE REALIZAN PRUEBAS Y CLIENTE INFORMA QUE NO RECUERDA DONDE ESTA LA LECTORA SE LE INFORMA QUE EN INVENTARIO APARECE INSTALADA Y QUEDA EN CONSEGUIRLA APENAS TENTA TIEMPO</t>
  </si>
  <si>
    <t>K0X01001</t>
  </si>
  <si>
    <t>5840466</t>
  </si>
  <si>
    <t>89534603</t>
  </si>
  <si>
    <t>CONEXIÓN LINEA VERDE</t>
  </si>
  <si>
    <t>FO-25-1688000</t>
  </si>
  <si>
    <t>16/10/2025 VISITA A COMERCIO POR ERROR  EN TRANSACCIONES SE VERIFICA TRANSACCIONES DECLINADAS EXCEDE INTENTOS DE PIN POR LO QUE SE ESCALA CON RBM Y LA ENTIDAD SE PROCEDE A CERRAR CASO  YA QUE LA FALLA ES A NIVEL DE BANCO</t>
  </si>
  <si>
    <t>LAZZZ205</t>
  </si>
  <si>
    <t>5840673</t>
  </si>
  <si>
    <t>FO-25-1688704</t>
  </si>
  <si>
    <t>16/10/2025 SE INTENTA COMUNICACIÓN TELEFONICA CON LA SEÑORA KAREN AGUIRRE
AL NÚMERO DE CONTACTO 3223529434 PARA VALIDACIÓN DE LA FALLA Y LA DISPONIBILIDAD PARA ATENDER LA VISITA NO SE LOGRA CONTACTO CLIENTE NO CONTESTA SE DEJA MENSAJE INFORMANDO SOBRE LA VISITA NO SE OBTIENE RESPUESTA A ESPERA DE LOGRAR CONTACTO CON CLIENTE. | 16/10/2025 SE COMUNICA CLIENTE INDICA DISPONIBILIDAD PARA EL DÍA DE MAÑANA 17/10/2025 APARTIR DE LAS 9AM | 17/10/2025 SE VISITA EL PUNTO EVIDENCIANDO QUE EL INCIDENTE FUE GENERADO PARA ACTUALIZAR LA DIRECCIÓN SE BORRA E INICIALIZA EL EQUIPO PERO NO REALIZA LA ACTUALIZACIÓN DE LA DIRECCIÓN SE ESCALA CON PAOLA DE REDEBAN QUIEN INDICA ESPERAR 15 MINUTOS E INICIALIZAR NUEVAMENTE PASADOS LOS 15 MINUTOS SE  INICIALIZA NUEVAMENTE PERO AUN NO CAMBIA LA DIRECCIÓN LA INDICACIÓN POR PARTE DE PAOLA DE REDEBAN ES DEJARLO ASÍ QUE EL CASO VA SER  ESCALO Y EL DIA LUNES Y LAS VALIDACIONES CON EL CLIENTE EL PROCESO VA SER AUTOMÁTICO INFORMA RETIRARNOS DEL PUNTO.</t>
  </si>
  <si>
    <t>5840705</t>
  </si>
  <si>
    <t>17553637</t>
  </si>
  <si>
    <t>DORGUERIA REHOBOT LA ORIGINAL</t>
  </si>
  <si>
    <t>FO-25-1688915</t>
  </si>
  <si>
    <t>16/10/2025 SE LLEGA A COMERCIO, SE VALIDA DATAFONO ICT EN DAÑO, SE PROCEDE A CAMBIARSE POR UN DESK 3500, SE CREAN USUARIOS, PRUEBAS OKAY, CIERRES OKAY A CONFORMIDAD DEL CLIENTE SIN NOVEDAD</t>
  </si>
  <si>
    <t>AA0YZ827</t>
  </si>
  <si>
    <t>5840816</t>
  </si>
  <si>
    <t>FO-25-1691237</t>
  </si>
  <si>
    <t>16/10/2025 VISITA PARA REALIZAR SEMBRADO DE TARJETA,,PRUEBA EXITOSA</t>
  </si>
  <si>
    <t>JSZZZ118</t>
  </si>
  <si>
    <t>5840872</t>
  </si>
  <si>
    <t>89467473</t>
  </si>
  <si>
    <t>DROGUERIA Y MINIMARKET KINGS</t>
  </si>
  <si>
    <t>FO-25-1695248</t>
  </si>
  <si>
    <t>EXCEDE INTENTOS DE PIN</t>
  </si>
  <si>
    <t>5841059</t>
  </si>
  <si>
    <t>41888801</t>
  </si>
  <si>
    <t>PAPELERIA Y RECAUDOS FAST DON PAGO</t>
  </si>
  <si>
    <t>FO-25-1690278</t>
  </si>
  <si>
    <t>16/10/2025 SE REALIZA VISITA AL COMERCIO AL LLEGAR CLIENTE NOS INDICA QUE EL SERVICIO SE ENCUENTRA RESTABLECIDO NO LOS PERMITE INGRESO SERVICIO SE ENCUENTRA OPERATIVO</t>
  </si>
  <si>
    <t>10NZZ480</t>
  </si>
  <si>
    <t>5841150</t>
  </si>
  <si>
    <t>89285689</t>
  </si>
  <si>
    <t>MULTISERVICIOS JULIO</t>
  </si>
  <si>
    <t>FO-25-1690606</t>
  </si>
  <si>
    <t>16/10/2025 SE CAMBIO DATAFONO POR DAÑO SE INSTALA NUEVA VERSIÓN CIERRES Y PRUEBAS OK</t>
  </si>
  <si>
    <t>A4VZZ929</t>
  </si>
  <si>
    <t>5841171</t>
  </si>
  <si>
    <t>20288312</t>
  </si>
  <si>
    <t>MINIMARKET JAISOL</t>
  </si>
  <si>
    <t>FO-25-1690771</t>
  </si>
  <si>
    <t>16/10/2025 SE REALIZA BORRADO Y ACTUALIZACIÓN DE VERSIÓN, SE REALIZA SEMBRADO DE TARJETA (8696) SE REALIZA PRUEBAS DE FUNCIONAMIENTO OK.</t>
  </si>
  <si>
    <t>XPCZZ082</t>
  </si>
  <si>
    <t>5841302</t>
  </si>
  <si>
    <t>62034368</t>
  </si>
  <si>
    <t>COMUNICATE YA.COM</t>
  </si>
  <si>
    <t>FO-25-1691338</t>
  </si>
  <si>
    <t>17/10/2025 SE REALIZA VISITA TÉCNICA, SE ACTUALIZA VERSIÓN DE DATAFONO, SE INICIALIZA TERMINAL Y SE SIEMBRA TARJETA, AL REALIZAR PAGOS DE FACTURAS ARROJA "EXCEDE INTENTOS DE PIN" O  "TARJETA USO RESTRINGIDO", SE ESCALA CON ENTIDAD POR POSIBLE BLOQUEO DE TARJETA DE SEMBRADO.</t>
  </si>
  <si>
    <t>A400J614</t>
  </si>
  <si>
    <t>5841337</t>
  </si>
  <si>
    <t>FO-25-1693573</t>
  </si>
  <si>
    <t>17/10/2025 SE REALIZA EL RESEMBRADO DE LA TARJETA AV VILLAS,SE ACTUALIZA  LA VERSIÓN 10.6 Y SE REALIZAN PRUEBAS SOLICITADAS SE INFORMA TARJETA BLOQUEADA Y SE PERMITE CERRAR CASO</t>
  </si>
  <si>
    <t>9B00G967</t>
  </si>
  <si>
    <t>5841557</t>
  </si>
  <si>
    <t>88027248</t>
  </si>
  <si>
    <t>EL MUNDO DE LUPE</t>
  </si>
  <si>
    <t>FO-25-1693037</t>
  </si>
  <si>
    <t>16/10/2025 SE ATIENDE MANTENIMIENTO OK SE, LE INDICA AL CLIENTE COMO CREAR USUARIO Y COMO INGRESAR NUEVAMENTE, SE PRESENTA NOVEDAD EN LAS TXS DE RECAUDO SE HACE ESCALAMIENTO AL BANCO Y LA RESPUESTA ES QUE SE TIENE UN BLOQUEO POR PARTE DE LA ENTIDAD</t>
  </si>
  <si>
    <t>V1QZZ410</t>
  </si>
  <si>
    <t>5841774</t>
  </si>
  <si>
    <t>80988587</t>
  </si>
  <si>
    <t>SUPERMERCADO EL MERCADEO SUPER</t>
  </si>
  <si>
    <t>FO-25-1693162</t>
  </si>
  <si>
    <t>17/10/2025 SE REALIZA PROCESO DE ACTUALIZACIÓN Y SE LE ENTREGAN LOS NÚMEROS DE SERVICIO AL CLIENTE</t>
  </si>
  <si>
    <t>A1LZZ587</t>
  </si>
  <si>
    <t>5841878</t>
  </si>
  <si>
    <t>15988272</t>
  </si>
  <si>
    <t>TECPHONE BOSA</t>
  </si>
  <si>
    <t>FO-25-1693165</t>
  </si>
  <si>
    <t>16/10/2025 SE REA BORRADO DE DATAFONO Y SE CARGA SO Y VERSIÓN 10.6 POR FALLA DE REINICIO Y TRANSACCIONES. DATÁFONO DE ENCUENTRA EN VERSIÓN 10 .5 .. SE CREAN USUARIOS Y SE HABILITAN CIERRES OK</t>
  </si>
  <si>
    <t>TR00A535</t>
  </si>
  <si>
    <t>5842131</t>
  </si>
  <si>
    <t>20108601</t>
  </si>
  <si>
    <t>JUAN PABLO QUINTERO TANGARIFE</t>
  </si>
  <si>
    <t>FO-25-1694388</t>
  </si>
  <si>
    <t>17/10/2025 SE EVIDENCIA DETERIORÓ DE CABLE DE RED Y SE CAMBIA, CLIENTE NOS COMENTA QUE HA TENIDO DESCARGAS DE ENERGÍA Y SE LE HAN QUEMADO EQUIPOS, MODEN FALLANDO, SE LE INDICA LLAMAR A OPERADOR, DATAFONO QUEDA FUNCIONANDO</t>
  </si>
  <si>
    <t>TR0RZ660</t>
  </si>
  <si>
    <t>5842172</t>
  </si>
  <si>
    <t>FO-25-1694390</t>
  </si>
  <si>
    <t>17/10/2025 BORRADO DE SO Y VERSIÓN SE ACTUALIZA SE REALIZA SEMBRADO DE TARJETA OK USUARIOS OK SERVICIO OPERATIVO</t>
  </si>
  <si>
    <t>FA0L952</t>
  </si>
  <si>
    <t>5842188</t>
  </si>
  <si>
    <t>87255300</t>
  </si>
  <si>
    <t>RICHAR ARMANDO JARAMILLO PEREZ</t>
  </si>
  <si>
    <t>FO-25-1694396</t>
  </si>
  <si>
    <t>17/10/2025 DURANTE LA VISITA TECNICA SE  ENCONTRAMOS QUE  CABLE MAGIC BOX SE ENCUENTRA EN DAÑO REALIZA CAMBIO Y ACTUALIZACIÓN DE SO Y VER PRUEBA OK PARÁMETROS OKAY CIERRE OKAY</t>
  </si>
  <si>
    <t>SXLZZ476</t>
  </si>
  <si>
    <t>5842303</t>
  </si>
  <si>
    <t>72203276</t>
  </si>
  <si>
    <t>INTERNET LA LOCURA</t>
  </si>
  <si>
    <t>FO-25-1694399</t>
  </si>
  <si>
    <t>17/10/2025 SE VALIDA EL EQUIPO Y HAY ERROR DE COMUNICACIÓN AL DATAFONO</t>
  </si>
  <si>
    <t>A47ZZ230</t>
  </si>
  <si>
    <t>5842387</t>
  </si>
  <si>
    <t>25910209</t>
  </si>
  <si>
    <t>J&amp;S VARIEDADES Y SERVICIOS</t>
  </si>
  <si>
    <t>FO-25-1694736</t>
  </si>
  <si>
    <t>17/10/2025 SE VISITA CB Y SE REALIZA CAMBIO DE DATÁFONO POR DAÑO EN EL CONECTOR USB.</t>
  </si>
  <si>
    <t>9L00V081</t>
  </si>
  <si>
    <t>5842391</t>
  </si>
  <si>
    <t>18732768</t>
  </si>
  <si>
    <t>CASA LOMA EXPRESS</t>
  </si>
  <si>
    <t>FO-25-1694738</t>
  </si>
  <si>
    <t>17/10/2025 SE LLEGA AL DIRECCIÓN INDICA Y SE REALIZA MANTENIMIENTO A DATÁFONO , SE CAMBIA FUENTE DE PODER Y ENCAUCHETADO DETERIORADO, NO ES POSIBLE ACTUALIZAR A LA VERSIÓN 10.6 YA QUE EL CB NO CUENTA CON LA TARJETA DE SEMBRADO EN BUENAS CONDICIONES SE ENCUENTRA ROTA, PARA EVITAR QUE QUEDEN SIN OPERACIÓN SE LE RECOMIENDA SOLICITAR NUEVAMENTE LA TARJETA PARA PODER REALIZAR LA ACTUALIZACIÓN DE LA VERSIÓN. SE DEJA CB OPERATIVO</t>
  </si>
  <si>
    <t>AB1FZ483</t>
  </si>
  <si>
    <t>5842410</t>
  </si>
  <si>
    <t>20091096</t>
  </si>
  <si>
    <t>LIFE TRAVEL J C</t>
  </si>
  <si>
    <t>FO-25-1698026</t>
  </si>
  <si>
    <t>5842506</t>
  </si>
  <si>
    <t>FO-25-1694964</t>
  </si>
  <si>
    <t>17/10/2025 SE CAMBIA MAGIC BOX DESK 2600 YA QUE TENIA EL PUERTO ETHERNET MALO NO SE HACE PRUEBA DE TELETON YA QUE CLIENTE NO TENIA INTERNET EN EL MOMENTO</t>
  </si>
  <si>
    <t>5843299</t>
  </si>
  <si>
    <t>16149486</t>
  </si>
  <si>
    <t>COOCOSAN</t>
  </si>
  <si>
    <t>FO-25-1696454</t>
  </si>
  <si>
    <t>17/10/2025 SE REALIZA VISITA PARA CONFIGURAR NUEVA DIRECCIÓN IP PARA LA COMUNICACIÓN DE EL EQUIPO PRUEBAS EXITOSAS</t>
  </si>
  <si>
    <t>BSZZZ860</t>
  </si>
  <si>
    <t>5843359</t>
  </si>
  <si>
    <t>16895484</t>
  </si>
  <si>
    <t>DISTRIBUCIONES JKYVENTAS</t>
  </si>
  <si>
    <t>FO-25-1698027</t>
  </si>
  <si>
    <t>5843463</t>
  </si>
  <si>
    <t>16664443</t>
  </si>
  <si>
    <t>CONSUERTE BRR SAN BENITO</t>
  </si>
  <si>
    <t>FO-25-1697209</t>
  </si>
  <si>
    <t>18/10/2025 SE REALIZA CAMBIO DE FUENTE DE PODER POR DAÑO SE REALIZA PRUEBAS BÁSICAS OK</t>
  </si>
  <si>
    <t>BL0EZ246</t>
  </si>
  <si>
    <t>5843764</t>
  </si>
  <si>
    <t>17710195</t>
  </si>
  <si>
    <t>VHF COMUNICARTE</t>
  </si>
  <si>
    <t>FO-25-1701888 | FO-25-1698245</t>
  </si>
  <si>
    <t>20/10/2025 SE LLEGA AL COMERCIO AL REALIZAR UNA TRANSACCIÓN SALE EXCESO DE PIN SE ESCALA CON PAOLA GARZÓN DE REDEBAN LA CUAL ESCALA CON ENTIDAD INDICAN QUE REALIZAN LA ACTIVACIÓN DEL CORRESPONSAL NUEVAMENTE PERO TARDA 24 HORAS SE LE INDICA DICHA INFORMACIÓN AL COMERCIO. EN EL MOMENTO DE REALIZAR LA VISITA TÉCNICA EL APLICATIVO SAYTEX PRESENTA FALLAS COMO MUCHOS MÁS APLICATIVOS A NIVEL NACIONAL POR TAL MOTIVO NO SE PUEDE TOMAR FOTOS EN SITIO NI FIRMAS DE CLIENTES SE LLENA CONTROL DE VISITA FÍSICO</t>
  </si>
  <si>
    <t>AD002687</t>
  </si>
  <si>
    <t>25488</t>
  </si>
  <si>
    <t>5843827</t>
  </si>
  <si>
    <t>16200669</t>
  </si>
  <si>
    <t>NILO</t>
  </si>
  <si>
    <t>MISCELANEA NUEVO MILENIO NILO</t>
  </si>
  <si>
    <t>FO-25-1700013</t>
  </si>
  <si>
    <t>17/10/2025 17-10 EN COMUNICACION CON LA SRA LUCIA FIERRO AL NÚMERO 312 4816636 SE LE SOLICITA LA FOTO DEL VAUCHER ...14:46 ENVIA VAUCHER Y CONFIRMA LOS ULTIMOS 4 DÍGITOS DE LA TARJETA DE SEMBRADO SON 7453...SE ESCALA A LA RED ...RESPUESTA DE LA RED: POR FAVOR ME AYUDAS REALIZANDO LAS CORRESPONDIENTES PRUEBAS MIL GRACIAS ...SE COMUNICA CON ELUSUARIO DONDE REALIZA PRUEBAS EXITOSAS, SE CIERRA CASO</t>
  </si>
  <si>
    <t>5843844</t>
  </si>
  <si>
    <t>21254719</t>
  </si>
  <si>
    <t>INTERRAPIDISIMO SAN ROQUE</t>
  </si>
  <si>
    <t>FO-25-1698331</t>
  </si>
  <si>
    <t>18/10/2025 SE VISITA SITIO, SE CAMBIA EQUIPO POR DAÑO ALERT ITERRUPTION OK.
SE REALIZA SEMBRADO TARJETA NO.6365.
PRUEBAS EXITOSAS</t>
  </si>
  <si>
    <t>10OZZ218</t>
  </si>
  <si>
    <t>5843987</t>
  </si>
  <si>
    <t>15641178</t>
  </si>
  <si>
    <t>EL COMBATE</t>
  </si>
  <si>
    <t>FO-25-1698636</t>
  </si>
  <si>
    <t>17/10/2025 SE CAMBIA DATÁFONO POR FALLAS EN ENCENDIDO</t>
  </si>
  <si>
    <t>99DZZ965</t>
  </si>
  <si>
    <t>5844213</t>
  </si>
  <si>
    <t>81097560</t>
  </si>
  <si>
    <t>MULTISERVICIOS &amp; PIÑATERIA LA CASA DE PAPEL</t>
  </si>
  <si>
    <t>FO-25-1699336</t>
  </si>
  <si>
    <t>18/10/2025 SE VISITA COMERCIO SE REINICIA DATAFONO, SE HACEN PRUEBA OK DATAFONO OPERATIVO VISITA EXITOSA</t>
  </si>
  <si>
    <t>FAEZZ825</t>
  </si>
  <si>
    <t>5844440</t>
  </si>
  <si>
    <t>41135419</t>
  </si>
  <si>
    <t>PAPELERIA JYL</t>
  </si>
  <si>
    <t>FO-25-1700940</t>
  </si>
  <si>
    <t>18/10/2025 17-10 EN COMUNICACION CON EL SR JORGE AL NÚMERO 3227204784 SE LE SOLICITA LA FOTO DEL VAUCHER Y CONFIRMAR ULTIMOS 4 DIGITOS DE LA TARJETA DE SEMBRADO ...17:32 EL USUARIO INDICA QUE YA EL DATAFONO ESTA FUNCIONANDO SIN NOVEDAD | 18/10/2025 17-10 EN COMUNICACION CON EL SR JORGE AL NÚMERO 3227204784 SE LE SOLICITA LA FOTO DEL VAUCHER Y CONFIRMAR ULTIMOS 4 DIGITOS DE LA TARJETA DE SEMBRADO ...17:32 EL USUARIO INDICA QUE YA EL DATAFONO ESTA FUNCIONANDO SIN NOVEDAD</t>
  </si>
  <si>
    <t>5844458</t>
  </si>
  <si>
    <t>18767327</t>
  </si>
  <si>
    <t>FO-25-1699861</t>
  </si>
  <si>
    <t>17/10/2025 17-10 SE ESCALA PARA VISITA. LLAMAR ANTES DE VISITAR, CONFIRMAR FALLA Y DATOS. | 18/10/2025 CAMBIO DE EQUIPO POR BLOQUO YY REINICIOS CONSTANTES</t>
  </si>
  <si>
    <t>A4OZZ897</t>
  </si>
  <si>
    <t>5844635</t>
  </si>
  <si>
    <t>18198275</t>
  </si>
  <si>
    <t>SERVICIOS FINANCIEROS A LA MAN</t>
  </si>
  <si>
    <t>FO-25-1700942</t>
  </si>
  <si>
    <t>17/10/2025 18-10 SE ESCALA PARA VISITA. LLAMAR ANTES DE VISITAR, CONFIRMAR FALLA Y DATOS. | 18/10/2025 SE LLEGA A DIRECCIÓN PARA ATENDER INCIDENTE PINPAD, LA SEÑORITA LEIDY INDICA QUE YA ESTÁ FUNCIONANDO AL PARECER SE HABÍA DESCONECTADO Y NO SE DIERON CUENTA, INDICA QUE LLAMARON PARA CANCELAR NO SE MANIPULA TERMINAL SERVICIO DE ENCUENTRA OPERATIVO NO FIRMAN CONTROL</t>
  </si>
  <si>
    <t>5844669</t>
  </si>
  <si>
    <t>FO-25-1700943</t>
  </si>
  <si>
    <t>18/10/2025 18-10 SE ESCALA PARA VISITA. LLAMAR ANTES DE VISITAR, CONFIRMAR FALLA Y DATOS. | 18/10/2025 SE REALIZA VISITA A CB SE REVISA EQUIPO SE HABILITA IMP CIERRE SE REALIZAN PRUEBAS TELETÓN OK QUEDANDO FUNCIONAL Y OPERATIVO</t>
  </si>
  <si>
    <t>5844722</t>
  </si>
  <si>
    <t>FO-25-1700948</t>
  </si>
  <si>
    <t>18/10/2025 18-10 SE ESCALA PARA VISITA. LLAMAR ANTES DE VISITAR, CONFIRMAR FALLA Y DATOS. | 18/10/2025 SE CONFIGURA PARÁMETROS DE CORRESPONSAL HABILITA OPCIÓN IMPRIMIR CIERRE</t>
  </si>
  <si>
    <t>5844788</t>
  </si>
  <si>
    <t>15088545</t>
  </si>
  <si>
    <t>CONSUERTE MANUELA BELTRAN</t>
  </si>
  <si>
    <t>FO-25-1700953</t>
  </si>
  <si>
    <t>18/10/2025 18-10 SE ESCALA PARA VISITA. LLAMAR ANTES DE VISITAR, CONFIRMAR FALLA Y DATOS. | 18/10/2025 SE REALIZA CONTACTO TELEFONICO Y NOS INFORMA QUE NO CUENTA CON TARJETA DE SEMBRADO</t>
  </si>
  <si>
    <t>5844915</t>
  </si>
  <si>
    <t>FO-25-1701768</t>
  </si>
  <si>
    <t>20/10/2025 EN COMUNICACIÓN CON CLIENTE AL NUMERO 3228209790 INFORMA QUE EL DATAFONO Y EL LECTOR SE ENCUENTRA OPERATIVOS, Y NO ES NECESARIO LA VISITA TECNICA , SE PROCEDE A CERRAR ORDEN</t>
  </si>
  <si>
    <t>5844922</t>
  </si>
  <si>
    <t>89330283</t>
  </si>
  <si>
    <t>PUNTO INTER RAPIDISIMO DORADO ALTO</t>
  </si>
  <si>
    <t>FO-25-1701770</t>
  </si>
  <si>
    <t>18/10/2025 18-10 SE ESCALA PARA VISITA. LLAMAR ANTES DE VISITAR, CONFIRMAR FALLA Y DATOS. | 20/10/2025 SE PRESENTA FALLAS EN PLATAFORMA DE SAYTEX PARA DOCUMENTAR Y PLATAFORMA DE RBM PARA CAMBIO DE EQUIPOS E INICIALIZAR | 20/10/2025 SE REALIZA CAMBIO DE EQUIPO POR FALLAS EN TECLADO SE QUEDAN PEGADAS LAS TECLAS</t>
  </si>
  <si>
    <t>A1XZZ470</t>
  </si>
  <si>
    <t>5844993</t>
  </si>
  <si>
    <t>19973072</t>
  </si>
  <si>
    <t>DON PAGO METRO SUR</t>
  </si>
  <si>
    <t>FO-25-1701776</t>
  </si>
  <si>
    <t>18/10/2025 18-10 SE ESCALA PARA VISITA. LLAMAR ANTES DE VISITAR, CONFIRMAR FALLA Y DATOS. | 18/10/2025 NO HAY SOPORTE DE REDEBAN PARA ATENDER ACTIVIDAD | 20/10/2025 SE LLEGA A COMERCIO, SE REALIZA PRUEBAS Y APARECE NO EXISTE COMPROBANTE, SE PROCEDE A REPORTAR CON REDEBAN, Y INDICAN QUE LA TARJETA DE SEMBRADO TERMINADO EN 8245 NO ES Y ME INDICAN QUE AHÍ OTRA TARJETA TERMINANDO EN 3495 Y SE PROCEDE A REALIZAR NUEVAMENTE EL SEMBRADO CON ESA TARJETA Y FUNCIONA NORMALMENTE.</t>
  </si>
  <si>
    <t>II06Z613</t>
  </si>
  <si>
    <t>5845018</t>
  </si>
  <si>
    <t>89177772</t>
  </si>
  <si>
    <t>LIBELULA STORE</t>
  </si>
  <si>
    <t>FO-25-1702002</t>
  </si>
  <si>
    <t>18/10/2025 18-10 SE ESCALA PARA VISITA. LLAMAR ANTES DE VISITAR, CONFIRMAR FALLA Y DATOS. | 20/10/2025 SE REALIZARA DESPLAZMIENTO DESPUES DE LAS 9AM YA QUE ANTES NO SE CONSIGUE TRANSPORTE HACIA LA CUMBRE, POR PROBLEMAS EN LA VIA | 20/10/2025 SE REALIZA CAMBIO DE FUENTE DE PODER POR MOTIVO QUE REINICIABA EL DATÁFONO CADA VEZ QUE REALIZABA UNA IMPRESIÓN.
SE REALIZARON PRUEBAS OPERATIVAS SIN NOVEDAD.</t>
  </si>
  <si>
    <t>V1RZZ913</t>
  </si>
  <si>
    <t>5845084</t>
  </si>
  <si>
    <t>FO-25-1704242 | FO-25-1702654</t>
  </si>
  <si>
    <t xml:space="preserve"> | EJECUTADO</t>
  </si>
  <si>
    <t>18/10/2025 18-10 SE ESCALA PARA VISITA. LLAMAR ANTES DE VISITAR, CONFIRMAR FALLA Y DATOS. | 19/10/2025 SE INICIALIZA TERMINAL Y SE REALIZA RESEMBRADO DE TARJETA, AL REALIZAR LAS PRUEBAS DEJAR REALIZAR PAGOS DE FACTURAS PERO NO DEJA REALIZAR RETIROS YA QUE ARROJA RG, SE PRUEBA LECTOR DE TARJETA CHIP Y SALEN OK, NO ES POSIBLE ESCALAR EL DÍA DE HOY YA QUE NO SE CUENTA CON SOPORTE. SE INTENTA COMUNICAR CON LA ENTIDAD MEDIANTE LA LÍNEA DE ATENCIÓN PARA CORRESPONSALES PERO NO SE OBTIENE RESPUESTA.</t>
  </si>
  <si>
    <t>5845166</t>
  </si>
  <si>
    <t>13331566</t>
  </si>
  <si>
    <t>VARIEDADES ELY</t>
  </si>
  <si>
    <t>FO-25-1702655</t>
  </si>
  <si>
    <t>18/10/2025 18-10 SE ESCALA PARA VISITA. LLAMAR ANTES DE VISITAR, CONFIRMAR FALLA Y DATOS. | 19/10/2025 REALIZAMOS LLAMADA LA SRA ELODIS NOS INDICA QUE EL DÍA DE HOY NO ES POSIBLE ATENDERNOS YA QUE NO LABORA. | 20/10/2025 SE CAMBIA MAGIC BOX YA QUE ESTABA AVERIADO, SE REALIZAN PRUEBAS OK.</t>
  </si>
  <si>
    <t>IZ01Z353</t>
  </si>
  <si>
    <t>5845209</t>
  </si>
  <si>
    <t>90162752</t>
  </si>
  <si>
    <t>DROGUERIA FARVITAL</t>
  </si>
  <si>
    <t>FO-25-1702659</t>
  </si>
  <si>
    <t>18/10/2025 18-10 SE ESCALA PARA VISITA. LLAMAR ANTES DE VISITAR, CONFIRMAR FALLA Y DATOS. | 18/10/2025 SE LLAMA AL SEÑOR CRISTIANO AL 3103515937 EL CUAL INFORMA QUE LO QUE NECESITA ES UN ALECTORA TIPO ESCANER NO PISTOLA SE APLAZA VISITA HASTA EL LUNES PARA VER SI HAY DISPONIBILIDAD DE ESTE TIPO DE LECTORA YA QUE EN EL MOMENTO DE BACKUP SOLO CUENTO CON TIPO PISTOLA | 20/10/2025 CLIENTE SE QUEJA POR LA LECTORA YA QUE QUERÍA UNA QUE FUERA PEGADA A LA BASE SE ESPERO HASTA EL LUNES PARA VER SI HABÍA EXISTENCIAS EN BODEGA DE DICHA LECTORA TIPO ESCANER PERO EN BODEGA NO HAY EXISTENCIAS DE ESTA LECTORA SE LLAMA AL CLIENTE Y SE LE INFORMA POR LO QUE SE CIERRA ACTIVIDAD</t>
  </si>
  <si>
    <t>5845299</t>
  </si>
  <si>
    <t>19085034</t>
  </si>
  <si>
    <t>CELUMAX JT COMUNIC SINCELEJO</t>
  </si>
  <si>
    <t>FO-25-1703279</t>
  </si>
  <si>
    <t>19/10/2025 EN COMUNICACIÓN CON LA SEÑORA ROXANA MARTÍNEZ AL NÚMERO DE CONTACTO 3153861481, ME INFORMA QUE HOY NO ME PUEDE RECIBIR YA QUE EL COMERCIO SE ENCUENTRA CERRADO, SE REPROGRAMA LA VISITA PARA EL DÍA DE MAÑANA 20 DE OCTUBRE | 20/10/2025 SE VISITA COMERCIO POR FALLA, YA QUE NO LE SALÍA EL CIERRE, SE HABILITA CIERRE Y SE REALIZAN PRUEBAS OK, VERSIÓN 10.5, NO CUENTA CON LA TARJETA DE SEMBRANDO EN SITIO.</t>
  </si>
  <si>
    <t>F1LZZ277</t>
  </si>
  <si>
    <t>5845469</t>
  </si>
  <si>
    <t>90094160</t>
  </si>
  <si>
    <t>VARIEDADES CHIMICHA</t>
  </si>
  <si>
    <t>FO-25-1704068</t>
  </si>
  <si>
    <t>19/10/2025 SE ESCALA PARA VISITA. LLAMAR ANTES DE VISITAR, CONFIRMAR FALLA Y DATOS. | 19/10/2025 NO HAY SOPORTE CON REDEBAN PARA ATENDER ACTIVIDAD | 22/10/2025 DEBIDO A LA POCA FRECUENCIA DE TRANSPORTE HACIA LA ZONA SE ATENDERÁ EL 23/10 | 23/10/2025 SE REALIZA CAMBIO DE EQUIPO LECTOR DE TARJETAS AVERIADOS PRUEBAS OK TS 8068</t>
  </si>
  <si>
    <t>SEZZZ052</t>
  </si>
  <si>
    <t>5846286</t>
  </si>
  <si>
    <t>13649918</t>
  </si>
  <si>
    <t>HIPER FRVER DEL LLANO</t>
  </si>
  <si>
    <t>FO-25-1705223</t>
  </si>
  <si>
    <t>21/10/2025 SE REALIZA CAMBIO DE EQUIPO POR FALLAS CONSTANTES SE REALIZA PRUEBAS BÁSICAS SIN NOVEDAD</t>
  </si>
  <si>
    <t>JAAAF922</t>
  </si>
  <si>
    <t>5846413</t>
  </si>
  <si>
    <t>13352372</t>
  </si>
  <si>
    <t>DROGAS FRANCIA</t>
  </si>
  <si>
    <t>FO-25-1705911</t>
  </si>
  <si>
    <t>20/10/2025 SE COMUNICA CON USUARIO, SE ESCALA CASO A RBM PARA VALIDAR FALLA ** FALLA ESCALADO A LA ENTIDAD SE CIERRA ACTIVIDAD</t>
  </si>
  <si>
    <t>5846476</t>
  </si>
  <si>
    <t>16990574</t>
  </si>
  <si>
    <t>DISPOSITIVO VIRTUAL</t>
  </si>
  <si>
    <t>FO-25-1705783</t>
  </si>
  <si>
    <t>20/10/2025 SESCALADO A LA RED SOLICITANDO AUTORIZACION* SE INDICA QUE NO HAY AUTORIZACION, SE LE INDICA AL USUARIO QUE SE DEBE COMUNICAR DIRECTAMENTE CON LA ENTIDAD PARA PODER DARLE LA GESTION</t>
  </si>
  <si>
    <t>5846480</t>
  </si>
  <si>
    <t>FO-25-1705709</t>
  </si>
  <si>
    <t>21/10/2025 SE CAMBIA DATÁFONO CON PUERTO DE ETHERNET MALO, SE DEJAN SERVICIOS FUNCIONANDO CORRECTAMENTE</t>
  </si>
  <si>
    <t>5846510</t>
  </si>
  <si>
    <t>20376224</t>
  </si>
  <si>
    <t>TIENDA SEGURA COLINAS DEL SUR</t>
  </si>
  <si>
    <t>FO-25-1705711</t>
  </si>
  <si>
    <t>20/10/2025 SE HABLA CON LA CLIENTE QUIEN INDICA QUE SOLO LABORA DE 8:30 A 12 Y DESPUES DE LAS 5:30 VUELVE A RETOMAR, POR LO QUE SOLICITA SEA VISITADA MAÑANA DESPUES DE LAS 8:30 | 21/10/2025 SE CAMBIA CABLE DE MAGICBOX YA QUE SE DESCONECTA DEL INTERNET DE REALIZA PRUEBAS QUEDA TODO OK
NO CUENTA CON TARJETA SEMBRANDO</t>
  </si>
  <si>
    <t>9CFZZ887</t>
  </si>
  <si>
    <t>5846756</t>
  </si>
  <si>
    <t>FO-25-1705792</t>
  </si>
  <si>
    <t>21/10/2025 DATAFONO NO SACA CIERRES. SE PROCEDE A VALIDAR CONFIGURACIONES Y SE REPISA LA HABILITACION DE IMPRIMIR CIERRE Y SE CORRIJE LA FALLA.</t>
  </si>
  <si>
    <t>5846943</t>
  </si>
  <si>
    <t>15456999</t>
  </si>
  <si>
    <t>CONSUERTE LA PLAZA</t>
  </si>
  <si>
    <t>FO-25-1705887</t>
  </si>
  <si>
    <t>21/10/2025 SE REALIZA COMUNICACIÓN VÍA TELEFÓNICA CON LA SEÑORA LUCIA AL NÚMERO  3165588041 QUIEN MANIFIESTA NOS PUEDE ATENDER DESPUÉS DE LAS 2 QUE LLEGUE A SU TURNO DE TRABAJO | 21/10/2025 SE REALIZA VISITA A COMERCIO SE EVIDENCIA QUE DATÁFONO TIENE UNA VERSIÓN ANTERIOR Y EL REPORTE ES POR RECHAZO DE TRANSACCIONES, SE REALIZA BORRADO E INICIALIZACIÓN DE S.O Y VERSIÓN 10.6 SE INICIALIZA SE REALIZA SEMBRADO DE TARJETA 9282 SE REALIZAN PRUEBAS PERSISTE FALLA. SE REALIZA ESCALAMIENTO A ENTIDAD PAOLA GARZÓN AUTORIZA CIERRE Y DESPLAZAMIENTO DEL SITIO</t>
  </si>
  <si>
    <t>9999M256</t>
  </si>
  <si>
    <t>5847016</t>
  </si>
  <si>
    <t>87895654</t>
  </si>
  <si>
    <t>COMERCIALIZADORA DHR</t>
  </si>
  <si>
    <t>FO-25-1706944</t>
  </si>
  <si>
    <t>21/10/2025 SE VISITA COMERCIO CB AVAL, CLIENTE INDICA QUE EL SERVICIO YA ESTÁ RESTABLECIDO YA QUE CUANDO GENERÓ LA FALLA QUE FUE EL DÍA 20 DE OCTUBRE ESTÁ SE PRESENTÓ CUANDO ESTABAN LOS SISTEMAS A NO EL GENERAL CAÍDOS, SE LE INDICA QUE LA FALLA SE DEBIÓ A ELLO PERO EL SERVICIO YA ESTÁ OK, SE REALIZAN PRUEBAS 
OK.</t>
  </si>
  <si>
    <t>F1LZZ004</t>
  </si>
  <si>
    <t>5847037</t>
  </si>
  <si>
    <t>18734285</t>
  </si>
  <si>
    <t>CELUNORTE COMUNICACIO MAJAGUAL</t>
  </si>
  <si>
    <t>FO-25-1706945</t>
  </si>
  <si>
    <t>22/10/2025 EN COMUNICACIÓN CON LA SEÑORA YANEIDIS RODELO AL NÚMERO DE CONTACTO 3145004561, EN FORMA QUE EL DÍA LUNES HABÍA TENIDO PROBLEMAS PARA HACER TRANSACCIONES, PERO YA SE ENCUENTRA FUNCIONANDO CORRECTAMENTE EL SERVICIO, YA NO REQUIERE VISITA.</t>
  </si>
  <si>
    <t>5847042</t>
  </si>
  <si>
    <t>FO-25-1706949</t>
  </si>
  <si>
    <t>20/10/2025 SE ESCALADO A LA RED SOLICITANDO AUTORIZACION** LA RED NO DA AUTORIZACION, SE LE INFORMA AL USUARIO QUE SE COMUNIQUE CON LA ENTIDAD Y SE PROCEDE A CERRAR ACTIVIDAD</t>
  </si>
  <si>
    <t>5847068</t>
  </si>
  <si>
    <t>24741977</t>
  </si>
  <si>
    <t>TDA Y VARIEDADES ANNY</t>
  </si>
  <si>
    <t>FO-25-1706953</t>
  </si>
  <si>
    <t>21/10/2025 SE VISITA CB. SE ENCUENTRA DATAFONO CON ALERT IRRUPTION, SE REALIZA CAMBIO DE EQUIPO. SE REALIZA SEMBRADO DE TARJETA Y SE CREAN USUARIOS. SE REALIZAN PRUEBAS DE CB Y COMERCIO EXITOSAS. QUEDA OPERATIVO</t>
  </si>
  <si>
    <t>4A00V778</t>
  </si>
  <si>
    <t>5847125</t>
  </si>
  <si>
    <t>FO-25-1706955</t>
  </si>
  <si>
    <t>21/10/2025 SE LLEGA A AL DIRECCION INDICA Y SE ENCUENTRA COMERCIO CERRADO, SE INTENTA ESTABLECER COMUNICACIÓN CON EL NÚMERO 3005397256 PERO NO ES POSIBLE, SE ESPERA 20 MINUTOS , SIN ÉXITOSO COMERCIO CONTINUA CERRADO Y SIN PODER ESTABLECER COMUNICACIÓN.</t>
  </si>
  <si>
    <t>5847274</t>
  </si>
  <si>
    <t>25701756</t>
  </si>
  <si>
    <t>COOLCARRETO</t>
  </si>
  <si>
    <t>FO-25-1706958</t>
  </si>
  <si>
    <t>20/10/2025 SE REALIZA GESTIÓN TELEFÓNICA, EN COMUNICACIÓN CON EL CLIENTE INDICA QUE EL DATAFONO ESTÁ TRABAJANDO CORRECTAMENTE, PERMITE REALIZAR RETIROS, DEPÓSITOS, Y PAGO DE FACTURAS.</t>
  </si>
  <si>
    <t>5847288</t>
  </si>
  <si>
    <t>FO-25-1706962</t>
  </si>
  <si>
    <t>21/10/2025 SE REALIZA CAMBIO DE EQUIPO POR FALLAS EN PUERTO DE INTERNET PRUEBA OK SE CREAN USUARIOS OK</t>
  </si>
  <si>
    <t>5847472</t>
  </si>
  <si>
    <t>19971118</t>
  </si>
  <si>
    <t>MERCAPAVA CALOTO</t>
  </si>
  <si>
    <t>FO-25-1706967</t>
  </si>
  <si>
    <t>21/10/2025 SE REALIZA BORRADO Y CARGA DE SISTEMA OPERATIVO MAS VERSION, PORQUE SE ESTABA PRESENTANDO ERROR EN LOS CIERRES, TRANSACIONES ACUMULADAS VERSION 10.5, CB AVAL BANCO AV VILLAS, PRUEBAS OK</t>
  </si>
  <si>
    <t>BA0FZ693</t>
  </si>
  <si>
    <t>5847968</t>
  </si>
  <si>
    <t>FO-25-1708233</t>
  </si>
  <si>
    <t>21/10/2025 SE FORMATEA DATADONO , SE ACTUALIZA A VERSION 10.6 SE HACEN PRUEBAS OK DATAFONO Y LECTOR OPERATIVOS</t>
  </si>
  <si>
    <t>NA00L519</t>
  </si>
  <si>
    <t>5847969</t>
  </si>
  <si>
    <t>46510053</t>
  </si>
  <si>
    <t>TEAM COMUNICATIONS PORTAL LA 80</t>
  </si>
  <si>
    <t>FO-25-1708238</t>
  </si>
  <si>
    <t>21/10/2025 SE LLEGA A COMERCIO, SE VALIDA EQUIPO Y PRESENTA FALLAS EN IMPRESION, SE PROCEDE A CAMBIAR EL EQUIPO, SE CREA USUARIO, SE REALIZA PRUEBAS OKAY CIERRES OKAY SIN NOVEDAD</t>
  </si>
  <si>
    <t>10PZZ022</t>
  </si>
  <si>
    <t>5848009</t>
  </si>
  <si>
    <t>12699492</t>
  </si>
  <si>
    <t>DROGUERIA SANTAFE NTE</t>
  </si>
  <si>
    <t>FO-25-1709158</t>
  </si>
  <si>
    <t>21/10/2025 SE VISITA COMERCIO, SE IDENTIFICA QUE EL DATÁFONO QUE SOLICITAN MANTENIMIENTO ES UN INALÁMBRICO MOVE 2500 (DE AQUITENCIA- NO ES EL DEL CB)... SE LE BRINDA LA INFORMACIÓN AL CLIENTE PARA QUE SE COMUNIQUE Y REALICE NUEVAMENTE LA SOLICITUD</t>
  </si>
  <si>
    <t>0000</t>
  </si>
  <si>
    <t>5848157</t>
  </si>
  <si>
    <t>FO-25-1709161</t>
  </si>
  <si>
    <t>21/10/2025 SE REALIZA RESEMBRADO DE TARJETA, SE CREAN NUEVAMENTE USUARIOS Y SE REALIZA PRUEBAS DE FUNCIONAMIENTO OK</t>
  </si>
  <si>
    <t>5848572</t>
  </si>
  <si>
    <t>17938366</t>
  </si>
  <si>
    <t>PAPELERIA BUGS</t>
  </si>
  <si>
    <t>FO-25-1716006</t>
  </si>
  <si>
    <t>22/10/2025 EN COMUNICACION CON USUARIO INDICA QUE EL PUNTO YA SE ENCUENTRA TOTALMENTE OPERATIVO</t>
  </si>
  <si>
    <t>5848616</t>
  </si>
  <si>
    <t>89432543</t>
  </si>
  <si>
    <t>DON PAGO LA 1 RA</t>
  </si>
  <si>
    <t>FO-25-1712010</t>
  </si>
  <si>
    <t>5848792</t>
  </si>
  <si>
    <t>17553934</t>
  </si>
  <si>
    <t>CIGARRERIA Y AUTOSERV EL PASO</t>
  </si>
  <si>
    <t>FO-25-1716297</t>
  </si>
  <si>
    <t>TARJETA INACTIVA</t>
  </si>
  <si>
    <t>22/10/2025 21-10 POR TIPO DE SOLICITUD SE LE ESCRIBE AL USUARIO SOLICITANDO VOUCHER. *]** EL CASO SE ENCUENTRA ESCALADO A LA RED Y ENTIDIDA PARA VALIDAR FUNCIONAMIENTO, 22-10 EN COMUNICACION CON CB INDICA QUE LA ENTIDAD LE CAMBIARA LA TARJETA, ADICIONAL SE LE INFORMA A LA RED Y AUTORIZAN EL CIERRE DE LA ACTIVIDAD</t>
  </si>
  <si>
    <t>5848879</t>
  </si>
  <si>
    <t>FO-25-1708229</t>
  </si>
  <si>
    <t>21/10/2025 SE HACE RESEMBRADO DE TARJETA SE HACEN PRUEBAS Y QUEDA FUNCIONANDO CORRECTAMENTE</t>
  </si>
  <si>
    <t>AB00N452</t>
  </si>
  <si>
    <t>5848902</t>
  </si>
  <si>
    <t>FO-25-1711350</t>
  </si>
  <si>
    <t>21/10/2025 SE LLAMA AL CLIENTE AL NÚMERO 3216333894 PARA CONFIRMAR LA VISITA, HABLO CON LA SEÑORA YOLANDA INFORMA QUE LA VISITARON EL FIN DE SEMANA Y LE RESEMBRARON LA TARJETA YA ESTÁ OPERANDO CON NORMALIDAD</t>
  </si>
  <si>
    <t>5848967</t>
  </si>
  <si>
    <t>58573452</t>
  </si>
  <si>
    <t>UNIVERSO TECNOLOGICO JADASA 3</t>
  </si>
  <si>
    <t>FO-25-1708222</t>
  </si>
  <si>
    <t>21/10/2025 SE REALIZA RESEMBRADO DE TARJETA AVAL PRUEBAS OK SE CREAN USUARIOS Y SE HABILITAN CIERRES OK</t>
  </si>
  <si>
    <t>SXTZZ441</t>
  </si>
  <si>
    <t>5849188</t>
  </si>
  <si>
    <t>17592239</t>
  </si>
  <si>
    <t>PDV EL CIMARRON</t>
  </si>
  <si>
    <t>FO-25-1712012</t>
  </si>
  <si>
    <t>22/10/2025 SE REALIZA VISITA AL PUNTO CB, SE LLEGA AL ESTABLECIMIENTO Y SE ENCUENTRA CERRADO SE LLAMA AL NÚMERO QUE APARECE EN LA ORDEN Y NO CONTESTA, SE REALIZA LA ORDEN EJECUTADA CANCELADA</t>
  </si>
  <si>
    <t>NO SE INTERVIENE NINGUNA TERMINAL EL COMERCIO ESTÁ CERRADO SE LLAMA Y NO CONTESTA</t>
  </si>
  <si>
    <t>5849426</t>
  </si>
  <si>
    <t>40818940</t>
  </si>
  <si>
    <t>PAPELERIA Y MISCELANEA PROSPERAR</t>
  </si>
  <si>
    <t>FO-25-1713000</t>
  </si>
  <si>
    <t>21/10/2025 EN COMUNICACIÓN CON EL ADMINISTRADOR ALEXANDER ZAMBRANO AL
TELEFONO:3158268452, PARA CONFIRMAR DIRECCIÓN Y TARJETA DE SEMBRANDO, EL CUAL INFORMA QUE EL DATAFONO YA LE ESTA PERMITIDO RECAUDAR LAS FACTURAS DEL AGUA, QUE REALIZO AJUSTE Y REINICIO DE LOS EQUIPOS Y YA ESTA OPERANDO CORRECTAMENTE QUE YA NO NECESITA LA VISITA TECNICA, SE LE INFORMA AL CLIENTE QUE SE PROCEDE A CERRAR ORDEN QUE SI VUELVE A PRESENTAR FALLA DEBE COMUNUCARSE NUEVAMENTE A SOLICITAR VISITA TECNICA.</t>
  </si>
  <si>
    <t>5849791</t>
  </si>
  <si>
    <t>89587483</t>
  </si>
  <si>
    <t>CASA LIMPIA EXPRESS MIRAFLORES</t>
  </si>
  <si>
    <t>FO-25-1714214</t>
  </si>
  <si>
    <t>22/10/2025 SE VISITA CB MANTENIMIENTO DE EQUIPO....CAMBIO DE BATERIA POS POR DAÑO PRUEBAS EXITOSAS</t>
  </si>
  <si>
    <t>LDZZZ335</t>
  </si>
  <si>
    <t>5849871</t>
  </si>
  <si>
    <t>FO-25-1714216</t>
  </si>
  <si>
    <t>22/10/2025 SE LLEGA A COMERCIO SE CAMBIA EQUIPO POR TRANSACCIÓN DECLINADA TARJETA USO RESTRINGIDO SE REALIZA SOPORTE CON REDEBAN CONFIRMAN CONFIRMO QUE LA TARJETA PRESENTA UN BLOQUEO, VAMOS A GENERAR LA DESMARCACIÓN QUE SE PUEDE DEMORAR HASTA EL DÍA DE MAÑANA</t>
  </si>
  <si>
    <t>5850343</t>
  </si>
  <si>
    <t>13267620</t>
  </si>
  <si>
    <t>SERVI SATT ENVIGADO</t>
  </si>
  <si>
    <t>FO-25-1720411</t>
  </si>
  <si>
    <t>22/10/2025 22-10 SE ESCALA NOVEDAD A LA RED PARA VALIDAR FALLA. ** LA RED INFORMA QUE EL RESCHAZO ES POR PARTE DE LA ENTIDAD, SE PROCEDE A CERRAR ACTIVIDAD</t>
  </si>
  <si>
    <t>5850420</t>
  </si>
  <si>
    <t>21510664</t>
  </si>
  <si>
    <t>CENTRO DE SERVICIOS 10</t>
  </si>
  <si>
    <t>FO-25-1716300</t>
  </si>
  <si>
    <t>22/10/2025 SE REALIZA CAMBIO DE DATÁFONO POR DAÑO EN PANTALLA, SE REALIZA PRUEBAS DE FUNCIONAMIENTO EXITOSA; CUBRE CLAVE INSTALADO.</t>
  </si>
  <si>
    <t>FUA0Q307</t>
  </si>
  <si>
    <t>5850547</t>
  </si>
  <si>
    <t>FO-25-1716674</t>
  </si>
  <si>
    <t>22/10/2025 SE LLEGA A COMERCIO SE VÁLIDA DATÁFONO DAÑADO SE CAMBIA SE REALIZA PRUEBA DE TELETON POR 1 PESO EXITOSA NO SE REALIZA PRUEBA DE ADQUIERENCIA POR QUÉ NO SE CUENTA CON TARJETA DE PRUEBAS</t>
  </si>
  <si>
    <t>5850565</t>
  </si>
  <si>
    <t>89589918</t>
  </si>
  <si>
    <t>PAÑALERA SANTI Y M</t>
  </si>
  <si>
    <t>FO-25-1716671</t>
  </si>
  <si>
    <t>22/10/2025 SE VALIDA QUE EL CB NO CUENTA CON LA TARJETA DE SEMBRADO ACTIVA 
SE LE INDICA AL CB QUE SE COMUNIQUE CON EL ASESOR COMERCIAL O CON EL BANCO</t>
  </si>
  <si>
    <t>SBZZZ350</t>
  </si>
  <si>
    <t>5850688</t>
  </si>
  <si>
    <t>89257573</t>
  </si>
  <si>
    <t>PAPELERIA ARIAS</t>
  </si>
  <si>
    <t>FO-25-1721834</t>
  </si>
  <si>
    <t>22/10/2025 22-10 EN COMUNICACION CON EL SR JAIME VARGAS AL NÚMERO 320 3664878 SE LE SOLICITA LA FOTO DEL VAUCHER ...14:51 ENVIA VAUCHER Y CONFIRMA LOS ULTIMOS 4 DÍGITOS DE LA TARJETA DE SEMBRADO SON 6786...SE ESCALA A LA RED ...RESPUESTA DE LA RED: ** LA RED NOS BRINDA RESPUESTA Y NOS INDICA QUE PODEMOS DAR EL CIERRE A LA ACTIVIDAD YA QUE EL PROBLEMA SE GESTIONARA POR PARTE DE LA ENTIDAD</t>
  </si>
  <si>
    <t>5850712</t>
  </si>
  <si>
    <t>11843059</t>
  </si>
  <si>
    <t>MERCANDU</t>
  </si>
  <si>
    <t>FO-25-1721835</t>
  </si>
  <si>
    <t>22/10/2025 22-10 EN COMUNICACION CON EL SR JAIME VARGAS AL NÚMERO 3155647594 SE LE SOLICITA LA FOTO DEL VAUCHER ...14:49 ENVIA VAUCHER Y CONFIRMA LOS ULTIMOS 4 DÍGITOS DE LA TARJETA DE SEMBRADO SON 1287 ...SE ESCALA A LA RED ...RESPUESTA DE LA RED:  ** LA RED NOS BRINDA RESPUESTA Y NOS INDICA QUE PODEMOS DAR EL CIERRE A LA ACTIVIDAD YA QUE EL PROBLEMA SE GESTIONARA POR PARTE DE LA ENTIDAD</t>
  </si>
  <si>
    <t>5850763</t>
  </si>
  <si>
    <t>14059414</t>
  </si>
  <si>
    <t>TUCOMUNICACION</t>
  </si>
  <si>
    <t>FO-25-1722841</t>
  </si>
  <si>
    <t>22/10/2025 LA RED NOS BRINDA RESPUESTA Y NOS INDICA QUE PODEMOS DAR EL CIERRE A LA ACTIVIDAD YA QUE EL PROBLEMA SE GESTIONARA POR PARTE DE LA ENTIDAD</t>
  </si>
  <si>
    <t>5850772</t>
  </si>
  <si>
    <t>15951189</t>
  </si>
  <si>
    <t>MERKA SUPER</t>
  </si>
  <si>
    <t>FO-25-1718080</t>
  </si>
  <si>
    <t>24/10/2025 SE VISITA COMERCIO CB AVAL, SE EVIDENCIA EQUIPO ESTÁ ALERTADO, SE CAMBIA DATÁFONO, SE DEJA EL NUEVO CON LOS USUARIOS DEL CLIENTE, SE REALIZAN PRUEBAS OK, SE HABILITAN CIERRES, SE SIEMBRA TARJETA #4203.</t>
  </si>
  <si>
    <t>BBBFZ619</t>
  </si>
  <si>
    <t>5850895</t>
  </si>
  <si>
    <t>90133652</t>
  </si>
  <si>
    <t>BUSINESS GROWTH UP</t>
  </si>
  <si>
    <t>FO-25-1718082</t>
  </si>
  <si>
    <t>22/10/2025 SE REALIZA ESCALAMIENTO DE ERROR A PAOLA GARZÓN DE REDEBAN QUIEN INDICA QUE NO REGISTRA ERRORES SOBRE LA TERMINAL SE HACE PRUEBA TELETÓN EXITOSA, SE CONCLUYE QUE EL RECHAZO ES GENERADO POR QUÉ EL CLIENTE DEL CB NO TIENE ACTIVO EL RETIRO SIN TARJETA YA QUE LAS DEMÁS TX FUNCIONAN CON NORMALIDAD</t>
  </si>
  <si>
    <t>FIZZZ109</t>
  </si>
  <si>
    <t>5851085</t>
  </si>
  <si>
    <t>FO-25-1718191</t>
  </si>
  <si>
    <t>23/10/2025 CAMBIO DE EQUIPO NO IMPRIME UNO O MÁS CARACTERES</t>
  </si>
  <si>
    <t>5851262</t>
  </si>
  <si>
    <t>24167637</t>
  </si>
  <si>
    <t>PAPELERIA KEVINSOJE</t>
  </si>
  <si>
    <t>FO-25-1721836</t>
  </si>
  <si>
    <t>22/10/2025 22-10 EN COMUNICACION CON LA SRA ERIKA ROMERO AL NÚMERO 3144667564 SE LE SOLICITA LA FOTO DEL VAUCHER ...14:50 ENVIA VAUCHER Y CONFIRMA LOS ULTIMOS 4 DÍGITOS DE LA TARJETA DE SEMBRADO SON 7214 ...SE ESCALA A LA RED ...RESPUESTA DE LA RED:  ** LA RED NOS BRINDA RESPUESTA Y NOS INDICA QUE PODEMOS DAR EL CIERRE A LA ACTIVIDAD YA QUE EL PROBLEMA SE GESTIONARA POR PARTE DE LA ENTIDAD</t>
  </si>
  <si>
    <t>5851299</t>
  </si>
  <si>
    <t>15887854</t>
  </si>
  <si>
    <t>PINATAS JUGUETES Y ALGO MAS</t>
  </si>
  <si>
    <t>FO-25-1722839</t>
  </si>
  <si>
    <t>22/10/2025 ACTIVIDAD ESCALADA POR FALLA. EN VALIDACION CON LA RED Y ENTIDAD ** USUARIO TARDA EN ENVIAR LA INFORMACION PARA ESCALAR EL RADICADO.  ** LA RED NOS INFORMAN QUE LA ENTIDAD LE DESBLOQUEO LA TARJETA AL USUARIO, SE AUTORIZA CIERRE DE LA ACTIVIDAD</t>
  </si>
  <si>
    <t>5851355</t>
  </si>
  <si>
    <t>16584880</t>
  </si>
  <si>
    <t>VARIEDADES SARAY J</t>
  </si>
  <si>
    <t>FO-25-1718571</t>
  </si>
  <si>
    <t>23/10/2025 A LA ESPERAR DE RESPUESTA POR PARTE DE REDEBAN SOBRE FALLA PRESENTADA EN EL DATAFONO | 23/10/2025 SE VALIDA QUE EL EQUIPO CUENTA CON UN BLOQUEO
SE COMUNICA CON LA ENTIDAD Y LA ENTIDAD REALIZA EL DESBLOQUEO E INDICA QUE POR FAVOR VALIDEN EL DÍA DE MAÑANA</t>
  </si>
  <si>
    <t>BL010757</t>
  </si>
  <si>
    <t>5851825</t>
  </si>
  <si>
    <t>FO-25-1720412</t>
  </si>
  <si>
    <t>23/10/2025 SE REALIZA CAMBIO DE DATAFONO POR ESTADO ALERT INTERRUPTION, SE CONFIGURA SE INICIALIZA, SE REALIZA PRUEBAS OK</t>
  </si>
  <si>
    <t>5851874</t>
  </si>
  <si>
    <t>88043097</t>
  </si>
  <si>
    <t>ADRIAN.COM</t>
  </si>
  <si>
    <t>FO-25-1720425</t>
  </si>
  <si>
    <t>23/10/2025 SE REALIZA VISITA AL COMERCIO CASO SE ESCALA A LA ENTIDAD RBM NOS AUTORIZA A RETIRARNOS CB QUEDA EN OBSERVACIÓN POR PARTE DE LA ENTIDAD</t>
  </si>
  <si>
    <t>A1PZZ165</t>
  </si>
  <si>
    <t>5851889</t>
  </si>
  <si>
    <t>FO-25-1722294</t>
  </si>
  <si>
    <t>TARJETA NO SOPORTADA</t>
  </si>
  <si>
    <t>22/10/2025 22-10 SE ESCALA NOVEDAD A LA RED PARA VALIDAR FALLA. **  LA RED AUTORIZA CIERRE DEL RADICADO YA QIE CLIENTE TIENE LA TARJETA CANCELADA, LE SOLICITARAN UNA NUEVA.</t>
  </si>
  <si>
    <t>5852085</t>
  </si>
  <si>
    <t>24537987</t>
  </si>
  <si>
    <t>SERVINET COMPUTERS SEDE 2</t>
  </si>
  <si>
    <t>FO-25-1721651</t>
  </si>
  <si>
    <t>23/10/2025 FALLO SE PRESENTA DESDE LA CAÍDA DEL AWS EL DÍA 20/10/2025 QUE GENERA ERROR TARJETA USO RESTRINGIDO SE ESCALA CON REDEBAN E INDICAN QUE ES UN FALLO DE LA ENTIDAD BANCARIA Y QUE SE SOLUCIONARÁ EL DÍA DE MAÑANA PERO SE DEBE ESTAR CONFIRMANDO CON LA ENTIDAD</t>
  </si>
  <si>
    <t>5A00F535</t>
  </si>
  <si>
    <t>5852308</t>
  </si>
  <si>
    <t>20231445</t>
  </si>
  <si>
    <t>OH LALA SMOKING</t>
  </si>
  <si>
    <t>FO-25-1722842</t>
  </si>
  <si>
    <t>TRANSACCIÓN NO PERMITIDA</t>
  </si>
  <si>
    <t>23/10/2025 ACTIVIDAD ESCALADA POR FALLA. EN VALIDACION CON LA RED Y ENTIDAD ** LA ENTIDAD INFORMA QUE EL USUARIO PRESENTA UN BLOQUEO, POR LO CUAL SE MANEJARA DE MANERA INTERNA, SE PROCEDE A CERRAR ACTIVIDAD</t>
  </si>
  <si>
    <t>5852353</t>
  </si>
  <si>
    <t>21224696</t>
  </si>
  <si>
    <t>KOMUNICATE COM CAFE INTERNET</t>
  </si>
  <si>
    <t>FO-25-1721658</t>
  </si>
  <si>
    <t>23/10/2025 SE LLAMA AL CLIENTE SEÑORA JULIETA INFORMA QUE EL PROBLEMA QUE TENÍA ERA CON UN CONVENIO ESPECÍFICO QUE SALÍA ERROR PERO YA HOY PUDO HACER EL PAGO Y SALIÓ OK</t>
  </si>
  <si>
    <t>5852368</t>
  </si>
  <si>
    <t>FO-25-1727329</t>
  </si>
  <si>
    <t>23/10/2025 ACTIVIDAD ESCALADA POR FALLA. EN VALIDACION CON LA RED Y ENTIDAD** ENTIDAD INDICA QUE LE DESBLOQUEARAN LA TARJETA POR PARTE DEL BANCO, POR LO CUAL SE AUTORIZA EL CIERRE DE LA ACTIVIDAD</t>
  </si>
  <si>
    <t>5852416</t>
  </si>
  <si>
    <t>17591462</t>
  </si>
  <si>
    <t>PDV POPULAR 2</t>
  </si>
  <si>
    <t>FO-25-1722296</t>
  </si>
  <si>
    <t>23/10/2025 SE CREA ACTIVIDAD, POR FAVOR VALIDAR UBICACION Y FALLA ANTES DE IR AL SITIO | 23/10/2025 SE REALIZA ACTUALIZACIÓN DE VERSIÓN, SE CREA USUARIOS, SE HABILITA CIERRES, SE ESCALA ERROR DE TX CON PAOLA GARZÓN DE REDEBAN QUIEN INDICA QUE ES FALLA DE LA ENTIDAD, SE REALIZA EL ESCALAMIENTO A ESPERA DE RESPUESTA, SE REALIZA CIERRE Y RETIRO DEL CLIENTE AUTORIZADO POR REDEBAN.</t>
  </si>
  <si>
    <t>GA001489</t>
  </si>
  <si>
    <t>5852418</t>
  </si>
  <si>
    <t>15088347</t>
  </si>
  <si>
    <t>CONSUERTE GERMAN ARCINIEGAS</t>
  </si>
  <si>
    <t>FO-25-1722299</t>
  </si>
  <si>
    <t>23/10/2025 SE CREA ACTIVIDAD, POR FAVOR VALIDAR UBICACION Y FALLA ANTES DE IR AL SITIO | 23/10/2025 SE RELAIZA CAMBIO DE CABLE MAGIC BOX, PRUEBAS OK</t>
  </si>
  <si>
    <t>ABHZZ107</t>
  </si>
  <si>
    <t>5852494</t>
  </si>
  <si>
    <t>17572322</t>
  </si>
  <si>
    <t>MISCELANEA Y PAPELERIA MILLENIUM</t>
  </si>
  <si>
    <t>FO-25-1722301</t>
  </si>
  <si>
    <t>23/10/2025 SE CREA ACTIVIDAD, POR FAVOR VALIDAR UBICACION Y FALLA ANTES DE IR AL SITIO | 23/10/2025 SE REALIZA VISITA AL COMERCIO CB AVAL, SE VALIDA Y EL DATÁFONO PRESENTA DAÑO EN EL RODILLO DE LA IMPRESORA, Y ADICIONAL SE ALERTO EL EQUIPO, SE PROCEDE A CAMBIAR EQUIPO SE INSTALA UN DATÁFONO DESK 3500 SE HACE SEMBRADO DE TARJETA 2398, AL MOMENTO DE HACER LAS PRUEBAS SALE ERROR LLAME AL EMISOR Y ENTRA PRUEBA TRANSACCIÓN DECLINADA CUENTA INVALIDA , SE HACE EL RESPECTIVO ESCALONAMIENTO CON RBM PARA QUE NOS PUEDAN COLABORAR CON EL CASO, A LA ESPERA DE LA SOLUCIÓN O RAZÓN POR PARTE DE LA COMPAÑERA MAIRA SILVA DE RBM.
AL FINAL LA COMPAÑERA MAIRA SILVA AUTORIZA QUE NOS RETIRENOS EL PUNTO YA FUE ESCALADO EL CASO A LA ENTIDAD</t>
  </si>
  <si>
    <t>LMLZZ717</t>
  </si>
  <si>
    <t>5852505</t>
  </si>
  <si>
    <t>21127576</t>
  </si>
  <si>
    <t>DON PAGO BOSA</t>
  </si>
  <si>
    <t>FO-25-1722305</t>
  </si>
  <si>
    <t>23/10/2025 SE CREA ACTIVIDAD, POR FAVOR VALIDAR UBICACION Y FALLA ANTES DE IR AL SITIO | 23/10/2025 FALLA EN USUARIO EN SWISH QUEMADO SE REALIZA PRUEBA DE TELETON 1 PESO EXITOSA</t>
  </si>
  <si>
    <t>SASZZ934</t>
  </si>
  <si>
    <t>5852598</t>
  </si>
  <si>
    <t>21346663</t>
  </si>
  <si>
    <t>TECNOHOGAR JOLIVER</t>
  </si>
  <si>
    <t>FO-25-1723641</t>
  </si>
  <si>
    <t>23/10/2025 ACTIVIDAD ESCALADA POR FALLA. EN VALIDACION CON LA RED Y ENTIDAD ** SE ESCALA Y EN PRUEBAS CON LA RED USUARO CONFIRMA FUNCIONAMIENTO CORRECTO.</t>
  </si>
  <si>
    <t>5852679</t>
  </si>
  <si>
    <t>18737445</t>
  </si>
  <si>
    <t>RIO COMUNICACIONES</t>
  </si>
  <si>
    <t>FO-25-1722844</t>
  </si>
  <si>
    <t>23/10/2025 SE CREA ACTIVIDAD, POR FAVOR VALIDAR UBICACION Y FALLA ANTES DE IR AL SITIO | 24/10/2025 SE REALIZA VISITA TÉCNICA EN ATENCIÓN AL INCIDENTE REPORTADO CON EL DATÁFONO DEL CORRESPONSAL BANCO DE BOGOTÁ. EL USUARIO CONFIRMA SU IDENTIDAD AL INICIO DE LA INTERVENCIÓN. POSTERIORMENTE, INFORMA QUE EL TECLADO DEL DISPOSITIVO PRESENTA FALLAS: VARIAS TECLAS ESTÁN DETERIORADAS . SE PROCEDE A VALIDAR FÍSICAMENTE EL EQUIPO Y SE CONFIRMA QUE EL TECLADO EFECTIVAMENTE PRESENTA DESGASTE SIGNIFICATIVO, DIFICULTANDO LA LECTURA Y OPERACIÓN DE LAS TECLAS.</t>
  </si>
  <si>
    <t>9B0HZ308</t>
  </si>
  <si>
    <t>5852694</t>
  </si>
  <si>
    <t>18813410</t>
  </si>
  <si>
    <t>CELULARES Y TELECOMUNICACIONES CELTEL S.A. - PIEDECUESTA</t>
  </si>
  <si>
    <t>FO-25-1722846</t>
  </si>
  <si>
    <t>23/10/2025 SE CREA ACTIVIDAD, POR FAVOR VALIDAR UBICACION Y FALLA ANTES DE IR AL SITIO | 24/10/2025 MANTENIMIENTO A SISTEMA OPERATIVO Y ACTUALIZAR A VERSIÓN 10.6 SE VERIFICA SI CORREO FUNCIONAMIENTO</t>
  </si>
  <si>
    <t>A4OZZ944</t>
  </si>
  <si>
    <t>5852748</t>
  </si>
  <si>
    <t>13279666</t>
  </si>
  <si>
    <t>SUBSIDROGAS MADRID</t>
  </si>
  <si>
    <t>FO-25-1723453</t>
  </si>
  <si>
    <t>24/10/2025 SE REALIZA VISITA AL COMERCIO SE REALIZA ESCALAMIENTO A LA ENTIDAD POR BLOQUEO RBM NOS AUTORIZA A RETIRARNO Y CERRAR CASO</t>
  </si>
  <si>
    <t>10KZZ343</t>
  </si>
  <si>
    <t>5852813</t>
  </si>
  <si>
    <t>87184295</t>
  </si>
  <si>
    <t>VARIEDADES LORENA PIEDECUESTA</t>
  </si>
  <si>
    <t>FO-25-1723457</t>
  </si>
  <si>
    <t>24/10/2025 SE ENCUENTRA EQUIPO CON VERSIÓN 10.5 POR LO TANTO SE REALIZA MANTENIMIENTO SE INSTALA SISTEMA OPERATIVO Y VERSIÓN 10.60 PARA CORREGIR ESTE ERROR PRUEBA OK</t>
  </si>
  <si>
    <t>LMKZZ267</t>
  </si>
  <si>
    <t>5852866</t>
  </si>
  <si>
    <t>17594342</t>
  </si>
  <si>
    <t>TELECOMUNICACIONES ELEPHANT</t>
  </si>
  <si>
    <t>FO-25-1724429</t>
  </si>
  <si>
    <t>23/10/2025 ACTIVIDAD ESCALADA POR FALLA. EN VALIDACION CON LA RED Y ENTIDAD** LA RED NOS INDICA QUE LA ENTIDAD PROCEDERA A HACER EL DESBLOQUEO DE LA TARJETA, SE PROCEDE A CERRAR ACTIVIDAD</t>
  </si>
  <si>
    <t>5852979</t>
  </si>
  <si>
    <t>81263238</t>
  </si>
  <si>
    <t>COMERCIALIZADORA DJW</t>
  </si>
  <si>
    <t>FO-25-1723643</t>
  </si>
  <si>
    <t>23/10/2025 SE CREA ACTIVIDAD, POR FAVOR VALIDAR UBICACION Y FALLA ANTES DE IR AL SITIO | 23/10/2025 SE LLEGA A LA COMERCIO SE VÁLIDA DATÁFONO, ESTÁ FUNCIONANDO PERO SALE ERROR DE TARJETA NO SOPORTADA, SE ESCALA A EJECUTIVO DE REDEBAN, EL CUAL INDICA QUE ESTÁ BLOQUEADO Y QUE SE LES REALIZARÁ EL DESBLOQUEO DESDE EL BANCO , SE LE INFORMA AL CB QUE EL BANCO LES REALIZARÁ EL DESBLOQUEO</t>
  </si>
  <si>
    <t>SAAZZ587</t>
  </si>
  <si>
    <t>5853075</t>
  </si>
  <si>
    <t>16152373</t>
  </si>
  <si>
    <t>PANALERA Y BOUTIQUE L Y C</t>
  </si>
  <si>
    <t>FO-25-1724431</t>
  </si>
  <si>
    <t>23/10/2025 SE CREA ACTIVIDAD, POR FAVOR VALIDAR UBICACION Y FALLA ANTES DE IR AL SITIO | 24/10/2025 SE CAMBIA DATÁFONO YA QUE TENIA LA TECLA FLECHA ARRIBA PEGADA</t>
  </si>
  <si>
    <t>BSZZZ906</t>
  </si>
  <si>
    <t>5853087</t>
  </si>
  <si>
    <t>72080716</t>
  </si>
  <si>
    <t>MULTISERVICIOS BOULEVARD</t>
  </si>
  <si>
    <t>FO-25-1726418</t>
  </si>
  <si>
    <t>23/10/2025 ACTIVIDAD ESCALADA POR FALLA. EN VALIDACION CON LA RED Y ENTIDAD ** LA ENTIDAD NOS BRINDA LA SIGUIENTE RESPUESTA, CASO FUE ENVIADO AL ÁREA DE SWITCH CON GOU PAYMENTS, SE LE INDICA AL USUARIO Y SE RPOCEDE A CERRAR ACTIVIDAD</t>
  </si>
  <si>
    <t>5853228</t>
  </si>
  <si>
    <t>17773136</t>
  </si>
  <si>
    <t>JER PUERTO BOYACA LA RAPIDO</t>
  </si>
  <si>
    <t>FO-25-1724432</t>
  </si>
  <si>
    <t>23/10/2025 SE CREA ACTIVIDAD, POR FAVOR VALIDAR UBICACION Y FALLA ANTES DE IR AL SITIO | 24/10/2025 SE REALIZA VISITA TÉCNICA EN EL CORRESPONSAL DEL BANCO DE BOGOTÁ PARA ATENDER EL INCIDENTE REPORTADO CON EL LECTOR DE CÓDIGO DE BARRAS. EL USUARIO CONFIRMA SU IDENTIFICACIÓN Y MANIFIESTA QUE EL DISPOSITIVO NO LOGRA LEER NINGUNA FACTURA CON CÓDIGO DE BARRAS, INCLUSO TRAS REINICIAR EL EQUIPO.  
DURANTE LA VALIDACIÓN, SE CONSTATA QUE EL LECTOR PRESENTA FALLAS FUNCIONALES. SE PROCEDE AL REEMPLAZO POR UN LECTOR NUEVO, EL CUAL QUEDA INSTALADO Y OPERATIVO. SE REALIZAN PRUEBAS DE LECTURA CON RESULTADOS EXITOSOS, CONFIRMANDO EL RESTABLECIMIENTO DEL SERVICIO.</t>
  </si>
  <si>
    <t>GZMZZ470</t>
  </si>
  <si>
    <t>5853328</t>
  </si>
  <si>
    <t>17038720</t>
  </si>
  <si>
    <t>TECNOIP</t>
  </si>
  <si>
    <t>FO-25-1724620</t>
  </si>
  <si>
    <t>24/10/2025 SE COMUNICA CON COMERCIO VIA WHATSAPP INDICA QUE EL DATAFONO ESTA FUNCIONANDO CON NORMALIDAD.</t>
  </si>
  <si>
    <t>5853425</t>
  </si>
  <si>
    <t>90188604</t>
  </si>
  <si>
    <t>TIENDA CKAU AND</t>
  </si>
  <si>
    <t>FO-25-1725672</t>
  </si>
  <si>
    <t>24/10/2025 SE REALIZA REINICIALIZACION Y TARJETA FUNCIONA OK</t>
  </si>
  <si>
    <t>VIZZZ063</t>
  </si>
  <si>
    <t>5853658</t>
  </si>
  <si>
    <t>24601056</t>
  </si>
  <si>
    <t>PAPELERIA LA 27E</t>
  </si>
  <si>
    <t>FO-25-1726949</t>
  </si>
  <si>
    <t>24/10/2025 CORRESPONSAL FUNCIONA CORRECTAMENTE EL RECHAZO ERA DE ENTIDAD PERO YA SE RESTABLECIO EL CORRESPONSAL ESTA FUNCIONANDO CORRECTAMENTE</t>
  </si>
  <si>
    <t>7A00K830</t>
  </si>
  <si>
    <t>5853720</t>
  </si>
  <si>
    <t>90181794</t>
  </si>
  <si>
    <t>SENDEROS 360 PAPELERIA</t>
  </si>
  <si>
    <t>FO-25-1726951</t>
  </si>
  <si>
    <t>24/10/2025 SE REALIZA VISITA AL COMERCIO SE REALIZA ESCALAMIENTO A LA ENTIDAD POR PROBLEMAS DE BLOQUEO POR PARTE DE LA ENTIDAD RBM NOS AUTORIZA A RETIRARNOS Y A CERRAR EL CASO</t>
  </si>
  <si>
    <t>VGZZZ785</t>
  </si>
  <si>
    <t>5854044</t>
  </si>
  <si>
    <t>87310317</t>
  </si>
  <si>
    <t>DIANA CAROLINA HERNANDEZ ROMERO</t>
  </si>
  <si>
    <t>FO-25-1727331</t>
  </si>
  <si>
    <t>24/10/2025 SE REALIZA VISITA AL COMERCIO SE HACE CAMBIO DE LECTORA SE REALIZAN PRUEBAS OK</t>
  </si>
  <si>
    <t>SX0ZZ854</t>
  </si>
  <si>
    <t>5854219</t>
  </si>
  <si>
    <t>FO-25-1729026</t>
  </si>
  <si>
    <t>24/10/2025 SE REALIZA VISITA, SE ENCUENTRA DATÁFONO CON FALLA DE TARJETA DE USO RESTRINGIDO, SE ESCALA A EJECUTIVO DE REDEBAN EL CUAL REPORTA AL BANCO YA QUE SE ENCUENTRA BLOQUEADO, SE LE INDICA AL CLIENTE QUE DESDE EL BANCO SE LE SOLUCIONARÁ LA NOVEDAD MAÑANA,</t>
  </si>
  <si>
    <t>BBBBK220</t>
  </si>
  <si>
    <t>5854271</t>
  </si>
  <si>
    <t>14803639</t>
  </si>
  <si>
    <t>AQUIDROGAS EL ROSAL 1</t>
  </si>
  <si>
    <t>FO-25-1728713</t>
  </si>
  <si>
    <t>24/10/2025 ACTIVIDAD ESCALADA POR FALLA. EN VALIDACION CON LA RED Y ENTIDAD ** EL PROBLEMA ES POR PARTE DE LA ENTIDAD, PROCEDERAN A DESBLOQUEAR LA TARJETA, SE LE INDICA AL USUARIO Y SE PROCEDE A CERRAR ACTIVIDAD</t>
  </si>
  <si>
    <t>5854311</t>
  </si>
  <si>
    <t>FO-25-1729028</t>
  </si>
  <si>
    <t>25/10/2025 ESTAMOS EN SITIO DESDE LAS 8AM PERO PUNTO ESTABA CERRADO, COMERCIO ABRE  A LAS 9AM, SE HABLO CON USUARIA Y SE DA ESPERA HASTA LAS 9 QUE ABREN. | 25/10/2025 SE ESPERA HASTA LAS 9 QUE ABRAN EL PUNTO Y SE VALIDA QUE EL POS FUNCIONA CORRECTAMENTE</t>
  </si>
  <si>
    <t>AD00U595</t>
  </si>
  <si>
    <t>5854360</t>
  </si>
  <si>
    <t>21056890</t>
  </si>
  <si>
    <t>INTERNET BANDA ANCHA SUPERAPIDISIMO</t>
  </si>
  <si>
    <t>FO-25-1728716</t>
  </si>
  <si>
    <t>24/10/2025 EN LLAMADA CON CLIENTE LEIDY PAOLA CADENA AL NÚMERO 3186450707 SE LOGRA IDENTIFICAR QUE NO ESTÁ TOMANDO SOLO LAS FACTURAS DEL GAS CON ALCANOS YA QUE LA ENTIDAD SUSPENDIÓ TEMPORALMENTE EL CONVENIO CON ALCANOS.</t>
  </si>
  <si>
    <t>5854595</t>
  </si>
  <si>
    <t>89141598</t>
  </si>
  <si>
    <t>LA SEPTIMA PARADA 5 - 1</t>
  </si>
  <si>
    <t>FO-25-1729359</t>
  </si>
  <si>
    <t>25/10/2025 SE VISITA COMERCIO CB AVAL, SE LE BRINDA CAPACITACIÓN DE USO DEL LECTOR DE BARRAS PARA QUE EL CLIENTE SEPA MANIPULARLO CORRECTAMENTE, SE REALIZAN PRUEBAS OK, NO UPS.</t>
  </si>
  <si>
    <t>FAPZZ412</t>
  </si>
  <si>
    <t>5854631</t>
  </si>
  <si>
    <t>89499531</t>
  </si>
  <si>
    <t>ASESORIAS CONTABLES Y MULTISERVICIOS S.R.</t>
  </si>
  <si>
    <t>FO-25-1729757</t>
  </si>
  <si>
    <t>24/10/2025 SE VISITA COMERCIO, FALLA EN TRANSACCIONES, SE ESCALA A PAOLA GARZON DE RBM E INDICA QUE LA FALLA ES POR PARTE DE LA ENTIDAD, LA TARJETA DE SEMBRADO SE ENCUENTRA BLOQUEADA. SE LE INFORMA AL CLIENTE QUE DEBE SOLICITAR UNA NUEVA. AUTORIZA EL RETIRO DEL CB</t>
  </si>
  <si>
    <t>SEZZZ051</t>
  </si>
  <si>
    <t>5854851</t>
  </si>
  <si>
    <t>FO-25-1730123</t>
  </si>
  <si>
    <t>24/10/2025 DURANTE LA VISITA TECNICA SE  ENCONTRAMOS QUE  CABLE MAGIC BOX Y CARRGADOR SE ENCUENTRA EN DAÑO REALIZA CAMBIO PRUEBA OK PARÁMETROS OKAY CIERRE OKAY</t>
  </si>
  <si>
    <t>5854904</t>
  </si>
  <si>
    <t>FO-25-1730124</t>
  </si>
  <si>
    <t>25/10/2025 SE VISITA PUNTO EVIDENCIANDO QUE LA FALLA REPORTADA POR EL CLIENTE ES DEBIDO A LA IMPRESIÓN DE LOS RECIBOS DE LA LUZ EMPRESA EBBSA SE REALIZAN VALIDACIONES DEL LECTOR CON RECIBO DE GAS VANTI Y CON EL RECIBO EBBSA DESCARGADO DIRECTAMENTE DEL LA PÁGINA ARROJANDO PRUEBAS EXITOSAS  CLIENTE CONFORME.</t>
  </si>
  <si>
    <t>5854962</t>
  </si>
  <si>
    <t>FO-25-1730802</t>
  </si>
  <si>
    <t>24/10/2025 SE ESCALA CASO A LA RED Y ENTIDAD POR TIPO DE FALLA. ** LA RED AUTORIZA CIERRE DE LA ORDEN YA QUE LA FALLA ES DIRECTAMENTE DE LA ENTIDAD, SE LE INFORMA AL USUARIO QUE EL DIA DE MAÑANA HAGA PRUEBAS.</t>
  </si>
  <si>
    <t>5854992</t>
  </si>
  <si>
    <t>17951468</t>
  </si>
  <si>
    <t>PAPELERIA Y MISCELANEA MELANNIE</t>
  </si>
  <si>
    <t>FO-25-1730805</t>
  </si>
  <si>
    <t>25/10/2025 SE HACE PRESENCIA EN COMERCIO SE REALIZA CAMBIO DE EQUIPO DEBIDO A QUE TIENE EL TECLADO DURO SE REALIZAN PRUEBA AUTORIZADA POR LA RED CONVENIO 4998 TELETON VALOR DE 1 PESO OK 
SE CREA USUARIO Y CONTRASEÑA</t>
  </si>
  <si>
    <t>A1MZZ103</t>
  </si>
  <si>
    <t>5855059</t>
  </si>
  <si>
    <t>15324437</t>
  </si>
  <si>
    <t>SALA DE INTERNET MYSPACE COM</t>
  </si>
  <si>
    <t>FO-25-1730806</t>
  </si>
  <si>
    <t>24/10/2025 SE CREA ACTIVIDAD, POR FAVOR VALIDAR UBICACION Y FALLA ANTES DE IR AL SITIO | 27/10/2025 SE REALIZA CAMBIO DE DATÁFONO, SE DEJA DSK 3500 SE HACEN PRUEBAS OK , SE REALIZA CAMBIO DE HUB SE DEJA NUEVO OK ,VISITA EXITOSA</t>
  </si>
  <si>
    <t>9B00Q140</t>
  </si>
  <si>
    <t>5855285</t>
  </si>
  <si>
    <t>FO-25-1731563</t>
  </si>
  <si>
    <t>24/10/2025 SE CREA ACTIVIDAD, POR FAVOR VALIDAR UBICACION Y FALLA ANTES DE IR AL SITIO | 25/10/2025 SE CONTACTA CLIENTE PERO NO SE ENCUENTRA EN EL LOCAL , SOLICITA NOS COMUNIQUEMOS EL DIA LUNES PARA VALIDAR INCONVENIENTE | 27/10/2025 SE VISITA EL CORRESPONSAL PARA REVISAR FALLA DE DATÁFONO ERROR RETIRE TARJETA, SE REALIZA CAMBIO DE EQUIPO Y SE HACE PRUEBAS OK, EL CORRESPONSAL QUEDA OPERATIVO</t>
  </si>
  <si>
    <t>5855434</t>
  </si>
  <si>
    <t>89067795</t>
  </si>
  <si>
    <t>JESMAR COMUNICACIONES CPS DONCELLO</t>
  </si>
  <si>
    <t>FO-25-1732846</t>
  </si>
  <si>
    <t>25/10/2025 SE LLAMA AL 3118187597 - 3162136509; NO CONTESTA SE LE ESCRIBE POR WSP PARA SOLICITAR TIRILLA - CB CONFIRMA QUE YA EL SERVICIO FUNCIONA SIN PROBLEMA. SE LE INFROMA CIERRE DEL REPORTE</t>
  </si>
  <si>
    <t>5855494</t>
  </si>
  <si>
    <t>FO-25-1732695</t>
  </si>
  <si>
    <t>25/10/2025 SE REALIZA LLAMADA TELEFÓNICA AL USUARIO PARA VALIDAR EL INCIDENTE REPORTADO CON EL DATÁFONO DEL CORRESPONSAL BANCO DE BOGOTÁ. EL USUARIO RESPONDE E INFORMA QUE EL DISPOSITIVO NO LE PERMITE REALIZAR CIERRES PARCIALES NI GENERALES. DURANTE LA LLAMADA, SE LE BRINDA UNA EXPLICACIÓN DETALLADA SOBRE EL PROCEDIMIENTO CORRECTO PARA EFECTUAR AMBOS TIPOS DE CIERRE. TRAS LA ORIENTACIÓN, EL USUARIO REALIZA LAS PRUEBAS CORRESPONDIENTES Y CONFIRMA QUE AHORA PUEDE EJECUTAR LOS CIERRES DE FORMA ADECUADA. INCIDENTE SOLUCIONADO.</t>
  </si>
  <si>
    <t>19300</t>
  </si>
  <si>
    <t>5855757</t>
  </si>
  <si>
    <t>17190844</t>
  </si>
  <si>
    <t>GUACHENE</t>
  </si>
  <si>
    <t>GRANERO JR</t>
  </si>
  <si>
    <t>FO-25-1733591</t>
  </si>
  <si>
    <t>PIN INVALIDO</t>
  </si>
  <si>
    <t>25/10/2025 SE CREA ACTIVIDAD, POR FAVOR VALIDAR UBICACION Y FALLA ANTES DE IR AL SITIO | 25/10/2025 SE INTENTA VALIDACION CON EL CLIENTE PERO NO SE CONSIGUE DADO ES UNA ZONA DE ACCESO RESTTRINGIDO POR ORDEN PUBLICO SE INTENTARA VALIDACION EL DIA LUNES PARA PODER PROCEDER CON AL VISITA. | 28/10/2025 SE REALIZA VALIDACION CON EL CLIENTE, SE ESCALA A REDEBAN Y A ENTIDAD, REALILZAN DESBLOQUEO  DE TARJETA DE SEMBRADO , SE HABLA CON EL CLIENTE Y CONFIRMA OPERATIVIDAD DEL SERVICIO</t>
  </si>
  <si>
    <t>5855799</t>
  </si>
  <si>
    <t>14679641</t>
  </si>
  <si>
    <t>SUPERMERCADOS GALERIAS PLAZA</t>
  </si>
  <si>
    <t>FO-25-1733813</t>
  </si>
  <si>
    <t>25/10/2025 SE CREA ACTIVIDAD, POR FAVOR VALIDAR UBICACION Y FALLA ANTES DE IR AL SITIO | 25/10/2025 SE REALIZA VALIDACION Y DADO UNA TORMENTA SE QUEMARON VARIOS EQUIPOS DEL CLIENTE, SE PROCEDE CON VIISTA EL DIA LUNES POR SOLICITUD DEL CLIENTE | 27/10/2025 SE VISITA ESTABLECIMIENTO, CLIENTE INDICA QUE EL DAÑOS ES EL UN EQUIPO ADQUIRENTE Y QUE EL CORRESPONSAL SE ENCUENTRA FUNCIONANDO EXITOSAMENTE. NO SE MANIPULAN EQUIPOS</t>
  </si>
  <si>
    <t>FUA00001</t>
  </si>
  <si>
    <t>5855847</t>
  </si>
  <si>
    <t>17395955</t>
  </si>
  <si>
    <t>TEAM COMMUNICATIONS LA DORADA</t>
  </si>
  <si>
    <t>FO-25-1734117</t>
  </si>
  <si>
    <t>25/10/2025 SE CREA ACTIVIDAD, POR FAVOR VALIDAR UBICACION Y FALLA ANTES DE IR AL SITIO | 25/10/2025 SE HACE CONTACTO CON LA SEÑORA VALERIA RAMOS AL NÚMERO 3228544135, ME INDICA QUE ME ATIENDE EL LUNES 25/10/2025 DESPUÉS DE LAS 2 DE LA TARDE | 28/10/2025 POR DEMORAS EN TRANCONES(PARE Y SIGA) EN LA VÍA NO SE LLEGA DENTRO DEL TIEMPO | 28/10/2025 SE CAMBIA DATÁFONO POR FALLA DE IMPRESORA. SE HACEN LAS PRUEBAS DE TRANSACCIONES TODO OK</t>
  </si>
  <si>
    <t>GZ0MZ795</t>
  </si>
  <si>
    <t>5855913</t>
  </si>
  <si>
    <t>18314062</t>
  </si>
  <si>
    <t>PAPELERIA Y MISCELANEA MAGACOS</t>
  </si>
  <si>
    <t>FO-25-1740361</t>
  </si>
  <si>
    <t>27/10/2025 "25-10 SE LLAMA A USER NO CONTESTA, SE LE ESCRIBE POR WSP Y SE LE SOLICITA FOTO DE TIRILLA ** 25-10 MANDA TIIRILLA Y TS. SE ESCALA A LA RED PARA REVISION EL LUNES 27/10** NO SE PUEDE ATENDER ACTIVIDAD YA QUE NO CONTAMOS CON SOPRTE POR PARTE DE LA ENTIDAD Y LA RED ** 27-10 RESPUESTA DE LA RED: DESDE ENTIDAD NOS INDICA QUE YA REALIZARON UN AJUSTE Y QUE ES POSIBLE REALIZAR UNA NUEVA TRANSACCIÓN. POR FAVOR PROBEMOS NUEVAMENTE.SE LE INDICA AL USUARIO** 27-10 EN COMUNICACIÓN CON EL SEÑOR LUIS MIGUEL AMEZQUITA AL NUMERO 3186921071 INDICA QUE EL CB YA SE ENCUENTRA OPERATIVO, SE PROCEDE A CERRAR ESTE CASO  0" | 27/10/2025 "25-10 SE LLAMA A USER NO CONTESTA, SE LE ESCRIBE POR WSP Y SE LE SOLICITA FOTO DE TIRILLA ** 25-10 MANDA TIIRILLA Y TS. SE ESCALA A LA RED PARA REVISION EL LUNES 27/10** NO SE PUEDE ATENDER ACTIVIDAD YA QUE NO CONTAMOS CON SOPRTE POR PARTE DE LA ENTIDAD Y LA RED ** 27-10 RESPUESTA DE LA RED: DESDE ENTIDAD NOS INDICA QUE YA REALIZARON UN AJUSTE Y QUE ES POSIBLE REALIZAR UNA NUEVA TRANSACCIÓN. POR FAVOR PROBEMOS NUEVAMENTE.SE LE INDICA AL USUARIO** 27-10 EN COMUNICACIÓN CON EL SEÑOR LUIS MIGUEL AMEZQUITA AL NUMERO 3186921071 INDICA QUE EL CB YA SE ENCUENTRA OPERATIVO, SE PROCEDE A CERRAR ESTE CASO  0" | 27/10/2025 "25-10 SE LLAMA A USER NO CONTESTA, SE LE ESCRIBE POR WSP Y SE LE SOLICITA FOTO DE TIRILLA ** 25-10 MANDA TIIRILLA Y TS. SE ESCALA A LA RED PARA REVISION EL LUNES 27/10** NO SE PUEDE ATENDER ACTIVIDAD YA QUE NO CONTAMOS CON SOPRTE POR PARTE DE LA ENTIDAD Y LA RED ** 27-10 RESPUESTA DE LA RED: DESDE ENTIDAD NOS INDICA QUE YA REALIZARON UN AJUSTE Y QUE ES POSIBLE REALIZAR UNA NUEVA TRANSACCIÓN. POR FAVOR PROBEMOS NUEVAMENTE.SE LE INDICA AL USUARIO** 27-10 EN COMUNICACIÓN CON EL SEÑOR LUIS MIGUEL AMEZQUITA AL NUMERO 3186921071 INDICA QUE EL CB YA SE ENCUENTRA OPERATIVO, SE PROCEDE A CERRAR ESTE CASO  0"</t>
  </si>
  <si>
    <t>GARCIA CHAVARRIA TATIANA</t>
  </si>
  <si>
    <t>5856018</t>
  </si>
  <si>
    <t>FO-25-1735856</t>
  </si>
  <si>
    <t>25/10/2025 SE ESCALA PARA VISITA. LLAMAR ANTES DE VISITAR, CONFIRMAR FALLA Y DATOS. | 27/10/2025 CAMBIO DE EQUIPO POR ERROR ALERTA INTERRUPTIONS</t>
  </si>
  <si>
    <t>5856738</t>
  </si>
  <si>
    <t>FO-25-1740540</t>
  </si>
  <si>
    <t>27/10/2025 "27-10 EN COMUNICACION CON LA SEÑORA ADRIANA HERNANDEZ AL NUMERO 3227569246 INDICA QUE LA FALLA SE SIGUE PRESENTANDO, ENVIA FOTO SOLCIITADA Y CONFIRMA LOS ULTIMOS 4 DIGITOS DE LA TS **6601, SE ESCALA A LA RED** 27-10 RESPUESTA DE LA RED: DESDE ENTIDAD NOS INDICA QUE YA REALIZARON UN AJUSTE Y QUE ES POSIBLE REALIZAR UNA NUEVA TRANSACCIÓN. POR FAVOR PROBEMOS NUEVAMENTE.SE LE INDICA A LA USUARIA**27*-10 EN COMUNICACIÓN CON LA SEÑORA ADRIANA HERNANDEZ AL NUMERO 3227569246 INDICA QUE EL CB YA SE ENCUENTRA OPERATIVO, SE PROCEDE A CERRAR ESTE CASO  0" | 27/10/2025 "27-10 EN COMUNICACION CON LA SEÑORA ADRIANA HERNANDEZ AL NUMERO 3227569246 INDICA QUE LA FALLA SE SIGUE PRESENTANDO, ENVIA FOTO SOLCIITADA Y CONFIRMA LOS ULTIMOS 4 DIGITOS DE LA TS **6601, SE ESCALA A LA RED** 27-10 RESPUESTA DE LA RED: DESDE ENTIDAD NOS INDICA QUE YA REALIZARON UN AJUSTE Y QUE ES POSIBLE REALIZAR UNA NUEVA TRANSACCIÓN. POR FAVOR PROBEMOS NUEVAMENTE.SE LE INDICA A LA USUARIA**27*-10 EN COMUNICACIÓN CON LA SEÑORA ADRIANA HERNANDEZ AL NUMERO 3227569246 INDICA QUE EL CB YA SE ENCUENTRA OPERATIVO, SE PROCEDE A CERRAR ESTE CASO  0" | 27/10/2025 "27-10 EN COMUNICACION CON LA SEÑORA ADRIANA HERNANDEZ AL NUMERO 3227569246 INDICA QUE LA FALLA SE SIGUE PRESENTANDO, ENVIA FOTO SOLCIITADA Y CONFIRMA LOS ULTIMOS 4 DIGITOS DE LA TS **6601, SE ESCALA A LA RED** 27-10 RESPUESTA DE LA RED: DESDE ENTIDAD NOS INDICA QUE YA REALIZARON UN AJUSTE Y QUE ES POSIBLE REALIZAR UNA NUEVA TRANSACCIÓN. POR FAVOR PROBEMOS NUEVAMENTE.SE LE INDICA A LA USUARIA**27*-10 EN COMUNICACIÓN CON LA SEÑORA ADRIANA HERNANDEZ AL NUMERO 3227569246 INDICA QUE EL CB YA SE ENCUENTRA OPERATIVO, SE PROCEDE A CERRAR ESTE CASO  0"</t>
  </si>
  <si>
    <t>5856744</t>
  </si>
  <si>
    <t>FO-25-1741633</t>
  </si>
  <si>
    <t>27/10/2025 27-10 EN COMUNICACION CON EL SEÑOR MARTIN RODRIGUEZ AL NUMERO 3132602711 INDICA QUE LA FALLA SE SIGUE PRESENTANDO, ENVIA FOTO SOLICITADA Y CONFIRMA LOS ULTIMOS 4 DIGITOS DE LA TS **6615, SE ESCALA A LA RED*** 27-10 RESPUESTA DE LA RED: DESDE ENTIDAD NOS INDICA QUE YA REALIZARON UN AJUSTE Y QUE ES POSIBLE REALIZAR UNA NUEVA TRANSACCIÓN. POR FAVOR PROBEMOS NUEVAMENTE.SE LE INDICA A LA USUARIA**27*-10 EN COMUNICACIÓN CON EL SEÑOR MARTIN RODRIGUEZ AL NUMERO 3132602711 INDICA QUE EL CB YA SE ENCUENTRA OPERATIVO, SE PROCEDE A CERRAR ESTE CASO | 27/10/2025 27-10 EN COMUNICACION CON EL SEÑOR MARTIN RODRIGUEZ AL NUMERO 3132602711 INDICA QUE LA FALLA SE SIGUE PRESENTANDO, ENVIA FOTO SOLICITADA Y CONFIRMA LOS ULTIMOS 4 DIGITOS DE LA TS **6615, SE ESCALA A LA RED*** 27-10 RESPUESTA DE LA RED: DESDE ENTIDAD NOS INDICA QUE YA REALIZARON UN AJUSTE Y QUE ES POSIBLE REALIZAR UNA NUEVA TRANSACCIÓN. POR FAVOR PROBEMOS NUEVAMENTE.SE LE INDICA A LA USUARIA**27*-10 EN COMUNICACIÓN CON EL SEÑOR MARTIN RODRIGUEZ AL NUMERO 3132602711 INDICA QUE EL CB YA SE ENCUENTRA OPERATIVO, SE PROCEDE A CERRAR ESTE CASO | 27/10/2025 27-10 EN COMUNICACION CON EL SEÑOR MARTIN RODRIGUEZ AL NUMERO 3132602711 INDICA QUE LA FALLA SE SIGUE PRESENTANDO, ENVIA FOTO SOLICITADA Y CONFIRMA LOS ULTIMOS 4 DIGITOS DE LA TS **6615, SE ESCALA A LA RED*** 27-10 RESPUESTA DE LA RED: DESDE ENTIDAD NOS INDICA QUE YA REALIZARON UN AJUSTE Y QUE ES POSIBLE REALIZAR UNA NUEVA TRANSACCIÓN. POR FAVOR PROBEMOS NUEVAMENTE.SE LE INDICA A LA USUARIA**27*-10 EN COMUNICACIÓN CON EL SEÑOR MARTIN RODRIGUEZ AL NUMERO 3132602711 INDICA QUE EL CB YA SE ENCUENTRA OPERATIVO, SE PROCEDE A CERRAR ESTE CASO</t>
  </si>
  <si>
    <t>5856780</t>
  </si>
  <si>
    <t>89441956</t>
  </si>
  <si>
    <t>MISCELANEA Y PAPELERIA KENNEDY</t>
  </si>
  <si>
    <t>FO-25-1739538</t>
  </si>
  <si>
    <t>27/10/2025 27-10 EN COMUNICACION CON LA SEÑORA LEYDI MARISOL TAIMAL BENITEZ  AL NUMERO 3157989788 INDICA QUE EL CB SE ENCUENTRA OPERATIVO Y QUE NO NECESITA LA GESTION, SE PROCEDE A CERARR ESTE CASO POR SOLICITUD DEL USURIO | 27/10/2025 27-10 EN COMUNICACION CON LA SEÑORA LEYDI MARISOL TAIMAL BENITEZ  AL NUMERO 3157989788 INDICA QUE EL CB SE ENCUENTRA OPERATIVO Y QUE NO NECESITA LA GESTION, SE PROCEDE A CERARR ESTE CASO POR SOLICITUD DEL USURIO | 27/10/2025 27-10 EN COMUNICACION CON LA SEÑORA LEYDI MARISOL TAIMAL BENITEZ  AL NUMERO 3157989788 INDICA QUE EL CB SE ENCUENTRA OPERATIVO Y QUE NO NECESITA LA GESTION, SE PROCEDE A CERARR ESTE CASO POR SOLICITUD DEL USURIO</t>
  </si>
  <si>
    <t>5856911</t>
  </si>
  <si>
    <t>10946168</t>
  </si>
  <si>
    <t>EL SURTIDOR CAVIRI</t>
  </si>
  <si>
    <t>FO-25-1738842</t>
  </si>
  <si>
    <t>27/10/2025 27-10 SE ESCALA PARA VISITA. LLAMAR ANTES DE VISITAR, CONFIRMAR FALLA Y DATOS. | 28/10/2025 EN COMUNICACIÓN CON CLIENTE  AL CONTACTO 3202221391 INDICA QUE PUEDE ATENDER DESPUÉS DE MEDIO DÍA YA QUE SE ENCUENTRA EN UNA DILIGENCIA. | 28/10/2025 SE LLEGA COMERCIO SE VALIDA CON CLIENTE DAÑO EN DATAFONO DE ADQUIRENCIA DEL COMERCIO. NO EN EL CORRESPONSAL NO PERMITEN HACER PRUEBAS EN EL CORRESPONSAL YA QUE INDICAN QUE ESOS SI ESTÁN FUNCIONANDO OK</t>
  </si>
  <si>
    <t>5856993</t>
  </si>
  <si>
    <t>FO-25-1740635</t>
  </si>
  <si>
    <t>27/10/2025 "27-10 EN COMUNICACIÓN CON LA SEÑORA ADRIANA RUIZ AL NÚMERO 3105777282 INDICA QUE EL DÍA SÁBADO 25/10/2025 SE ACERCÓ UN TÉCNICO DE REDEBAN Y LE REALIZÓ EL RESEMBRADO, INFORMA QUE EL CB SE ENCUENTRA OPERATIVO. POR FAVOR NOS INDICAN COMO PROCEDER CON ESTE CASO** 27-10 RESPUESTA DE LA RED: DE ACUERDO CON LA CONFIRMACIÓN DEL CLIENTE PROCEDER CON EL CIERRE DEL CASO. GRACIAS., SE PROCEDE A CERRAR CASO  0" | 27/10/2025 "27-10 EN COMUNICACIÓN CON LA SEÑORA ADRIANA RUIZ AL NÚMERO 3105777282 INDICA QUE EL DÍA SÁBADO 25/10/2025 SE ACERCÓ UN TÉCNICO DE REDEBAN Y LE REALIZÓ EL RESEMBRADO, INFORMA QUE EL CB SE ENCUENTRA OPERATIVO. POR FAVOR NOS INDICAN COMO PROCEDER CON ESTE CASO** 27-10 RESPUESTA DE LA RED: DE ACUERDO CON LA CONFIRMACIÓN DEL CLIENTE PROCEDER CON EL CIERRE DEL CASO. GRACIAS., SE PROCEDE A CERRAR CASO  0" | 27/10/2025 "27-10 EN COMUNICACIÓN CON LA SEÑORA ADRIANA RUIZ AL NÚMERO 3105777282 INDICA QUE EL DÍA SÁBADO 25/10/2025 SE ACERCÓ UN TÉCNICO DE REDEBAN Y LE REALIZÓ EL RESEMBRADO, INFORMA QUE EL CB SE ENCUENTRA OPERATIVO. POR FAVOR NOS INDICAN COMO PROCEDER CON ESTE CASO** 27-10 RESPUESTA DE LA RED: DE ACUERDO CON LA CONFIRMACIÓN DEL CLIENTE PROCEDER CON EL CIERRE DEL CASO. GRACIAS., SE PROCEDE A CERRAR CASO  0"</t>
  </si>
  <si>
    <t>5857074</t>
  </si>
  <si>
    <t>FO-25-1740743</t>
  </si>
  <si>
    <t>27/10/2025 27-10 EN COMUNICACIÓN CON LA SEÑORA LEIVY LURFANO BARRETO AL NUMERO 3223468265   INDICA QUE EL CB YA SE ENCUENTRA OPERATIVO, SE PROCEDE A CERRAR ESTE CASO | 27/10/2025 27-10 EN COMUNICACIÓN CON LA SEÑORA LEIVY LURFANO BARRETO AL NUMERO 3223468265   INDICA QUE EL CB YA SE ENCUENTRA OPERATIVO, SE PROCEDE A CERRAR ESTE CASO | 27/10/2025 27-10 EN COMUNICACIÓN CON LA SEÑORA LEIVY LURFANO BARRETO AL NUMERO 3223468265   INDICA QUE EL CB YA SE ENCUENTRA OPERATIVO, SE PROCEDE A CERRAR ESTE CASO</t>
  </si>
  <si>
    <t>5857079</t>
  </si>
  <si>
    <t>89272519</t>
  </si>
  <si>
    <t>DROGUERIACARIBEJ.K</t>
  </si>
  <si>
    <t>FO-25-1738845</t>
  </si>
  <si>
    <t>27/10/2025 SE REALIZA VISITA ,SE PROCEDE A VALIDAR LECTOR DE BARRAS Y NO LEE CÓDIGOS DE BARRAS , SE PROCEDE A CONFIGURAR Y PERSISTE LA FALLA NO LEE CÓDIGOS DE BARRAS, SE PROCEDE A CAMBIAR LECTOR ,SE HACEN PRUEBAS Y TODO OK, CB OPERATIVO</t>
  </si>
  <si>
    <t>SAUZZ071</t>
  </si>
  <si>
    <t>5857098</t>
  </si>
  <si>
    <t>FO-25-1766797</t>
  </si>
  <si>
    <t>31/10/2025 "**28-10 SE CONTGACTA CB POR WSP  MANDA TIIRILLA Y TS. SE ESCALA A LA RED PARA REVISION **28-10 RESPUESTA DE LA RED: DESDE ENTIDAD NOS INDICA QUE TODO ESTA CORRECTO** 29-10 EN COMUNICACIÓN CON EL USUARIO AL NÚMERO 3157989788 INDICA QUE LA NOVEDAD AUN SE SIGUE PRESENTANDO, 29-10 , 30-10 USUARIO INDICA QUE AUN PRESENTA LA FALLLA**30 LA RED RESPONDE: POR FAVOR CERREMOS ESTE CASO, SE ENCUENTRA ESCALADO A LA ENTIDAD PARA SU CORRESPONDIENTE VALIDACION, SE PROCEDE A CERRAR"</t>
  </si>
  <si>
    <t>5857252</t>
  </si>
  <si>
    <t>18920306</t>
  </si>
  <si>
    <t>SOLUCIONES MOVILESRIO</t>
  </si>
  <si>
    <t>FO-25-1739008</t>
  </si>
  <si>
    <t>27/10/2025 27-10 SE ESCALA PARA VISITA. LLAMAR ANTES DE VISITAR, CONFIRMAR FALLA Y DATOS. | 31/10/2025 SE REALIZA CAMBIO DE EQUIPO</t>
  </si>
  <si>
    <t>XP008256</t>
  </si>
  <si>
    <t>5857317</t>
  </si>
  <si>
    <t>FO-25-1739652</t>
  </si>
  <si>
    <t>27/10/2025 27-10 SE ESCALA PARA VISITA. LLAMAR ANTES DE VISITAR, CONFIRMAR FALLA Y DATOS. | 29/10/2025 SE ENCUENTRA DATAFONO CON BLOQUEO DE PANTALLA POR VERSIÓN SE REALIZA BORRADO COMPLETO DE DATAFONO Y SE RECONFIGURA OK PARÁMETROS OK Y SE REALIZAN PRUEBAS ÉXITOSAS DE TRANSACCIONES</t>
  </si>
  <si>
    <t>5857694</t>
  </si>
  <si>
    <t>FO-25-1740993</t>
  </si>
  <si>
    <t>27/10/2025 27-10 SE ESCALA PARA VISITA. LLAMAR ANTES DE VISITAR, CONFIRMAR FALLA Y DATOS. | 28/10/2025 SE REALIZA CAMBIO FUENTE DE PODER PRUEBAS OK SIN NOVEDADES</t>
  </si>
  <si>
    <t>5857740</t>
  </si>
  <si>
    <t>43155860</t>
  </si>
  <si>
    <t>ROSMA CAFE INERNET</t>
  </si>
  <si>
    <t>FO-25-1741000</t>
  </si>
  <si>
    <t>27/10/2025 27-10 SE ESCALA PARA VISITA. LLAMAR ANTES DE VISITAR, CONFIRMAR FALLA Y DATOS. | 28/10/2025 SE REALIZA VISITA DE CAMPO ENCONTRADO QUE EQUIPO  PERDIÓ LA CONEXIÓN,  SE VALIDA CONEXIONES A INTERNET EVIDENCIANDO UNA DESCONFIGURACION, LUEGO DE ELLOS  SE HACEN PRUEBAS OK, CUPO Y USUARIO OK.</t>
  </si>
  <si>
    <t>SV00E306</t>
  </si>
  <si>
    <t>5857751</t>
  </si>
  <si>
    <t>71603781</t>
  </si>
  <si>
    <t>MULTIPAGOS LA 28 CON 6</t>
  </si>
  <si>
    <t>FO-25-1741006</t>
  </si>
  <si>
    <t>27/10/2025 27-10 SE ESCALA PARA VISITA. LLAMAR ANTES DE VISITAR, CONFIRMAR FALLA Y DATOS. | 28/10/2025 CAMBIO DE EQUIPO POR DAÑÓ EN.PUERTMUSB</t>
  </si>
  <si>
    <t>V13ZZ913</t>
  </si>
  <si>
    <t>5857785</t>
  </si>
  <si>
    <t>FO-25-1741013</t>
  </si>
  <si>
    <t>27/10/2025 27-10 SE ESCALA PARA VISITA. LLAMAR ANTES DE VISITAR, CONFIRMAR FALLA Y DATOS. | 28/10/2025 SE REALIZA VISITA A COMERCIO SE REALIZA BORRADO E INICIALIZACIÓN POR PÉRDIDA DE LLAVE PRUEBAS OK SIN NOVEDAD</t>
  </si>
  <si>
    <t>5857838</t>
  </si>
  <si>
    <t>16380321</t>
  </si>
  <si>
    <t>CENTRO DE SERVICIOS EL CORTIJO</t>
  </si>
  <si>
    <t>FO-25-1742001</t>
  </si>
  <si>
    <t>27/10/2025 27-10 EN COMUNICACIÓN CON EL SEÑOR JONATHAN PLAZAS AL NUMERO 3138605563 INDICA QUE EL CB SE ENCUENTRA OPERATIVO Y QUE NO NECESITA LA GESTION, SE PROCEDE A CERARR ESTE CASO POR SOLICITUD DEL USURIO | 27/10/2025 27-10 EN COMUNICACIÓN CON EL SEÑOR JONATHAN PLAZAS AL NUMERO 3138605563 INDICA QUE EL CB SE ENCUENTRA OPERATIVO Y QUE NO NECESITA LA GESTION, SE PROCEDE A CERARR ESTE CASO POR SOLICITUD DEL USURIO | 27/10/2025 27-10 EN COMUNICACIÓN CON EL SEÑOR JONATHAN PLAZAS AL NUMERO 3138605563 INDICA QUE EL CB SE ENCUENTRA OPERATIVO Y QUE NO NECESITA LA GESTION, SE PROCEDE A CERARR ESTE CASO POR SOLICITUD DEL USURIO</t>
  </si>
  <si>
    <t>5857919</t>
  </si>
  <si>
    <t>19843309</t>
  </si>
  <si>
    <t>CELUPARTES COLOMBIA</t>
  </si>
  <si>
    <t>FO-25-1741016</t>
  </si>
  <si>
    <t>27/10/2025 27-10 SE ESCALA PARA VISITA. LLAMAR ANTES DE VISITAR, CONFIRMAR FALLA Y DATOS. | 31/10/2025 SE REALIZA GESTIÓN TELEFÓNICA CON EL CLIENTE PARA CONFIRMAR LA VISITA Y EL SEÑOR JEFERSON MANIFESTO ATENDER LA VISTA DEPSUES DE LAS 2:30 YA QUE NO PUEDE ESTAR ANTES POR MOTIVOS DE DESPLAZAMIENTO DE SU CASA HASTA EL ESTABLECIMIENTO | 31/10/2025 SE REALIZA VISITA AL CB SE REALIZA FORMATEO DEL EQUIPO SE INSTALA VERSIÓN, SISTEMA OPERATIVO Y SE INICIALIZA, SE REALIZA PRUEBAS DE COMERCIO OK, PERO PRUEBAS DE CORRESPONSAL CON ERROR, NO EXISTE COMPROBANTE POR UN ERROR ANIVEL DE LA ENTIDAD, SE ESCALÓ A YENNY DE REDEBAN QUIEN AUTORIZA CERRAR LA ACTIVIDAD POR LA NOVEDAD QUE HAY CON LA ENTIDAD</t>
  </si>
  <si>
    <t>OA00M774</t>
  </si>
  <si>
    <t>5858018</t>
  </si>
  <si>
    <t>21229612</t>
  </si>
  <si>
    <t>DISTRIBUCIONES Y VENTAS MANIZALEZ</t>
  </si>
  <si>
    <t>FO-25-1741128</t>
  </si>
  <si>
    <t>27/10/2025 27-10 SE ESCALA PARA VISITA. LLAMAR ANTES DE VISITAR, CONFIRMAR FALLA Y DATOS. | 28/10/2025 SE REALIZA VISITA TÉCNICA Y SE REALIZA REVISIÓN DEL SERVICIO DE TRANSACCIONES CON RECHAZO, SE REVISAN PARÁMETROS Y SE INICIALIZA LA TERMINAL, REALIZANDO PRUEBAS CON CONVENIO AUTORIZADO, DEJANDO LAS TRANSACCIONES OK. NOTA: SOLO SE REALIZA PRUEBAS CON CONVENIO AUTORIZADO YA QUE EL USUARIO NO CUENTA CON FACTURAS O TARJETAS EN EL MOMENTO PARA REALIZAR OTRA PRUEBA, SE VERIFICA LA OPERATIVIDAD CON EL CONVENIO AUTORIZADO SIENDO ESTA TRANSACCIÓN EXITOSA.</t>
  </si>
  <si>
    <t>FUA0C300</t>
  </si>
  <si>
    <t>5858237</t>
  </si>
  <si>
    <t>89310697</t>
  </si>
  <si>
    <t>TIENDA DONDE LEIDY NUÑEZ</t>
  </si>
  <si>
    <t>FO-25-1741832</t>
  </si>
  <si>
    <t>27/10/2025 27-10 SE ESCALA PARA VISITA. LLAMAR ANTES DE VISITAR, CONFIRMAR FALLA Y DATOS. | 28/10/2025 SE HACE PRESENCIA EN COMERCIO SE REALIZA CAMBIO DE EQUIPO DEBIDO A QUE SE REINICIA AL MOMENTO DE REALIZAR UNA OPERACIÓN SE REALIZA CAMBIO DE FUENTE DEBIDO A QUE EL CABLE ESTA DETERIORADO SE REALIZA PRUEBA AUTORIZADA POR LA RED CONVENIO 4998 TELETON VALOR DE 1 PESO OK SE CREA USUARIO Y CONTRASEÑA TARJETA DE SEMBRADO NÚMERO 2505</t>
  </si>
  <si>
    <t>A4YZZ564</t>
  </si>
  <si>
    <t>5858391</t>
  </si>
  <si>
    <t>FO-25-1754239</t>
  </si>
  <si>
    <t>MARCA NO HABILITADA</t>
  </si>
  <si>
    <t>29/10/2025 EN COMUNICACION CON LA SEÑORA NATALIA MARROQUIN AL NUMERO 3132654107 INDICA QUE EL CB SE ENCUENTRA OPERTIVO Y NO NECESITA GESTION NI VISITA TECNICA, SE LE INFOMA QUE SI PRESENTA NUEVAMENTE LA FALLA SE DEBE COMUNICAR CON LA LÍNEA PARA GENERAR OTRO RADICADO, SE PROCEDE A CERRAR ESTE CASO POR SOLICITUD DEL CB</t>
  </si>
  <si>
    <t>5858666</t>
  </si>
  <si>
    <t>24089930</t>
  </si>
  <si>
    <t>MISCELANEA MARIAISA</t>
  </si>
  <si>
    <t>FO-25-1744919</t>
  </si>
  <si>
    <t>28/10/2025 28-10 SE ESCALA PARA VISITA. LLAMAR ANTES DE VISITAR, CONFIRMAR FALLA Y DATOS. | 28/10/2025 SE CAMBIA EQUIPO DEBIDO NO AVANZA PAPEL SE REALIZA INYECCIÓN DE SISTEMA Y VERSIÓN INICIALIZADA OK PRUEBAS OK SEMBRADO DE TARJETA OK</t>
  </si>
  <si>
    <t>6Z005968</t>
  </si>
  <si>
    <t>5858683</t>
  </si>
  <si>
    <t>19043520</t>
  </si>
  <si>
    <t>CVS OCANAXEL PAILITAS</t>
  </si>
  <si>
    <t>FO-25-1744920</t>
  </si>
  <si>
    <t>29/10/2025 BUENAS TARDES SE CAMBIA PIN PAD YA QUE TIENE ERROR ALERT IRUPTION Y SE CAMBIA DATAFONO POR COMPATIBILIDAD 
NOTA
EL INTEM DE LOS 4 NÚMEROS DE TARJETA DE SEMBRADO ME DEJA COLOCAR SOLO 5 O 3 NÚMEROS YA QUE EL PRIMER NÚMERO DE LOS 4 ÚLTIMOS ES EL CERO (0)
ENTONCES AL COLOCAR EL CERO Y LUEGO EL SIGUIENTE NÚMERO SE BORRA EL CERO INMEDIATAMENTE 
SE HACEN PRUEBAS DE TRANSACCIONES Y TODO QUEDA OK</t>
  </si>
  <si>
    <t>II00E753</t>
  </si>
  <si>
    <t>5858727</t>
  </si>
  <si>
    <t>42273581</t>
  </si>
  <si>
    <t>DROGUERIA EDIMAR PLUS</t>
  </si>
  <si>
    <t>FO-25-1744923</t>
  </si>
  <si>
    <t>28/10/2025 28-10 EN COMUNICACION CON LA SEÑORA ASTRID MORALES AL NUMERO 3184312510 INDICA QUE EL DATAFONO PRESENTA INCONVENIENTES CON EL CABLE QUE CONECTA AL INTERNET, CONFIRMA DATOS, SE LE INFORMA QUE DEBE TENER LA TS PARA CUNADO EL TECNICO LA SOLICITE, SE ESCALA PARA VISITA | 29/10/2025 SE REALIZA CAMBIO DE MAGIC BOX EN DAÑO PRUEBAS OK SERVICIO OPERATIVO</t>
  </si>
  <si>
    <t>EF00A532</t>
  </si>
  <si>
    <t>5858744</t>
  </si>
  <si>
    <t>25498569</t>
  </si>
  <si>
    <t>CELU ANDRES PAUJIL</t>
  </si>
  <si>
    <t>FO-25-1744926</t>
  </si>
  <si>
    <t>30/10/2025 SE REALIZA CAMBIO DE EQUIPO POR ERROR DE RECHAZO GENERAL SE SIEMBRA LA TARJETA #3773 Y SE DEJA OPERATIVO, PRUEBAS CB OK.</t>
  </si>
  <si>
    <t>F1MZZ050</t>
  </si>
  <si>
    <t>5858758</t>
  </si>
  <si>
    <t>90181519</t>
  </si>
  <si>
    <t>YUYIS MULTISERVICIOS AL INSTANTE</t>
  </si>
  <si>
    <t>FO-25-1744928</t>
  </si>
  <si>
    <t>28/10/2025 28-10 SE ESCALA PARA VISITA. LLAMAR ANTES DE VISITAR, CONFIRMAR FALLA Y DATOS. | 28/10/2025 SE REALIZA CAMBIO DE FUENTE POR DAÑO, PRUEBAS Y LIMPIEZA DE EQUIPOS OK. TARJETA DE SEMBRANDO 0437.</t>
  </si>
  <si>
    <t>SQZZZ417</t>
  </si>
  <si>
    <t>5858774</t>
  </si>
  <si>
    <t>90107197</t>
  </si>
  <si>
    <t>DROGUERIAS FARMA VITAL MB</t>
  </si>
  <si>
    <t>FO-25-1744932</t>
  </si>
  <si>
    <t>28/10/2025 28-10 SE ESCALA PARA VISITA. LLAMAR ANTES DE VISITAR, CONFIRMAR FALLA Y DATOS. | 29/10/2025 SE ENCUENTRA QUE EL DATAFONO NO LEE LAS TARJETAS SE REALIZA CAMBIO DE DATAFONO Y SE RECONFIGURA OK PARÁMETROS OK Y SE REALIZAN PRUEBAS ÉXITOSAS DE TRANSACCIONES</t>
  </si>
  <si>
    <t>V7ZZZ497</t>
  </si>
  <si>
    <t>5858948</t>
  </si>
  <si>
    <t>21258561</t>
  </si>
  <si>
    <t>CELUCO TIENDA</t>
  </si>
  <si>
    <t>FO-25-1744936</t>
  </si>
  <si>
    <t>28/10/2025 28-10 SE ESCALA PARA VISITA. LLAMAR ANTES DE VISITAR, CONFIRMAR FALLA Y DATOS. | 29/10/2025 SE REALIZA VISITA TÉCNICA, Y SE ENCUENTRA QUE EL SERVICIO DE TRANSACCIONES DE DEPÓSITO SON RECHAZADAS, PERMITE REALIZAR RETIROS Y RECAUDOS OK, SE ESCALA EL CASO CO REDEBAN Y LA ENTIDAD LOGRANDO LA CORRECCIÓN Y DEJANDO EL SERVICIO OPERANDO OK.</t>
  </si>
  <si>
    <t>MA00B786</t>
  </si>
  <si>
    <t>5859285</t>
  </si>
  <si>
    <t>FO-25-1747053</t>
  </si>
  <si>
    <t>28/10/2025 28-10 SE ESCALA PARA VISITA. LLAMAR ANTES DE VISITAR, CONFIRMAR FALLA Y DATOS. | 29/10/2025 SE VERIFICA QUE EL DATÁFONO ES DE ADQUIRENCIA Y AL PREGUNTAR POR LA TARJETA DE SEMBRADO ME INDICAN QUE EL EQUIPO NO TIENE TARJETA, SE LE INFORMA AL COMERCIO QUE CUANDO LA TENGAN EN SITIO, SE COMUNIQUE DE NUEVO CON ENTIDAD.</t>
  </si>
  <si>
    <t>46168004</t>
  </si>
  <si>
    <t>5859491</t>
  </si>
  <si>
    <t>90114895</t>
  </si>
  <si>
    <t>PAPELERIA Y VARIEDADES KREATIVA</t>
  </si>
  <si>
    <t>FO-25-1746857</t>
  </si>
  <si>
    <t>28/10/2025 28-10 SE ESCALA PARA VISITA. LLAMAR ANTES DE VISITAR, CONFIRMAR FALLA Y DATOS. | 30/10/2025 SE INFORMA QUE LA TARJETA DE SEMBRADO SE ENCUENTRA INACTIVA POR LO CUAL NO SE PUEDE REALIZAR MANTENIMIENTO DEL CB</t>
  </si>
  <si>
    <t>V9ZZZ679</t>
  </si>
  <si>
    <t>5859498</t>
  </si>
  <si>
    <t>FO-25-1746843</t>
  </si>
  <si>
    <t>28/10/2025 28-10 SE ESCALA PARA VISITA. LLAMAR ANTES DE VISITAR, CONFIRMAR FALLA Y DATOS. | 29/10/2025 SE LLEGA A COMERCIO SE HABILITA CIERRE SE REALIZA PRUEBAS SE REALIZA CIERRE PARCIAL Y TOTAL  EXITOSA  SE REALIZA PRUEBA TELETON 1 PESO EXITOSA NO SE PUEDE REALIZAR PRUEBA DE ADQUIERENCIA YA QUE NO SE CUENTA CON TARJETA DE PRUEBAS</t>
  </si>
  <si>
    <t>5859508</t>
  </si>
  <si>
    <t>39167218</t>
  </si>
  <si>
    <t>ARTHEMIS</t>
  </si>
  <si>
    <t>FO-25-1746846</t>
  </si>
  <si>
    <t>28/10/2025 28-10 SE ESCALA PARA VISITA. LLAMAR ANTES DE VISITAR, CONFIRMAR FALLA Y DATOS. | 29/10/2025 EN LA VISITA TÉCNICA SE REALIZÓ LA ACTUALIZACIÓN DE EL DATÁFONO A LA VERSIÓN 10.6,SE REALIZÓ EL CAMBIO DE HUB , FUENTE DE PODER Y CABLE MAGIC BOX TETRA DESK 3500 YA QUE SE ENCONTRARON AVERIADOS Y POR ESTA RAZÓN SE REINICIABA EL DATÁFONO CUANDO SE MOVÍA, INICIALIZACIÓN OK, PRUEBAS OK ,EL SERVICIO QUEDÓ OPERATIVO SIN FALLAS.</t>
  </si>
  <si>
    <t>MN004105</t>
  </si>
  <si>
    <t>5859537</t>
  </si>
  <si>
    <t>15457286</t>
  </si>
  <si>
    <t>PDV DO@A LUZ</t>
  </si>
  <si>
    <t>FO-25-1746848</t>
  </si>
  <si>
    <t>28/10/2025 28-10 SE ESCALA PARA VISITA. LLAMAR ANTES DE VISITAR, CONFIRMAR FALLA Y DATOS. | 29/10/2025 SE REALIZA VISITA A COMERCIO LOCAL CERRADO SE INTENTA COMUNICACION CON TITULAR 3144886809 NO ES POSIBLE CONTACTAR A CLIENTE VÍA TELEFÓNICA NI WHATSAPP</t>
  </si>
  <si>
    <t>5859692</t>
  </si>
  <si>
    <t>18823740</t>
  </si>
  <si>
    <t>C.I TIERRA DE NEGOCIOS S.A</t>
  </si>
  <si>
    <t>FO-25-1746851</t>
  </si>
  <si>
    <t>28/10/2025 28-10 SE ESCALA PARA VISITA. LLAMAR ANTES DE VISITAR, CONFIRMAR FALLA Y DATOS. | 28/10/2025 EN COMUNICACIÓN CON LA SEÑORA MARTHA PINILLA AL NUMERO 3175099247  NOS INDICA REALIZAR LA VISITA TÉCNICA EL DÍA DE MAÑANA YA QUE EL HORARIO DE ATENCIÓN ES DE 7:30AM  A 12 AM Y DE 1PM A 4:30 PM | 29/10/2025 SE REALIZA CAMBIO DE LECTOR DE BARRAS EN FALLA SE APAGA, PRUEBAS Y LIMPIEZA DE EQUIPOS OK, TARJETA DE SEMBRANDO 2587</t>
  </si>
  <si>
    <t>LM0ZZ380</t>
  </si>
  <si>
    <t>5860029</t>
  </si>
  <si>
    <t>FO-25-1747972</t>
  </si>
  <si>
    <t>28/10/2025 28-10-2025 EN COMUNICACIÓN CON LA SEÑORA LEIDY FALLARES AL NUMERO 313 5322623  NOS CONFIRMA SOLICITUD, DATOS CORRECTOS SE ESCALA PARA VISITA | 31/10/2025 SE REALIZA VISITA TÉCNICA, SE CAMBIA DATAFONO Y PIN PAD, SE REALIZAN PRUEBAS EXITOSAS, EQUIPO FUNCIONA CORRECTAMENTE, CB QUEDA OPERATIVO.</t>
  </si>
  <si>
    <t>9L00T313</t>
  </si>
  <si>
    <t>70670</t>
  </si>
  <si>
    <t>5860047</t>
  </si>
  <si>
    <t>46829008</t>
  </si>
  <si>
    <t>SAMPUES</t>
  </si>
  <si>
    <t>MULTISERVICIOS TRIUNFO SAMPUES</t>
  </si>
  <si>
    <t>FO-25-1747973</t>
  </si>
  <si>
    <t>28/10/2025 28-10 SE ESCALA PARA VISITA. LLAMAR ANTES DE VISITAR, CONFIRMAR FALLA Y DATOS. | 29/10/2025 SE VISITA COMERCIO POR FALLA, YA QUE EL EQUIPO NO ENCIENDE SE REINICIA, SE HACE CAMBIO DE FUENTE DE PODER Y CABLE MAGIC BOX, SE DEJA CON LA VERSIÓN 10.6, NO SE REALIZA CIERRE, SE REALIZAN PRUEBAS OK.</t>
  </si>
  <si>
    <t>MN00Q186</t>
  </si>
  <si>
    <t>15224</t>
  </si>
  <si>
    <t>5860088</t>
  </si>
  <si>
    <t>15426497</t>
  </si>
  <si>
    <t>CUCAITA</t>
  </si>
  <si>
    <t>SAUL LA ROTTA GARCIA</t>
  </si>
  <si>
    <t>FO-25-1748525</t>
  </si>
  <si>
    <t>28/10/2025 29-10 SE ESCALA PARA VISITA. LLAMAR ANTES DE VISITAR, CONFIRMAR FALLA Y DATOS. | 30/10/2025 SE VISITA CB MANTENIMIENTO DE EQUIPO... CONFIGURACIÓN REPETIDOR CLIENTE A EQUIPO...PRUEBAS EXITOSAS</t>
  </si>
  <si>
    <t>A8ZZZ246</t>
  </si>
  <si>
    <t>5860430</t>
  </si>
  <si>
    <t>17591827</t>
  </si>
  <si>
    <t>PDV SEIS DE ABRIL</t>
  </si>
  <si>
    <t>FO-25-1748933</t>
  </si>
  <si>
    <t>29/10/2025 29-10 SE ESCALA PARA VISITA. LLAMAR ANTES DE VISITAR, CONFIRMAR FALLA Y DATOS. | 29/10/2025 SE REALIZA VISTA A COMERCIO SE EVIDENCIA VERSIÓN INFERIOR SE REALIZA ACTUALIZACIÓN 10.6 MÓDULO CB SIN HABILITAR SE REALIZA ESCALAMIENTO SE OBTIENE COMO RESPUESTA QUE PDV CUENTA CON CIERRE DE 2024 POR TANTO FUERON RETIRADAS LA CREDENCIALES DE CORRESPONSALÍA SE LE INFORMA AL CLIENTE NOVEDAD NO ES POSIBLE REALIZAR PRUEBAS</t>
  </si>
  <si>
    <t>GZ2ZZ858</t>
  </si>
  <si>
    <t>5860473</t>
  </si>
  <si>
    <t>FO-25-1749910</t>
  </si>
  <si>
    <t>29/10/2025 SE REALIZA TRANSACCIÓN DE CONVENIO EXITOSA,AL MOMENTO DE PAGAR EL SERVICIO DE GAS APARECE FACTURA NO EXISTE,"FACTURA DE CLIENTE ESTÁ PARA PAGAR HASTA EL 30 OCTUBRE"
SI PERMITE REALIZAR DE MÁS PAGOS DE SERVICIOS PÚBLICOS, RETIRÓ,CONSIGNACIONES TRANSACCIÓN DE PRUEBA O.K</t>
  </si>
  <si>
    <t>5860539</t>
  </si>
  <si>
    <t>FO-25-1754241</t>
  </si>
  <si>
    <t>29/10/2025 "29-10 SE LLAMA A USER NO CONTESTA, SE LE ESCRIBE POR WSP Y SE LE SOLICITA FOTO DE TIRILLA ** 29-10 MANDA TIIRILLA Y TS. SE ESCALA A LA RED PARA REVISION **29-10 RESPUESTA DE LA RED: DESDE ENTIDAD NOS INDICA QUE YA REALIZARON UN AJUSTE Y QUE ES POSIBLE REALIZAR UNA NUEVA TRANSACCIÓN. POR FAVOR PROBEMOS NUEVAMENTE.SE LE INDICA AL USUARIO** 29-10 EN COMUNICACIÓN CON EL USUARIO AL NÚMERO 3223360151 INDICA QUE EL CB YA SE ENCUENTRA OPERATIVO, SE PROCEDE A CERRAR ESTE CASO"</t>
  </si>
  <si>
    <t>5860663</t>
  </si>
  <si>
    <t>90148571</t>
  </si>
  <si>
    <t>MISCELANEA Y PAPELERIA LAS ACACIAS</t>
  </si>
  <si>
    <t>FO-25-1750902</t>
  </si>
  <si>
    <t>29/10/2025 SE VISITA CORRESPONSAL Y SE REEMPLAZA DATÁFONO POR DAÑO. TRANSACCIONES DE PRUEBA EXITOSAS.</t>
  </si>
  <si>
    <t>SHZZZ069</t>
  </si>
  <si>
    <t>5860846</t>
  </si>
  <si>
    <t>FO-25-1750905</t>
  </si>
  <si>
    <t>29/10/2025 29-10 SE ESCALA PARA VISITA. LLAMAR ANTES DE VISITAR, CONFIRMAR FALLA Y DATOS. | 30/10/2025 SE VISITA COMERCIO CB AVAL, SE HABILITAN CIERRES, SE REALIZAN PRUEBAS OK, NO UPS, NO SE ALTERAN USUARIOS.</t>
  </si>
  <si>
    <t>5860877</t>
  </si>
  <si>
    <t>42519199</t>
  </si>
  <si>
    <t>TIENDA EL PAISA LA 13</t>
  </si>
  <si>
    <t>FO-25-1754242</t>
  </si>
  <si>
    <t>29/10/2025 "29-10 SE LLAMA A USER NO CONTESTA, SE LE ESCRIBE POR WSP Y SE LE SOLICITA FOTO DE TIRILLA ** 29-10 MANDA TIIRILLA Y TS. SE ESCALA A LA RED PARA REVISION **29-10 RESPUESTA DE LA RED: DESDE ENTIDAD NOS INDICA QUE YA REALIZARON UN AJUSTE Y QUE ES POSIBLE REALIZAR UNA NUEVA TRANSACCIÓN. POR FAVOR PROBEMOS NUEVAMENTE.SE LE INDICA AL USUARIO** 29-10 EN COMUNICACIÓN CON EL USUARIO AL NÚMERO 3113456808 INDICA QUE EL CB YA SE ENCUENTRA OPERATIVO, SE PROCEDE A CERRAR ESTE CASO"</t>
  </si>
  <si>
    <t>5861032</t>
  </si>
  <si>
    <t>21121280</t>
  </si>
  <si>
    <t>MINIMARKET ISA</t>
  </si>
  <si>
    <t>FO-25-1754240</t>
  </si>
  <si>
    <t>29/10/2025 "29-10 SE LLAMA A USER NO CONTESTA, SE LE ESCRIBE POR WSP Y SE LE SOLICITA FOTO DE TIRILLA ** 29-10 MANDA TIIRILLA Y TS. SE ESCALA A LA RED PARA REVISION **29-10 RESPUESTA DE LA RED: CB TIENE BLOQUEO POR SERVILINEA, DEBE LLAMAR PARA QUE LO DESBLOQUEEN, ** 29-10  EN COMUNICACIÓN CONO EL USUARIO AL NÚMERO 3143460463 SE LE INDICA LA RESPUESTA DE LA RED, SE PROCEDE A CERRAR ESTE CASO"</t>
  </si>
  <si>
    <t>5861043</t>
  </si>
  <si>
    <t>27087477</t>
  </si>
  <si>
    <t>VARIEDADES REINA T</t>
  </si>
  <si>
    <t>FO-25-1751395</t>
  </si>
  <si>
    <t>29/10/2025 29-10 SE ESCALA PARA VISITA. LLAMAR ANTES DE VISITAR, CONFIRMAR FALLA Y DATOS. | 29/10/2025 SE VISITA CB Y SE REALIZA ACTUALIZACIÓN A VERSIÓN 10.6. SE CONFIGURA POS SE INICIALIZA SE SIEMBRA TARJETA SE CREAN USUARIOS CORRECTAMENTE Y SE REALIZA PRUEBAS EXITOSAS PRUEBAS OK.</t>
  </si>
  <si>
    <t>9L0VZ881</t>
  </si>
  <si>
    <t>5861201</t>
  </si>
  <si>
    <t>16366361</t>
  </si>
  <si>
    <t>MULTIVARIEDADES LA GRAN FORTUN</t>
  </si>
  <si>
    <t>FO-25-1752527</t>
  </si>
  <si>
    <t>29/10/2025 29-10 SE AUTORIZA RESEMBRADO DE TARJETA POR LA RED, SE ESCALA PARA VISITA. LLAMAR ANTES DE VISITAR, CONFIRMAR FALLA Y DATOS. | 30/10/2025 SE REALIZA VISITA TÉCNICA DÓNDE SE PROCEDE A ACTUALIZAR Y SEMBRAR TARJETA, PERO SIGUE PRESENTANDO FALLA DE PARÁMETROS, SE REALIZA CAMBIO DE EQUIPO, PRUEBAS DE FUNCIONAMIENTO OK, SE INSTALA CUBRE CLAVE</t>
  </si>
  <si>
    <t>111YZ967</t>
  </si>
  <si>
    <t>5861229</t>
  </si>
  <si>
    <t>16629289</t>
  </si>
  <si>
    <t>MULTISERV Y ARREND DORADAL</t>
  </si>
  <si>
    <t>FO-25-1752048</t>
  </si>
  <si>
    <t>29/10/2025 29-10 SE ESCALA PARA VISITA. LLAMAR ANTES DE VISITAR, CONFIRMAR FALLA Y DATOS. | 31/10/2025 SE VISITA DIRECCIÓN Y EN DIRECCIÓN SE ENCUENTRA LOCAL CERRADO SE VALIDA DIRECCIONES DONDE FUERON VISITAS PREVIAS Y NO CONSIDEN CON DIRECCIÓN DE TA SE INTENTA COMUNICACION CON EL USUARIO Y NO ES POSIBLE LA COMUNICACIÓN</t>
  </si>
  <si>
    <t>5861302</t>
  </si>
  <si>
    <t>FO-25-1752536</t>
  </si>
  <si>
    <t>29/10/2025 29-10 SE AUTORIZA RESEMBRADO DE TARJETA POR LA RED, SE ESCALA PARA VISITA. LLAMAR ANTES DE VISITAR, CONFIRMAR FALLA Y DATOS. | 30/10/2025 SE HACE CONTACTO AL NÚMERO 3212511553 PARA CONFIRMAR  DATOS LA PERSONA QUE CONTESTA ESTÁ DE AFÁN POR QUÉ SE VA A APAGAR EL CELULAR POR IR DESPUÉS DE LAS 2 YA QUE POR EL PARO DEL DÍA DE HOY ESTÁ LEJOS Y NO HA PODIDO LLEGAR LLAMADA SE CORTA | 30/10/2025 SE REALIZA RESEMBRADO DE TARJETA POR PERDIDA, SI MOMENTO DE SEMBRAR GENERA ERROR TRANSACCIÓN NO PERMITIDA SE REALIZA ESCALAMIENTO A RBM 
DESPUÉS DE 1 HORA SE CONFIRMA BLOQUEO POR PARTE DE LA ENTIDAD INDICAN RETIRARSE DE SITIO QUEDA LA TARJETA SEMBRADA Y EN ESPERA QUE EL BANCO REALICE EL DESBLOQUEO EN TORRE DE RBM ATIENDE DANIEL SAMBONY Y PAOLA GARZÓN</t>
  </si>
  <si>
    <t>FASZZ250</t>
  </si>
  <si>
    <t>5861318</t>
  </si>
  <si>
    <t>46169595</t>
  </si>
  <si>
    <t>DROGUERIA MARYLUIS</t>
  </si>
  <si>
    <t>FO-25-1752539</t>
  </si>
  <si>
    <t>29/10/2025 29-10 SE AUTORIZA RESEMBRADO DE TARJETA POR LA RED, SE ESCALA PARA VISITA. LLAMAR ANTES DE VISITAR, CONFIRMAR FALLA Y DATOS. | 30/10/2025 SE REALIZA VISITA AL COMERCIO PARA REALIZAR EL RESEMBRADO DE LA TARJETA SE REALIZAN PRUEBAS EXITOSAS Y EL CB QUEDA OPERATIVO</t>
  </si>
  <si>
    <t>10LZZ822</t>
  </si>
  <si>
    <t>5861438</t>
  </si>
  <si>
    <t>14568703</t>
  </si>
  <si>
    <t>DROGUERIA WILLIAN</t>
  </si>
  <si>
    <t>FO-25-1753930</t>
  </si>
  <si>
    <t>29/10/2025 29-10 SE ESCALA PARA VISITA. LLAMAR ANTES DE VISITAR, CONFIRMAR FALLA Y DATOS. | 31/10/2025 SE REALIZA LIMPIEZA DE IMPRESORA Y ACTUALIZACIÓN DE VERSIÓN DE 10.5 A 10.6 PRUEBAS CON CLIENTE OK</t>
  </si>
  <si>
    <t>AAAAD777</t>
  </si>
  <si>
    <t>5861834</t>
  </si>
  <si>
    <t>87950895</t>
  </si>
  <si>
    <t>TIENDA DE VARIEDADES BETHYORO 1</t>
  </si>
  <si>
    <t>FO-25-1754157</t>
  </si>
  <si>
    <t>29/10/2025 29-10 SE ESCALA PARA VISITA. LLAMAR ANTES DE VISITAR, CONFIRMAR FALLA Y DATOS. | 30/10/2025 SE VISITA COMERCIO CB AVAL, CLIENTE INDICA QUE YA EL DATAFONO ESTÁ FUNCIONANDO OK, SOLO SE DEBIÓ LA FALLA A UNA ACTUALIZACIÓN QUE FUE APLICADA REMOTAMENTE, SERVICIO RESTABLECIDO, PRUEBAS OK, NO SE ALTERAN USUARIOS.</t>
  </si>
  <si>
    <t>LALZZ709</t>
  </si>
  <si>
    <t>5861945</t>
  </si>
  <si>
    <t>21125208</t>
  </si>
  <si>
    <t>CELU-COMPUTO LA FLORESTA</t>
  </si>
  <si>
    <t>FO-25-1761065</t>
  </si>
  <si>
    <t>30/10/2025 29-10 SE LLAMA A USER NO CONTESTA, SE LE ESCRIBE POR WSP Y SE LE SOLICITA FOTO DE TIRILLA ** 29-10 MANDA TIIRILLA Y TS. SE ESCALA A LA RED PARA REVISION **29-10 RESPUESTA DE LA RED: DESDE ENTIDAD NOS INDICA QUE YA REALIZARON UN AJUSTE Y QUE ES POSIBLE REALIZAR UNA NUEVA TRANSACCIÓN. POR FAVOR PROBEMOS NUEVAMENTE.SE LE INDICA AL USUARIO** 29-10 EN COMUNICACIÓN CON EL USUARIO AL NÚMERO 3143760520 INDICA QUE EL CB YA AÚN SIGUE PRESENTANDO LA FALLA, 29-10 SE VUELVE A ESCALAR A ALA RED, 30-10 LA RED RESPONDE: SE CONFIRMA QUE LA TARJETA NO FUNCIONA DEBEN SOLICITAR OTRA POR FAVOR PROCEDER CON EL CIERRE DEL CASO, 30-10 SE LE INDICA AL USUARIO-SE PROCEDE A CERRAR SOLICITUD"</t>
  </si>
  <si>
    <t>5861957</t>
  </si>
  <si>
    <t>41102450</t>
  </si>
  <si>
    <t>CENTRO CELL LA APARTADA</t>
  </si>
  <si>
    <t>FO-25-1754159</t>
  </si>
  <si>
    <t>29/10/2025 29-10 SE ESCALA PARA VISITA. LLAMAR ANTES DE VISITAR, CONFIRMAR FALLA Y DATOS. | 31/10/2025 SE VISITA SITIO, SE CAMBIA CABLE MAGIC BOX ICT 250 OK. SE REALIZAN PRUEBAS EXITOSAS</t>
  </si>
  <si>
    <t>10SZZ846</t>
  </si>
  <si>
    <t>5862140</t>
  </si>
  <si>
    <t>15530504</t>
  </si>
  <si>
    <t>PLAZA ALKOSTO EL PLACER</t>
  </si>
  <si>
    <t>FO-25-1754549</t>
  </si>
  <si>
    <t>29/10/2025 29-10 SE ESCALA PARA VISITA. LLAMAR ANTES DE VISITAR, CONFIRMAR FALLA Y DATOS. | 30/10/2025 EN LA VISITA TÉCNICA SE REALIZÓ LA CONFIGURACIÓN DE EL DATÁFONO YA QUE SE ENCONTRÓ DESCONFIGURO, INICIALIZACIÓN OK,SE REALIZARON LAS PRUEBAS DEJANDO EL SERVICIO OPERANDO SIN FALLAS Y SIN NOVEDAD</t>
  </si>
  <si>
    <t>9A0OZ878</t>
  </si>
  <si>
    <t>5862701</t>
  </si>
  <si>
    <t>16499923</t>
  </si>
  <si>
    <t>CLARO   INVERSIONES GERA BUENA</t>
  </si>
  <si>
    <t>FO-25-1755847</t>
  </si>
  <si>
    <t>30/10/2025 30-10 SE ESCALA PARA VISITA. LLAMAR ANTES DE VISITAR, CONFIRMAR FALLA Y DATOS. | 30/10/2025 SE VISITA SITIO, CB INDICA QUE NO TIENE EL DATAFONO EN EL LOCAL. SE CIERRA FO FALLIDA Y SE LE INDICA HACER REPORTE NUEVAMENTE.</t>
  </si>
  <si>
    <t>NO SÉ INTERVIENE</t>
  </si>
  <si>
    <t>5863176</t>
  </si>
  <si>
    <t>44978641</t>
  </si>
  <si>
    <t>PAPELERIA Y VARIEDADES PUNTO FIJO</t>
  </si>
  <si>
    <t>FO-25-1758645</t>
  </si>
  <si>
    <t>30/10/2025 30-10 SE ESCALA PARA VISITA. LLAMAR ANTES DE VISITAR, CONFIRMAR FALLA Y DATOS. | 31/10/2025 EN LA VISITA TÉCNICA SE REALIZÓ EL CAMBIO DE DATÁFONO YA QUE SE ENCONTRÓ BLOQUEADO,ALERT IRRUPTION,EL CAMBIO SE APRUEBA, VERSIÓN 10.6, INICIALIZACIÓN OK,EL DATÁFONO QUEDO OPERATIVO,EL CONVENIO AUTORIZADO PARA PRUEBAS GRUPO AVAL SE ENCUENTRA CAIDO,SE ESCALA Y REDEBAN APRUEBA CERRAR CON FOTO DE UNA OPERACIÓN REALIZADA POR LA USUARIA.</t>
  </si>
  <si>
    <t>ON00M745</t>
  </si>
  <si>
    <t>5863248</t>
  </si>
  <si>
    <t>24716334</t>
  </si>
  <si>
    <t>DIGITAL LAU</t>
  </si>
  <si>
    <t>FO-25-1759336</t>
  </si>
  <si>
    <t>30/10/2025 30-10 SE ESCALA PARA VISITA. LLAMAR ANTES DE VISITAR, CONFIRMAR FALLA Y DATOS. | 31/10/2025 DEMORAS EN EL CAMBIO DE EQUIPO | 31/10/2025 SE LLEGA A LA DIRECCIÓN INDICADA Y SE REALIZA CAMBIO DE DATAFONO POR ERROR EN LA COMUNICACION , CONFIGURACIÓN Y VERSIONAMIENTO OK, USUARIO OK , CIERRES HABILITADOS , PRUEBA DE CONVENIO NO EXITOSA , SE ESCALA EL TEMA CON RBM EL INDICAN QUE SE TIENE NOVEDAD CON LA ENTIENDAD, SE CIERRA CON LA NOVEDAD</t>
  </si>
  <si>
    <t>A4UZZ237</t>
  </si>
  <si>
    <t>5863315</t>
  </si>
  <si>
    <t>21387139</t>
  </si>
  <si>
    <t>DROGUERIA EL ATRIO</t>
  </si>
  <si>
    <t>FO-25-1759752</t>
  </si>
  <si>
    <t>30/10/2025 30-10 SE ESCALA PARA VISITA. LLAMAR ANTES DE VISITAR, CONFIRMAR FALLA Y DATOS. | 30/10/2025 SE REALIZA CAMBIO LECTORA POR DAÑO EN CABLE USB PRUEBAS OK SERVICIO OPERATIVO</t>
  </si>
  <si>
    <t>JA00I846</t>
  </si>
  <si>
    <t>5863401</t>
  </si>
  <si>
    <t>52821915</t>
  </si>
  <si>
    <t>VARIEDADES Y TECNOLOGIA MI DIOS</t>
  </si>
  <si>
    <t>FO-25-1760294</t>
  </si>
  <si>
    <t>30/10/2025 30-10 SE ESCALA PARA VISITA. LLAMAR ANTES DE VISITAR, CONFIRMAR FALLA Y DATOS. | 31/10/2025 ‎SE REALIZA SEMBRADO DE TARJETA SIN NOVEDAD.
‎SE REALIZA PRUEBAS OPERATIVAS SIN NOVEDAD.
‎CB QUEDA OKEY.
POR MOTIVO QUE LA RED TIENE INTERMITENCIA NO SE LOGRO REALIZAR LA PRUEBA DE TELETÓN.</t>
  </si>
  <si>
    <t>EF1ZZ771</t>
  </si>
  <si>
    <t>5863461</t>
  </si>
  <si>
    <t>20497558</t>
  </si>
  <si>
    <t>COLMENA PRINCIS</t>
  </si>
  <si>
    <t>FO-25-1760405</t>
  </si>
  <si>
    <t>31/10/2025 NO SE HA PODIDO LLEGAR AL SITI:  VÍA CERRADA POR MANIFESTACIÓN DE LA COMUNIDAD. SE VISITARÁ EN EL TRANSCURSO DEL DÍA | 31/10/2025 SE VISITA CORRESPONSAL Y SE REALIZAN RESEMBRADO DE TARJETA. TRANSACCIONES DE PRUEBA EXITOSAS.</t>
  </si>
  <si>
    <t>XPZZZ529</t>
  </si>
  <si>
    <t>5863857</t>
  </si>
  <si>
    <t>FO-25-1761967</t>
  </si>
  <si>
    <t>31/10/2025 SE REALIZA VISITA AL COMERCIO SE REALIZA ESCALAMIENTO A RBM QUIEN NOS INDICA QUE LA FALLA DEL CB ES POR PARTE DE LA ENTIDAD SE REALIZA EL RESPECTIVO ESCALAMIENTO A LA ENTIDAD Y NOS RETIRAMOS AUTORIZADO POR RBM</t>
  </si>
  <si>
    <t>5864532</t>
  </si>
  <si>
    <t>FO-25-1763839</t>
  </si>
  <si>
    <t>31/10/2025 31-10 EN COMUNICACIÓN CON LA SRA DANIELA CASTRILLON AL NUMERO 3107682356 NOS INFORMA QUE YA NO NECESITA VISITA TECNICA YA QUE EL DATAFONO SE ENCUENTRA OPERATIVO** SE PROCEDE A CERRAR SOLICITUD</t>
  </si>
  <si>
    <t>NO FACTURABLE - SOPORTE TELEFONICO</t>
  </si>
  <si>
    <t>5864733</t>
  </si>
  <si>
    <t>FO-25-1764388</t>
  </si>
  <si>
    <t>31/10/2025 31-10 SE ESCALA PARA VISITA. LLAMAR ANTES DE VISITAR, CONFIRMAR FALLA Y DATOS. | 31/10/2025 SE HACE PRESENCIA EN COMERCIO SE REALIZA CAMBIO DE VERSIÓN 11.4 A 10.5 CON AUTORIZACIÓN DE PAOLA DE REDEBAN NO SE REALIZA PRUEBA DEBIDO A CAIDA DEL BANCO OK SE CREA USUARIO Y CONTRASEÑA</t>
  </si>
  <si>
    <t>5865452</t>
  </si>
  <si>
    <t>FO-25-1766798</t>
  </si>
  <si>
    <t>31/10/2025 "**31-10 SE CONTGACTA CB POR WSP  MANDA TIIRILLA Y TS. SE ESCALA A LA RED PARA REVISION **31-10 RESPUESTA DE LA RED: POR FAVOR CERRAR EL CASO, LA ENTIDAD ESTA PRESENTANDO INTERMITENCIA EN EL CANAL DE CORRESPONSALIA** 31-10 EN COMUNICACIÓN CON EL USUARIO AL NÚMERO 3228119742 SE LE BRINDA LA INFORMACIÓN AL USUARIO, SE PROCEDE A CERRAR"</t>
  </si>
  <si>
    <t>41799</t>
  </si>
  <si>
    <t>TA-25-1158111</t>
  </si>
  <si>
    <t>90143422</t>
  </si>
  <si>
    <t>TELLO</t>
  </si>
  <si>
    <t>MOVIL STORE TELLO</t>
  </si>
  <si>
    <t>FO-25-1600567</t>
  </si>
  <si>
    <t>29/09/2025 29-09 SE ESCALA POR SOLICITUD DE LA RED | 01/10/2025 EN COMUNICACIÓN CON EL SEÑOR HAROLD SAAVEDRA, SE LE COMENTA QUE YA LA ENTIDAD HABILITÓ EL CORRESPONSAL , SE GUÍA AL CLIENTE PARA REALIZAR PRUEBAS DÓNDE FUERON EXITOSAS .
SE ANEXA EVIDENCIA .
CORRESPONSAL HABILITADO</t>
  </si>
  <si>
    <t>TA-25-1164578</t>
  </si>
  <si>
    <t>68443399</t>
  </si>
  <si>
    <t>CAMPOAGROP SAS</t>
  </si>
  <si>
    <t>FO-25-1609709</t>
  </si>
  <si>
    <t>01/10/2025 SE ENCUENTRA EN EQUIPO ALERTA INRRUPTION YA QUE HUBO UN APAGON SE REALIZA CAMBIO DEL EQUIPO PRUEBAS EXITOSAS SERVICIO OPERATIVO OK</t>
  </si>
  <si>
    <t>EG0OZ282</t>
  </si>
  <si>
    <t>TA-25-1181075</t>
  </si>
  <si>
    <t>FO-25-1636482</t>
  </si>
  <si>
    <t>06/10/2025 06-10 ESTE CASO DE AVAL, NO LLEGO POR CORREO, SOLO POR ARANDA, SE VALIDA EN NUESTRAS BASES Y NO SE ENCUENTRA. POR FAVOR NOS INDICAN COMO PROCEDER** 06-10 LARED: REVISANDO LA INFORMACIÓN ME REGISTRAN LOS SIGUIENTES DATOS POR FAVOR PROCEDER CON LA ATENCIÓN ES UN CB AVAL ACTIVO. CÓD. ÚNICO: 68443399 CAMPOAGROP SAS DIRECCIÓN: CRA 8 32 39 VIA PRINCIPAL BELE | 09/10/2025 SE LLEGA A COMERCIO Y NO SE ENCUENTRA LA ENCARGADA DEL CB. EL SEÑOR LUIS QUE ES EL ENCARGADO DEL ALMACÉN ME INDICA QUE LA SEMANA PASADA SOLUCIONARON EL PROBLEMA Y QUE POR ORDEN INTERNA NO ME DEJA MANIPULAR EL EQUIPO. EL SEÑOR LUIS ME INDICA QUE EL DATÁFONO YA SE ENCUENTRA OPERATIVO</t>
  </si>
  <si>
    <t>TA-25-1221957</t>
  </si>
  <si>
    <t>58572827</t>
  </si>
  <si>
    <t>UNIVERSO TECNOLOGICO JADASA</t>
  </si>
  <si>
    <t>FO-25-1707957</t>
  </si>
  <si>
    <t>SXTZZ428</t>
  </si>
  <si>
    <t>TA-25-1221983</t>
  </si>
  <si>
    <t>FO-25-1708224</t>
  </si>
  <si>
    <t>21/10/2025 SE LLEGA A SITIO Y EL COMERCIO INFORMA QUE NO HACE MUCHO SE ROBARON LA FIBRA ÓPTICA.
NO SE MANIPULA EQUIPO.</t>
  </si>
  <si>
    <t>TA-25-1221985</t>
  </si>
  <si>
    <t>FO-25-1708227</t>
  </si>
  <si>
    <t>21/10/2025 SE REALIZA VISITA AL COMERCIO CLIENTE NOS INDICA QUE EL SERVICIO SE ENCUENTRA OPERATIVO NO ES NECESARIO SERVICIO TÉCNICO 
CB OPERATIVO</t>
  </si>
  <si>
    <t>FA0LZ952</t>
  </si>
  <si>
    <t>TA-25-1228749</t>
  </si>
  <si>
    <t>FO-25-1718079</t>
  </si>
  <si>
    <t>23/10/2025 SE LLEGA AL CORRESPONSAL, SE HACE BORRADO DE MEMORIA, SE INYECTA NUEVAMENTE LA VERSIÓN 10.6, SE HACE SEMBRADO DE TARJETA Y SE HACEN PRUEBAS DE TRANSACCIONES Y ME SALE EL MENSAJE EN PANTALLA: TRANSACCIÓN DECLINADA TARJETA USO RESTRINGIDO. ME CONTACTO CON LA SEÑORITA PAOLA GARZÓN, DE REDEBAN, ME INDICA QUE ES UN BLOQUEO Y QUE EN EL DÍA DIA DE MAÑANA YA DEBE ESTAR SOLUCIONADO ESE PROBLEMA. SE LE EXPLICA AL SEÑOR MIGUEL BUITRAGO LO QUE SUCEDE Y QUE EL MAÑANA INTENTA NUEVAMENTE HACER PRUEBAS. 
SYTEX ME PUDI LOS ÚLTIMOS CUATRO DÍGITOS DE LA TARJETA Y NO DEJA INTRODUCIR EL PRIMER DIGITÓ QUE ES EL CERO (0).</t>
  </si>
  <si>
    <t>TA-25-1228750</t>
  </si>
  <si>
    <t>FO-25-1718085</t>
  </si>
  <si>
    <t>22/10/2025 SE VISITA COMERCIO, SE REALIZA RESEMBRADO DE TARJETA 0867 OK. PRUEBAS OK. OPERATIVO EL SERVICIO</t>
  </si>
  <si>
    <t>SFZZZ283</t>
  </si>
  <si>
    <t>TA-25-1237970</t>
  </si>
  <si>
    <t>FO-25-1731821</t>
  </si>
  <si>
    <t>25/10/2025 SE VISITA COMERCIO CB AVAL, SE REALIZA RESEMBRADO DE TARJETA #7394, SE REALIZAN PRUEBAS OK, NO UPS, NO SE ALTERAN USUARIOS.</t>
  </si>
  <si>
    <t>TA-25-1243559</t>
  </si>
  <si>
    <t>FO-25-1744387</t>
  </si>
  <si>
    <t>28/10/2025 28-10 SE ESCALA PARA VISITA. LLAMAR ANTES DE VISITAR, CONFIRMAR FALLA Y DATOS. | 28/10/2025 SE VISITA COMERCIO Y SE EJECUTA  FORMATEO  CARGA DE SO Y VERSION LA VERSION QUE CARGO SE EJECUTAN PRUEBAS PERO CONTINUA CON LA FALLA SE ESCALA CON REDEBAN , DEJA CASO ESCALADO A OPERACION TODO OK  SE PROCEDE HACER RETIRO DEL SITIO YA QUE SE DEBE DEJAR ESCALAMIENTO A LA ENTIDAD</t>
  </si>
  <si>
    <t>TA-25-1166677</t>
  </si>
  <si>
    <t>CALARCA PINCIPAL</t>
  </si>
  <si>
    <t>FO-25-1613913</t>
  </si>
  <si>
    <t>3013001420</t>
  </si>
  <si>
    <t>02/10/2025 SE VISITA COMERCIO SE REALIZÓ VERIFICACIÓN DE PARÁMETROS Y PRUEBAS EXITOSAS.</t>
  </si>
  <si>
    <t>LM9ZZ148</t>
  </si>
  <si>
    <t>TA-25-1168402</t>
  </si>
  <si>
    <t>ARMENIA PRINCIPAL</t>
  </si>
  <si>
    <t>FO-25-1617736</t>
  </si>
  <si>
    <t>3013001419</t>
  </si>
  <si>
    <t>03/10/2025 SE VISITA COMERCIO SE REALIZÓ PRUEBAS TRANSACCIÓNES CON ENTIDAD BBVA PRUEBAS EXITOSAS.</t>
  </si>
  <si>
    <t>V1MZZ668</t>
  </si>
  <si>
    <t>5817721</t>
  </si>
  <si>
    <t>90191249</t>
  </si>
  <si>
    <t>SALUD INTEGRAL KAMI</t>
  </si>
  <si>
    <t>FO-25-1602643</t>
  </si>
  <si>
    <t>BANCO DE BOGOTA</t>
  </si>
  <si>
    <t>01/10/2025 SE REALIZA INSTALACIÓN DE PC BASE SIN NOVEDAD</t>
  </si>
  <si>
    <t>VIZZZ408</t>
  </si>
  <si>
    <t>5820094</t>
  </si>
  <si>
    <t>11017423</t>
  </si>
  <si>
    <t>ARROYAVE AUTOSERVICIO</t>
  </si>
  <si>
    <t>FO-25-1614906</t>
  </si>
  <si>
    <t>02/10/2025 SE VISITA COMERCIO CB AVAL, SE INSTALA BASE DE DATÁFONO QUE SE ENCONTRABA DESPEGADA, SE DEJA EQUIPO Y BASE OPERATIVA, NO SE MANIPULAN EQUIPOS.</t>
  </si>
  <si>
    <t>IZ0MZ302</t>
  </si>
  <si>
    <t>5823382</t>
  </si>
  <si>
    <t>17592536</t>
  </si>
  <si>
    <t>PDV SAN JORGE</t>
  </si>
  <si>
    <t>FO-25-1626972</t>
  </si>
  <si>
    <t>04/10/2025 SE REALIZA VISITA A COMERCIO SE REALIZA AJUSTE BASE DATÁFONO OK SIN NOVEDAD</t>
  </si>
  <si>
    <t>GZ2ZZ962</t>
  </si>
  <si>
    <t>5830114</t>
  </si>
  <si>
    <t>FO-25-1642877</t>
  </si>
  <si>
    <t>10/10/2025 DURANTE LA VISITA TECNICA REALIZAMOS LA INSTALACIÓN DE LA BASE PARA EL DATAFONO POR DAÑO SE PARTIÓ, EN LUGARES INDICADOS POR COMERCIO SIN NOVEDAD EN LA INSTALACIÓN PRUEBAS OK SALDO OK A CONFORMIDAD DE CORRESPONSAL</t>
  </si>
  <si>
    <t>5835285</t>
  </si>
  <si>
    <t>90152628</t>
  </si>
  <si>
    <t>ACENEZ SEGUROS</t>
  </si>
  <si>
    <t>FO-25-1667249</t>
  </si>
  <si>
    <t>11/10/2025 CAMBIO DE EQUIPO POR TECNOLOGÍA SE REALIZA INSTALACIÓN DE PIN PAD OK PRUEBAS OK NO SE REALIZA PRUEBAS DE ADQUIRENCIA YA QUE NO SE CUENTA CON TARJETA DE PRUEBA</t>
  </si>
  <si>
    <t>SJZZZ019</t>
  </si>
  <si>
    <t>5835548</t>
  </si>
  <si>
    <t>17025503</t>
  </si>
  <si>
    <t>MULTISERVICIOS.ROCHI</t>
  </si>
  <si>
    <t>FO-25-1667257</t>
  </si>
  <si>
    <t>15/10/2025 SE INSTALA DISPOSITIVO PINPAD, SE HACE CAMBIO DE DATÁFONO POR TECNOLOGÍA SE DEJA DESK 2600 CON MÁGIC BOX, SE HACE SEMBRADO DE TARJETA SE HACEN PRUEBAS DEJANDO TODO OK</t>
  </si>
  <si>
    <t>SAJZZ091</t>
  </si>
  <si>
    <t>5835622</t>
  </si>
  <si>
    <t>FO-25-1667268</t>
  </si>
  <si>
    <t>16/10/2025 SE VISITA CORRESPONSAL Y SE INSTALA PIN PAD. TRANSACCIONES DE PRUEBA EXITOSAS.</t>
  </si>
  <si>
    <t>5835641</t>
  </si>
  <si>
    <t>18738120</t>
  </si>
  <si>
    <t>CELULARES Y TELECOMUNICACIONES CELTEL S.A. AURES 2</t>
  </si>
  <si>
    <t>FO-25-1696012 | FO-25-1667263</t>
  </si>
  <si>
    <t>CANCELADO | EJECUTADO / CANCELADO</t>
  </si>
  <si>
    <t>15/10/2025 SE VISITA COMERCIO, SE EVIDENCIA QUE EN LA DIRECCIÓN DADA EN LA ORDEN EL COMERCIO ESTÁ CERRADO, SE LLAMA AL TELÉFONO DE CONTACTO 3112599939 Y NO HAY COMUNICACIÓN CON EL CLIENTE, SE DA UNA ESPERA DE 15MIN Y NO ABREN EL PUNTO, SE TOMA EVIDENCIA DE LA VISITA Y NOS RETIRAMOS.</t>
  </si>
  <si>
    <t>5835659</t>
  </si>
  <si>
    <t>FO-25-1668840</t>
  </si>
  <si>
    <t>14/10/2025 SE REALIZA INSTALACIÓN DE BASE DATAFONO, BASE ANTERIOR DE CAYÓ TARJETA DE SEMBRANDO # 0666</t>
  </si>
  <si>
    <t>5836517</t>
  </si>
  <si>
    <t>89093549</t>
  </si>
  <si>
    <t>MISCELANEA Y VARIEDADES LAS LAJAS</t>
  </si>
  <si>
    <t>FO-25-1682699</t>
  </si>
  <si>
    <t>16/10/2025 SE INSTALA PINPAD Y HUB CB AVAL BANCO DE BOGOTÁ MIXTO, PRUEBAS OK</t>
  </si>
  <si>
    <t>A1SZZ156</t>
  </si>
  <si>
    <t>5836520</t>
  </si>
  <si>
    <t>49016074</t>
  </si>
  <si>
    <t>FARMA PLUS VELEZ</t>
  </si>
  <si>
    <t>FO-25-1682707</t>
  </si>
  <si>
    <t>17/10/2025 SE REALIZA VISITA AL COMERCIO , SE VALIDA Y SE HACE INSTALACIÓN DE PINPAD, SE CAMBIO DATÁFONO DESK3500 POR UN DESK 2600 SE INSTALA TAMBIÉN MÁGIC BOX, SE HACE SEMBRADO DE TARJETA 7456, SE HACEN PRUEBAS DEJANDO TODO OK</t>
  </si>
  <si>
    <t>MN00X027</t>
  </si>
  <si>
    <t>5836521</t>
  </si>
  <si>
    <t>89253591</t>
  </si>
  <si>
    <t>MULTISERVICIOS LA ESMERALDA DAVID 2</t>
  </si>
  <si>
    <t>FO-25-1696851 | FO-25-1682714</t>
  </si>
  <si>
    <t>17/10/2025 SE LLEGA A COMERCIO SE INGRESA AL PUNTO  LA PERSONA ENCARGADA  INDICA QUE VA VALIDAR CON EL TITULAR, ME COMUNICO CON EL TITULAR VÍA TELEFÓNICA ME INDICA QUE YA NO TIENE LOS EQUIPOS EN EL PUNTO QUE  ESTÁ EN OTRA DIRECCIÓN, VALIDO CON SOPORTE ME INDICA  QUE NO SE PUEDE REALIZAR NINGUNA INSTALACIÓN ADICIONAL YA QUE LOS EQUIPOS NO SE ENCUENTRAN EN LA DIRECCIÓN DEL COMERCIO</t>
  </si>
  <si>
    <t>5840132</t>
  </si>
  <si>
    <t>FO-25-1686669</t>
  </si>
  <si>
    <t>17/10/2025 SE REALIZA VISITA A CB SE INSTALA BASE DE DATAFONO. CB INDICA QUE LE INCOMODA AL IMPRIMIR  Y SE ATASCA EL PAPEL POR LA POSICIÓN COMO QUEDA LA BASE ANTERIOR. QUEDANDO OK SIN INTERRUPCIONES.</t>
  </si>
  <si>
    <t>5840902</t>
  </si>
  <si>
    <t>15451776</t>
  </si>
  <si>
    <t>MOCA SERVICIOS</t>
  </si>
  <si>
    <t>FO-25-1692751</t>
  </si>
  <si>
    <t>21/10/2025 BUENAS TARDES SE VISITA CB Y SE LE HACE LA INSTALACIÓN DEL PIN PAD,,SE HACEN PRUEBAS OK</t>
  </si>
  <si>
    <t>9999E498</t>
  </si>
  <si>
    <t>5843464</t>
  </si>
  <si>
    <t>FO-25-1697223</t>
  </si>
  <si>
    <t>18/10/2025 SE VISITA CB Y SE REALIZA UBICACIÓN Y PEGADO DE BASE CON CINTA DOBLE FAZ. BASE SE ENCUENTRA DESPEGADA</t>
  </si>
  <si>
    <t>5843663</t>
  </si>
  <si>
    <t>FO-25-1697980</t>
  </si>
  <si>
    <t>18/10/2025 SE ENTREGA BASE PARA DATÁFONO.</t>
  </si>
  <si>
    <t>FLZZZ148</t>
  </si>
  <si>
    <t>5844806</t>
  </si>
  <si>
    <t>21122007</t>
  </si>
  <si>
    <t>PDA SIETE DE AGOSTO 2</t>
  </si>
  <si>
    <t>FO-25-1701151</t>
  </si>
  <si>
    <t>18/10/2025 SE VISITA DIRECCIÓN DE COMERCIO PERO AL LLEGAR AL SITIO EL.COMERCIO SE ENCUENTRA CERRADO. SE LLAMA AL NÚMERO PERO NO CONTESTAN. NO ES POSIBLE EJECUTAR ACTIVIDAD</t>
  </si>
  <si>
    <t>5853073</t>
  </si>
  <si>
    <t>18753301</t>
  </si>
  <si>
    <t>MI RED MOVIL</t>
  </si>
  <si>
    <t>FO-25-1735875 | FO-25-1726953</t>
  </si>
  <si>
    <t>27/10/2025 DURANTE LA VISITA TECNICA REALIZAMOS LA INSTALACIÓN DE LA BASE PARA EL DATAFONO POR DAÑO SE PARTIÓ, EN LUGARES INDICADOS POR COMERCIO SIN NOVEDAD EN LA INSTALACIÓN PRUEBAS OK SALDO OK A CONFORMIDAD DE CORRESPONSAL</t>
  </si>
  <si>
    <t>F100E313</t>
  </si>
  <si>
    <t>5861098</t>
  </si>
  <si>
    <t>FO-25-1751396</t>
  </si>
  <si>
    <t>30/10/2025 SE REALIZA CAMBIO ELECTORAL POR DAÑO EN CABLE USB INSTALACIÓN DE BASE DE DATOS PRUEBAS OK SERVICIO OPERATIVO</t>
  </si>
  <si>
    <t>5861251</t>
  </si>
  <si>
    <t>60015567</t>
  </si>
  <si>
    <t>HELADERIA HIELOS RUBIO</t>
  </si>
  <si>
    <t>FO-25-1754534</t>
  </si>
  <si>
    <t>31/10/2025 SE VISITA COMERCIO Y SE CAMBIA DATAFONO POR COMPATIBILIDAD DE TECNOLOGÍA, SE INSTALA PINPAD 2600, MAGICBOX 2600, SE REALIZAN CIERRES Y PRUEBAS OK.</t>
  </si>
  <si>
    <t>EVZZZ184</t>
  </si>
  <si>
    <t>5861334</t>
  </si>
  <si>
    <t>FO-25-1754535</t>
  </si>
  <si>
    <t>31/10/2025 INSTALACIÓN DE PIN PAD</t>
  </si>
  <si>
    <t>TA-25-1166464</t>
  </si>
  <si>
    <t>24053779</t>
  </si>
  <si>
    <t>DROG Y VARIEDADES PHARMAVITAL</t>
  </si>
  <si>
    <t>FO-25-1613680</t>
  </si>
  <si>
    <t>07/10/2025 SE RETIRAN LOS EQUIPOS Y ACCESORIOS POR CIERRE DEL CB DE BANCO DE BOGOTA</t>
  </si>
  <si>
    <t>9A009718</t>
  </si>
  <si>
    <t>TA-25-1181543</t>
  </si>
  <si>
    <t>64608128</t>
  </si>
  <si>
    <t>VARIEDADES Y SERVICIOS C&amp;B</t>
  </si>
  <si>
    <t>FO-25-1637298</t>
  </si>
  <si>
    <t>09/10/2025 SE LLEGA AL CB PARA REALIZAR CIERRE, PERO NO HAY NADIE EN SITIO, SE LLAMA AL NÚMERO 3008688235, PERO NO SE OBTIENE RESPUESTA</t>
  </si>
  <si>
    <t>TA-25-1181544</t>
  </si>
  <si>
    <t>89398080</t>
  </si>
  <si>
    <t>ALMES SOLUTIONS</t>
  </si>
  <si>
    <t>FO-25-1637301</t>
  </si>
  <si>
    <t>08/10/2025 SE REALIZA VISITA AL CB POR SOLICITUD DE CIERRE AVAL, SE RECOLECTAN LOS EQUIPOS SIN NOVEDAD</t>
  </si>
  <si>
    <t>F1ZZZ008</t>
  </si>
  <si>
    <t>TA-25-1181545</t>
  </si>
  <si>
    <t>19408814</t>
  </si>
  <si>
    <t>CAFE INTERNET LA V Y LA I</t>
  </si>
  <si>
    <t>FO-25-1637305</t>
  </si>
  <si>
    <t>08/10/2025 SE LLEGA A DIRECCIÓN INDICADA POR EL CLIENTE SE REALIZA RETIRO DE 1 DATÁFONO CON SU RESPECTIVO LECTOR DE BARRAS FUENTE Y CABLE DE PODER EQUIPOS ENTREGADOS POR EL GUARDA SEGURIDAD ROY BAUTISTA</t>
  </si>
  <si>
    <t>BA00Z675</t>
  </si>
  <si>
    <t>TA-25-1181546</t>
  </si>
  <si>
    <t>89129742</t>
  </si>
  <si>
    <t>AVE FENIZ</t>
  </si>
  <si>
    <t>FO-25-1637309</t>
  </si>
  <si>
    <t>07/10/2025 SE REALIZA VISITA AL COMERCIO, SE INTENTA COMUNICACION CON EL CLIENTE PARA CONFIRMAR LA ENTREGA DE LOS EQUIPOS YA QUE EL CB SE ENCUENTRA CERRADO, CLIENTE CONTESTA LLAMADA TELEFONICA PERO CUELGA SIN DAR RESPUESTA DE SI DESEA O NO ENTREGAR LOS EQUIPOS, CLIENTE YA NO CONTESTA LLAMADAS.</t>
  </si>
  <si>
    <t>TA-25-1181547</t>
  </si>
  <si>
    <t>17937046</t>
  </si>
  <si>
    <t>SERVIPAGOS PAIPA</t>
  </si>
  <si>
    <t>FO-25-1637315</t>
  </si>
  <si>
    <t>07/10/2025 SE REALIZA VISITA AL COMERCIO, SE REALIZA RETIRO DE EQUIPOS.</t>
  </si>
  <si>
    <t>AB116074</t>
  </si>
  <si>
    <t>TA-25-1181549</t>
  </si>
  <si>
    <t>25140716</t>
  </si>
  <si>
    <t>PAP Y MISCELANEA DISTRIMATTHEW</t>
  </si>
  <si>
    <t>FO-25-1637320</t>
  </si>
  <si>
    <t>07/10/2025 SE REALIZA VISITA AL COMERCIO SE HACE RETIRO DE DATÁFONO, LECTOR DE BARRAS, PINPAD Y HUB CON SUS CABLES</t>
  </si>
  <si>
    <t>6A0OZ022</t>
  </si>
  <si>
    <t>TA-25-1181550</t>
  </si>
  <si>
    <t>89349965</t>
  </si>
  <si>
    <t>AUTOSERVICIOS FULL HOUSE</t>
  </si>
  <si>
    <t>FO-25-1637325</t>
  </si>
  <si>
    <t>LMYZZ923</t>
  </si>
  <si>
    <t>TA-25-1181551</t>
  </si>
  <si>
    <t>26950584</t>
  </si>
  <si>
    <t>CONEXION NATURAL</t>
  </si>
  <si>
    <t>FO-25-1637328</t>
  </si>
  <si>
    <t>14/10/2025 SE ESTA PENDIENTE DE DESPLAZAMIENTO DADO LA VIA SE ENCONTRABA CON RESTRICCIONES PARA DESPLAZAMIENTO | 20/10/2025 SE LOGRA CONTACTO CON EL CLIENTE QUIEN INDICA QYE NO SE ENCUENTRA EN EL MUNICIPIO QUE REALIZARA ENVIO DE LOS EQUIPOS. | 22/10/2025 SE RETIRA DATAFONO DESK 3500, CON SU RESPECTIVA FUENTE DE, SE RETIRA 01 LECTOR LI2208, USUARIO ENTREGA EQUIPOS EN LA MANO YA QUE EL LOCAL LO ESTÁN REMODELANDO</t>
  </si>
  <si>
    <t>9L0UZ443</t>
  </si>
  <si>
    <t>TA-25-1181552</t>
  </si>
  <si>
    <t>14736458</t>
  </si>
  <si>
    <t>SUPER DROGUERIA FERJHOVY</t>
  </si>
  <si>
    <t>FO-25-1637333</t>
  </si>
  <si>
    <t>07/10/2025 SE REALIZA VISTA AL CB POR SOLICITUD DE CIERRE AVAL, SE VERIFICAN PLACAS Y SE RETIRAN SIN NOVEDAD TODO OK</t>
  </si>
  <si>
    <t>A000Z313</t>
  </si>
  <si>
    <t>TA-25-1181553</t>
  </si>
  <si>
    <t>21469994</t>
  </si>
  <si>
    <t>DROGUERIA FARMAGUTI J Y M</t>
  </si>
  <si>
    <t>FO-25-1637338</t>
  </si>
  <si>
    <t>07/10/2025 SE REALIZA VISITA AL CB POR SOLICITUD DE RECOLECCIÓN DE EQUIPOS AVAL, SE RECOGEN SIN NOVEDAD</t>
  </si>
  <si>
    <t>FUA0O892</t>
  </si>
  <si>
    <t>TA-25-1181554</t>
  </si>
  <si>
    <t>16354128</t>
  </si>
  <si>
    <t>PRISMA RED</t>
  </si>
  <si>
    <t>FO-25-1637343</t>
  </si>
  <si>
    <t>10/10/2025 SE RETIRA DATAFONOS Y LECTORA. ENTREGA EL SEÑOR ROBINSON PÉREZ</t>
  </si>
  <si>
    <t>111UZ258</t>
  </si>
  <si>
    <t>TA-25-1181555</t>
  </si>
  <si>
    <t>55010474</t>
  </si>
  <si>
    <t>EL BOTICARIO</t>
  </si>
  <si>
    <t>FO-25-1656165 | FO-25-1637349</t>
  </si>
  <si>
    <t>07/10/2025 SE COMUNICA CON LA SEÑORITA MARY HERNÁNDEZ PARA VALIDAR ENTREGA DE LOS EQUIPOS, NOS INDICA LLAMAR EL DÍA DE MAÑANA PARA CONFIRMAR EN QUÉ PUNTO SE ENTREGA LOS EQUIPOS DEBÍDO QUE SON VARIOS LOCALES | 08/10/2025 EN COMUNICACIÓN CON YENNY FLOREZ AL CELULAR 3004677610, INFORMA QUE PODEMOS PASAR MAÑANA JUEVES 9 DE OCTUBRE DEL 2025, EN LA SIGUIENTE DIRECCIÓN CRA 25 # 37-26, HAY ESTÁ LA OFICINA PRINCIPAL DE BOTICARIO Y HAY SE ENCUENTRAN LOS EQUIPOS A RETIRAR. | 09/10/2025 SE REALIZA DESPLAZAMIENTO AL PUNTO DONDE NOS INDICAN TENER LOS EQUIPOS SE HACE VALIDACIÓN ENCONTRANDO EQUIPOS DE CREDIBANCO SE ESTABLECE NUEVAMENTE CONTACTO TELEFÓNICO CON LA ENCARGADA Y NOS SOLICITA PASAR NUEVAMENTE EL DÍA MARTES PARA PODER BUSCAR LOS EQUIPOS DURANTE EL FIN DE SEMANA SE LE INDICA A LA USUARIA QUE ES NECESARIO REALIZAR ENTREGA DE LOS EQUIPOS YA QUE A PARTIR DE LA FECHA SE EMPEZARA A REALIZAR COBRO DE LOS EQUIPOS POR DISPONIBILIDAD TECNOLÓGICA, SE LE CONFIRMA QUE UNA VEZ TENGA LOS EQUIPOS EN SU PODER SE COMUNIQUE CON REDEBAN PARA REALIZAR LA RECOLECCIÓN DE LOS EQUIPOS</t>
  </si>
  <si>
    <t>A4OZZ916</t>
  </si>
  <si>
    <t>TA-25-1181556</t>
  </si>
  <si>
    <t>55011498</t>
  </si>
  <si>
    <t>BOTICARIO BOSQUE</t>
  </si>
  <si>
    <t>FO-25-1637353</t>
  </si>
  <si>
    <t>07/10/2025 SE REALIZA VISITA AL COMERCIO, SE VALIDA Y SE HACE RETIRO DE DATÁFONO, LECTOR DE BARRAS, BASE CON SUS CABLES</t>
  </si>
  <si>
    <t>A4OZZ855</t>
  </si>
  <si>
    <t>TA-25-1181557</t>
  </si>
  <si>
    <t>55011530</t>
  </si>
  <si>
    <t>EL BOTICARIO GAIRA 2</t>
  </si>
  <si>
    <t>FO-25-1637356</t>
  </si>
  <si>
    <t>07/10/2025 SE REALIZA VISITA AL COMERCIO SE VALIDA Y SE HACE RETIRO DE DATÁFONO Y LECTOR DE BARRAS</t>
  </si>
  <si>
    <t>EGFZZ295</t>
  </si>
  <si>
    <t>TA-25-1181558</t>
  </si>
  <si>
    <t>55011472</t>
  </si>
  <si>
    <t>EL BOTICARIO GIRON</t>
  </si>
  <si>
    <t>FO-25-1637360</t>
  </si>
  <si>
    <t>07/10/2025 SE VISITA COMERCIO SE RETIRA DATAFONO LECTOR , CABLES Y FUENTE PODER ,CIERRE EXITOSO</t>
  </si>
  <si>
    <t>A4OZZ928</t>
  </si>
  <si>
    <t>TA-25-1182985</t>
  </si>
  <si>
    <t>21386289</t>
  </si>
  <si>
    <t>CAFENET DCLASS</t>
  </si>
  <si>
    <t>FO-25-1639254</t>
  </si>
  <si>
    <t>07/10/2025 SE INTENTA COMUNICACIÓN TELEFÓNICA EN VARIAS OCASIONES CON LA SEÑORA FANNY ALEXANDRA RINCON BERNAL AL NÚMERO DE CONTACTO 3214520534 NO SE LOGRA CONTACTO CON CLIENTE SE DEJA MENSAJE POR WHATSAPP INDICANDO SOBRE LA VISITA PARA EL RETIROS DE LOS EQUIPOS DEL CORRESPONSAL BANCARIO NO SE OPTIENE UNA RESPUESTA. | 09/10/2025 SE COMUNICA VÍA WHATSAPP LA FANNY ALEXANDRA RINCON BERNAL INDICANDO QUE EL COMERCIO YA NO EXISTE ADICIONAL INDICA QUE ELLA ESTÁ TRABAJANDO FUERA DEL MUNICIPIO DE COPER BOYACÁ NO CUENTA CON LA DISPONIBILIDAD PARA LA ENTREGA DE LOS EQUIPOS INFORMA QUE SOLO SE LE FACILITA REALIZAR LA ENTREGA ENVIANDO LOS EQUIPOS POR LA TRASPORTADORA INTERAPIDISIMO SE LE INDICA AL CLIENTE QUE NOS BRINDE UNA DIRECCIÓN DONDE PODAMOS PASAR POR LOS EQUIPOS PARA COORDINAR UNA FECHA Y HORA CLIENTE NO VUELVE A CONTESTAS NO SE LOGRA MÁS CONTACTO. | 11/10/2025 SE INTENTA CONTACTAR NUEVAMENTE TELEFÓNICAMENTE EN VARIAS OCASIONES A LA SEÑORA FANNY ALEXANDRA RINCON BERNAL NO HAY CONTACTO CON CLIENTE NO RESPONDE LLAMADAS TELEFÓNICAS SE DEJA MENSAJES POR WHATSAPP CLIENTE NO RESPONDE. | 14/10/2025 SE LE REALIZAR GESTIÓN DURANTE VARIOS DÍAS TANTO TELEFÓNICAMENTE COMO POR WHATSAPP NO SE OBTIENE UNA RESPUESTA POR PARTE DEL CLIENTE PARA LA COORDINACIÓN Y ENTREGA DE LOS EQUIPOS SE DEJA MENSAJE INDICANDO QUE POR TEMAS DE DISPONIBILIDAD TECNOLÓGICA SE LE VAN A REALIZAR COBROS POR LOS EQUIPOS QUE SE ENCUENTRAN EN PODER DEL CLIENTE AUN SI NO SE OBTIENE UNA RESPUESTA.</t>
  </si>
  <si>
    <t>TA-25-1192452</t>
  </si>
  <si>
    <t>90783346</t>
  </si>
  <si>
    <t>T SERVICIOS COM</t>
  </si>
  <si>
    <t>FO-25-1659224</t>
  </si>
  <si>
    <t>09/10/2025 SE REALIZA RETIRO DE EQUIPO ICT250 CON ADAPTADOR Y MAGIC BOX Y ADAPTADOR SOLICITADO EXITOSO</t>
  </si>
  <si>
    <t>VSZZZ587</t>
  </si>
  <si>
    <t>TA-25-1193360</t>
  </si>
  <si>
    <t>87143511</t>
  </si>
  <si>
    <t>PAPELERIA Y VARIEDADES RESTREP</t>
  </si>
  <si>
    <t>FO-25-1662911</t>
  </si>
  <si>
    <t>14/10/2025 SE REALIZA VISITA A PUNTO, EN CONVERSACION CON USUARIO INFORMA QUE NO SOLICITO CIERRE, EL CONTINÚA OPERANDO EL CB AVAL SIN NOVEDAD. INFORMA QUE EN LA LLAMADA QUE HIZO A LA LINEA LE TOMARONN MAL EL RESPORTE COMO UN RETIRO, PERO EL NO REQUIERE RETIRO DE EQUIPOS, ESTÁ TRABAJANDO EL CB SIN PROBLEMA. USUARIO INFORMA QUE YA ESTÁ EN TRAMITE DE HABILITACIÓN.</t>
  </si>
  <si>
    <t>A1KZZ699</t>
  </si>
  <si>
    <t>TA-25-1193361</t>
  </si>
  <si>
    <t>15187032</t>
  </si>
  <si>
    <t>VARIEDADES VALENTINA RIVERA</t>
  </si>
  <si>
    <t>FO-25-1662916</t>
  </si>
  <si>
    <t>11/10/2025 SE REALIZA VISITA AL PUNTO,SE RETIRAN CON ÉXITO CUATRO PLACAS, 2 DATAFONOS 2 LECTORAS EN BUEN ESTADO GENERAL. CIERRE EXITOSO</t>
  </si>
  <si>
    <t>AA06Z680/9999G007</t>
  </si>
  <si>
    <t>TA-25-1193362</t>
  </si>
  <si>
    <t>18831818</t>
  </si>
  <si>
    <t>CARDENAS ELECTRODOMESTICOS</t>
  </si>
  <si>
    <t>FO-25-1662922</t>
  </si>
  <si>
    <t>14/10/2025 SE LLEGA AL COMERCIO SE ENCUENTRA CERRADO, SE TRATA COMUNICACIÓN CON USUARIO PERO NO HAY RESPUESTA</t>
  </si>
  <si>
    <t>41078</t>
  </si>
  <si>
    <t>TA-25-1193363</t>
  </si>
  <si>
    <t>81695173</t>
  </si>
  <si>
    <t>BARAYA</t>
  </si>
  <si>
    <t>SALSAMENTARIA Y CAFETERIA BRIS</t>
  </si>
  <si>
    <t>FO-25-1662927</t>
  </si>
  <si>
    <t>11/10/2025 SE LLEGA A SITIO, COMERCIO SE ENCUENTRA CERRADO, SE LLAMA A NÚMERO DE CONTACTO 3203817327 PERO SUENA FUERA DE SERVICIO.</t>
  </si>
  <si>
    <t>LMHZZ525</t>
  </si>
  <si>
    <t>TA-25-1193364</t>
  </si>
  <si>
    <t>38873865</t>
  </si>
  <si>
    <t>DE MI HUERTA</t>
  </si>
  <si>
    <t>FO-25-1662930</t>
  </si>
  <si>
    <t>16/10/2025 DURANTE LA VISITA TECNICA SE REALIZA RETIRO DE DATAFONO, LECTOR, BRAZO POSICIONADOR  POR CIERRE DE PUNTO COMERCIO COMERCIO NO DESEA QUEDAR COMO ADQUIRENTE A SOLICITUD DEL MISMO</t>
  </si>
  <si>
    <t>LN000200</t>
  </si>
  <si>
    <t>TA-25-1193365</t>
  </si>
  <si>
    <t>80980006</t>
  </si>
  <si>
    <t>SERVIRED DIGITAL 4</t>
  </si>
  <si>
    <t>FO-25-1662934</t>
  </si>
  <si>
    <t>11/10/2025 CIERRE FALLIDO, SE INTENTO CONTACTAR AL CB PERO NO FUE POSIBLE, SE VISITO EL PUNTO Y SE ENCONTRÓ QUE EL CN YA NO EXISTE EN LA DIRECCIÓN</t>
  </si>
  <si>
    <t>TA-25-1193366</t>
  </si>
  <si>
    <t>47843669</t>
  </si>
  <si>
    <t>TIENDA TRUJILLANO</t>
  </si>
  <si>
    <t>FO-25-1662942</t>
  </si>
  <si>
    <t>11/10/2025 SE VISITA EL COMERCIO, SE REALIZA CIERRE AVAL MIXTO POR SOLICITUD DEL BANCO, SE RETIRA DATAFONO, LECTORA Y ACCESORIOS EN BUEN ESTADO</t>
  </si>
  <si>
    <t>A31ZZ626</t>
  </si>
  <si>
    <t>TA-25-1193368</t>
  </si>
  <si>
    <t>21277090</t>
  </si>
  <si>
    <t>PAPELERIA ANDI</t>
  </si>
  <si>
    <t>FO-25-1662950</t>
  </si>
  <si>
    <t>14/10/2025 SE REALIZA VISITA DE CAMPO DONDE SE RETIRA EQUIPO Y ACCESORIOS SIN NOVEDAD.</t>
  </si>
  <si>
    <t>KA00D603</t>
  </si>
  <si>
    <t>TA-25-1193369</t>
  </si>
  <si>
    <t>41820952</t>
  </si>
  <si>
    <t>PAPELERIA C D A</t>
  </si>
  <si>
    <t>FO-25-1668620 | FO-25-1662955</t>
  </si>
  <si>
    <t>14/10/2025 SE LLEGA AL COMERCIO Y SE VISITA POR SEGUNDA VEZ SE VALÍA CON LA NUEVA CLIENTE LA CUAL INDICA QUE EL CORRESPONSAL LO VENDIERON Y YA NO TIENEN CONTACTO CON EL ANTIGUO DUEÑO NO TIENEN CONOCIMIENTO DE LOS EQUIPOS TAMPOCO</t>
  </si>
  <si>
    <t>TA-25-1195313</t>
  </si>
  <si>
    <t>19971811</t>
  </si>
  <si>
    <t>DISTRI CONFITES</t>
  </si>
  <si>
    <t>FO-25-1668576</t>
  </si>
  <si>
    <t>15/10/2025 SE REALIZA VISITA DE CAMPO ENCONTRADO QUE COMERCIO NO EXISTE EN DIRECCIÓN INDICADA EN RUTA SE INTENTA COMUNICACIÓN A LA LÍNEA 3012713876 NO HAY RESPUESTA, SE INFORMA A SUPERVISOR QUIEN AUTORIZA CIERRE DE SOLICITUD</t>
  </si>
  <si>
    <t>TA-25-1211965</t>
  </si>
  <si>
    <t>18364356</t>
  </si>
  <si>
    <t>MISCELANEA Y VARIEDADES ALEJAN</t>
  </si>
  <si>
    <t>FO-25-1688844</t>
  </si>
  <si>
    <t>16/10/2025 SE REALIZA RETIRO DE EQUIPOS Y ACCESORIOS.</t>
  </si>
  <si>
    <t>GA01Z861</t>
  </si>
  <si>
    <t>TA-25-1211966</t>
  </si>
  <si>
    <t>87128546</t>
  </si>
  <si>
    <t>DISTRIBUIDORA Y PAPELERIA SAN JOSE</t>
  </si>
  <si>
    <t>FO-25-1688846</t>
  </si>
  <si>
    <t>16/10/2025 EN COMUNICACIÓN CON LA SEÑORA SARA MOSCOSO AL NUMERO 3114775819, INDICA QUE SE ENCUENTRA EN DIALOGOS CON EL BANCO, PARA EL CAMBIO DE RAZON SOCIAL. INFORMA QUE ESTA A LA ESPERA DE LA NUEVA TARJETA SEMBRADO. QUE EL GESTOR LE INDICO NO ENTREGAR LOS EQUIPOS</t>
  </si>
  <si>
    <t>TA-25-1211967</t>
  </si>
  <si>
    <t>21127857</t>
  </si>
  <si>
    <t>DROGUERIA FARMASELEN</t>
  </si>
  <si>
    <t>FO-25-1688850</t>
  </si>
  <si>
    <t>17/10/2025 SE VISITA COMERCIO, ENTREGAN VOLUNTARIAMENTE DATAFONO Y LECTOR.</t>
  </si>
  <si>
    <t>A102Z157</t>
  </si>
  <si>
    <t>TA-25-1211968</t>
  </si>
  <si>
    <t>19087709</t>
  </si>
  <si>
    <t>MINI ABASTOS LA CAMPINA</t>
  </si>
  <si>
    <t>FO-25-1688853</t>
  </si>
  <si>
    <t>PARCIALMENTE EXITOSO ACCESORIOS</t>
  </si>
  <si>
    <t>16/10/2025 SE VISITA COMERCIO Y SE RETIRAN DATAFONO, CLIENTE INFORMA QUE EL LECTOR SE LE DAÑO HACE TIEMPO Y NO LO TIENEN, SE LE INDICA COMUNICARSE A LA LÍNEA PARA SOLUCIONAR EL RETIRO DEL LECTOR.</t>
  </si>
  <si>
    <t>XP00I262</t>
  </si>
  <si>
    <t>TA-25-1218553</t>
  </si>
  <si>
    <t>19996461</t>
  </si>
  <si>
    <t>DROGUERIA LA ECONOMICA DE PAZ</t>
  </si>
  <si>
    <t>FO-25-1699735</t>
  </si>
  <si>
    <t>17/10/2025 CLIENTE REALIZA ENTREGA VOLUNTARIA  DE LECTOR DE PLACA 916899, SIN NOVEDAD</t>
  </si>
  <si>
    <t>TA-25-1225859</t>
  </si>
  <si>
    <t>87179657</t>
  </si>
  <si>
    <t>SURTILLANOS S Y D</t>
  </si>
  <si>
    <t>FO-25-1713991</t>
  </si>
  <si>
    <t>21/10/2025 POR FAVOR COMUNICARSE CON USUARIO PARA CONFIRMAR SOLICITUD, AGENDAR VISITA | 22/10/2025 SE REALIZA VISITA A DIRECCIÓN DE COMERCIO, AL LLEGAR PERSONA QUE ATIENDE INDICA QUE NO HAY COMERCIO ACTIVO EN ESA DIRECCIÓN, QUE ESTUVO ARRENDADO PERO SE FUERON HACE MÁS DE TRES MESES, NO SÉ TIENE RESPUESTA EN NÚMERO DE CONTACTO.</t>
  </si>
  <si>
    <t>TA-25-1225861</t>
  </si>
  <si>
    <t>18322446</t>
  </si>
  <si>
    <t>DROGUERIA ESPECIAL SANTA ROSA</t>
  </si>
  <si>
    <t>FO-25-1713995</t>
  </si>
  <si>
    <t>21/10/2025 POR FAVOR COMUNICARSE CON USUARIO PARA CONFIRMAR SOLICITUD, AGENDAR VISITA | 22/10/2025 SE VISITA COMERCIO, SE RETIRAN EQUIPOS DE CB AVAL, DATAFONO, LECTOR DE BARRAS, BASE Y CABLEADO, NO UPS, NO SE MANIPULAN EQUIPOS.</t>
  </si>
  <si>
    <t>GA00T993</t>
  </si>
  <si>
    <t>TA-25-1225862</t>
  </si>
  <si>
    <t>18364554</t>
  </si>
  <si>
    <t>DROG LA GRAN COLOMBIA LA ECONO</t>
  </si>
  <si>
    <t>FO-25-1714005</t>
  </si>
  <si>
    <t>21/10/2025 POR FAVOR COMUNICARSE CON USUARIO PARA CONFIRMAR SOLICITUD, AGENDAR VISITA | 23/10/2025 SE REALIZA EL RETIRO DE EQUIPO DE CB AVAL SIN NOVEDAD</t>
  </si>
  <si>
    <t>GA01Z867</t>
  </si>
  <si>
    <t>TA-25-1225863</t>
  </si>
  <si>
    <t>52110012</t>
  </si>
  <si>
    <t>TRAYECTOS SURAMERICANOS SAS AGENCIA PURIFICACION</t>
  </si>
  <si>
    <t>FO-25-1714010</t>
  </si>
  <si>
    <t>21/10/2025 POR FAVOR COMUNICARSE CON USUARIO PARA CONFIRMAR SOLICITUD, AGENDAR VISITA | 22/10/2025 SE RETIRA: DATÁFONO, LECTOR DE BARRAS, CABLE MAGIC BOX, CABLE Y FUENTE DE PODER.</t>
  </si>
  <si>
    <t>UV0TZ955</t>
  </si>
  <si>
    <t>TA-25-1225864</t>
  </si>
  <si>
    <t>87869595</t>
  </si>
  <si>
    <t>KROKI CHICKEN</t>
  </si>
  <si>
    <t>FO-25-1714017</t>
  </si>
  <si>
    <t>21/10/2025 POR FAVOR COMUNICARSE CON USUARIO PARA CONFIRMAR SOLICITUD, AGENDAR VISITA | 22/10/2025 SE LLEGA AL COMERCIO SE VALÍA CERRADO SE MARCA EL NÚMERO DE CONTACTO 3014440975 EL CUAL SE ENCUENTRA FUERA DE SERVICIO SE GOLPEAN EL COMERCIO Y NADIE RESPONDE SE DEJA EVIDENCIA FOTOGRÁFICA DEL SITIO Y UBICACIONES</t>
  </si>
  <si>
    <t>TA-25-1225865</t>
  </si>
  <si>
    <t>60270519</t>
  </si>
  <si>
    <t>DROGUERIA Y MINI-MARKET SANTI</t>
  </si>
  <si>
    <t>FO-25-1714022</t>
  </si>
  <si>
    <t>21/10/2025 POR FAVOR COMUNICARSE CON USUARIO PARA CONFIRMAR SOLICITUD, AGENDAR VISITA | 22/10/2025 SE REALIZA RETIRO DE EQUIPOS A SOLICITUD DE CLIENTE</t>
  </si>
  <si>
    <t>LMPZZ519</t>
  </si>
  <si>
    <t>TA-25-1225866</t>
  </si>
  <si>
    <t>88011410</t>
  </si>
  <si>
    <t>MULTISERVICIOS GEGOBA</t>
  </si>
  <si>
    <t>FO-25-1714031</t>
  </si>
  <si>
    <t>21/10/2025 POR FAVOR COMUNICARSE CON USUARIO PARA CONFIRMAR SOLICITUD, AGENDAR VISITA | 23/10/2025 SE CONTACTA AL CLIENTE NO RESPONDEN LLEGAMOS AL PUNTO Y NO SE ENCUENTRA YA EL CB</t>
  </si>
  <si>
    <t>25148</t>
  </si>
  <si>
    <t>TA-25-1225867</t>
  </si>
  <si>
    <t>25391681</t>
  </si>
  <si>
    <t>CAPARRAPI</t>
  </si>
  <si>
    <t>FERRETERIA DINDAL CYJ</t>
  </si>
  <si>
    <t>FO-25-1714036</t>
  </si>
  <si>
    <t>21/10/2025 SE COMUNICA CON USUARIO 3102568123 PERO INDICA QUE NO TIENE RELACION CON CB, SE LLAMA TAMBIEN AL NUMERO 3142201793 PERO NO CONTESTAN, TAMBIEN NOS INTENTAMOS COMUNICAR AL NUMERO 3184558705 SIN RESPUESTA. | 24/10/2025 SE LLEGA A  LA DIRECCIÓN INDICADA Y SE RETIRA EQUIPO DESK 3500 PLACA 869899 Y LECTOR SYMBOL PLACA 953609.</t>
  </si>
  <si>
    <t>1A0UZ659</t>
  </si>
  <si>
    <t>TA-25-1225868</t>
  </si>
  <si>
    <t>FO-25-1714042</t>
  </si>
  <si>
    <t>21/10/2025 POR FAVOR COMUNICARSE CON USUARIO PARA CONFIRMAR SOLICITUD, AGENDAR VISITA | 22/10/2025 CB INDICA QUE NO HAN SOLICITADO CIERRE, NO VAN A ENTREGAR NADA TODAVÍA HASTA QUE NO LES INFORME UN ASESOR</t>
  </si>
  <si>
    <t>TA-25-1225869</t>
  </si>
  <si>
    <t>20438941</t>
  </si>
  <si>
    <t>TELECOMUNICACIONES TELEPAR COM</t>
  </si>
  <si>
    <t>FO-25-1714048</t>
  </si>
  <si>
    <t>21/10/2025 POR FAVOR COMUNICARSE CON USUARIO PARA CONFIRMAR SOLICITUD, AGENDAR VISITA | 22/10/2025 DURANTE LA VISITA TECNICA SE REALIZA RETIRO DE DATAFONO, LECTOR, BRAZO POSICIONADOR  POR CIERRE DE PUNTO COMERCIO COMERCIO NO DESEA QUEDAR COMO ADQUIRENTE INDICAN</t>
  </si>
  <si>
    <t>9BNZZ834</t>
  </si>
  <si>
    <t>TA-25-1225870</t>
  </si>
  <si>
    <t>16327975</t>
  </si>
  <si>
    <t>CTRO DE SERVICIO TSG GROUP</t>
  </si>
  <si>
    <t>FO-25-1714055</t>
  </si>
  <si>
    <t>21/10/2025 POR FAVOR COMUNICARSE CON USUARIO PARA CONFIRMAR SOLICITUD, AGENDAR VISITA | 22/10/2025 SE VISITA ESTABLECIMIENTO, SE RETIRAN EQUIPOS EN BUEN ESTADO.</t>
  </si>
  <si>
    <t>111HZ688</t>
  </si>
  <si>
    <t>TA-25-1225871</t>
  </si>
  <si>
    <t>19067909</t>
  </si>
  <si>
    <t>CEN DE SERVICIOS TSG GROUP</t>
  </si>
  <si>
    <t>FO-25-1714058</t>
  </si>
  <si>
    <t>21/10/2025 POR FAVOR COMUNICARSE CON USUARIO PARA CONFIRMAR SOLICITUD, AGENDAR VISITA | 22/10/2025 SE REALIZA RETIRO DE DATÁFONO Y LECTOR DE CÓDIGO DE BARRA.
DATÁFONO CON ALGUNAS TECLAS FALLANDO.
EL SEÑOR RICARD BOTINA REALPE MANIFIESTA QUE COMPRÓ EL COMERCIO, EL CUÁL ES QUIEN HACE ENTREGA DE LOS EQUIPOS, SIN EMBARGO NO BRINDA NÚMERO DE IDENTIFICACIÓN Y TAMPOCO UN CORREO PARA QUE LE LLEGUE LA INFORMACIÓN.
SE LE EXPLICA Y TAMPOCO CEDR DAR EL CORREO.
LOS NÚMEROS TELÉFONOS EN LA DESCRIPCIÓN SE ENCUENTRAN POR FUERA DE SERVICIO, PARA INTENTAR COMUNICACIÓN CON LA SEÑORA ROCIO REALPE</t>
  </si>
  <si>
    <t>XP00F680</t>
  </si>
  <si>
    <t>TA-25-1225872</t>
  </si>
  <si>
    <t>13953716</t>
  </si>
  <si>
    <t>PROVEEDORA CALLEFUL</t>
  </si>
  <si>
    <t>FO-25-1714061</t>
  </si>
  <si>
    <t>21/10/2025 SE COMUNICA CON AL NUMERO 3186961589 PERO NO CONTESTAN, TAMBIEN NOS INTENTAMOS COMUNICAR AL NUMERO 3164323978 SE VA A CORREO AUTOMATICAMENTE, Y AL FINAL LLAMAMOS AL NUMERO 3156299717 Y TAMBIEN PARECE APAGADO, SIN CONTACTO | 22/10/2025 SE REALIZA CONTACTO TELEFÓNICA CON EL NÚMERO  318 6961589 EL SEÑOR DIECTZEN TELLEZ PARA PASAR A RETIRAR EL DATAFONO PERO NOS INDICA QUE PARA PODER ENTREGARLO SOLICITA QUE LA ENTIDAD LE ENVIÉ UN CORREO ELECTRÓNICO CON EL NOMBRE Y NÚMERO DE CÉDULA DE LA PERSONA QUE VA PASAR A RECOGER. QUE YA EL BANCO TIENE EL CORREO Y LOS DATOS DE EL.
SE LE INDICA QUE YA ES REDEBAN EL ENCARGADO DE REALIZAR LA NOVEDAD DE RETIRO Y QUE SE LE DEJA EL CORREO AL MOMENTO DE LA ENTREGA PERO NOS VUELVE A REPETIR QUE LO QUE NECESITA ES EL CORREO DE LA ENTIDAD CON ESTA NOVEDAD Y NOMBRE Y CÉDULA DE QUIEN LO RECOGERA | 23/10/2025 SE REALIZA CONTACTO TELEFÓNICA CON EL NÚMERO  318 6961589 EL SEÑOR DIECTZEN TELLEZ PARA PASAR A RETIRAR EL DATAFONO PERO NOS INDICA QUE PARA PODER ENTREGARLO SOLICITA QUE LA ENTIDAD LE ENVIÉ UN CORREO ELECTRÓNICO CON EL NOMBRE Y NÚMERO DE CÉDULA DE LA PERSONA QUE VA PASAR A RECOGER. QUE YA EL BANCO TIENE EL CORREO Y LOS DATOS DE EL.
SE LE INDICA QUE YA ES REDEBAN EL ENCARGADO DE REALIZAR LA NOVEDAD DE RETIRO Y QUE SE LE DEJA EL CORREO AL MOMENTO DE LA ENTREGA PERO NOS VUELVE A REPETIR QUE LO QUE NECESITA ES EL CORREO DE LA ENTIDAD CON ESTA NOVEDAD Y NOMBRE Y CÉDULA DE QUIEN LO RECOGERA</t>
  </si>
  <si>
    <t>TA-25-1225873</t>
  </si>
  <si>
    <t>16313819</t>
  </si>
  <si>
    <t>INTERPAGOS RECAUDO DE SERVICIO</t>
  </si>
  <si>
    <t>FO-25-1714064</t>
  </si>
  <si>
    <t>21/10/2025 POR FAVOR COMUNICARSE CON USUARIO PARA CONFIRMAR SOLICITUD, AGENDAR VISITA | 22/10/2025 SE RETIRA DATAFONO, LECTOR DE BARRAS, FUENTE Y BASE DATAFONO, CIERRE EXITOSO, DATAFONO RETIRADO SIN SELLO DE SEGURIDAD.</t>
  </si>
  <si>
    <t>111AZ247</t>
  </si>
  <si>
    <t>TA-25-1225874</t>
  </si>
  <si>
    <t>20247870</t>
  </si>
  <si>
    <t>TIENDA J &amp; J SAN ALBERTO</t>
  </si>
  <si>
    <t>FO-25-1714068</t>
  </si>
  <si>
    <t>21/10/2025 SE COMUNICA CON AL NUMERO 3145894591 PERO NO CONTESTAN, SE INTENTA EN VARIAS OCACIONES SIN RESPUESTA. | 22/10/2025 SE RECUPERA EQUIPOS REDEBAN DATAFONO LECTOR DE BARRAS</t>
  </si>
  <si>
    <t>II5ZZ526</t>
  </si>
  <si>
    <t>TA-25-1225875</t>
  </si>
  <si>
    <t>28956134</t>
  </si>
  <si>
    <t>TIENDA MI JESUS B</t>
  </si>
  <si>
    <t>FO-25-1714071</t>
  </si>
  <si>
    <t>21/10/2025 SE COMUNICA CON AL NUMERO 3146030980 PERO NO CONTESTAN, SE INTENTA EN VARIAS OCACIONES SIN RESPUESTA. | 23/10/2025 SE LLAMA A LA SEÑORA VERÓNICA E INFORMA QUE HACE 6 MESES VENDIÓ LOS NEGOCIOS Y NOS DIÓ UNA DIRECCIÓN PARA LLEGAR SE LLEGA AL PUNTO PERO VECINOS INFORMAN QUE EL NEGOCIO CERRÓ HACE UNAS SEMANAS SE TRATA DE COMUNICAR CON LA SRA VERÓNICA DE NUEVO PERO NO CONTESTA</t>
  </si>
  <si>
    <t>TA-25-1225876</t>
  </si>
  <si>
    <t>FO-25-1714074</t>
  </si>
  <si>
    <t>21/10/2025 SE COMUNICA CON LA SEÑORA VERONICA AL NUMERO 3146030980 LA CUAL INDICA QUE HACE 7 MESES NO LABORA EN EL PUNTO, NO ES POSIBLE HACER VALIDACIONES | 23/10/2025 SE LLAMA A LA SEÑORA VERÓNICA E INFORMA QUE HACE 6 MESES VENDIÓ LOS NEGOCIOS Y NOS DIÓ UNA DIRECCIÓN PARA LLEGAR SE LLEGA AL PUNTO PERO VECINOS INFORMAN QUE EL NEGOCIO CERRÓ HACE UNAS SEMANAS SE TRATA DE COMUNICAR CON LA SRA VERÓNICA DE NUEVO PERO NO CONTESTA</t>
  </si>
  <si>
    <t>TA-25-1225877</t>
  </si>
  <si>
    <t>42779751</t>
  </si>
  <si>
    <t>EL MANA LLUVIA DE DIOS</t>
  </si>
  <si>
    <t>FO-25-1714078</t>
  </si>
  <si>
    <t>CB AVAL</t>
  </si>
  <si>
    <t>21/10/2025 POR FAVOR COMUNICARSE CON USUARIO PARA CONFIRMAR SOLICITUD, AGENDAR VISITA | 22/10/2025 SE REALIZA VISITA AL COMERCIO DE VALIDA Y SE HACE RETIRO DE DATÁFONO, LECTOR DE BARRAS, BASE CON SUS RESPECTIVOS CABLES</t>
  </si>
  <si>
    <t>NN00A850</t>
  </si>
  <si>
    <t>TA-25-1225878</t>
  </si>
  <si>
    <t>21272109</t>
  </si>
  <si>
    <t>EL ESCRIBANO PAPELERIA Y ALGO</t>
  </si>
  <si>
    <t>FO-25-1714081</t>
  </si>
  <si>
    <t>21/10/2025 POR FAVOR COMUNICARSE CON USUARIO PARA CONFIRMAR SOLICITUD, AGENDAR VISITA | 24/10/2025 SE REALIZA CIERRE DEL CORRESPONSAL Y SE RECLAMAN EQUIPOS OK</t>
  </si>
  <si>
    <t>FUA0E603</t>
  </si>
  <si>
    <t>TA-25-1225879</t>
  </si>
  <si>
    <t>49140940</t>
  </si>
  <si>
    <t>FULLSERVI PLATAFORMA MULTISERVICIOS</t>
  </si>
  <si>
    <t>FO-25-1714085</t>
  </si>
  <si>
    <t>21/10/2025 POR FAVOR COMUNICARSE CON USUARIO PARA CONFIRMAR SOLICITUD, AGENDAR VISITA | 23/10/2025 SE REALIZA RETIRO DE DATÁFONO ICT250, LECTORA, ENSORTIJADO</t>
  </si>
  <si>
    <t>ON00V989</t>
  </si>
  <si>
    <t>TA-25-1225880</t>
  </si>
  <si>
    <t>15753239</t>
  </si>
  <si>
    <t>DROGUERIA CENTAUROS 2</t>
  </si>
  <si>
    <t>FO-25-1714088</t>
  </si>
  <si>
    <t>21/10/2025 POR FAVOR COMUNICARSE CON USUARIO PARA CONFIRMAR SOLICITUD, AGENDAR VISITA | 22/10/2025 SE VISITA CB PERO AL LLEGAR AL SITIO EL COMERCIO SE ENCUENTRA CERRADO. SE LLAMA AL NÚMERO DEL CLIENTE PERO NO SE OBTIENE RESPUESTA. NO ES POSIBLE RECUPERAR EQUIPOS</t>
  </si>
  <si>
    <t>9UZZZ079</t>
  </si>
  <si>
    <t>25592</t>
  </si>
  <si>
    <t>TA-25-1225881</t>
  </si>
  <si>
    <t>41153933</t>
  </si>
  <si>
    <t>QUEBRADANEGRA</t>
  </si>
  <si>
    <t>SERVICIOS DE COOTRANSOCCIDENTE</t>
  </si>
  <si>
    <t>FO-25-1714091</t>
  </si>
  <si>
    <t>21/10/2025 SE COMUNICA CON CB AL NUMERO 3133211539 LA CUAL INDICA QUE HACE 2 AÑOS NO LABORA EN EL PUNTO, NO ES POSIBLE HACER VALIDACIONES | 24/10/2025 SE LLEGA A COMERCIO, SE RECOLECTA DATAFONO-LECTOR, SIN NOVEDAD</t>
  </si>
  <si>
    <t>LN006845</t>
  </si>
  <si>
    <t>TA-25-1225882</t>
  </si>
  <si>
    <t>16507097</t>
  </si>
  <si>
    <t>MULTISERVICE PC</t>
  </si>
  <si>
    <t>FO-25-1714093</t>
  </si>
  <si>
    <t>21/10/2025 POR FAVOR COMUNICARSE CON USUARIO PARA CONFIRMAR SOLICITUD, AGENDAR VISITA | 22/10/2025 SE REALIZA VISITA AL CB POR SOLICITUD DE CIERRE, EL USUARIO ME INFORMA QUE NO TIENE NINGÚN EQUIPO QUE ANTERIORMENTE HABÍAN VENIDO PERO QUE HABÍAN LLEVADO TODOS LOS EQUIPOS, SE ESCALA AL JEFE DE ZONA PARA DEJAR LA NOVEDAD, PORQUE EL CLIENTE AFIRMA QUE NO TIENE NINGÚN EQUIPO</t>
  </si>
  <si>
    <t>TA-25-1225883</t>
  </si>
  <si>
    <t>41354101</t>
  </si>
  <si>
    <t>INSUMOS Y PIÑATERIA SAN CRISTOBAL</t>
  </si>
  <si>
    <t>FO-25-1714097</t>
  </si>
  <si>
    <t>21/10/2025 POR FAVOR COMUNICARSE CON USUARIO PARA CONFIRMAR SOLICITUD, AGENDAR VISITA | 22/10/2025 CIERRE DE AVAL OK, RETIRO EQUIPOS AVAL OK</t>
  </si>
  <si>
    <t>MN005025</t>
  </si>
  <si>
    <t>TA-25-1225892</t>
  </si>
  <si>
    <t>14994826</t>
  </si>
  <si>
    <t>FARM Y DROGUERIA EL DIAMANTE</t>
  </si>
  <si>
    <t>FO-25-1714101</t>
  </si>
  <si>
    <t>21/10/2025 POR FAVOR COMUNICARSE CON USUARIO PARA CONFIRMAR SOLICITUD, AGENDAR VISITA | 23/10/2025 RETIRO EQUPIS AVAL OK</t>
  </si>
  <si>
    <t>ABC0T364</t>
  </si>
  <si>
    <t>TA-25-1225911</t>
  </si>
  <si>
    <t>18125807</t>
  </si>
  <si>
    <t>DISTRIBUIDORA W Y F</t>
  </si>
  <si>
    <t>FO-25-1714106</t>
  </si>
  <si>
    <t>21/10/2025 POR FAVOR COMUNICARSE CON USUARIO PARA CONFIRMAR SOLICITUD, AGENDAR VISITA | 22/10/2025 RECOGIDA DE EQUIPOS POR ORDEN DE REDEBAN DATAFONO OK LECTORA OK PIN PAD OK HUB NO SERIALIZADO</t>
  </si>
  <si>
    <t>GA00I860</t>
  </si>
  <si>
    <t>15810</t>
  </si>
  <si>
    <t>TA-25-1225940</t>
  </si>
  <si>
    <t>19377167</t>
  </si>
  <si>
    <t>TIPACOQUE</t>
  </si>
  <si>
    <t>DISTRIBUCIONES GP S.A.S</t>
  </si>
  <si>
    <t>FO-25-1714116</t>
  </si>
  <si>
    <t>21/10/2025 SE COMUNICA CON CB AL NUMERO 3135943977 LA CUAL INDICA QUE PODEMOS HACER LA RECOGIDA EN LA DIRECCION CARRERA 2 NO. 4 - 151 TIPACOQUE SE HACEN VALIDACIONES Y SE AGENDA PARA VISITA | 22/10/2025 SE REALIZA RECOLECCIÓN DE DATAFONO,FUENTE, LECTORA NO SE REALIZAN PRUEBAS</t>
  </si>
  <si>
    <t>10NZZ505</t>
  </si>
  <si>
    <t>TA-25-1225943</t>
  </si>
  <si>
    <t>24541690</t>
  </si>
  <si>
    <t>CVS DISTRIBUCIONES GP SOATA</t>
  </si>
  <si>
    <t>FO-25-1714121</t>
  </si>
  <si>
    <t>21/10/2025 SE COMUNICA CON CB AL NUMERO 3135943977 LA CUAL INDICA QUE PODEMOS HACER LA RECOGIDA EN LA DIRECCION CARRERA 2 NO. 4 - 151 TIPACOQUE SE HACEN VALIDACIONES Y SE AGENDA PARA VISITA | 22/10/2025 SE REALIZA RECOLECCIÓN DE EQUIPOS EN DIRECCIÓN INDICADA POR EL USUARIO DATAFONO,PIN PAD,HUB, LECTORA NO SE REALIZAN PRUEBAS</t>
  </si>
  <si>
    <t>10NZZ508</t>
  </si>
  <si>
    <t>68147</t>
  </si>
  <si>
    <t>TA-25-1225944</t>
  </si>
  <si>
    <t>59227868</t>
  </si>
  <si>
    <t>CAPITANEJO</t>
  </si>
  <si>
    <t>PDV DISTRIGP CAPITANEJO</t>
  </si>
  <si>
    <t>FO-25-1714125</t>
  </si>
  <si>
    <t>21/10/2025 SE COMUNICA CON CB AL NUMERO 3135943977 LA CUAL INDICA QUE PODEMOS HACER LA RECOGIDA EN LA DIRECCION CARRERA 2 NO. 4 - 151 TIPACOQUE SE HACEN VALIDACIONES Y SE AGENDA PARA VISITA | 22/10/2025 SE REALIZA RECOLECCIÓN DE DATAFONO , LECTORA,FUENTE BASE EN DIRECCIÓN INDICADA POR EL USUARIO</t>
  </si>
  <si>
    <t>MVZZZ852</t>
  </si>
  <si>
    <t>TA-25-1225947</t>
  </si>
  <si>
    <t>19986272</t>
  </si>
  <si>
    <t>INVERSIONES HERNANDEZ HERMANO</t>
  </si>
  <si>
    <t>FO-25-1714128</t>
  </si>
  <si>
    <t>21/10/2025 POR FAVOR COMUNICARSE CON USUARIO PARA CONFIRMAR SOLICITUD, AGENDAR VISITA | 23/10/2025 SE REALIZA CIERRE DE CORRESPONSAL GRUPO AVAL BANCO DE BOGOTÁ, SE RETIRAN EQUIPOS Y ACCESORIOS EN BUEN ESTADO OK, CIERRE EXITOSO</t>
  </si>
  <si>
    <t>TR09Z201</t>
  </si>
  <si>
    <t>TA-25-1225952</t>
  </si>
  <si>
    <t>17234105</t>
  </si>
  <si>
    <t>PUNTO DE SERVICIOS MARLY</t>
  </si>
  <si>
    <t>FO-25-1714131</t>
  </si>
  <si>
    <t>21/10/2025 POR FAVOR COMUNICARSE CON USUARIO PARA CONFIRMAR SOLICITUD, AGENDAR VISITA | 22/10/2025 SE REALIZA RECOGIDA DE EQUIPOS POR CIERRE DE CB AVAL.</t>
  </si>
  <si>
    <t>GZ0AZ656</t>
  </si>
  <si>
    <t>TA-25-1225953</t>
  </si>
  <si>
    <t>14698773</t>
  </si>
  <si>
    <t>COOSERVISALUD ASESORIAS</t>
  </si>
  <si>
    <t>FO-25-1714136</t>
  </si>
  <si>
    <t>21/10/2025 POR FAVOR COMUNICARSE CON USUARIO PARA CONFIRMAR SOLICITUD, AGENDAR VISITA | 22/10/2025 SE REALIZA VISITA AL CB POR SOLICITUD CIERRE AVAL, SE  VERIFICA LA PLACA Y CONINCIDE CON LA ORDEN  RECUPERA EL EQUIPO, SE TIENE COMO NOVEDAD UNA LECTORA DE PLACA 876877 QUE EL USUARIO ENTREGA  QUE VERIFICANDO YA HABÍA SIDO DE BAJA EN EL INVENTARIO DE REDEBAN ASÍ QUE SE NOTIFICA AL JEFE DE ZONA DONDE SE LE INDICA LA NOVEDAD Y SE DA EL RESPECTIVO MANEJO COLOCÁNDOLA COMO ACCESORIO RECUPERADO</t>
  </si>
  <si>
    <t>BBBXZ096</t>
  </si>
  <si>
    <t>TA-25-1225962</t>
  </si>
  <si>
    <t>41758152</t>
  </si>
  <si>
    <t>DROGUERIA DROFARMEDICA</t>
  </si>
  <si>
    <t>FO-25-1714139</t>
  </si>
  <si>
    <t>21/10/2025 POR FAVOR COMUNICARSE CON USUARIO PARA CONFIRMAR SOLICITUD, AGENDAR VISITA | 24/10/2025 SE VISITA COMERCIO, SE RETIRA DATÁFONO CON LECTOR Y BASE</t>
  </si>
  <si>
    <t>ON007837</t>
  </si>
  <si>
    <t>TA-25-1225963</t>
  </si>
  <si>
    <t>29078938</t>
  </si>
  <si>
    <t>MESURTE JY</t>
  </si>
  <si>
    <t>FO-25-1714141</t>
  </si>
  <si>
    <t>21/10/2025 POR FAVOR COMUNICARSE CON USUARIO PARA CONFIRMAR SOLICITUD, AGENDAR VISITA | 24/10/2025 SE REALIZA LLAMADA TELEFÓNICO PARA PODER OBTENER UBICACIÓN YA QUE EL CORRESPONSAL ESTÁ UBICADO EN ZONA VEREDAL Y LA DIRECCIÓN ES UNA FINCA Y ES MUY COMPLICADO HABER LA UBICACIÓN POR LO TANTO ES NECESARIO LLAMAR AL NÚMERO 3102257932BSE HABLA CON SEÑORA YIRANI QUIEN NOS INFORMA QUE EL DATAFONO ESTÁ EN LA CIUDAD DE BUCARAMANGA EN LA DIRECCIÓN CALLE 41 # 19-73 LOCAL 3 BARRIO BOLIVAR Y ELLA VA ESTAR EL DÍA LUNES EN LA CIUDAD DE BUCARAMANGA | 27/10/2025 SE REALIZA RETIRO DE DATÁFONO, LECTOR DE BARRAS Y BASE CON SUS RESPECTIVOS CABLES</t>
  </si>
  <si>
    <t>A301Z361</t>
  </si>
  <si>
    <t>TA-25-1225964</t>
  </si>
  <si>
    <t>20455770</t>
  </si>
  <si>
    <t>AUTO SERVICIO JG1</t>
  </si>
  <si>
    <t>FO-25-1714145</t>
  </si>
  <si>
    <t>21/10/2025 POR FAVOR COMUNICARSE CON USUARIO PARA CONFIRMAR SOLICITUD, AGENDAR VISITA | 22/10/2025 SE REALIZA VISITA AL PUNTO, SE RETIRA DATÁFONO, BASE, LECTOR, CABLEADO, EL USUARIO INFORMA QUE NO CUENTAN CON PINPAD</t>
  </si>
  <si>
    <t>TRPZZ631</t>
  </si>
  <si>
    <t>TA-25-1225965</t>
  </si>
  <si>
    <t>60131786</t>
  </si>
  <si>
    <t>AGROPECUARIA SIBUNDOY</t>
  </si>
  <si>
    <t>FO-25-1714150</t>
  </si>
  <si>
    <t>21/10/2025 SE COMUNICA CON LA SEÑORA MIRIAM AL NUMERO 3238555210LA CUAL INDICA QUE PODEMOS HACER LA RECOGIDA EN LA DIRECCION CALLE 16 NO. 15 - 18 CENTRAL SIBUNDOY SE HACEN VALIDACIONES Y SE AGENDA PARA VISITA | 22/10/2025 SE REALIZA RETIRO DE EQUIPOS POR CIERRE DE CORRESPONSAL. SE RETIRA DATAFONO, LECTORA, FUENTE DE PODER, CABLE MAGIC EN BUEN ESTADO. CIERRE EXITOSO</t>
  </si>
  <si>
    <t>10000031</t>
  </si>
  <si>
    <t>TA-25-1225966</t>
  </si>
  <si>
    <t>16990731</t>
  </si>
  <si>
    <t>TATI PAPELERIA</t>
  </si>
  <si>
    <t>FO-25-1714152</t>
  </si>
  <si>
    <t>21/10/2025 POR FAVOR COMUNICARSE CON USUARIO PARA CONFIRMAR SOLICITUD, AGENDAR VISITA | 24/10/2025 SE RETIRAN EQUIPOS DE REDEBAN POR MOTIVO DE CIERRE CORRESPONSAL BANCARIO</t>
  </si>
  <si>
    <t>10KZZZ384</t>
  </si>
  <si>
    <t>TA-25-1228270</t>
  </si>
  <si>
    <t>20404869</t>
  </si>
  <si>
    <t>SHOTMAIL</t>
  </si>
  <si>
    <t>FO-25-1717092</t>
  </si>
  <si>
    <t>23/10/2025 SE VISITA COMERCIO, SE RETIRA CB AVAL, DATÁFONO, LECTORA DE BARRAS, BASE Y CABLEADO, NO UPS, NO SE MANIPULAN EQUIPOS.</t>
  </si>
  <si>
    <t>IIIZZ934</t>
  </si>
  <si>
    <t>TA-25-1228271</t>
  </si>
  <si>
    <t>89209292</t>
  </si>
  <si>
    <t>PAPELERIA Y VARIEDADES LEA.DISA</t>
  </si>
  <si>
    <t>FO-25-1717093</t>
  </si>
  <si>
    <t>27/10/2025 SE RETIRA DATAFONO Y LECTORA</t>
  </si>
  <si>
    <t>FAPZZ190</t>
  </si>
  <si>
    <t>TA-25-1229095</t>
  </si>
  <si>
    <t>13447370</t>
  </si>
  <si>
    <t>LA CATEDRAL DE LA MEZCLA</t>
  </si>
  <si>
    <t>FO-25-1718334</t>
  </si>
  <si>
    <t>23/10/2025 SE HACE PRESENCIA EN COMERCIO SE REALIZA INSTALACIÓN DE UN PIN PAD CON SU RESPECTIVO HUB SE REALIZA PRUEBA AUTORIZADA POR LA RED CONVENIO 4998 TELETON VALOR DE 1 PESO OK</t>
  </si>
  <si>
    <t>A1QZZ875</t>
  </si>
  <si>
    <t>TA-25-1233188</t>
  </si>
  <si>
    <t>54674510</t>
  </si>
  <si>
    <t>FO-25-1723376</t>
  </si>
  <si>
    <t>23/10/2025 SE REALIZA VISITA AL COMERCIO POR SOLICITUD DE APERTURA DEL CB 90754919, AL LLEGAR AL SITIO EL COMERCIO YA CUENTA CON DATAFONO DE CB 54674510, SE REALIZA RETIRO VOLUNTARIO DE EQUIPO Y ACCESORIOS DEBIDO A CAMBIO DE RAZÓN SOCIAL SEGÚN MANIFIESTA CLIENTE.</t>
  </si>
  <si>
    <t>TVBZZ982</t>
  </si>
  <si>
    <t>TA-25-1244119</t>
  </si>
  <si>
    <t>14663231</t>
  </si>
  <si>
    <t>DROGUERIAS PASTEUR PARQ INFANT</t>
  </si>
  <si>
    <t>FO-25-1745493</t>
  </si>
  <si>
    <t>NO REGISTRA</t>
  </si>
  <si>
    <t>29/10/2025 SE REALIZÓ EL RETIRO DE EQUIPOS Y ACCESORIOS POR CIERRE DE CB AVAL SE RECIBE TODO COMPLETO Y EN BUEN ESTADO, NO SE RECIBE CABLE PATCH CORD ES DEL PROPIO CLIENTE, CIERRE EXITOSO.</t>
  </si>
  <si>
    <t>AAACZ190</t>
  </si>
  <si>
    <t>TA-25-1244121</t>
  </si>
  <si>
    <t>16501140</t>
  </si>
  <si>
    <t>DROGUERIAS PASTEUR AV COLOMBIA</t>
  </si>
  <si>
    <t>FO-25-1745495</t>
  </si>
  <si>
    <t>29/10/2025 SE REALIZÓ EL RETIRO DE EQUIPOS Y ACCESORIOS POR CIERRE DE CB AVAL SE RECIBE TODO EN BUEN ESTADO, NO SE RECIBE PAPELERÍA CLIENTE NO TENIA NI CABLE PATCH CORD ES DEL PROPIO CLIENTE, CIERRE EXITOSO</t>
  </si>
  <si>
    <t>1FZZZ880</t>
  </si>
  <si>
    <t>TA-25-1244123</t>
  </si>
  <si>
    <t>16518714</t>
  </si>
  <si>
    <t>DROGUERIA PASTEUR SAN LORENZO</t>
  </si>
  <si>
    <t>FO-25-1745504</t>
  </si>
  <si>
    <t>29/10/2025 SE VISITA EL CB PARA REALIZAR EL CIERRE, SE RETIRA DATÁFONO CON LECTORA, HUB Y PIN PAD, CIERRE OK, SIN NOVEDAD</t>
  </si>
  <si>
    <t>1KZZZ502</t>
  </si>
  <si>
    <t>TA-25-1244125</t>
  </si>
  <si>
    <t>19427061</t>
  </si>
  <si>
    <t>DROGUERIAS PASTEUR SANTA ANA</t>
  </si>
  <si>
    <t>FO-25-1745514</t>
  </si>
  <si>
    <t>29/10/2025 SE REALIZÓ EL RETIRO DE EQUIPOS Y ACCESORIOS POR CIERRE DE CB AVAL SE RECIBE TODO COMPLETO Y EN BUEN ESTADO, CIERRE EXITOSO.  NO SE RETIRA EQUIPO DE PLACA 230383 ES DE ADQUIRENCIA</t>
  </si>
  <si>
    <t>AD05Z016</t>
  </si>
  <si>
    <t>TA-25-1244126</t>
  </si>
  <si>
    <t>15321243</t>
  </si>
  <si>
    <t>DROGUERIAS PASTEUR II</t>
  </si>
  <si>
    <t>FO-25-1745518</t>
  </si>
  <si>
    <t>29/10/2025 SE REALIZÓ EL RETIRO DE EQUIPOS Y ACCESORIOS POR CIERRE DE CB AVAL SE RECIBE TODO EN BUEN ESTADO, NO SE RECIBE PAPELERÍA CLIENTE NO TENIA, CIERRE EXITOSO</t>
  </si>
  <si>
    <t>A0RZZ158</t>
  </si>
  <si>
    <t>TA-25-1247675</t>
  </si>
  <si>
    <t>25527581</t>
  </si>
  <si>
    <t>PRISMA PLUS</t>
  </si>
  <si>
    <t>FO-25-1750632</t>
  </si>
  <si>
    <t>30/10/2025 DURANTE LA VISITA TECNICA SE REALIZO RETIRO DE DATAFONO, LECTOR DE CODIGO DE BARRAS  BRAZO POSICIONADOR  POR CIERRE DE PUNTO</t>
  </si>
  <si>
    <t>SXUZZ572</t>
  </si>
  <si>
    <t>TA-25-1254522</t>
  </si>
  <si>
    <t>FO-25-1765330</t>
  </si>
  <si>
    <t>31/10/2025 SE REALIZA RETIRO DE DATAFONO DE ADQUIRENCIA POR DESICION DEL CLIENTE SE REALIZA ESCALAMIENTO A COORDINADOR Y A RBM QUIENES AUTORIZAN SOLO SE RETIRA DATAFONO</t>
  </si>
  <si>
    <t>VYZZZ816</t>
  </si>
  <si>
    <t>FO-25-1740544</t>
  </si>
  <si>
    <t>EJECUTADO_EXITOSO</t>
  </si>
  <si>
    <t>27/10/2025 SE REALIZA ENVIO DE ROLLOS CON OPERADOR LOGISTICO | 31/10/2025 SE REALIZA ENVIO DE 10 ROLLOS, CON LA GUIA 6345301375719 MANDAR Y SERVIR SE CONFIRMA ENTREGA EXITOSA POR PARTE DE LA TRANSPORTADORA</t>
  </si>
  <si>
    <t>2940664</t>
  </si>
  <si>
    <t>VISITA_TÉCNICA</t>
  </si>
  <si>
    <t>LC-CS-25-000657</t>
  </si>
  <si>
    <t>3007044824</t>
  </si>
  <si>
    <t>DISTRICOL D Y M INTERCOMUNICAC</t>
  </si>
  <si>
    <t>FO-25-1637207</t>
  </si>
  <si>
    <t>07/10/2025 SE INTENTA COMUNICACION CON LA SEÑORA MARIA PAULA ALBORNOZ MUNOZ A LOS NUMEROS 3157714780 - 3176157356, PERO NO CONTESTA LA LLAMADA. SE INTENTARA COMUNICACION MAS TARDE | 08/10/2025 SE VISITA EL COMERCIO ESTA CERRADO, SE LLAMA AL CLIENTE AL NÚMERO 3176157356 HABLO CON LA HIJA DE DOÑA CLAUDIA SE VÁLIDA EL CIERRE DEL CB INDICA QUE HOY CERRÓ TEMPRANO EL LOCAL, SOLICITA REPROGRAMAR VISITA PARA OTRO DIA</t>
  </si>
  <si>
    <t>TA-25-1245602</t>
  </si>
  <si>
    <t>73148</t>
  </si>
  <si>
    <t>CARMEN DE APICALA</t>
  </si>
  <si>
    <t>DONDE ANDREA´S</t>
  </si>
  <si>
    <t>FO-25-1746729</t>
  </si>
  <si>
    <t>90792526</t>
  </si>
  <si>
    <t>28/10/2025 28-10-2025 SE REALIZA LLAMADA AL CLIENTE, SE HABLA CON LA SRA ANDREA DEL CARMEN AVILA MAYORGA SE VALIDA DIRECCIÓN OK, CANAL OK, TARJETA DE SEMBRADO OK, DISPONIBILIDAD TOTAL, SE CONFIRMA 4 ULTIMOS DIGITOS DE LA TARJETA: OK, LLAMAR EL DÍA LA INSTALACIÓN PARA CONFIRMAR VISITA// CONTACTO REALIZADO POR LA APP // FECHA PROGRAMADA: 31/10/2025 | 02/11/2025 DATÁFONO SE PREINSTALA LECTORA Y BASE NO SE PUEDE REALIZAR PRUEBA DE 1 PESO DE CONVENIO POR FALLA EN RED AVAL</t>
  </si>
  <si>
    <t>AE002439</t>
  </si>
  <si>
    <t>7399</t>
  </si>
  <si>
    <t>FACTURACIÓN ACTIVIDADES REDEBAN CB BANCOLOMBIA Y AVAL</t>
  </si>
  <si>
    <t>CONCEPTOS</t>
  </si>
  <si>
    <t>CANTIDAD</t>
  </si>
  <si>
    <t>TOTAL</t>
  </si>
  <si>
    <t>Aperturas Bancolombia</t>
  </si>
  <si>
    <t>Incidentes Bancolombia</t>
  </si>
  <si>
    <t>Gestión de Campo Bancolombia</t>
  </si>
  <si>
    <t>Soporte Papelería Bancolombia</t>
  </si>
  <si>
    <t>Aperturas Aval</t>
  </si>
  <si>
    <t>Incidentes Aval</t>
  </si>
  <si>
    <t>Gestión de Campo Aval</t>
  </si>
  <si>
    <t>Aperturas BBVA</t>
  </si>
  <si>
    <t>Gestión de Campo BBVA</t>
  </si>
  <si>
    <t>Incidentes BBVA</t>
  </si>
  <si>
    <t xml:space="preserve">SUBTOTAL </t>
  </si>
  <si>
    <t>Iva</t>
  </si>
  <si>
    <t>ORDEN DE CAMBIO</t>
  </si>
  <si>
    <t>FO-25-1642980</t>
  </si>
  <si>
    <t>FO-25-1683249</t>
  </si>
  <si>
    <t>TRASLADO INTERNO</t>
  </si>
  <si>
    <t xml:space="preserve">SE CREA ACTIVIDAD, POR FAVOR PROCEDER CON EL TRASLADO INTERNO AUTORIZADO POR LA RED
Se visita comercio se realizó re ubicación interna de datafonos  procedimiento ok pruebas ok. </t>
  </si>
  <si>
    <t>1 AL 30 DE OCTUBRE 2025</t>
  </si>
  <si>
    <t>REALIZAR ENVIO POR SERVIENTREGA
CANTIDAD DE ROLLOS: 4 CAJAS
RECOMENDACIONES PARA LA ENTREGA O ENVIO: USUARIO CONTACTADO:NO POR MEDIO DEL PRESENTE CORREO ME DIRIJO ANTE USTEDES DE LA MANERA MÁS ATENTA, PARA SOLICITAR DE MANERA FORMAL INSUMOS (ROLLOS) PARA LA BODEGA DE SAN ANDRÉS ISLAS
CANTIDAD: 4 CAJAS.
ESTO DEBIDO A LA POCA DISPONIBILIDAD DE LA CUAL DISPONGO EN BODEGA. CABE RESALTAR QUE EN BODEGA SOLO CUENTO CON UNA CAJA DE ROLLOS
LA RED: TIENEN VB PARA PARA EL ENVIÓ DE 4 CAJAS PARA SAN ADRES
DIRECCIÓN: CL. 6 #17-50, SAN ANDRÉS, SAN ANDRÉS Y PROVIDENCIA (AV. LAS AMÉRICAS FRENTE AL HOTEL HERNANDO HENRRY) // CONTACTO: YESSID LARA VELEZ CELULAR: 3103085063
NOTA: DILIGENCIAR EN OBSERVACIONES RECLAMAR EN OFICINA EN LA GUÍA PARA SEGUIR EL ENVÍO, DEBIDO A QUE EN SAN ANDRES ISLAS LA NOMENCLATURA NO ES DEL TODO CLARA
10/10/2025 SE REALIZA ENVIO DE  ROLLOS, CON LA GUIA 3015358349 SERVIENTREGA. SE CONFIRMA ENTREGA EXITOSA POR PARTE DE LA TRANSPORTADORA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</si>
</sst>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3" formatCode="_-* #,##0.00_-;\-* #,##0.00_-;_-* &quot;-&quot;??_-;_-@_-"/>
    <numFmt numFmtId="164" formatCode="_(&quot;$&quot;\ * #,##0.00_);_(&quot;$&quot;\ * \(#,##0.00\);_(&quot;$&quot;\ * &quot;-&quot;??_);_(@_)"/>
    <numFmt numFmtId="165" formatCode="&quot;$&quot;#,##0;[Red]\-&quot;$&quot;#,##0"/>
    <numFmt numFmtId="166" formatCode="_-[$$-240A]\ * #,##0_-;\-[$$-240A]\ * #,##0_-;_-[$$-240A]\ * &quot;-&quot;??_-;_-@_-"/>
    <numFmt numFmtId="167" formatCode="_(&quot;$&quot;\ * #,##0_);_(&quot;$&quot;\ * \(#,##0\);_(&quot;$&quot;\ * &quot;-&quot;??_);_(@_)"/>
    <numFmt numFmtId="168" formatCode="dd/mm/yyyy"/>
    <numFmt numFmtId="169" formatCode="_ [$€-2]\ * #,##0.00_ ;_ [$€-2]\ * \-#,##0.00_ ;_ [$€-2]\ * &quot;-&quot;??_ "/>
    <numFmt numFmtId="170" formatCode="_ * #,##0.00_ ;_ * \-#,##0.00_ ;_ * &quot;-&quot;??_ ;_ @_ "/>
    <numFmt numFmtId="171" formatCode="[$-409]d\-m\-yy\ h:mm\ AM/PM;@"/>
    <numFmt numFmtId="172" formatCode="[$-240A]dddd\,\ dd&quot; de &quot;mmmm&quot; de &quot;yyyy"/>
    <numFmt numFmtId="173" formatCode="_ &quot;$&quot;\ * #,##0_ ;_ &quot;$&quot;\ * \-#,##0_ ;_ &quot;$&quot;\ * &quot;-&quot;??_ ;_ @_ "/>
    <numFmt numFmtId="174" formatCode="_-&quot;$&quot;* #,##0.00_-;\-&quot;$&quot;* #,##0.00_-;_-&quot;$&quot;* &quot;-&quot;??_-;_-@_-"/>
    <numFmt numFmtId="175" formatCode="[$-C0A]d\-mmm\-yy;@"/>
    <numFmt numFmtId="176" formatCode="[$-240A]General"/>
    <numFmt numFmtId="177" formatCode="_-* #,##0.00\ _€_-;\-* #,##0.00\ _€_-;_-* &quot;-&quot;??\ _€_-;_-@_-"/>
    <numFmt numFmtId="178" formatCode="0.000%"/>
    <numFmt numFmtId="179" formatCode="_ * #,##0.00_ ;_ * \-#,##0.00_ ;_ * \-??_ ;_ @_ "/>
    <numFmt numFmtId="180" formatCode="_ &quot;$&quot;\ * #,##0.00_ ;_ &quot;$&quot;\ * \-#,##0.00_ ;_ &quot;$&quot;\ * &quot;-&quot;??_ ;_ @_ "/>
  </numFmts>
  <fonts count="80">
    <font>
      <sz val="11"/>
      <color theme="1"/>
      <name val="Calibri"/>
      <family val="2"/>
      <scheme val="minor"/>
    </font>
    <font>
      <sz val="11"/>
      <color indexed="8"/>
      <name val="Calibri"/>
      <family val="2"/>
    </font>
    <font>
      <sz val="10"/>
      <name val="Arial"/>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8"/>
      <name val="Calibri"/>
      <family val="2"/>
    </font>
    <font>
      <u/>
      <sz val="10"/>
      <color indexed="12"/>
      <name val="Arial"/>
      <family val="2"/>
    </font>
    <font>
      <sz val="12"/>
      <name val="Times New Roman"/>
      <family val="1"/>
    </font>
    <font>
      <sz val="10"/>
      <name val="Arial"/>
      <family val="2"/>
      <charset val="162"/>
    </font>
    <font>
      <sz val="11"/>
      <color theme="1"/>
      <name val="Calibri"/>
      <family val="2"/>
      <scheme val="minor"/>
    </font>
    <font>
      <sz val="10"/>
      <color theme="1"/>
      <name val="Apex"/>
      <family val="2"/>
    </font>
    <font>
      <sz val="10"/>
      <color rgb="FF000000"/>
      <name val="Arial"/>
      <family val="2"/>
    </font>
    <font>
      <sz val="8"/>
      <color theme="1"/>
      <name val="Calibri"/>
      <family val="2"/>
      <scheme val="minor"/>
    </font>
    <font>
      <sz val="10"/>
      <color theme="1"/>
      <name val="Arial"/>
      <family val="2"/>
    </font>
    <font>
      <sz val="10"/>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3"/>
      <name val="Cambria"/>
      <family val="2"/>
      <scheme val="major"/>
    </font>
    <font>
      <sz val="11"/>
      <color rgb="FF000000"/>
      <name val="Arial"/>
      <family val="2"/>
    </font>
    <font>
      <sz val="11"/>
      <color rgb="FFFFFFFF"/>
      <name val="Arial"/>
      <family val="2"/>
    </font>
    <font>
      <sz val="11"/>
      <color rgb="FF000000"/>
      <name val="Calibri"/>
      <family val="2"/>
    </font>
    <font>
      <u/>
      <sz val="11"/>
      <color theme="10"/>
      <name val="Calibri"/>
      <family val="2"/>
    </font>
    <font>
      <u/>
      <sz val="11"/>
      <color theme="10"/>
      <name val="Calibri"/>
      <family val="2"/>
      <scheme val="minor"/>
    </font>
    <font>
      <u/>
      <sz val="12.1"/>
      <color theme="10"/>
      <name val="Calibri"/>
      <family val="2"/>
    </font>
    <font>
      <sz val="12"/>
      <color theme="1"/>
      <name val="Trebuchet MS"/>
      <family val="2"/>
    </font>
    <font>
      <sz val="11"/>
      <color theme="1"/>
      <name val="ApexSansBookT"/>
      <family val="2"/>
    </font>
    <font>
      <sz val="10"/>
      <color indexed="64"/>
      <name val="Arial"/>
      <family val="2"/>
    </font>
    <font>
      <sz val="10"/>
      <color theme="1"/>
      <name val="Tw Cen MT"/>
      <family val="2"/>
    </font>
    <font>
      <sz val="10"/>
      <name val="MS Sans Serif"/>
      <family val="2"/>
    </font>
    <font>
      <sz val="10"/>
      <color indexed="8"/>
      <name val="Arial"/>
      <family val="2"/>
    </font>
    <font>
      <sz val="11"/>
      <name val="Calibri"/>
      <family val="2"/>
    </font>
    <font>
      <sz val="11"/>
      <color rgb="FF000000"/>
      <name val="Calibri"/>
      <family val="2"/>
      <charset val="1"/>
    </font>
    <font>
      <sz val="11"/>
      <color rgb="FF006100"/>
      <name val="Arial"/>
      <family val="2"/>
    </font>
    <font>
      <sz val="11"/>
      <color rgb="FF9C0006"/>
      <name val="Arial"/>
      <family val="2"/>
    </font>
    <font>
      <b/>
      <sz val="18"/>
      <color rgb="FF1F4A7E"/>
      <name val="Cambria"/>
      <family val="2"/>
    </font>
    <font>
      <b/>
      <sz val="15"/>
      <color rgb="FF1F4A7E"/>
      <name val="Arial"/>
      <family val="2"/>
    </font>
    <font>
      <b/>
      <sz val="13"/>
      <color rgb="FF1F4A7E"/>
      <name val="Arial"/>
      <family val="2"/>
    </font>
    <font>
      <b/>
      <sz val="11"/>
      <color rgb="FF1F4A7E"/>
      <name val="Arial"/>
      <family val="2"/>
    </font>
    <font>
      <b/>
      <sz val="11"/>
      <color rgb="FFFFFFFF"/>
      <name val="Arial"/>
      <family val="2"/>
    </font>
    <font>
      <b/>
      <sz val="11"/>
      <color rgb="FF000000"/>
      <name val="Arial"/>
      <family val="2"/>
    </font>
    <font>
      <i/>
      <sz val="11"/>
      <color rgb="FF7F7F7F"/>
      <name val="Arial"/>
      <family val="2"/>
    </font>
    <font>
      <sz val="11"/>
      <color rgb="FFFF0000"/>
      <name val="Arial"/>
      <family val="2"/>
    </font>
    <font>
      <b/>
      <sz val="11"/>
      <color rgb="FFFA7D00"/>
      <name val="Arial"/>
      <family val="2"/>
    </font>
    <font>
      <sz val="11"/>
      <color rgb="FF3F3F76"/>
      <name val="Arial"/>
      <family val="2"/>
    </font>
    <font>
      <b/>
      <sz val="11"/>
      <color rgb="FF3F3F3F"/>
      <name val="Arial"/>
      <family val="2"/>
    </font>
    <font>
      <sz val="11"/>
      <color rgb="FF9C6500"/>
      <name val="Arial"/>
      <family val="2"/>
    </font>
    <font>
      <sz val="11"/>
      <color rgb="FFFA7D00"/>
      <name val="Arial"/>
      <family val="2"/>
    </font>
    <font>
      <sz val="8"/>
      <color theme="1"/>
      <name val="Gelion Thin"/>
    </font>
    <font>
      <sz val="10"/>
      <color theme="1"/>
      <name val="Gelion Thin"/>
    </font>
    <font>
      <sz val="10"/>
      <name val="Gelion Thin"/>
    </font>
    <font>
      <b/>
      <sz val="10"/>
      <color rgb="FF000000"/>
      <name val="Gelion Thin"/>
    </font>
    <font>
      <sz val="10"/>
      <color rgb="FF000000"/>
      <name val="Gelion Thin"/>
    </font>
    <font>
      <b/>
      <sz val="11"/>
      <color rgb="FFFFFFFF"/>
      <name val="Calibri"/>
      <family val="2"/>
    </font>
    <font>
      <b/>
      <sz val="10"/>
      <name val="Gelion Thin"/>
    </font>
    <font>
      <b/>
      <sz val="11"/>
      <color rgb="FF00B050"/>
      <name val="Calibri"/>
      <family val="2"/>
      <scheme val="minor"/>
    </font>
  </fonts>
  <fills count="8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tint="-0.249977111117893"/>
        <bgColor indexed="64"/>
      </patternFill>
    </fill>
    <fill>
      <patternFill patternType="solid">
        <fgColor rgb="FFBFBFBF"/>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CE5F1"/>
      </patternFill>
    </fill>
    <fill>
      <patternFill patternType="solid">
        <fgColor rgb="FFF2DCDB"/>
      </patternFill>
    </fill>
    <fill>
      <patternFill patternType="solid">
        <fgColor rgb="FFEAF1DD"/>
      </patternFill>
    </fill>
    <fill>
      <patternFill patternType="solid">
        <fgColor rgb="FFE5DFEC"/>
      </patternFill>
    </fill>
    <fill>
      <patternFill patternType="solid">
        <fgColor rgb="FFDBEEF3"/>
      </patternFill>
    </fill>
    <fill>
      <patternFill patternType="solid">
        <fgColor rgb="FFFDE9D9"/>
      </patternFill>
    </fill>
    <fill>
      <patternFill patternType="solid">
        <fgColor rgb="FFB8CBE4"/>
      </patternFill>
    </fill>
    <fill>
      <patternFill patternType="solid">
        <fgColor rgb="FFE5B8B6"/>
      </patternFill>
    </fill>
    <fill>
      <patternFill patternType="solid">
        <fgColor rgb="FFD5E3BB"/>
      </patternFill>
    </fill>
    <fill>
      <patternFill patternType="solid">
        <fgColor rgb="FFCABFD8"/>
      </patternFill>
    </fill>
    <fill>
      <patternFill patternType="solid">
        <fgColor rgb="FFB6DDE8"/>
      </patternFill>
    </fill>
    <fill>
      <patternFill patternType="solid">
        <fgColor rgb="FFFBD3B3"/>
      </patternFill>
    </fill>
    <fill>
      <patternFill patternType="solid">
        <fgColor rgb="FF96B3D7"/>
      </patternFill>
    </fill>
    <fill>
      <patternFill patternType="solid">
        <fgColor rgb="FFD99694"/>
      </patternFill>
    </fill>
    <fill>
      <patternFill patternType="solid">
        <fgColor rgb="FFC2D69B"/>
      </patternFill>
    </fill>
    <fill>
      <patternFill patternType="solid">
        <fgColor rgb="FFB2A1C6"/>
      </patternFill>
    </fill>
    <fill>
      <patternFill patternType="solid">
        <fgColor rgb="FF94CDDD"/>
      </patternFill>
    </fill>
    <fill>
      <patternFill patternType="solid">
        <fgColor rgb="FFFABF8F"/>
      </patternFill>
    </fill>
    <fill>
      <patternFill patternType="solid">
        <fgColor rgb="FF5181BD"/>
      </patternFill>
    </fill>
    <fill>
      <patternFill patternType="solid">
        <fgColor rgb="FFC0514D"/>
      </patternFill>
    </fill>
    <fill>
      <patternFill patternType="solid">
        <fgColor rgb="FF9ABA58"/>
      </patternFill>
    </fill>
    <fill>
      <patternFill patternType="solid">
        <fgColor rgb="FF7E62A1"/>
      </patternFill>
    </fill>
    <fill>
      <patternFill patternType="solid">
        <fgColor rgb="FF4CACC6"/>
      </patternFill>
    </fill>
    <fill>
      <patternFill patternType="solid">
        <fgColor rgb="FFF79544"/>
      </patternFill>
    </fill>
    <fill>
      <patternFill patternType="solid">
        <fgColor rgb="FFCCFF66"/>
        <bgColor indexed="64"/>
      </patternFill>
    </fill>
    <fill>
      <patternFill patternType="solid">
        <fgColor theme="6" tint="0.79998168889431442"/>
        <bgColor indexed="64"/>
      </patternFill>
    </fill>
    <fill>
      <patternFill patternType="solid">
        <fgColor rgb="FFFFC000"/>
        <bgColor indexed="64"/>
      </patternFill>
    </fill>
    <fill>
      <patternFill patternType="solid">
        <fgColor rgb="FF001D62"/>
        <bgColor rgb="FF001D62"/>
      </patternFill>
    </fill>
    <fill>
      <patternFill patternType="solid">
        <fgColor rgb="FFA6A6A6"/>
        <bgColor rgb="FF000000"/>
      </patternFill>
    </fill>
    <fill>
      <patternFill patternType="solid">
        <fgColor theme="8" tint="0.79998168889431442"/>
        <bgColor indexed="64"/>
      </patternFill>
    </fill>
  </fills>
  <borders count="4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ck">
        <color rgb="FF5181BD"/>
      </bottom>
      <diagonal/>
    </border>
    <border>
      <left/>
      <right/>
      <top/>
      <bottom style="thick">
        <color rgb="FFA6BFDD"/>
      </bottom>
      <diagonal/>
    </border>
    <border>
      <left/>
      <right/>
      <top/>
      <bottom style="medium">
        <color rgb="FF96B3D7"/>
      </bottom>
      <diagonal/>
    </border>
    <border>
      <left/>
      <right/>
      <top style="thin">
        <color rgb="FF5181BD"/>
      </top>
      <bottom style="double">
        <color rgb="FF5181BD"/>
      </bottom>
      <diagonal/>
    </border>
    <border>
      <left style="thin">
        <color rgb="FF000000"/>
      </left>
      <right/>
      <top style="thin">
        <color rgb="FF000000"/>
      </top>
      <bottom style="thin">
        <color rgb="FF000000"/>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000000"/>
      </left>
      <right/>
      <top style="thin">
        <color rgb="FF000000"/>
      </top>
      <bottom/>
      <diagonal/>
    </border>
    <border>
      <left/>
      <right/>
      <top style="thin">
        <color indexed="64"/>
      </top>
      <bottom style="thin">
        <color indexed="64"/>
      </bottom>
      <diagonal/>
    </border>
  </borders>
  <cellStyleXfs count="39543">
    <xf numFmtId="0" fontId="0" fillId="0" borderId="0"/>
    <xf numFmtId="0" fontId="1" fillId="2" borderId="0"/>
    <xf numFmtId="0" fontId="1" fillId="3" borderId="0"/>
    <xf numFmtId="0" fontId="1" fillId="4" borderId="0"/>
    <xf numFmtId="0" fontId="1" fillId="5" borderId="0"/>
    <xf numFmtId="0" fontId="1" fillId="6" borderId="0"/>
    <xf numFmtId="0" fontId="1" fillId="7"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8" borderId="0"/>
    <xf numFmtId="0" fontId="1" fillId="9" borderId="0"/>
    <xf numFmtId="0" fontId="1" fillId="10" borderId="0"/>
    <xf numFmtId="0" fontId="1" fillId="5" borderId="0"/>
    <xf numFmtId="0" fontId="1" fillId="8" borderId="0"/>
    <xf numFmtId="0" fontId="1" fillId="11"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3" fillId="12" borderId="0"/>
    <xf numFmtId="0" fontId="3" fillId="9" borderId="0"/>
    <xf numFmtId="0" fontId="3" fillId="10" borderId="0"/>
    <xf numFmtId="0" fontId="3" fillId="13" borderId="0"/>
    <xf numFmtId="0" fontId="3" fillId="14" borderId="0"/>
    <xf numFmtId="0" fontId="3" fillId="15" borderId="0"/>
    <xf numFmtId="0" fontId="3" fillId="12" borderId="0"/>
    <xf numFmtId="0" fontId="3" fillId="12" borderId="0"/>
    <xf numFmtId="0" fontId="3" fillId="12" borderId="0"/>
    <xf numFmtId="0" fontId="3" fillId="12" borderId="0"/>
    <xf numFmtId="0" fontId="3" fillId="12" borderId="0"/>
    <xf numFmtId="0" fontId="3" fillId="12" borderId="0"/>
    <xf numFmtId="0" fontId="3" fillId="12" borderId="0"/>
    <xf numFmtId="0" fontId="3" fillId="12" borderId="0"/>
    <xf numFmtId="0" fontId="3" fillId="12" borderId="0"/>
    <xf numFmtId="0" fontId="3" fillId="12" borderId="0"/>
    <xf numFmtId="0" fontId="3" fillId="12" borderId="0"/>
    <xf numFmtId="0" fontId="3" fillId="9" borderId="0"/>
    <xf numFmtId="0" fontId="3" fillId="9" borderId="0"/>
    <xf numFmtId="0" fontId="3" fillId="9" borderId="0"/>
    <xf numFmtId="0" fontId="3" fillId="9" borderId="0"/>
    <xf numFmtId="0" fontId="3" fillId="9" borderId="0"/>
    <xf numFmtId="0" fontId="3" fillId="9" borderId="0"/>
    <xf numFmtId="0" fontId="3" fillId="9" borderId="0"/>
    <xf numFmtId="0" fontId="3" fillId="9" borderId="0"/>
    <xf numFmtId="0" fontId="3" fillId="9" borderId="0"/>
    <xf numFmtId="0" fontId="3" fillId="9" borderId="0"/>
    <xf numFmtId="0" fontId="3" fillId="9" borderId="0"/>
    <xf numFmtId="0" fontId="3" fillId="10" borderId="0"/>
    <xf numFmtId="0" fontId="3" fillId="10" borderId="0"/>
    <xf numFmtId="0" fontId="3" fillId="10" borderId="0"/>
    <xf numFmtId="0" fontId="3" fillId="10" borderId="0"/>
    <xf numFmtId="0" fontId="3" fillId="10" borderId="0"/>
    <xf numFmtId="0" fontId="3" fillId="10" borderId="0"/>
    <xf numFmtId="0" fontId="3" fillId="10" borderId="0"/>
    <xf numFmtId="0" fontId="3" fillId="10" borderId="0"/>
    <xf numFmtId="0" fontId="3" fillId="10" borderId="0"/>
    <xf numFmtId="0" fontId="3" fillId="10" borderId="0"/>
    <xf numFmtId="0" fontId="3" fillId="10" borderId="0"/>
    <xf numFmtId="0" fontId="3" fillId="13" borderId="0"/>
    <xf numFmtId="0" fontId="3" fillId="13" borderId="0"/>
    <xf numFmtId="0" fontId="3" fillId="13" borderId="0"/>
    <xf numFmtId="0" fontId="3" fillId="13" borderId="0"/>
    <xf numFmtId="0" fontId="3" fillId="13" borderId="0"/>
    <xf numFmtId="0" fontId="3" fillId="13" borderId="0"/>
    <xf numFmtId="0" fontId="3" fillId="13" borderId="0"/>
    <xf numFmtId="0" fontId="3" fillId="13" borderId="0"/>
    <xf numFmtId="0" fontId="3" fillId="13" borderId="0"/>
    <xf numFmtId="0" fontId="3" fillId="13" borderId="0"/>
    <xf numFmtId="0" fontId="3" fillId="13" borderId="0"/>
    <xf numFmtId="0" fontId="3" fillId="14" borderId="0"/>
    <xf numFmtId="0" fontId="3" fillId="14" borderId="0"/>
    <xf numFmtId="0" fontId="3" fillId="14" borderId="0"/>
    <xf numFmtId="0" fontId="3" fillId="14" borderId="0"/>
    <xf numFmtId="0" fontId="3" fillId="14" borderId="0"/>
    <xf numFmtId="0" fontId="3" fillId="14" borderId="0"/>
    <xf numFmtId="0" fontId="3" fillId="14" borderId="0"/>
    <xf numFmtId="0" fontId="3" fillId="14" borderId="0"/>
    <xf numFmtId="0" fontId="3" fillId="14" borderId="0"/>
    <xf numFmtId="0" fontId="3" fillId="14" borderId="0"/>
    <xf numFmtId="0" fontId="3" fillId="14" borderId="0"/>
    <xf numFmtId="0" fontId="3" fillId="15" borderId="0"/>
    <xf numFmtId="0" fontId="3" fillId="15" borderId="0"/>
    <xf numFmtId="0" fontId="3" fillId="15" borderId="0"/>
    <xf numFmtId="0" fontId="3" fillId="15" borderId="0"/>
    <xf numFmtId="0" fontId="3" fillId="15" borderId="0"/>
    <xf numFmtId="0" fontId="3" fillId="15" borderId="0"/>
    <xf numFmtId="0" fontId="3" fillId="15" borderId="0"/>
    <xf numFmtId="0" fontId="3" fillId="15" borderId="0"/>
    <xf numFmtId="0" fontId="3" fillId="15" borderId="0"/>
    <xf numFmtId="0" fontId="3" fillId="15" borderId="0"/>
    <xf numFmtId="0" fontId="3" fillId="15" borderId="0"/>
    <xf numFmtId="0" fontId="3" fillId="16" borderId="0"/>
    <xf numFmtId="0" fontId="3" fillId="17" borderId="0"/>
    <xf numFmtId="0" fontId="3" fillId="18" borderId="0"/>
    <xf numFmtId="0" fontId="3" fillId="13" borderId="0"/>
    <xf numFmtId="0" fontId="3" fillId="14" borderId="0"/>
    <xf numFmtId="0" fontId="3" fillId="19" borderId="0"/>
    <xf numFmtId="0" fontId="10" fillId="3" borderId="0"/>
    <xf numFmtId="0" fontId="4" fillId="4" borderId="0"/>
    <xf numFmtId="0" fontId="4" fillId="4" borderId="0"/>
    <xf numFmtId="0" fontId="4" fillId="4" borderId="0"/>
    <xf numFmtId="0" fontId="4" fillId="4" borderId="0"/>
    <xf numFmtId="0" fontId="4" fillId="4" borderId="0"/>
    <xf numFmtId="0" fontId="4" fillId="4" borderId="0"/>
    <xf numFmtId="0" fontId="4" fillId="4" borderId="0"/>
    <xf numFmtId="0" fontId="4" fillId="4" borderId="0"/>
    <xf numFmtId="0" fontId="4" fillId="4" borderId="0"/>
    <xf numFmtId="0" fontId="4" fillId="4" borderId="0"/>
    <xf numFmtId="0" fontId="4" fillId="4" borderId="0"/>
    <xf numFmtId="0" fontId="5" fillId="20" borderId="1"/>
    <xf numFmtId="0" fontId="5" fillId="20" borderId="1"/>
    <xf numFmtId="0" fontId="5" fillId="20" borderId="1"/>
    <xf numFmtId="0" fontId="5" fillId="20" borderId="1"/>
    <xf numFmtId="0" fontId="5" fillId="20" borderId="1"/>
    <xf numFmtId="0" fontId="5" fillId="20" borderId="1"/>
    <xf numFmtId="0" fontId="5" fillId="20" borderId="1"/>
    <xf numFmtId="0" fontId="5" fillId="20" borderId="1"/>
    <xf numFmtId="0" fontId="5" fillId="20" borderId="1"/>
    <xf numFmtId="0" fontId="5" fillId="20" borderId="1"/>
    <xf numFmtId="0" fontId="5" fillId="20" borderId="1"/>
    <xf numFmtId="0" fontId="5" fillId="20" borderId="1"/>
    <xf numFmtId="0" fontId="6" fillId="21" borderId="2"/>
    <xf numFmtId="0" fontId="6" fillId="21" borderId="2"/>
    <xf numFmtId="0" fontId="6" fillId="21" borderId="2"/>
    <xf numFmtId="0" fontId="6" fillId="21" borderId="2"/>
    <xf numFmtId="0" fontId="6" fillId="21" borderId="2"/>
    <xf numFmtId="0" fontId="6" fillId="21" borderId="2"/>
    <xf numFmtId="0" fontId="6" fillId="21" borderId="2"/>
    <xf numFmtId="0" fontId="6" fillId="21" borderId="2"/>
    <xf numFmtId="0" fontId="6" fillId="21" borderId="2"/>
    <xf numFmtId="0" fontId="6" fillId="21" borderId="2"/>
    <xf numFmtId="0" fontId="6" fillId="21" borderId="2"/>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6" fillId="21" borderId="2"/>
    <xf numFmtId="164" fontId="2"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 fillId="16" borderId="0"/>
    <xf numFmtId="0" fontId="3" fillId="16" borderId="0"/>
    <xf numFmtId="0" fontId="3" fillId="16" borderId="0"/>
    <xf numFmtId="0" fontId="3" fillId="16" borderId="0"/>
    <xf numFmtId="0" fontId="3" fillId="16" borderId="0"/>
    <xf numFmtId="0" fontId="3" fillId="16" borderId="0"/>
    <xf numFmtId="0" fontId="3" fillId="16" borderId="0"/>
    <xf numFmtId="0" fontId="3" fillId="16" borderId="0"/>
    <xf numFmtId="0" fontId="3" fillId="16" borderId="0"/>
    <xf numFmtId="0" fontId="3" fillId="16" borderId="0"/>
    <xf numFmtId="0" fontId="3" fillId="16" borderId="0"/>
    <xf numFmtId="0" fontId="3" fillId="17" borderId="0"/>
    <xf numFmtId="0" fontId="3" fillId="17" borderId="0"/>
    <xf numFmtId="0" fontId="3" fillId="17" borderId="0"/>
    <xf numFmtId="0" fontId="3" fillId="17" borderId="0"/>
    <xf numFmtId="0" fontId="3" fillId="17" borderId="0"/>
    <xf numFmtId="0" fontId="3" fillId="17" borderId="0"/>
    <xf numFmtId="0" fontId="3" fillId="17" borderId="0"/>
    <xf numFmtId="0" fontId="3" fillId="17" borderId="0"/>
    <xf numFmtId="0" fontId="3" fillId="17" borderId="0"/>
    <xf numFmtId="0" fontId="3" fillId="17" borderId="0"/>
    <xf numFmtId="0" fontId="3" fillId="17" borderId="0"/>
    <xf numFmtId="0" fontId="3" fillId="18" borderId="0"/>
    <xf numFmtId="0" fontId="3" fillId="18" borderId="0"/>
    <xf numFmtId="0" fontId="3" fillId="18" borderId="0"/>
    <xf numFmtId="0" fontId="3" fillId="18" borderId="0"/>
    <xf numFmtId="0" fontId="3" fillId="18" borderId="0"/>
    <xf numFmtId="0" fontId="3" fillId="18" borderId="0"/>
    <xf numFmtId="0" fontId="3" fillId="18" borderId="0"/>
    <xf numFmtId="0" fontId="3" fillId="18" borderId="0"/>
    <xf numFmtId="0" fontId="3" fillId="18" borderId="0"/>
    <xf numFmtId="0" fontId="3" fillId="18" borderId="0"/>
    <xf numFmtId="0" fontId="3" fillId="18" borderId="0"/>
    <xf numFmtId="0" fontId="3" fillId="13" borderId="0"/>
    <xf numFmtId="0" fontId="3" fillId="13" borderId="0"/>
    <xf numFmtId="0" fontId="3" fillId="13" borderId="0"/>
    <xf numFmtId="0" fontId="3" fillId="13" borderId="0"/>
    <xf numFmtId="0" fontId="3" fillId="13" borderId="0"/>
    <xf numFmtId="0" fontId="3" fillId="13" borderId="0"/>
    <xf numFmtId="0" fontId="3" fillId="13" borderId="0"/>
    <xf numFmtId="0" fontId="3" fillId="13" borderId="0"/>
    <xf numFmtId="0" fontId="3" fillId="13" borderId="0"/>
    <xf numFmtId="0" fontId="3" fillId="13" borderId="0"/>
    <xf numFmtId="0" fontId="3" fillId="13" borderId="0"/>
    <xf numFmtId="0" fontId="3" fillId="14" borderId="0"/>
    <xf numFmtId="0" fontId="3" fillId="14" borderId="0"/>
    <xf numFmtId="0" fontId="3" fillId="14" borderId="0"/>
    <xf numFmtId="0" fontId="3" fillId="14" borderId="0"/>
    <xf numFmtId="0" fontId="3" fillId="14" borderId="0"/>
    <xf numFmtId="0" fontId="3" fillId="14" borderId="0"/>
    <xf numFmtId="0" fontId="3" fillId="14" borderId="0"/>
    <xf numFmtId="0" fontId="3" fillId="14" borderId="0"/>
    <xf numFmtId="0" fontId="3" fillId="14" borderId="0"/>
    <xf numFmtId="0" fontId="3" fillId="14" borderId="0"/>
    <xf numFmtId="0" fontId="3" fillId="14" borderId="0"/>
    <xf numFmtId="0" fontId="3" fillId="19" borderId="0"/>
    <xf numFmtId="0" fontId="3" fillId="19" borderId="0"/>
    <xf numFmtId="0" fontId="3" fillId="19" borderId="0"/>
    <xf numFmtId="0" fontId="3" fillId="19" borderId="0"/>
    <xf numFmtId="0" fontId="3" fillId="19" borderId="0"/>
    <xf numFmtId="0" fontId="3" fillId="19" borderId="0"/>
    <xf numFmtId="0" fontId="3" fillId="19" borderId="0"/>
    <xf numFmtId="0" fontId="3" fillId="19" borderId="0"/>
    <xf numFmtId="0" fontId="3" fillId="19" borderId="0"/>
    <xf numFmtId="0" fontId="3" fillId="19" borderId="0"/>
    <xf numFmtId="0" fontId="3" fillId="19" borderId="0"/>
    <xf numFmtId="0" fontId="9" fillId="7" borderId="1"/>
    <xf numFmtId="0" fontId="9" fillId="7" borderId="1"/>
    <xf numFmtId="0" fontId="9" fillId="7" borderId="1"/>
    <xf numFmtId="0" fontId="9" fillId="7" borderId="1"/>
    <xf numFmtId="0" fontId="9" fillId="7" borderId="1"/>
    <xf numFmtId="0" fontId="9" fillId="7" borderId="1"/>
    <xf numFmtId="0" fontId="9" fillId="7" borderId="1"/>
    <xf numFmtId="0" fontId="9" fillId="7" borderId="1"/>
    <xf numFmtId="0" fontId="9" fillId="7" borderId="1"/>
    <xf numFmtId="0" fontId="9" fillId="7" borderId="1"/>
    <xf numFmtId="0" fontId="9" fillId="7" borderId="1"/>
    <xf numFmtId="169" fontId="1" fillId="0" borderId="0"/>
    <xf numFmtId="0" fontId="1" fillId="0" borderId="0"/>
    <xf numFmtId="0" fontId="1" fillId="0" borderId="0"/>
    <xf numFmtId="0" fontId="14" fillId="0" borderId="0"/>
    <xf numFmtId="0" fontId="4" fillId="4" borderId="0"/>
    <xf numFmtId="0" fontId="16" fillId="0" borderId="4"/>
    <xf numFmtId="0" fontId="17" fillId="0" borderId="5"/>
    <xf numFmtId="0" fontId="8" fillId="0" borderId="6"/>
    <xf numFmtId="0" fontId="8" fillId="0" borderId="0"/>
    <xf numFmtId="0" fontId="19" fillId="0" borderId="0">
      <alignment vertical="top"/>
      <protection locked="0"/>
    </xf>
    <xf numFmtId="0" fontId="10" fillId="3" borderId="0"/>
    <xf numFmtId="0" fontId="10" fillId="3" borderId="0"/>
    <xf numFmtId="0" fontId="10" fillId="3" borderId="0"/>
    <xf numFmtId="0" fontId="10" fillId="3" borderId="0"/>
    <xf numFmtId="0" fontId="10" fillId="3" borderId="0"/>
    <xf numFmtId="0" fontId="10" fillId="3" borderId="0"/>
    <xf numFmtId="0" fontId="10" fillId="3" borderId="0"/>
    <xf numFmtId="0" fontId="10" fillId="3" borderId="0"/>
    <xf numFmtId="0" fontId="10" fillId="3" borderId="0"/>
    <xf numFmtId="0" fontId="10" fillId="3" borderId="0"/>
    <xf numFmtId="0" fontId="10" fillId="3" borderId="0"/>
    <xf numFmtId="0" fontId="9" fillId="7" borderId="1"/>
    <xf numFmtId="0" fontId="7" fillId="0" borderId="3"/>
    <xf numFmtId="43" fontId="22" fillId="0" borderId="0"/>
    <xf numFmtId="0" fontId="1" fillId="0" borderId="0"/>
    <xf numFmtId="43" fontId="22" fillId="0" borderId="0"/>
    <xf numFmtId="43" fontId="2" fillId="0" borderId="0"/>
    <xf numFmtId="43" fontId="2" fillId="0" borderId="0"/>
    <xf numFmtId="170" fontId="2" fillId="0" borderId="0"/>
    <xf numFmtId="164" fontId="22" fillId="0" borderId="0"/>
    <xf numFmtId="164" fontId="2" fillId="0" borderId="0"/>
    <xf numFmtId="164" fontId="2" fillId="0" borderId="0"/>
    <xf numFmtId="164" fontId="22" fillId="0" borderId="0"/>
    <xf numFmtId="164" fontId="22" fillId="0" borderId="0"/>
    <xf numFmtId="0" fontId="11" fillId="22" borderId="0"/>
    <xf numFmtId="0" fontId="11" fillId="22" borderId="0"/>
    <xf numFmtId="0" fontId="11" fillId="22" borderId="0"/>
    <xf numFmtId="0" fontId="11" fillId="22" borderId="0"/>
    <xf numFmtId="0" fontId="11" fillId="22" borderId="0"/>
    <xf numFmtId="0" fontId="11" fillId="22" borderId="0"/>
    <xf numFmtId="0" fontId="11" fillId="22" borderId="0"/>
    <xf numFmtId="0" fontId="11" fillId="22" borderId="0"/>
    <xf numFmtId="0" fontId="11" fillId="22" borderId="0"/>
    <xf numFmtId="0" fontId="11" fillId="22" borderId="0"/>
    <xf numFmtId="0" fontId="11" fillId="22" borderId="0"/>
    <xf numFmtId="0" fontId="1" fillId="0" borderId="0"/>
    <xf numFmtId="171" fontId="22" fillId="0" borderId="0"/>
    <xf numFmtId="0" fontId="22" fillId="0" borderId="0"/>
    <xf numFmtId="169" fontId="2" fillId="0" borderId="0"/>
    <xf numFmtId="170" fontId="2" fillId="0" borderId="0"/>
    <xf numFmtId="170" fontId="2" fillId="0" borderId="0"/>
    <xf numFmtId="0" fontId="23" fillId="0" borderId="0"/>
    <xf numFmtId="0" fontId="2" fillId="0" borderId="0"/>
    <xf numFmtId="0" fontId="2" fillId="0" borderId="0"/>
    <xf numFmtId="0" fontId="2" fillId="0" borderId="0"/>
    <xf numFmtId="0" fontId="2" fillId="0" borderId="0"/>
    <xf numFmtId="171" fontId="22" fillId="0" borderId="0"/>
    <xf numFmtId="172" fontId="2" fillId="0" borderId="0"/>
    <xf numFmtId="0" fontId="22" fillId="0" borderId="0"/>
    <xf numFmtId="171" fontId="2" fillId="0" borderId="0"/>
    <xf numFmtId="0" fontId="22" fillId="0" borderId="0"/>
    <xf numFmtId="0" fontId="2" fillId="0" borderId="0"/>
    <xf numFmtId="0" fontId="2" fillId="0" borderId="0"/>
    <xf numFmtId="0" fontId="22" fillId="0" borderId="0"/>
    <xf numFmtId="0" fontId="22" fillId="0" borderId="0"/>
    <xf numFmtId="0" fontId="2" fillId="0" borderId="0"/>
    <xf numFmtId="0" fontId="24" fillId="0" borderId="0"/>
    <xf numFmtId="0"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4" fillId="0" borderId="0"/>
    <xf numFmtId="0" fontId="2" fillId="0" borderId="0"/>
    <xf numFmtId="0" fontId="22" fillId="0" borderId="0"/>
    <xf numFmtId="0" fontId="1" fillId="0" borderId="0"/>
    <xf numFmtId="0" fontId="2" fillId="0" borderId="0"/>
    <xf numFmtId="0" fontId="1" fillId="0" borderId="0"/>
    <xf numFmtId="0" fontId="2" fillId="0" borderId="0"/>
    <xf numFmtId="0" fontId="2" fillId="0" borderId="0"/>
    <xf numFmtId="0" fontId="2" fillId="0" borderId="0"/>
    <xf numFmtId="171" fontId="2" fillId="0" borderId="0"/>
    <xf numFmtId="173" fontId="2" fillId="0" borderId="0"/>
    <xf numFmtId="0" fontId="2" fillId="0" borderId="0"/>
    <xf numFmtId="0" fontId="2" fillId="0" borderId="0"/>
    <xf numFmtId="0" fontId="1" fillId="0" borderId="0"/>
    <xf numFmtId="0" fontId="1" fillId="23" borderId="7"/>
    <xf numFmtId="0" fontId="1" fillId="23" borderId="7"/>
    <xf numFmtId="0" fontId="1" fillId="23" borderId="7"/>
    <xf numFmtId="0" fontId="1" fillId="23" borderId="7"/>
    <xf numFmtId="0" fontId="1" fillId="23" borderId="7"/>
    <xf numFmtId="0" fontId="1" fillId="23" borderId="7"/>
    <xf numFmtId="0" fontId="1" fillId="23" borderId="7"/>
    <xf numFmtId="0" fontId="1" fillId="23" borderId="7"/>
    <xf numFmtId="0" fontId="1" fillId="23" borderId="7"/>
    <xf numFmtId="0" fontId="1" fillId="23" borderId="7"/>
    <xf numFmtId="0" fontId="1" fillId="23" borderId="7"/>
    <xf numFmtId="0" fontId="1" fillId="23" borderId="7"/>
    <xf numFmtId="0" fontId="12" fillId="20" borderId="8"/>
    <xf numFmtId="9" fontId="2" fillId="0" borderId="0"/>
    <xf numFmtId="0" fontId="12" fillId="20" borderId="8"/>
    <xf numFmtId="0" fontId="12" fillId="20" borderId="8"/>
    <xf numFmtId="0" fontId="12" fillId="20" borderId="8"/>
    <xf numFmtId="0" fontId="12" fillId="20" borderId="8"/>
    <xf numFmtId="0" fontId="12" fillId="20" borderId="8"/>
    <xf numFmtId="0" fontId="12" fillId="20" borderId="8"/>
    <xf numFmtId="0" fontId="12" fillId="20" borderId="8"/>
    <xf numFmtId="0" fontId="12" fillId="20" borderId="8"/>
    <xf numFmtId="0" fontId="12" fillId="20" borderId="8"/>
    <xf numFmtId="0" fontId="12" fillId="20" borderId="8"/>
    <xf numFmtId="0" fontId="12" fillId="20" borderId="8"/>
    <xf numFmtId="0" fontId="20"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5" fillId="0" borderId="0"/>
    <xf numFmtId="0" fontId="15" fillId="0" borderId="0"/>
    <xf numFmtId="0" fontId="15" fillId="0" borderId="0"/>
    <xf numFmtId="0" fontId="15" fillId="0" borderId="0"/>
    <xf numFmtId="0" fontId="15" fillId="0" borderId="0"/>
    <xf numFmtId="0" fontId="15" fillId="0" borderId="0"/>
    <xf numFmtId="0" fontId="17" fillId="0" borderId="5"/>
    <xf numFmtId="0" fontId="17" fillId="0" borderId="5"/>
    <xf numFmtId="0" fontId="17" fillId="0" borderId="5"/>
    <xf numFmtId="0" fontId="17" fillId="0" borderId="5"/>
    <xf numFmtId="0" fontId="17" fillId="0" borderId="5"/>
    <xf numFmtId="0" fontId="17" fillId="0" borderId="5"/>
    <xf numFmtId="0" fontId="17" fillId="0" borderId="5"/>
    <xf numFmtId="0" fontId="17" fillId="0" borderId="5"/>
    <xf numFmtId="0" fontId="17" fillId="0" borderId="5"/>
    <xf numFmtId="0" fontId="17" fillId="0" borderId="5"/>
    <xf numFmtId="0" fontId="17" fillId="0" borderId="5"/>
    <xf numFmtId="0" fontId="8" fillId="0" borderId="6"/>
    <xf numFmtId="0" fontId="8" fillId="0" borderId="6"/>
    <xf numFmtId="0" fontId="8" fillId="0" borderId="6"/>
    <xf numFmtId="0" fontId="8" fillId="0" borderId="6"/>
    <xf numFmtId="0" fontId="8" fillId="0" borderId="6"/>
    <xf numFmtId="0" fontId="8" fillId="0" borderId="6"/>
    <xf numFmtId="0" fontId="8" fillId="0" borderId="6"/>
    <xf numFmtId="0" fontId="8" fillId="0" borderId="6"/>
    <xf numFmtId="0" fontId="8" fillId="0" borderId="6"/>
    <xf numFmtId="0" fontId="8" fillId="0" borderId="6"/>
    <xf numFmtId="0" fontId="8" fillId="0" borderId="6"/>
    <xf numFmtId="0" fontId="15" fillId="0" borderId="0"/>
    <xf numFmtId="0" fontId="15" fillId="0" borderId="0"/>
    <xf numFmtId="0" fontId="15" fillId="0" borderId="0"/>
    <xf numFmtId="0" fontId="15" fillId="0" borderId="0"/>
    <xf numFmtId="0" fontId="15" fillId="0" borderId="0"/>
    <xf numFmtId="0" fontId="15" fillId="0" borderId="0"/>
    <xf numFmtId="0" fontId="18" fillId="0" borderId="9"/>
    <xf numFmtId="0" fontId="18" fillId="0" borderId="9"/>
    <xf numFmtId="0" fontId="18" fillId="0" borderId="9"/>
    <xf numFmtId="0" fontId="18" fillId="0" borderId="9"/>
    <xf numFmtId="0" fontId="18" fillId="0" borderId="9"/>
    <xf numFmtId="0" fontId="18" fillId="0" borderId="9"/>
    <xf numFmtId="0" fontId="18" fillId="0" borderId="9"/>
    <xf numFmtId="0" fontId="18" fillId="0" borderId="9"/>
    <xf numFmtId="0" fontId="18" fillId="0" borderId="9"/>
    <xf numFmtId="0" fontId="18" fillId="0" borderId="9"/>
    <xf numFmtId="0" fontId="18" fillId="0" borderId="9"/>
    <xf numFmtId="0" fontId="13" fillId="0" borderId="0"/>
    <xf numFmtId="0" fontId="21" fillId="0" borderId="0">
      <alignment wrapText="1"/>
    </xf>
    <xf numFmtId="164" fontId="2" fillId="0" borderId="0"/>
    <xf numFmtId="164" fontId="22" fillId="0" borderId="0"/>
    <xf numFmtId="164" fontId="2" fillId="0" borderId="0"/>
    <xf numFmtId="164" fontId="2" fillId="0" borderId="0"/>
    <xf numFmtId="164" fontId="22" fillId="0" borderId="0"/>
    <xf numFmtId="164" fontId="22" fillId="0" borderId="0"/>
    <xf numFmtId="0" fontId="2" fillId="0" borderId="0"/>
    <xf numFmtId="0" fontId="2" fillId="0" borderId="0"/>
    <xf numFmtId="174" fontId="22" fillId="0" borderId="0"/>
    <xf numFmtId="0" fontId="22" fillId="34" borderId="0"/>
    <xf numFmtId="0" fontId="22" fillId="34" borderId="0"/>
    <xf numFmtId="0" fontId="22" fillId="34" borderId="0"/>
    <xf numFmtId="0" fontId="22" fillId="34" borderId="0"/>
    <xf numFmtId="0" fontId="22" fillId="34" borderId="0"/>
    <xf numFmtId="0" fontId="22" fillId="38" borderId="0"/>
    <xf numFmtId="0" fontId="22" fillId="38" borderId="0"/>
    <xf numFmtId="0" fontId="22" fillId="38" borderId="0"/>
    <xf numFmtId="0" fontId="22" fillId="38" borderId="0"/>
    <xf numFmtId="0" fontId="22" fillId="38" borderId="0"/>
    <xf numFmtId="0" fontId="22" fillId="42" borderId="0"/>
    <xf numFmtId="0" fontId="22" fillId="42" borderId="0"/>
    <xf numFmtId="0" fontId="22" fillId="42" borderId="0"/>
    <xf numFmtId="0" fontId="22" fillId="42" borderId="0"/>
    <xf numFmtId="0" fontId="22" fillId="42" borderId="0"/>
    <xf numFmtId="0" fontId="22" fillId="46" borderId="0"/>
    <xf numFmtId="0" fontId="22" fillId="46" borderId="0"/>
    <xf numFmtId="0" fontId="22" fillId="46" borderId="0"/>
    <xf numFmtId="0" fontId="22" fillId="46" borderId="0"/>
    <xf numFmtId="0" fontId="22" fillId="46" borderId="0"/>
    <xf numFmtId="0" fontId="22" fillId="50" borderId="0"/>
    <xf numFmtId="0" fontId="22" fillId="50" borderId="0"/>
    <xf numFmtId="0" fontId="22" fillId="50" borderId="0"/>
    <xf numFmtId="0" fontId="22" fillId="50" borderId="0"/>
    <xf numFmtId="0" fontId="22" fillId="50" borderId="0"/>
    <xf numFmtId="0" fontId="22" fillId="54" borderId="0"/>
    <xf numFmtId="0" fontId="22" fillId="54" borderId="0"/>
    <xf numFmtId="0" fontId="22" fillId="54" borderId="0"/>
    <xf numFmtId="0" fontId="22" fillId="54" borderId="0"/>
    <xf numFmtId="0" fontId="22" fillId="54" borderId="0"/>
    <xf numFmtId="0" fontId="22" fillId="34" borderId="0"/>
    <xf numFmtId="0" fontId="22" fillId="34" borderId="0"/>
    <xf numFmtId="0" fontId="22" fillId="34" borderId="0"/>
    <xf numFmtId="0" fontId="22" fillId="34" borderId="0"/>
    <xf numFmtId="0" fontId="22" fillId="34" borderId="0"/>
    <xf numFmtId="0" fontId="22" fillId="38" borderId="0"/>
    <xf numFmtId="0" fontId="22" fillId="38" borderId="0"/>
    <xf numFmtId="0" fontId="22" fillId="38" borderId="0"/>
    <xf numFmtId="0" fontId="22" fillId="38" borderId="0"/>
    <xf numFmtId="0" fontId="22" fillId="38" borderId="0"/>
    <xf numFmtId="0" fontId="22" fillId="42" borderId="0"/>
    <xf numFmtId="0" fontId="22" fillId="42" borderId="0"/>
    <xf numFmtId="0" fontId="22" fillId="42" borderId="0"/>
    <xf numFmtId="0" fontId="22" fillId="42" borderId="0"/>
    <xf numFmtId="0" fontId="22" fillId="42" borderId="0"/>
    <xf numFmtId="0" fontId="22" fillId="46" borderId="0"/>
    <xf numFmtId="0" fontId="22" fillId="46" borderId="0"/>
    <xf numFmtId="0" fontId="22" fillId="46" borderId="0"/>
    <xf numFmtId="0" fontId="22" fillId="46" borderId="0"/>
    <xf numFmtId="0" fontId="22" fillId="46" borderId="0"/>
    <xf numFmtId="0" fontId="22" fillId="50" borderId="0"/>
    <xf numFmtId="0" fontId="22" fillId="50" borderId="0"/>
    <xf numFmtId="0" fontId="22" fillId="50" borderId="0"/>
    <xf numFmtId="0" fontId="22" fillId="50" borderId="0"/>
    <xf numFmtId="0" fontId="22" fillId="50" borderId="0"/>
    <xf numFmtId="0" fontId="22" fillId="54" borderId="0"/>
    <xf numFmtId="0" fontId="22" fillId="54" borderId="0"/>
    <xf numFmtId="0" fontId="22" fillId="54" borderId="0"/>
    <xf numFmtId="0" fontId="22" fillId="54" borderId="0"/>
    <xf numFmtId="0" fontId="22" fillId="54" borderId="0"/>
    <xf numFmtId="0" fontId="43" fillId="57" borderId="0"/>
    <xf numFmtId="0" fontId="43" fillId="58" borderId="0"/>
    <xf numFmtId="0" fontId="43" fillId="59" borderId="0"/>
    <xf numFmtId="0" fontId="43" fillId="60" borderId="0"/>
    <xf numFmtId="0" fontId="43" fillId="61" borderId="0"/>
    <xf numFmtId="0" fontId="43" fillId="62" borderId="0"/>
    <xf numFmtId="0" fontId="22" fillId="35" borderId="0"/>
    <xf numFmtId="0" fontId="22" fillId="35" borderId="0"/>
    <xf numFmtId="0" fontId="22" fillId="35" borderId="0"/>
    <xf numFmtId="0" fontId="22" fillId="35" borderId="0"/>
    <xf numFmtId="0" fontId="22" fillId="35" borderId="0"/>
    <xf numFmtId="0" fontId="22" fillId="39" borderId="0"/>
    <xf numFmtId="0" fontId="22" fillId="39" borderId="0"/>
    <xf numFmtId="0" fontId="22" fillId="39" borderId="0"/>
    <xf numFmtId="0" fontId="22" fillId="39" borderId="0"/>
    <xf numFmtId="0" fontId="22" fillId="39" borderId="0"/>
    <xf numFmtId="0" fontId="22" fillId="43" borderId="0"/>
    <xf numFmtId="0" fontId="22" fillId="43" borderId="0"/>
    <xf numFmtId="0" fontId="22" fillId="43" borderId="0"/>
    <xf numFmtId="0" fontId="22" fillId="43" borderId="0"/>
    <xf numFmtId="0" fontId="22" fillId="43" borderId="0"/>
    <xf numFmtId="0" fontId="22" fillId="47" borderId="0"/>
    <xf numFmtId="0" fontId="22" fillId="47" borderId="0"/>
    <xf numFmtId="0" fontId="22" fillId="47" borderId="0"/>
    <xf numFmtId="0" fontId="22" fillId="47" borderId="0"/>
    <xf numFmtId="0" fontId="22" fillId="47" borderId="0"/>
    <xf numFmtId="0" fontId="22" fillId="51" borderId="0"/>
    <xf numFmtId="0" fontId="22" fillId="51" borderId="0"/>
    <xf numFmtId="0" fontId="22" fillId="51" borderId="0"/>
    <xf numFmtId="0" fontId="22" fillId="51" borderId="0"/>
    <xf numFmtId="0" fontId="22" fillId="51" borderId="0"/>
    <xf numFmtId="0" fontId="22" fillId="55" borderId="0"/>
    <xf numFmtId="0" fontId="22" fillId="55" borderId="0"/>
    <xf numFmtId="0" fontId="22" fillId="55" borderId="0"/>
    <xf numFmtId="0" fontId="22" fillId="55" borderId="0"/>
    <xf numFmtId="0" fontId="22" fillId="55" borderId="0"/>
    <xf numFmtId="0" fontId="22" fillId="35" borderId="0"/>
    <xf numFmtId="0" fontId="22" fillId="35" borderId="0"/>
    <xf numFmtId="0" fontId="22" fillId="35" borderId="0"/>
    <xf numFmtId="0" fontId="22" fillId="35" borderId="0"/>
    <xf numFmtId="0" fontId="22" fillId="35" borderId="0"/>
    <xf numFmtId="0" fontId="22" fillId="39" borderId="0"/>
    <xf numFmtId="0" fontId="22" fillId="39" borderId="0"/>
    <xf numFmtId="0" fontId="22" fillId="39" borderId="0"/>
    <xf numFmtId="0" fontId="22" fillId="39" borderId="0"/>
    <xf numFmtId="0" fontId="22" fillId="39" borderId="0"/>
    <xf numFmtId="0" fontId="22" fillId="43" borderId="0"/>
    <xf numFmtId="0" fontId="22" fillId="43" borderId="0"/>
    <xf numFmtId="0" fontId="22" fillId="43" borderId="0"/>
    <xf numFmtId="0" fontId="22" fillId="43" borderId="0"/>
    <xf numFmtId="0" fontId="22" fillId="43" borderId="0"/>
    <xf numFmtId="0" fontId="22" fillId="47" borderId="0"/>
    <xf numFmtId="0" fontId="22" fillId="47" borderId="0"/>
    <xf numFmtId="0" fontId="22" fillId="47" borderId="0"/>
    <xf numFmtId="0" fontId="22" fillId="47" borderId="0"/>
    <xf numFmtId="0" fontId="22" fillId="47" borderId="0"/>
    <xf numFmtId="0" fontId="22" fillId="51" borderId="0"/>
    <xf numFmtId="0" fontId="22" fillId="51" borderId="0"/>
    <xf numFmtId="0" fontId="22" fillId="51" borderId="0"/>
    <xf numFmtId="0" fontId="22" fillId="51" borderId="0"/>
    <xf numFmtId="0" fontId="22" fillId="51" borderId="0"/>
    <xf numFmtId="0" fontId="22" fillId="55" borderId="0"/>
    <xf numFmtId="0" fontId="22" fillId="55" borderId="0"/>
    <xf numFmtId="0" fontId="22" fillId="55" borderId="0"/>
    <xf numFmtId="0" fontId="22" fillId="55" borderId="0"/>
    <xf numFmtId="0" fontId="22" fillId="55" borderId="0"/>
    <xf numFmtId="0" fontId="43" fillId="63" borderId="0"/>
    <xf numFmtId="0" fontId="43" fillId="64" borderId="0"/>
    <xf numFmtId="0" fontId="43" fillId="65" borderId="0"/>
    <xf numFmtId="0" fontId="43" fillId="66" borderId="0"/>
    <xf numFmtId="0" fontId="43" fillId="67" borderId="0"/>
    <xf numFmtId="0" fontId="43" fillId="68" borderId="0"/>
    <xf numFmtId="0" fontId="41" fillId="36" borderId="0"/>
    <xf numFmtId="0" fontId="41" fillId="36" borderId="0"/>
    <xf numFmtId="0" fontId="41" fillId="36" borderId="0"/>
    <xf numFmtId="0" fontId="41" fillId="36" borderId="0"/>
    <xf numFmtId="0" fontId="41" fillId="36" borderId="0"/>
    <xf numFmtId="0" fontId="41" fillId="40" borderId="0"/>
    <xf numFmtId="0" fontId="41" fillId="40" borderId="0"/>
    <xf numFmtId="0" fontId="41" fillId="40" borderId="0"/>
    <xf numFmtId="0" fontId="41" fillId="40" borderId="0"/>
    <xf numFmtId="0" fontId="41" fillId="40" borderId="0"/>
    <xf numFmtId="0" fontId="41" fillId="44" borderId="0"/>
    <xf numFmtId="0" fontId="41" fillId="44" borderId="0"/>
    <xf numFmtId="0" fontId="41" fillId="44" borderId="0"/>
    <xf numFmtId="0" fontId="41" fillId="44" borderId="0"/>
    <xf numFmtId="0" fontId="41" fillId="44" borderId="0"/>
    <xf numFmtId="0" fontId="41" fillId="48" borderId="0"/>
    <xf numFmtId="0" fontId="41" fillId="48" borderId="0"/>
    <xf numFmtId="0" fontId="41" fillId="48" borderId="0"/>
    <xf numFmtId="0" fontId="41" fillId="48" borderId="0"/>
    <xf numFmtId="0" fontId="41" fillId="48" borderId="0"/>
    <xf numFmtId="0" fontId="41" fillId="52" borderId="0"/>
    <xf numFmtId="0" fontId="41" fillId="52" borderId="0"/>
    <xf numFmtId="0" fontId="41" fillId="52" borderId="0"/>
    <xf numFmtId="0" fontId="41" fillId="52" borderId="0"/>
    <xf numFmtId="0" fontId="41" fillId="52" borderId="0"/>
    <xf numFmtId="0" fontId="41" fillId="56" borderId="0"/>
    <xf numFmtId="0" fontId="41" fillId="56" borderId="0"/>
    <xf numFmtId="0" fontId="41" fillId="56" borderId="0"/>
    <xf numFmtId="0" fontId="41" fillId="56" borderId="0"/>
    <xf numFmtId="0" fontId="41" fillId="56" borderId="0"/>
    <xf numFmtId="0" fontId="41" fillId="36" borderId="0"/>
    <xf numFmtId="0" fontId="41" fillId="36" borderId="0"/>
    <xf numFmtId="0" fontId="41" fillId="36" borderId="0"/>
    <xf numFmtId="0" fontId="41" fillId="36" borderId="0"/>
    <xf numFmtId="0" fontId="41" fillId="36" borderId="0"/>
    <xf numFmtId="0" fontId="41" fillId="40" borderId="0"/>
    <xf numFmtId="0" fontId="41" fillId="40" borderId="0"/>
    <xf numFmtId="0" fontId="41" fillId="40" borderId="0"/>
    <xf numFmtId="0" fontId="41" fillId="40" borderId="0"/>
    <xf numFmtId="0" fontId="41" fillId="40" borderId="0"/>
    <xf numFmtId="0" fontId="41" fillId="44" borderId="0"/>
    <xf numFmtId="0" fontId="41" fillId="44" borderId="0"/>
    <xf numFmtId="0" fontId="41" fillId="44" borderId="0"/>
    <xf numFmtId="0" fontId="41" fillId="44" borderId="0"/>
    <xf numFmtId="0" fontId="41" fillId="44" borderId="0"/>
    <xf numFmtId="0" fontId="41" fillId="48" borderId="0"/>
    <xf numFmtId="0" fontId="41" fillId="48" borderId="0"/>
    <xf numFmtId="0" fontId="41" fillId="48" borderId="0"/>
    <xf numFmtId="0" fontId="41" fillId="48" borderId="0"/>
    <xf numFmtId="0" fontId="41" fillId="48" borderId="0"/>
    <xf numFmtId="0" fontId="41" fillId="52" borderId="0"/>
    <xf numFmtId="0" fontId="41" fillId="52" borderId="0"/>
    <xf numFmtId="0" fontId="41" fillId="52" borderId="0"/>
    <xf numFmtId="0" fontId="41" fillId="52" borderId="0"/>
    <xf numFmtId="0" fontId="41" fillId="52" borderId="0"/>
    <xf numFmtId="0" fontId="41" fillId="56" borderId="0"/>
    <xf numFmtId="0" fontId="41" fillId="56" borderId="0"/>
    <xf numFmtId="0" fontId="41" fillId="56" borderId="0"/>
    <xf numFmtId="0" fontId="41" fillId="56" borderId="0"/>
    <xf numFmtId="0" fontId="41" fillId="56" borderId="0"/>
    <xf numFmtId="0" fontId="44" fillId="69" borderId="0"/>
    <xf numFmtId="0" fontId="44" fillId="70" borderId="0"/>
    <xf numFmtId="0" fontId="44" fillId="71" borderId="0"/>
    <xf numFmtId="0" fontId="44" fillId="72" borderId="0"/>
    <xf numFmtId="0" fontId="44" fillId="73" borderId="0"/>
    <xf numFmtId="0" fontId="44" fillId="74" borderId="0"/>
    <xf numFmtId="0" fontId="41" fillId="33" borderId="0"/>
    <xf numFmtId="0" fontId="41" fillId="33" borderId="0"/>
    <xf numFmtId="0" fontId="41" fillId="33" borderId="0"/>
    <xf numFmtId="0" fontId="41" fillId="33" borderId="0"/>
    <xf numFmtId="0" fontId="41" fillId="33" borderId="0"/>
    <xf numFmtId="0" fontId="41" fillId="37" borderId="0"/>
    <xf numFmtId="0" fontId="41" fillId="37" borderId="0"/>
    <xf numFmtId="0" fontId="41" fillId="37" borderId="0"/>
    <xf numFmtId="0" fontId="41" fillId="37" borderId="0"/>
    <xf numFmtId="0" fontId="41" fillId="37" borderId="0"/>
    <xf numFmtId="0" fontId="41" fillId="41" borderId="0"/>
    <xf numFmtId="0" fontId="41" fillId="41" borderId="0"/>
    <xf numFmtId="0" fontId="41" fillId="41" borderId="0"/>
    <xf numFmtId="0" fontId="41" fillId="41" borderId="0"/>
    <xf numFmtId="0" fontId="41" fillId="41" borderId="0"/>
    <xf numFmtId="0" fontId="41" fillId="45" borderId="0"/>
    <xf numFmtId="0" fontId="41" fillId="45" borderId="0"/>
    <xf numFmtId="0" fontId="41" fillId="45" borderId="0"/>
    <xf numFmtId="0" fontId="41" fillId="45" borderId="0"/>
    <xf numFmtId="0" fontId="41" fillId="45" borderId="0"/>
    <xf numFmtId="0" fontId="41" fillId="49" borderId="0"/>
    <xf numFmtId="0" fontId="41" fillId="49" borderId="0"/>
    <xf numFmtId="0" fontId="41" fillId="49" borderId="0"/>
    <xf numFmtId="0" fontId="41" fillId="49" borderId="0"/>
    <xf numFmtId="0" fontId="41" fillId="49" borderId="0"/>
    <xf numFmtId="0" fontId="41" fillId="53" borderId="0"/>
    <xf numFmtId="0" fontId="41" fillId="53" borderId="0"/>
    <xf numFmtId="0" fontId="41" fillId="53" borderId="0"/>
    <xf numFmtId="0" fontId="41" fillId="53" borderId="0"/>
    <xf numFmtId="0" fontId="41" fillId="53" borderId="0"/>
    <xf numFmtId="0" fontId="32" fillId="27" borderId="0"/>
    <xf numFmtId="0" fontId="32" fillId="27" borderId="0"/>
    <xf numFmtId="0" fontId="32" fillId="27" borderId="0"/>
    <xf numFmtId="0" fontId="32" fillId="27" borderId="0"/>
    <xf numFmtId="0" fontId="32" fillId="27" borderId="0"/>
    <xf numFmtId="0" fontId="31" fillId="26" borderId="0"/>
    <xf numFmtId="0" fontId="4" fillId="4" borderId="0"/>
    <xf numFmtId="0" fontId="31" fillId="26" borderId="0"/>
    <xf numFmtId="0" fontId="4" fillId="4" borderId="0"/>
    <xf numFmtId="0" fontId="4" fillId="4" borderId="0"/>
    <xf numFmtId="0" fontId="4" fillId="4" borderId="0"/>
    <xf numFmtId="0" fontId="31" fillId="26" borderId="0"/>
    <xf numFmtId="0" fontId="31" fillId="26" borderId="0"/>
    <xf numFmtId="0" fontId="31" fillId="26" borderId="0"/>
    <xf numFmtId="0" fontId="31" fillId="26" borderId="0"/>
    <xf numFmtId="0" fontId="31" fillId="26" borderId="0"/>
    <xf numFmtId="0" fontId="31" fillId="26" borderId="0"/>
    <xf numFmtId="0" fontId="31" fillId="26" borderId="0"/>
    <xf numFmtId="0" fontId="35" fillId="30" borderId="19"/>
    <xf numFmtId="0" fontId="35" fillId="30" borderId="19"/>
    <xf numFmtId="0" fontId="35" fillId="30" borderId="19"/>
    <xf numFmtId="0" fontId="35" fillId="30" borderId="19"/>
    <xf numFmtId="0" fontId="35" fillId="30" borderId="19"/>
    <xf numFmtId="0" fontId="35" fillId="30" borderId="19"/>
    <xf numFmtId="0" fontId="35" fillId="30" borderId="19"/>
    <xf numFmtId="0" fontId="35" fillId="30" borderId="19"/>
    <xf numFmtId="0" fontId="35" fillId="30" borderId="19"/>
    <xf numFmtId="0" fontId="35" fillId="30" borderId="19"/>
    <xf numFmtId="0" fontId="37" fillId="31" borderId="22"/>
    <xf numFmtId="0" fontId="6" fillId="21" borderId="2"/>
    <xf numFmtId="0" fontId="37" fillId="31" borderId="22"/>
    <xf numFmtId="0" fontId="6" fillId="21" borderId="2"/>
    <xf numFmtId="0" fontId="6" fillId="21" borderId="2"/>
    <xf numFmtId="0" fontId="6" fillId="21" borderId="2"/>
    <xf numFmtId="0" fontId="37" fillId="31" borderId="22"/>
    <xf numFmtId="0" fontId="37" fillId="31" borderId="22"/>
    <xf numFmtId="0" fontId="37" fillId="31" borderId="22"/>
    <xf numFmtId="0" fontId="37" fillId="31" borderId="22"/>
    <xf numFmtId="0" fontId="37" fillId="31" borderId="22"/>
    <xf numFmtId="0" fontId="37" fillId="31" borderId="22"/>
    <xf numFmtId="0" fontId="37" fillId="31" borderId="22"/>
    <xf numFmtId="0" fontId="36" fillId="0" borderId="21"/>
    <xf numFmtId="0" fontId="7" fillId="0" borderId="3"/>
    <xf numFmtId="0" fontId="36" fillId="0" borderId="21"/>
    <xf numFmtId="0" fontId="7" fillId="0" borderId="3"/>
    <xf numFmtId="0" fontId="7" fillId="0" borderId="3"/>
    <xf numFmtId="0" fontId="7" fillId="0" borderId="3"/>
    <xf numFmtId="0" fontId="36" fillId="0" borderId="21"/>
    <xf numFmtId="0" fontId="36" fillId="0" borderId="21"/>
    <xf numFmtId="0" fontId="36" fillId="0" borderId="21"/>
    <xf numFmtId="0" fontId="36" fillId="0" borderId="21"/>
    <xf numFmtId="0" fontId="36" fillId="0" borderId="21"/>
    <xf numFmtId="0" fontId="36" fillId="0" borderId="21"/>
    <xf numFmtId="0" fontId="36" fillId="0" borderId="21"/>
    <xf numFmtId="0" fontId="37" fillId="31" borderId="22"/>
    <xf numFmtId="0" fontId="37" fillId="31" borderId="22"/>
    <xf numFmtId="0" fontId="37" fillId="31" borderId="22"/>
    <xf numFmtId="0" fontId="37" fillId="31" borderId="22"/>
    <xf numFmtId="0" fontId="37" fillId="31" borderId="22"/>
    <xf numFmtId="43" fontId="2" fillId="0" borderId="0"/>
    <xf numFmtId="0" fontId="30" fillId="0" borderId="0"/>
    <xf numFmtId="0" fontId="8" fillId="0" borderId="0"/>
    <xf numFmtId="0" fontId="30" fillId="0" borderId="0"/>
    <xf numFmtId="0" fontId="8" fillId="0" borderId="0"/>
    <xf numFmtId="0" fontId="8" fillId="0" borderId="0"/>
    <xf numFmtId="0" fontId="8"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41" fillId="33" borderId="0"/>
    <xf numFmtId="0" fontId="41" fillId="33" borderId="0"/>
    <xf numFmtId="0" fontId="41" fillId="33" borderId="0"/>
    <xf numFmtId="0" fontId="41" fillId="33" borderId="0"/>
    <xf numFmtId="0" fontId="41" fillId="33" borderId="0"/>
    <xf numFmtId="0" fontId="41" fillId="37" borderId="0"/>
    <xf numFmtId="0" fontId="41" fillId="37" borderId="0"/>
    <xf numFmtId="0" fontId="41" fillId="37" borderId="0"/>
    <xf numFmtId="0" fontId="41" fillId="37" borderId="0"/>
    <xf numFmtId="0" fontId="41" fillId="37" borderId="0"/>
    <xf numFmtId="0" fontId="41" fillId="41" borderId="0"/>
    <xf numFmtId="0" fontId="41" fillId="41" borderId="0"/>
    <xf numFmtId="0" fontId="41" fillId="41" borderId="0"/>
    <xf numFmtId="0" fontId="41" fillId="41" borderId="0"/>
    <xf numFmtId="0" fontId="41" fillId="41" borderId="0"/>
    <xf numFmtId="0" fontId="41" fillId="45" borderId="0"/>
    <xf numFmtId="0" fontId="41" fillId="45" borderId="0"/>
    <xf numFmtId="0" fontId="41" fillId="45" borderId="0"/>
    <xf numFmtId="0" fontId="41" fillId="45" borderId="0"/>
    <xf numFmtId="0" fontId="41" fillId="45" borderId="0"/>
    <xf numFmtId="0" fontId="41" fillId="49" borderId="0"/>
    <xf numFmtId="0" fontId="41" fillId="49" borderId="0"/>
    <xf numFmtId="0" fontId="41" fillId="49" borderId="0"/>
    <xf numFmtId="0" fontId="41" fillId="49" borderId="0"/>
    <xf numFmtId="0" fontId="41" fillId="49" borderId="0"/>
    <xf numFmtId="0" fontId="41" fillId="53" borderId="0"/>
    <xf numFmtId="0" fontId="41" fillId="53" borderId="0"/>
    <xf numFmtId="0" fontId="41" fillId="53" borderId="0"/>
    <xf numFmtId="0" fontId="41" fillId="53" borderId="0"/>
    <xf numFmtId="0" fontId="41" fillId="53" borderId="0"/>
    <xf numFmtId="0" fontId="33" fillId="29" borderId="19"/>
    <xf numFmtId="0" fontId="9" fillId="7" borderId="1"/>
    <xf numFmtId="0" fontId="33" fillId="29" borderId="19"/>
    <xf numFmtId="0" fontId="9" fillId="7" borderId="1"/>
    <xf numFmtId="0" fontId="9" fillId="7" borderId="1"/>
    <xf numFmtId="0" fontId="9" fillId="7" borderId="1"/>
    <xf numFmtId="0" fontId="33" fillId="29" borderId="19"/>
    <xf numFmtId="0" fontId="33" fillId="29" borderId="19"/>
    <xf numFmtId="0" fontId="33" fillId="29" borderId="19"/>
    <xf numFmtId="0" fontId="33" fillId="29" borderId="19"/>
    <xf numFmtId="0" fontId="33" fillId="29" borderId="19"/>
    <xf numFmtId="0" fontId="33" fillId="29" borderId="19"/>
    <xf numFmtId="0" fontId="33" fillId="29" borderId="19"/>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1" fillId="0" borderId="0"/>
    <xf numFmtId="176" fontId="45" fillId="0" borderId="0"/>
    <xf numFmtId="0" fontId="39" fillId="0" borderId="0"/>
    <xf numFmtId="0" fontId="39" fillId="0" borderId="0"/>
    <xf numFmtId="0" fontId="39" fillId="0" borderId="0"/>
    <xf numFmtId="0" fontId="39" fillId="0" borderId="0"/>
    <xf numFmtId="0" fontId="39" fillId="0" borderId="0"/>
    <xf numFmtId="0" fontId="31" fillId="26" borderId="0"/>
    <xf numFmtId="0" fontId="31" fillId="26" borderId="0"/>
    <xf numFmtId="0" fontId="31" fillId="26" borderId="0"/>
    <xf numFmtId="0" fontId="31" fillId="26" borderId="0"/>
    <xf numFmtId="0" fontId="31" fillId="26" borderId="0"/>
    <xf numFmtId="0" fontId="28" fillId="0" borderId="16"/>
    <xf numFmtId="0" fontId="28" fillId="0" borderId="16"/>
    <xf numFmtId="0" fontId="28" fillId="0" borderId="16"/>
    <xf numFmtId="0" fontId="28" fillId="0" borderId="16"/>
    <xf numFmtId="0" fontId="28" fillId="0" borderId="16"/>
    <xf numFmtId="0" fontId="29" fillId="0" borderId="17"/>
    <xf numFmtId="0" fontId="29" fillId="0" borderId="17"/>
    <xf numFmtId="0" fontId="29" fillId="0" borderId="17"/>
    <xf numFmtId="0" fontId="29" fillId="0" borderId="17"/>
    <xf numFmtId="0" fontId="29" fillId="0" borderId="17"/>
    <xf numFmtId="0" fontId="30" fillId="0" borderId="18"/>
    <xf numFmtId="0" fontId="30" fillId="0" borderId="18"/>
    <xf numFmtId="0" fontId="30" fillId="0" borderId="18"/>
    <xf numFmtId="0" fontId="30" fillId="0" borderId="18"/>
    <xf numFmtId="0" fontId="30" fillId="0" borderId="18"/>
    <xf numFmtId="0" fontId="30" fillId="0" borderId="0"/>
    <xf numFmtId="0" fontId="30" fillId="0" borderId="0"/>
    <xf numFmtId="0" fontId="30" fillId="0" borderId="0"/>
    <xf numFmtId="0" fontId="30" fillId="0" borderId="0"/>
    <xf numFmtId="0" fontId="30" fillId="0" borderId="0"/>
    <xf numFmtId="0" fontId="19" fillId="0" borderId="0"/>
    <xf numFmtId="0" fontId="46" fillId="0" borderId="0">
      <alignment vertical="top"/>
      <protection locked="0"/>
    </xf>
    <xf numFmtId="0" fontId="47" fillId="0" borderId="0"/>
    <xf numFmtId="0" fontId="46" fillId="0" borderId="0">
      <alignment vertical="top"/>
      <protection locked="0"/>
    </xf>
    <xf numFmtId="0" fontId="48" fillId="0" borderId="0">
      <alignment vertical="top"/>
      <protection locked="0"/>
    </xf>
    <xf numFmtId="175" fontId="47" fillId="0" borderId="0"/>
    <xf numFmtId="0" fontId="32" fillId="27" borderId="0"/>
    <xf numFmtId="0" fontId="32" fillId="27" borderId="0"/>
    <xf numFmtId="0" fontId="32" fillId="27" borderId="0"/>
    <xf numFmtId="0" fontId="32" fillId="27" borderId="0"/>
    <xf numFmtId="0" fontId="32" fillId="27" borderId="0"/>
    <xf numFmtId="0" fontId="33" fillId="29" borderId="19"/>
    <xf numFmtId="0" fontId="33" fillId="29" borderId="19"/>
    <xf numFmtId="0" fontId="33" fillId="29" borderId="19"/>
    <xf numFmtId="0" fontId="33" fillId="29" borderId="19"/>
    <xf numFmtId="0" fontId="33" fillId="29" borderId="19"/>
    <xf numFmtId="0" fontId="36" fillId="0" borderId="21"/>
    <xf numFmtId="0" fontId="36" fillId="0" borderId="21"/>
    <xf numFmtId="0" fontId="36" fillId="0" borderId="21"/>
    <xf numFmtId="0" fontId="36" fillId="0" borderId="21"/>
    <xf numFmtId="0" fontId="36" fillId="0" borderId="21"/>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7" fontId="22" fillId="0" borderId="0"/>
    <xf numFmtId="170" fontId="2" fillId="0" borderId="0"/>
    <xf numFmtId="170" fontId="2" fillId="0" borderId="0"/>
    <xf numFmtId="43" fontId="22" fillId="0" borderId="0"/>
    <xf numFmtId="170" fontId="2" fillId="0" borderId="0"/>
    <xf numFmtId="170" fontId="2" fillId="0" borderId="0"/>
    <xf numFmtId="43" fontId="49" fillId="0" borderId="0"/>
    <xf numFmtId="170" fontId="2" fillId="0" borderId="0"/>
    <xf numFmtId="170" fontId="2" fillId="0" borderId="0"/>
    <xf numFmtId="170" fontId="2" fillId="0" borderId="0"/>
    <xf numFmtId="178" fontId="2" fillId="0" borderId="0"/>
    <xf numFmtId="170" fontId="2" fillId="0" borderId="0"/>
    <xf numFmtId="43" fontId="22" fillId="0" borderId="0"/>
    <xf numFmtId="170" fontId="2" fillId="0" borderId="0"/>
    <xf numFmtId="170" fontId="2" fillId="0" borderId="0"/>
    <xf numFmtId="43"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49" fillId="0" borderId="0"/>
    <xf numFmtId="177"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9"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9"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49" fillId="0" borderId="0"/>
    <xf numFmtId="170" fontId="2" fillId="0" borderId="0"/>
    <xf numFmtId="170" fontId="2" fillId="0" borderId="0"/>
    <xf numFmtId="177" fontId="22" fillId="0" borderId="0"/>
    <xf numFmtId="170" fontId="2" fillId="0" borderId="0"/>
    <xf numFmtId="170" fontId="2" fillId="0" borderId="0"/>
    <xf numFmtId="43" fontId="49" fillId="0" borderId="0"/>
    <xf numFmtId="170" fontId="2" fillId="0" borderId="0"/>
    <xf numFmtId="170" fontId="2" fillId="0" borderId="0"/>
    <xf numFmtId="43" fontId="49" fillId="0" borderId="0"/>
    <xf numFmtId="170" fontId="2" fillId="0" borderId="0"/>
    <xf numFmtId="170" fontId="2" fillId="0" borderId="0"/>
    <xf numFmtId="43" fontId="49" fillId="0" borderId="0"/>
    <xf numFmtId="170" fontId="2" fillId="0" borderId="0"/>
    <xf numFmtId="170" fontId="2" fillId="0" borderId="0"/>
    <xf numFmtId="170" fontId="2" fillId="0" borderId="0"/>
    <xf numFmtId="170" fontId="2" fillId="0" borderId="0"/>
    <xf numFmtId="43"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7"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0" fontId="2" fillId="0" borderId="0"/>
    <xf numFmtId="177" fontId="22" fillId="0" borderId="0"/>
    <xf numFmtId="177" fontId="22" fillId="0" borderId="0"/>
    <xf numFmtId="170" fontId="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0" fontId="2" fillId="0" borderId="0"/>
    <xf numFmtId="170" fontId="2" fillId="0" borderId="0"/>
    <xf numFmtId="170" fontId="2" fillId="0" borderId="0"/>
    <xf numFmtId="170" fontId="2" fillId="0" borderId="0"/>
    <xf numFmtId="177"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0" fontId="2" fillId="0" borderId="0"/>
    <xf numFmtId="177" fontId="22" fillId="0" borderId="0"/>
    <xf numFmtId="177" fontId="22" fillId="0" borderId="0"/>
    <xf numFmtId="170" fontId="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0" fontId="2" fillId="0" borderId="0"/>
    <xf numFmtId="170" fontId="2" fillId="0" borderId="0"/>
    <xf numFmtId="170" fontId="2" fillId="0" borderId="0"/>
    <xf numFmtId="170" fontId="2" fillId="0" borderId="0"/>
    <xf numFmtId="177"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7" fontId="22" fillId="0" borderId="0"/>
    <xf numFmtId="170" fontId="2" fillId="0" borderId="0"/>
    <xf numFmtId="170" fontId="2" fillId="0" borderId="0"/>
    <xf numFmtId="177"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7"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7" fontId="22" fillId="0" borderId="0"/>
    <xf numFmtId="170" fontId="2" fillId="0" borderId="0"/>
    <xf numFmtId="170" fontId="2" fillId="0" borderId="0"/>
    <xf numFmtId="177"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7"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7" fontId="22" fillId="0" borderId="0"/>
    <xf numFmtId="170" fontId="2" fillId="0" borderId="0"/>
    <xf numFmtId="170" fontId="2" fillId="0" borderId="0"/>
    <xf numFmtId="177"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7" fontId="22" fillId="0" borderId="0"/>
    <xf numFmtId="177" fontId="22" fillId="0" borderId="0"/>
    <xf numFmtId="177"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0" fontId="2" fillId="0" borderId="0"/>
    <xf numFmtId="177" fontId="22" fillId="0" borderId="0"/>
    <xf numFmtId="170" fontId="2" fillId="0" borderId="0"/>
    <xf numFmtId="177" fontId="22" fillId="0" borderId="0"/>
    <xf numFmtId="170" fontId="2" fillId="0" borderId="0"/>
    <xf numFmtId="177" fontId="22" fillId="0" borderId="0"/>
    <xf numFmtId="177" fontId="22" fillId="0" borderId="0"/>
    <xf numFmtId="170" fontId="2" fillId="0" borderId="0"/>
    <xf numFmtId="177" fontId="22" fillId="0" borderId="0"/>
    <xf numFmtId="177" fontId="22" fillId="0" borderId="0"/>
    <xf numFmtId="177" fontId="22" fillId="0" borderId="0"/>
    <xf numFmtId="170" fontId="2" fillId="0" borderId="0"/>
    <xf numFmtId="170" fontId="2" fillId="0" borderId="0"/>
    <xf numFmtId="170" fontId="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7" fontId="22" fillId="0" borderId="0"/>
    <xf numFmtId="177" fontId="22" fillId="0" borderId="0"/>
    <xf numFmtId="177" fontId="22" fillId="0" borderId="0"/>
    <xf numFmtId="177" fontId="22" fillId="0" borderId="0"/>
    <xf numFmtId="170" fontId="2" fillId="0" borderId="0"/>
    <xf numFmtId="170" fontId="2" fillId="0" borderId="0"/>
    <xf numFmtId="170" fontId="2" fillId="0" borderId="0"/>
    <xf numFmtId="177"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7"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0" fontId="2" fillId="0" borderId="0"/>
    <xf numFmtId="170" fontId="2" fillId="0" borderId="0"/>
    <xf numFmtId="170" fontId="2" fillId="0" borderId="0"/>
    <xf numFmtId="170" fontId="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7"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7"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80" fontId="2" fillId="0" borderId="0"/>
    <xf numFmtId="164" fontId="22" fillId="0" borderId="0"/>
    <xf numFmtId="180" fontId="2" fillId="0" borderId="0"/>
    <xf numFmtId="164" fontId="22" fillId="0" borderId="0"/>
    <xf numFmtId="180" fontId="2" fillId="0" borderId="0"/>
    <xf numFmtId="164" fontId="22" fillId="0" borderId="0"/>
    <xf numFmtId="180" fontId="2" fillId="0" borderId="0"/>
    <xf numFmtId="164" fontId="22" fillId="0" borderId="0"/>
    <xf numFmtId="180" fontId="2" fillId="0" borderId="0"/>
    <xf numFmtId="180" fontId="2" fillId="0" borderId="0"/>
    <xf numFmtId="180" fontId="2" fillId="0" borderId="0"/>
    <xf numFmtId="180" fontId="2" fillId="0" borderId="0"/>
    <xf numFmtId="180" fontId="2" fillId="0" borderId="0"/>
    <xf numFmtId="164" fontId="2" fillId="0" borderId="0"/>
    <xf numFmtId="164" fontId="2" fillId="0" borderId="0"/>
    <xf numFmtId="180" fontId="2" fillId="0" borderId="0"/>
    <xf numFmtId="180" fontId="2" fillId="0" borderId="0"/>
    <xf numFmtId="180" fontId="2" fillId="0" borderId="0"/>
    <xf numFmtId="180" fontId="2" fillId="0" borderId="0"/>
    <xf numFmtId="180" fontId="2" fillId="0" borderId="0"/>
    <xf numFmtId="180" fontId="2" fillId="0" borderId="0"/>
    <xf numFmtId="180" fontId="2" fillId="0" borderId="0"/>
    <xf numFmtId="180" fontId="2" fillId="0" borderId="0"/>
    <xf numFmtId="174" fontId="22" fillId="0" borderId="0"/>
    <xf numFmtId="180" fontId="2" fillId="0" borderId="0"/>
    <xf numFmtId="180" fontId="2" fillId="0" borderId="0"/>
    <xf numFmtId="180" fontId="2" fillId="0" borderId="0"/>
    <xf numFmtId="180" fontId="2" fillId="0" borderId="0"/>
    <xf numFmtId="180" fontId="2" fillId="0" borderId="0"/>
    <xf numFmtId="174" fontId="22" fillId="0" borderId="0"/>
    <xf numFmtId="174"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 fillId="0" borderId="0"/>
    <xf numFmtId="0" fontId="22" fillId="0" borderId="0"/>
    <xf numFmtId="0" fontId="22" fillId="0" borderId="0"/>
    <xf numFmtId="0" fontId="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2" fillId="0" borderId="0"/>
    <xf numFmtId="0" fontId="22" fillId="0" borderId="0"/>
    <xf numFmtId="171" fontId="2" fillId="0" borderId="0"/>
    <xf numFmtId="0" fontId="22" fillId="0" borderId="0"/>
    <xf numFmtId="0" fontId="2" fillId="0" borderId="0">
      <alignment vertical="top"/>
    </xf>
    <xf numFmtId="0" fontId="2"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50" fillId="0" borderId="0"/>
    <xf numFmtId="0" fontId="2" fillId="0" borderId="0"/>
    <xf numFmtId="0" fontId="2" fillId="0" borderId="0"/>
    <xf numFmtId="0" fontId="50" fillId="0" borderId="0"/>
    <xf numFmtId="0" fontId="2" fillId="0" borderId="0"/>
    <xf numFmtId="0" fontId="2" fillId="0" borderId="0"/>
    <xf numFmtId="0" fontId="5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175"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2" fillId="0" borderId="0"/>
    <xf numFmtId="0" fontId="2" fillId="0" borderId="0"/>
    <xf numFmtId="175" fontId="2" fillId="0" borderId="0"/>
    <xf numFmtId="0" fontId="2" fillId="0" borderId="0"/>
    <xf numFmtId="0" fontId="50" fillId="0" borderId="0"/>
    <xf numFmtId="175" fontId="2" fillId="0" borderId="0"/>
    <xf numFmtId="0" fontId="50" fillId="0" borderId="0"/>
    <xf numFmtId="175" fontId="2" fillId="0" borderId="0"/>
    <xf numFmtId="0" fontId="50" fillId="0" borderId="0"/>
    <xf numFmtId="175" fontId="2" fillId="0" borderId="0"/>
    <xf numFmtId="0" fontId="50" fillId="0" borderId="0"/>
    <xf numFmtId="175" fontId="2" fillId="0" borderId="0"/>
    <xf numFmtId="0" fontId="50" fillId="0" borderId="0"/>
    <xf numFmtId="175" fontId="49" fillId="0" borderId="0"/>
    <xf numFmtId="0" fontId="50" fillId="0" borderId="0"/>
    <xf numFmtId="0" fontId="50" fillId="0" borderId="0"/>
    <xf numFmtId="0" fontId="50" fillId="0" borderId="0"/>
    <xf numFmtId="0" fontId="50" fillId="0" borderId="0"/>
    <xf numFmtId="0" fontId="50" fillId="0" borderId="0"/>
    <xf numFmtId="0" fontId="2" fillId="0" borderId="0"/>
    <xf numFmtId="0" fontId="2" fillId="0" borderId="0"/>
    <xf numFmtId="0" fontId="2" fillId="0" borderId="0"/>
    <xf numFmtId="175" fontId="49"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2" fillId="0" borderId="0"/>
    <xf numFmtId="0" fontId="2" fillId="0" borderId="0"/>
    <xf numFmtId="0" fontId="2" fillId="0" borderId="0"/>
    <xf numFmtId="175" fontId="2" fillId="0" borderId="0"/>
    <xf numFmtId="171" fontId="2"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2" fillId="0" borderId="0"/>
    <xf numFmtId="0" fontId="2" fillId="0" borderId="0"/>
    <xf numFmtId="0" fontId="2" fillId="0" borderId="0"/>
    <xf numFmtId="0" fontId="2" fillId="0" borderId="0"/>
    <xf numFmtId="175" fontId="2" fillId="0" borderId="0"/>
    <xf numFmtId="171" fontId="2"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2" fillId="0" borderId="0"/>
    <xf numFmtId="0" fontId="2" fillId="0" borderId="0"/>
    <xf numFmtId="0" fontId="2" fillId="0" borderId="0"/>
    <xf numFmtId="0" fontId="2" fillId="0" borderId="0"/>
    <xf numFmtId="175" fontId="2"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2" fillId="0" borderId="0"/>
    <xf numFmtId="0" fontId="2" fillId="0" borderId="0"/>
    <xf numFmtId="0" fontId="2" fillId="0" borderId="0"/>
    <xf numFmtId="0" fontId="2" fillId="0" borderId="0"/>
    <xf numFmtId="175" fontId="2" fillId="0" borderId="0"/>
    <xf numFmtId="171" fontId="2"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2" fillId="0" borderId="0"/>
    <xf numFmtId="0" fontId="2" fillId="0" borderId="0"/>
    <xf numFmtId="0" fontId="2" fillId="0" borderId="0"/>
    <xf numFmtId="0" fontId="2" fillId="0" borderId="0"/>
    <xf numFmtId="175" fontId="2"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2" fillId="0" borderId="0"/>
    <xf numFmtId="0" fontId="2" fillId="0" borderId="0"/>
    <xf numFmtId="0" fontId="2" fillId="0" borderId="0"/>
    <xf numFmtId="0" fontId="2" fillId="0" borderId="0"/>
    <xf numFmtId="175" fontId="2"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1" fontId="2" fillId="0" borderId="0"/>
    <xf numFmtId="175" fontId="2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1" fontId="2" fillId="0" borderId="0"/>
    <xf numFmtId="175" fontId="2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1" fontId="2" fillId="0" borderId="0"/>
    <xf numFmtId="171" fontId="2" fillId="0" borderId="0"/>
    <xf numFmtId="171" fontId="2" fillId="0" borderId="0"/>
    <xf numFmtId="171" fontId="2" fillId="0" borderId="0"/>
    <xf numFmtId="171"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2" fillId="0" borderId="0"/>
    <xf numFmtId="175" fontId="22" fillId="0" borderId="0"/>
    <xf numFmtId="175" fontId="22" fillId="0" borderId="0"/>
    <xf numFmtId="175" fontId="2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5" fontId="2" fillId="0" borderId="0"/>
    <xf numFmtId="175" fontId="2" fillId="0" borderId="0"/>
    <xf numFmtId="175"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0" fontId="2" fillId="0" borderId="0">
      <alignment vertical="top"/>
    </xf>
    <xf numFmtId="171" fontId="2" fillId="0" borderId="0"/>
    <xf numFmtId="175" fontId="22" fillId="0" borderId="0"/>
    <xf numFmtId="171" fontId="2" fillId="0" borderId="0"/>
    <xf numFmtId="175" fontId="22" fillId="0" borderId="0"/>
    <xf numFmtId="171" fontId="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1" fontId="2" fillId="0" borderId="0"/>
    <xf numFmtId="175" fontId="2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1" fontId="2" fillId="0" borderId="0"/>
    <xf numFmtId="171" fontId="2" fillId="0" borderId="0"/>
    <xf numFmtId="175" fontId="2" fillId="0" borderId="0"/>
    <xf numFmtId="175" fontId="2" fillId="0" borderId="0"/>
    <xf numFmtId="175" fontId="2" fillId="0" borderId="0"/>
    <xf numFmtId="175"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5" fontId="2" fillId="0" borderId="0"/>
    <xf numFmtId="175" fontId="2" fillId="0" borderId="0"/>
    <xf numFmtId="175" fontId="2" fillId="0" borderId="0"/>
    <xf numFmtId="175" fontId="2" fillId="0" borderId="0"/>
    <xf numFmtId="175" fontId="2" fillId="0" borderId="0"/>
    <xf numFmtId="175" fontId="2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5" fontId="2" fillId="0" borderId="0"/>
    <xf numFmtId="175" fontId="2" fillId="0" borderId="0"/>
    <xf numFmtId="175" fontId="2" fillId="0" borderId="0"/>
    <xf numFmtId="175" fontId="2" fillId="0" borderId="0"/>
    <xf numFmtId="175" fontId="2" fillId="0" borderId="0"/>
    <xf numFmtId="175" fontId="2" fillId="0" borderId="0"/>
    <xf numFmtId="171" fontId="2" fillId="0" borderId="0"/>
    <xf numFmtId="175" fontId="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0" fontId="2" fillId="0" borderId="0"/>
    <xf numFmtId="175" fontId="2" fillId="0" borderId="0"/>
    <xf numFmtId="0"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1"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2" fillId="0" borderId="0"/>
    <xf numFmtId="175" fontId="22" fillId="0" borderId="0"/>
    <xf numFmtId="175" fontId="22" fillId="0" borderId="0"/>
    <xf numFmtId="175" fontId="2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175" fontId="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1"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2" fillId="0" borderId="0"/>
    <xf numFmtId="175" fontId="22" fillId="0" borderId="0"/>
    <xf numFmtId="175" fontId="22" fillId="0" borderId="0"/>
    <xf numFmtId="175" fontId="2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175" fontId="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0" fontId="22" fillId="0" borderId="0"/>
    <xf numFmtId="175" fontId="22" fillId="0" borderId="0"/>
    <xf numFmtId="0" fontId="2" fillId="0" borderId="0"/>
    <xf numFmtId="0" fontId="2" fillId="0" borderId="0"/>
    <xf numFmtId="175" fontId="2" fillId="0" borderId="0"/>
    <xf numFmtId="0" fontId="2" fillId="0" borderId="0"/>
    <xf numFmtId="0" fontId="2" fillId="0" borderId="0"/>
    <xf numFmtId="175" fontId="2" fillId="0" borderId="0"/>
    <xf numFmtId="0" fontId="2" fillId="0" borderId="0"/>
    <xf numFmtId="0" fontId="2" fillId="0" borderId="0"/>
    <xf numFmtId="175" fontId="2" fillId="0" borderId="0"/>
    <xf numFmtId="0" fontId="2" fillId="0" borderId="0"/>
    <xf numFmtId="0" fontId="2" fillId="0" borderId="0"/>
    <xf numFmtId="175" fontId="2"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alignment vertical="top"/>
    </xf>
    <xf numFmtId="0" fontId="2" fillId="0" borderId="0">
      <alignment vertical="top"/>
    </xf>
    <xf numFmtId="0" fontId="2" fillId="0" borderId="0"/>
    <xf numFmtId="175" fontId="49" fillId="0" borderId="0"/>
    <xf numFmtId="0" fontId="2" fillId="0" borderId="0"/>
    <xf numFmtId="0" fontId="2" fillId="0" borderId="0"/>
    <xf numFmtId="175" fontId="2" fillId="0" borderId="0"/>
    <xf numFmtId="0" fontId="2" fillId="0" borderId="0"/>
    <xf numFmtId="0" fontId="2" fillId="0" borderId="0"/>
    <xf numFmtId="175" fontId="49" fillId="0" borderId="0"/>
    <xf numFmtId="0" fontId="2" fillId="0" borderId="0"/>
    <xf numFmtId="0" fontId="2" fillId="0" borderId="0"/>
    <xf numFmtId="175" fontId="2" fillId="0" borderId="0"/>
    <xf numFmtId="0" fontId="2" fillId="0" borderId="0"/>
    <xf numFmtId="0" fontId="2" fillId="0" borderId="0"/>
    <xf numFmtId="175" fontId="49" fillId="0" borderId="0"/>
    <xf numFmtId="0" fontId="2" fillId="0" borderId="0"/>
    <xf numFmtId="0" fontId="2" fillId="0" borderId="0"/>
    <xf numFmtId="175" fontId="2" fillId="0" borderId="0"/>
    <xf numFmtId="0" fontId="2" fillId="0" borderId="0"/>
    <xf numFmtId="0" fontId="2" fillId="0" borderId="0"/>
    <xf numFmtId="175" fontId="49" fillId="0" borderId="0"/>
    <xf numFmtId="0"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2" fillId="0" borderId="0"/>
    <xf numFmtId="175" fontId="22" fillId="0" borderId="0"/>
    <xf numFmtId="175" fontId="22" fillId="0" borderId="0"/>
    <xf numFmtId="175" fontId="22" fillId="0" borderId="0"/>
    <xf numFmtId="175" fontId="22" fillId="0" borderId="0"/>
    <xf numFmtId="175" fontId="22" fillId="0" borderId="0"/>
    <xf numFmtId="0" fontId="22" fillId="0" borderId="0"/>
    <xf numFmtId="175" fontId="22" fillId="0" borderId="0"/>
    <xf numFmtId="0" fontId="2" fillId="0" borderId="0"/>
    <xf numFmtId="175" fontId="2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2" fillId="0" borderId="0"/>
    <xf numFmtId="175" fontId="2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175" fontId="22" fillId="0" borderId="0"/>
    <xf numFmtId="0" fontId="22" fillId="0" borderId="0"/>
    <xf numFmtId="175" fontId="22" fillId="0" borderId="0"/>
    <xf numFmtId="0"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0" fontId="2" fillId="0" borderId="0"/>
    <xf numFmtId="175" fontId="2" fillId="0" borderId="0"/>
    <xf numFmtId="0" fontId="2" fillId="0" borderId="0"/>
    <xf numFmtId="0" fontId="2" fillId="0" borderId="0"/>
    <xf numFmtId="0" fontId="43" fillId="0" borderId="0"/>
    <xf numFmtId="175" fontId="49" fillId="0" borderId="0"/>
    <xf numFmtId="0" fontId="2" fillId="0" borderId="0"/>
    <xf numFmtId="0" fontId="2" fillId="0" borderId="0"/>
    <xf numFmtId="0" fontId="43" fillId="0" borderId="0"/>
    <xf numFmtId="175" fontId="49" fillId="0" borderId="0"/>
    <xf numFmtId="0" fontId="2" fillId="0" borderId="0"/>
    <xf numFmtId="0" fontId="2" fillId="0" borderId="0"/>
    <xf numFmtId="0" fontId="51" fillId="0" borderId="0"/>
    <xf numFmtId="0" fontId="43" fillId="0" borderId="0"/>
    <xf numFmtId="0" fontId="51" fillId="0" borderId="0"/>
    <xf numFmtId="0" fontId="51" fillId="0" borderId="0"/>
    <xf numFmtId="0" fontId="43" fillId="0" borderId="0"/>
    <xf numFmtId="175" fontId="49" fillId="0" borderId="0"/>
    <xf numFmtId="0" fontId="51" fillId="0" borderId="0"/>
    <xf numFmtId="0" fontId="43" fillId="0" borderId="0"/>
    <xf numFmtId="0" fontId="51" fillId="0" borderId="0"/>
    <xf numFmtId="0" fontId="2" fillId="0" borderId="0"/>
    <xf numFmtId="0" fontId="2" fillId="0" borderId="0"/>
    <xf numFmtId="0" fontId="43" fillId="0" borderId="0"/>
    <xf numFmtId="175" fontId="2" fillId="0" borderId="0"/>
    <xf numFmtId="0" fontId="2" fillId="0" borderId="0"/>
    <xf numFmtId="0" fontId="2" fillId="0" borderId="0"/>
    <xf numFmtId="0" fontId="43" fillId="0" borderId="0"/>
    <xf numFmtId="175" fontId="49" fillId="0" borderId="0"/>
    <xf numFmtId="0" fontId="2" fillId="0" borderId="0"/>
    <xf numFmtId="0" fontId="2" fillId="0" borderId="0"/>
    <xf numFmtId="0" fontId="51" fillId="0" borderId="0"/>
    <xf numFmtId="175" fontId="2"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175" fontId="49" fillId="0" borderId="0"/>
    <xf numFmtId="171" fontId="4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2"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3" fillId="0" borderId="0"/>
    <xf numFmtId="0" fontId="2" fillId="0" borderId="0"/>
    <xf numFmtId="0" fontId="43" fillId="0" borderId="0"/>
    <xf numFmtId="0" fontId="2" fillId="0" borderId="0"/>
    <xf numFmtId="0" fontId="43" fillId="0" borderId="0"/>
    <xf numFmtId="0" fontId="43" fillId="0" borderId="0"/>
    <xf numFmtId="0" fontId="2" fillId="0" borderId="0"/>
    <xf numFmtId="0" fontId="43" fillId="0" borderId="0"/>
    <xf numFmtId="0" fontId="2" fillId="0" borderId="0"/>
    <xf numFmtId="171" fontId="49" fillId="0" borderId="0"/>
    <xf numFmtId="0" fontId="2" fillId="0" borderId="0"/>
    <xf numFmtId="0" fontId="4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1" fontId="49" fillId="0" borderId="0"/>
    <xf numFmtId="0" fontId="49" fillId="0" borderId="0"/>
    <xf numFmtId="0" fontId="2" fillId="0" borderId="0"/>
    <xf numFmtId="171" fontId="49" fillId="0" borderId="0"/>
    <xf numFmtId="0" fontId="2" fillId="0" borderId="0"/>
    <xf numFmtId="0" fontId="43" fillId="0" borderId="0"/>
    <xf numFmtId="175" fontId="49" fillId="0" borderId="0"/>
    <xf numFmtId="0" fontId="43" fillId="0" borderId="0"/>
    <xf numFmtId="171" fontId="49" fillId="0" borderId="0"/>
    <xf numFmtId="0" fontId="43" fillId="0" borderId="0"/>
    <xf numFmtId="0" fontId="43" fillId="0" borderId="0"/>
    <xf numFmtId="0" fontId="43" fillId="0" borderId="0"/>
    <xf numFmtId="0" fontId="43" fillId="0" borderId="0"/>
    <xf numFmtId="0" fontId="2" fillId="0" borderId="0"/>
    <xf numFmtId="0" fontId="2" fillId="0" borderId="0"/>
    <xf numFmtId="175" fontId="2" fillId="0" borderId="0"/>
    <xf numFmtId="171" fontId="2" fillId="0" borderId="0"/>
    <xf numFmtId="0" fontId="2" fillId="0" borderId="0"/>
    <xf numFmtId="0" fontId="2" fillId="0" borderId="0"/>
    <xf numFmtId="0" fontId="2" fillId="0" borderId="0"/>
    <xf numFmtId="0" fontId="2" fillId="0" borderId="0"/>
    <xf numFmtId="0" fontId="2" fillId="0" borderId="0"/>
    <xf numFmtId="171" fontId="2" fillId="0" borderId="0"/>
    <xf numFmtId="175"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175" fontId="2" fillId="0" borderId="0"/>
    <xf numFmtId="0" fontId="2" fillId="0" borderId="0"/>
    <xf numFmtId="0" fontId="2" fillId="0" borderId="0"/>
    <xf numFmtId="175" fontId="2" fillId="0" borderId="0"/>
    <xf numFmtId="0" fontId="2" fillId="0" borderId="0"/>
    <xf numFmtId="0" fontId="2" fillId="0" borderId="0"/>
    <xf numFmtId="175" fontId="49" fillId="0" borderId="0"/>
    <xf numFmtId="0" fontId="2" fillId="0" borderId="0"/>
    <xf numFmtId="0"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0" fontId="2" fillId="0" borderId="0"/>
    <xf numFmtId="175" fontId="49" fillId="0" borderId="0"/>
    <xf numFmtId="175" fontId="49" fillId="0" borderId="0"/>
    <xf numFmtId="175" fontId="49" fillId="0" borderId="0"/>
    <xf numFmtId="175" fontId="49" fillId="0" borderId="0"/>
    <xf numFmtId="175" fontId="49" fillId="0" borderId="0"/>
    <xf numFmtId="175" fontId="49" fillId="0" borderId="0"/>
    <xf numFmtId="175" fontId="49" fillId="0" borderId="0"/>
    <xf numFmtId="175" fontId="49" fillId="0" borderId="0"/>
    <xf numFmtId="175" fontId="49" fillId="0" borderId="0"/>
    <xf numFmtId="175" fontId="49" fillId="0" borderId="0"/>
    <xf numFmtId="175" fontId="49"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49" fillId="0" borderId="0"/>
    <xf numFmtId="0" fontId="2" fillId="0" borderId="0"/>
    <xf numFmtId="175" fontId="2" fillId="0" borderId="0"/>
    <xf numFmtId="0" fontId="43" fillId="0" borderId="0"/>
    <xf numFmtId="175" fontId="49" fillId="0" borderId="0"/>
    <xf numFmtId="175" fontId="49" fillId="0" borderId="0"/>
    <xf numFmtId="175" fontId="49" fillId="0" borderId="0"/>
    <xf numFmtId="175" fontId="49" fillId="0" borderId="0"/>
    <xf numFmtId="175" fontId="49" fillId="0" borderId="0"/>
    <xf numFmtId="175" fontId="49" fillId="0" borderId="0"/>
    <xf numFmtId="175" fontId="49"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1" fontId="22" fillId="0" borderId="0"/>
    <xf numFmtId="171" fontId="22" fillId="0" borderId="0"/>
    <xf numFmtId="175" fontId="2" fillId="0" borderId="0"/>
    <xf numFmtId="0" fontId="51" fillId="0" borderId="0"/>
    <xf numFmtId="175" fontId="2" fillId="0" borderId="0"/>
    <xf numFmtId="175" fontId="2" fillId="0" borderId="0"/>
    <xf numFmtId="175" fontId="2" fillId="0" borderId="0"/>
    <xf numFmtId="175" fontId="2" fillId="0" borderId="0"/>
    <xf numFmtId="0" fontId="2" fillId="0" borderId="0"/>
    <xf numFmtId="175" fontId="49" fillId="0" borderId="0"/>
    <xf numFmtId="175" fontId="2" fillId="0" borderId="0"/>
    <xf numFmtId="0" fontId="2" fillId="0" borderId="0"/>
    <xf numFmtId="175" fontId="2" fillId="0" borderId="0"/>
    <xf numFmtId="0" fontId="43" fillId="0" borderId="0"/>
    <xf numFmtId="175" fontId="2" fillId="0" borderId="0"/>
    <xf numFmtId="0" fontId="51" fillId="0" borderId="0"/>
    <xf numFmtId="175" fontId="2" fillId="0" borderId="0"/>
    <xf numFmtId="0" fontId="51" fillId="0" borderId="0"/>
    <xf numFmtId="175" fontId="2" fillId="0" borderId="0"/>
    <xf numFmtId="175"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175" fontId="2" fillId="0" borderId="0"/>
    <xf numFmtId="0" fontId="2" fillId="0" borderId="0"/>
    <xf numFmtId="0" fontId="2" fillId="0" borderId="0"/>
    <xf numFmtId="0" fontId="2" fillId="0" borderId="0"/>
    <xf numFmtId="0"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49" fillId="0" borderId="0"/>
    <xf numFmtId="175" fontId="49" fillId="0" borderId="0"/>
    <xf numFmtId="175" fontId="49" fillId="0" borderId="0"/>
    <xf numFmtId="175" fontId="49" fillId="0" borderId="0"/>
    <xf numFmtId="175" fontId="49" fillId="0" borderId="0"/>
    <xf numFmtId="175" fontId="49" fillId="0" borderId="0"/>
    <xf numFmtId="175" fontId="49" fillId="0" borderId="0"/>
    <xf numFmtId="175" fontId="49" fillId="0" borderId="0"/>
    <xf numFmtId="175" fontId="49" fillId="0" borderId="0"/>
    <xf numFmtId="175" fontId="49" fillId="0" borderId="0"/>
    <xf numFmtId="175" fontId="49" fillId="0" borderId="0"/>
    <xf numFmtId="175" fontId="49" fillId="0" borderId="0"/>
    <xf numFmtId="0" fontId="2" fillId="0" borderId="0"/>
    <xf numFmtId="175" fontId="49" fillId="0" borderId="0"/>
    <xf numFmtId="175" fontId="49" fillId="0" borderId="0"/>
    <xf numFmtId="175" fontId="49" fillId="0" borderId="0"/>
    <xf numFmtId="175" fontId="49" fillId="0" borderId="0"/>
    <xf numFmtId="175" fontId="49" fillId="0" borderId="0"/>
    <xf numFmtId="175" fontId="49" fillId="0" borderId="0"/>
    <xf numFmtId="175" fontId="49" fillId="0" borderId="0"/>
    <xf numFmtId="175" fontId="2" fillId="0" borderId="0"/>
    <xf numFmtId="0" fontId="2" fillId="0" borderId="0"/>
    <xf numFmtId="175" fontId="49"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0" fontId="2" fillId="0" borderId="0"/>
    <xf numFmtId="175" fontId="2" fillId="0" borderId="0"/>
    <xf numFmtId="0" fontId="2" fillId="0" borderId="0"/>
    <xf numFmtId="175" fontId="2" fillId="0" borderId="0"/>
    <xf numFmtId="0" fontId="2" fillId="0" borderId="0"/>
    <xf numFmtId="0" fontId="2" fillId="0" borderId="0"/>
    <xf numFmtId="171" fontId="2" fillId="0" borderId="0"/>
    <xf numFmtId="0" fontId="2" fillId="0" borderId="0"/>
    <xf numFmtId="171" fontId="2" fillId="0" borderId="0"/>
    <xf numFmtId="0" fontId="2" fillId="0" borderId="0"/>
    <xf numFmtId="0" fontId="2" fillId="0" borderId="0"/>
    <xf numFmtId="0" fontId="2" fillId="0" borderId="0"/>
    <xf numFmtId="175" fontId="2" fillId="0" borderId="0"/>
    <xf numFmtId="0"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2" fillId="0" borderId="0"/>
    <xf numFmtId="0" fontId="2" fillId="0" borderId="0"/>
    <xf numFmtId="0" fontId="50" fillId="0" borderId="0"/>
    <xf numFmtId="0" fontId="2" fillId="0" borderId="0"/>
    <xf numFmtId="0" fontId="2" fillId="0" borderId="0"/>
    <xf numFmtId="175" fontId="2" fillId="0" borderId="0"/>
    <xf numFmtId="0" fontId="2" fillId="0" borderId="0"/>
    <xf numFmtId="0" fontId="50" fillId="0" borderId="0"/>
    <xf numFmtId="175" fontId="2" fillId="0" borderId="0"/>
    <xf numFmtId="0" fontId="2" fillId="0" borderId="0"/>
    <xf numFmtId="0" fontId="2" fillId="0" borderId="0"/>
    <xf numFmtId="0" fontId="2" fillId="0" borderId="0"/>
    <xf numFmtId="175" fontId="2" fillId="0" borderId="0"/>
    <xf numFmtId="0" fontId="2" fillId="0" borderId="0"/>
    <xf numFmtId="0" fontId="50" fillId="0" borderId="0"/>
    <xf numFmtId="175" fontId="2" fillId="0" borderId="0"/>
    <xf numFmtId="0" fontId="50" fillId="0" borderId="0"/>
    <xf numFmtId="175" fontId="2" fillId="0" borderId="0"/>
    <xf numFmtId="0" fontId="50" fillId="0" borderId="0"/>
    <xf numFmtId="175" fontId="2" fillId="0" borderId="0"/>
    <xf numFmtId="0" fontId="50" fillId="0" borderId="0"/>
    <xf numFmtId="175" fontId="2" fillId="0" borderId="0"/>
    <xf numFmtId="0" fontId="50" fillId="0" borderId="0"/>
    <xf numFmtId="175" fontId="2" fillId="0" borderId="0"/>
    <xf numFmtId="0" fontId="50" fillId="0" borderId="0"/>
    <xf numFmtId="175" fontId="2" fillId="0" borderId="0"/>
    <xf numFmtId="0" fontId="50" fillId="0" borderId="0"/>
    <xf numFmtId="175" fontId="2" fillId="0" borderId="0"/>
    <xf numFmtId="0" fontId="50" fillId="0" borderId="0"/>
    <xf numFmtId="175" fontId="2" fillId="0" borderId="0"/>
    <xf numFmtId="0" fontId="50" fillId="0" borderId="0"/>
    <xf numFmtId="175" fontId="2" fillId="0" borderId="0"/>
    <xf numFmtId="0" fontId="50"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2" fillId="0" borderId="0"/>
    <xf numFmtId="171" fontId="2" fillId="0" borderId="0"/>
    <xf numFmtId="0"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6"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175" fontId="2" fillId="0" borderId="0"/>
    <xf numFmtId="0" fontId="2" fillId="0" borderId="0"/>
    <xf numFmtId="0" fontId="2" fillId="0" borderId="0"/>
    <xf numFmtId="0" fontId="22" fillId="0" borderId="0"/>
    <xf numFmtId="0"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0" fontId="2" fillId="0" borderId="0"/>
    <xf numFmtId="0" fontId="52" fillId="0" borderId="0"/>
    <xf numFmtId="0" fontId="22" fillId="0" borderId="0"/>
    <xf numFmtId="0" fontId="52" fillId="0" borderId="0"/>
    <xf numFmtId="0" fontId="22" fillId="0" borderId="0"/>
    <xf numFmtId="0" fontId="52" fillId="0" borderId="0"/>
    <xf numFmtId="0" fontId="22" fillId="0" borderId="0"/>
    <xf numFmtId="0" fontId="52" fillId="0" borderId="0"/>
    <xf numFmtId="0" fontId="22" fillId="0" borderId="0"/>
    <xf numFmtId="0" fontId="52" fillId="0" borderId="0"/>
    <xf numFmtId="0" fontId="22" fillId="0" borderId="0"/>
    <xf numFmtId="0" fontId="52" fillId="0" borderId="0"/>
    <xf numFmtId="0" fontId="22" fillId="0" borderId="0"/>
    <xf numFmtId="0" fontId="52" fillId="0" borderId="0"/>
    <xf numFmtId="0" fontId="2" fillId="0" borderId="0"/>
    <xf numFmtId="0" fontId="2" fillId="0" borderId="0"/>
    <xf numFmtId="0" fontId="52" fillId="0" borderId="0"/>
    <xf numFmtId="0" fontId="2" fillId="0" borderId="0"/>
    <xf numFmtId="0" fontId="2" fillId="0" borderId="0"/>
    <xf numFmtId="0" fontId="2" fillId="0" borderId="0"/>
    <xf numFmtId="0" fontId="2" fillId="0" borderId="0"/>
    <xf numFmtId="0" fontId="2" fillId="0" borderId="0"/>
    <xf numFmtId="0" fontId="2" fillId="0" borderId="0"/>
    <xf numFmtId="175" fontId="49" fillId="0" borderId="0"/>
    <xf numFmtId="0" fontId="2" fillId="0" borderId="0"/>
    <xf numFmtId="0" fontId="52" fillId="0" borderId="0"/>
    <xf numFmtId="0" fontId="2" fillId="0" borderId="0"/>
    <xf numFmtId="0" fontId="2" fillId="0" borderId="0"/>
    <xf numFmtId="0" fontId="52" fillId="0" borderId="0"/>
    <xf numFmtId="0" fontId="2" fillId="0" borderId="0"/>
    <xf numFmtId="0" fontId="2" fillId="0" borderId="0"/>
    <xf numFmtId="0" fontId="52" fillId="0" borderId="0"/>
    <xf numFmtId="0" fontId="2" fillId="0" borderId="0"/>
    <xf numFmtId="0" fontId="2" fillId="0" borderId="0"/>
    <xf numFmtId="0" fontId="52" fillId="0" borderId="0"/>
    <xf numFmtId="0" fontId="22" fillId="0" borderId="0"/>
    <xf numFmtId="0" fontId="52" fillId="0" borderId="0"/>
    <xf numFmtId="0" fontId="52" fillId="0" borderId="0"/>
    <xf numFmtId="0" fontId="52" fillId="0" borderId="0"/>
    <xf numFmtId="0" fontId="52" fillId="0" borderId="0"/>
    <xf numFmtId="0" fontId="52" fillId="0" borderId="0"/>
    <xf numFmtId="0" fontId="52" fillId="0" borderId="0"/>
    <xf numFmtId="0" fontId="2" fillId="0" borderId="0"/>
    <xf numFmtId="0" fontId="2" fillId="0" borderId="0"/>
    <xf numFmtId="0" fontId="2" fillId="0" borderId="0"/>
    <xf numFmtId="0" fontId="2" fillId="0" borderId="0"/>
    <xf numFmtId="175" fontId="49" fillId="0" borderId="0"/>
    <xf numFmtId="0" fontId="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2" fillId="0" borderId="0"/>
    <xf numFmtId="0" fontId="2" fillId="0" borderId="0"/>
    <xf numFmtId="0" fontId="2" fillId="0" borderId="0"/>
    <xf numFmtId="0" fontId="2" fillId="0" borderId="0"/>
    <xf numFmtId="175" fontId="49" fillId="0" borderId="0"/>
    <xf numFmtId="0" fontId="2" fillId="0" borderId="0"/>
    <xf numFmtId="0" fontId="52" fillId="0" borderId="0"/>
    <xf numFmtId="0" fontId="52"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49" fillId="0" borderId="0"/>
    <xf numFmtId="0" fontId="2"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1" fontId="2" fillId="0" borderId="0"/>
    <xf numFmtId="0" fontId="2" fillId="0" borderId="0"/>
    <xf numFmtId="175"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2" fillId="0" borderId="0"/>
    <xf numFmtId="175" fontId="22" fillId="0" borderId="0"/>
    <xf numFmtId="175" fontId="22" fillId="0" borderId="0"/>
    <xf numFmtId="175" fontId="22" fillId="0" borderId="0"/>
    <xf numFmtId="175" fontId="22" fillId="0" borderId="0"/>
    <xf numFmtId="175" fontId="22" fillId="0" borderId="0"/>
    <xf numFmtId="0"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2" fillId="0" borderId="0"/>
    <xf numFmtId="0" fontId="2" fillId="0" borderId="0"/>
    <xf numFmtId="0" fontId="22" fillId="0" borderId="0"/>
    <xf numFmtId="0" fontId="22" fillId="0" borderId="0"/>
    <xf numFmtId="175" fontId="49" fillId="0" borderId="0"/>
    <xf numFmtId="0" fontId="22" fillId="0" borderId="0"/>
    <xf numFmtId="0" fontId="2" fillId="0" borderId="0"/>
    <xf numFmtId="0" fontId="22" fillId="0" borderId="0"/>
    <xf numFmtId="0" fontId="22" fillId="0" borderId="0"/>
    <xf numFmtId="175" fontId="49" fillId="0" borderId="0"/>
    <xf numFmtId="0" fontId="22" fillId="0" borderId="0"/>
    <xf numFmtId="0" fontId="2" fillId="0" borderId="0"/>
    <xf numFmtId="0" fontId="22" fillId="0" borderId="0"/>
    <xf numFmtId="0" fontId="22" fillId="0" borderId="0"/>
    <xf numFmtId="175" fontId="49" fillId="0" borderId="0"/>
    <xf numFmtId="0" fontId="22" fillId="0" borderId="0"/>
    <xf numFmtId="0" fontId="2" fillId="0" borderId="0"/>
    <xf numFmtId="0" fontId="22" fillId="0" borderId="0"/>
    <xf numFmtId="0" fontId="22" fillId="0" borderId="0"/>
    <xf numFmtId="175" fontId="49" fillId="0" borderId="0"/>
    <xf numFmtId="0" fontId="22" fillId="0" borderId="0"/>
    <xf numFmtId="0" fontId="2" fillId="0" borderId="0"/>
    <xf numFmtId="0" fontId="22" fillId="0" borderId="0"/>
    <xf numFmtId="0" fontId="22" fillId="0" borderId="0"/>
    <xf numFmtId="175" fontId="49" fillId="0" borderId="0"/>
    <xf numFmtId="0" fontId="22" fillId="0" borderId="0"/>
    <xf numFmtId="0" fontId="2" fillId="0" borderId="0"/>
    <xf numFmtId="0" fontId="22" fillId="0" borderId="0"/>
    <xf numFmtId="0" fontId="22" fillId="0" borderId="0"/>
    <xf numFmtId="175" fontId="49" fillId="0" borderId="0"/>
    <xf numFmtId="0"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2" fillId="0" borderId="0"/>
    <xf numFmtId="175" fontId="22" fillId="0" borderId="0"/>
    <xf numFmtId="175" fontId="22" fillId="0" borderId="0"/>
    <xf numFmtId="175" fontId="22" fillId="0" borderId="0"/>
    <xf numFmtId="175" fontId="22" fillId="0" borderId="0"/>
    <xf numFmtId="175" fontId="22" fillId="0" borderId="0"/>
    <xf numFmtId="0"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2" fillId="0" borderId="0"/>
    <xf numFmtId="0" fontId="2" fillId="0" borderId="0"/>
    <xf numFmtId="0" fontId="22" fillId="0" borderId="0"/>
    <xf numFmtId="0" fontId="22" fillId="0" borderId="0"/>
    <xf numFmtId="175" fontId="49" fillId="0" borderId="0"/>
    <xf numFmtId="0" fontId="22" fillId="0" borderId="0"/>
    <xf numFmtId="0" fontId="2" fillId="0" borderId="0"/>
    <xf numFmtId="0" fontId="22" fillId="0" borderId="0"/>
    <xf numFmtId="0" fontId="22" fillId="0" borderId="0"/>
    <xf numFmtId="175" fontId="49" fillId="0" borderId="0"/>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xf numFmtId="0" fontId="2" fillId="0" borderId="0">
      <alignment vertical="top"/>
    </xf>
    <xf numFmtId="0" fontId="2" fillId="0" borderId="0">
      <alignment vertical="top"/>
    </xf>
    <xf numFmtId="0" fontId="2" fillId="0" borderId="0"/>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2" fillId="0" borderId="0"/>
    <xf numFmtId="0" fontId="2" fillId="0" borderId="0">
      <alignment vertical="top"/>
    </xf>
    <xf numFmtId="175" fontId="49" fillId="0" borderId="0"/>
    <xf numFmtId="0" fontId="2" fillId="0" borderId="0">
      <alignment vertical="top"/>
    </xf>
    <xf numFmtId="0" fontId="2" fillId="0" borderId="0"/>
    <xf numFmtId="0" fontId="22" fillId="0" borderId="0"/>
    <xf numFmtId="0" fontId="2" fillId="0" borderId="0"/>
    <xf numFmtId="0" fontId="22" fillId="0" borderId="0"/>
    <xf numFmtId="0" fontId="22" fillId="0" borderId="0"/>
    <xf numFmtId="175" fontId="49" fillId="0" borderId="0"/>
    <xf numFmtId="0" fontId="22" fillId="0" borderId="0"/>
    <xf numFmtId="0" fontId="2" fillId="0" borderId="0"/>
    <xf numFmtId="0" fontId="22" fillId="0" borderId="0"/>
    <xf numFmtId="0" fontId="22" fillId="0" borderId="0"/>
    <xf numFmtId="175" fontId="49" fillId="0" borderId="0"/>
    <xf numFmtId="0" fontId="2" fillId="0" borderId="0"/>
    <xf numFmtId="0" fontId="2" fillId="0" borderId="0"/>
    <xf numFmtId="175" fontId="49" fillId="0" borderId="0"/>
    <xf numFmtId="0" fontId="2" fillId="0" borderId="0"/>
    <xf numFmtId="0" fontId="2" fillId="0" borderId="0"/>
    <xf numFmtId="0" fontId="2" fillId="0" borderId="0"/>
    <xf numFmtId="0" fontId="22" fillId="0" borderId="0"/>
    <xf numFmtId="0" fontId="22" fillId="0" borderId="0"/>
    <xf numFmtId="0" fontId="22" fillId="0" borderId="0"/>
    <xf numFmtId="0" fontId="22" fillId="0" borderId="0"/>
    <xf numFmtId="0" fontId="2" fillId="0" borderId="0">
      <alignment vertical="top"/>
    </xf>
    <xf numFmtId="171" fontId="2" fillId="0" borderId="0"/>
    <xf numFmtId="0" fontId="2" fillId="0" borderId="0">
      <alignment vertical="top"/>
    </xf>
    <xf numFmtId="175" fontId="49" fillId="0" borderId="0"/>
    <xf numFmtId="0" fontId="2" fillId="0" borderId="0"/>
    <xf numFmtId="0" fontId="2" fillId="0" borderId="0"/>
    <xf numFmtId="0" fontId="2" fillId="0" borderId="0"/>
    <xf numFmtId="0" fontId="2" fillId="0" borderId="0">
      <alignment vertical="top"/>
    </xf>
    <xf numFmtId="0" fontId="2" fillId="0" borderId="0"/>
    <xf numFmtId="0" fontId="2" fillId="0" borderId="0"/>
    <xf numFmtId="0" fontId="2" fillId="0" borderId="0"/>
    <xf numFmtId="0" fontId="2" fillId="0" borderId="0"/>
    <xf numFmtId="0" fontId="2" fillId="0" borderId="0"/>
    <xf numFmtId="0" fontId="2" fillId="0" borderId="0">
      <alignment vertical="top"/>
    </xf>
    <xf numFmtId="0" fontId="2" fillId="0" borderId="0">
      <alignment vertical="top"/>
    </xf>
    <xf numFmtId="0" fontId="22" fillId="0" borderId="0"/>
    <xf numFmtId="0" fontId="2" fillId="0" borderId="0">
      <alignment vertical="top"/>
    </xf>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 fillId="0" borderId="0"/>
    <xf numFmtId="0" fontId="22" fillId="0" borderId="0"/>
    <xf numFmtId="0" fontId="22" fillId="0" borderId="0"/>
    <xf numFmtId="175" fontId="49"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 fillId="0" borderId="0"/>
    <xf numFmtId="0" fontId="22" fillId="0" borderId="0"/>
    <xf numFmtId="0" fontId="22" fillId="0" borderId="0"/>
    <xf numFmtId="175" fontId="49" fillId="0" borderId="0"/>
    <xf numFmtId="0" fontId="22" fillId="0" borderId="0"/>
    <xf numFmtId="0" fontId="22" fillId="0" borderId="0"/>
    <xf numFmtId="0" fontId="22" fillId="0" borderId="0"/>
    <xf numFmtId="0" fontId="22" fillId="0" borderId="0"/>
    <xf numFmtId="0" fontId="2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2" fillId="0" borderId="0"/>
    <xf numFmtId="0" fontId="22" fillId="0" borderId="0"/>
    <xf numFmtId="175" fontId="49" fillId="0" borderId="0"/>
    <xf numFmtId="175" fontId="49" fillId="0" borderId="0"/>
    <xf numFmtId="0" fontId="22" fillId="0" borderId="0"/>
    <xf numFmtId="0" fontId="2" fillId="0" borderId="0"/>
    <xf numFmtId="0" fontId="22" fillId="0" borderId="0"/>
    <xf numFmtId="0" fontId="22" fillId="0" borderId="0"/>
    <xf numFmtId="175" fontId="49" fillId="0" borderId="0"/>
    <xf numFmtId="0" fontId="22" fillId="0" borderId="0"/>
    <xf numFmtId="0" fontId="2" fillId="0" borderId="0"/>
    <xf numFmtId="0" fontId="22" fillId="0" borderId="0"/>
    <xf numFmtId="0" fontId="22" fillId="0" borderId="0"/>
    <xf numFmtId="175" fontId="49" fillId="0" borderId="0"/>
    <xf numFmtId="0" fontId="22" fillId="0" borderId="0"/>
    <xf numFmtId="0" fontId="2" fillId="0" borderId="0"/>
    <xf numFmtId="0" fontId="22" fillId="0" borderId="0"/>
    <xf numFmtId="0" fontId="22" fillId="0" borderId="0"/>
    <xf numFmtId="175"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175" fontId="2" fillId="0" borderId="0"/>
    <xf numFmtId="0" fontId="50" fillId="0" borderId="0"/>
    <xf numFmtId="0" fontId="22" fillId="0" borderId="0"/>
    <xf numFmtId="0" fontId="53" fillId="0" borderId="0"/>
    <xf numFmtId="0" fontId="50" fillId="0" borderId="0"/>
    <xf numFmtId="0" fontId="53" fillId="0" borderId="0"/>
    <xf numFmtId="171" fontId="22" fillId="0" borderId="0"/>
    <xf numFmtId="0" fontId="53" fillId="0" borderId="0"/>
    <xf numFmtId="0" fontId="50" fillId="0" borderId="0"/>
    <xf numFmtId="0" fontId="22" fillId="0" borderId="0"/>
    <xf numFmtId="0" fontId="22" fillId="0" borderId="0"/>
    <xf numFmtId="0" fontId="53" fillId="0" borderId="0"/>
    <xf numFmtId="0" fontId="50" fillId="0" borderId="0"/>
    <xf numFmtId="0" fontId="53" fillId="0" borderId="0"/>
    <xf numFmtId="0" fontId="53" fillId="0" borderId="0"/>
    <xf numFmtId="0" fontId="50" fillId="0" borderId="0"/>
    <xf numFmtId="0" fontId="53" fillId="0" borderId="0"/>
    <xf numFmtId="0" fontId="53" fillId="0" borderId="0"/>
    <xf numFmtId="0" fontId="50" fillId="0" borderId="0"/>
    <xf numFmtId="0" fontId="54" fillId="0" borderId="0"/>
    <xf numFmtId="0" fontId="50" fillId="0" borderId="0"/>
    <xf numFmtId="0" fontId="54" fillId="0" borderId="0"/>
    <xf numFmtId="0" fontId="50" fillId="0" borderId="0"/>
    <xf numFmtId="0" fontId="53" fillId="0" borderId="0"/>
    <xf numFmtId="0" fontId="5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 fillId="0" borderId="0"/>
    <xf numFmtId="0" fontId="22" fillId="0" borderId="0"/>
    <xf numFmtId="0" fontId="22" fillId="0" borderId="0"/>
    <xf numFmtId="0" fontId="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171"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2" fillId="0" borderId="0"/>
    <xf numFmtId="0" fontId="22" fillId="0" borderId="0"/>
    <xf numFmtId="171" fontId="2" fillId="0" borderId="0"/>
    <xf numFmtId="175"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0" fillId="0" borderId="0"/>
    <xf numFmtId="0" fontId="2" fillId="0" borderId="0"/>
    <xf numFmtId="0" fontId="2" fillId="0" borderId="0"/>
    <xf numFmtId="0" fontId="2" fillId="0" borderId="0"/>
    <xf numFmtId="0" fontId="2" fillId="0" borderId="0"/>
    <xf numFmtId="0" fontId="2" fillId="0" borderId="0"/>
    <xf numFmtId="0" fontId="2" fillId="0" borderId="0"/>
    <xf numFmtId="0" fontId="50" fillId="0" borderId="0"/>
    <xf numFmtId="0" fontId="2" fillId="0" borderId="0"/>
    <xf numFmtId="0" fontId="2" fillId="0" borderId="0"/>
    <xf numFmtId="0" fontId="50" fillId="0" borderId="0"/>
    <xf numFmtId="0" fontId="2" fillId="0" borderId="0"/>
    <xf numFmtId="0" fontId="2" fillId="0" borderId="0"/>
    <xf numFmtId="0" fontId="50"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2" fillId="0" borderId="0"/>
    <xf numFmtId="0" fontId="22" fillId="0" borderId="0"/>
    <xf numFmtId="0" fontId="55" fillId="0" borderId="0"/>
    <xf numFmtId="0" fontId="22" fillId="0" borderId="0"/>
    <xf numFmtId="0" fontId="2" fillId="0" borderId="0"/>
    <xf numFmtId="0" fontId="2" fillId="0" borderId="0"/>
    <xf numFmtId="0" fontId="2" fillId="0" borderId="0"/>
    <xf numFmtId="0" fontId="2" fillId="0" borderId="0"/>
    <xf numFmtId="173" fontId="2" fillId="0" borderId="0"/>
    <xf numFmtId="175" fontId="2" fillId="0" borderId="0"/>
    <xf numFmtId="0" fontId="50" fillId="0" borderId="0"/>
    <xf numFmtId="0" fontId="2" fillId="0" borderId="0"/>
    <xf numFmtId="0" fontId="2" fillId="0" borderId="0"/>
    <xf numFmtId="0" fontId="50" fillId="0" borderId="0"/>
    <xf numFmtId="0" fontId="2" fillId="0" borderId="0"/>
    <xf numFmtId="0" fontId="2" fillId="0" borderId="0"/>
    <xf numFmtId="0" fontId="2" fillId="0" borderId="0"/>
    <xf numFmtId="0" fontId="50" fillId="0" borderId="0"/>
    <xf numFmtId="0" fontId="2" fillId="0" borderId="0"/>
    <xf numFmtId="0" fontId="2" fillId="0" borderId="0"/>
    <xf numFmtId="0" fontId="2" fillId="0" borderId="0"/>
    <xf numFmtId="0" fontId="2" fillId="0" borderId="0"/>
    <xf numFmtId="0" fontId="50" fillId="0" borderId="0"/>
    <xf numFmtId="0" fontId="2" fillId="0" borderId="0"/>
    <xf numFmtId="0" fontId="2" fillId="0" borderId="0"/>
    <xf numFmtId="0" fontId="50" fillId="0" borderId="0"/>
    <xf numFmtId="0" fontId="2" fillId="0" borderId="0"/>
    <xf numFmtId="0" fontId="2" fillId="0" borderId="0"/>
    <xf numFmtId="0" fontId="2" fillId="0" borderId="0"/>
    <xf numFmtId="0" fontId="2" fillId="0" borderId="0"/>
    <xf numFmtId="0" fontId="5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 fillId="0" borderId="0"/>
    <xf numFmtId="0" fontId="22" fillId="0" borderId="0"/>
    <xf numFmtId="0" fontId="22" fillId="0" borderId="0"/>
    <xf numFmtId="0" fontId="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2" fillId="0" borderId="0"/>
    <xf numFmtId="0" fontId="2" fillId="0" borderId="0"/>
    <xf numFmtId="0" fontId="2" fillId="0" borderId="0"/>
    <xf numFmtId="0" fontId="22" fillId="0" borderId="0"/>
    <xf numFmtId="0" fontId="2" fillId="0" borderId="0"/>
    <xf numFmtId="0" fontId="22" fillId="0" borderId="0"/>
    <xf numFmtId="171" fontId="2" fillId="0" borderId="0"/>
    <xf numFmtId="171" fontId="2" fillId="0" borderId="0"/>
    <xf numFmtId="171" fontId="2" fillId="0" borderId="0"/>
    <xf numFmtId="0" fontId="22" fillId="0" borderId="0"/>
    <xf numFmtId="0" fontId="22" fillId="0" borderId="0"/>
    <xf numFmtId="171" fontId="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50"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50"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50"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50"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50"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23" borderId="7"/>
    <xf numFmtId="0" fontId="1" fillId="32" borderId="23"/>
    <xf numFmtId="0" fontId="2" fillId="23" borderId="7"/>
    <xf numFmtId="0" fontId="1" fillId="32" borderId="23"/>
    <xf numFmtId="0" fontId="2" fillId="23" borderId="7"/>
    <xf numFmtId="0" fontId="2" fillId="23" borderId="7"/>
    <xf numFmtId="0" fontId="2" fillId="23" borderId="7"/>
    <xf numFmtId="0" fontId="22" fillId="0" borderId="0"/>
    <xf numFmtId="0" fontId="22" fillId="0" borderId="0"/>
    <xf numFmtId="0" fontId="2" fillId="23" borderId="7"/>
    <xf numFmtId="0" fontId="1" fillId="32" borderId="23"/>
    <xf numFmtId="0" fontId="1" fillId="32" borderId="23"/>
    <xf numFmtId="0" fontId="22" fillId="0" borderId="0"/>
    <xf numFmtId="0" fontId="22" fillId="0" borderId="0"/>
    <xf numFmtId="0" fontId="1" fillId="32" borderId="23"/>
    <xf numFmtId="0" fontId="2" fillId="23" borderId="7"/>
    <xf numFmtId="0" fontId="2" fillId="23" borderId="7"/>
    <xf numFmtId="0" fontId="22" fillId="0" borderId="0"/>
    <xf numFmtId="0" fontId="22" fillId="0" borderId="0"/>
    <xf numFmtId="0" fontId="2" fillId="23" borderId="7"/>
    <xf numFmtId="0" fontId="2" fillId="23" borderId="7"/>
    <xf numFmtId="0" fontId="2" fillId="23" borderId="7"/>
    <xf numFmtId="0" fontId="2" fillId="23" borderId="7"/>
    <xf numFmtId="0" fontId="22" fillId="0" borderId="0"/>
    <xf numFmtId="0" fontId="22" fillId="0" borderId="0"/>
    <xf numFmtId="0" fontId="2" fillId="23" borderId="7"/>
    <xf numFmtId="0" fontId="2" fillId="23" borderId="7"/>
    <xf numFmtId="0" fontId="2" fillId="23" borderId="7"/>
    <xf numFmtId="0" fontId="2" fillId="23" borderId="7"/>
    <xf numFmtId="0" fontId="22" fillId="0" borderId="0"/>
    <xf numFmtId="0" fontId="22" fillId="0" borderId="0"/>
    <xf numFmtId="0" fontId="2" fillId="23" borderId="7"/>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22" fillId="32" borderId="23"/>
    <xf numFmtId="0" fontId="22" fillId="32" borderId="23"/>
    <xf numFmtId="0" fontId="22" fillId="32" borderId="23"/>
    <xf numFmtId="0" fontId="22" fillId="0" borderId="0"/>
    <xf numFmtId="0" fontId="22" fillId="0" borderId="0"/>
    <xf numFmtId="0" fontId="22" fillId="32" borderId="23"/>
    <xf numFmtId="0" fontId="2" fillId="23" borderId="7"/>
    <xf numFmtId="0" fontId="2" fillId="23" borderId="7"/>
    <xf numFmtId="0" fontId="22" fillId="0" borderId="0"/>
    <xf numFmtId="0" fontId="22" fillId="0" borderId="0"/>
    <xf numFmtId="0" fontId="2" fillId="23" borderId="7"/>
    <xf numFmtId="0" fontId="2" fillId="23" borderId="7"/>
    <xf numFmtId="0" fontId="22" fillId="32" borderId="23"/>
    <xf numFmtId="0" fontId="22" fillId="32" borderId="23"/>
    <xf numFmtId="0" fontId="22" fillId="32" borderId="23"/>
    <xf numFmtId="0" fontId="22" fillId="0" borderId="0"/>
    <xf numFmtId="0" fontId="22" fillId="0" borderId="0"/>
    <xf numFmtId="0" fontId="22" fillId="32" borderId="23"/>
    <xf numFmtId="0" fontId="1" fillId="23" borderId="7"/>
    <xf numFmtId="0" fontId="2" fillId="23" borderId="7"/>
    <xf numFmtId="0" fontId="2" fillId="23" borderId="7"/>
    <xf numFmtId="0" fontId="22" fillId="0" borderId="0"/>
    <xf numFmtId="0" fontId="22" fillId="0" borderId="0"/>
    <xf numFmtId="0" fontId="2" fillId="23" borderId="7"/>
    <xf numFmtId="0" fontId="2" fillId="23" borderId="7"/>
    <xf numFmtId="0" fontId="2" fillId="23" borderId="7"/>
    <xf numFmtId="0" fontId="2" fillId="23" borderId="7"/>
    <xf numFmtId="0" fontId="22" fillId="0" borderId="0"/>
    <xf numFmtId="0" fontId="22" fillId="0" borderId="0"/>
    <xf numFmtId="0" fontId="2" fillId="23" borderId="7"/>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22" fillId="0" borderId="0"/>
    <xf numFmtId="0" fontId="1" fillId="32" borderId="23"/>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22" fillId="0" borderId="0"/>
    <xf numFmtId="0" fontId="34" fillId="30" borderId="20"/>
    <xf numFmtId="0" fontId="34" fillId="30" borderId="20"/>
    <xf numFmtId="0" fontId="34" fillId="30" borderId="20"/>
    <xf numFmtId="0" fontId="34" fillId="30" borderId="20"/>
    <xf numFmtId="0" fontId="22" fillId="0" borderId="0"/>
    <xf numFmtId="0" fontId="22" fillId="0" borderId="0"/>
    <xf numFmtId="0" fontId="34" fillId="30" borderId="20"/>
    <xf numFmtId="0" fontId="34" fillId="30" borderId="20"/>
    <xf numFmtId="0" fontId="34" fillId="30" borderId="20"/>
    <xf numFmtId="0" fontId="34" fillId="30" borderId="20"/>
    <xf numFmtId="0" fontId="22" fillId="0" borderId="0"/>
    <xf numFmtId="0" fontId="22" fillId="0" borderId="0"/>
    <xf numFmtId="0" fontId="34" fillId="30" borderId="20"/>
    <xf numFmtId="0" fontId="34" fillId="30" borderId="20"/>
    <xf numFmtId="0" fontId="34" fillId="30" borderId="20"/>
    <xf numFmtId="0" fontId="34" fillId="30" borderId="20"/>
    <xf numFmtId="0" fontId="22" fillId="0" borderId="0"/>
    <xf numFmtId="0" fontId="22" fillId="0" borderId="0"/>
    <xf numFmtId="0" fontId="34" fillId="30" borderId="20"/>
    <xf numFmtId="0" fontId="34" fillId="30" borderId="20"/>
    <xf numFmtId="0" fontId="34" fillId="30" borderId="20"/>
    <xf numFmtId="0" fontId="34" fillId="30" borderId="20"/>
    <xf numFmtId="0" fontId="22" fillId="0" borderId="0"/>
    <xf numFmtId="0" fontId="22" fillId="0" borderId="0"/>
    <xf numFmtId="0" fontId="34" fillId="30" borderId="20"/>
    <xf numFmtId="0" fontId="34" fillId="30" borderId="20"/>
    <xf numFmtId="0" fontId="34" fillId="30" borderId="20"/>
    <xf numFmtId="0" fontId="22" fillId="0" borderId="0"/>
    <xf numFmtId="0" fontId="22" fillId="0" borderId="0"/>
    <xf numFmtId="0" fontId="34" fillId="30" borderId="20"/>
    <xf numFmtId="9" fontId="2" fillId="0" borderId="0"/>
    <xf numFmtId="9" fontId="2" fillId="0" borderId="0"/>
    <xf numFmtId="9" fontId="2" fillId="0" borderId="0"/>
    <xf numFmtId="9" fontId="2" fillId="0" borderId="0"/>
    <xf numFmtId="0" fontId="22" fillId="0" borderId="0"/>
    <xf numFmtId="0" fontId="22" fillId="0" borderId="0"/>
    <xf numFmtId="9" fontId="2" fillId="0" borderId="0"/>
    <xf numFmtId="9" fontId="2" fillId="0" borderId="0"/>
    <xf numFmtId="9" fontId="2" fillId="0" borderId="0"/>
    <xf numFmtId="9" fontId="2" fillId="0" borderId="0"/>
    <xf numFmtId="0" fontId="22" fillId="0" borderId="0"/>
    <xf numFmtId="0" fontId="22" fillId="0" borderId="0"/>
    <xf numFmtId="9" fontId="2" fillId="0" borderId="0"/>
    <xf numFmtId="9" fontId="2" fillId="0" borderId="0"/>
    <xf numFmtId="9" fontId="2" fillId="0" borderId="0"/>
    <xf numFmtId="9" fontId="2" fillId="0" borderId="0"/>
    <xf numFmtId="0" fontId="22" fillId="0" borderId="0"/>
    <xf numFmtId="0" fontId="22" fillId="0" borderId="0"/>
    <xf numFmtId="9" fontId="2" fillId="0" borderId="0"/>
    <xf numFmtId="9" fontId="2" fillId="0" borderId="0"/>
    <xf numFmtId="9" fontId="2" fillId="0" borderId="0"/>
    <xf numFmtId="9" fontId="2" fillId="0" borderId="0"/>
    <xf numFmtId="0" fontId="22" fillId="0" borderId="0"/>
    <xf numFmtId="0" fontId="22" fillId="0" borderId="0"/>
    <xf numFmtId="9" fontId="2" fillId="0" borderId="0"/>
    <xf numFmtId="0" fontId="22" fillId="0" borderId="0"/>
    <xf numFmtId="0" fontId="34" fillId="30" borderId="20"/>
    <xf numFmtId="0" fontId="12" fillId="20" borderId="8"/>
    <xf numFmtId="0" fontId="12" fillId="20" borderId="8"/>
    <xf numFmtId="0" fontId="22" fillId="0" borderId="0"/>
    <xf numFmtId="0" fontId="34" fillId="30" borderId="20"/>
    <xf numFmtId="0" fontId="22" fillId="0" borderId="0"/>
    <xf numFmtId="0" fontId="12" fillId="20" borderId="8"/>
    <xf numFmtId="0" fontId="12" fillId="20" borderId="8"/>
    <xf numFmtId="0" fontId="12" fillId="20" borderId="8"/>
    <xf numFmtId="0" fontId="22" fillId="0" borderId="0"/>
    <xf numFmtId="0" fontId="22" fillId="0" borderId="0"/>
    <xf numFmtId="0" fontId="12" fillId="20" borderId="8"/>
    <xf numFmtId="0" fontId="12" fillId="20" borderId="8"/>
    <xf numFmtId="0" fontId="12" fillId="20" borderId="8"/>
    <xf numFmtId="0" fontId="22" fillId="0" borderId="0"/>
    <xf numFmtId="0" fontId="22" fillId="0" borderId="0"/>
    <xf numFmtId="0" fontId="12" fillId="20" borderId="8"/>
    <xf numFmtId="0" fontId="34" fillId="30" borderId="20"/>
    <xf numFmtId="0" fontId="34" fillId="30" borderId="20"/>
    <xf numFmtId="0" fontId="34" fillId="30" borderId="20"/>
    <xf numFmtId="0" fontId="22" fillId="0" borderId="0"/>
    <xf numFmtId="0" fontId="22" fillId="0" borderId="0"/>
    <xf numFmtId="0" fontId="34" fillId="30" borderId="20"/>
    <xf numFmtId="0" fontId="34" fillId="30" borderId="20"/>
    <xf numFmtId="0" fontId="34" fillId="30" borderId="20"/>
    <xf numFmtId="0" fontId="34" fillId="30" borderId="20"/>
    <xf numFmtId="0" fontId="22" fillId="0" borderId="0"/>
    <xf numFmtId="0" fontId="22" fillId="0" borderId="0"/>
    <xf numFmtId="0" fontId="34" fillId="30" borderId="20"/>
    <xf numFmtId="0" fontId="34" fillId="30" borderId="20"/>
    <xf numFmtId="0" fontId="34" fillId="30" borderId="20"/>
    <xf numFmtId="0" fontId="34" fillId="30" borderId="20"/>
    <xf numFmtId="0" fontId="22" fillId="0" borderId="0"/>
    <xf numFmtId="0" fontId="22" fillId="0" borderId="0"/>
    <xf numFmtId="0" fontId="34" fillId="30" borderId="20"/>
    <xf numFmtId="0" fontId="34" fillId="30" borderId="20"/>
    <xf numFmtId="0" fontId="34" fillId="30" borderId="20"/>
    <xf numFmtId="0" fontId="34" fillId="30" borderId="20"/>
    <xf numFmtId="0" fontId="22" fillId="0" borderId="0"/>
    <xf numFmtId="0" fontId="22" fillId="0" borderId="0"/>
    <xf numFmtId="0" fontId="34" fillId="30" borderId="20"/>
    <xf numFmtId="0" fontId="34" fillId="30" borderId="20"/>
    <xf numFmtId="0" fontId="34" fillId="30" borderId="20"/>
    <xf numFmtId="0" fontId="22" fillId="0" borderId="0"/>
    <xf numFmtId="0" fontId="56" fillId="0" borderId="0"/>
    <xf numFmtId="0" fontId="56" fillId="0" borderId="0"/>
    <xf numFmtId="0" fontId="56" fillId="0" borderId="0"/>
    <xf numFmtId="0" fontId="22" fillId="0" borderId="0"/>
    <xf numFmtId="0" fontId="22" fillId="0" borderId="0"/>
    <xf numFmtId="0" fontId="56" fillId="0" borderId="0"/>
    <xf numFmtId="0" fontId="38" fillId="0" borderId="0"/>
    <xf numFmtId="0" fontId="38" fillId="0" borderId="0"/>
    <xf numFmtId="0" fontId="22" fillId="0" borderId="0"/>
    <xf numFmtId="0" fontId="22" fillId="0" borderId="0"/>
    <xf numFmtId="0" fontId="38" fillId="0" borderId="0"/>
    <xf numFmtId="0" fontId="38" fillId="0" borderId="0"/>
    <xf numFmtId="0" fontId="13" fillId="0" borderId="0"/>
    <xf numFmtId="0" fontId="38" fillId="0" borderId="0"/>
    <xf numFmtId="0" fontId="13" fillId="0" borderId="0"/>
    <xf numFmtId="0" fontId="13" fillId="0" borderId="0"/>
    <xf numFmtId="0" fontId="13" fillId="0" borderId="0"/>
    <xf numFmtId="0" fontId="22" fillId="0" borderId="0"/>
    <xf numFmtId="0" fontId="22" fillId="0" borderId="0"/>
    <xf numFmtId="0" fontId="13" fillId="0" borderId="0"/>
    <xf numFmtId="0" fontId="38" fillId="0" borderId="0"/>
    <xf numFmtId="0" fontId="38" fillId="0" borderId="0"/>
    <xf numFmtId="0" fontId="22" fillId="0" borderId="0"/>
    <xf numFmtId="0" fontId="22" fillId="0" borderId="0"/>
    <xf numFmtId="0" fontId="38" fillId="0" borderId="0"/>
    <xf numFmtId="0" fontId="13" fillId="0" borderId="0"/>
    <xf numFmtId="0" fontId="13" fillId="0" borderId="0"/>
    <xf numFmtId="0" fontId="22" fillId="0" borderId="0"/>
    <xf numFmtId="0" fontId="22" fillId="0" borderId="0"/>
    <xf numFmtId="0" fontId="13" fillId="0" borderId="0"/>
    <xf numFmtId="0" fontId="13" fillId="0" borderId="0"/>
    <xf numFmtId="0" fontId="13" fillId="0" borderId="0"/>
    <xf numFmtId="0" fontId="13" fillId="0" borderId="0"/>
    <xf numFmtId="0" fontId="22" fillId="0" borderId="0"/>
    <xf numFmtId="0" fontId="22" fillId="0" borderId="0"/>
    <xf numFmtId="0" fontId="13" fillId="0" borderId="0"/>
    <xf numFmtId="0" fontId="13" fillId="0" borderId="0"/>
    <xf numFmtId="0" fontId="13" fillId="0" borderId="0"/>
    <xf numFmtId="0" fontId="13" fillId="0" borderId="0"/>
    <xf numFmtId="0" fontId="22" fillId="0" borderId="0"/>
    <xf numFmtId="0" fontId="22" fillId="0" borderId="0"/>
    <xf numFmtId="0" fontId="13" fillId="0" borderId="0"/>
    <xf numFmtId="0" fontId="38" fillId="0" borderId="0"/>
    <xf numFmtId="0" fontId="38" fillId="0" borderId="0"/>
    <xf numFmtId="0" fontId="22" fillId="0" borderId="0"/>
    <xf numFmtId="0" fontId="22" fillId="0" borderId="0"/>
    <xf numFmtId="0" fontId="38" fillId="0" borderId="0"/>
    <xf numFmtId="0" fontId="38" fillId="0" borderId="0"/>
    <xf numFmtId="0" fontId="38" fillId="0" borderId="0"/>
    <xf numFmtId="0" fontId="38" fillId="0" borderId="0"/>
    <xf numFmtId="0" fontId="22" fillId="0" borderId="0"/>
    <xf numFmtId="0" fontId="22" fillId="0" borderId="0"/>
    <xf numFmtId="0" fontId="38" fillId="0" borderId="0"/>
    <xf numFmtId="0" fontId="38" fillId="0" borderId="0"/>
    <xf numFmtId="0" fontId="38" fillId="0" borderId="0"/>
    <xf numFmtId="0" fontId="38" fillId="0" borderId="0"/>
    <xf numFmtId="0" fontId="22" fillId="0" borderId="0"/>
    <xf numFmtId="0" fontId="22" fillId="0" borderId="0"/>
    <xf numFmtId="0" fontId="38" fillId="0" borderId="0"/>
    <xf numFmtId="0" fontId="13" fillId="0" borderId="0"/>
    <xf numFmtId="0" fontId="13" fillId="0" borderId="0"/>
    <xf numFmtId="0" fontId="22" fillId="0" borderId="0"/>
    <xf numFmtId="0" fontId="22" fillId="0" borderId="0"/>
    <xf numFmtId="0" fontId="13" fillId="0" borderId="0"/>
    <xf numFmtId="0" fontId="13" fillId="0" borderId="0"/>
    <xf numFmtId="0" fontId="13" fillId="0" borderId="0"/>
    <xf numFmtId="0" fontId="22" fillId="0" borderId="0"/>
    <xf numFmtId="0" fontId="22" fillId="0" borderId="0"/>
    <xf numFmtId="0" fontId="13" fillId="0" borderId="0"/>
    <xf numFmtId="0" fontId="13" fillId="0" borderId="0"/>
    <xf numFmtId="0" fontId="13" fillId="0" borderId="0"/>
    <xf numFmtId="0" fontId="22" fillId="0" borderId="0"/>
    <xf numFmtId="0" fontId="22" fillId="0" borderId="0"/>
    <xf numFmtId="0" fontId="13" fillId="0" borderId="0"/>
    <xf numFmtId="0" fontId="38" fillId="0" borderId="0"/>
    <xf numFmtId="0" fontId="38" fillId="0" borderId="0"/>
    <xf numFmtId="0" fontId="38" fillId="0" borderId="0"/>
    <xf numFmtId="0" fontId="22" fillId="0" borderId="0"/>
    <xf numFmtId="0" fontId="22" fillId="0" borderId="0"/>
    <xf numFmtId="0" fontId="38" fillId="0" borderId="0"/>
    <xf numFmtId="0" fontId="38" fillId="0" borderId="0"/>
    <xf numFmtId="0" fontId="38" fillId="0" borderId="0"/>
    <xf numFmtId="0" fontId="38" fillId="0" borderId="0"/>
    <xf numFmtId="0" fontId="22" fillId="0" borderId="0"/>
    <xf numFmtId="0" fontId="22" fillId="0" borderId="0"/>
    <xf numFmtId="0" fontId="38" fillId="0" borderId="0"/>
    <xf numFmtId="0" fontId="38" fillId="0" borderId="0"/>
    <xf numFmtId="0" fontId="38" fillId="0" borderId="0"/>
    <xf numFmtId="0" fontId="38" fillId="0" borderId="0"/>
    <xf numFmtId="0" fontId="22" fillId="0" borderId="0"/>
    <xf numFmtId="0" fontId="22" fillId="0" borderId="0"/>
    <xf numFmtId="0" fontId="38" fillId="0" borderId="0"/>
    <xf numFmtId="0" fontId="38" fillId="0" borderId="0"/>
    <xf numFmtId="0" fontId="38" fillId="0" borderId="0"/>
    <xf numFmtId="0" fontId="38" fillId="0" borderId="0"/>
    <xf numFmtId="0" fontId="22" fillId="0" borderId="0"/>
    <xf numFmtId="0" fontId="22" fillId="0" borderId="0"/>
    <xf numFmtId="0" fontId="38" fillId="0" borderId="0"/>
    <xf numFmtId="0" fontId="38" fillId="0" borderId="0"/>
    <xf numFmtId="0" fontId="38" fillId="0" borderId="0"/>
    <xf numFmtId="0" fontId="38" fillId="0" borderId="0"/>
    <xf numFmtId="0" fontId="22" fillId="0" borderId="0"/>
    <xf numFmtId="0" fontId="22" fillId="0" borderId="0"/>
    <xf numFmtId="0" fontId="38" fillId="0" borderId="0"/>
    <xf numFmtId="0" fontId="22" fillId="0" borderId="0"/>
    <xf numFmtId="0" fontId="39" fillId="0" borderId="0"/>
    <xf numFmtId="0" fontId="14" fillId="0" borderId="0"/>
    <xf numFmtId="0" fontId="14" fillId="0" borderId="0"/>
    <xf numFmtId="0" fontId="22" fillId="0" borderId="0"/>
    <xf numFmtId="0" fontId="39" fillId="0" borderId="0"/>
    <xf numFmtId="0" fontId="22" fillId="0" borderId="0"/>
    <xf numFmtId="0" fontId="14" fillId="0" borderId="0"/>
    <xf numFmtId="0" fontId="14" fillId="0" borderId="0"/>
    <xf numFmtId="0" fontId="14" fillId="0" borderId="0"/>
    <xf numFmtId="0" fontId="22" fillId="0" borderId="0"/>
    <xf numFmtId="0" fontId="22" fillId="0" borderId="0"/>
    <xf numFmtId="0" fontId="14" fillId="0" borderId="0"/>
    <xf numFmtId="0" fontId="14" fillId="0" borderId="0"/>
    <xf numFmtId="0" fontId="14" fillId="0" borderId="0"/>
    <xf numFmtId="0" fontId="22" fillId="0" borderId="0"/>
    <xf numFmtId="0" fontId="22" fillId="0" borderId="0"/>
    <xf numFmtId="0" fontId="14" fillId="0" borderId="0"/>
    <xf numFmtId="0" fontId="39" fillId="0" borderId="0"/>
    <xf numFmtId="0" fontId="39" fillId="0" borderId="0"/>
    <xf numFmtId="0" fontId="39" fillId="0" borderId="0"/>
    <xf numFmtId="0" fontId="22" fillId="0" borderId="0"/>
    <xf numFmtId="0" fontId="22" fillId="0" borderId="0"/>
    <xf numFmtId="0" fontId="39" fillId="0" borderId="0"/>
    <xf numFmtId="0" fontId="39" fillId="0" borderId="0"/>
    <xf numFmtId="0" fontId="39" fillId="0" borderId="0"/>
    <xf numFmtId="0" fontId="39" fillId="0" borderId="0"/>
    <xf numFmtId="0" fontId="22" fillId="0" borderId="0"/>
    <xf numFmtId="0" fontId="22" fillId="0" borderId="0"/>
    <xf numFmtId="0" fontId="39" fillId="0" borderId="0"/>
    <xf numFmtId="0" fontId="39" fillId="0" borderId="0"/>
    <xf numFmtId="0" fontId="39" fillId="0" borderId="0"/>
    <xf numFmtId="0" fontId="39" fillId="0" borderId="0"/>
    <xf numFmtId="0" fontId="22" fillId="0" borderId="0"/>
    <xf numFmtId="0" fontId="22" fillId="0" borderId="0"/>
    <xf numFmtId="0" fontId="39" fillId="0" borderId="0"/>
    <xf numFmtId="0" fontId="39" fillId="0" borderId="0"/>
    <xf numFmtId="0" fontId="39" fillId="0" borderId="0"/>
    <xf numFmtId="0" fontId="39" fillId="0" borderId="0"/>
    <xf numFmtId="0" fontId="22" fillId="0" borderId="0"/>
    <xf numFmtId="0" fontId="22" fillId="0" borderId="0"/>
    <xf numFmtId="0" fontId="39" fillId="0" borderId="0"/>
    <xf numFmtId="0" fontId="39" fillId="0" borderId="0"/>
    <xf numFmtId="0" fontId="39" fillId="0" borderId="0"/>
    <xf numFmtId="0" fontId="22" fillId="0" borderId="0"/>
    <xf numFmtId="0" fontId="42" fillId="0" borderId="0"/>
    <xf numFmtId="0" fontId="42" fillId="0" borderId="0"/>
    <xf numFmtId="0" fontId="42" fillId="0" borderId="0"/>
    <xf numFmtId="0" fontId="42" fillId="0" borderId="0"/>
    <xf numFmtId="0" fontId="22" fillId="0" borderId="0"/>
    <xf numFmtId="0" fontId="22" fillId="0" borderId="0"/>
    <xf numFmtId="0" fontId="42" fillId="0" borderId="0"/>
    <xf numFmtId="0" fontId="42" fillId="0" borderId="0"/>
    <xf numFmtId="0" fontId="42" fillId="0" borderId="0"/>
    <xf numFmtId="0" fontId="42" fillId="0" borderId="0"/>
    <xf numFmtId="0" fontId="22" fillId="0" borderId="0"/>
    <xf numFmtId="0" fontId="22" fillId="0" borderId="0"/>
    <xf numFmtId="0" fontId="42" fillId="0" borderId="0"/>
    <xf numFmtId="0" fontId="42" fillId="0" borderId="0"/>
    <xf numFmtId="0" fontId="42" fillId="0" borderId="0"/>
    <xf numFmtId="0" fontId="42" fillId="0" borderId="0"/>
    <xf numFmtId="0" fontId="22" fillId="0" borderId="0"/>
    <xf numFmtId="0" fontId="22" fillId="0" borderId="0"/>
    <xf numFmtId="0" fontId="42" fillId="0" borderId="0"/>
    <xf numFmtId="0" fontId="42" fillId="0" borderId="0"/>
    <xf numFmtId="0" fontId="42" fillId="0" borderId="0"/>
    <xf numFmtId="0" fontId="42" fillId="0" borderId="0"/>
    <xf numFmtId="0" fontId="22" fillId="0" borderId="0"/>
    <xf numFmtId="0" fontId="22" fillId="0" borderId="0"/>
    <xf numFmtId="0" fontId="42" fillId="0" borderId="0"/>
    <xf numFmtId="0" fontId="42" fillId="0" borderId="0"/>
    <xf numFmtId="0" fontId="42" fillId="0" borderId="0"/>
    <xf numFmtId="0" fontId="22" fillId="0" borderId="0"/>
    <xf numFmtId="0" fontId="22" fillId="0" borderId="0"/>
    <xf numFmtId="0" fontId="42" fillId="0" borderId="0"/>
    <xf numFmtId="0" fontId="22" fillId="0" borderId="0"/>
    <xf numFmtId="0" fontId="28" fillId="0" borderId="16"/>
    <xf numFmtId="0" fontId="16" fillId="0" borderId="4"/>
    <xf numFmtId="0" fontId="16" fillId="0" borderId="4"/>
    <xf numFmtId="0" fontId="16" fillId="0" borderId="4"/>
    <xf numFmtId="0" fontId="22" fillId="0" borderId="0"/>
    <xf numFmtId="0" fontId="22" fillId="0" borderId="0"/>
    <xf numFmtId="0" fontId="16" fillId="0" borderId="4"/>
    <xf numFmtId="0" fontId="16" fillId="0" borderId="4"/>
    <xf numFmtId="0" fontId="16" fillId="0" borderId="4"/>
    <xf numFmtId="0" fontId="16" fillId="0" borderId="4"/>
    <xf numFmtId="0" fontId="22" fillId="0" borderId="0"/>
    <xf numFmtId="0" fontId="22" fillId="0" borderId="0"/>
    <xf numFmtId="0" fontId="16" fillId="0" borderId="4"/>
    <xf numFmtId="0" fontId="16" fillId="0" borderId="4"/>
    <xf numFmtId="0" fontId="16" fillId="0" borderId="4"/>
    <xf numFmtId="0" fontId="16" fillId="0" borderId="4"/>
    <xf numFmtId="0" fontId="22" fillId="0" borderId="0"/>
    <xf numFmtId="0" fontId="22" fillId="0" borderId="0"/>
    <xf numFmtId="0" fontId="16" fillId="0" borderId="4"/>
    <xf numFmtId="0" fontId="28" fillId="0" borderId="16"/>
    <xf numFmtId="0" fontId="28" fillId="0" borderId="16"/>
    <xf numFmtId="0" fontId="28" fillId="0" borderId="16"/>
    <xf numFmtId="0" fontId="22" fillId="0" borderId="0"/>
    <xf numFmtId="0" fontId="22" fillId="0" borderId="0"/>
    <xf numFmtId="0" fontId="28" fillId="0" borderId="16"/>
    <xf numFmtId="0" fontId="28" fillId="0" borderId="16"/>
    <xf numFmtId="0" fontId="28" fillId="0" borderId="16"/>
    <xf numFmtId="0" fontId="28" fillId="0" borderId="16"/>
    <xf numFmtId="0" fontId="22" fillId="0" borderId="0"/>
    <xf numFmtId="0" fontId="22" fillId="0" borderId="0"/>
    <xf numFmtId="0" fontId="28" fillId="0" borderId="16"/>
    <xf numFmtId="0" fontId="28" fillId="0" borderId="16"/>
    <xf numFmtId="0" fontId="28" fillId="0" borderId="16"/>
    <xf numFmtId="0" fontId="28" fillId="0" borderId="16"/>
    <xf numFmtId="0" fontId="22" fillId="0" borderId="0"/>
    <xf numFmtId="0" fontId="22" fillId="0" borderId="0"/>
    <xf numFmtId="0" fontId="28" fillId="0" borderId="16"/>
    <xf numFmtId="0" fontId="28" fillId="0" borderId="16"/>
    <xf numFmtId="0" fontId="28" fillId="0" borderId="16"/>
    <xf numFmtId="0" fontId="28" fillId="0" borderId="16"/>
    <xf numFmtId="0" fontId="22" fillId="0" borderId="0"/>
    <xf numFmtId="0" fontId="22" fillId="0" borderId="0"/>
    <xf numFmtId="0" fontId="28" fillId="0" borderId="16"/>
    <xf numFmtId="0" fontId="28" fillId="0" borderId="16"/>
    <xf numFmtId="0" fontId="28" fillId="0" borderId="16"/>
    <xf numFmtId="0" fontId="22" fillId="0" borderId="0"/>
    <xf numFmtId="0" fontId="42" fillId="0" borderId="0"/>
    <xf numFmtId="0" fontId="42" fillId="0" borderId="0"/>
    <xf numFmtId="0" fontId="42" fillId="0" borderId="0"/>
    <xf numFmtId="0" fontId="22" fillId="0" borderId="0"/>
    <xf numFmtId="0" fontId="22" fillId="0" borderId="0"/>
    <xf numFmtId="0" fontId="42" fillId="0" borderId="0"/>
    <xf numFmtId="0" fontId="42" fillId="0" borderId="0"/>
    <xf numFmtId="0" fontId="42" fillId="0" borderId="0"/>
    <xf numFmtId="0" fontId="22" fillId="0" borderId="0"/>
    <xf numFmtId="0" fontId="22" fillId="0" borderId="0"/>
    <xf numFmtId="0" fontId="42" fillId="0" borderId="0"/>
    <xf numFmtId="0" fontId="22" fillId="0" borderId="0"/>
    <xf numFmtId="0" fontId="29" fillId="0" borderId="17"/>
    <xf numFmtId="0" fontId="17" fillId="0" borderId="5"/>
    <xf numFmtId="0" fontId="17" fillId="0" borderId="5"/>
    <xf numFmtId="0" fontId="22" fillId="0" borderId="0"/>
    <xf numFmtId="0" fontId="29" fillId="0" borderId="17"/>
    <xf numFmtId="0" fontId="22" fillId="0" borderId="0"/>
    <xf numFmtId="0" fontId="17" fillId="0" borderId="5"/>
    <xf numFmtId="0" fontId="17" fillId="0" borderId="5"/>
    <xf numFmtId="0" fontId="17" fillId="0" borderId="5"/>
    <xf numFmtId="0" fontId="22" fillId="0" borderId="0"/>
    <xf numFmtId="0" fontId="22" fillId="0" borderId="0"/>
    <xf numFmtId="0" fontId="17" fillId="0" borderId="5"/>
    <xf numFmtId="0" fontId="17" fillId="0" borderId="5"/>
    <xf numFmtId="0" fontId="17" fillId="0" borderId="5"/>
    <xf numFmtId="0" fontId="22" fillId="0" borderId="0"/>
    <xf numFmtId="0" fontId="22" fillId="0" borderId="0"/>
    <xf numFmtId="0" fontId="17" fillId="0" borderId="5"/>
    <xf numFmtId="0" fontId="29" fillId="0" borderId="17"/>
    <xf numFmtId="0" fontId="29" fillId="0" borderId="17"/>
    <xf numFmtId="0" fontId="29" fillId="0" borderId="17"/>
    <xf numFmtId="0" fontId="22" fillId="0" borderId="0"/>
    <xf numFmtId="0" fontId="22" fillId="0" borderId="0"/>
    <xf numFmtId="0" fontId="29" fillId="0" borderId="17"/>
    <xf numFmtId="0" fontId="29" fillId="0" borderId="17"/>
    <xf numFmtId="0" fontId="29" fillId="0" borderId="17"/>
    <xf numFmtId="0" fontId="29" fillId="0" borderId="17"/>
    <xf numFmtId="0" fontId="22" fillId="0" borderId="0"/>
    <xf numFmtId="0" fontId="22" fillId="0" borderId="0"/>
    <xf numFmtId="0" fontId="29" fillId="0" borderId="17"/>
    <xf numFmtId="0" fontId="29" fillId="0" borderId="17"/>
    <xf numFmtId="0" fontId="29" fillId="0" borderId="17"/>
    <xf numFmtId="0" fontId="29" fillId="0" borderId="17"/>
    <xf numFmtId="0" fontId="22" fillId="0" borderId="0"/>
    <xf numFmtId="0" fontId="22" fillId="0" borderId="0"/>
    <xf numFmtId="0" fontId="29" fillId="0" borderId="17"/>
    <xf numFmtId="0" fontId="29" fillId="0" borderId="17"/>
    <xf numFmtId="0" fontId="29" fillId="0" borderId="17"/>
    <xf numFmtId="0" fontId="29" fillId="0" borderId="17"/>
    <xf numFmtId="0" fontId="22" fillId="0" borderId="0"/>
    <xf numFmtId="0" fontId="22" fillId="0" borderId="0"/>
    <xf numFmtId="0" fontId="29" fillId="0" borderId="17"/>
    <xf numFmtId="0" fontId="29" fillId="0" borderId="17"/>
    <xf numFmtId="0" fontId="29" fillId="0" borderId="17"/>
    <xf numFmtId="0" fontId="22" fillId="0" borderId="0"/>
    <xf numFmtId="0" fontId="22" fillId="0" borderId="0"/>
    <xf numFmtId="0" fontId="30" fillId="0" borderId="18"/>
    <xf numFmtId="0" fontId="8" fillId="0" borderId="6"/>
    <xf numFmtId="0" fontId="8" fillId="0" borderId="6"/>
    <xf numFmtId="0" fontId="22" fillId="0" borderId="0"/>
    <xf numFmtId="0" fontId="30" fillId="0" borderId="18"/>
    <xf numFmtId="0" fontId="22" fillId="0" borderId="0"/>
    <xf numFmtId="0" fontId="8" fillId="0" borderId="6"/>
    <xf numFmtId="0" fontId="8" fillId="0" borderId="6"/>
    <xf numFmtId="0" fontId="8" fillId="0" borderId="6"/>
    <xf numFmtId="0" fontId="22" fillId="0" borderId="0"/>
    <xf numFmtId="0" fontId="22" fillId="0" borderId="0"/>
    <xf numFmtId="0" fontId="8" fillId="0" borderId="6"/>
    <xf numFmtId="0" fontId="8" fillId="0" borderId="6"/>
    <xf numFmtId="0" fontId="8" fillId="0" borderId="6"/>
    <xf numFmtId="0" fontId="22" fillId="0" borderId="0"/>
    <xf numFmtId="0" fontId="22" fillId="0" borderId="0"/>
    <xf numFmtId="0" fontId="8" fillId="0" borderId="6"/>
    <xf numFmtId="0" fontId="30" fillId="0" borderId="18"/>
    <xf numFmtId="0" fontId="30" fillId="0" borderId="18"/>
    <xf numFmtId="0" fontId="30" fillId="0" borderId="18"/>
    <xf numFmtId="0" fontId="22" fillId="0" borderId="0"/>
    <xf numFmtId="0" fontId="22" fillId="0" borderId="0"/>
    <xf numFmtId="0" fontId="30" fillId="0" borderId="18"/>
    <xf numFmtId="0" fontId="30" fillId="0" borderId="18"/>
    <xf numFmtId="0" fontId="30" fillId="0" borderId="18"/>
    <xf numFmtId="0" fontId="30" fillId="0" borderId="18"/>
    <xf numFmtId="0" fontId="22" fillId="0" borderId="0"/>
    <xf numFmtId="0" fontId="22" fillId="0" borderId="0"/>
    <xf numFmtId="0" fontId="30" fillId="0" borderId="18"/>
    <xf numFmtId="0" fontId="30" fillId="0" borderId="18"/>
    <xf numFmtId="0" fontId="30" fillId="0" borderId="18"/>
    <xf numFmtId="0" fontId="30" fillId="0" borderId="18"/>
    <xf numFmtId="0" fontId="22" fillId="0" borderId="0"/>
    <xf numFmtId="0" fontId="22" fillId="0" borderId="0"/>
    <xf numFmtId="0" fontId="30" fillId="0" borderId="18"/>
    <xf numFmtId="0" fontId="30" fillId="0" borderId="18"/>
    <xf numFmtId="0" fontId="30" fillId="0" borderId="18"/>
    <xf numFmtId="0" fontId="30" fillId="0" borderId="18"/>
    <xf numFmtId="0" fontId="22" fillId="0" borderId="0"/>
    <xf numFmtId="0" fontId="22" fillId="0" borderId="0"/>
    <xf numFmtId="0" fontId="30" fillId="0" borderId="18"/>
    <xf numFmtId="0" fontId="30" fillId="0" borderId="18"/>
    <xf numFmtId="0" fontId="30" fillId="0" borderId="18"/>
    <xf numFmtId="0" fontId="22" fillId="0" borderId="0"/>
    <xf numFmtId="0" fontId="15" fillId="0" borderId="0"/>
    <xf numFmtId="0" fontId="15" fillId="0" borderId="0"/>
    <xf numFmtId="0" fontId="22" fillId="0" borderId="0"/>
    <xf numFmtId="0" fontId="42" fillId="0" borderId="0"/>
    <xf numFmtId="0" fontId="22" fillId="0" borderId="0"/>
    <xf numFmtId="0" fontId="15" fillId="0" borderId="0"/>
    <xf numFmtId="0" fontId="15" fillId="0" borderId="0"/>
    <xf numFmtId="0" fontId="15" fillId="0" borderId="0"/>
    <xf numFmtId="0" fontId="22" fillId="0" borderId="0"/>
    <xf numFmtId="0" fontId="42" fillId="0" borderId="0"/>
    <xf numFmtId="0" fontId="22" fillId="0" borderId="0"/>
    <xf numFmtId="0" fontId="15" fillId="0" borderId="0"/>
    <xf numFmtId="0" fontId="15" fillId="0" borderId="0"/>
    <xf numFmtId="0" fontId="15" fillId="0" borderId="0"/>
    <xf numFmtId="0" fontId="22" fillId="0" borderId="0"/>
    <xf numFmtId="0" fontId="22" fillId="0" borderId="0"/>
    <xf numFmtId="0" fontId="15" fillId="0" borderId="0"/>
    <xf numFmtId="0" fontId="42" fillId="0" borderId="0"/>
    <xf numFmtId="0" fontId="42" fillId="0" borderId="0"/>
    <xf numFmtId="0" fontId="42" fillId="0" borderId="0"/>
    <xf numFmtId="0" fontId="22" fillId="0" borderId="0"/>
    <xf numFmtId="0" fontId="22" fillId="0" borderId="0"/>
    <xf numFmtId="0" fontId="42" fillId="0" borderId="0"/>
    <xf numFmtId="0" fontId="42" fillId="0" borderId="0"/>
    <xf numFmtId="0" fontId="42" fillId="0" borderId="0"/>
    <xf numFmtId="0" fontId="42" fillId="0" borderId="0"/>
    <xf numFmtId="0" fontId="22" fillId="0" borderId="0"/>
    <xf numFmtId="0" fontId="22" fillId="0" borderId="0"/>
    <xf numFmtId="0" fontId="42" fillId="0" borderId="0"/>
    <xf numFmtId="0" fontId="42" fillId="0" borderId="0"/>
    <xf numFmtId="0" fontId="42" fillId="0" borderId="0"/>
    <xf numFmtId="0" fontId="42" fillId="0" borderId="0"/>
    <xf numFmtId="0" fontId="22" fillId="0" borderId="0"/>
    <xf numFmtId="0" fontId="22" fillId="0" borderId="0"/>
    <xf numFmtId="0" fontId="42" fillId="0" borderId="0"/>
    <xf numFmtId="0" fontId="18" fillId="0" borderId="9"/>
    <xf numFmtId="0" fontId="18" fillId="0" borderId="9"/>
    <xf numFmtId="0" fontId="22" fillId="0" borderId="0"/>
    <xf numFmtId="0" fontId="22" fillId="0" borderId="0"/>
    <xf numFmtId="0" fontId="18" fillId="0" borderId="9"/>
    <xf numFmtId="0" fontId="18" fillId="0" borderId="9"/>
    <xf numFmtId="0" fontId="18" fillId="0" borderId="9"/>
    <xf numFmtId="0" fontId="22" fillId="0" borderId="0"/>
    <xf numFmtId="0" fontId="22" fillId="0" borderId="0"/>
    <xf numFmtId="0" fontId="18" fillId="0" borderId="9"/>
    <xf numFmtId="0" fontId="18" fillId="0" borderId="9"/>
    <xf numFmtId="0" fontId="18" fillId="0" borderId="9"/>
    <xf numFmtId="0" fontId="22" fillId="0" borderId="0"/>
    <xf numFmtId="0" fontId="22" fillId="0" borderId="0"/>
    <xf numFmtId="0" fontId="18" fillId="0" borderId="9"/>
    <xf numFmtId="0" fontId="40" fillId="0" borderId="24"/>
    <xf numFmtId="0" fontId="40" fillId="0" borderId="24"/>
    <xf numFmtId="0" fontId="22" fillId="0" borderId="0"/>
    <xf numFmtId="0" fontId="22" fillId="0" borderId="0"/>
    <xf numFmtId="0" fontId="40" fillId="0" borderId="24"/>
    <xf numFmtId="0" fontId="38" fillId="0" borderId="0"/>
    <xf numFmtId="0" fontId="38" fillId="0" borderId="0"/>
    <xf numFmtId="0" fontId="38" fillId="0" borderId="0"/>
    <xf numFmtId="0" fontId="38" fillId="0" borderId="0"/>
    <xf numFmtId="0" fontId="22" fillId="0" borderId="0"/>
    <xf numFmtId="0" fontId="22" fillId="0" borderId="0"/>
    <xf numFmtId="0" fontId="38" fillId="0" borderId="0"/>
    <xf numFmtId="0" fontId="38" fillId="0" borderId="0"/>
    <xf numFmtId="0" fontId="38" fillId="0" borderId="0"/>
    <xf numFmtId="0" fontId="38" fillId="0" borderId="0"/>
    <xf numFmtId="0" fontId="22" fillId="0" borderId="0"/>
    <xf numFmtId="0" fontId="22" fillId="0" borderId="0"/>
    <xf numFmtId="0" fontId="38" fillId="0" borderId="0"/>
    <xf numFmtId="0" fontId="38" fillId="0" borderId="0"/>
    <xf numFmtId="0" fontId="38" fillId="0" borderId="0"/>
    <xf numFmtId="0" fontId="38" fillId="0" borderId="0"/>
    <xf numFmtId="0" fontId="22" fillId="0" borderId="0"/>
    <xf numFmtId="0" fontId="22" fillId="0" borderId="0"/>
    <xf numFmtId="0" fontId="38" fillId="0" borderId="0"/>
    <xf numFmtId="0" fontId="38" fillId="0" borderId="0"/>
    <xf numFmtId="0" fontId="38" fillId="0" borderId="0"/>
    <xf numFmtId="0" fontId="38" fillId="0" borderId="0"/>
    <xf numFmtId="0" fontId="22" fillId="0" borderId="0"/>
    <xf numFmtId="0" fontId="22" fillId="0" borderId="0"/>
    <xf numFmtId="0" fontId="38" fillId="0" borderId="0"/>
    <xf numFmtId="0" fontId="38" fillId="0" borderId="0"/>
    <xf numFmtId="0" fontId="38" fillId="0" borderId="0"/>
    <xf numFmtId="0" fontId="22" fillId="0" borderId="0"/>
    <xf numFmtId="0" fontId="22" fillId="0" borderId="0"/>
    <xf numFmtId="0" fontId="38" fillId="0" borderId="0"/>
    <xf numFmtId="0" fontId="57" fillId="26" borderId="0"/>
    <xf numFmtId="0" fontId="58" fillId="27" borderId="0"/>
    <xf numFmtId="0" fontId="44" fillId="75" borderId="0"/>
    <xf numFmtId="0" fontId="44" fillId="76" borderId="0"/>
    <xf numFmtId="0" fontId="44" fillId="77" borderId="0"/>
    <xf numFmtId="0" fontId="44" fillId="78" borderId="0"/>
    <xf numFmtId="0" fontId="44" fillId="79" borderId="0"/>
    <xf numFmtId="0" fontId="44" fillId="80" borderId="0"/>
    <xf numFmtId="0" fontId="59" fillId="0" borderId="0"/>
    <xf numFmtId="0" fontId="60" fillId="0" borderId="25"/>
    <xf numFmtId="0" fontId="61" fillId="0" borderId="26"/>
    <xf numFmtId="0" fontId="62" fillId="0" borderId="27"/>
    <xf numFmtId="0" fontId="62" fillId="0" borderId="0"/>
    <xf numFmtId="0" fontId="63" fillId="31" borderId="22"/>
    <xf numFmtId="0" fontId="64" fillId="0" borderId="28"/>
    <xf numFmtId="0" fontId="43" fillId="32" borderId="23"/>
    <xf numFmtId="0" fontId="65" fillId="0" borderId="0"/>
    <xf numFmtId="0" fontId="66" fillId="0" borderId="0"/>
    <xf numFmtId="0" fontId="67" fillId="30" borderId="19"/>
    <xf numFmtId="0" fontId="68" fillId="29" borderId="19"/>
    <xf numFmtId="0" fontId="69" fillId="30" borderId="20"/>
    <xf numFmtId="0" fontId="70" fillId="28" borderId="0"/>
    <xf numFmtId="0" fontId="71" fillId="0" borderId="21"/>
    <xf numFmtId="0" fontId="47" fillId="0" borderId="0"/>
    <xf numFmtId="0" fontId="23" fillId="0" borderId="0"/>
    <xf numFmtId="0" fontId="27" fillId="0" borderId="0"/>
    <xf numFmtId="0" fontId="27" fillId="0" borderId="0"/>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174" fontId="22" fillId="0" borderId="0"/>
    <xf numFmtId="0" fontId="22" fillId="0" borderId="0"/>
    <xf numFmtId="0" fontId="22" fillId="0" borderId="0"/>
  </cellStyleXfs>
  <cellXfs count="64">
    <xf numFmtId="0" fontId="0" fillId="0" borderId="0" xfId="0"/>
    <xf numFmtId="0" fontId="25" fillId="0" borderId="0" xfId="0" applyFont="1"/>
    <xf numFmtId="164" fontId="25" fillId="0" borderId="0" xfId="388" applyFont="1"/>
    <xf numFmtId="0" fontId="25" fillId="0" borderId="0" xfId="0" applyFont="1" applyAlignment="1">
      <alignment horizontal="center"/>
    </xf>
    <xf numFmtId="0" fontId="72" fillId="0" borderId="0" xfId="0" applyFont="1"/>
    <xf numFmtId="0" fontId="72" fillId="0" borderId="0" xfId="0" applyFont="1" applyAlignment="1">
      <alignment horizontal="center"/>
    </xf>
    <xf numFmtId="0" fontId="73" fillId="0" borderId="0" xfId="0" applyFont="1"/>
    <xf numFmtId="0" fontId="75" fillId="25" borderId="10" xfId="0" applyFont="1" applyFill="1" applyBorder="1" applyAlignment="1">
      <alignment horizontal="center" vertical="center" wrapText="1"/>
    </xf>
    <xf numFmtId="0" fontId="76" fillId="0" borderId="11" xfId="0" applyFont="1" applyBorder="1" applyAlignment="1">
      <alignment horizontal="center" vertical="center" wrapText="1" readingOrder="1"/>
    </xf>
    <xf numFmtId="165" fontId="76" fillId="0" borderId="13" xfId="0" applyNumberFormat="1" applyFont="1" applyBorder="1" applyAlignment="1">
      <alignment horizontal="center" vertical="center" wrapText="1" readingOrder="1"/>
    </xf>
    <xf numFmtId="0" fontId="76" fillId="0" borderId="10" xfId="0" applyFont="1" applyBorder="1" applyAlignment="1">
      <alignment horizontal="center" vertical="center" wrapText="1" readingOrder="1"/>
    </xf>
    <xf numFmtId="166" fontId="73" fillId="0" borderId="0" xfId="0" applyNumberFormat="1" applyFont="1"/>
    <xf numFmtId="0" fontId="74" fillId="0" borderId="12" xfId="0" applyFont="1" applyBorder="1" applyAlignment="1">
      <alignment wrapText="1"/>
    </xf>
    <xf numFmtId="167" fontId="73" fillId="0" borderId="0" xfId="388" applyNumberFormat="1" applyFont="1"/>
    <xf numFmtId="0" fontId="75" fillId="25" borderId="10" xfId="0" applyFont="1" applyFill="1" applyBorder="1" applyAlignment="1">
      <alignment horizontal="left" vertical="center" wrapText="1"/>
    </xf>
    <xf numFmtId="164" fontId="73" fillId="0" borderId="0" xfId="388" applyFont="1"/>
    <xf numFmtId="0" fontId="75" fillId="25" borderId="10" xfId="0" applyFont="1" applyFill="1" applyBorder="1" applyAlignment="1">
      <alignment vertical="center" wrapText="1"/>
    </xf>
    <xf numFmtId="0" fontId="73" fillId="0" borderId="0" xfId="0" applyFont="1" applyAlignment="1">
      <alignment horizontal="center"/>
    </xf>
    <xf numFmtId="165" fontId="73" fillId="0" borderId="0" xfId="0" applyNumberFormat="1" applyFont="1"/>
    <xf numFmtId="10" fontId="73" fillId="81" borderId="10" xfId="0" applyNumberFormat="1" applyFont="1" applyFill="1" applyBorder="1" applyAlignment="1">
      <alignment horizontal="center" vertical="center"/>
    </xf>
    <xf numFmtId="165" fontId="76" fillId="82" borderId="13" xfId="0" applyNumberFormat="1" applyFont="1" applyFill="1" applyBorder="1" applyAlignment="1">
      <alignment horizontal="center" vertical="center" wrapText="1" readingOrder="1"/>
    </xf>
    <xf numFmtId="0" fontId="76" fillId="0" borderId="29" xfId="0" applyFont="1" applyBorder="1" applyAlignment="1">
      <alignment horizontal="center" vertical="center" wrapText="1" readingOrder="1"/>
    </xf>
    <xf numFmtId="165" fontId="76" fillId="82" borderId="10" xfId="0" applyNumberFormat="1" applyFont="1" applyFill="1" applyBorder="1" applyAlignment="1">
      <alignment horizontal="center" vertical="center" wrapText="1" readingOrder="1"/>
    </xf>
    <xf numFmtId="0" fontId="76" fillId="82" borderId="10" xfId="0" applyFont="1" applyFill="1" applyBorder="1" applyAlignment="1">
      <alignment horizontal="center" vertical="center" wrapText="1" readingOrder="1"/>
    </xf>
    <xf numFmtId="0" fontId="74" fillId="82" borderId="10" xfId="0" applyFont="1" applyFill="1" applyBorder="1" applyAlignment="1">
      <alignment wrapText="1"/>
    </xf>
    <xf numFmtId="0" fontId="73" fillId="83" borderId="0" xfId="0" applyFont="1" applyFill="1"/>
    <xf numFmtId="0" fontId="77" fillId="84" borderId="0" xfId="0" applyFont="1" applyFill="1" applyAlignment="1">
      <alignment horizontal="center" vertical="center" wrapText="1"/>
    </xf>
    <xf numFmtId="168" fontId="0" fillId="0" borderId="0" xfId="0" applyNumberFormat="1"/>
    <xf numFmtId="1" fontId="0" fillId="0" borderId="0" xfId="0" applyNumberFormat="1"/>
    <xf numFmtId="0" fontId="0" fillId="0" borderId="0" xfId="0" applyAlignment="1">
      <alignment horizontal="left"/>
    </xf>
    <xf numFmtId="49" fontId="0" fillId="0" borderId="0" xfId="0" applyNumberFormat="1"/>
    <xf numFmtId="0" fontId="74" fillId="0" borderId="10" xfId="0" applyFont="1" applyBorder="1"/>
    <xf numFmtId="0" fontId="74" fillId="0" borderId="38" xfId="0" applyFont="1" applyBorder="1"/>
    <xf numFmtId="0" fontId="74" fillId="0" borderId="39" xfId="0" applyFont="1" applyBorder="1"/>
    <xf numFmtId="0" fontId="78" fillId="85" borderId="10" xfId="0" applyFont="1" applyFill="1" applyBorder="1"/>
    <xf numFmtId="0" fontId="78" fillId="85" borderId="38" xfId="0" applyFont="1" applyFill="1" applyBorder="1"/>
    <xf numFmtId="0" fontId="74" fillId="0" borderId="38" xfId="0" applyFont="1" applyBorder="1" applyAlignment="1">
      <alignment horizontal="center"/>
    </xf>
    <xf numFmtId="0" fontId="74" fillId="0" borderId="40" xfId="0" applyFont="1" applyBorder="1"/>
    <xf numFmtId="0" fontId="74" fillId="0" borderId="41" xfId="0" applyFont="1" applyBorder="1" applyAlignment="1">
      <alignment horizontal="center"/>
    </xf>
    <xf numFmtId="0" fontId="74" fillId="0" borderId="42" xfId="0" applyFont="1" applyBorder="1" applyAlignment="1">
      <alignment horizontal="center"/>
    </xf>
    <xf numFmtId="167" fontId="22" fillId="0" borderId="0" xfId="388" applyNumberFormat="1"/>
    <xf numFmtId="167" fontId="79" fillId="0" borderId="0" xfId="388" applyNumberFormat="1" applyFont="1"/>
    <xf numFmtId="0" fontId="78" fillId="85" borderId="39" xfId="0" applyFont="1" applyFill="1" applyBorder="1"/>
    <xf numFmtId="167" fontId="22" fillId="0" borderId="10" xfId="388" applyNumberFormat="1" applyBorder="1"/>
    <xf numFmtId="14" fontId="0" fillId="0" borderId="0" xfId="0" applyNumberFormat="1"/>
    <xf numFmtId="0" fontId="0" fillId="86" borderId="0" xfId="0" applyFill="1"/>
    <xf numFmtId="0" fontId="75" fillId="24" borderId="14" xfId="0" applyFont="1" applyFill="1" applyBorder="1" applyAlignment="1">
      <alignment horizontal="center" vertical="center" wrapText="1" readingOrder="1"/>
    </xf>
    <xf numFmtId="0" fontId="0" fillId="0" borderId="15" xfId="0" applyBorder="1"/>
    <xf numFmtId="0" fontId="75" fillId="25" borderId="10" xfId="0" applyFont="1" applyFill="1" applyBorder="1" applyAlignment="1">
      <alignment horizontal="center" vertical="center" wrapText="1"/>
    </xf>
    <xf numFmtId="0" fontId="0" fillId="0" borderId="30" xfId="0" applyBorder="1"/>
    <xf numFmtId="0" fontId="73" fillId="0" borderId="10" xfId="0" applyFont="1" applyBorder="1" applyAlignment="1">
      <alignment horizontal="left" vertical="center" wrapText="1"/>
    </xf>
    <xf numFmtId="0" fontId="0" fillId="0" borderId="31" xfId="0" applyBorder="1"/>
    <xf numFmtId="0" fontId="0" fillId="0" borderId="32" xfId="0" applyBorder="1"/>
    <xf numFmtId="0" fontId="0" fillId="0" borderId="34" xfId="0" applyBorder="1"/>
    <xf numFmtId="0" fontId="0" fillId="0" borderId="35" xfId="0" applyBorder="1"/>
    <xf numFmtId="0" fontId="0" fillId="0" borderId="36" xfId="0" applyBorder="1"/>
    <xf numFmtId="0" fontId="0" fillId="0" borderId="33" xfId="0" applyBorder="1"/>
    <xf numFmtId="0" fontId="73" fillId="82" borderId="10" xfId="0" applyFont="1" applyFill="1" applyBorder="1" applyAlignment="1">
      <alignment horizontal="left" vertical="center" wrapText="1"/>
    </xf>
    <xf numFmtId="0" fontId="78" fillId="85" borderId="37" xfId="0" applyFont="1" applyFill="1" applyBorder="1" applyAlignment="1">
      <alignment horizontal="center"/>
    </xf>
    <xf numFmtId="0" fontId="78" fillId="85" borderId="0" xfId="0" applyFont="1" applyFill="1" applyAlignment="1">
      <alignment horizontal="center"/>
    </xf>
    <xf numFmtId="0" fontId="78" fillId="0" borderId="38" xfId="0" applyFont="1" applyBorder="1" applyAlignment="1">
      <alignment horizontal="right"/>
    </xf>
    <xf numFmtId="0" fontId="78" fillId="0" borderId="43" xfId="0" applyFont="1" applyBorder="1" applyAlignment="1">
      <alignment horizontal="right"/>
    </xf>
    <xf numFmtId="0" fontId="74" fillId="0" borderId="38" xfId="0" applyFont="1" applyBorder="1" applyAlignment="1">
      <alignment horizontal="right"/>
    </xf>
    <xf numFmtId="0" fontId="74" fillId="0" borderId="43" xfId="0" applyFont="1" applyBorder="1" applyAlignment="1">
      <alignment horizontal="right"/>
    </xf>
  </cellXfs>
  <cellStyles count="39543">
    <cellStyle name="20% - Accent1" xfId="1" xr:uid="{00000000-0005-0000-0000-000001000000}"/>
    <cellStyle name="20% - Accent1 2" xfId="553" xr:uid="{00000000-0005-0000-0000-000029020000}"/>
    <cellStyle name="20% - Accent1 3" xfId="554" xr:uid="{00000000-0005-0000-0000-00002A020000}"/>
    <cellStyle name="20% - Accent1 4" xfId="555" xr:uid="{00000000-0005-0000-0000-00002B020000}"/>
    <cellStyle name="20% - Accent1 5" xfId="556" xr:uid="{00000000-0005-0000-0000-00002C020000}"/>
    <cellStyle name="20% - Accent1 6" xfId="552" xr:uid="{00000000-0005-0000-0000-000028020000}"/>
    <cellStyle name="20% - Accent2" xfId="2" xr:uid="{00000000-0005-0000-0000-000002000000}"/>
    <cellStyle name="20% - Accent2 2" xfId="558" xr:uid="{00000000-0005-0000-0000-00002E020000}"/>
    <cellStyle name="20% - Accent2 3" xfId="559" xr:uid="{00000000-0005-0000-0000-00002F020000}"/>
    <cellStyle name="20% - Accent2 4" xfId="560" xr:uid="{00000000-0005-0000-0000-000030020000}"/>
    <cellStyle name="20% - Accent2 5" xfId="561" xr:uid="{00000000-0005-0000-0000-000031020000}"/>
    <cellStyle name="20% - Accent2 6" xfId="557" xr:uid="{00000000-0005-0000-0000-00002D020000}"/>
    <cellStyle name="20% - Accent3" xfId="3" xr:uid="{00000000-0005-0000-0000-000003000000}"/>
    <cellStyle name="20% - Accent3 2" xfId="563" xr:uid="{00000000-0005-0000-0000-000033020000}"/>
    <cellStyle name="20% - Accent3 3" xfId="564" xr:uid="{00000000-0005-0000-0000-000034020000}"/>
    <cellStyle name="20% - Accent3 4" xfId="565" xr:uid="{00000000-0005-0000-0000-000035020000}"/>
    <cellStyle name="20% - Accent3 5" xfId="566" xr:uid="{00000000-0005-0000-0000-000036020000}"/>
    <cellStyle name="20% - Accent3 6" xfId="562" xr:uid="{00000000-0005-0000-0000-000032020000}"/>
    <cellStyle name="20% - Accent4" xfId="4" xr:uid="{00000000-0005-0000-0000-000004000000}"/>
    <cellStyle name="20% - Accent4 2" xfId="568" xr:uid="{00000000-0005-0000-0000-000038020000}"/>
    <cellStyle name="20% - Accent4 3" xfId="569" xr:uid="{00000000-0005-0000-0000-000039020000}"/>
    <cellStyle name="20% - Accent4 4" xfId="570" xr:uid="{00000000-0005-0000-0000-00003A020000}"/>
    <cellStyle name="20% - Accent4 5" xfId="571" xr:uid="{00000000-0005-0000-0000-00003B020000}"/>
    <cellStyle name="20% - Accent4 6" xfId="567" xr:uid="{00000000-0005-0000-0000-000037020000}"/>
    <cellStyle name="20% - Accent5" xfId="5" xr:uid="{00000000-0005-0000-0000-000005000000}"/>
    <cellStyle name="20% - Accent5 2" xfId="573" xr:uid="{00000000-0005-0000-0000-00003D020000}"/>
    <cellStyle name="20% - Accent5 3" xfId="574" xr:uid="{00000000-0005-0000-0000-00003E020000}"/>
    <cellStyle name="20% - Accent5 4" xfId="575" xr:uid="{00000000-0005-0000-0000-00003F020000}"/>
    <cellStyle name="20% - Accent5 5" xfId="576" xr:uid="{00000000-0005-0000-0000-000040020000}"/>
    <cellStyle name="20% - Accent5 6" xfId="572" xr:uid="{00000000-0005-0000-0000-00003C020000}"/>
    <cellStyle name="20% - Accent6" xfId="6" xr:uid="{00000000-0005-0000-0000-000006000000}"/>
    <cellStyle name="20% - Accent6 2" xfId="578" xr:uid="{00000000-0005-0000-0000-000042020000}"/>
    <cellStyle name="20% - Accent6 3" xfId="579" xr:uid="{00000000-0005-0000-0000-000043020000}"/>
    <cellStyle name="20% - Accent6 4" xfId="580" xr:uid="{00000000-0005-0000-0000-000044020000}"/>
    <cellStyle name="20% - Accent6 5" xfId="581" xr:uid="{00000000-0005-0000-0000-000045020000}"/>
    <cellStyle name="20% - Accent6 6" xfId="577" xr:uid="{00000000-0005-0000-0000-000041020000}"/>
    <cellStyle name="20% - Énfasis1 10" xfId="7" xr:uid="{00000000-0005-0000-0000-000007000000}"/>
    <cellStyle name="20% - Énfasis1 11" xfId="8" xr:uid="{00000000-0005-0000-0000-000008000000}"/>
    <cellStyle name="20% - Énfasis1 12" xfId="9" xr:uid="{00000000-0005-0000-0000-000009000000}"/>
    <cellStyle name="20% - Énfasis1 2" xfId="10" xr:uid="{00000000-0005-0000-0000-00000A000000}"/>
    <cellStyle name="20% - Énfasis1 2 2" xfId="582" xr:uid="{00000000-0005-0000-0000-000046020000}"/>
    <cellStyle name="20% - Énfasis1 3" xfId="11" xr:uid="{00000000-0005-0000-0000-00000B000000}"/>
    <cellStyle name="20% - Énfasis1 4" xfId="12" xr:uid="{00000000-0005-0000-0000-00000C000000}"/>
    <cellStyle name="20% - Énfasis1 5" xfId="13" xr:uid="{00000000-0005-0000-0000-00000D000000}"/>
    <cellStyle name="20% - Énfasis1 5 2" xfId="583" xr:uid="{00000000-0005-0000-0000-000047020000}"/>
    <cellStyle name="20% - Énfasis1 6" xfId="14" xr:uid="{00000000-0005-0000-0000-00000E000000}"/>
    <cellStyle name="20% - Énfasis1 6 2" xfId="584" xr:uid="{00000000-0005-0000-0000-000048020000}"/>
    <cellStyle name="20% - Énfasis1 7" xfId="15" xr:uid="{00000000-0005-0000-0000-00000F000000}"/>
    <cellStyle name="20% - Énfasis1 7 2" xfId="585" xr:uid="{00000000-0005-0000-0000-000049020000}"/>
    <cellStyle name="20% - Énfasis1 8" xfId="16" xr:uid="{00000000-0005-0000-0000-000010000000}"/>
    <cellStyle name="20% - Énfasis1 8 2" xfId="586" xr:uid="{00000000-0005-0000-0000-00004A020000}"/>
    <cellStyle name="20% - Énfasis1 9" xfId="17" xr:uid="{00000000-0005-0000-0000-000011000000}"/>
    <cellStyle name="20% - Énfasis2 10" xfId="18" xr:uid="{00000000-0005-0000-0000-000012000000}"/>
    <cellStyle name="20% - Énfasis2 11" xfId="19" xr:uid="{00000000-0005-0000-0000-000013000000}"/>
    <cellStyle name="20% - Énfasis2 12" xfId="20" xr:uid="{00000000-0005-0000-0000-000014000000}"/>
    <cellStyle name="20% - Énfasis2 2" xfId="21" xr:uid="{00000000-0005-0000-0000-000015000000}"/>
    <cellStyle name="20% - Énfasis2 2 2" xfId="587" xr:uid="{00000000-0005-0000-0000-00004B020000}"/>
    <cellStyle name="20% - Énfasis2 3" xfId="22" xr:uid="{00000000-0005-0000-0000-000016000000}"/>
    <cellStyle name="20% - Énfasis2 4" xfId="23" xr:uid="{00000000-0005-0000-0000-000017000000}"/>
    <cellStyle name="20% - Énfasis2 5" xfId="24" xr:uid="{00000000-0005-0000-0000-000018000000}"/>
    <cellStyle name="20% - Énfasis2 5 2" xfId="588" xr:uid="{00000000-0005-0000-0000-00004C020000}"/>
    <cellStyle name="20% - Énfasis2 6" xfId="25" xr:uid="{00000000-0005-0000-0000-000019000000}"/>
    <cellStyle name="20% - Énfasis2 6 2" xfId="589" xr:uid="{00000000-0005-0000-0000-00004D020000}"/>
    <cellStyle name="20% - Énfasis2 7" xfId="26" xr:uid="{00000000-0005-0000-0000-00001A000000}"/>
    <cellStyle name="20% - Énfasis2 7 2" xfId="590" xr:uid="{00000000-0005-0000-0000-00004E020000}"/>
    <cellStyle name="20% - Énfasis2 8" xfId="27" xr:uid="{00000000-0005-0000-0000-00001B000000}"/>
    <cellStyle name="20% - Énfasis2 8 2" xfId="591" xr:uid="{00000000-0005-0000-0000-00004F020000}"/>
    <cellStyle name="20% - Énfasis2 9" xfId="28" xr:uid="{00000000-0005-0000-0000-00001C000000}"/>
    <cellStyle name="20% - Énfasis3 10" xfId="29" xr:uid="{00000000-0005-0000-0000-00001D000000}"/>
    <cellStyle name="20% - Énfasis3 11" xfId="30" xr:uid="{00000000-0005-0000-0000-00001E000000}"/>
    <cellStyle name="20% - Énfasis3 12" xfId="31" xr:uid="{00000000-0005-0000-0000-00001F000000}"/>
    <cellStyle name="20% - Énfasis3 2" xfId="32" xr:uid="{00000000-0005-0000-0000-000020000000}"/>
    <cellStyle name="20% - Énfasis3 2 2" xfId="592" xr:uid="{00000000-0005-0000-0000-000050020000}"/>
    <cellStyle name="20% - Énfasis3 3" xfId="33" xr:uid="{00000000-0005-0000-0000-000021000000}"/>
    <cellStyle name="20% - Énfasis3 4" xfId="34" xr:uid="{00000000-0005-0000-0000-000022000000}"/>
    <cellStyle name="20% - Énfasis3 5" xfId="35" xr:uid="{00000000-0005-0000-0000-000023000000}"/>
    <cellStyle name="20% - Énfasis3 5 2" xfId="593" xr:uid="{00000000-0005-0000-0000-000051020000}"/>
    <cellStyle name="20% - Énfasis3 6" xfId="36" xr:uid="{00000000-0005-0000-0000-000024000000}"/>
    <cellStyle name="20% - Énfasis3 6 2" xfId="594" xr:uid="{00000000-0005-0000-0000-000052020000}"/>
    <cellStyle name="20% - Énfasis3 7" xfId="37" xr:uid="{00000000-0005-0000-0000-000025000000}"/>
    <cellStyle name="20% - Énfasis3 7 2" xfId="595" xr:uid="{00000000-0005-0000-0000-000053020000}"/>
    <cellStyle name="20% - Énfasis3 8" xfId="38" xr:uid="{00000000-0005-0000-0000-000026000000}"/>
    <cellStyle name="20% - Énfasis3 8 2" xfId="596" xr:uid="{00000000-0005-0000-0000-000054020000}"/>
    <cellStyle name="20% - Énfasis3 9" xfId="39" xr:uid="{00000000-0005-0000-0000-000027000000}"/>
    <cellStyle name="20% - Énfasis4 10" xfId="40" xr:uid="{00000000-0005-0000-0000-000028000000}"/>
    <cellStyle name="20% - Énfasis4 11" xfId="41" xr:uid="{00000000-0005-0000-0000-000029000000}"/>
    <cellStyle name="20% - Énfasis4 12" xfId="42" xr:uid="{00000000-0005-0000-0000-00002A000000}"/>
    <cellStyle name="20% - Énfasis4 2" xfId="43" xr:uid="{00000000-0005-0000-0000-00002B000000}"/>
    <cellStyle name="20% - Énfasis4 2 2" xfId="597" xr:uid="{00000000-0005-0000-0000-000055020000}"/>
    <cellStyle name="20% - Énfasis4 3" xfId="44" xr:uid="{00000000-0005-0000-0000-00002C000000}"/>
    <cellStyle name="20% - Énfasis4 4" xfId="45" xr:uid="{00000000-0005-0000-0000-00002D000000}"/>
    <cellStyle name="20% - Énfasis4 5" xfId="46" xr:uid="{00000000-0005-0000-0000-00002E000000}"/>
    <cellStyle name="20% - Énfasis4 5 2" xfId="598" xr:uid="{00000000-0005-0000-0000-000056020000}"/>
    <cellStyle name="20% - Énfasis4 6" xfId="47" xr:uid="{00000000-0005-0000-0000-00002F000000}"/>
    <cellStyle name="20% - Énfasis4 6 2" xfId="599" xr:uid="{00000000-0005-0000-0000-000057020000}"/>
    <cellStyle name="20% - Énfasis4 7" xfId="48" xr:uid="{00000000-0005-0000-0000-000030000000}"/>
    <cellStyle name="20% - Énfasis4 7 2" xfId="600" xr:uid="{00000000-0005-0000-0000-000058020000}"/>
    <cellStyle name="20% - Énfasis4 8" xfId="49" xr:uid="{00000000-0005-0000-0000-000031000000}"/>
    <cellStyle name="20% - Énfasis4 8 2" xfId="601" xr:uid="{00000000-0005-0000-0000-000059020000}"/>
    <cellStyle name="20% - Énfasis4 9" xfId="50" xr:uid="{00000000-0005-0000-0000-000032000000}"/>
    <cellStyle name="20% - Énfasis5 10" xfId="51" xr:uid="{00000000-0005-0000-0000-000033000000}"/>
    <cellStyle name="20% - Énfasis5 11" xfId="52" xr:uid="{00000000-0005-0000-0000-000034000000}"/>
    <cellStyle name="20% - Énfasis5 12" xfId="53" xr:uid="{00000000-0005-0000-0000-000035000000}"/>
    <cellStyle name="20% - Énfasis5 2" xfId="54" xr:uid="{00000000-0005-0000-0000-000036000000}"/>
    <cellStyle name="20% - Énfasis5 2 2" xfId="602" xr:uid="{00000000-0005-0000-0000-00005A020000}"/>
    <cellStyle name="20% - Énfasis5 3" xfId="55" xr:uid="{00000000-0005-0000-0000-000037000000}"/>
    <cellStyle name="20% - Énfasis5 4" xfId="56" xr:uid="{00000000-0005-0000-0000-000038000000}"/>
    <cellStyle name="20% - Énfasis5 5" xfId="57" xr:uid="{00000000-0005-0000-0000-000039000000}"/>
    <cellStyle name="20% - Énfasis5 5 2" xfId="603" xr:uid="{00000000-0005-0000-0000-00005B020000}"/>
    <cellStyle name="20% - Énfasis5 6" xfId="58" xr:uid="{00000000-0005-0000-0000-00003A000000}"/>
    <cellStyle name="20% - Énfasis5 6 2" xfId="604" xr:uid="{00000000-0005-0000-0000-00005C020000}"/>
    <cellStyle name="20% - Énfasis5 7" xfId="59" xr:uid="{00000000-0005-0000-0000-00003B000000}"/>
    <cellStyle name="20% - Énfasis5 7 2" xfId="605" xr:uid="{00000000-0005-0000-0000-00005D020000}"/>
    <cellStyle name="20% - Énfasis5 8" xfId="60" xr:uid="{00000000-0005-0000-0000-00003C000000}"/>
    <cellStyle name="20% - Énfasis5 8 2" xfId="606" xr:uid="{00000000-0005-0000-0000-00005E020000}"/>
    <cellStyle name="20% - Énfasis5 9" xfId="61" xr:uid="{00000000-0005-0000-0000-00003D000000}"/>
    <cellStyle name="20% - Énfasis6 10" xfId="62" xr:uid="{00000000-0005-0000-0000-00003E000000}"/>
    <cellStyle name="20% - Énfasis6 11" xfId="63" xr:uid="{00000000-0005-0000-0000-00003F000000}"/>
    <cellStyle name="20% - Énfasis6 12" xfId="64" xr:uid="{00000000-0005-0000-0000-000040000000}"/>
    <cellStyle name="20% - Énfasis6 2" xfId="65" xr:uid="{00000000-0005-0000-0000-000041000000}"/>
    <cellStyle name="20% - Énfasis6 2 2" xfId="607" xr:uid="{00000000-0005-0000-0000-00005F020000}"/>
    <cellStyle name="20% - Énfasis6 3" xfId="66" xr:uid="{00000000-0005-0000-0000-000042000000}"/>
    <cellStyle name="20% - Énfasis6 4" xfId="67" xr:uid="{00000000-0005-0000-0000-000043000000}"/>
    <cellStyle name="20% - Énfasis6 5" xfId="68" xr:uid="{00000000-0005-0000-0000-000044000000}"/>
    <cellStyle name="20% - Énfasis6 5 2" xfId="608" xr:uid="{00000000-0005-0000-0000-000060020000}"/>
    <cellStyle name="20% - Énfasis6 6" xfId="69" xr:uid="{00000000-0005-0000-0000-000045000000}"/>
    <cellStyle name="20% - Énfasis6 6 2" xfId="609" xr:uid="{00000000-0005-0000-0000-000061020000}"/>
    <cellStyle name="20% - Énfasis6 7" xfId="70" xr:uid="{00000000-0005-0000-0000-000046000000}"/>
    <cellStyle name="20% - Énfasis6 7 2" xfId="610" xr:uid="{00000000-0005-0000-0000-000062020000}"/>
    <cellStyle name="20% - Énfasis6 8" xfId="71" xr:uid="{00000000-0005-0000-0000-000047000000}"/>
    <cellStyle name="20% - Énfasis6 8 2" xfId="611" xr:uid="{00000000-0005-0000-0000-000063020000}"/>
    <cellStyle name="20% - Énfasis6 9" xfId="72" xr:uid="{00000000-0005-0000-0000-000048000000}"/>
    <cellStyle name="20% - 强调文字颜色 1" xfId="612" xr:uid="{00000000-0005-0000-0000-000064020000}"/>
    <cellStyle name="20% - 强调文字颜色 2" xfId="613" xr:uid="{00000000-0005-0000-0000-000065020000}"/>
    <cellStyle name="20% - 强调文字颜色 3" xfId="614" xr:uid="{00000000-0005-0000-0000-000066020000}"/>
    <cellStyle name="20% - 强调文字颜色 4" xfId="615" xr:uid="{00000000-0005-0000-0000-000067020000}"/>
    <cellStyle name="20% - 强调文字颜色 5" xfId="616" xr:uid="{00000000-0005-0000-0000-000068020000}"/>
    <cellStyle name="20% - 强调文字颜色 6" xfId="617" xr:uid="{00000000-0005-0000-0000-000069020000}"/>
    <cellStyle name="40% - Accent1" xfId="73" xr:uid="{00000000-0005-0000-0000-000049000000}"/>
    <cellStyle name="40% - Accent1 2" xfId="619" xr:uid="{00000000-0005-0000-0000-00006B020000}"/>
    <cellStyle name="40% - Accent1 3" xfId="620" xr:uid="{00000000-0005-0000-0000-00006C020000}"/>
    <cellStyle name="40% - Accent1 4" xfId="621" xr:uid="{00000000-0005-0000-0000-00006D020000}"/>
    <cellStyle name="40% - Accent1 5" xfId="622" xr:uid="{00000000-0005-0000-0000-00006E020000}"/>
    <cellStyle name="40% - Accent1 6" xfId="618" xr:uid="{00000000-0005-0000-0000-00006A020000}"/>
    <cellStyle name="40% - Accent2" xfId="74" xr:uid="{00000000-0005-0000-0000-00004A000000}"/>
    <cellStyle name="40% - Accent2 2" xfId="624" xr:uid="{00000000-0005-0000-0000-000070020000}"/>
    <cellStyle name="40% - Accent2 3" xfId="625" xr:uid="{00000000-0005-0000-0000-000071020000}"/>
    <cellStyle name="40% - Accent2 4" xfId="626" xr:uid="{00000000-0005-0000-0000-000072020000}"/>
    <cellStyle name="40% - Accent2 5" xfId="627" xr:uid="{00000000-0005-0000-0000-000073020000}"/>
    <cellStyle name="40% - Accent2 6" xfId="623" xr:uid="{00000000-0005-0000-0000-00006F020000}"/>
    <cellStyle name="40% - Accent3" xfId="75" xr:uid="{00000000-0005-0000-0000-00004B000000}"/>
    <cellStyle name="40% - Accent3 2" xfId="629" xr:uid="{00000000-0005-0000-0000-000075020000}"/>
    <cellStyle name="40% - Accent3 3" xfId="630" xr:uid="{00000000-0005-0000-0000-000076020000}"/>
    <cellStyle name="40% - Accent3 4" xfId="631" xr:uid="{00000000-0005-0000-0000-000077020000}"/>
    <cellStyle name="40% - Accent3 5" xfId="632" xr:uid="{00000000-0005-0000-0000-000078020000}"/>
    <cellStyle name="40% - Accent3 6" xfId="628" xr:uid="{00000000-0005-0000-0000-000074020000}"/>
    <cellStyle name="40% - Accent4" xfId="76" xr:uid="{00000000-0005-0000-0000-00004C000000}"/>
    <cellStyle name="40% - Accent4 2" xfId="634" xr:uid="{00000000-0005-0000-0000-00007A020000}"/>
    <cellStyle name="40% - Accent4 3" xfId="635" xr:uid="{00000000-0005-0000-0000-00007B020000}"/>
    <cellStyle name="40% - Accent4 4" xfId="636" xr:uid="{00000000-0005-0000-0000-00007C020000}"/>
    <cellStyle name="40% - Accent4 5" xfId="637" xr:uid="{00000000-0005-0000-0000-00007D020000}"/>
    <cellStyle name="40% - Accent4 6" xfId="633" xr:uid="{00000000-0005-0000-0000-000079020000}"/>
    <cellStyle name="40% - Accent5" xfId="77" xr:uid="{00000000-0005-0000-0000-00004D000000}"/>
    <cellStyle name="40% - Accent5 2" xfId="639" xr:uid="{00000000-0005-0000-0000-00007F020000}"/>
    <cellStyle name="40% - Accent5 3" xfId="640" xr:uid="{00000000-0005-0000-0000-000080020000}"/>
    <cellStyle name="40% - Accent5 4" xfId="641" xr:uid="{00000000-0005-0000-0000-000081020000}"/>
    <cellStyle name="40% - Accent5 5" xfId="642" xr:uid="{00000000-0005-0000-0000-000082020000}"/>
    <cellStyle name="40% - Accent5 6" xfId="638" xr:uid="{00000000-0005-0000-0000-00007E020000}"/>
    <cellStyle name="40% - Accent6" xfId="78" xr:uid="{00000000-0005-0000-0000-00004E000000}"/>
    <cellStyle name="40% - Accent6 2" xfId="644" xr:uid="{00000000-0005-0000-0000-000084020000}"/>
    <cellStyle name="40% - Accent6 3" xfId="645" xr:uid="{00000000-0005-0000-0000-000085020000}"/>
    <cellStyle name="40% - Accent6 4" xfId="646" xr:uid="{00000000-0005-0000-0000-000086020000}"/>
    <cellStyle name="40% - Accent6 5" xfId="647" xr:uid="{00000000-0005-0000-0000-000087020000}"/>
    <cellStyle name="40% - Accent6 6" xfId="643" xr:uid="{00000000-0005-0000-0000-000083020000}"/>
    <cellStyle name="40% - Énfasis1 10" xfId="79" xr:uid="{00000000-0005-0000-0000-00004F000000}"/>
    <cellStyle name="40% - Énfasis1 11" xfId="80" xr:uid="{00000000-0005-0000-0000-000050000000}"/>
    <cellStyle name="40% - Énfasis1 12" xfId="81" xr:uid="{00000000-0005-0000-0000-000051000000}"/>
    <cellStyle name="40% - Énfasis1 2" xfId="82" xr:uid="{00000000-0005-0000-0000-000052000000}"/>
    <cellStyle name="40% - Énfasis1 2 2" xfId="648" xr:uid="{00000000-0005-0000-0000-000088020000}"/>
    <cellStyle name="40% - Énfasis1 3" xfId="83" xr:uid="{00000000-0005-0000-0000-000053000000}"/>
    <cellStyle name="40% - Énfasis1 4" xfId="84" xr:uid="{00000000-0005-0000-0000-000054000000}"/>
    <cellStyle name="40% - Énfasis1 5" xfId="85" xr:uid="{00000000-0005-0000-0000-000055000000}"/>
    <cellStyle name="40% - Énfasis1 5 2" xfId="649" xr:uid="{00000000-0005-0000-0000-000089020000}"/>
    <cellStyle name="40% - Énfasis1 6" xfId="86" xr:uid="{00000000-0005-0000-0000-000056000000}"/>
    <cellStyle name="40% - Énfasis1 6 2" xfId="650" xr:uid="{00000000-0005-0000-0000-00008A020000}"/>
    <cellStyle name="40% - Énfasis1 7" xfId="87" xr:uid="{00000000-0005-0000-0000-000057000000}"/>
    <cellStyle name="40% - Énfasis1 7 2" xfId="651" xr:uid="{00000000-0005-0000-0000-00008B020000}"/>
    <cellStyle name="40% - Énfasis1 8" xfId="88" xr:uid="{00000000-0005-0000-0000-000058000000}"/>
    <cellStyle name="40% - Énfasis1 8 2" xfId="652" xr:uid="{00000000-0005-0000-0000-00008C020000}"/>
    <cellStyle name="40% - Énfasis1 9" xfId="89" xr:uid="{00000000-0005-0000-0000-000059000000}"/>
    <cellStyle name="40% - Énfasis2 10" xfId="90" xr:uid="{00000000-0005-0000-0000-00005A000000}"/>
    <cellStyle name="40% - Énfasis2 11" xfId="91" xr:uid="{00000000-0005-0000-0000-00005B000000}"/>
    <cellStyle name="40% - Énfasis2 12" xfId="92" xr:uid="{00000000-0005-0000-0000-00005C000000}"/>
    <cellStyle name="40% - Énfasis2 2" xfId="93" xr:uid="{00000000-0005-0000-0000-00005D000000}"/>
    <cellStyle name="40% - Énfasis2 2 2" xfId="653" xr:uid="{00000000-0005-0000-0000-00008D020000}"/>
    <cellStyle name="40% - Énfasis2 3" xfId="94" xr:uid="{00000000-0005-0000-0000-00005E000000}"/>
    <cellStyle name="40% - Énfasis2 4" xfId="95" xr:uid="{00000000-0005-0000-0000-00005F000000}"/>
    <cellStyle name="40% - Énfasis2 5" xfId="96" xr:uid="{00000000-0005-0000-0000-000060000000}"/>
    <cellStyle name="40% - Énfasis2 5 2" xfId="654" xr:uid="{00000000-0005-0000-0000-00008E020000}"/>
    <cellStyle name="40% - Énfasis2 6" xfId="97" xr:uid="{00000000-0005-0000-0000-000061000000}"/>
    <cellStyle name="40% - Énfasis2 6 2" xfId="655" xr:uid="{00000000-0005-0000-0000-00008F020000}"/>
    <cellStyle name="40% - Énfasis2 7" xfId="98" xr:uid="{00000000-0005-0000-0000-000062000000}"/>
    <cellStyle name="40% - Énfasis2 7 2" xfId="656" xr:uid="{00000000-0005-0000-0000-000090020000}"/>
    <cellStyle name="40% - Énfasis2 8" xfId="99" xr:uid="{00000000-0005-0000-0000-000063000000}"/>
    <cellStyle name="40% - Énfasis2 8 2" xfId="657" xr:uid="{00000000-0005-0000-0000-000091020000}"/>
    <cellStyle name="40% - Énfasis2 9" xfId="100" xr:uid="{00000000-0005-0000-0000-000064000000}"/>
    <cellStyle name="40% - Énfasis3 10" xfId="101" xr:uid="{00000000-0005-0000-0000-000065000000}"/>
    <cellStyle name="40% - Énfasis3 11" xfId="102" xr:uid="{00000000-0005-0000-0000-000066000000}"/>
    <cellStyle name="40% - Énfasis3 12" xfId="103" xr:uid="{00000000-0005-0000-0000-000067000000}"/>
    <cellStyle name="40% - Énfasis3 2" xfId="104" xr:uid="{00000000-0005-0000-0000-000068000000}"/>
    <cellStyle name="40% - Énfasis3 2 2" xfId="658" xr:uid="{00000000-0005-0000-0000-000092020000}"/>
    <cellStyle name="40% - Énfasis3 3" xfId="105" xr:uid="{00000000-0005-0000-0000-000069000000}"/>
    <cellStyle name="40% - Énfasis3 4" xfId="106" xr:uid="{00000000-0005-0000-0000-00006A000000}"/>
    <cellStyle name="40% - Énfasis3 5" xfId="107" xr:uid="{00000000-0005-0000-0000-00006B000000}"/>
    <cellStyle name="40% - Énfasis3 5 2" xfId="659" xr:uid="{00000000-0005-0000-0000-000093020000}"/>
    <cellStyle name="40% - Énfasis3 6" xfId="108" xr:uid="{00000000-0005-0000-0000-00006C000000}"/>
    <cellStyle name="40% - Énfasis3 6 2" xfId="660" xr:uid="{00000000-0005-0000-0000-000094020000}"/>
    <cellStyle name="40% - Énfasis3 7" xfId="109" xr:uid="{00000000-0005-0000-0000-00006D000000}"/>
    <cellStyle name="40% - Énfasis3 7 2" xfId="661" xr:uid="{00000000-0005-0000-0000-000095020000}"/>
    <cellStyle name="40% - Énfasis3 8" xfId="110" xr:uid="{00000000-0005-0000-0000-00006E000000}"/>
    <cellStyle name="40% - Énfasis3 8 2" xfId="662" xr:uid="{00000000-0005-0000-0000-000096020000}"/>
    <cellStyle name="40% - Énfasis3 9" xfId="111" xr:uid="{00000000-0005-0000-0000-00006F000000}"/>
    <cellStyle name="40% - Énfasis4 10" xfId="112" xr:uid="{00000000-0005-0000-0000-000070000000}"/>
    <cellStyle name="40% - Énfasis4 11" xfId="113" xr:uid="{00000000-0005-0000-0000-000071000000}"/>
    <cellStyle name="40% - Énfasis4 12" xfId="114" xr:uid="{00000000-0005-0000-0000-000072000000}"/>
    <cellStyle name="40% - Énfasis4 2" xfId="115" xr:uid="{00000000-0005-0000-0000-000073000000}"/>
    <cellStyle name="40% - Énfasis4 2 2" xfId="663" xr:uid="{00000000-0005-0000-0000-000097020000}"/>
    <cellStyle name="40% - Énfasis4 3" xfId="116" xr:uid="{00000000-0005-0000-0000-000074000000}"/>
    <cellStyle name="40% - Énfasis4 4" xfId="117" xr:uid="{00000000-0005-0000-0000-000075000000}"/>
    <cellStyle name="40% - Énfasis4 5" xfId="118" xr:uid="{00000000-0005-0000-0000-000076000000}"/>
    <cellStyle name="40% - Énfasis4 5 2" xfId="664" xr:uid="{00000000-0005-0000-0000-000098020000}"/>
    <cellStyle name="40% - Énfasis4 6" xfId="119" xr:uid="{00000000-0005-0000-0000-000077000000}"/>
    <cellStyle name="40% - Énfasis4 6 2" xfId="665" xr:uid="{00000000-0005-0000-0000-000099020000}"/>
    <cellStyle name="40% - Énfasis4 7" xfId="120" xr:uid="{00000000-0005-0000-0000-000078000000}"/>
    <cellStyle name="40% - Énfasis4 7 2" xfId="666" xr:uid="{00000000-0005-0000-0000-00009A020000}"/>
    <cellStyle name="40% - Énfasis4 8" xfId="121" xr:uid="{00000000-0005-0000-0000-000079000000}"/>
    <cellStyle name="40% - Énfasis4 8 2" xfId="667" xr:uid="{00000000-0005-0000-0000-00009B020000}"/>
    <cellStyle name="40% - Énfasis4 9" xfId="122" xr:uid="{00000000-0005-0000-0000-00007A000000}"/>
    <cellStyle name="40% - Énfasis5 10" xfId="123" xr:uid="{00000000-0005-0000-0000-00007B000000}"/>
    <cellStyle name="40% - Énfasis5 11" xfId="124" xr:uid="{00000000-0005-0000-0000-00007C000000}"/>
    <cellStyle name="40% - Énfasis5 12" xfId="125" xr:uid="{00000000-0005-0000-0000-00007D000000}"/>
    <cellStyle name="40% - Énfasis5 2" xfId="126" xr:uid="{00000000-0005-0000-0000-00007E000000}"/>
    <cellStyle name="40% - Énfasis5 2 2" xfId="668" xr:uid="{00000000-0005-0000-0000-00009C020000}"/>
    <cellStyle name="40% - Énfasis5 3" xfId="127" xr:uid="{00000000-0005-0000-0000-00007F000000}"/>
    <cellStyle name="40% - Énfasis5 4" xfId="128" xr:uid="{00000000-0005-0000-0000-000080000000}"/>
    <cellStyle name="40% - Énfasis5 5" xfId="129" xr:uid="{00000000-0005-0000-0000-000081000000}"/>
    <cellStyle name="40% - Énfasis5 5 2" xfId="669" xr:uid="{00000000-0005-0000-0000-00009D020000}"/>
    <cellStyle name="40% - Énfasis5 6" xfId="130" xr:uid="{00000000-0005-0000-0000-000082000000}"/>
    <cellStyle name="40% - Énfasis5 6 2" xfId="670" xr:uid="{00000000-0005-0000-0000-00009E020000}"/>
    <cellStyle name="40% - Énfasis5 7" xfId="131" xr:uid="{00000000-0005-0000-0000-000083000000}"/>
    <cellStyle name="40% - Énfasis5 7 2" xfId="671" xr:uid="{00000000-0005-0000-0000-00009F020000}"/>
    <cellStyle name="40% - Énfasis5 8" xfId="132" xr:uid="{00000000-0005-0000-0000-000084000000}"/>
    <cellStyle name="40% - Énfasis5 8 2" xfId="672" xr:uid="{00000000-0005-0000-0000-0000A0020000}"/>
    <cellStyle name="40% - Énfasis5 9" xfId="133" xr:uid="{00000000-0005-0000-0000-000085000000}"/>
    <cellStyle name="40% - Énfasis6 10" xfId="134" xr:uid="{00000000-0005-0000-0000-000086000000}"/>
    <cellStyle name="40% - Énfasis6 11" xfId="135" xr:uid="{00000000-0005-0000-0000-000087000000}"/>
    <cellStyle name="40% - Énfasis6 12" xfId="136" xr:uid="{00000000-0005-0000-0000-000088000000}"/>
    <cellStyle name="40% - Énfasis6 2" xfId="137" xr:uid="{00000000-0005-0000-0000-000089000000}"/>
    <cellStyle name="40% - Énfasis6 2 2" xfId="673" xr:uid="{00000000-0005-0000-0000-0000A1020000}"/>
    <cellStyle name="40% - Énfasis6 3" xfId="138" xr:uid="{00000000-0005-0000-0000-00008A000000}"/>
    <cellStyle name="40% - Énfasis6 4" xfId="139" xr:uid="{00000000-0005-0000-0000-00008B000000}"/>
    <cellStyle name="40% - Énfasis6 5" xfId="140" xr:uid="{00000000-0005-0000-0000-00008C000000}"/>
    <cellStyle name="40% - Énfasis6 5 2" xfId="674" xr:uid="{00000000-0005-0000-0000-0000A2020000}"/>
    <cellStyle name="40% - Énfasis6 6" xfId="141" xr:uid="{00000000-0005-0000-0000-00008D000000}"/>
    <cellStyle name="40% - Énfasis6 6 2" xfId="675" xr:uid="{00000000-0005-0000-0000-0000A3020000}"/>
    <cellStyle name="40% - Énfasis6 7" xfId="142" xr:uid="{00000000-0005-0000-0000-00008E000000}"/>
    <cellStyle name="40% - Énfasis6 7 2" xfId="676" xr:uid="{00000000-0005-0000-0000-0000A4020000}"/>
    <cellStyle name="40% - Énfasis6 8" xfId="143" xr:uid="{00000000-0005-0000-0000-00008F000000}"/>
    <cellStyle name="40% - Énfasis6 8 2" xfId="677" xr:uid="{00000000-0005-0000-0000-0000A5020000}"/>
    <cellStyle name="40% - Énfasis6 9" xfId="144" xr:uid="{00000000-0005-0000-0000-000090000000}"/>
    <cellStyle name="40% - 强调文字颜色 1" xfId="678" xr:uid="{00000000-0005-0000-0000-0000A6020000}"/>
    <cellStyle name="40% - 强调文字颜色 2" xfId="679" xr:uid="{00000000-0005-0000-0000-0000A7020000}"/>
    <cellStyle name="40% - 强调文字颜色 3" xfId="680" xr:uid="{00000000-0005-0000-0000-0000A8020000}"/>
    <cellStyle name="40% - 强调文字颜色 4" xfId="681" xr:uid="{00000000-0005-0000-0000-0000A9020000}"/>
    <cellStyle name="40% - 强调文字颜色 5" xfId="682" xr:uid="{00000000-0005-0000-0000-0000AA020000}"/>
    <cellStyle name="40% - 强调文字颜色 6" xfId="683" xr:uid="{00000000-0005-0000-0000-0000AB020000}"/>
    <cellStyle name="60% - Accent1" xfId="145" xr:uid="{00000000-0005-0000-0000-000091000000}"/>
    <cellStyle name="60% - Accent1 2" xfId="685" xr:uid="{00000000-0005-0000-0000-0000AD020000}"/>
    <cellStyle name="60% - Accent1 3" xfId="686" xr:uid="{00000000-0005-0000-0000-0000AE020000}"/>
    <cellStyle name="60% - Accent1 4" xfId="687" xr:uid="{00000000-0005-0000-0000-0000AF020000}"/>
    <cellStyle name="60% - Accent1 5" xfId="688" xr:uid="{00000000-0005-0000-0000-0000B0020000}"/>
    <cellStyle name="60% - Accent1 6" xfId="684" xr:uid="{00000000-0005-0000-0000-0000AC020000}"/>
    <cellStyle name="60% - Accent2" xfId="146" xr:uid="{00000000-0005-0000-0000-000092000000}"/>
    <cellStyle name="60% - Accent2 2" xfId="690" xr:uid="{00000000-0005-0000-0000-0000B2020000}"/>
    <cellStyle name="60% - Accent2 3" xfId="691" xr:uid="{00000000-0005-0000-0000-0000B3020000}"/>
    <cellStyle name="60% - Accent2 4" xfId="692" xr:uid="{00000000-0005-0000-0000-0000B4020000}"/>
    <cellStyle name="60% - Accent2 5" xfId="693" xr:uid="{00000000-0005-0000-0000-0000B5020000}"/>
    <cellStyle name="60% - Accent2 6" xfId="689" xr:uid="{00000000-0005-0000-0000-0000B1020000}"/>
    <cellStyle name="60% - Accent3" xfId="147" xr:uid="{00000000-0005-0000-0000-000093000000}"/>
    <cellStyle name="60% - Accent3 2" xfId="695" xr:uid="{00000000-0005-0000-0000-0000B7020000}"/>
    <cellStyle name="60% - Accent3 3" xfId="696" xr:uid="{00000000-0005-0000-0000-0000B8020000}"/>
    <cellStyle name="60% - Accent3 4" xfId="697" xr:uid="{00000000-0005-0000-0000-0000B9020000}"/>
    <cellStyle name="60% - Accent3 5" xfId="698" xr:uid="{00000000-0005-0000-0000-0000BA020000}"/>
    <cellStyle name="60% - Accent3 6" xfId="694" xr:uid="{00000000-0005-0000-0000-0000B6020000}"/>
    <cellStyle name="60% - Accent4" xfId="148" xr:uid="{00000000-0005-0000-0000-000094000000}"/>
    <cellStyle name="60% - Accent4 2" xfId="700" xr:uid="{00000000-0005-0000-0000-0000BC020000}"/>
    <cellStyle name="60% - Accent4 3" xfId="701" xr:uid="{00000000-0005-0000-0000-0000BD020000}"/>
    <cellStyle name="60% - Accent4 4" xfId="702" xr:uid="{00000000-0005-0000-0000-0000BE020000}"/>
    <cellStyle name="60% - Accent4 5" xfId="703" xr:uid="{00000000-0005-0000-0000-0000BF020000}"/>
    <cellStyle name="60% - Accent4 6" xfId="699" xr:uid="{00000000-0005-0000-0000-0000BB020000}"/>
    <cellStyle name="60% - Accent5" xfId="149" xr:uid="{00000000-0005-0000-0000-000095000000}"/>
    <cellStyle name="60% - Accent5 2" xfId="705" xr:uid="{00000000-0005-0000-0000-0000C1020000}"/>
    <cellStyle name="60% - Accent5 3" xfId="706" xr:uid="{00000000-0005-0000-0000-0000C2020000}"/>
    <cellStyle name="60% - Accent5 4" xfId="707" xr:uid="{00000000-0005-0000-0000-0000C3020000}"/>
    <cellStyle name="60% - Accent5 5" xfId="708" xr:uid="{00000000-0005-0000-0000-0000C4020000}"/>
    <cellStyle name="60% - Accent5 6" xfId="704" xr:uid="{00000000-0005-0000-0000-0000C0020000}"/>
    <cellStyle name="60% - Accent6" xfId="150" xr:uid="{00000000-0005-0000-0000-000096000000}"/>
    <cellStyle name="60% - Accent6 2" xfId="710" xr:uid="{00000000-0005-0000-0000-0000C6020000}"/>
    <cellStyle name="60% - Accent6 3" xfId="711" xr:uid="{00000000-0005-0000-0000-0000C7020000}"/>
    <cellStyle name="60% - Accent6 4" xfId="712" xr:uid="{00000000-0005-0000-0000-0000C8020000}"/>
    <cellStyle name="60% - Accent6 5" xfId="713" xr:uid="{00000000-0005-0000-0000-0000C9020000}"/>
    <cellStyle name="60% - Accent6 6" xfId="709" xr:uid="{00000000-0005-0000-0000-0000C5020000}"/>
    <cellStyle name="60% - Énfasis1 10" xfId="151" xr:uid="{00000000-0005-0000-0000-000097000000}"/>
    <cellStyle name="60% - Énfasis1 11" xfId="152" xr:uid="{00000000-0005-0000-0000-000098000000}"/>
    <cellStyle name="60% - Énfasis1 12" xfId="153" xr:uid="{00000000-0005-0000-0000-000099000000}"/>
    <cellStyle name="60% - Énfasis1 2" xfId="154" xr:uid="{00000000-0005-0000-0000-00009A000000}"/>
    <cellStyle name="60% - Énfasis1 2 2" xfId="714" xr:uid="{00000000-0005-0000-0000-0000CA020000}"/>
    <cellStyle name="60% - Énfasis1 3" xfId="155" xr:uid="{00000000-0005-0000-0000-00009B000000}"/>
    <cellStyle name="60% - Énfasis1 4" xfId="156" xr:uid="{00000000-0005-0000-0000-00009C000000}"/>
    <cellStyle name="60% - Énfasis1 5" xfId="157" xr:uid="{00000000-0005-0000-0000-00009D000000}"/>
    <cellStyle name="60% - Énfasis1 5 2" xfId="715" xr:uid="{00000000-0005-0000-0000-0000CB020000}"/>
    <cellStyle name="60% - Énfasis1 6" xfId="158" xr:uid="{00000000-0005-0000-0000-00009E000000}"/>
    <cellStyle name="60% - Énfasis1 6 2" xfId="716" xr:uid="{00000000-0005-0000-0000-0000CC020000}"/>
    <cellStyle name="60% - Énfasis1 7" xfId="159" xr:uid="{00000000-0005-0000-0000-00009F000000}"/>
    <cellStyle name="60% - Énfasis1 7 2" xfId="717" xr:uid="{00000000-0005-0000-0000-0000CD020000}"/>
    <cellStyle name="60% - Énfasis1 8" xfId="160" xr:uid="{00000000-0005-0000-0000-0000A0000000}"/>
    <cellStyle name="60% - Énfasis1 8 2" xfId="718" xr:uid="{00000000-0005-0000-0000-0000CE020000}"/>
    <cellStyle name="60% - Énfasis1 9" xfId="161" xr:uid="{00000000-0005-0000-0000-0000A1000000}"/>
    <cellStyle name="60% - Énfasis2 10" xfId="162" xr:uid="{00000000-0005-0000-0000-0000A2000000}"/>
    <cellStyle name="60% - Énfasis2 11" xfId="163" xr:uid="{00000000-0005-0000-0000-0000A3000000}"/>
    <cellStyle name="60% - Énfasis2 12" xfId="164" xr:uid="{00000000-0005-0000-0000-0000A4000000}"/>
    <cellStyle name="60% - Énfasis2 2" xfId="165" xr:uid="{00000000-0005-0000-0000-0000A5000000}"/>
    <cellStyle name="60% - Énfasis2 2 2" xfId="719" xr:uid="{00000000-0005-0000-0000-0000CF020000}"/>
    <cellStyle name="60% - Énfasis2 3" xfId="166" xr:uid="{00000000-0005-0000-0000-0000A6000000}"/>
    <cellStyle name="60% - Énfasis2 4" xfId="167" xr:uid="{00000000-0005-0000-0000-0000A7000000}"/>
    <cellStyle name="60% - Énfasis2 5" xfId="168" xr:uid="{00000000-0005-0000-0000-0000A8000000}"/>
    <cellStyle name="60% - Énfasis2 5 2" xfId="720" xr:uid="{00000000-0005-0000-0000-0000D0020000}"/>
    <cellStyle name="60% - Énfasis2 6" xfId="169" xr:uid="{00000000-0005-0000-0000-0000A9000000}"/>
    <cellStyle name="60% - Énfasis2 6 2" xfId="721" xr:uid="{00000000-0005-0000-0000-0000D1020000}"/>
    <cellStyle name="60% - Énfasis2 7" xfId="170" xr:uid="{00000000-0005-0000-0000-0000AA000000}"/>
    <cellStyle name="60% - Énfasis2 7 2" xfId="722" xr:uid="{00000000-0005-0000-0000-0000D2020000}"/>
    <cellStyle name="60% - Énfasis2 8" xfId="171" xr:uid="{00000000-0005-0000-0000-0000AB000000}"/>
    <cellStyle name="60% - Énfasis2 8 2" xfId="723" xr:uid="{00000000-0005-0000-0000-0000D3020000}"/>
    <cellStyle name="60% - Énfasis2 9" xfId="172" xr:uid="{00000000-0005-0000-0000-0000AC000000}"/>
    <cellStyle name="60% - Énfasis3 10" xfId="173" xr:uid="{00000000-0005-0000-0000-0000AD000000}"/>
    <cellStyle name="60% - Énfasis3 11" xfId="174" xr:uid="{00000000-0005-0000-0000-0000AE000000}"/>
    <cellStyle name="60% - Énfasis3 12" xfId="175" xr:uid="{00000000-0005-0000-0000-0000AF000000}"/>
    <cellStyle name="60% - Énfasis3 2" xfId="176" xr:uid="{00000000-0005-0000-0000-0000B0000000}"/>
    <cellStyle name="60% - Énfasis3 2 2" xfId="724" xr:uid="{00000000-0005-0000-0000-0000D4020000}"/>
    <cellStyle name="60% - Énfasis3 3" xfId="177" xr:uid="{00000000-0005-0000-0000-0000B1000000}"/>
    <cellStyle name="60% - Énfasis3 4" xfId="178" xr:uid="{00000000-0005-0000-0000-0000B2000000}"/>
    <cellStyle name="60% - Énfasis3 5" xfId="179" xr:uid="{00000000-0005-0000-0000-0000B3000000}"/>
    <cellStyle name="60% - Énfasis3 5 2" xfId="725" xr:uid="{00000000-0005-0000-0000-0000D5020000}"/>
    <cellStyle name="60% - Énfasis3 6" xfId="180" xr:uid="{00000000-0005-0000-0000-0000B4000000}"/>
    <cellStyle name="60% - Énfasis3 6 2" xfId="726" xr:uid="{00000000-0005-0000-0000-0000D6020000}"/>
    <cellStyle name="60% - Énfasis3 7" xfId="181" xr:uid="{00000000-0005-0000-0000-0000B5000000}"/>
    <cellStyle name="60% - Énfasis3 7 2" xfId="727" xr:uid="{00000000-0005-0000-0000-0000D7020000}"/>
    <cellStyle name="60% - Énfasis3 8" xfId="182" xr:uid="{00000000-0005-0000-0000-0000B6000000}"/>
    <cellStyle name="60% - Énfasis3 8 2" xfId="728" xr:uid="{00000000-0005-0000-0000-0000D8020000}"/>
    <cellStyle name="60% - Énfasis3 9" xfId="183" xr:uid="{00000000-0005-0000-0000-0000B7000000}"/>
    <cellStyle name="60% - Énfasis4 10" xfId="184" xr:uid="{00000000-0005-0000-0000-0000B8000000}"/>
    <cellStyle name="60% - Énfasis4 11" xfId="185" xr:uid="{00000000-0005-0000-0000-0000B9000000}"/>
    <cellStyle name="60% - Énfasis4 12" xfId="186" xr:uid="{00000000-0005-0000-0000-0000BA000000}"/>
    <cellStyle name="60% - Énfasis4 2" xfId="187" xr:uid="{00000000-0005-0000-0000-0000BB000000}"/>
    <cellStyle name="60% - Énfasis4 2 2" xfId="729" xr:uid="{00000000-0005-0000-0000-0000D9020000}"/>
    <cellStyle name="60% - Énfasis4 3" xfId="188" xr:uid="{00000000-0005-0000-0000-0000BC000000}"/>
    <cellStyle name="60% - Énfasis4 4" xfId="189" xr:uid="{00000000-0005-0000-0000-0000BD000000}"/>
    <cellStyle name="60% - Énfasis4 5" xfId="190" xr:uid="{00000000-0005-0000-0000-0000BE000000}"/>
    <cellStyle name="60% - Énfasis4 5 2" xfId="730" xr:uid="{00000000-0005-0000-0000-0000DA020000}"/>
    <cellStyle name="60% - Énfasis4 6" xfId="191" xr:uid="{00000000-0005-0000-0000-0000BF000000}"/>
    <cellStyle name="60% - Énfasis4 6 2" xfId="731" xr:uid="{00000000-0005-0000-0000-0000DB020000}"/>
    <cellStyle name="60% - Énfasis4 7" xfId="192" xr:uid="{00000000-0005-0000-0000-0000C0000000}"/>
    <cellStyle name="60% - Énfasis4 7 2" xfId="732" xr:uid="{00000000-0005-0000-0000-0000DC020000}"/>
    <cellStyle name="60% - Énfasis4 8" xfId="193" xr:uid="{00000000-0005-0000-0000-0000C1000000}"/>
    <cellStyle name="60% - Énfasis4 8 2" xfId="733" xr:uid="{00000000-0005-0000-0000-0000DD020000}"/>
    <cellStyle name="60% - Énfasis4 9" xfId="194" xr:uid="{00000000-0005-0000-0000-0000C2000000}"/>
    <cellStyle name="60% - Énfasis5 10" xfId="195" xr:uid="{00000000-0005-0000-0000-0000C3000000}"/>
    <cellStyle name="60% - Énfasis5 11" xfId="196" xr:uid="{00000000-0005-0000-0000-0000C4000000}"/>
    <cellStyle name="60% - Énfasis5 12" xfId="197" xr:uid="{00000000-0005-0000-0000-0000C5000000}"/>
    <cellStyle name="60% - Énfasis5 2" xfId="198" xr:uid="{00000000-0005-0000-0000-0000C6000000}"/>
    <cellStyle name="60% - Énfasis5 2 2" xfId="734" xr:uid="{00000000-0005-0000-0000-0000DE020000}"/>
    <cellStyle name="60% - Énfasis5 3" xfId="199" xr:uid="{00000000-0005-0000-0000-0000C7000000}"/>
    <cellStyle name="60% - Énfasis5 4" xfId="200" xr:uid="{00000000-0005-0000-0000-0000C8000000}"/>
    <cellStyle name="60% - Énfasis5 5" xfId="201" xr:uid="{00000000-0005-0000-0000-0000C9000000}"/>
    <cellStyle name="60% - Énfasis5 5 2" xfId="735" xr:uid="{00000000-0005-0000-0000-0000DF020000}"/>
    <cellStyle name="60% - Énfasis5 6" xfId="202" xr:uid="{00000000-0005-0000-0000-0000CA000000}"/>
    <cellStyle name="60% - Énfasis5 6 2" xfId="736" xr:uid="{00000000-0005-0000-0000-0000E0020000}"/>
    <cellStyle name="60% - Énfasis5 7" xfId="203" xr:uid="{00000000-0005-0000-0000-0000CB000000}"/>
    <cellStyle name="60% - Énfasis5 7 2" xfId="737" xr:uid="{00000000-0005-0000-0000-0000E1020000}"/>
    <cellStyle name="60% - Énfasis5 8" xfId="204" xr:uid="{00000000-0005-0000-0000-0000CC000000}"/>
    <cellStyle name="60% - Énfasis5 8 2" xfId="738" xr:uid="{00000000-0005-0000-0000-0000E2020000}"/>
    <cellStyle name="60% - Énfasis5 9" xfId="205" xr:uid="{00000000-0005-0000-0000-0000CD000000}"/>
    <cellStyle name="60% - Énfasis6 10" xfId="206" xr:uid="{00000000-0005-0000-0000-0000CE000000}"/>
    <cellStyle name="60% - Énfasis6 11" xfId="207" xr:uid="{00000000-0005-0000-0000-0000CF000000}"/>
    <cellStyle name="60% - Énfasis6 12" xfId="208" xr:uid="{00000000-0005-0000-0000-0000D0000000}"/>
    <cellStyle name="60% - Énfasis6 2" xfId="209" xr:uid="{00000000-0005-0000-0000-0000D1000000}"/>
    <cellStyle name="60% - Énfasis6 2 2" xfId="739" xr:uid="{00000000-0005-0000-0000-0000E3020000}"/>
    <cellStyle name="60% - Énfasis6 3" xfId="210" xr:uid="{00000000-0005-0000-0000-0000D2000000}"/>
    <cellStyle name="60% - Énfasis6 4" xfId="211" xr:uid="{00000000-0005-0000-0000-0000D3000000}"/>
    <cellStyle name="60% - Énfasis6 5" xfId="212" xr:uid="{00000000-0005-0000-0000-0000D4000000}"/>
    <cellStyle name="60% - Énfasis6 5 2" xfId="740" xr:uid="{00000000-0005-0000-0000-0000E4020000}"/>
    <cellStyle name="60% - Énfasis6 6" xfId="213" xr:uid="{00000000-0005-0000-0000-0000D5000000}"/>
    <cellStyle name="60% - Énfasis6 6 2" xfId="741" xr:uid="{00000000-0005-0000-0000-0000E5020000}"/>
    <cellStyle name="60% - Énfasis6 7" xfId="214" xr:uid="{00000000-0005-0000-0000-0000D6000000}"/>
    <cellStyle name="60% - Énfasis6 7 2" xfId="742" xr:uid="{00000000-0005-0000-0000-0000E6020000}"/>
    <cellStyle name="60% - Énfasis6 8" xfId="215" xr:uid="{00000000-0005-0000-0000-0000D7000000}"/>
    <cellStyle name="60% - Énfasis6 8 2" xfId="743" xr:uid="{00000000-0005-0000-0000-0000E7020000}"/>
    <cellStyle name="60% - Énfasis6 9" xfId="216" xr:uid="{00000000-0005-0000-0000-0000D8000000}"/>
    <cellStyle name="60% - 强调文字颜色 1" xfId="744" xr:uid="{00000000-0005-0000-0000-0000E8020000}"/>
    <cellStyle name="60% - 强调文字颜色 2" xfId="745" xr:uid="{00000000-0005-0000-0000-0000E9020000}"/>
    <cellStyle name="60% - 强调文字颜色 3" xfId="746" xr:uid="{00000000-0005-0000-0000-0000EA020000}"/>
    <cellStyle name="60% - 强调文字颜色 4" xfId="747" xr:uid="{00000000-0005-0000-0000-0000EB020000}"/>
    <cellStyle name="60% - 强调文字颜色 5" xfId="748" xr:uid="{00000000-0005-0000-0000-0000EC020000}"/>
    <cellStyle name="60% - 强调文字颜色 6" xfId="749" xr:uid="{00000000-0005-0000-0000-0000ED020000}"/>
    <cellStyle name="Accent1" xfId="217" xr:uid="{00000000-0005-0000-0000-0000D9000000}"/>
    <cellStyle name="Accent1 2" xfId="751" xr:uid="{00000000-0005-0000-0000-0000EF020000}"/>
    <cellStyle name="Accent1 3" xfId="752" xr:uid="{00000000-0005-0000-0000-0000F0020000}"/>
    <cellStyle name="Accent1 4" xfId="753" xr:uid="{00000000-0005-0000-0000-0000F1020000}"/>
    <cellStyle name="Accent1 5" xfId="754" xr:uid="{00000000-0005-0000-0000-0000F2020000}"/>
    <cellStyle name="Accent1 6" xfId="750" xr:uid="{00000000-0005-0000-0000-0000EE020000}"/>
    <cellStyle name="Accent2" xfId="218" xr:uid="{00000000-0005-0000-0000-0000DA000000}"/>
    <cellStyle name="Accent2 2" xfId="756" xr:uid="{00000000-0005-0000-0000-0000F4020000}"/>
    <cellStyle name="Accent2 3" xfId="757" xr:uid="{00000000-0005-0000-0000-0000F5020000}"/>
    <cellStyle name="Accent2 4" xfId="758" xr:uid="{00000000-0005-0000-0000-0000F6020000}"/>
    <cellStyle name="Accent2 5" xfId="759" xr:uid="{00000000-0005-0000-0000-0000F7020000}"/>
    <cellStyle name="Accent2 6" xfId="755" xr:uid="{00000000-0005-0000-0000-0000F3020000}"/>
    <cellStyle name="Accent3" xfId="219" xr:uid="{00000000-0005-0000-0000-0000DB000000}"/>
    <cellStyle name="Accent3 2" xfId="761" xr:uid="{00000000-0005-0000-0000-0000F9020000}"/>
    <cellStyle name="Accent3 3" xfId="762" xr:uid="{00000000-0005-0000-0000-0000FA020000}"/>
    <cellStyle name="Accent3 4" xfId="763" xr:uid="{00000000-0005-0000-0000-0000FB020000}"/>
    <cellStyle name="Accent3 5" xfId="764" xr:uid="{00000000-0005-0000-0000-0000FC020000}"/>
    <cellStyle name="Accent3 6" xfId="760" xr:uid="{00000000-0005-0000-0000-0000F8020000}"/>
    <cellStyle name="Accent4" xfId="220" xr:uid="{00000000-0005-0000-0000-0000DC000000}"/>
    <cellStyle name="Accent4 2" xfId="766" xr:uid="{00000000-0005-0000-0000-0000FE020000}"/>
    <cellStyle name="Accent4 3" xfId="767" xr:uid="{00000000-0005-0000-0000-0000FF020000}"/>
    <cellStyle name="Accent4 4" xfId="768" xr:uid="{00000000-0005-0000-0000-000000030000}"/>
    <cellStyle name="Accent4 5" xfId="769" xr:uid="{00000000-0005-0000-0000-000001030000}"/>
    <cellStyle name="Accent4 6" xfId="765" xr:uid="{00000000-0005-0000-0000-0000FD020000}"/>
    <cellStyle name="Accent5" xfId="221" xr:uid="{00000000-0005-0000-0000-0000DD000000}"/>
    <cellStyle name="Accent5 2" xfId="771" xr:uid="{00000000-0005-0000-0000-000003030000}"/>
    <cellStyle name="Accent5 3" xfId="772" xr:uid="{00000000-0005-0000-0000-000004030000}"/>
    <cellStyle name="Accent5 4" xfId="773" xr:uid="{00000000-0005-0000-0000-000005030000}"/>
    <cellStyle name="Accent5 5" xfId="774" xr:uid="{00000000-0005-0000-0000-000006030000}"/>
    <cellStyle name="Accent5 6" xfId="770" xr:uid="{00000000-0005-0000-0000-000002030000}"/>
    <cellStyle name="Accent6" xfId="222" xr:uid="{00000000-0005-0000-0000-0000DE000000}"/>
    <cellStyle name="Accent6 2" xfId="776" xr:uid="{00000000-0005-0000-0000-000008030000}"/>
    <cellStyle name="Accent6 3" xfId="777" xr:uid="{00000000-0005-0000-0000-000009030000}"/>
    <cellStyle name="Accent6 4" xfId="778" xr:uid="{00000000-0005-0000-0000-00000A030000}"/>
    <cellStyle name="Accent6 5" xfId="779" xr:uid="{00000000-0005-0000-0000-00000B030000}"/>
    <cellStyle name="Accent6 6" xfId="775" xr:uid="{00000000-0005-0000-0000-000007030000}"/>
    <cellStyle name="Bad" xfId="223" xr:uid="{00000000-0005-0000-0000-0000DF000000}"/>
    <cellStyle name="Bad 2" xfId="781" xr:uid="{00000000-0005-0000-0000-00000D030000}"/>
    <cellStyle name="Bad 3" xfId="782" xr:uid="{00000000-0005-0000-0000-00000E030000}"/>
    <cellStyle name="Bad 4" xfId="783" xr:uid="{00000000-0005-0000-0000-00000F030000}"/>
    <cellStyle name="Bad 5" xfId="784" xr:uid="{00000000-0005-0000-0000-000010030000}"/>
    <cellStyle name="Bad 6" xfId="780" xr:uid="{00000000-0005-0000-0000-00000C030000}"/>
    <cellStyle name="Buena 10" xfId="224" xr:uid="{00000000-0005-0000-0000-0000E0000000}"/>
    <cellStyle name="Buena 11" xfId="225" xr:uid="{00000000-0005-0000-0000-0000E1000000}"/>
    <cellStyle name="Buena 12" xfId="226" xr:uid="{00000000-0005-0000-0000-0000E2000000}"/>
    <cellStyle name="Buena 2" xfId="227" xr:uid="{00000000-0005-0000-0000-0000E3000000}"/>
    <cellStyle name="Buena 2 2" xfId="785" xr:uid="{00000000-0005-0000-0000-000011030000}"/>
    <cellStyle name="Buena 2 2 2" xfId="786" xr:uid="{00000000-0005-0000-0000-000012030000}"/>
    <cellStyle name="Buena 2 2 2 2" xfId="787" xr:uid="{00000000-0005-0000-0000-000013030000}"/>
    <cellStyle name="Buena 2 2 2 2 2" xfId="788" xr:uid="{00000000-0005-0000-0000-000014030000}"/>
    <cellStyle name="Buena 2 2 3" xfId="789" xr:uid="{00000000-0005-0000-0000-000015030000}"/>
    <cellStyle name="Buena 2 2 4" xfId="790" xr:uid="{00000000-0005-0000-0000-000016030000}"/>
    <cellStyle name="Buena 2 3" xfId="791" xr:uid="{00000000-0005-0000-0000-000017030000}"/>
    <cellStyle name="Buena 2 4" xfId="792" xr:uid="{00000000-0005-0000-0000-000018030000}"/>
    <cellStyle name="Buena 3" xfId="228" xr:uid="{00000000-0005-0000-0000-0000E4000000}"/>
    <cellStyle name="Buena 4" xfId="229" xr:uid="{00000000-0005-0000-0000-0000E5000000}"/>
    <cellStyle name="Buena 5" xfId="230" xr:uid="{00000000-0005-0000-0000-0000E6000000}"/>
    <cellStyle name="Buena 5 2" xfId="793" xr:uid="{00000000-0005-0000-0000-000019030000}"/>
    <cellStyle name="Buena 6" xfId="231" xr:uid="{00000000-0005-0000-0000-0000E7000000}"/>
    <cellStyle name="Buena 6 2" xfId="794" xr:uid="{00000000-0005-0000-0000-00001A030000}"/>
    <cellStyle name="Buena 7" xfId="232" xr:uid="{00000000-0005-0000-0000-0000E8000000}"/>
    <cellStyle name="Buena 7 2" xfId="795" xr:uid="{00000000-0005-0000-0000-00001B030000}"/>
    <cellStyle name="Buena 8" xfId="233" xr:uid="{00000000-0005-0000-0000-0000E9000000}"/>
    <cellStyle name="Buena 8 2" xfId="796" xr:uid="{00000000-0005-0000-0000-00001C030000}"/>
    <cellStyle name="Buena 9" xfId="234" xr:uid="{00000000-0005-0000-0000-0000EA000000}"/>
    <cellStyle name="Buena 9 2" xfId="797" xr:uid="{00000000-0005-0000-0000-00001D030000}"/>
    <cellStyle name="Calculation" xfId="235" xr:uid="{00000000-0005-0000-0000-0000EB000000}"/>
    <cellStyle name="Calculation 2" xfId="799" xr:uid="{00000000-0005-0000-0000-00001F030000}"/>
    <cellStyle name="Calculation 3" xfId="800" xr:uid="{00000000-0005-0000-0000-000020030000}"/>
    <cellStyle name="Calculation 4" xfId="801" xr:uid="{00000000-0005-0000-0000-000021030000}"/>
    <cellStyle name="Calculation 5" xfId="802" xr:uid="{00000000-0005-0000-0000-000022030000}"/>
    <cellStyle name="Calculation 6" xfId="798" xr:uid="{00000000-0005-0000-0000-00001E030000}"/>
    <cellStyle name="Cálculo 10" xfId="236" xr:uid="{00000000-0005-0000-0000-0000EC000000}"/>
    <cellStyle name="Cálculo 11" xfId="237" xr:uid="{00000000-0005-0000-0000-0000ED000000}"/>
    <cellStyle name="Cálculo 12" xfId="238" xr:uid="{00000000-0005-0000-0000-0000EE000000}"/>
    <cellStyle name="Cálculo 2" xfId="239" xr:uid="{00000000-0005-0000-0000-0000EF000000}"/>
    <cellStyle name="Cálculo 2 2" xfId="803" xr:uid="{00000000-0005-0000-0000-000023030000}"/>
    <cellStyle name="Cálculo 3" xfId="240" xr:uid="{00000000-0005-0000-0000-0000F0000000}"/>
    <cellStyle name="Cálculo 4" xfId="241" xr:uid="{00000000-0005-0000-0000-0000F1000000}"/>
    <cellStyle name="Cálculo 5" xfId="242" xr:uid="{00000000-0005-0000-0000-0000F2000000}"/>
    <cellStyle name="Cálculo 5 2" xfId="804" xr:uid="{00000000-0005-0000-0000-000024030000}"/>
    <cellStyle name="Cálculo 6" xfId="243" xr:uid="{00000000-0005-0000-0000-0000F3000000}"/>
    <cellStyle name="Cálculo 6 2" xfId="805" xr:uid="{00000000-0005-0000-0000-000025030000}"/>
    <cellStyle name="Cálculo 7" xfId="244" xr:uid="{00000000-0005-0000-0000-0000F4000000}"/>
    <cellStyle name="Cálculo 7 2" xfId="806" xr:uid="{00000000-0005-0000-0000-000026030000}"/>
    <cellStyle name="Cálculo 8" xfId="245" xr:uid="{00000000-0005-0000-0000-0000F5000000}"/>
    <cellStyle name="Cálculo 8 2" xfId="807" xr:uid="{00000000-0005-0000-0000-000027030000}"/>
    <cellStyle name="Cálculo 9" xfId="246" xr:uid="{00000000-0005-0000-0000-0000F6000000}"/>
    <cellStyle name="Celda de comprobación 10" xfId="247" xr:uid="{00000000-0005-0000-0000-0000F7000000}"/>
    <cellStyle name="Celda de comprobación 11" xfId="248" xr:uid="{00000000-0005-0000-0000-0000F8000000}"/>
    <cellStyle name="Celda de comprobación 12" xfId="249" xr:uid="{00000000-0005-0000-0000-0000F9000000}"/>
    <cellStyle name="Celda de comprobación 2" xfId="250" xr:uid="{00000000-0005-0000-0000-0000FA000000}"/>
    <cellStyle name="Celda de comprobación 2 2" xfId="808" xr:uid="{00000000-0005-0000-0000-000028030000}"/>
    <cellStyle name="Celda de comprobación 2 2 2" xfId="809" xr:uid="{00000000-0005-0000-0000-000029030000}"/>
    <cellStyle name="Celda de comprobación 2 2 2 2" xfId="810" xr:uid="{00000000-0005-0000-0000-00002A030000}"/>
    <cellStyle name="Celda de comprobación 2 2 2 2 2" xfId="811" xr:uid="{00000000-0005-0000-0000-00002B030000}"/>
    <cellStyle name="Celda de comprobación 2 2 3" xfId="812" xr:uid="{00000000-0005-0000-0000-00002C030000}"/>
    <cellStyle name="Celda de comprobación 2 2 4" xfId="813" xr:uid="{00000000-0005-0000-0000-00002D030000}"/>
    <cellStyle name="Celda de comprobación 2 3" xfId="814" xr:uid="{00000000-0005-0000-0000-00002E030000}"/>
    <cellStyle name="Celda de comprobación 2 4" xfId="815" xr:uid="{00000000-0005-0000-0000-00002F030000}"/>
    <cellStyle name="Celda de comprobación 3" xfId="251" xr:uid="{00000000-0005-0000-0000-0000FB000000}"/>
    <cellStyle name="Celda de comprobación 4" xfId="252" xr:uid="{00000000-0005-0000-0000-0000FC000000}"/>
    <cellStyle name="Celda de comprobación 5" xfId="253" xr:uid="{00000000-0005-0000-0000-0000FD000000}"/>
    <cellStyle name="Celda de comprobación 5 2" xfId="816" xr:uid="{00000000-0005-0000-0000-000030030000}"/>
    <cellStyle name="Celda de comprobación 6" xfId="254" xr:uid="{00000000-0005-0000-0000-0000FE000000}"/>
    <cellStyle name="Celda de comprobación 6 2" xfId="817" xr:uid="{00000000-0005-0000-0000-000031030000}"/>
    <cellStyle name="Celda de comprobación 7" xfId="255" xr:uid="{00000000-0005-0000-0000-0000FF000000}"/>
    <cellStyle name="Celda de comprobación 7 2" xfId="818" xr:uid="{00000000-0005-0000-0000-000032030000}"/>
    <cellStyle name="Celda de comprobación 8" xfId="256" xr:uid="{00000000-0005-0000-0000-000000010000}"/>
    <cellStyle name="Celda de comprobación 8 2" xfId="819" xr:uid="{00000000-0005-0000-0000-000033030000}"/>
    <cellStyle name="Celda de comprobación 9" xfId="257" xr:uid="{00000000-0005-0000-0000-000001010000}"/>
    <cellStyle name="Celda de comprobación 9 2" xfId="820" xr:uid="{00000000-0005-0000-0000-000034030000}"/>
    <cellStyle name="Celda vinculada 10" xfId="258" xr:uid="{00000000-0005-0000-0000-000002010000}"/>
    <cellStyle name="Celda vinculada 11" xfId="259" xr:uid="{00000000-0005-0000-0000-000003010000}"/>
    <cellStyle name="Celda vinculada 12" xfId="260" xr:uid="{00000000-0005-0000-0000-000004010000}"/>
    <cellStyle name="Celda vinculada 2" xfId="261" xr:uid="{00000000-0005-0000-0000-000005010000}"/>
    <cellStyle name="Celda vinculada 2 2" xfId="821" xr:uid="{00000000-0005-0000-0000-000035030000}"/>
    <cellStyle name="Celda vinculada 2 2 2" xfId="822" xr:uid="{00000000-0005-0000-0000-000036030000}"/>
    <cellStyle name="Celda vinculada 2 2 2 2" xfId="823" xr:uid="{00000000-0005-0000-0000-000037030000}"/>
    <cellStyle name="Celda vinculada 2 2 2 2 2" xfId="824" xr:uid="{00000000-0005-0000-0000-000038030000}"/>
    <cellStyle name="Celda vinculada 2 2 3" xfId="825" xr:uid="{00000000-0005-0000-0000-000039030000}"/>
    <cellStyle name="Celda vinculada 2 2 4" xfId="826" xr:uid="{00000000-0005-0000-0000-00003A030000}"/>
    <cellStyle name="Celda vinculada 2 3" xfId="827" xr:uid="{00000000-0005-0000-0000-00003B030000}"/>
    <cellStyle name="Celda vinculada 2 4" xfId="828" xr:uid="{00000000-0005-0000-0000-00003C030000}"/>
    <cellStyle name="Celda vinculada 3" xfId="262" xr:uid="{00000000-0005-0000-0000-000006010000}"/>
    <cellStyle name="Celda vinculada 4" xfId="263" xr:uid="{00000000-0005-0000-0000-000007010000}"/>
    <cellStyle name="Celda vinculada 5" xfId="264" xr:uid="{00000000-0005-0000-0000-000008010000}"/>
    <cellStyle name="Celda vinculada 5 2" xfId="829" xr:uid="{00000000-0005-0000-0000-00003D030000}"/>
    <cellStyle name="Celda vinculada 6" xfId="265" xr:uid="{00000000-0005-0000-0000-000009010000}"/>
    <cellStyle name="Celda vinculada 6 2" xfId="830" xr:uid="{00000000-0005-0000-0000-00003E030000}"/>
    <cellStyle name="Celda vinculada 7" xfId="266" xr:uid="{00000000-0005-0000-0000-00000A010000}"/>
    <cellStyle name="Celda vinculada 7 2" xfId="831" xr:uid="{00000000-0005-0000-0000-00003F030000}"/>
    <cellStyle name="Celda vinculada 8" xfId="267" xr:uid="{00000000-0005-0000-0000-00000B010000}"/>
    <cellStyle name="Celda vinculada 8 2" xfId="832" xr:uid="{00000000-0005-0000-0000-000040030000}"/>
    <cellStyle name="Celda vinculada 9" xfId="268" xr:uid="{00000000-0005-0000-0000-00000C010000}"/>
    <cellStyle name="Celda vinculada 9 2" xfId="833" xr:uid="{00000000-0005-0000-0000-000041030000}"/>
    <cellStyle name="Check Cell" xfId="269" xr:uid="{00000000-0005-0000-0000-00000D010000}"/>
    <cellStyle name="Check Cell 2" xfId="835" xr:uid="{00000000-0005-0000-0000-000043030000}"/>
    <cellStyle name="Check Cell 3" xfId="836" xr:uid="{00000000-0005-0000-0000-000044030000}"/>
    <cellStyle name="Check Cell 4" xfId="837" xr:uid="{00000000-0005-0000-0000-000045030000}"/>
    <cellStyle name="Check Cell 5" xfId="838" xr:uid="{00000000-0005-0000-0000-000046030000}"/>
    <cellStyle name="Check Cell 6" xfId="834" xr:uid="{00000000-0005-0000-0000-000042030000}"/>
    <cellStyle name="Coma 2" xfId="839" xr:uid="{00000000-0005-0000-0000-000047030000}"/>
    <cellStyle name="Currency 2" xfId="270" xr:uid="{00000000-0005-0000-0000-00000E010000}"/>
    <cellStyle name="Currency 2 2" xfId="543" xr:uid="{00000000-0005-0000-0000-00001F020000}"/>
    <cellStyle name="Encabezado 4 10" xfId="271" xr:uid="{00000000-0005-0000-0000-00000F010000}"/>
    <cellStyle name="Encabezado 4 11" xfId="272" xr:uid="{00000000-0005-0000-0000-000010010000}"/>
    <cellStyle name="Encabezado 4 12" xfId="273" xr:uid="{00000000-0005-0000-0000-000011010000}"/>
    <cellStyle name="Encabezado 4 2" xfId="274" xr:uid="{00000000-0005-0000-0000-000012010000}"/>
    <cellStyle name="Encabezado 4 2 2" xfId="840" xr:uid="{00000000-0005-0000-0000-000048030000}"/>
    <cellStyle name="Encabezado 4 2 2 2" xfId="841" xr:uid="{00000000-0005-0000-0000-000049030000}"/>
    <cellStyle name="Encabezado 4 2 2 2 2" xfId="842" xr:uid="{00000000-0005-0000-0000-00004A030000}"/>
    <cellStyle name="Encabezado 4 2 2 2 2 2" xfId="843" xr:uid="{00000000-0005-0000-0000-00004B030000}"/>
    <cellStyle name="Encabezado 4 2 2 3" xfId="844" xr:uid="{00000000-0005-0000-0000-00004C030000}"/>
    <cellStyle name="Encabezado 4 2 2 4" xfId="845" xr:uid="{00000000-0005-0000-0000-00004D030000}"/>
    <cellStyle name="Encabezado 4 2 3" xfId="846" xr:uid="{00000000-0005-0000-0000-00004E030000}"/>
    <cellStyle name="Encabezado 4 2 4" xfId="847" xr:uid="{00000000-0005-0000-0000-00004F030000}"/>
    <cellStyle name="Encabezado 4 3" xfId="275" xr:uid="{00000000-0005-0000-0000-000013010000}"/>
    <cellStyle name="Encabezado 4 4" xfId="276" xr:uid="{00000000-0005-0000-0000-000014010000}"/>
    <cellStyle name="Encabezado 4 5" xfId="277" xr:uid="{00000000-0005-0000-0000-000015010000}"/>
    <cellStyle name="Encabezado 4 5 2" xfId="848" xr:uid="{00000000-0005-0000-0000-000050030000}"/>
    <cellStyle name="Encabezado 4 6" xfId="278" xr:uid="{00000000-0005-0000-0000-000016010000}"/>
    <cellStyle name="Encabezado 4 6 2" xfId="849" xr:uid="{00000000-0005-0000-0000-000051030000}"/>
    <cellStyle name="Encabezado 4 7" xfId="279" xr:uid="{00000000-0005-0000-0000-000017010000}"/>
    <cellStyle name="Encabezado 4 7 2" xfId="850" xr:uid="{00000000-0005-0000-0000-000052030000}"/>
    <cellStyle name="Encabezado 4 8" xfId="280" xr:uid="{00000000-0005-0000-0000-000018010000}"/>
    <cellStyle name="Encabezado 4 8 2" xfId="851" xr:uid="{00000000-0005-0000-0000-000053030000}"/>
    <cellStyle name="Encabezado 4 9" xfId="281" xr:uid="{00000000-0005-0000-0000-000019010000}"/>
    <cellStyle name="Encabezado 4 9 2" xfId="852" xr:uid="{00000000-0005-0000-0000-000054030000}"/>
    <cellStyle name="Énfasis1 10" xfId="282" xr:uid="{00000000-0005-0000-0000-00001A010000}"/>
    <cellStyle name="Énfasis1 11" xfId="283" xr:uid="{00000000-0005-0000-0000-00001B010000}"/>
    <cellStyle name="Énfasis1 12" xfId="284" xr:uid="{00000000-0005-0000-0000-00001C010000}"/>
    <cellStyle name="Énfasis1 2" xfId="285" xr:uid="{00000000-0005-0000-0000-00001D010000}"/>
    <cellStyle name="Énfasis1 2 2" xfId="853" xr:uid="{00000000-0005-0000-0000-000055030000}"/>
    <cellStyle name="Énfasis1 3" xfId="286" xr:uid="{00000000-0005-0000-0000-00001E010000}"/>
    <cellStyle name="Énfasis1 4" xfId="287" xr:uid="{00000000-0005-0000-0000-00001F010000}"/>
    <cellStyle name="Énfasis1 5" xfId="288" xr:uid="{00000000-0005-0000-0000-000020010000}"/>
    <cellStyle name="Énfasis1 5 2" xfId="854" xr:uid="{00000000-0005-0000-0000-000056030000}"/>
    <cellStyle name="Énfasis1 6" xfId="289" xr:uid="{00000000-0005-0000-0000-000021010000}"/>
    <cellStyle name="Énfasis1 6 2" xfId="855" xr:uid="{00000000-0005-0000-0000-000057030000}"/>
    <cellStyle name="Énfasis1 7" xfId="290" xr:uid="{00000000-0005-0000-0000-000022010000}"/>
    <cellStyle name="Énfasis1 7 2" xfId="856" xr:uid="{00000000-0005-0000-0000-000058030000}"/>
    <cellStyle name="Énfasis1 8" xfId="291" xr:uid="{00000000-0005-0000-0000-000023010000}"/>
    <cellStyle name="Énfasis1 8 2" xfId="857" xr:uid="{00000000-0005-0000-0000-000059030000}"/>
    <cellStyle name="Énfasis1 9" xfId="292" xr:uid="{00000000-0005-0000-0000-000024010000}"/>
    <cellStyle name="Énfasis2 10" xfId="293" xr:uid="{00000000-0005-0000-0000-000025010000}"/>
    <cellStyle name="Énfasis2 11" xfId="294" xr:uid="{00000000-0005-0000-0000-000026010000}"/>
    <cellStyle name="Énfasis2 12" xfId="295" xr:uid="{00000000-0005-0000-0000-000027010000}"/>
    <cellStyle name="Énfasis2 2" xfId="296" xr:uid="{00000000-0005-0000-0000-000028010000}"/>
    <cellStyle name="Énfasis2 2 2" xfId="858" xr:uid="{00000000-0005-0000-0000-00005A030000}"/>
    <cellStyle name="Énfasis2 3" xfId="297" xr:uid="{00000000-0005-0000-0000-000029010000}"/>
    <cellStyle name="Énfasis2 4" xfId="298" xr:uid="{00000000-0005-0000-0000-00002A010000}"/>
    <cellStyle name="Énfasis2 5" xfId="299" xr:uid="{00000000-0005-0000-0000-00002B010000}"/>
    <cellStyle name="Énfasis2 5 2" xfId="859" xr:uid="{00000000-0005-0000-0000-00005B030000}"/>
    <cellStyle name="Énfasis2 6" xfId="300" xr:uid="{00000000-0005-0000-0000-00002C010000}"/>
    <cellStyle name="Énfasis2 6 2" xfId="860" xr:uid="{00000000-0005-0000-0000-00005C030000}"/>
    <cellStyle name="Énfasis2 7" xfId="301" xr:uid="{00000000-0005-0000-0000-00002D010000}"/>
    <cellStyle name="Énfasis2 7 2" xfId="861" xr:uid="{00000000-0005-0000-0000-00005D030000}"/>
    <cellStyle name="Énfasis2 8" xfId="302" xr:uid="{00000000-0005-0000-0000-00002E010000}"/>
    <cellStyle name="Énfasis2 8 2" xfId="862" xr:uid="{00000000-0005-0000-0000-00005E030000}"/>
    <cellStyle name="Énfasis2 9" xfId="303" xr:uid="{00000000-0005-0000-0000-00002F010000}"/>
    <cellStyle name="Énfasis3 10" xfId="304" xr:uid="{00000000-0005-0000-0000-000030010000}"/>
    <cellStyle name="Énfasis3 11" xfId="305" xr:uid="{00000000-0005-0000-0000-000031010000}"/>
    <cellStyle name="Énfasis3 12" xfId="306" xr:uid="{00000000-0005-0000-0000-000032010000}"/>
    <cellStyle name="Énfasis3 2" xfId="307" xr:uid="{00000000-0005-0000-0000-000033010000}"/>
    <cellStyle name="Énfasis3 2 2" xfId="863" xr:uid="{00000000-0005-0000-0000-00005F030000}"/>
    <cellStyle name="Énfasis3 3" xfId="308" xr:uid="{00000000-0005-0000-0000-000034010000}"/>
    <cellStyle name="Énfasis3 4" xfId="309" xr:uid="{00000000-0005-0000-0000-000035010000}"/>
    <cellStyle name="Énfasis3 5" xfId="310" xr:uid="{00000000-0005-0000-0000-000036010000}"/>
    <cellStyle name="Énfasis3 5 2" xfId="864" xr:uid="{00000000-0005-0000-0000-000060030000}"/>
    <cellStyle name="Énfasis3 6" xfId="311" xr:uid="{00000000-0005-0000-0000-000037010000}"/>
    <cellStyle name="Énfasis3 6 2" xfId="865" xr:uid="{00000000-0005-0000-0000-000061030000}"/>
    <cellStyle name="Énfasis3 7" xfId="312" xr:uid="{00000000-0005-0000-0000-000038010000}"/>
    <cellStyle name="Énfasis3 7 2" xfId="866" xr:uid="{00000000-0005-0000-0000-000062030000}"/>
    <cellStyle name="Énfasis3 8" xfId="313" xr:uid="{00000000-0005-0000-0000-000039010000}"/>
    <cellStyle name="Énfasis3 8 2" xfId="867" xr:uid="{00000000-0005-0000-0000-000063030000}"/>
    <cellStyle name="Énfasis3 9" xfId="314" xr:uid="{00000000-0005-0000-0000-00003A010000}"/>
    <cellStyle name="Énfasis4 10" xfId="315" xr:uid="{00000000-0005-0000-0000-00003B010000}"/>
    <cellStyle name="Énfasis4 11" xfId="316" xr:uid="{00000000-0005-0000-0000-00003C010000}"/>
    <cellStyle name="Énfasis4 12" xfId="317" xr:uid="{00000000-0005-0000-0000-00003D010000}"/>
    <cellStyle name="Énfasis4 2" xfId="318" xr:uid="{00000000-0005-0000-0000-00003E010000}"/>
    <cellStyle name="Énfasis4 2 2" xfId="868" xr:uid="{00000000-0005-0000-0000-000064030000}"/>
    <cellStyle name="Énfasis4 3" xfId="319" xr:uid="{00000000-0005-0000-0000-00003F010000}"/>
    <cellStyle name="Énfasis4 4" xfId="320" xr:uid="{00000000-0005-0000-0000-000040010000}"/>
    <cellStyle name="Énfasis4 5" xfId="321" xr:uid="{00000000-0005-0000-0000-000041010000}"/>
    <cellStyle name="Énfasis4 5 2" xfId="869" xr:uid="{00000000-0005-0000-0000-000065030000}"/>
    <cellStyle name="Énfasis4 6" xfId="322" xr:uid="{00000000-0005-0000-0000-000042010000}"/>
    <cellStyle name="Énfasis4 6 2" xfId="870" xr:uid="{00000000-0005-0000-0000-000066030000}"/>
    <cellStyle name="Énfasis4 7" xfId="323" xr:uid="{00000000-0005-0000-0000-000043010000}"/>
    <cellStyle name="Énfasis4 7 2" xfId="871" xr:uid="{00000000-0005-0000-0000-000067030000}"/>
    <cellStyle name="Énfasis4 8" xfId="324" xr:uid="{00000000-0005-0000-0000-000044010000}"/>
    <cellStyle name="Énfasis4 8 2" xfId="872" xr:uid="{00000000-0005-0000-0000-000068030000}"/>
    <cellStyle name="Énfasis4 9" xfId="325" xr:uid="{00000000-0005-0000-0000-000045010000}"/>
    <cellStyle name="Énfasis5 10" xfId="326" xr:uid="{00000000-0005-0000-0000-000046010000}"/>
    <cellStyle name="Énfasis5 11" xfId="327" xr:uid="{00000000-0005-0000-0000-000047010000}"/>
    <cellStyle name="Énfasis5 12" xfId="328" xr:uid="{00000000-0005-0000-0000-000048010000}"/>
    <cellStyle name="Énfasis5 2" xfId="329" xr:uid="{00000000-0005-0000-0000-000049010000}"/>
    <cellStyle name="Énfasis5 2 2" xfId="873" xr:uid="{00000000-0005-0000-0000-000069030000}"/>
    <cellStyle name="Énfasis5 3" xfId="330" xr:uid="{00000000-0005-0000-0000-00004A010000}"/>
    <cellStyle name="Énfasis5 4" xfId="331" xr:uid="{00000000-0005-0000-0000-00004B010000}"/>
    <cellStyle name="Énfasis5 5" xfId="332" xr:uid="{00000000-0005-0000-0000-00004C010000}"/>
    <cellStyle name="Énfasis5 5 2" xfId="874" xr:uid="{00000000-0005-0000-0000-00006A030000}"/>
    <cellStyle name="Énfasis5 6" xfId="333" xr:uid="{00000000-0005-0000-0000-00004D010000}"/>
    <cellStyle name="Énfasis5 6 2" xfId="875" xr:uid="{00000000-0005-0000-0000-00006B030000}"/>
    <cellStyle name="Énfasis5 7" xfId="334" xr:uid="{00000000-0005-0000-0000-00004E010000}"/>
    <cellStyle name="Énfasis5 7 2" xfId="876" xr:uid="{00000000-0005-0000-0000-00006C030000}"/>
    <cellStyle name="Énfasis5 8" xfId="335" xr:uid="{00000000-0005-0000-0000-00004F010000}"/>
    <cellStyle name="Énfasis5 8 2" xfId="877" xr:uid="{00000000-0005-0000-0000-00006D030000}"/>
    <cellStyle name="Énfasis5 9" xfId="336" xr:uid="{00000000-0005-0000-0000-000050010000}"/>
    <cellStyle name="Énfasis6 10" xfId="337" xr:uid="{00000000-0005-0000-0000-000051010000}"/>
    <cellStyle name="Énfasis6 11" xfId="338" xr:uid="{00000000-0005-0000-0000-000052010000}"/>
    <cellStyle name="Énfasis6 12" xfId="339" xr:uid="{00000000-0005-0000-0000-000053010000}"/>
    <cellStyle name="Énfasis6 2" xfId="340" xr:uid="{00000000-0005-0000-0000-000054010000}"/>
    <cellStyle name="Énfasis6 2 2" xfId="878" xr:uid="{00000000-0005-0000-0000-00006E030000}"/>
    <cellStyle name="Énfasis6 3" xfId="341" xr:uid="{00000000-0005-0000-0000-000055010000}"/>
    <cellStyle name="Énfasis6 4" xfId="342" xr:uid="{00000000-0005-0000-0000-000056010000}"/>
    <cellStyle name="Énfasis6 5" xfId="343" xr:uid="{00000000-0005-0000-0000-000057010000}"/>
    <cellStyle name="Énfasis6 5 2" xfId="879" xr:uid="{00000000-0005-0000-0000-00006F030000}"/>
    <cellStyle name="Énfasis6 6" xfId="344" xr:uid="{00000000-0005-0000-0000-000058010000}"/>
    <cellStyle name="Énfasis6 6 2" xfId="880" xr:uid="{00000000-0005-0000-0000-000070030000}"/>
    <cellStyle name="Énfasis6 7" xfId="345" xr:uid="{00000000-0005-0000-0000-000059010000}"/>
    <cellStyle name="Énfasis6 7 2" xfId="881" xr:uid="{00000000-0005-0000-0000-000071030000}"/>
    <cellStyle name="Énfasis6 8" xfId="346" xr:uid="{00000000-0005-0000-0000-00005A010000}"/>
    <cellStyle name="Énfasis6 8 2" xfId="882" xr:uid="{00000000-0005-0000-0000-000072030000}"/>
    <cellStyle name="Énfasis6 9" xfId="347" xr:uid="{00000000-0005-0000-0000-00005B010000}"/>
    <cellStyle name="Entrada 10" xfId="348" xr:uid="{00000000-0005-0000-0000-00005C010000}"/>
    <cellStyle name="Entrada 11" xfId="349" xr:uid="{00000000-0005-0000-0000-00005D010000}"/>
    <cellStyle name="Entrada 12" xfId="350" xr:uid="{00000000-0005-0000-0000-00005E010000}"/>
    <cellStyle name="Entrada 2" xfId="351" xr:uid="{00000000-0005-0000-0000-00005F010000}"/>
    <cellStyle name="Entrada 2 2" xfId="883" xr:uid="{00000000-0005-0000-0000-000073030000}"/>
    <cellStyle name="Entrada 2 2 2" xfId="884" xr:uid="{00000000-0005-0000-0000-000074030000}"/>
    <cellStyle name="Entrada 2 2 2 2" xfId="885" xr:uid="{00000000-0005-0000-0000-000075030000}"/>
    <cellStyle name="Entrada 2 2 2 2 2" xfId="886" xr:uid="{00000000-0005-0000-0000-000076030000}"/>
    <cellStyle name="Entrada 2 2 3" xfId="887" xr:uid="{00000000-0005-0000-0000-000077030000}"/>
    <cellStyle name="Entrada 2 2 4" xfId="888" xr:uid="{00000000-0005-0000-0000-000078030000}"/>
    <cellStyle name="Entrada 2 3" xfId="889" xr:uid="{00000000-0005-0000-0000-000079030000}"/>
    <cellStyle name="Entrada 2 4" xfId="890" xr:uid="{00000000-0005-0000-0000-00007A030000}"/>
    <cellStyle name="Entrada 3" xfId="352" xr:uid="{00000000-0005-0000-0000-000060010000}"/>
    <cellStyle name="Entrada 4" xfId="353" xr:uid="{00000000-0005-0000-0000-000061010000}"/>
    <cellStyle name="Entrada 5" xfId="354" xr:uid="{00000000-0005-0000-0000-000062010000}"/>
    <cellStyle name="Entrada 5 2" xfId="891" xr:uid="{00000000-0005-0000-0000-00007B030000}"/>
    <cellStyle name="Entrada 6" xfId="355" xr:uid="{00000000-0005-0000-0000-000063010000}"/>
    <cellStyle name="Entrada 6 2" xfId="892" xr:uid="{00000000-0005-0000-0000-00007C030000}"/>
    <cellStyle name="Entrada 7" xfId="356" xr:uid="{00000000-0005-0000-0000-000064010000}"/>
    <cellStyle name="Entrada 7 2" xfId="893" xr:uid="{00000000-0005-0000-0000-00007D030000}"/>
    <cellStyle name="Entrada 8" xfId="357" xr:uid="{00000000-0005-0000-0000-000065010000}"/>
    <cellStyle name="Entrada 8 2" xfId="894" xr:uid="{00000000-0005-0000-0000-00007E030000}"/>
    <cellStyle name="Entrada 9" xfId="358" xr:uid="{00000000-0005-0000-0000-000066010000}"/>
    <cellStyle name="Entrada 9 2" xfId="895" xr:uid="{00000000-0005-0000-0000-00007F030000}"/>
    <cellStyle name="Estilo 1" xfId="896" xr:uid="{00000000-0005-0000-0000-000080030000}"/>
    <cellStyle name="Estilo 1 10" xfId="897" xr:uid="{00000000-0005-0000-0000-000081030000}"/>
    <cellStyle name="Estilo 1 10 2" xfId="898" xr:uid="{00000000-0005-0000-0000-000082030000}"/>
    <cellStyle name="Estilo 1 10 3" xfId="899" xr:uid="{00000000-0005-0000-0000-000083030000}"/>
    <cellStyle name="Estilo 1 10_Enlaces" xfId="900" xr:uid="{00000000-0005-0000-0000-000084030000}"/>
    <cellStyle name="Estilo 1 100" xfId="901" xr:uid="{00000000-0005-0000-0000-000085030000}"/>
    <cellStyle name="Estilo 1 100 2" xfId="902" xr:uid="{00000000-0005-0000-0000-000086030000}"/>
    <cellStyle name="Estilo 1 101" xfId="903" xr:uid="{00000000-0005-0000-0000-000087030000}"/>
    <cellStyle name="Estilo 1 101 2" xfId="904" xr:uid="{00000000-0005-0000-0000-000088030000}"/>
    <cellStyle name="Estilo 1 102" xfId="905" xr:uid="{00000000-0005-0000-0000-000089030000}"/>
    <cellStyle name="Estilo 1 102 2" xfId="906" xr:uid="{00000000-0005-0000-0000-00008A030000}"/>
    <cellStyle name="Estilo 1 103" xfId="907" xr:uid="{00000000-0005-0000-0000-00008B030000}"/>
    <cellStyle name="Estilo 1 103 2" xfId="908" xr:uid="{00000000-0005-0000-0000-00008C030000}"/>
    <cellStyle name="Estilo 1 104" xfId="909" xr:uid="{00000000-0005-0000-0000-00008D030000}"/>
    <cellStyle name="Estilo 1 104 2" xfId="910" xr:uid="{00000000-0005-0000-0000-00008E030000}"/>
    <cellStyle name="Estilo 1 105" xfId="911" xr:uid="{00000000-0005-0000-0000-00008F030000}"/>
    <cellStyle name="Estilo 1 105 2" xfId="912" xr:uid="{00000000-0005-0000-0000-000090030000}"/>
    <cellStyle name="Estilo 1 106" xfId="913" xr:uid="{00000000-0005-0000-0000-000091030000}"/>
    <cellStyle name="Estilo 1 106 2" xfId="914" xr:uid="{00000000-0005-0000-0000-000092030000}"/>
    <cellStyle name="Estilo 1 107" xfId="915" xr:uid="{00000000-0005-0000-0000-000093030000}"/>
    <cellStyle name="Estilo 1 107 2" xfId="916" xr:uid="{00000000-0005-0000-0000-000094030000}"/>
    <cellStyle name="Estilo 1 108" xfId="917" xr:uid="{00000000-0005-0000-0000-000095030000}"/>
    <cellStyle name="Estilo 1 108 2" xfId="918" xr:uid="{00000000-0005-0000-0000-000096030000}"/>
    <cellStyle name="Estilo 1 109" xfId="919" xr:uid="{00000000-0005-0000-0000-000097030000}"/>
    <cellStyle name="Estilo 1 109 2" xfId="920" xr:uid="{00000000-0005-0000-0000-000098030000}"/>
    <cellStyle name="Estilo 1 11" xfId="921" xr:uid="{00000000-0005-0000-0000-000099030000}"/>
    <cellStyle name="Estilo 1 11 2" xfId="922" xr:uid="{00000000-0005-0000-0000-00009A030000}"/>
    <cellStyle name="Estilo 1 11 3" xfId="923" xr:uid="{00000000-0005-0000-0000-00009B030000}"/>
    <cellStyle name="Estilo 1 11_Enlaces" xfId="924" xr:uid="{00000000-0005-0000-0000-00009C030000}"/>
    <cellStyle name="Estilo 1 110" xfId="925" xr:uid="{00000000-0005-0000-0000-00009D030000}"/>
    <cellStyle name="Estilo 1 110 2" xfId="926" xr:uid="{00000000-0005-0000-0000-00009E030000}"/>
    <cellStyle name="Estilo 1 111" xfId="927" xr:uid="{00000000-0005-0000-0000-00009F030000}"/>
    <cellStyle name="Estilo 1 111 2" xfId="928" xr:uid="{00000000-0005-0000-0000-0000A0030000}"/>
    <cellStyle name="Estilo 1 112" xfId="929" xr:uid="{00000000-0005-0000-0000-0000A1030000}"/>
    <cellStyle name="Estilo 1 112 2" xfId="930" xr:uid="{00000000-0005-0000-0000-0000A2030000}"/>
    <cellStyle name="Estilo 1 113" xfId="931" xr:uid="{00000000-0005-0000-0000-0000A3030000}"/>
    <cellStyle name="Estilo 1 113 2" xfId="932" xr:uid="{00000000-0005-0000-0000-0000A4030000}"/>
    <cellStyle name="Estilo 1 114" xfId="933" xr:uid="{00000000-0005-0000-0000-0000A5030000}"/>
    <cellStyle name="Estilo 1 114 2" xfId="934" xr:uid="{00000000-0005-0000-0000-0000A6030000}"/>
    <cellStyle name="Estilo 1 115" xfId="935" xr:uid="{00000000-0005-0000-0000-0000A7030000}"/>
    <cellStyle name="Estilo 1 115 2" xfId="936" xr:uid="{00000000-0005-0000-0000-0000A8030000}"/>
    <cellStyle name="Estilo 1 116" xfId="937" xr:uid="{00000000-0005-0000-0000-0000A9030000}"/>
    <cellStyle name="Estilo 1 116 2" xfId="938" xr:uid="{00000000-0005-0000-0000-0000AA030000}"/>
    <cellStyle name="Estilo 1 117" xfId="939" xr:uid="{00000000-0005-0000-0000-0000AB030000}"/>
    <cellStyle name="Estilo 1 117 2" xfId="940" xr:uid="{00000000-0005-0000-0000-0000AC030000}"/>
    <cellStyle name="Estilo 1 118" xfId="941" xr:uid="{00000000-0005-0000-0000-0000AD030000}"/>
    <cellStyle name="Estilo 1 118 2" xfId="942" xr:uid="{00000000-0005-0000-0000-0000AE030000}"/>
    <cellStyle name="Estilo 1 119" xfId="943" xr:uid="{00000000-0005-0000-0000-0000AF030000}"/>
    <cellStyle name="Estilo 1 119 2" xfId="944" xr:uid="{00000000-0005-0000-0000-0000B0030000}"/>
    <cellStyle name="Estilo 1 12" xfId="945" xr:uid="{00000000-0005-0000-0000-0000B1030000}"/>
    <cellStyle name="Estilo 1 12 2" xfId="946" xr:uid="{00000000-0005-0000-0000-0000B2030000}"/>
    <cellStyle name="Estilo 1 12 3" xfId="947" xr:uid="{00000000-0005-0000-0000-0000B3030000}"/>
    <cellStyle name="Estilo 1 12_Enlaces" xfId="948" xr:uid="{00000000-0005-0000-0000-0000B4030000}"/>
    <cellStyle name="Estilo 1 120" xfId="949" xr:uid="{00000000-0005-0000-0000-0000B5030000}"/>
    <cellStyle name="Estilo 1 120 2" xfId="950" xr:uid="{00000000-0005-0000-0000-0000B6030000}"/>
    <cellStyle name="Estilo 1 121" xfId="951" xr:uid="{00000000-0005-0000-0000-0000B7030000}"/>
    <cellStyle name="Estilo 1 121 2" xfId="952" xr:uid="{00000000-0005-0000-0000-0000B8030000}"/>
    <cellStyle name="Estilo 1 122" xfId="953" xr:uid="{00000000-0005-0000-0000-0000B9030000}"/>
    <cellStyle name="Estilo 1 122 2" xfId="954" xr:uid="{00000000-0005-0000-0000-0000BA030000}"/>
    <cellStyle name="Estilo 1 123" xfId="955" xr:uid="{00000000-0005-0000-0000-0000BB030000}"/>
    <cellStyle name="Estilo 1 123 2" xfId="956" xr:uid="{00000000-0005-0000-0000-0000BC030000}"/>
    <cellStyle name="Estilo 1 124" xfId="957" xr:uid="{00000000-0005-0000-0000-0000BD030000}"/>
    <cellStyle name="Estilo 1 124 2" xfId="958" xr:uid="{00000000-0005-0000-0000-0000BE030000}"/>
    <cellStyle name="Estilo 1 125" xfId="959" xr:uid="{00000000-0005-0000-0000-0000BF030000}"/>
    <cellStyle name="Estilo 1 125 2" xfId="960" xr:uid="{00000000-0005-0000-0000-0000C0030000}"/>
    <cellStyle name="Estilo 1 126" xfId="961" xr:uid="{00000000-0005-0000-0000-0000C1030000}"/>
    <cellStyle name="Estilo 1 126 2" xfId="962" xr:uid="{00000000-0005-0000-0000-0000C2030000}"/>
    <cellStyle name="Estilo 1 127" xfId="963" xr:uid="{00000000-0005-0000-0000-0000C3030000}"/>
    <cellStyle name="Estilo 1 127 2" xfId="964" xr:uid="{00000000-0005-0000-0000-0000C4030000}"/>
    <cellStyle name="Estilo 1 128" xfId="965" xr:uid="{00000000-0005-0000-0000-0000C5030000}"/>
    <cellStyle name="Estilo 1 128 2" xfId="966" xr:uid="{00000000-0005-0000-0000-0000C6030000}"/>
    <cellStyle name="Estilo 1 129" xfId="967" xr:uid="{00000000-0005-0000-0000-0000C7030000}"/>
    <cellStyle name="Estilo 1 129 2" xfId="968" xr:uid="{00000000-0005-0000-0000-0000C8030000}"/>
    <cellStyle name="Estilo 1 13" xfId="969" xr:uid="{00000000-0005-0000-0000-0000C9030000}"/>
    <cellStyle name="Estilo 1 13 2" xfId="970" xr:uid="{00000000-0005-0000-0000-0000CA030000}"/>
    <cellStyle name="Estilo 1 13 3" xfId="971" xr:uid="{00000000-0005-0000-0000-0000CB030000}"/>
    <cellStyle name="Estilo 1 13_Enlaces" xfId="972" xr:uid="{00000000-0005-0000-0000-0000CC030000}"/>
    <cellStyle name="Estilo 1 130" xfId="973" xr:uid="{00000000-0005-0000-0000-0000CD030000}"/>
    <cellStyle name="Estilo 1 130 2" xfId="974" xr:uid="{00000000-0005-0000-0000-0000CE030000}"/>
    <cellStyle name="Estilo 1 131" xfId="975" xr:uid="{00000000-0005-0000-0000-0000CF030000}"/>
    <cellStyle name="Estilo 1 131 2" xfId="976" xr:uid="{00000000-0005-0000-0000-0000D0030000}"/>
    <cellStyle name="Estilo 1 132" xfId="977" xr:uid="{00000000-0005-0000-0000-0000D1030000}"/>
    <cellStyle name="Estilo 1 132 2" xfId="978" xr:uid="{00000000-0005-0000-0000-0000D2030000}"/>
    <cellStyle name="Estilo 1 133" xfId="979" xr:uid="{00000000-0005-0000-0000-0000D3030000}"/>
    <cellStyle name="Estilo 1 133 2" xfId="980" xr:uid="{00000000-0005-0000-0000-0000D4030000}"/>
    <cellStyle name="Estilo 1 134" xfId="981" xr:uid="{00000000-0005-0000-0000-0000D5030000}"/>
    <cellStyle name="Estilo 1 134 2" xfId="982" xr:uid="{00000000-0005-0000-0000-0000D6030000}"/>
    <cellStyle name="Estilo 1 135" xfId="983" xr:uid="{00000000-0005-0000-0000-0000D7030000}"/>
    <cellStyle name="Estilo 1 135 2" xfId="984" xr:uid="{00000000-0005-0000-0000-0000D8030000}"/>
    <cellStyle name="Estilo 1 136" xfId="985" xr:uid="{00000000-0005-0000-0000-0000D9030000}"/>
    <cellStyle name="Estilo 1 136 2" xfId="986" xr:uid="{00000000-0005-0000-0000-0000DA030000}"/>
    <cellStyle name="Estilo 1 137" xfId="987" xr:uid="{00000000-0005-0000-0000-0000DB030000}"/>
    <cellStyle name="Estilo 1 137 2" xfId="988" xr:uid="{00000000-0005-0000-0000-0000DC030000}"/>
    <cellStyle name="Estilo 1 138" xfId="989" xr:uid="{00000000-0005-0000-0000-0000DD030000}"/>
    <cellStyle name="Estilo 1 138 2" xfId="990" xr:uid="{00000000-0005-0000-0000-0000DE030000}"/>
    <cellStyle name="Estilo 1 139" xfId="991" xr:uid="{00000000-0005-0000-0000-0000DF030000}"/>
    <cellStyle name="Estilo 1 139 2" xfId="992" xr:uid="{00000000-0005-0000-0000-0000E0030000}"/>
    <cellStyle name="Estilo 1 14" xfId="993" xr:uid="{00000000-0005-0000-0000-0000E1030000}"/>
    <cellStyle name="Estilo 1 14 2" xfId="994" xr:uid="{00000000-0005-0000-0000-0000E2030000}"/>
    <cellStyle name="Estilo 1 14 3" xfId="995" xr:uid="{00000000-0005-0000-0000-0000E3030000}"/>
    <cellStyle name="Estilo 1 14_Enlaces" xfId="996" xr:uid="{00000000-0005-0000-0000-0000E4030000}"/>
    <cellStyle name="Estilo 1 140" xfId="997" xr:uid="{00000000-0005-0000-0000-0000E5030000}"/>
    <cellStyle name="Estilo 1 140 2" xfId="998" xr:uid="{00000000-0005-0000-0000-0000E6030000}"/>
    <cellStyle name="Estilo 1 141" xfId="999" xr:uid="{00000000-0005-0000-0000-0000E7030000}"/>
    <cellStyle name="Estilo 1 141 2" xfId="1000" xr:uid="{00000000-0005-0000-0000-0000E8030000}"/>
    <cellStyle name="Estilo 1 142" xfId="1001" xr:uid="{00000000-0005-0000-0000-0000E9030000}"/>
    <cellStyle name="Estilo 1 142 2" xfId="1002" xr:uid="{00000000-0005-0000-0000-0000EA030000}"/>
    <cellStyle name="Estilo 1 143" xfId="1003" xr:uid="{00000000-0005-0000-0000-0000EB030000}"/>
    <cellStyle name="Estilo 1 143 2" xfId="1004" xr:uid="{00000000-0005-0000-0000-0000EC030000}"/>
    <cellStyle name="Estilo 1 144" xfId="1005" xr:uid="{00000000-0005-0000-0000-0000ED030000}"/>
    <cellStyle name="Estilo 1 144 2" xfId="1006" xr:uid="{00000000-0005-0000-0000-0000EE030000}"/>
    <cellStyle name="Estilo 1 145" xfId="1007" xr:uid="{00000000-0005-0000-0000-0000EF030000}"/>
    <cellStyle name="Estilo 1 145 2" xfId="1008" xr:uid="{00000000-0005-0000-0000-0000F0030000}"/>
    <cellStyle name="Estilo 1 146" xfId="1009" xr:uid="{00000000-0005-0000-0000-0000F1030000}"/>
    <cellStyle name="Estilo 1 146 2" xfId="1010" xr:uid="{00000000-0005-0000-0000-0000F2030000}"/>
    <cellStyle name="Estilo 1 147" xfId="1011" xr:uid="{00000000-0005-0000-0000-0000F3030000}"/>
    <cellStyle name="Estilo 1 147 2" xfId="1012" xr:uid="{00000000-0005-0000-0000-0000F4030000}"/>
    <cellStyle name="Estilo 1 148" xfId="1013" xr:uid="{00000000-0005-0000-0000-0000F5030000}"/>
    <cellStyle name="Estilo 1 148 2" xfId="1014" xr:uid="{00000000-0005-0000-0000-0000F6030000}"/>
    <cellStyle name="Estilo 1 149" xfId="1015" xr:uid="{00000000-0005-0000-0000-0000F7030000}"/>
    <cellStyle name="Estilo 1 149 2" xfId="1016" xr:uid="{00000000-0005-0000-0000-0000F8030000}"/>
    <cellStyle name="Estilo 1 15" xfId="1017" xr:uid="{00000000-0005-0000-0000-0000F9030000}"/>
    <cellStyle name="Estilo 1 15 2" xfId="1018" xr:uid="{00000000-0005-0000-0000-0000FA030000}"/>
    <cellStyle name="Estilo 1 15 3" xfId="1019" xr:uid="{00000000-0005-0000-0000-0000FB030000}"/>
    <cellStyle name="Estilo 1 15_Enlaces" xfId="1020" xr:uid="{00000000-0005-0000-0000-0000FC030000}"/>
    <cellStyle name="Estilo 1 150" xfId="1021" xr:uid="{00000000-0005-0000-0000-0000FD030000}"/>
    <cellStyle name="Estilo 1 150 2" xfId="1022" xr:uid="{00000000-0005-0000-0000-0000FE030000}"/>
    <cellStyle name="Estilo 1 151" xfId="1023" xr:uid="{00000000-0005-0000-0000-0000FF030000}"/>
    <cellStyle name="Estilo 1 151 2" xfId="1024" xr:uid="{00000000-0005-0000-0000-000000040000}"/>
    <cellStyle name="Estilo 1 152" xfId="1025" xr:uid="{00000000-0005-0000-0000-000001040000}"/>
    <cellStyle name="Estilo 1 152 2" xfId="1026" xr:uid="{00000000-0005-0000-0000-000002040000}"/>
    <cellStyle name="Estilo 1 153" xfId="1027" xr:uid="{00000000-0005-0000-0000-000003040000}"/>
    <cellStyle name="Estilo 1 153 2" xfId="1028" xr:uid="{00000000-0005-0000-0000-000004040000}"/>
    <cellStyle name="Estilo 1 154" xfId="1029" xr:uid="{00000000-0005-0000-0000-000005040000}"/>
    <cellStyle name="Estilo 1 154 2" xfId="1030" xr:uid="{00000000-0005-0000-0000-000006040000}"/>
    <cellStyle name="Estilo 1 155" xfId="1031" xr:uid="{00000000-0005-0000-0000-000007040000}"/>
    <cellStyle name="Estilo 1 155 2" xfId="1032" xr:uid="{00000000-0005-0000-0000-000008040000}"/>
    <cellStyle name="Estilo 1 156" xfId="1033" xr:uid="{00000000-0005-0000-0000-000009040000}"/>
    <cellStyle name="Estilo 1 156 2" xfId="1034" xr:uid="{00000000-0005-0000-0000-00000A040000}"/>
    <cellStyle name="Estilo 1 157" xfId="1035" xr:uid="{00000000-0005-0000-0000-00000B040000}"/>
    <cellStyle name="Estilo 1 157 2" xfId="1036" xr:uid="{00000000-0005-0000-0000-00000C040000}"/>
    <cellStyle name="Estilo 1 158" xfId="1037" xr:uid="{00000000-0005-0000-0000-00000D040000}"/>
    <cellStyle name="Estilo 1 158 2" xfId="1038" xr:uid="{00000000-0005-0000-0000-00000E040000}"/>
    <cellStyle name="Estilo 1 159" xfId="1039" xr:uid="{00000000-0005-0000-0000-00000F040000}"/>
    <cellStyle name="Estilo 1 159 2" xfId="1040" xr:uid="{00000000-0005-0000-0000-000010040000}"/>
    <cellStyle name="Estilo 1 16" xfId="1041" xr:uid="{00000000-0005-0000-0000-000011040000}"/>
    <cellStyle name="Estilo 1 16 2" xfId="1042" xr:uid="{00000000-0005-0000-0000-000012040000}"/>
    <cellStyle name="Estilo 1 16 3" xfId="1043" xr:uid="{00000000-0005-0000-0000-000013040000}"/>
    <cellStyle name="Estilo 1 16_Enlaces" xfId="1044" xr:uid="{00000000-0005-0000-0000-000014040000}"/>
    <cellStyle name="Estilo 1 160" xfId="1045" xr:uid="{00000000-0005-0000-0000-000015040000}"/>
    <cellStyle name="Estilo 1 160 2" xfId="1046" xr:uid="{00000000-0005-0000-0000-000016040000}"/>
    <cellStyle name="Estilo 1 161" xfId="1047" xr:uid="{00000000-0005-0000-0000-000017040000}"/>
    <cellStyle name="Estilo 1 161 2" xfId="1048" xr:uid="{00000000-0005-0000-0000-000018040000}"/>
    <cellStyle name="Estilo 1 162" xfId="1049" xr:uid="{00000000-0005-0000-0000-000019040000}"/>
    <cellStyle name="Estilo 1 162 2" xfId="1050" xr:uid="{00000000-0005-0000-0000-00001A040000}"/>
    <cellStyle name="Estilo 1 163" xfId="1051" xr:uid="{00000000-0005-0000-0000-00001B040000}"/>
    <cellStyle name="Estilo 1 163 2" xfId="1052" xr:uid="{00000000-0005-0000-0000-00001C040000}"/>
    <cellStyle name="Estilo 1 164" xfId="1053" xr:uid="{00000000-0005-0000-0000-00001D040000}"/>
    <cellStyle name="Estilo 1 164 2" xfId="1054" xr:uid="{00000000-0005-0000-0000-00001E040000}"/>
    <cellStyle name="Estilo 1 165" xfId="1055" xr:uid="{00000000-0005-0000-0000-00001F040000}"/>
    <cellStyle name="Estilo 1 165 2" xfId="1056" xr:uid="{00000000-0005-0000-0000-000020040000}"/>
    <cellStyle name="Estilo 1 166" xfId="1057" xr:uid="{00000000-0005-0000-0000-000021040000}"/>
    <cellStyle name="Estilo 1 166 2" xfId="1058" xr:uid="{00000000-0005-0000-0000-000022040000}"/>
    <cellStyle name="Estilo 1 167" xfId="1059" xr:uid="{00000000-0005-0000-0000-000023040000}"/>
    <cellStyle name="Estilo 1 167 2" xfId="1060" xr:uid="{00000000-0005-0000-0000-000024040000}"/>
    <cellStyle name="Estilo 1 168" xfId="1061" xr:uid="{00000000-0005-0000-0000-000025040000}"/>
    <cellStyle name="Estilo 1 168 2" xfId="1062" xr:uid="{00000000-0005-0000-0000-000026040000}"/>
    <cellStyle name="Estilo 1 169" xfId="1063" xr:uid="{00000000-0005-0000-0000-000027040000}"/>
    <cellStyle name="Estilo 1 169 2" xfId="1064" xr:uid="{00000000-0005-0000-0000-000028040000}"/>
    <cellStyle name="Estilo 1 17" xfId="1065" xr:uid="{00000000-0005-0000-0000-000029040000}"/>
    <cellStyle name="Estilo 1 17 2" xfId="1066" xr:uid="{00000000-0005-0000-0000-00002A040000}"/>
    <cellStyle name="Estilo 1 17 3" xfId="1067" xr:uid="{00000000-0005-0000-0000-00002B040000}"/>
    <cellStyle name="Estilo 1 17_Enlaces" xfId="1068" xr:uid="{00000000-0005-0000-0000-00002C040000}"/>
    <cellStyle name="Estilo 1 170" xfId="1069" xr:uid="{00000000-0005-0000-0000-00002D040000}"/>
    <cellStyle name="Estilo 1 170 2" xfId="1070" xr:uid="{00000000-0005-0000-0000-00002E040000}"/>
    <cellStyle name="Estilo 1 171" xfId="1071" xr:uid="{00000000-0005-0000-0000-00002F040000}"/>
    <cellStyle name="Estilo 1 171 2" xfId="1072" xr:uid="{00000000-0005-0000-0000-000030040000}"/>
    <cellStyle name="Estilo 1 172" xfId="1073" xr:uid="{00000000-0005-0000-0000-000031040000}"/>
    <cellStyle name="Estilo 1 172 2" xfId="1074" xr:uid="{00000000-0005-0000-0000-000032040000}"/>
    <cellStyle name="Estilo 1 173" xfId="1075" xr:uid="{00000000-0005-0000-0000-000033040000}"/>
    <cellStyle name="Estilo 1 173 2" xfId="1076" xr:uid="{00000000-0005-0000-0000-000034040000}"/>
    <cellStyle name="Estilo 1 174" xfId="1077" xr:uid="{00000000-0005-0000-0000-000035040000}"/>
    <cellStyle name="Estilo 1 174 2" xfId="1078" xr:uid="{00000000-0005-0000-0000-000036040000}"/>
    <cellStyle name="Estilo 1 175" xfId="1079" xr:uid="{00000000-0005-0000-0000-000037040000}"/>
    <cellStyle name="Estilo 1 175 2" xfId="1080" xr:uid="{00000000-0005-0000-0000-000038040000}"/>
    <cellStyle name="Estilo 1 176" xfId="1081" xr:uid="{00000000-0005-0000-0000-000039040000}"/>
    <cellStyle name="Estilo 1 176 2" xfId="1082" xr:uid="{00000000-0005-0000-0000-00003A040000}"/>
    <cellStyle name="Estilo 1 177" xfId="1083" xr:uid="{00000000-0005-0000-0000-00003B040000}"/>
    <cellStyle name="Estilo 1 177 2" xfId="1084" xr:uid="{00000000-0005-0000-0000-00003C040000}"/>
    <cellStyle name="Estilo 1 178" xfId="1085" xr:uid="{00000000-0005-0000-0000-00003D040000}"/>
    <cellStyle name="Estilo 1 178 2" xfId="1086" xr:uid="{00000000-0005-0000-0000-00003E040000}"/>
    <cellStyle name="Estilo 1 179" xfId="1087" xr:uid="{00000000-0005-0000-0000-00003F040000}"/>
    <cellStyle name="Estilo 1 179 2" xfId="1088" xr:uid="{00000000-0005-0000-0000-000040040000}"/>
    <cellStyle name="Estilo 1 18" xfId="1089" xr:uid="{00000000-0005-0000-0000-000041040000}"/>
    <cellStyle name="Estilo 1 18 2" xfId="1090" xr:uid="{00000000-0005-0000-0000-000042040000}"/>
    <cellStyle name="Estilo 1 18 3" xfId="1091" xr:uid="{00000000-0005-0000-0000-000043040000}"/>
    <cellStyle name="Estilo 1 18_Enlaces" xfId="1092" xr:uid="{00000000-0005-0000-0000-000044040000}"/>
    <cellStyle name="Estilo 1 180" xfId="1093" xr:uid="{00000000-0005-0000-0000-000045040000}"/>
    <cellStyle name="Estilo 1 180 2" xfId="1094" xr:uid="{00000000-0005-0000-0000-000046040000}"/>
    <cellStyle name="Estilo 1 181" xfId="1095" xr:uid="{00000000-0005-0000-0000-000047040000}"/>
    <cellStyle name="Estilo 1 181 2" xfId="1096" xr:uid="{00000000-0005-0000-0000-000048040000}"/>
    <cellStyle name="Estilo 1 182" xfId="1097" xr:uid="{00000000-0005-0000-0000-000049040000}"/>
    <cellStyle name="Estilo 1 182 2" xfId="1098" xr:uid="{00000000-0005-0000-0000-00004A040000}"/>
    <cellStyle name="Estilo 1 183" xfId="1099" xr:uid="{00000000-0005-0000-0000-00004B040000}"/>
    <cellStyle name="Estilo 1 183 2" xfId="1100" xr:uid="{00000000-0005-0000-0000-00004C040000}"/>
    <cellStyle name="Estilo 1 184" xfId="1101" xr:uid="{00000000-0005-0000-0000-00004D040000}"/>
    <cellStyle name="Estilo 1 184 2" xfId="1102" xr:uid="{00000000-0005-0000-0000-00004E040000}"/>
    <cellStyle name="Estilo 1 185" xfId="1103" xr:uid="{00000000-0005-0000-0000-00004F040000}"/>
    <cellStyle name="Estilo 1 185 2" xfId="1104" xr:uid="{00000000-0005-0000-0000-000050040000}"/>
    <cellStyle name="Estilo 1 186" xfId="1105" xr:uid="{00000000-0005-0000-0000-000051040000}"/>
    <cellStyle name="Estilo 1 186 2" xfId="1106" xr:uid="{00000000-0005-0000-0000-000052040000}"/>
    <cellStyle name="Estilo 1 187" xfId="1107" xr:uid="{00000000-0005-0000-0000-000053040000}"/>
    <cellStyle name="Estilo 1 187 2" xfId="1108" xr:uid="{00000000-0005-0000-0000-000054040000}"/>
    <cellStyle name="Estilo 1 188" xfId="1109" xr:uid="{00000000-0005-0000-0000-000055040000}"/>
    <cellStyle name="Estilo 1 188 2" xfId="1110" xr:uid="{00000000-0005-0000-0000-000056040000}"/>
    <cellStyle name="Estilo 1 189" xfId="1111" xr:uid="{00000000-0005-0000-0000-000057040000}"/>
    <cellStyle name="Estilo 1 189 2" xfId="1112" xr:uid="{00000000-0005-0000-0000-000058040000}"/>
    <cellStyle name="Estilo 1 19" xfId="1113" xr:uid="{00000000-0005-0000-0000-000059040000}"/>
    <cellStyle name="Estilo 1 19 2" xfId="1114" xr:uid="{00000000-0005-0000-0000-00005A040000}"/>
    <cellStyle name="Estilo 1 19 3" xfId="1115" xr:uid="{00000000-0005-0000-0000-00005B040000}"/>
    <cellStyle name="Estilo 1 19_Enlaces" xfId="1116" xr:uid="{00000000-0005-0000-0000-00005C040000}"/>
    <cellStyle name="Estilo 1 190" xfId="1117" xr:uid="{00000000-0005-0000-0000-00005D040000}"/>
    <cellStyle name="Estilo 1 190 2" xfId="1118" xr:uid="{00000000-0005-0000-0000-00005E040000}"/>
    <cellStyle name="Estilo 1 191" xfId="1119" xr:uid="{00000000-0005-0000-0000-00005F040000}"/>
    <cellStyle name="Estilo 1 191 2" xfId="1120" xr:uid="{00000000-0005-0000-0000-000060040000}"/>
    <cellStyle name="Estilo 1 192" xfId="1121" xr:uid="{00000000-0005-0000-0000-000061040000}"/>
    <cellStyle name="Estilo 1 192 2" xfId="1122" xr:uid="{00000000-0005-0000-0000-000062040000}"/>
    <cellStyle name="Estilo 1 193" xfId="1123" xr:uid="{00000000-0005-0000-0000-000063040000}"/>
    <cellStyle name="Estilo 1 193 2" xfId="1124" xr:uid="{00000000-0005-0000-0000-000064040000}"/>
    <cellStyle name="Estilo 1 194" xfId="1125" xr:uid="{00000000-0005-0000-0000-000065040000}"/>
    <cellStyle name="Estilo 1 194 2" xfId="1126" xr:uid="{00000000-0005-0000-0000-000066040000}"/>
    <cellStyle name="Estilo 1 195" xfId="1127" xr:uid="{00000000-0005-0000-0000-000067040000}"/>
    <cellStyle name="Estilo 1 195 2" xfId="1128" xr:uid="{00000000-0005-0000-0000-000068040000}"/>
    <cellStyle name="Estilo 1 196" xfId="1129" xr:uid="{00000000-0005-0000-0000-000069040000}"/>
    <cellStyle name="Estilo 1 196 2" xfId="1130" xr:uid="{00000000-0005-0000-0000-00006A040000}"/>
    <cellStyle name="Estilo 1 197" xfId="1131" xr:uid="{00000000-0005-0000-0000-00006B040000}"/>
    <cellStyle name="Estilo 1 197 2" xfId="1132" xr:uid="{00000000-0005-0000-0000-00006C040000}"/>
    <cellStyle name="Estilo 1 198" xfId="1133" xr:uid="{00000000-0005-0000-0000-00006D040000}"/>
    <cellStyle name="Estilo 1 198 2" xfId="1134" xr:uid="{00000000-0005-0000-0000-00006E040000}"/>
    <cellStyle name="Estilo 1 199" xfId="1135" xr:uid="{00000000-0005-0000-0000-00006F040000}"/>
    <cellStyle name="Estilo 1 199 2" xfId="1136" xr:uid="{00000000-0005-0000-0000-000070040000}"/>
    <cellStyle name="Estilo 1 2" xfId="1137" xr:uid="{00000000-0005-0000-0000-000071040000}"/>
    <cellStyle name="Estilo 1 2 2" xfId="1138" xr:uid="{00000000-0005-0000-0000-000072040000}"/>
    <cellStyle name="Estilo 1 2 2 2" xfId="1139" xr:uid="{00000000-0005-0000-0000-000073040000}"/>
    <cellStyle name="Estilo 1 2 3" xfId="1140" xr:uid="{00000000-0005-0000-0000-000074040000}"/>
    <cellStyle name="Estilo 1 2 3 2" xfId="1141" xr:uid="{00000000-0005-0000-0000-000075040000}"/>
    <cellStyle name="Estilo 1 2 4" xfId="1142" xr:uid="{00000000-0005-0000-0000-000076040000}"/>
    <cellStyle name="Estilo 1 2 4 2" xfId="1143" xr:uid="{00000000-0005-0000-0000-000077040000}"/>
    <cellStyle name="Estilo 1 2 5" xfId="1144" xr:uid="{00000000-0005-0000-0000-000078040000}"/>
    <cellStyle name="Estilo 1 2 6" xfId="1145" xr:uid="{00000000-0005-0000-0000-000079040000}"/>
    <cellStyle name="Estilo 1 2 7" xfId="1146" xr:uid="{00000000-0005-0000-0000-00007A040000}"/>
    <cellStyle name="Estilo 1 2 7 2" xfId="1147" xr:uid="{00000000-0005-0000-0000-00007B040000}"/>
    <cellStyle name="Estilo 1 2_Enlaces" xfId="1148" xr:uid="{00000000-0005-0000-0000-00007C040000}"/>
    <cellStyle name="Estilo 1 20" xfId="1149" xr:uid="{00000000-0005-0000-0000-00007D040000}"/>
    <cellStyle name="Estilo 1 20 2" xfId="1150" xr:uid="{00000000-0005-0000-0000-00007E040000}"/>
    <cellStyle name="Estilo 1 20 3" xfId="1151" xr:uid="{00000000-0005-0000-0000-00007F040000}"/>
    <cellStyle name="Estilo 1 20_Enlaces" xfId="1152" xr:uid="{00000000-0005-0000-0000-000080040000}"/>
    <cellStyle name="Estilo 1 200" xfId="1153" xr:uid="{00000000-0005-0000-0000-000081040000}"/>
    <cellStyle name="Estilo 1 200 2" xfId="1154" xr:uid="{00000000-0005-0000-0000-000082040000}"/>
    <cellStyle name="Estilo 1 21" xfId="1155" xr:uid="{00000000-0005-0000-0000-000083040000}"/>
    <cellStyle name="Estilo 1 21 2" xfId="1156" xr:uid="{00000000-0005-0000-0000-000084040000}"/>
    <cellStyle name="Estilo 1 21_Enlaces" xfId="1157" xr:uid="{00000000-0005-0000-0000-000085040000}"/>
    <cellStyle name="Estilo 1 22" xfId="1158" xr:uid="{00000000-0005-0000-0000-000086040000}"/>
    <cellStyle name="Estilo 1 22 2" xfId="1159" xr:uid="{00000000-0005-0000-0000-000087040000}"/>
    <cellStyle name="Estilo 1 22_Enlaces" xfId="1160" xr:uid="{00000000-0005-0000-0000-000088040000}"/>
    <cellStyle name="Estilo 1 23" xfId="1161" xr:uid="{00000000-0005-0000-0000-000089040000}"/>
    <cellStyle name="Estilo 1 23 2" xfId="1162" xr:uid="{00000000-0005-0000-0000-00008A040000}"/>
    <cellStyle name="Estilo 1 23_Enlaces" xfId="1163" xr:uid="{00000000-0005-0000-0000-00008B040000}"/>
    <cellStyle name="Estilo 1 24" xfId="1164" xr:uid="{00000000-0005-0000-0000-00008C040000}"/>
    <cellStyle name="Estilo 1 24 2" xfId="1165" xr:uid="{00000000-0005-0000-0000-00008D040000}"/>
    <cellStyle name="Estilo 1 24_Enlaces" xfId="1166" xr:uid="{00000000-0005-0000-0000-00008E040000}"/>
    <cellStyle name="Estilo 1 25" xfId="1167" xr:uid="{00000000-0005-0000-0000-00008F040000}"/>
    <cellStyle name="Estilo 1 25 2" xfId="1168" xr:uid="{00000000-0005-0000-0000-000090040000}"/>
    <cellStyle name="Estilo 1 25_Enlaces" xfId="1169" xr:uid="{00000000-0005-0000-0000-000091040000}"/>
    <cellStyle name="Estilo 1 26" xfId="1170" xr:uid="{00000000-0005-0000-0000-000092040000}"/>
    <cellStyle name="Estilo 1 26 2" xfId="1171" xr:uid="{00000000-0005-0000-0000-000093040000}"/>
    <cellStyle name="Estilo 1 26_Enlaces" xfId="1172" xr:uid="{00000000-0005-0000-0000-000094040000}"/>
    <cellStyle name="Estilo 1 27" xfId="1173" xr:uid="{00000000-0005-0000-0000-000095040000}"/>
    <cellStyle name="Estilo 1 27 2" xfId="1174" xr:uid="{00000000-0005-0000-0000-000096040000}"/>
    <cellStyle name="Estilo 1 27_Enlaces" xfId="1175" xr:uid="{00000000-0005-0000-0000-000097040000}"/>
    <cellStyle name="Estilo 1 28" xfId="1176" xr:uid="{00000000-0005-0000-0000-000098040000}"/>
    <cellStyle name="Estilo 1 29" xfId="1177" xr:uid="{00000000-0005-0000-0000-000099040000}"/>
    <cellStyle name="Estilo 1 3" xfId="1178" xr:uid="{00000000-0005-0000-0000-00009A040000}"/>
    <cellStyle name="Estilo 1 3 2" xfId="1179" xr:uid="{00000000-0005-0000-0000-00009B040000}"/>
    <cellStyle name="Estilo 1 3 3" xfId="1180" xr:uid="{00000000-0005-0000-0000-00009C040000}"/>
    <cellStyle name="Estilo 1 3_Enlaces" xfId="1181" xr:uid="{00000000-0005-0000-0000-00009D040000}"/>
    <cellStyle name="Estilo 1 30" xfId="1182" xr:uid="{00000000-0005-0000-0000-00009E040000}"/>
    <cellStyle name="Estilo 1 31" xfId="1183" xr:uid="{00000000-0005-0000-0000-00009F040000}"/>
    <cellStyle name="Estilo 1 32" xfId="1184" xr:uid="{00000000-0005-0000-0000-0000A0040000}"/>
    <cellStyle name="Estilo 1 33" xfId="1185" xr:uid="{00000000-0005-0000-0000-0000A1040000}"/>
    <cellStyle name="Estilo 1 34" xfId="1186" xr:uid="{00000000-0005-0000-0000-0000A2040000}"/>
    <cellStyle name="Estilo 1 35" xfId="1187" xr:uid="{00000000-0005-0000-0000-0000A3040000}"/>
    <cellStyle name="Estilo 1 36" xfId="1188" xr:uid="{00000000-0005-0000-0000-0000A4040000}"/>
    <cellStyle name="Estilo 1 37" xfId="1189" xr:uid="{00000000-0005-0000-0000-0000A5040000}"/>
    <cellStyle name="Estilo 1 38" xfId="1190" xr:uid="{00000000-0005-0000-0000-0000A6040000}"/>
    <cellStyle name="Estilo 1 39" xfId="1191" xr:uid="{00000000-0005-0000-0000-0000A7040000}"/>
    <cellStyle name="Estilo 1 4" xfId="1192" xr:uid="{00000000-0005-0000-0000-0000A8040000}"/>
    <cellStyle name="Estilo 1 4 2" xfId="1193" xr:uid="{00000000-0005-0000-0000-0000A9040000}"/>
    <cellStyle name="Estilo 1 4 3" xfId="1194" xr:uid="{00000000-0005-0000-0000-0000AA040000}"/>
    <cellStyle name="Estilo 1 4_Enlaces" xfId="1195" xr:uid="{00000000-0005-0000-0000-0000AB040000}"/>
    <cellStyle name="Estilo 1 40" xfId="1196" xr:uid="{00000000-0005-0000-0000-0000AC040000}"/>
    <cellStyle name="Estilo 1 41" xfId="1197" xr:uid="{00000000-0005-0000-0000-0000AD040000}"/>
    <cellStyle name="Estilo 1 42" xfId="1198" xr:uid="{00000000-0005-0000-0000-0000AE040000}"/>
    <cellStyle name="Estilo 1 43" xfId="1199" xr:uid="{00000000-0005-0000-0000-0000AF040000}"/>
    <cellStyle name="Estilo 1 44" xfId="1200" xr:uid="{00000000-0005-0000-0000-0000B0040000}"/>
    <cellStyle name="Estilo 1 45" xfId="1201" xr:uid="{00000000-0005-0000-0000-0000B1040000}"/>
    <cellStyle name="Estilo 1 46" xfId="1202" xr:uid="{00000000-0005-0000-0000-0000B2040000}"/>
    <cellStyle name="Estilo 1 47" xfId="1203" xr:uid="{00000000-0005-0000-0000-0000B3040000}"/>
    <cellStyle name="Estilo 1 48" xfId="1204" xr:uid="{00000000-0005-0000-0000-0000B4040000}"/>
    <cellStyle name="Estilo 1 49" xfId="1205" xr:uid="{00000000-0005-0000-0000-0000B5040000}"/>
    <cellStyle name="Estilo 1 5" xfId="1206" xr:uid="{00000000-0005-0000-0000-0000B6040000}"/>
    <cellStyle name="Estilo 1 5 2" xfId="1207" xr:uid="{00000000-0005-0000-0000-0000B7040000}"/>
    <cellStyle name="Estilo 1 5 3" xfId="1208" xr:uid="{00000000-0005-0000-0000-0000B8040000}"/>
    <cellStyle name="Estilo 1 5_Enlaces" xfId="1209" xr:uid="{00000000-0005-0000-0000-0000B9040000}"/>
    <cellStyle name="Estilo 1 50" xfId="1210" xr:uid="{00000000-0005-0000-0000-0000BA040000}"/>
    <cellStyle name="Estilo 1 51" xfId="1211" xr:uid="{00000000-0005-0000-0000-0000BB040000}"/>
    <cellStyle name="Estilo 1 52" xfId="1212" xr:uid="{00000000-0005-0000-0000-0000BC040000}"/>
    <cellStyle name="Estilo 1 53" xfId="1213" xr:uid="{00000000-0005-0000-0000-0000BD040000}"/>
    <cellStyle name="Estilo 1 54" xfId="1214" xr:uid="{00000000-0005-0000-0000-0000BE040000}"/>
    <cellStyle name="Estilo 1 55" xfId="1215" xr:uid="{00000000-0005-0000-0000-0000BF040000}"/>
    <cellStyle name="Estilo 1 56" xfId="1216" xr:uid="{00000000-0005-0000-0000-0000C0040000}"/>
    <cellStyle name="Estilo 1 57" xfId="1217" xr:uid="{00000000-0005-0000-0000-0000C1040000}"/>
    <cellStyle name="Estilo 1 57 2" xfId="1218" xr:uid="{00000000-0005-0000-0000-0000C2040000}"/>
    <cellStyle name="Estilo 1 57 3" xfId="1219" xr:uid="{00000000-0005-0000-0000-0000C3040000}"/>
    <cellStyle name="Estilo 1 57 4" xfId="1220" xr:uid="{00000000-0005-0000-0000-0000C4040000}"/>
    <cellStyle name="Estilo 1 57 5" xfId="1221" xr:uid="{00000000-0005-0000-0000-0000C5040000}"/>
    <cellStyle name="Estilo 1 57 6" xfId="1222" xr:uid="{00000000-0005-0000-0000-0000C6040000}"/>
    <cellStyle name="Estilo 1 58" xfId="1223" xr:uid="{00000000-0005-0000-0000-0000C7040000}"/>
    <cellStyle name="Estilo 1 58 2" xfId="1224" xr:uid="{00000000-0005-0000-0000-0000C8040000}"/>
    <cellStyle name="Estilo 1 58 3" xfId="1225" xr:uid="{00000000-0005-0000-0000-0000C9040000}"/>
    <cellStyle name="Estilo 1 58 4" xfId="1226" xr:uid="{00000000-0005-0000-0000-0000CA040000}"/>
    <cellStyle name="Estilo 1 58 5" xfId="1227" xr:uid="{00000000-0005-0000-0000-0000CB040000}"/>
    <cellStyle name="Estilo 1 58 6" xfId="1228" xr:uid="{00000000-0005-0000-0000-0000CC040000}"/>
    <cellStyle name="Estilo 1 59" xfId="1229" xr:uid="{00000000-0005-0000-0000-0000CD040000}"/>
    <cellStyle name="Estilo 1 59 2" xfId="1230" xr:uid="{00000000-0005-0000-0000-0000CE040000}"/>
    <cellStyle name="Estilo 1 59 3" xfId="1231" xr:uid="{00000000-0005-0000-0000-0000CF040000}"/>
    <cellStyle name="Estilo 1 6" xfId="1232" xr:uid="{00000000-0005-0000-0000-0000D0040000}"/>
    <cellStyle name="Estilo 1 6 2" xfId="1233" xr:uid="{00000000-0005-0000-0000-0000D1040000}"/>
    <cellStyle name="Estilo 1 6 3" xfId="1234" xr:uid="{00000000-0005-0000-0000-0000D2040000}"/>
    <cellStyle name="Estilo 1 6_Enlaces" xfId="1235" xr:uid="{00000000-0005-0000-0000-0000D3040000}"/>
    <cellStyle name="Estilo 1 60" xfId="1236" xr:uid="{00000000-0005-0000-0000-0000D4040000}"/>
    <cellStyle name="Estilo 1 60 2" xfId="1237" xr:uid="{00000000-0005-0000-0000-0000D5040000}"/>
    <cellStyle name="Estilo 1 60 3" xfId="1238" xr:uid="{00000000-0005-0000-0000-0000D6040000}"/>
    <cellStyle name="Estilo 1 61" xfId="1239" xr:uid="{00000000-0005-0000-0000-0000D7040000}"/>
    <cellStyle name="Estilo 1 61 2" xfId="1240" xr:uid="{00000000-0005-0000-0000-0000D8040000}"/>
    <cellStyle name="Estilo 1 61 3" xfId="1241" xr:uid="{00000000-0005-0000-0000-0000D9040000}"/>
    <cellStyle name="Estilo 1 62" xfId="1242" xr:uid="{00000000-0005-0000-0000-0000DA040000}"/>
    <cellStyle name="Estilo 1 62 2" xfId="1243" xr:uid="{00000000-0005-0000-0000-0000DB040000}"/>
    <cellStyle name="Estilo 1 62 3" xfId="1244" xr:uid="{00000000-0005-0000-0000-0000DC040000}"/>
    <cellStyle name="Estilo 1 63" xfId="1245" xr:uid="{00000000-0005-0000-0000-0000DD040000}"/>
    <cellStyle name="Estilo 1 63 2" xfId="1246" xr:uid="{00000000-0005-0000-0000-0000DE040000}"/>
    <cellStyle name="Estilo 1 63 3" xfId="1247" xr:uid="{00000000-0005-0000-0000-0000DF040000}"/>
    <cellStyle name="Estilo 1 64" xfId="1248" xr:uid="{00000000-0005-0000-0000-0000E0040000}"/>
    <cellStyle name="Estilo 1 64 2" xfId="1249" xr:uid="{00000000-0005-0000-0000-0000E1040000}"/>
    <cellStyle name="Estilo 1 64 3" xfId="1250" xr:uid="{00000000-0005-0000-0000-0000E2040000}"/>
    <cellStyle name="Estilo 1 65" xfId="1251" xr:uid="{00000000-0005-0000-0000-0000E3040000}"/>
    <cellStyle name="Estilo 1 65 2" xfId="1252" xr:uid="{00000000-0005-0000-0000-0000E4040000}"/>
    <cellStyle name="Estilo 1 65 3" xfId="1253" xr:uid="{00000000-0005-0000-0000-0000E5040000}"/>
    <cellStyle name="Estilo 1 66" xfId="1254" xr:uid="{00000000-0005-0000-0000-0000E6040000}"/>
    <cellStyle name="Estilo 1 66 2" xfId="1255" xr:uid="{00000000-0005-0000-0000-0000E7040000}"/>
    <cellStyle name="Estilo 1 66 3" xfId="1256" xr:uid="{00000000-0005-0000-0000-0000E8040000}"/>
    <cellStyle name="Estilo 1 67" xfId="1257" xr:uid="{00000000-0005-0000-0000-0000E9040000}"/>
    <cellStyle name="Estilo 1 67 2" xfId="1258" xr:uid="{00000000-0005-0000-0000-0000EA040000}"/>
    <cellStyle name="Estilo 1 67 3" xfId="1259" xr:uid="{00000000-0005-0000-0000-0000EB040000}"/>
    <cellStyle name="Estilo 1 68" xfId="1260" xr:uid="{00000000-0005-0000-0000-0000EC040000}"/>
    <cellStyle name="Estilo 1 68 2" xfId="1261" xr:uid="{00000000-0005-0000-0000-0000ED040000}"/>
    <cellStyle name="Estilo 1 68 3" xfId="1262" xr:uid="{00000000-0005-0000-0000-0000EE040000}"/>
    <cellStyle name="Estilo 1 69" xfId="1263" xr:uid="{00000000-0005-0000-0000-0000EF040000}"/>
    <cellStyle name="Estilo 1 69 2" xfId="1264" xr:uid="{00000000-0005-0000-0000-0000F0040000}"/>
    <cellStyle name="Estilo 1 69 3" xfId="1265" xr:uid="{00000000-0005-0000-0000-0000F1040000}"/>
    <cellStyle name="Estilo 1 7" xfId="1266" xr:uid="{00000000-0005-0000-0000-0000F2040000}"/>
    <cellStyle name="Estilo 1 7 2" xfId="1267" xr:uid="{00000000-0005-0000-0000-0000F3040000}"/>
    <cellStyle name="Estilo 1 7 3" xfId="1268" xr:uid="{00000000-0005-0000-0000-0000F4040000}"/>
    <cellStyle name="Estilo 1 7_Enlaces" xfId="1269" xr:uid="{00000000-0005-0000-0000-0000F5040000}"/>
    <cellStyle name="Estilo 1 70" xfId="1270" xr:uid="{00000000-0005-0000-0000-0000F6040000}"/>
    <cellStyle name="Estilo 1 70 2" xfId="1271" xr:uid="{00000000-0005-0000-0000-0000F7040000}"/>
    <cellStyle name="Estilo 1 70 3" xfId="1272" xr:uid="{00000000-0005-0000-0000-0000F8040000}"/>
    <cellStyle name="Estilo 1 71" xfId="1273" xr:uid="{00000000-0005-0000-0000-0000F9040000}"/>
    <cellStyle name="Estilo 1 71 2" xfId="1274" xr:uid="{00000000-0005-0000-0000-0000FA040000}"/>
    <cellStyle name="Estilo 1 71 3" xfId="1275" xr:uid="{00000000-0005-0000-0000-0000FB040000}"/>
    <cellStyle name="Estilo 1 72" xfId="1276" xr:uid="{00000000-0005-0000-0000-0000FC040000}"/>
    <cellStyle name="Estilo 1 72 2" xfId="1277" xr:uid="{00000000-0005-0000-0000-0000FD040000}"/>
    <cellStyle name="Estilo 1 72 3" xfId="1278" xr:uid="{00000000-0005-0000-0000-0000FE040000}"/>
    <cellStyle name="Estilo 1 73" xfId="1279" xr:uid="{00000000-0005-0000-0000-0000FF040000}"/>
    <cellStyle name="Estilo 1 73 2" xfId="1280" xr:uid="{00000000-0005-0000-0000-000000050000}"/>
    <cellStyle name="Estilo 1 73 3" xfId="1281" xr:uid="{00000000-0005-0000-0000-000001050000}"/>
    <cellStyle name="Estilo 1 74" xfId="1282" xr:uid="{00000000-0005-0000-0000-000002050000}"/>
    <cellStyle name="Estilo 1 74 2" xfId="1283" xr:uid="{00000000-0005-0000-0000-000003050000}"/>
    <cellStyle name="Estilo 1 74 3" xfId="1284" xr:uid="{00000000-0005-0000-0000-000004050000}"/>
    <cellStyle name="Estilo 1 75" xfId="1285" xr:uid="{00000000-0005-0000-0000-000005050000}"/>
    <cellStyle name="Estilo 1 75 2" xfId="1286" xr:uid="{00000000-0005-0000-0000-000006050000}"/>
    <cellStyle name="Estilo 1 75 3" xfId="1287" xr:uid="{00000000-0005-0000-0000-000007050000}"/>
    <cellStyle name="Estilo 1 76" xfId="1288" xr:uid="{00000000-0005-0000-0000-000008050000}"/>
    <cellStyle name="Estilo 1 76 2" xfId="1289" xr:uid="{00000000-0005-0000-0000-000009050000}"/>
    <cellStyle name="Estilo 1 76 3" xfId="1290" xr:uid="{00000000-0005-0000-0000-00000A050000}"/>
    <cellStyle name="Estilo 1 77" xfId="1291" xr:uid="{00000000-0005-0000-0000-00000B050000}"/>
    <cellStyle name="Estilo 1 77 2" xfId="1292" xr:uid="{00000000-0005-0000-0000-00000C050000}"/>
    <cellStyle name="Estilo 1 77 3" xfId="1293" xr:uid="{00000000-0005-0000-0000-00000D050000}"/>
    <cellStyle name="Estilo 1 78" xfId="1294" xr:uid="{00000000-0005-0000-0000-00000E050000}"/>
    <cellStyle name="Estilo 1 78 2" xfId="1295" xr:uid="{00000000-0005-0000-0000-00000F050000}"/>
    <cellStyle name="Estilo 1 78 3" xfId="1296" xr:uid="{00000000-0005-0000-0000-000010050000}"/>
    <cellStyle name="Estilo 1 79" xfId="1297" xr:uid="{00000000-0005-0000-0000-000011050000}"/>
    <cellStyle name="Estilo 1 79 2" xfId="1298" xr:uid="{00000000-0005-0000-0000-000012050000}"/>
    <cellStyle name="Estilo 1 79 3" xfId="1299" xr:uid="{00000000-0005-0000-0000-000013050000}"/>
    <cellStyle name="Estilo 1 8" xfId="1300" xr:uid="{00000000-0005-0000-0000-000014050000}"/>
    <cellStyle name="Estilo 1 8 2" xfId="1301" xr:uid="{00000000-0005-0000-0000-000015050000}"/>
    <cellStyle name="Estilo 1 8 3" xfId="1302" xr:uid="{00000000-0005-0000-0000-000016050000}"/>
    <cellStyle name="Estilo 1 8_Enlaces" xfId="1303" xr:uid="{00000000-0005-0000-0000-000017050000}"/>
    <cellStyle name="Estilo 1 80" xfId="1304" xr:uid="{00000000-0005-0000-0000-000018050000}"/>
    <cellStyle name="Estilo 1 80 2" xfId="1305" xr:uid="{00000000-0005-0000-0000-000019050000}"/>
    <cellStyle name="Estilo 1 80 3" xfId="1306" xr:uid="{00000000-0005-0000-0000-00001A050000}"/>
    <cellStyle name="Estilo 1 81" xfId="1307" xr:uid="{00000000-0005-0000-0000-00001B050000}"/>
    <cellStyle name="Estilo 1 81 2" xfId="1308" xr:uid="{00000000-0005-0000-0000-00001C050000}"/>
    <cellStyle name="Estilo 1 81 3" xfId="1309" xr:uid="{00000000-0005-0000-0000-00001D050000}"/>
    <cellStyle name="Estilo 1 82" xfId="1310" xr:uid="{00000000-0005-0000-0000-00001E050000}"/>
    <cellStyle name="Estilo 1 82 2" xfId="1311" xr:uid="{00000000-0005-0000-0000-00001F050000}"/>
    <cellStyle name="Estilo 1 82 3" xfId="1312" xr:uid="{00000000-0005-0000-0000-000020050000}"/>
    <cellStyle name="Estilo 1 83" xfId="1313" xr:uid="{00000000-0005-0000-0000-000021050000}"/>
    <cellStyle name="Estilo 1 84" xfId="1314" xr:uid="{00000000-0005-0000-0000-000022050000}"/>
    <cellStyle name="Estilo 1 85" xfId="1315" xr:uid="{00000000-0005-0000-0000-000023050000}"/>
    <cellStyle name="Estilo 1 86" xfId="1316" xr:uid="{00000000-0005-0000-0000-000024050000}"/>
    <cellStyle name="Estilo 1 87" xfId="1317" xr:uid="{00000000-0005-0000-0000-000025050000}"/>
    <cellStyle name="Estilo 1 88" xfId="1318" xr:uid="{00000000-0005-0000-0000-000026050000}"/>
    <cellStyle name="Estilo 1 89" xfId="1319" xr:uid="{00000000-0005-0000-0000-000027050000}"/>
    <cellStyle name="Estilo 1 9" xfId="1320" xr:uid="{00000000-0005-0000-0000-000028050000}"/>
    <cellStyle name="Estilo 1 9 2" xfId="1321" xr:uid="{00000000-0005-0000-0000-000029050000}"/>
    <cellStyle name="Estilo 1 9 3" xfId="1322" xr:uid="{00000000-0005-0000-0000-00002A050000}"/>
    <cellStyle name="Estilo 1 9_Enlaces" xfId="1323" xr:uid="{00000000-0005-0000-0000-00002B050000}"/>
    <cellStyle name="Estilo 1 90" xfId="1324" xr:uid="{00000000-0005-0000-0000-00002C050000}"/>
    <cellStyle name="Estilo 1 90 2" xfId="1325" xr:uid="{00000000-0005-0000-0000-00002D050000}"/>
    <cellStyle name="Estilo 1 91" xfId="1326" xr:uid="{00000000-0005-0000-0000-00002E050000}"/>
    <cellStyle name="Estilo 1 91 2" xfId="1327" xr:uid="{00000000-0005-0000-0000-00002F050000}"/>
    <cellStyle name="Estilo 1 92" xfId="1328" xr:uid="{00000000-0005-0000-0000-000030050000}"/>
    <cellStyle name="Estilo 1 92 2" xfId="1329" xr:uid="{00000000-0005-0000-0000-000031050000}"/>
    <cellStyle name="Estilo 1 93" xfId="1330" xr:uid="{00000000-0005-0000-0000-000032050000}"/>
    <cellStyle name="Estilo 1 93 2" xfId="1331" xr:uid="{00000000-0005-0000-0000-000033050000}"/>
    <cellStyle name="Estilo 1 94" xfId="1332" xr:uid="{00000000-0005-0000-0000-000034050000}"/>
    <cellStyle name="Estilo 1 94 2" xfId="1333" xr:uid="{00000000-0005-0000-0000-000035050000}"/>
    <cellStyle name="Estilo 1 95" xfId="1334" xr:uid="{00000000-0005-0000-0000-000036050000}"/>
    <cellStyle name="Estilo 1 95 2" xfId="1335" xr:uid="{00000000-0005-0000-0000-000037050000}"/>
    <cellStyle name="Estilo 1 96" xfId="1336" xr:uid="{00000000-0005-0000-0000-000038050000}"/>
    <cellStyle name="Estilo 1 96 2" xfId="1337" xr:uid="{00000000-0005-0000-0000-000039050000}"/>
    <cellStyle name="Estilo 1 97" xfId="1338" xr:uid="{00000000-0005-0000-0000-00003A050000}"/>
    <cellStyle name="Estilo 1 97 2" xfId="1339" xr:uid="{00000000-0005-0000-0000-00003B050000}"/>
    <cellStyle name="Estilo 1 98" xfId="1340" xr:uid="{00000000-0005-0000-0000-00003C050000}"/>
    <cellStyle name="Estilo 1 98 2" xfId="1341" xr:uid="{00000000-0005-0000-0000-00003D050000}"/>
    <cellStyle name="Estilo 1 99" xfId="1342" xr:uid="{00000000-0005-0000-0000-00003E050000}"/>
    <cellStyle name="Estilo 1 99 2" xfId="1343" xr:uid="{00000000-0005-0000-0000-00003F050000}"/>
    <cellStyle name="Estilo 1_Enlaces" xfId="1344" xr:uid="{00000000-0005-0000-0000-000040050000}"/>
    <cellStyle name="Euro" xfId="359" xr:uid="{00000000-0005-0000-0000-000067010000}"/>
    <cellStyle name="Euro 10" xfId="1346" xr:uid="{00000000-0005-0000-0000-000042050000}"/>
    <cellStyle name="Euro 11" xfId="1347" xr:uid="{00000000-0005-0000-0000-000043050000}"/>
    <cellStyle name="Euro 12" xfId="1348" xr:uid="{00000000-0005-0000-0000-000044050000}"/>
    <cellStyle name="Euro 13" xfId="1349" xr:uid="{00000000-0005-0000-0000-000045050000}"/>
    <cellStyle name="Euro 14" xfId="1350" xr:uid="{00000000-0005-0000-0000-000046050000}"/>
    <cellStyle name="Euro 15" xfId="1351" xr:uid="{00000000-0005-0000-0000-000047050000}"/>
    <cellStyle name="Euro 16" xfId="1352" xr:uid="{00000000-0005-0000-0000-000048050000}"/>
    <cellStyle name="Euro 17" xfId="1353" xr:uid="{00000000-0005-0000-0000-000049050000}"/>
    <cellStyle name="Euro 18" xfId="1354" xr:uid="{00000000-0005-0000-0000-00004A050000}"/>
    <cellStyle name="Euro 19" xfId="1355" xr:uid="{00000000-0005-0000-0000-00004B050000}"/>
    <cellStyle name="Euro 2" xfId="1356" xr:uid="{00000000-0005-0000-0000-00004C050000}"/>
    <cellStyle name="Euro 2 2" xfId="1357" xr:uid="{00000000-0005-0000-0000-00004D050000}"/>
    <cellStyle name="Euro 20" xfId="1358" xr:uid="{00000000-0005-0000-0000-00004E050000}"/>
    <cellStyle name="Euro 21" xfId="1359" xr:uid="{00000000-0005-0000-0000-00004F050000}"/>
    <cellStyle name="Euro 22" xfId="1345" xr:uid="{00000000-0005-0000-0000-000041050000}"/>
    <cellStyle name="Euro 3" xfId="1360" xr:uid="{00000000-0005-0000-0000-000050050000}"/>
    <cellStyle name="Euro 4" xfId="1361" xr:uid="{00000000-0005-0000-0000-000051050000}"/>
    <cellStyle name="Euro 5" xfId="1362" xr:uid="{00000000-0005-0000-0000-000052050000}"/>
    <cellStyle name="Euro 6" xfId="1363" xr:uid="{00000000-0005-0000-0000-000053050000}"/>
    <cellStyle name="Euro 7" xfId="1364" xr:uid="{00000000-0005-0000-0000-000054050000}"/>
    <cellStyle name="Euro 8" xfId="1365" xr:uid="{00000000-0005-0000-0000-000055050000}"/>
    <cellStyle name="Euro 9" xfId="1366" xr:uid="{00000000-0005-0000-0000-000056050000}"/>
    <cellStyle name="Excel Built-in Normal" xfId="360" xr:uid="{00000000-0005-0000-0000-000068010000}"/>
    <cellStyle name="Excel Built-in Normal 2" xfId="361" xr:uid="{00000000-0005-0000-0000-000069010000}"/>
    <cellStyle name="Excel Built-in Normal 2 2" xfId="1367" xr:uid="{00000000-0005-0000-0000-000057050000}"/>
    <cellStyle name="Excel Built-in Normal 3" xfId="1368" xr:uid="{00000000-0005-0000-0000-000058050000}"/>
    <cellStyle name="Explanatory Text" xfId="362" xr:uid="{00000000-0005-0000-0000-00006A010000}"/>
    <cellStyle name="Explanatory Text 2" xfId="1370" xr:uid="{00000000-0005-0000-0000-00005A050000}"/>
    <cellStyle name="Explanatory Text 3" xfId="1371" xr:uid="{00000000-0005-0000-0000-00005B050000}"/>
    <cellStyle name="Explanatory Text 4" xfId="1372" xr:uid="{00000000-0005-0000-0000-00005C050000}"/>
    <cellStyle name="Explanatory Text 5" xfId="1373" xr:uid="{00000000-0005-0000-0000-00005D050000}"/>
    <cellStyle name="Explanatory Text 6" xfId="1369" xr:uid="{00000000-0005-0000-0000-000059050000}"/>
    <cellStyle name="Good" xfId="363" xr:uid="{00000000-0005-0000-0000-00006B010000}"/>
    <cellStyle name="Good 2" xfId="1375" xr:uid="{00000000-0005-0000-0000-00005F050000}"/>
    <cellStyle name="Good 3" xfId="1376" xr:uid="{00000000-0005-0000-0000-000060050000}"/>
    <cellStyle name="Good 4" xfId="1377" xr:uid="{00000000-0005-0000-0000-000061050000}"/>
    <cellStyle name="Good 5" xfId="1378" xr:uid="{00000000-0005-0000-0000-000062050000}"/>
    <cellStyle name="Good 6" xfId="1374" xr:uid="{00000000-0005-0000-0000-00005E050000}"/>
    <cellStyle name="Heading 1" xfId="364" xr:uid="{00000000-0005-0000-0000-00006C010000}"/>
    <cellStyle name="Heading 1 2" xfId="1380" xr:uid="{00000000-0005-0000-0000-000064050000}"/>
    <cellStyle name="Heading 1 3" xfId="1381" xr:uid="{00000000-0005-0000-0000-000065050000}"/>
    <cellStyle name="Heading 1 4" xfId="1382" xr:uid="{00000000-0005-0000-0000-000066050000}"/>
    <cellStyle name="Heading 1 5" xfId="1383" xr:uid="{00000000-0005-0000-0000-000067050000}"/>
    <cellStyle name="Heading 1 6" xfId="1379" xr:uid="{00000000-0005-0000-0000-000063050000}"/>
    <cellStyle name="Heading 2" xfId="365" xr:uid="{00000000-0005-0000-0000-00006D010000}"/>
    <cellStyle name="Heading 2 2" xfId="1385" xr:uid="{00000000-0005-0000-0000-000069050000}"/>
    <cellStyle name="Heading 2 3" xfId="1386" xr:uid="{00000000-0005-0000-0000-00006A050000}"/>
    <cellStyle name="Heading 2 4" xfId="1387" xr:uid="{00000000-0005-0000-0000-00006B050000}"/>
    <cellStyle name="Heading 2 5" xfId="1388" xr:uid="{00000000-0005-0000-0000-00006C050000}"/>
    <cellStyle name="Heading 2 6" xfId="1384" xr:uid="{00000000-0005-0000-0000-000068050000}"/>
    <cellStyle name="Heading 3" xfId="366" xr:uid="{00000000-0005-0000-0000-00006E010000}"/>
    <cellStyle name="Heading 3 2" xfId="1390" xr:uid="{00000000-0005-0000-0000-00006E050000}"/>
    <cellStyle name="Heading 3 3" xfId="1391" xr:uid="{00000000-0005-0000-0000-00006F050000}"/>
    <cellStyle name="Heading 3 4" xfId="1392" xr:uid="{00000000-0005-0000-0000-000070050000}"/>
    <cellStyle name="Heading 3 5" xfId="1393" xr:uid="{00000000-0005-0000-0000-000071050000}"/>
    <cellStyle name="Heading 3 6" xfId="1389" xr:uid="{00000000-0005-0000-0000-00006D050000}"/>
    <cellStyle name="Heading 4" xfId="367" xr:uid="{00000000-0005-0000-0000-00006F010000}"/>
    <cellStyle name="Heading 4 2" xfId="1395" xr:uid="{00000000-0005-0000-0000-000073050000}"/>
    <cellStyle name="Heading 4 3" xfId="1396" xr:uid="{00000000-0005-0000-0000-000074050000}"/>
    <cellStyle name="Heading 4 4" xfId="1397" xr:uid="{00000000-0005-0000-0000-000075050000}"/>
    <cellStyle name="Heading 4 5" xfId="1398" xr:uid="{00000000-0005-0000-0000-000076050000}"/>
    <cellStyle name="Heading 4 6" xfId="1394" xr:uid="{00000000-0005-0000-0000-000072050000}"/>
    <cellStyle name="Hipervínculo 2" xfId="368" xr:uid="{00000000-0005-0000-0000-000070010000}"/>
    <cellStyle name="Hipervínculo 2 2" xfId="1399" xr:uid="{00000000-0005-0000-0000-000077050000}"/>
    <cellStyle name="Hipervínculo 3" xfId="1400" xr:uid="{00000000-0005-0000-0000-000078050000}"/>
    <cellStyle name="Hipervínculo 3 2" xfId="1401" xr:uid="{00000000-0005-0000-0000-000079050000}"/>
    <cellStyle name="Hipervínculo 4" xfId="1402" xr:uid="{00000000-0005-0000-0000-00007A050000}"/>
    <cellStyle name="Hipervínculo 5" xfId="1403" xr:uid="{00000000-0005-0000-0000-00007B050000}"/>
    <cellStyle name="Hipervínculo 6" xfId="1404" xr:uid="{00000000-0005-0000-0000-00007C050000}"/>
    <cellStyle name="Hyperlink" xfId="39518" xr:uid="{00000000-0005-0000-0000-00005E9A0000}"/>
    <cellStyle name="Incorrecto 10" xfId="369" xr:uid="{00000000-0005-0000-0000-000071010000}"/>
    <cellStyle name="Incorrecto 11" xfId="370" xr:uid="{00000000-0005-0000-0000-000072010000}"/>
    <cellStyle name="Incorrecto 12" xfId="371" xr:uid="{00000000-0005-0000-0000-000073010000}"/>
    <cellStyle name="Incorrecto 2" xfId="372" xr:uid="{00000000-0005-0000-0000-000074010000}"/>
    <cellStyle name="Incorrecto 2 2" xfId="1405" xr:uid="{00000000-0005-0000-0000-00007D050000}"/>
    <cellStyle name="Incorrecto 3" xfId="373" xr:uid="{00000000-0005-0000-0000-000075010000}"/>
    <cellStyle name="Incorrecto 4" xfId="374" xr:uid="{00000000-0005-0000-0000-000076010000}"/>
    <cellStyle name="Incorrecto 5" xfId="375" xr:uid="{00000000-0005-0000-0000-000077010000}"/>
    <cellStyle name="Incorrecto 5 2" xfId="1406" xr:uid="{00000000-0005-0000-0000-00007E050000}"/>
    <cellStyle name="Incorrecto 6" xfId="376" xr:uid="{00000000-0005-0000-0000-000078010000}"/>
    <cellStyle name="Incorrecto 6 2" xfId="1407" xr:uid="{00000000-0005-0000-0000-00007F050000}"/>
    <cellStyle name="Incorrecto 7" xfId="377" xr:uid="{00000000-0005-0000-0000-000079010000}"/>
    <cellStyle name="Incorrecto 7 2" xfId="1408" xr:uid="{00000000-0005-0000-0000-000080050000}"/>
    <cellStyle name="Incorrecto 8" xfId="378" xr:uid="{00000000-0005-0000-0000-00007A010000}"/>
    <cellStyle name="Incorrecto 8 2" xfId="1409" xr:uid="{00000000-0005-0000-0000-000081050000}"/>
    <cellStyle name="Incorrecto 9" xfId="379" xr:uid="{00000000-0005-0000-0000-00007B010000}"/>
    <cellStyle name="Input" xfId="380" xr:uid="{00000000-0005-0000-0000-00007C010000}"/>
    <cellStyle name="Input 2" xfId="1411" xr:uid="{00000000-0005-0000-0000-000083050000}"/>
    <cellStyle name="Input 3" xfId="1412" xr:uid="{00000000-0005-0000-0000-000084050000}"/>
    <cellStyle name="Input 4" xfId="1413" xr:uid="{00000000-0005-0000-0000-000085050000}"/>
    <cellStyle name="Input 5" xfId="1414" xr:uid="{00000000-0005-0000-0000-000086050000}"/>
    <cellStyle name="Input 6" xfId="1410" xr:uid="{00000000-0005-0000-0000-000082050000}"/>
    <cellStyle name="Linked Cell" xfId="381" xr:uid="{00000000-0005-0000-0000-00007D010000}"/>
    <cellStyle name="Linked Cell 2" xfId="1416" xr:uid="{00000000-0005-0000-0000-000088050000}"/>
    <cellStyle name="Linked Cell 3" xfId="1417" xr:uid="{00000000-0005-0000-0000-000089050000}"/>
    <cellStyle name="Linked Cell 4" xfId="1418" xr:uid="{00000000-0005-0000-0000-00008A050000}"/>
    <cellStyle name="Linked Cell 5" xfId="1419" xr:uid="{00000000-0005-0000-0000-00008B050000}"/>
    <cellStyle name="Linked Cell 6" xfId="1415" xr:uid="{00000000-0005-0000-0000-000087050000}"/>
    <cellStyle name="Millares 10" xfId="1420" xr:uid="{00000000-0005-0000-0000-00008C050000}"/>
    <cellStyle name="Millares 10 10" xfId="1421" xr:uid="{00000000-0005-0000-0000-00008D050000}"/>
    <cellStyle name="Millares 10 11" xfId="1422" xr:uid="{00000000-0005-0000-0000-00008E050000}"/>
    <cellStyle name="Millares 10 12" xfId="1423" xr:uid="{00000000-0005-0000-0000-00008F050000}"/>
    <cellStyle name="Millares 10 13" xfId="1424" xr:uid="{00000000-0005-0000-0000-000090050000}"/>
    <cellStyle name="Millares 10 14" xfId="1425" xr:uid="{00000000-0005-0000-0000-000091050000}"/>
    <cellStyle name="Millares 10 15" xfId="1426" xr:uid="{00000000-0005-0000-0000-000092050000}"/>
    <cellStyle name="Millares 10 16" xfId="1427" xr:uid="{00000000-0005-0000-0000-000093050000}"/>
    <cellStyle name="Millares 10 17" xfId="1428" xr:uid="{00000000-0005-0000-0000-000094050000}"/>
    <cellStyle name="Millares 10 18" xfId="1429" xr:uid="{00000000-0005-0000-0000-000095050000}"/>
    <cellStyle name="Millares 10 19" xfId="1430" xr:uid="{00000000-0005-0000-0000-000096050000}"/>
    <cellStyle name="Millares 10 2" xfId="1431" xr:uid="{00000000-0005-0000-0000-000097050000}"/>
    <cellStyle name="Millares 10 2 2" xfId="1432" xr:uid="{00000000-0005-0000-0000-000098050000}"/>
    <cellStyle name="Millares 10 2 3" xfId="1433" xr:uid="{00000000-0005-0000-0000-000099050000}"/>
    <cellStyle name="Millares 10 20" xfId="1434" xr:uid="{00000000-0005-0000-0000-00009A050000}"/>
    <cellStyle name="Millares 10 21" xfId="1435" xr:uid="{00000000-0005-0000-0000-00009B050000}"/>
    <cellStyle name="Millares 10 22" xfId="1436" xr:uid="{00000000-0005-0000-0000-00009C050000}"/>
    <cellStyle name="Millares 10 23" xfId="1437" xr:uid="{00000000-0005-0000-0000-00009D050000}"/>
    <cellStyle name="Millares 10 24" xfId="1438" xr:uid="{00000000-0005-0000-0000-00009E050000}"/>
    <cellStyle name="Millares 10 25" xfId="1439" xr:uid="{00000000-0005-0000-0000-00009F050000}"/>
    <cellStyle name="Millares 10 3" xfId="1440" xr:uid="{00000000-0005-0000-0000-0000A0050000}"/>
    <cellStyle name="Millares 10 3 2" xfId="1441" xr:uid="{00000000-0005-0000-0000-0000A1050000}"/>
    <cellStyle name="Millares 10 3 3" xfId="1442" xr:uid="{00000000-0005-0000-0000-0000A2050000}"/>
    <cellStyle name="Millares 10 4" xfId="1443" xr:uid="{00000000-0005-0000-0000-0000A3050000}"/>
    <cellStyle name="Millares 10 5" xfId="1444" xr:uid="{00000000-0005-0000-0000-0000A4050000}"/>
    <cellStyle name="Millares 10 6" xfId="1445" xr:uid="{00000000-0005-0000-0000-0000A5050000}"/>
    <cellStyle name="Millares 10 7" xfId="1446" xr:uid="{00000000-0005-0000-0000-0000A6050000}"/>
    <cellStyle name="Millares 10 8" xfId="1447" xr:uid="{00000000-0005-0000-0000-0000A7050000}"/>
    <cellStyle name="Millares 10 9" xfId="1448" xr:uid="{00000000-0005-0000-0000-0000A8050000}"/>
    <cellStyle name="Millares 11" xfId="1449" xr:uid="{00000000-0005-0000-0000-0000A9050000}"/>
    <cellStyle name="Millares 11 2" xfId="1450" xr:uid="{00000000-0005-0000-0000-0000AA050000}"/>
    <cellStyle name="Millares 12" xfId="1451" xr:uid="{00000000-0005-0000-0000-0000AB050000}"/>
    <cellStyle name="Millares 12 2" xfId="1452" xr:uid="{00000000-0005-0000-0000-0000AC050000}"/>
    <cellStyle name="Millares 13" xfId="1453" xr:uid="{00000000-0005-0000-0000-0000AD050000}"/>
    <cellStyle name="Millares 13 2" xfId="1454" xr:uid="{00000000-0005-0000-0000-0000AE050000}"/>
    <cellStyle name="Millares 14" xfId="1455" xr:uid="{00000000-0005-0000-0000-0000AF050000}"/>
    <cellStyle name="Millares 15" xfId="1456" xr:uid="{00000000-0005-0000-0000-0000B0050000}"/>
    <cellStyle name="Millares 15 2" xfId="1457" xr:uid="{00000000-0005-0000-0000-0000B1050000}"/>
    <cellStyle name="Millares 16" xfId="1458" xr:uid="{00000000-0005-0000-0000-0000B2050000}"/>
    <cellStyle name="Millares 16 2" xfId="1459" xr:uid="{00000000-0005-0000-0000-0000B3050000}"/>
    <cellStyle name="Millares 17" xfId="1460" xr:uid="{00000000-0005-0000-0000-0000B4050000}"/>
    <cellStyle name="Millares 17 2" xfId="1461" xr:uid="{00000000-0005-0000-0000-0000B5050000}"/>
    <cellStyle name="Millares 18" xfId="1462" xr:uid="{00000000-0005-0000-0000-0000B6050000}"/>
    <cellStyle name="Millares 19" xfId="1463" xr:uid="{00000000-0005-0000-0000-0000B7050000}"/>
    <cellStyle name="Millares 19 2" xfId="1464" xr:uid="{00000000-0005-0000-0000-0000B8050000}"/>
    <cellStyle name="Millares 19 3" xfId="1465" xr:uid="{00000000-0005-0000-0000-0000B9050000}"/>
    <cellStyle name="Millares 2" xfId="382" xr:uid="{00000000-0005-0000-0000-00007E010000}"/>
    <cellStyle name="Millares 2 10" xfId="1467" xr:uid="{00000000-0005-0000-0000-0000BB050000}"/>
    <cellStyle name="Millares 2 10 2" xfId="1468" xr:uid="{00000000-0005-0000-0000-0000BC050000}"/>
    <cellStyle name="Millares 2 10 3" xfId="1469" xr:uid="{00000000-0005-0000-0000-0000BD050000}"/>
    <cellStyle name="Millares 2 11" xfId="1470" xr:uid="{00000000-0005-0000-0000-0000BE050000}"/>
    <cellStyle name="Millares 2 12" xfId="1471" xr:uid="{00000000-0005-0000-0000-0000BF050000}"/>
    <cellStyle name="Millares 2 13" xfId="1472" xr:uid="{00000000-0005-0000-0000-0000C0050000}"/>
    <cellStyle name="Millares 2 13 2" xfId="1473" xr:uid="{00000000-0005-0000-0000-0000C1050000}"/>
    <cellStyle name="Millares 2 13 2 2" xfId="1474" xr:uid="{00000000-0005-0000-0000-0000C2050000}"/>
    <cellStyle name="Millares 2 14" xfId="1475" xr:uid="{00000000-0005-0000-0000-0000C3050000}"/>
    <cellStyle name="Millares 2 14 2" xfId="1476" xr:uid="{00000000-0005-0000-0000-0000C4050000}"/>
    <cellStyle name="Millares 2 14 3" xfId="1477" xr:uid="{00000000-0005-0000-0000-0000C5050000}"/>
    <cellStyle name="Millares 2 15" xfId="1478" xr:uid="{00000000-0005-0000-0000-0000C6050000}"/>
    <cellStyle name="Millares 2 15 2" xfId="1479" xr:uid="{00000000-0005-0000-0000-0000C7050000}"/>
    <cellStyle name="Millares 2 15 3" xfId="1480" xr:uid="{00000000-0005-0000-0000-0000C8050000}"/>
    <cellStyle name="Millares 2 16" xfId="1481" xr:uid="{00000000-0005-0000-0000-0000C9050000}"/>
    <cellStyle name="Millares 2 16 2" xfId="1482" xr:uid="{00000000-0005-0000-0000-0000CA050000}"/>
    <cellStyle name="Millares 2 17" xfId="1483" xr:uid="{00000000-0005-0000-0000-0000CB050000}"/>
    <cellStyle name="Millares 2 17 2" xfId="1484" xr:uid="{00000000-0005-0000-0000-0000CC050000}"/>
    <cellStyle name="Millares 2 18" xfId="1485" xr:uid="{00000000-0005-0000-0000-0000CD050000}"/>
    <cellStyle name="Millares 2 19" xfId="1486" xr:uid="{00000000-0005-0000-0000-0000CE050000}"/>
    <cellStyle name="Millares 2 2" xfId="383" xr:uid="{00000000-0005-0000-0000-00007F010000}"/>
    <cellStyle name="Millares 2 2 10" xfId="1488" xr:uid="{00000000-0005-0000-0000-0000D0050000}"/>
    <cellStyle name="Millares 2 2 11" xfId="1489" xr:uid="{00000000-0005-0000-0000-0000D1050000}"/>
    <cellStyle name="Millares 2 2 12" xfId="1490" xr:uid="{00000000-0005-0000-0000-0000D2050000}"/>
    <cellStyle name="Millares 2 2 13" xfId="1491" xr:uid="{00000000-0005-0000-0000-0000D3050000}"/>
    <cellStyle name="Millares 2 2 14" xfId="1492" xr:uid="{00000000-0005-0000-0000-0000D4050000}"/>
    <cellStyle name="Millares 2 2 15" xfId="1493" xr:uid="{00000000-0005-0000-0000-0000D5050000}"/>
    <cellStyle name="Millares 2 2 16" xfId="1494" xr:uid="{00000000-0005-0000-0000-0000D6050000}"/>
    <cellStyle name="Millares 2 2 17" xfId="1495" xr:uid="{00000000-0005-0000-0000-0000D7050000}"/>
    <cellStyle name="Millares 2 2 18" xfId="1496" xr:uid="{00000000-0005-0000-0000-0000D8050000}"/>
    <cellStyle name="Millares 2 2 19" xfId="1497" xr:uid="{00000000-0005-0000-0000-0000D9050000}"/>
    <cellStyle name="Millares 2 2 2" xfId="1498" xr:uid="{00000000-0005-0000-0000-0000DA050000}"/>
    <cellStyle name="Millares 2 2 2 10" xfId="1499" xr:uid="{00000000-0005-0000-0000-0000DB050000}"/>
    <cellStyle name="Millares 2 2 2 11" xfId="1500" xr:uid="{00000000-0005-0000-0000-0000DC050000}"/>
    <cellStyle name="Millares 2 2 2 12" xfId="1501" xr:uid="{00000000-0005-0000-0000-0000DD050000}"/>
    <cellStyle name="Millares 2 2 2 13" xfId="1502" xr:uid="{00000000-0005-0000-0000-0000DE050000}"/>
    <cellStyle name="Millares 2 2 2 14" xfId="1503" xr:uid="{00000000-0005-0000-0000-0000DF050000}"/>
    <cellStyle name="Millares 2 2 2 15" xfId="1504" xr:uid="{00000000-0005-0000-0000-0000E0050000}"/>
    <cellStyle name="Millares 2 2 2 16" xfId="1505" xr:uid="{00000000-0005-0000-0000-0000E1050000}"/>
    <cellStyle name="Millares 2 2 2 17" xfId="1506" xr:uid="{00000000-0005-0000-0000-0000E2050000}"/>
    <cellStyle name="Millares 2 2 2 18" xfId="1507" xr:uid="{00000000-0005-0000-0000-0000E3050000}"/>
    <cellStyle name="Millares 2 2 2 19" xfId="1508" xr:uid="{00000000-0005-0000-0000-0000E4050000}"/>
    <cellStyle name="Millares 2 2 2 2" xfId="1509" xr:uid="{00000000-0005-0000-0000-0000E5050000}"/>
    <cellStyle name="Millares 2 2 2 2 10" xfId="1510" xr:uid="{00000000-0005-0000-0000-0000E6050000}"/>
    <cellStyle name="Millares 2 2 2 2 11" xfId="1511" xr:uid="{00000000-0005-0000-0000-0000E7050000}"/>
    <cellStyle name="Millares 2 2 2 2 12" xfId="1512" xr:uid="{00000000-0005-0000-0000-0000E8050000}"/>
    <cellStyle name="Millares 2 2 2 2 13" xfId="1513" xr:uid="{00000000-0005-0000-0000-0000E9050000}"/>
    <cellStyle name="Millares 2 2 2 2 14" xfId="1514" xr:uid="{00000000-0005-0000-0000-0000EA050000}"/>
    <cellStyle name="Millares 2 2 2 2 15" xfId="1515" xr:uid="{00000000-0005-0000-0000-0000EB050000}"/>
    <cellStyle name="Millares 2 2 2 2 16" xfId="1516" xr:uid="{00000000-0005-0000-0000-0000EC050000}"/>
    <cellStyle name="Millares 2 2 2 2 17" xfId="1517" xr:uid="{00000000-0005-0000-0000-0000ED050000}"/>
    <cellStyle name="Millares 2 2 2 2 18" xfId="1518" xr:uid="{00000000-0005-0000-0000-0000EE050000}"/>
    <cellStyle name="Millares 2 2 2 2 19" xfId="1519" xr:uid="{00000000-0005-0000-0000-0000EF050000}"/>
    <cellStyle name="Millares 2 2 2 2 2" xfId="1520" xr:uid="{00000000-0005-0000-0000-0000F0050000}"/>
    <cellStyle name="Millares 2 2 2 2 2 10" xfId="1521" xr:uid="{00000000-0005-0000-0000-0000F1050000}"/>
    <cellStyle name="Millares 2 2 2 2 2 11" xfId="1522" xr:uid="{00000000-0005-0000-0000-0000F2050000}"/>
    <cellStyle name="Millares 2 2 2 2 2 12" xfId="1523" xr:uid="{00000000-0005-0000-0000-0000F3050000}"/>
    <cellStyle name="Millares 2 2 2 2 2 13" xfId="1524" xr:uid="{00000000-0005-0000-0000-0000F4050000}"/>
    <cellStyle name="Millares 2 2 2 2 2 14" xfId="1525" xr:uid="{00000000-0005-0000-0000-0000F5050000}"/>
    <cellStyle name="Millares 2 2 2 2 2 15" xfId="1526" xr:uid="{00000000-0005-0000-0000-0000F6050000}"/>
    <cellStyle name="Millares 2 2 2 2 2 16" xfId="1527" xr:uid="{00000000-0005-0000-0000-0000F7050000}"/>
    <cellStyle name="Millares 2 2 2 2 2 17" xfId="1528" xr:uid="{00000000-0005-0000-0000-0000F8050000}"/>
    <cellStyle name="Millares 2 2 2 2 2 18" xfId="1529" xr:uid="{00000000-0005-0000-0000-0000F9050000}"/>
    <cellStyle name="Millares 2 2 2 2 2 19" xfId="1530" xr:uid="{00000000-0005-0000-0000-0000FA050000}"/>
    <cellStyle name="Millares 2 2 2 2 2 2" xfId="1531" xr:uid="{00000000-0005-0000-0000-0000FB050000}"/>
    <cellStyle name="Millares 2 2 2 2 2 2 10" xfId="1532" xr:uid="{00000000-0005-0000-0000-0000FC050000}"/>
    <cellStyle name="Millares 2 2 2 2 2 2 11" xfId="1533" xr:uid="{00000000-0005-0000-0000-0000FD050000}"/>
    <cellStyle name="Millares 2 2 2 2 2 2 12" xfId="1534" xr:uid="{00000000-0005-0000-0000-0000FE050000}"/>
    <cellStyle name="Millares 2 2 2 2 2 2 13" xfId="1535" xr:uid="{00000000-0005-0000-0000-0000FF050000}"/>
    <cellStyle name="Millares 2 2 2 2 2 2 14" xfId="1536" xr:uid="{00000000-0005-0000-0000-000000060000}"/>
    <cellStyle name="Millares 2 2 2 2 2 2 15" xfId="1537" xr:uid="{00000000-0005-0000-0000-000001060000}"/>
    <cellStyle name="Millares 2 2 2 2 2 2 16" xfId="1538" xr:uid="{00000000-0005-0000-0000-000002060000}"/>
    <cellStyle name="Millares 2 2 2 2 2 2 17" xfId="1539" xr:uid="{00000000-0005-0000-0000-000003060000}"/>
    <cellStyle name="Millares 2 2 2 2 2 2 18" xfId="1540" xr:uid="{00000000-0005-0000-0000-000004060000}"/>
    <cellStyle name="Millares 2 2 2 2 2 2 19" xfId="1541" xr:uid="{00000000-0005-0000-0000-000005060000}"/>
    <cellStyle name="Millares 2 2 2 2 2 2 2" xfId="1542" xr:uid="{00000000-0005-0000-0000-000006060000}"/>
    <cellStyle name="Millares 2 2 2 2 2 2 2 10" xfId="1543" xr:uid="{00000000-0005-0000-0000-000007060000}"/>
    <cellStyle name="Millares 2 2 2 2 2 2 2 11" xfId="1544" xr:uid="{00000000-0005-0000-0000-000008060000}"/>
    <cellStyle name="Millares 2 2 2 2 2 2 2 12" xfId="1545" xr:uid="{00000000-0005-0000-0000-000009060000}"/>
    <cellStyle name="Millares 2 2 2 2 2 2 2 13" xfId="1546" xr:uid="{00000000-0005-0000-0000-00000A060000}"/>
    <cellStyle name="Millares 2 2 2 2 2 2 2 14" xfId="1547" xr:uid="{00000000-0005-0000-0000-00000B060000}"/>
    <cellStyle name="Millares 2 2 2 2 2 2 2 15" xfId="1548" xr:uid="{00000000-0005-0000-0000-00000C060000}"/>
    <cellStyle name="Millares 2 2 2 2 2 2 2 16" xfId="1549" xr:uid="{00000000-0005-0000-0000-00000D060000}"/>
    <cellStyle name="Millares 2 2 2 2 2 2 2 17" xfId="1550" xr:uid="{00000000-0005-0000-0000-00000E060000}"/>
    <cellStyle name="Millares 2 2 2 2 2 2 2 18" xfId="1551" xr:uid="{00000000-0005-0000-0000-00000F060000}"/>
    <cellStyle name="Millares 2 2 2 2 2 2 2 19" xfId="1552" xr:uid="{00000000-0005-0000-0000-000010060000}"/>
    <cellStyle name="Millares 2 2 2 2 2 2 2 2" xfId="1553" xr:uid="{00000000-0005-0000-0000-000011060000}"/>
    <cellStyle name="Millares 2 2 2 2 2 2 2 2 10" xfId="1554" xr:uid="{00000000-0005-0000-0000-000012060000}"/>
    <cellStyle name="Millares 2 2 2 2 2 2 2 2 11" xfId="1555" xr:uid="{00000000-0005-0000-0000-000013060000}"/>
    <cellStyle name="Millares 2 2 2 2 2 2 2 2 12" xfId="1556" xr:uid="{00000000-0005-0000-0000-000014060000}"/>
    <cellStyle name="Millares 2 2 2 2 2 2 2 2 13" xfId="1557" xr:uid="{00000000-0005-0000-0000-000015060000}"/>
    <cellStyle name="Millares 2 2 2 2 2 2 2 2 14" xfId="1558" xr:uid="{00000000-0005-0000-0000-000016060000}"/>
    <cellStyle name="Millares 2 2 2 2 2 2 2 2 15" xfId="1559" xr:uid="{00000000-0005-0000-0000-000017060000}"/>
    <cellStyle name="Millares 2 2 2 2 2 2 2 2 2" xfId="1560" xr:uid="{00000000-0005-0000-0000-000018060000}"/>
    <cellStyle name="Millares 2 2 2 2 2 2 2 2 2 10" xfId="1561" xr:uid="{00000000-0005-0000-0000-000019060000}"/>
    <cellStyle name="Millares 2 2 2 2 2 2 2 2 2 11" xfId="1562" xr:uid="{00000000-0005-0000-0000-00001A060000}"/>
    <cellStyle name="Millares 2 2 2 2 2 2 2 2 2 12" xfId="1563" xr:uid="{00000000-0005-0000-0000-00001B060000}"/>
    <cellStyle name="Millares 2 2 2 2 2 2 2 2 2 13" xfId="1564" xr:uid="{00000000-0005-0000-0000-00001C060000}"/>
    <cellStyle name="Millares 2 2 2 2 2 2 2 2 2 14" xfId="1565" xr:uid="{00000000-0005-0000-0000-00001D060000}"/>
    <cellStyle name="Millares 2 2 2 2 2 2 2 2 2 15" xfId="1566" xr:uid="{00000000-0005-0000-0000-00001E060000}"/>
    <cellStyle name="Millares 2 2 2 2 2 2 2 2 2 2" xfId="1567" xr:uid="{00000000-0005-0000-0000-00001F060000}"/>
    <cellStyle name="Millares 2 2 2 2 2 2 2 2 2 2 10" xfId="1568" xr:uid="{00000000-0005-0000-0000-000020060000}"/>
    <cellStyle name="Millares 2 2 2 2 2 2 2 2 2 2 11" xfId="1569" xr:uid="{00000000-0005-0000-0000-000021060000}"/>
    <cellStyle name="Millares 2 2 2 2 2 2 2 2 2 2 12" xfId="1570" xr:uid="{00000000-0005-0000-0000-000022060000}"/>
    <cellStyle name="Millares 2 2 2 2 2 2 2 2 2 2 2" xfId="1571" xr:uid="{00000000-0005-0000-0000-000023060000}"/>
    <cellStyle name="Millares 2 2 2 2 2 2 2 2 2 2 2 10" xfId="1572" xr:uid="{00000000-0005-0000-0000-000024060000}"/>
    <cellStyle name="Millares 2 2 2 2 2 2 2 2 2 2 2 2" xfId="1573" xr:uid="{00000000-0005-0000-0000-000025060000}"/>
    <cellStyle name="Millares 2 2 2 2 2 2 2 2 2 2 2 3" xfId="1574" xr:uid="{00000000-0005-0000-0000-000026060000}"/>
    <cellStyle name="Millares 2 2 2 2 2 2 2 2 2 2 2 4" xfId="1575" xr:uid="{00000000-0005-0000-0000-000027060000}"/>
    <cellStyle name="Millares 2 2 2 2 2 2 2 2 2 2 2 5" xfId="1576" xr:uid="{00000000-0005-0000-0000-000028060000}"/>
    <cellStyle name="Millares 2 2 2 2 2 2 2 2 2 2 2 6" xfId="1577" xr:uid="{00000000-0005-0000-0000-000029060000}"/>
    <cellStyle name="Millares 2 2 2 2 2 2 2 2 2 2 2 7" xfId="1578" xr:uid="{00000000-0005-0000-0000-00002A060000}"/>
    <cellStyle name="Millares 2 2 2 2 2 2 2 2 2 2 2 8" xfId="1579" xr:uid="{00000000-0005-0000-0000-00002B060000}"/>
    <cellStyle name="Millares 2 2 2 2 2 2 2 2 2 2 2 9" xfId="1580" xr:uid="{00000000-0005-0000-0000-00002C060000}"/>
    <cellStyle name="Millares 2 2 2 2 2 2 2 2 2 2 3" xfId="1581" xr:uid="{00000000-0005-0000-0000-00002D060000}"/>
    <cellStyle name="Millares 2 2 2 2 2 2 2 2 2 2 4" xfId="1582" xr:uid="{00000000-0005-0000-0000-00002E060000}"/>
    <cellStyle name="Millares 2 2 2 2 2 2 2 2 2 2 5" xfId="1583" xr:uid="{00000000-0005-0000-0000-00002F060000}"/>
    <cellStyle name="Millares 2 2 2 2 2 2 2 2 2 2 6" xfId="1584" xr:uid="{00000000-0005-0000-0000-000030060000}"/>
    <cellStyle name="Millares 2 2 2 2 2 2 2 2 2 2 7" xfId="1585" xr:uid="{00000000-0005-0000-0000-000031060000}"/>
    <cellStyle name="Millares 2 2 2 2 2 2 2 2 2 2 8" xfId="1586" xr:uid="{00000000-0005-0000-0000-000032060000}"/>
    <cellStyle name="Millares 2 2 2 2 2 2 2 2 2 2 9" xfId="1587" xr:uid="{00000000-0005-0000-0000-000033060000}"/>
    <cellStyle name="Millares 2 2 2 2 2 2 2 2 2 3" xfId="1588" xr:uid="{00000000-0005-0000-0000-000034060000}"/>
    <cellStyle name="Millares 2 2 2 2 2 2 2 2 2 4" xfId="1589" xr:uid="{00000000-0005-0000-0000-000035060000}"/>
    <cellStyle name="Millares 2 2 2 2 2 2 2 2 2 5" xfId="1590" xr:uid="{00000000-0005-0000-0000-000036060000}"/>
    <cellStyle name="Millares 2 2 2 2 2 2 2 2 2 6" xfId="1591" xr:uid="{00000000-0005-0000-0000-000037060000}"/>
    <cellStyle name="Millares 2 2 2 2 2 2 2 2 2 6 10" xfId="1592" xr:uid="{00000000-0005-0000-0000-000038060000}"/>
    <cellStyle name="Millares 2 2 2 2 2 2 2 2 2 6 2" xfId="1593" xr:uid="{00000000-0005-0000-0000-000039060000}"/>
    <cellStyle name="Millares 2 2 2 2 2 2 2 2 2 6 3" xfId="1594" xr:uid="{00000000-0005-0000-0000-00003A060000}"/>
    <cellStyle name="Millares 2 2 2 2 2 2 2 2 2 6 4" xfId="1595" xr:uid="{00000000-0005-0000-0000-00003B060000}"/>
    <cellStyle name="Millares 2 2 2 2 2 2 2 2 2 6 5" xfId="1596" xr:uid="{00000000-0005-0000-0000-00003C060000}"/>
    <cellStyle name="Millares 2 2 2 2 2 2 2 2 2 6 6" xfId="1597" xr:uid="{00000000-0005-0000-0000-00003D060000}"/>
    <cellStyle name="Millares 2 2 2 2 2 2 2 2 2 6 7" xfId="1598" xr:uid="{00000000-0005-0000-0000-00003E060000}"/>
    <cellStyle name="Millares 2 2 2 2 2 2 2 2 2 6 8" xfId="1599" xr:uid="{00000000-0005-0000-0000-00003F060000}"/>
    <cellStyle name="Millares 2 2 2 2 2 2 2 2 2 6 9" xfId="1600" xr:uid="{00000000-0005-0000-0000-000040060000}"/>
    <cellStyle name="Millares 2 2 2 2 2 2 2 2 2 7" xfId="1601" xr:uid="{00000000-0005-0000-0000-000041060000}"/>
    <cellStyle name="Millares 2 2 2 2 2 2 2 2 2 8" xfId="1602" xr:uid="{00000000-0005-0000-0000-000042060000}"/>
    <cellStyle name="Millares 2 2 2 2 2 2 2 2 2 9" xfId="1603" xr:uid="{00000000-0005-0000-0000-000043060000}"/>
    <cellStyle name="Millares 2 2 2 2 2 2 2 2 3" xfId="1604" xr:uid="{00000000-0005-0000-0000-000044060000}"/>
    <cellStyle name="Millares 2 2 2 2 2 2 2 2 4" xfId="1605" xr:uid="{00000000-0005-0000-0000-000045060000}"/>
    <cellStyle name="Millares 2 2 2 2 2 2 2 2 5" xfId="1606" xr:uid="{00000000-0005-0000-0000-000046060000}"/>
    <cellStyle name="Millares 2 2 2 2 2 2 2 2 6" xfId="1607" xr:uid="{00000000-0005-0000-0000-000047060000}"/>
    <cellStyle name="Millares 2 2 2 2 2 2 2 2 6 10" xfId="1608" xr:uid="{00000000-0005-0000-0000-000048060000}"/>
    <cellStyle name="Millares 2 2 2 2 2 2 2 2 6 2" xfId="1609" xr:uid="{00000000-0005-0000-0000-000049060000}"/>
    <cellStyle name="Millares 2 2 2 2 2 2 2 2 6 3" xfId="1610" xr:uid="{00000000-0005-0000-0000-00004A060000}"/>
    <cellStyle name="Millares 2 2 2 2 2 2 2 2 6 4" xfId="1611" xr:uid="{00000000-0005-0000-0000-00004B060000}"/>
    <cellStyle name="Millares 2 2 2 2 2 2 2 2 6 5" xfId="1612" xr:uid="{00000000-0005-0000-0000-00004C060000}"/>
    <cellStyle name="Millares 2 2 2 2 2 2 2 2 6 6" xfId="1613" xr:uid="{00000000-0005-0000-0000-00004D060000}"/>
    <cellStyle name="Millares 2 2 2 2 2 2 2 2 6 7" xfId="1614" xr:uid="{00000000-0005-0000-0000-00004E060000}"/>
    <cellStyle name="Millares 2 2 2 2 2 2 2 2 6 8" xfId="1615" xr:uid="{00000000-0005-0000-0000-00004F060000}"/>
    <cellStyle name="Millares 2 2 2 2 2 2 2 2 6 9" xfId="1616" xr:uid="{00000000-0005-0000-0000-000050060000}"/>
    <cellStyle name="Millares 2 2 2 2 2 2 2 2 7" xfId="1617" xr:uid="{00000000-0005-0000-0000-000051060000}"/>
    <cellStyle name="Millares 2 2 2 2 2 2 2 2 8" xfId="1618" xr:uid="{00000000-0005-0000-0000-000052060000}"/>
    <cellStyle name="Millares 2 2 2 2 2 2 2 2 9" xfId="1619" xr:uid="{00000000-0005-0000-0000-000053060000}"/>
    <cellStyle name="Millares 2 2 2 2 2 2 2 20" xfId="1620" xr:uid="{00000000-0005-0000-0000-000054060000}"/>
    <cellStyle name="Millares 2 2 2 2 2 2 2 21" xfId="1621" xr:uid="{00000000-0005-0000-0000-000055060000}"/>
    <cellStyle name="Millares 2 2 2 2 2 2 2 22" xfId="1622" xr:uid="{00000000-0005-0000-0000-000056060000}"/>
    <cellStyle name="Millares 2 2 2 2 2 2 2 23" xfId="1623" xr:uid="{00000000-0005-0000-0000-000057060000}"/>
    <cellStyle name="Millares 2 2 2 2 2 2 2 24" xfId="1624" xr:uid="{00000000-0005-0000-0000-000058060000}"/>
    <cellStyle name="Millares 2 2 2 2 2 2 2 25" xfId="1625" xr:uid="{00000000-0005-0000-0000-000059060000}"/>
    <cellStyle name="Millares 2 2 2 2 2 2 2 25 10" xfId="1626" xr:uid="{00000000-0005-0000-0000-00005A060000}"/>
    <cellStyle name="Millares 2 2 2 2 2 2 2 25 2" xfId="1627" xr:uid="{00000000-0005-0000-0000-00005B060000}"/>
    <cellStyle name="Millares 2 2 2 2 2 2 2 25 3" xfId="1628" xr:uid="{00000000-0005-0000-0000-00005C060000}"/>
    <cellStyle name="Millares 2 2 2 2 2 2 2 25 4" xfId="1629" xr:uid="{00000000-0005-0000-0000-00005D060000}"/>
    <cellStyle name="Millares 2 2 2 2 2 2 2 25 5" xfId="1630" xr:uid="{00000000-0005-0000-0000-00005E060000}"/>
    <cellStyle name="Millares 2 2 2 2 2 2 2 25 6" xfId="1631" xr:uid="{00000000-0005-0000-0000-00005F060000}"/>
    <cellStyle name="Millares 2 2 2 2 2 2 2 25 7" xfId="1632" xr:uid="{00000000-0005-0000-0000-000060060000}"/>
    <cellStyle name="Millares 2 2 2 2 2 2 2 25 8" xfId="1633" xr:uid="{00000000-0005-0000-0000-000061060000}"/>
    <cellStyle name="Millares 2 2 2 2 2 2 2 25 9" xfId="1634" xr:uid="{00000000-0005-0000-0000-000062060000}"/>
    <cellStyle name="Millares 2 2 2 2 2 2 2 26" xfId="1635" xr:uid="{00000000-0005-0000-0000-000063060000}"/>
    <cellStyle name="Millares 2 2 2 2 2 2 2 27" xfId="1636" xr:uid="{00000000-0005-0000-0000-000064060000}"/>
    <cellStyle name="Millares 2 2 2 2 2 2 2 28" xfId="1637" xr:uid="{00000000-0005-0000-0000-000065060000}"/>
    <cellStyle name="Millares 2 2 2 2 2 2 2 29" xfId="1638" xr:uid="{00000000-0005-0000-0000-000066060000}"/>
    <cellStyle name="Millares 2 2 2 2 2 2 2 3" xfId="1639" xr:uid="{00000000-0005-0000-0000-000067060000}"/>
    <cellStyle name="Millares 2 2 2 2 2 2 2 30" xfId="1640" xr:uid="{00000000-0005-0000-0000-000068060000}"/>
    <cellStyle name="Millares 2 2 2 2 2 2 2 31" xfId="1641" xr:uid="{00000000-0005-0000-0000-000069060000}"/>
    <cellStyle name="Millares 2 2 2 2 2 2 2 32" xfId="1642" xr:uid="{00000000-0005-0000-0000-00006A060000}"/>
    <cellStyle name="Millares 2 2 2 2 2 2 2 33" xfId="1643" xr:uid="{00000000-0005-0000-0000-00006B060000}"/>
    <cellStyle name="Millares 2 2 2 2 2 2 2 34" xfId="1644" xr:uid="{00000000-0005-0000-0000-00006C060000}"/>
    <cellStyle name="Millares 2 2 2 2 2 2 2 4" xfId="1645" xr:uid="{00000000-0005-0000-0000-00006D060000}"/>
    <cellStyle name="Millares 2 2 2 2 2 2 2 5" xfId="1646" xr:uid="{00000000-0005-0000-0000-00006E060000}"/>
    <cellStyle name="Millares 2 2 2 2 2 2 2 6" xfId="1647" xr:uid="{00000000-0005-0000-0000-00006F060000}"/>
    <cellStyle name="Millares 2 2 2 2 2 2 2 7" xfId="1648" xr:uid="{00000000-0005-0000-0000-000070060000}"/>
    <cellStyle name="Millares 2 2 2 2 2 2 2 8" xfId="1649" xr:uid="{00000000-0005-0000-0000-000071060000}"/>
    <cellStyle name="Millares 2 2 2 2 2 2 2 9" xfId="1650" xr:uid="{00000000-0005-0000-0000-000072060000}"/>
    <cellStyle name="Millares 2 2 2 2 2 2 20" xfId="1651" xr:uid="{00000000-0005-0000-0000-000073060000}"/>
    <cellStyle name="Millares 2 2 2 2 2 2 21" xfId="1652" xr:uid="{00000000-0005-0000-0000-000074060000}"/>
    <cellStyle name="Millares 2 2 2 2 2 2 22" xfId="1653" xr:uid="{00000000-0005-0000-0000-000075060000}"/>
    <cellStyle name="Millares 2 2 2 2 2 2 23" xfId="1654" xr:uid="{00000000-0005-0000-0000-000076060000}"/>
    <cellStyle name="Millares 2 2 2 2 2 2 24" xfId="1655" xr:uid="{00000000-0005-0000-0000-000077060000}"/>
    <cellStyle name="Millares 2 2 2 2 2 2 25" xfId="1656" xr:uid="{00000000-0005-0000-0000-000078060000}"/>
    <cellStyle name="Millares 2 2 2 2 2 2 25 10" xfId="1657" xr:uid="{00000000-0005-0000-0000-000079060000}"/>
    <cellStyle name="Millares 2 2 2 2 2 2 25 2" xfId="1658" xr:uid="{00000000-0005-0000-0000-00007A060000}"/>
    <cellStyle name="Millares 2 2 2 2 2 2 25 3" xfId="1659" xr:uid="{00000000-0005-0000-0000-00007B060000}"/>
    <cellStyle name="Millares 2 2 2 2 2 2 25 4" xfId="1660" xr:uid="{00000000-0005-0000-0000-00007C060000}"/>
    <cellStyle name="Millares 2 2 2 2 2 2 25 5" xfId="1661" xr:uid="{00000000-0005-0000-0000-00007D060000}"/>
    <cellStyle name="Millares 2 2 2 2 2 2 25 6" xfId="1662" xr:uid="{00000000-0005-0000-0000-00007E060000}"/>
    <cellStyle name="Millares 2 2 2 2 2 2 25 7" xfId="1663" xr:uid="{00000000-0005-0000-0000-00007F060000}"/>
    <cellStyle name="Millares 2 2 2 2 2 2 25 8" xfId="1664" xr:uid="{00000000-0005-0000-0000-000080060000}"/>
    <cellStyle name="Millares 2 2 2 2 2 2 25 9" xfId="1665" xr:uid="{00000000-0005-0000-0000-000081060000}"/>
    <cellStyle name="Millares 2 2 2 2 2 2 26" xfId="1666" xr:uid="{00000000-0005-0000-0000-000082060000}"/>
    <cellStyle name="Millares 2 2 2 2 2 2 27" xfId="1667" xr:uid="{00000000-0005-0000-0000-000083060000}"/>
    <cellStyle name="Millares 2 2 2 2 2 2 28" xfId="1668" xr:uid="{00000000-0005-0000-0000-000084060000}"/>
    <cellStyle name="Millares 2 2 2 2 2 2 29" xfId="1669" xr:uid="{00000000-0005-0000-0000-000085060000}"/>
    <cellStyle name="Millares 2 2 2 2 2 2 3" xfId="1670" xr:uid="{00000000-0005-0000-0000-000086060000}"/>
    <cellStyle name="Millares 2 2 2 2 2 2 30" xfId="1671" xr:uid="{00000000-0005-0000-0000-000087060000}"/>
    <cellStyle name="Millares 2 2 2 2 2 2 31" xfId="1672" xr:uid="{00000000-0005-0000-0000-000088060000}"/>
    <cellStyle name="Millares 2 2 2 2 2 2 32" xfId="1673" xr:uid="{00000000-0005-0000-0000-000089060000}"/>
    <cellStyle name="Millares 2 2 2 2 2 2 33" xfId="1674" xr:uid="{00000000-0005-0000-0000-00008A060000}"/>
    <cellStyle name="Millares 2 2 2 2 2 2 34" xfId="1675" xr:uid="{00000000-0005-0000-0000-00008B060000}"/>
    <cellStyle name="Millares 2 2 2 2 2 2 35" xfId="1676" xr:uid="{00000000-0005-0000-0000-00008C060000}"/>
    <cellStyle name="Millares 2 2 2 2 2 2 4" xfId="1677" xr:uid="{00000000-0005-0000-0000-00008D060000}"/>
    <cellStyle name="Millares 2 2 2 2 2 2 5" xfId="1678" xr:uid="{00000000-0005-0000-0000-00008E060000}"/>
    <cellStyle name="Millares 2 2 2 2 2 2 6" xfId="1679" xr:uid="{00000000-0005-0000-0000-00008F060000}"/>
    <cellStyle name="Millares 2 2 2 2 2 2 7" xfId="1680" xr:uid="{00000000-0005-0000-0000-000090060000}"/>
    <cellStyle name="Millares 2 2 2 2 2 2 8" xfId="1681" xr:uid="{00000000-0005-0000-0000-000091060000}"/>
    <cellStyle name="Millares 2 2 2 2 2 2 9" xfId="1682" xr:uid="{00000000-0005-0000-0000-000092060000}"/>
    <cellStyle name="Millares 2 2 2 2 2 20" xfId="1683" xr:uid="{00000000-0005-0000-0000-000093060000}"/>
    <cellStyle name="Millares 2 2 2 2 2 21" xfId="1684" xr:uid="{00000000-0005-0000-0000-000094060000}"/>
    <cellStyle name="Millares 2 2 2 2 2 22" xfId="1685" xr:uid="{00000000-0005-0000-0000-000095060000}"/>
    <cellStyle name="Millares 2 2 2 2 2 23" xfId="1686" xr:uid="{00000000-0005-0000-0000-000096060000}"/>
    <cellStyle name="Millares 2 2 2 2 2 24" xfId="1687" xr:uid="{00000000-0005-0000-0000-000097060000}"/>
    <cellStyle name="Millares 2 2 2 2 2 25" xfId="1688" xr:uid="{00000000-0005-0000-0000-000098060000}"/>
    <cellStyle name="Millares 2 2 2 2 2 26" xfId="1689" xr:uid="{00000000-0005-0000-0000-000099060000}"/>
    <cellStyle name="Millares 2 2 2 2 2 27" xfId="1690" xr:uid="{00000000-0005-0000-0000-00009A060000}"/>
    <cellStyle name="Millares 2 2 2 2 2 28" xfId="1691" xr:uid="{00000000-0005-0000-0000-00009B060000}"/>
    <cellStyle name="Millares 2 2 2 2 2 29" xfId="1692" xr:uid="{00000000-0005-0000-0000-00009C060000}"/>
    <cellStyle name="Millares 2 2 2 2 2 3" xfId="1693" xr:uid="{00000000-0005-0000-0000-00009D060000}"/>
    <cellStyle name="Millares 2 2 2 2 2 30" xfId="1694" xr:uid="{00000000-0005-0000-0000-00009E060000}"/>
    <cellStyle name="Millares 2 2 2 2 2 31" xfId="1695" xr:uid="{00000000-0005-0000-0000-00009F060000}"/>
    <cellStyle name="Millares 2 2 2 2 2 32" xfId="1696" xr:uid="{00000000-0005-0000-0000-0000A0060000}"/>
    <cellStyle name="Millares 2 2 2 2 2 33" xfId="1697" xr:uid="{00000000-0005-0000-0000-0000A1060000}"/>
    <cellStyle name="Millares 2 2 2 2 2 34" xfId="1698" xr:uid="{00000000-0005-0000-0000-0000A2060000}"/>
    <cellStyle name="Millares 2 2 2 2 2 35" xfId="1699" xr:uid="{00000000-0005-0000-0000-0000A3060000}"/>
    <cellStyle name="Millares 2 2 2 2 2 36" xfId="1700" xr:uid="{00000000-0005-0000-0000-0000A4060000}"/>
    <cellStyle name="Millares 2 2 2 2 2 37" xfId="1701" xr:uid="{00000000-0005-0000-0000-0000A5060000}"/>
    <cellStyle name="Millares 2 2 2 2 2 38" xfId="1702" xr:uid="{00000000-0005-0000-0000-0000A6060000}"/>
    <cellStyle name="Millares 2 2 2 2 2 38 10" xfId="1703" xr:uid="{00000000-0005-0000-0000-0000A7060000}"/>
    <cellStyle name="Millares 2 2 2 2 2 38 2" xfId="1704" xr:uid="{00000000-0005-0000-0000-0000A8060000}"/>
    <cellStyle name="Millares 2 2 2 2 2 38 3" xfId="1705" xr:uid="{00000000-0005-0000-0000-0000A9060000}"/>
    <cellStyle name="Millares 2 2 2 2 2 38 4" xfId="1706" xr:uid="{00000000-0005-0000-0000-0000AA060000}"/>
    <cellStyle name="Millares 2 2 2 2 2 38 5" xfId="1707" xr:uid="{00000000-0005-0000-0000-0000AB060000}"/>
    <cellStyle name="Millares 2 2 2 2 2 38 6" xfId="1708" xr:uid="{00000000-0005-0000-0000-0000AC060000}"/>
    <cellStyle name="Millares 2 2 2 2 2 38 7" xfId="1709" xr:uid="{00000000-0005-0000-0000-0000AD060000}"/>
    <cellStyle name="Millares 2 2 2 2 2 38 8" xfId="1710" xr:uid="{00000000-0005-0000-0000-0000AE060000}"/>
    <cellStyle name="Millares 2 2 2 2 2 38 9" xfId="1711" xr:uid="{00000000-0005-0000-0000-0000AF060000}"/>
    <cellStyle name="Millares 2 2 2 2 2 39" xfId="1712" xr:uid="{00000000-0005-0000-0000-0000B0060000}"/>
    <cellStyle name="Millares 2 2 2 2 2 4" xfId="1713" xr:uid="{00000000-0005-0000-0000-0000B1060000}"/>
    <cellStyle name="Millares 2 2 2 2 2 40" xfId="1714" xr:uid="{00000000-0005-0000-0000-0000B2060000}"/>
    <cellStyle name="Millares 2 2 2 2 2 41" xfId="1715" xr:uid="{00000000-0005-0000-0000-0000B3060000}"/>
    <cellStyle name="Millares 2 2 2 2 2 42" xfId="1716" xr:uid="{00000000-0005-0000-0000-0000B4060000}"/>
    <cellStyle name="Millares 2 2 2 2 2 43" xfId="1717" xr:uid="{00000000-0005-0000-0000-0000B5060000}"/>
    <cellStyle name="Millares 2 2 2 2 2 44" xfId="1718" xr:uid="{00000000-0005-0000-0000-0000B6060000}"/>
    <cellStyle name="Millares 2 2 2 2 2 45" xfId="1719" xr:uid="{00000000-0005-0000-0000-0000B7060000}"/>
    <cellStyle name="Millares 2 2 2 2 2 46" xfId="1720" xr:uid="{00000000-0005-0000-0000-0000B8060000}"/>
    <cellStyle name="Millares 2 2 2 2 2 47" xfId="1721" xr:uid="{00000000-0005-0000-0000-0000B9060000}"/>
    <cellStyle name="Millares 2 2 2 2 2 48" xfId="1722" xr:uid="{00000000-0005-0000-0000-0000BA060000}"/>
    <cellStyle name="Millares 2 2 2 2 2 5" xfId="1723" xr:uid="{00000000-0005-0000-0000-0000BB060000}"/>
    <cellStyle name="Millares 2 2 2 2 2 6" xfId="1724" xr:uid="{00000000-0005-0000-0000-0000BC060000}"/>
    <cellStyle name="Millares 2 2 2 2 2 7" xfId="1725" xr:uid="{00000000-0005-0000-0000-0000BD060000}"/>
    <cellStyle name="Millares 2 2 2 2 2 8" xfId="1726" xr:uid="{00000000-0005-0000-0000-0000BE060000}"/>
    <cellStyle name="Millares 2 2 2 2 2 9" xfId="1727" xr:uid="{00000000-0005-0000-0000-0000BF060000}"/>
    <cellStyle name="Millares 2 2 2 2 20" xfId="1728" xr:uid="{00000000-0005-0000-0000-0000C0060000}"/>
    <cellStyle name="Millares 2 2 2 2 21" xfId="1729" xr:uid="{00000000-0005-0000-0000-0000C1060000}"/>
    <cellStyle name="Millares 2 2 2 2 22" xfId="1730" xr:uid="{00000000-0005-0000-0000-0000C2060000}"/>
    <cellStyle name="Millares 2 2 2 2 23" xfId="1731" xr:uid="{00000000-0005-0000-0000-0000C3060000}"/>
    <cellStyle name="Millares 2 2 2 2 24" xfId="1732" xr:uid="{00000000-0005-0000-0000-0000C4060000}"/>
    <cellStyle name="Millares 2 2 2 2 25" xfId="1733" xr:uid="{00000000-0005-0000-0000-0000C5060000}"/>
    <cellStyle name="Millares 2 2 2 2 26" xfId="1734" xr:uid="{00000000-0005-0000-0000-0000C6060000}"/>
    <cellStyle name="Millares 2 2 2 2 27" xfId="1735" xr:uid="{00000000-0005-0000-0000-0000C7060000}"/>
    <cellStyle name="Millares 2 2 2 2 28" xfId="1736" xr:uid="{00000000-0005-0000-0000-0000C8060000}"/>
    <cellStyle name="Millares 2 2 2 2 29" xfId="1737" xr:uid="{00000000-0005-0000-0000-0000C9060000}"/>
    <cellStyle name="Millares 2 2 2 2 3" xfId="1738" xr:uid="{00000000-0005-0000-0000-0000CA060000}"/>
    <cellStyle name="Millares 2 2 2 2 30" xfId="1739" xr:uid="{00000000-0005-0000-0000-0000CB060000}"/>
    <cellStyle name="Millares 2 2 2 2 31" xfId="1740" xr:uid="{00000000-0005-0000-0000-0000CC060000}"/>
    <cellStyle name="Millares 2 2 2 2 32" xfId="1741" xr:uid="{00000000-0005-0000-0000-0000CD060000}"/>
    <cellStyle name="Millares 2 2 2 2 33" xfId="1742" xr:uid="{00000000-0005-0000-0000-0000CE060000}"/>
    <cellStyle name="Millares 2 2 2 2 34" xfId="1743" xr:uid="{00000000-0005-0000-0000-0000CF060000}"/>
    <cellStyle name="Millares 2 2 2 2 35" xfId="1744" xr:uid="{00000000-0005-0000-0000-0000D0060000}"/>
    <cellStyle name="Millares 2 2 2 2 36" xfId="1745" xr:uid="{00000000-0005-0000-0000-0000D1060000}"/>
    <cellStyle name="Millares 2 2 2 2 37" xfId="1746" xr:uid="{00000000-0005-0000-0000-0000D2060000}"/>
    <cellStyle name="Millares 2 2 2 2 38" xfId="1747" xr:uid="{00000000-0005-0000-0000-0000D3060000}"/>
    <cellStyle name="Millares 2 2 2 2 39" xfId="1748" xr:uid="{00000000-0005-0000-0000-0000D4060000}"/>
    <cellStyle name="Millares 2 2 2 2 39 10" xfId="1749" xr:uid="{00000000-0005-0000-0000-0000D5060000}"/>
    <cellStyle name="Millares 2 2 2 2 39 2" xfId="1750" xr:uid="{00000000-0005-0000-0000-0000D6060000}"/>
    <cellStyle name="Millares 2 2 2 2 39 3" xfId="1751" xr:uid="{00000000-0005-0000-0000-0000D7060000}"/>
    <cellStyle name="Millares 2 2 2 2 39 4" xfId="1752" xr:uid="{00000000-0005-0000-0000-0000D8060000}"/>
    <cellStyle name="Millares 2 2 2 2 39 5" xfId="1753" xr:uid="{00000000-0005-0000-0000-0000D9060000}"/>
    <cellStyle name="Millares 2 2 2 2 39 6" xfId="1754" xr:uid="{00000000-0005-0000-0000-0000DA060000}"/>
    <cellStyle name="Millares 2 2 2 2 39 7" xfId="1755" xr:uid="{00000000-0005-0000-0000-0000DB060000}"/>
    <cellStyle name="Millares 2 2 2 2 39 8" xfId="1756" xr:uid="{00000000-0005-0000-0000-0000DC060000}"/>
    <cellStyle name="Millares 2 2 2 2 39 9" xfId="1757" xr:uid="{00000000-0005-0000-0000-0000DD060000}"/>
    <cellStyle name="Millares 2 2 2 2 4" xfId="1758" xr:uid="{00000000-0005-0000-0000-0000DE060000}"/>
    <cellStyle name="Millares 2 2 2 2 4 10" xfId="1759" xr:uid="{00000000-0005-0000-0000-0000DF060000}"/>
    <cellStyle name="Millares 2 2 2 2 4 11" xfId="1760" xr:uid="{00000000-0005-0000-0000-0000E0060000}"/>
    <cellStyle name="Millares 2 2 2 2 4 12" xfId="1761" xr:uid="{00000000-0005-0000-0000-0000E1060000}"/>
    <cellStyle name="Millares 2 2 2 2 4 13" xfId="1762" xr:uid="{00000000-0005-0000-0000-0000E2060000}"/>
    <cellStyle name="Millares 2 2 2 2 4 14" xfId="1763" xr:uid="{00000000-0005-0000-0000-0000E3060000}"/>
    <cellStyle name="Millares 2 2 2 2 4 15" xfId="1764" xr:uid="{00000000-0005-0000-0000-0000E4060000}"/>
    <cellStyle name="Millares 2 2 2 2 4 16" xfId="1765" xr:uid="{00000000-0005-0000-0000-0000E5060000}"/>
    <cellStyle name="Millares 2 2 2 2 4 17" xfId="1766" xr:uid="{00000000-0005-0000-0000-0000E6060000}"/>
    <cellStyle name="Millares 2 2 2 2 4 18" xfId="1767" xr:uid="{00000000-0005-0000-0000-0000E7060000}"/>
    <cellStyle name="Millares 2 2 2 2 4 19" xfId="1768" xr:uid="{00000000-0005-0000-0000-0000E8060000}"/>
    <cellStyle name="Millares 2 2 2 2 4 2" xfId="1769" xr:uid="{00000000-0005-0000-0000-0000E9060000}"/>
    <cellStyle name="Millares 2 2 2 2 4 2 10" xfId="1770" xr:uid="{00000000-0005-0000-0000-0000EA060000}"/>
    <cellStyle name="Millares 2 2 2 2 4 2 11" xfId="1771" xr:uid="{00000000-0005-0000-0000-0000EB060000}"/>
    <cellStyle name="Millares 2 2 2 2 4 2 12" xfId="1772" xr:uid="{00000000-0005-0000-0000-0000EC060000}"/>
    <cellStyle name="Millares 2 2 2 2 4 2 13" xfId="1773" xr:uid="{00000000-0005-0000-0000-0000ED060000}"/>
    <cellStyle name="Millares 2 2 2 2 4 2 14" xfId="1774" xr:uid="{00000000-0005-0000-0000-0000EE060000}"/>
    <cellStyle name="Millares 2 2 2 2 4 2 15" xfId="1775" xr:uid="{00000000-0005-0000-0000-0000EF060000}"/>
    <cellStyle name="Millares 2 2 2 2 4 2 16" xfId="1776" xr:uid="{00000000-0005-0000-0000-0000F0060000}"/>
    <cellStyle name="Millares 2 2 2 2 4 2 17" xfId="1777" xr:uid="{00000000-0005-0000-0000-0000F1060000}"/>
    <cellStyle name="Millares 2 2 2 2 4 2 18" xfId="1778" xr:uid="{00000000-0005-0000-0000-0000F2060000}"/>
    <cellStyle name="Millares 2 2 2 2 4 2 19" xfId="1779" xr:uid="{00000000-0005-0000-0000-0000F3060000}"/>
    <cellStyle name="Millares 2 2 2 2 4 2 2" xfId="1780" xr:uid="{00000000-0005-0000-0000-0000F4060000}"/>
    <cellStyle name="Millares 2 2 2 2 4 2 20" xfId="1781" xr:uid="{00000000-0005-0000-0000-0000F5060000}"/>
    <cellStyle name="Millares 2 2 2 2 4 2 3" xfId="1782" xr:uid="{00000000-0005-0000-0000-0000F6060000}"/>
    <cellStyle name="Millares 2 2 2 2 4 2 4" xfId="1783" xr:uid="{00000000-0005-0000-0000-0000F7060000}"/>
    <cellStyle name="Millares 2 2 2 2 4 2 5" xfId="1784" xr:uid="{00000000-0005-0000-0000-0000F8060000}"/>
    <cellStyle name="Millares 2 2 2 2 4 2 6" xfId="1785" xr:uid="{00000000-0005-0000-0000-0000F9060000}"/>
    <cellStyle name="Millares 2 2 2 2 4 2 7" xfId="1786" xr:uid="{00000000-0005-0000-0000-0000FA060000}"/>
    <cellStyle name="Millares 2 2 2 2 4 2 8" xfId="1787" xr:uid="{00000000-0005-0000-0000-0000FB060000}"/>
    <cellStyle name="Millares 2 2 2 2 4 2 9" xfId="1788" xr:uid="{00000000-0005-0000-0000-0000FC060000}"/>
    <cellStyle name="Millares 2 2 2 2 4 20" xfId="1789" xr:uid="{00000000-0005-0000-0000-0000FD060000}"/>
    <cellStyle name="Millares 2 2 2 2 4 3" xfId="1790" xr:uid="{00000000-0005-0000-0000-0000FE060000}"/>
    <cellStyle name="Millares 2 2 2 2 4 4" xfId="1791" xr:uid="{00000000-0005-0000-0000-0000FF060000}"/>
    <cellStyle name="Millares 2 2 2 2 4 5" xfId="1792" xr:uid="{00000000-0005-0000-0000-000000070000}"/>
    <cellStyle name="Millares 2 2 2 2 4 6" xfId="1793" xr:uid="{00000000-0005-0000-0000-000001070000}"/>
    <cellStyle name="Millares 2 2 2 2 4 7" xfId="1794" xr:uid="{00000000-0005-0000-0000-000002070000}"/>
    <cellStyle name="Millares 2 2 2 2 4 8" xfId="1795" xr:uid="{00000000-0005-0000-0000-000003070000}"/>
    <cellStyle name="Millares 2 2 2 2 4 9" xfId="1796" xr:uid="{00000000-0005-0000-0000-000004070000}"/>
    <cellStyle name="Millares 2 2 2 2 40" xfId="1797" xr:uid="{00000000-0005-0000-0000-000005070000}"/>
    <cellStyle name="Millares 2 2 2 2 41" xfId="1798" xr:uid="{00000000-0005-0000-0000-000006070000}"/>
    <cellStyle name="Millares 2 2 2 2 42" xfId="1799" xr:uid="{00000000-0005-0000-0000-000007070000}"/>
    <cellStyle name="Millares 2 2 2 2 43" xfId="1800" xr:uid="{00000000-0005-0000-0000-000008070000}"/>
    <cellStyle name="Millares 2 2 2 2 44" xfId="1801" xr:uid="{00000000-0005-0000-0000-000009070000}"/>
    <cellStyle name="Millares 2 2 2 2 45" xfId="1802" xr:uid="{00000000-0005-0000-0000-00000A070000}"/>
    <cellStyle name="Millares 2 2 2 2 46" xfId="1803" xr:uid="{00000000-0005-0000-0000-00000B070000}"/>
    <cellStyle name="Millares 2 2 2 2 47" xfId="1804" xr:uid="{00000000-0005-0000-0000-00000C070000}"/>
    <cellStyle name="Millares 2 2 2 2 48" xfId="1805" xr:uid="{00000000-0005-0000-0000-00000D070000}"/>
    <cellStyle name="Millares 2 2 2 2 5" xfId="1806" xr:uid="{00000000-0005-0000-0000-00000E070000}"/>
    <cellStyle name="Millares 2 2 2 2 6" xfId="1807" xr:uid="{00000000-0005-0000-0000-00000F070000}"/>
    <cellStyle name="Millares 2 2 2 2 7" xfId="1808" xr:uid="{00000000-0005-0000-0000-000010070000}"/>
    <cellStyle name="Millares 2 2 2 2 8" xfId="1809" xr:uid="{00000000-0005-0000-0000-000011070000}"/>
    <cellStyle name="Millares 2 2 2 2 9" xfId="1810" xr:uid="{00000000-0005-0000-0000-000012070000}"/>
    <cellStyle name="Millares 2 2 2 20" xfId="1811" xr:uid="{00000000-0005-0000-0000-000013070000}"/>
    <cellStyle name="Millares 2 2 2 21" xfId="1812" xr:uid="{00000000-0005-0000-0000-000014070000}"/>
    <cellStyle name="Millares 2 2 2 22" xfId="1813" xr:uid="{00000000-0005-0000-0000-000015070000}"/>
    <cellStyle name="Millares 2 2 2 23" xfId="1814" xr:uid="{00000000-0005-0000-0000-000016070000}"/>
    <cellStyle name="Millares 2 2 2 24" xfId="1815" xr:uid="{00000000-0005-0000-0000-000017070000}"/>
    <cellStyle name="Millares 2 2 2 25" xfId="1816" xr:uid="{00000000-0005-0000-0000-000018070000}"/>
    <cellStyle name="Millares 2 2 2 26" xfId="1817" xr:uid="{00000000-0005-0000-0000-000019070000}"/>
    <cellStyle name="Millares 2 2 2 27" xfId="1818" xr:uid="{00000000-0005-0000-0000-00001A070000}"/>
    <cellStyle name="Millares 2 2 2 28" xfId="1819" xr:uid="{00000000-0005-0000-0000-00001B070000}"/>
    <cellStyle name="Millares 2 2 2 29" xfId="1820" xr:uid="{00000000-0005-0000-0000-00001C070000}"/>
    <cellStyle name="Millares 2 2 2 3" xfId="1821" xr:uid="{00000000-0005-0000-0000-00001D070000}"/>
    <cellStyle name="Millares 2 2 2 3 10" xfId="1822" xr:uid="{00000000-0005-0000-0000-00001E070000}"/>
    <cellStyle name="Millares 2 2 2 3 11" xfId="1823" xr:uid="{00000000-0005-0000-0000-00001F070000}"/>
    <cellStyle name="Millares 2 2 2 3 12" xfId="1824" xr:uid="{00000000-0005-0000-0000-000020070000}"/>
    <cellStyle name="Millares 2 2 2 3 13" xfId="1825" xr:uid="{00000000-0005-0000-0000-000021070000}"/>
    <cellStyle name="Millares 2 2 2 3 14" xfId="1826" xr:uid="{00000000-0005-0000-0000-000022070000}"/>
    <cellStyle name="Millares 2 2 2 3 15" xfId="1827" xr:uid="{00000000-0005-0000-0000-000023070000}"/>
    <cellStyle name="Millares 2 2 2 3 16" xfId="1828" xr:uid="{00000000-0005-0000-0000-000024070000}"/>
    <cellStyle name="Millares 2 2 2 3 17" xfId="1829" xr:uid="{00000000-0005-0000-0000-000025070000}"/>
    <cellStyle name="Millares 2 2 2 3 18" xfId="1830" xr:uid="{00000000-0005-0000-0000-000026070000}"/>
    <cellStyle name="Millares 2 2 2 3 19" xfId="1831" xr:uid="{00000000-0005-0000-0000-000027070000}"/>
    <cellStyle name="Millares 2 2 2 3 2" xfId="1832" xr:uid="{00000000-0005-0000-0000-000028070000}"/>
    <cellStyle name="Millares 2 2 2 3 2 10" xfId="1833" xr:uid="{00000000-0005-0000-0000-000029070000}"/>
    <cellStyle name="Millares 2 2 2 3 2 11" xfId="1834" xr:uid="{00000000-0005-0000-0000-00002A070000}"/>
    <cellStyle name="Millares 2 2 2 3 2 12" xfId="1835" xr:uid="{00000000-0005-0000-0000-00002B070000}"/>
    <cellStyle name="Millares 2 2 2 3 2 13" xfId="1836" xr:uid="{00000000-0005-0000-0000-00002C070000}"/>
    <cellStyle name="Millares 2 2 2 3 2 14" xfId="1837" xr:uid="{00000000-0005-0000-0000-00002D070000}"/>
    <cellStyle name="Millares 2 2 2 3 2 15" xfId="1838" xr:uid="{00000000-0005-0000-0000-00002E070000}"/>
    <cellStyle name="Millares 2 2 2 3 2 16" xfId="1839" xr:uid="{00000000-0005-0000-0000-00002F070000}"/>
    <cellStyle name="Millares 2 2 2 3 2 17" xfId="1840" xr:uid="{00000000-0005-0000-0000-000030070000}"/>
    <cellStyle name="Millares 2 2 2 3 2 18" xfId="1841" xr:uid="{00000000-0005-0000-0000-000031070000}"/>
    <cellStyle name="Millares 2 2 2 3 2 19" xfId="1842" xr:uid="{00000000-0005-0000-0000-000032070000}"/>
    <cellStyle name="Millares 2 2 2 3 2 2" xfId="1843" xr:uid="{00000000-0005-0000-0000-000033070000}"/>
    <cellStyle name="Millares 2 2 2 3 2 2 10" xfId="1844" xr:uid="{00000000-0005-0000-0000-000034070000}"/>
    <cellStyle name="Millares 2 2 2 3 2 2 11" xfId="1845" xr:uid="{00000000-0005-0000-0000-000035070000}"/>
    <cellStyle name="Millares 2 2 2 3 2 2 12" xfId="1846" xr:uid="{00000000-0005-0000-0000-000036070000}"/>
    <cellStyle name="Millares 2 2 2 3 2 2 13" xfId="1847" xr:uid="{00000000-0005-0000-0000-000037070000}"/>
    <cellStyle name="Millares 2 2 2 3 2 2 14" xfId="1848" xr:uid="{00000000-0005-0000-0000-000038070000}"/>
    <cellStyle name="Millares 2 2 2 3 2 2 15" xfId="1849" xr:uid="{00000000-0005-0000-0000-000039070000}"/>
    <cellStyle name="Millares 2 2 2 3 2 2 16" xfId="1850" xr:uid="{00000000-0005-0000-0000-00003A070000}"/>
    <cellStyle name="Millares 2 2 2 3 2 2 17" xfId="1851" xr:uid="{00000000-0005-0000-0000-00003B070000}"/>
    <cellStyle name="Millares 2 2 2 3 2 2 18" xfId="1852" xr:uid="{00000000-0005-0000-0000-00003C070000}"/>
    <cellStyle name="Millares 2 2 2 3 2 2 19" xfId="1853" xr:uid="{00000000-0005-0000-0000-00003D070000}"/>
    <cellStyle name="Millares 2 2 2 3 2 2 2" xfId="1854" xr:uid="{00000000-0005-0000-0000-00003E070000}"/>
    <cellStyle name="Millares 2 2 2 3 2 2 20" xfId="1855" xr:uid="{00000000-0005-0000-0000-00003F070000}"/>
    <cellStyle name="Millares 2 2 2 3 2 2 3" xfId="1856" xr:uid="{00000000-0005-0000-0000-000040070000}"/>
    <cellStyle name="Millares 2 2 2 3 2 2 4" xfId="1857" xr:uid="{00000000-0005-0000-0000-000041070000}"/>
    <cellStyle name="Millares 2 2 2 3 2 2 5" xfId="1858" xr:uid="{00000000-0005-0000-0000-000042070000}"/>
    <cellStyle name="Millares 2 2 2 3 2 2 6" xfId="1859" xr:uid="{00000000-0005-0000-0000-000043070000}"/>
    <cellStyle name="Millares 2 2 2 3 2 2 7" xfId="1860" xr:uid="{00000000-0005-0000-0000-000044070000}"/>
    <cellStyle name="Millares 2 2 2 3 2 2 8" xfId="1861" xr:uid="{00000000-0005-0000-0000-000045070000}"/>
    <cellStyle name="Millares 2 2 2 3 2 2 9" xfId="1862" xr:uid="{00000000-0005-0000-0000-000046070000}"/>
    <cellStyle name="Millares 2 2 2 3 2 20" xfId="1863" xr:uid="{00000000-0005-0000-0000-000047070000}"/>
    <cellStyle name="Millares 2 2 2 3 2 3" xfId="1864" xr:uid="{00000000-0005-0000-0000-000048070000}"/>
    <cellStyle name="Millares 2 2 2 3 2 4" xfId="1865" xr:uid="{00000000-0005-0000-0000-000049070000}"/>
    <cellStyle name="Millares 2 2 2 3 2 5" xfId="1866" xr:uid="{00000000-0005-0000-0000-00004A070000}"/>
    <cellStyle name="Millares 2 2 2 3 2 6" xfId="1867" xr:uid="{00000000-0005-0000-0000-00004B070000}"/>
    <cellStyle name="Millares 2 2 2 3 2 7" xfId="1868" xr:uid="{00000000-0005-0000-0000-00004C070000}"/>
    <cellStyle name="Millares 2 2 2 3 2 8" xfId="1869" xr:uid="{00000000-0005-0000-0000-00004D070000}"/>
    <cellStyle name="Millares 2 2 2 3 2 9" xfId="1870" xr:uid="{00000000-0005-0000-0000-00004E070000}"/>
    <cellStyle name="Millares 2 2 2 3 20" xfId="1871" xr:uid="{00000000-0005-0000-0000-00004F070000}"/>
    <cellStyle name="Millares 2 2 2 3 21" xfId="1872" xr:uid="{00000000-0005-0000-0000-000050070000}"/>
    <cellStyle name="Millares 2 2 2 3 22" xfId="1873" xr:uid="{00000000-0005-0000-0000-000051070000}"/>
    <cellStyle name="Millares 2 2 2 3 23" xfId="1874" xr:uid="{00000000-0005-0000-0000-000052070000}"/>
    <cellStyle name="Millares 2 2 2 3 24" xfId="1875" xr:uid="{00000000-0005-0000-0000-000053070000}"/>
    <cellStyle name="Millares 2 2 2 3 25" xfId="1876" xr:uid="{00000000-0005-0000-0000-000054070000}"/>
    <cellStyle name="Millares 2 2 2 3 26" xfId="1877" xr:uid="{00000000-0005-0000-0000-000055070000}"/>
    <cellStyle name="Millares 2 2 2 3 27" xfId="1878" xr:uid="{00000000-0005-0000-0000-000056070000}"/>
    <cellStyle name="Millares 2 2 2 3 28" xfId="1879" xr:uid="{00000000-0005-0000-0000-000057070000}"/>
    <cellStyle name="Millares 2 2 2 3 29" xfId="1880" xr:uid="{00000000-0005-0000-0000-000058070000}"/>
    <cellStyle name="Millares 2 2 2 3 3" xfId="1881" xr:uid="{00000000-0005-0000-0000-000059070000}"/>
    <cellStyle name="Millares 2 2 2 3 30" xfId="1882" xr:uid="{00000000-0005-0000-0000-00005A070000}"/>
    <cellStyle name="Millares 2 2 2 3 31" xfId="1883" xr:uid="{00000000-0005-0000-0000-00005B070000}"/>
    <cellStyle name="Millares 2 2 2 3 32" xfId="1884" xr:uid="{00000000-0005-0000-0000-00005C070000}"/>
    <cellStyle name="Millares 2 2 2 3 33" xfId="1885" xr:uid="{00000000-0005-0000-0000-00005D070000}"/>
    <cellStyle name="Millares 2 2 2 3 4" xfId="1886" xr:uid="{00000000-0005-0000-0000-00005E070000}"/>
    <cellStyle name="Millares 2 2 2 3 5" xfId="1887" xr:uid="{00000000-0005-0000-0000-00005F070000}"/>
    <cellStyle name="Millares 2 2 2 3 6" xfId="1888" xr:uid="{00000000-0005-0000-0000-000060070000}"/>
    <cellStyle name="Millares 2 2 2 3 7" xfId="1889" xr:uid="{00000000-0005-0000-0000-000061070000}"/>
    <cellStyle name="Millares 2 2 2 3 8" xfId="1890" xr:uid="{00000000-0005-0000-0000-000062070000}"/>
    <cellStyle name="Millares 2 2 2 3 9" xfId="1891" xr:uid="{00000000-0005-0000-0000-000063070000}"/>
    <cellStyle name="Millares 2 2 2 30" xfId="1892" xr:uid="{00000000-0005-0000-0000-000064070000}"/>
    <cellStyle name="Millares 2 2 2 31" xfId="1893" xr:uid="{00000000-0005-0000-0000-000065070000}"/>
    <cellStyle name="Millares 2 2 2 32" xfId="1894" xr:uid="{00000000-0005-0000-0000-000066070000}"/>
    <cellStyle name="Millares 2 2 2 33" xfId="1895" xr:uid="{00000000-0005-0000-0000-000067070000}"/>
    <cellStyle name="Millares 2 2 2 34" xfId="1896" xr:uid="{00000000-0005-0000-0000-000068070000}"/>
    <cellStyle name="Millares 2 2 2 35" xfId="1897" xr:uid="{00000000-0005-0000-0000-000069070000}"/>
    <cellStyle name="Millares 2 2 2 36" xfId="1898" xr:uid="{00000000-0005-0000-0000-00006A070000}"/>
    <cellStyle name="Millares 2 2 2 37" xfId="1899" xr:uid="{00000000-0005-0000-0000-00006B070000}"/>
    <cellStyle name="Millares 2 2 2 38" xfId="1900" xr:uid="{00000000-0005-0000-0000-00006C070000}"/>
    <cellStyle name="Millares 2 2 2 39" xfId="1901" xr:uid="{00000000-0005-0000-0000-00006D070000}"/>
    <cellStyle name="Millares 2 2 2 39 10" xfId="1902" xr:uid="{00000000-0005-0000-0000-00006E070000}"/>
    <cellStyle name="Millares 2 2 2 39 2" xfId="1903" xr:uid="{00000000-0005-0000-0000-00006F070000}"/>
    <cellStyle name="Millares 2 2 2 39 3" xfId="1904" xr:uid="{00000000-0005-0000-0000-000070070000}"/>
    <cellStyle name="Millares 2 2 2 39 4" xfId="1905" xr:uid="{00000000-0005-0000-0000-000071070000}"/>
    <cellStyle name="Millares 2 2 2 39 5" xfId="1906" xr:uid="{00000000-0005-0000-0000-000072070000}"/>
    <cellStyle name="Millares 2 2 2 39 6" xfId="1907" xr:uid="{00000000-0005-0000-0000-000073070000}"/>
    <cellStyle name="Millares 2 2 2 39 7" xfId="1908" xr:uid="{00000000-0005-0000-0000-000074070000}"/>
    <cellStyle name="Millares 2 2 2 39 8" xfId="1909" xr:uid="{00000000-0005-0000-0000-000075070000}"/>
    <cellStyle name="Millares 2 2 2 39 9" xfId="1910" xr:uid="{00000000-0005-0000-0000-000076070000}"/>
    <cellStyle name="Millares 2 2 2 4" xfId="1911" xr:uid="{00000000-0005-0000-0000-000077070000}"/>
    <cellStyle name="Millares 2 2 2 4 10" xfId="1912" xr:uid="{00000000-0005-0000-0000-000078070000}"/>
    <cellStyle name="Millares 2 2 2 4 11" xfId="1913" xr:uid="{00000000-0005-0000-0000-000079070000}"/>
    <cellStyle name="Millares 2 2 2 4 12" xfId="1914" xr:uid="{00000000-0005-0000-0000-00007A070000}"/>
    <cellStyle name="Millares 2 2 2 4 13" xfId="1915" xr:uid="{00000000-0005-0000-0000-00007B070000}"/>
    <cellStyle name="Millares 2 2 2 4 14" xfId="1916" xr:uid="{00000000-0005-0000-0000-00007C070000}"/>
    <cellStyle name="Millares 2 2 2 4 15" xfId="1917" xr:uid="{00000000-0005-0000-0000-00007D070000}"/>
    <cellStyle name="Millares 2 2 2 4 16" xfId="1918" xr:uid="{00000000-0005-0000-0000-00007E070000}"/>
    <cellStyle name="Millares 2 2 2 4 17" xfId="1919" xr:uid="{00000000-0005-0000-0000-00007F070000}"/>
    <cellStyle name="Millares 2 2 2 4 18" xfId="1920" xr:uid="{00000000-0005-0000-0000-000080070000}"/>
    <cellStyle name="Millares 2 2 2 4 19" xfId="1921" xr:uid="{00000000-0005-0000-0000-000081070000}"/>
    <cellStyle name="Millares 2 2 2 4 2" xfId="1922" xr:uid="{00000000-0005-0000-0000-000082070000}"/>
    <cellStyle name="Millares 2 2 2 4 2 10" xfId="1923" xr:uid="{00000000-0005-0000-0000-000083070000}"/>
    <cellStyle name="Millares 2 2 2 4 2 11" xfId="1924" xr:uid="{00000000-0005-0000-0000-000084070000}"/>
    <cellStyle name="Millares 2 2 2 4 2 12" xfId="1925" xr:uid="{00000000-0005-0000-0000-000085070000}"/>
    <cellStyle name="Millares 2 2 2 4 2 13" xfId="1926" xr:uid="{00000000-0005-0000-0000-000086070000}"/>
    <cellStyle name="Millares 2 2 2 4 2 14" xfId="1927" xr:uid="{00000000-0005-0000-0000-000087070000}"/>
    <cellStyle name="Millares 2 2 2 4 2 15" xfId="1928" xr:uid="{00000000-0005-0000-0000-000088070000}"/>
    <cellStyle name="Millares 2 2 2 4 2 16" xfId="1929" xr:uid="{00000000-0005-0000-0000-000089070000}"/>
    <cellStyle name="Millares 2 2 2 4 2 17" xfId="1930" xr:uid="{00000000-0005-0000-0000-00008A070000}"/>
    <cellStyle name="Millares 2 2 2 4 2 18" xfId="1931" xr:uid="{00000000-0005-0000-0000-00008B070000}"/>
    <cellStyle name="Millares 2 2 2 4 2 19" xfId="1932" xr:uid="{00000000-0005-0000-0000-00008C070000}"/>
    <cellStyle name="Millares 2 2 2 4 2 2" xfId="1933" xr:uid="{00000000-0005-0000-0000-00008D070000}"/>
    <cellStyle name="Millares 2 2 2 4 2 20" xfId="1934" xr:uid="{00000000-0005-0000-0000-00008E070000}"/>
    <cellStyle name="Millares 2 2 2 4 2 3" xfId="1935" xr:uid="{00000000-0005-0000-0000-00008F070000}"/>
    <cellStyle name="Millares 2 2 2 4 2 4" xfId="1936" xr:uid="{00000000-0005-0000-0000-000090070000}"/>
    <cellStyle name="Millares 2 2 2 4 2 5" xfId="1937" xr:uid="{00000000-0005-0000-0000-000091070000}"/>
    <cellStyle name="Millares 2 2 2 4 2 6" xfId="1938" xr:uid="{00000000-0005-0000-0000-000092070000}"/>
    <cellStyle name="Millares 2 2 2 4 2 7" xfId="1939" xr:uid="{00000000-0005-0000-0000-000093070000}"/>
    <cellStyle name="Millares 2 2 2 4 2 8" xfId="1940" xr:uid="{00000000-0005-0000-0000-000094070000}"/>
    <cellStyle name="Millares 2 2 2 4 2 9" xfId="1941" xr:uid="{00000000-0005-0000-0000-000095070000}"/>
    <cellStyle name="Millares 2 2 2 4 20" xfId="1942" xr:uid="{00000000-0005-0000-0000-000096070000}"/>
    <cellStyle name="Millares 2 2 2 4 3" xfId="1943" xr:uid="{00000000-0005-0000-0000-000097070000}"/>
    <cellStyle name="Millares 2 2 2 4 4" xfId="1944" xr:uid="{00000000-0005-0000-0000-000098070000}"/>
    <cellStyle name="Millares 2 2 2 4 5" xfId="1945" xr:uid="{00000000-0005-0000-0000-000099070000}"/>
    <cellStyle name="Millares 2 2 2 4 6" xfId="1946" xr:uid="{00000000-0005-0000-0000-00009A070000}"/>
    <cellStyle name="Millares 2 2 2 4 7" xfId="1947" xr:uid="{00000000-0005-0000-0000-00009B070000}"/>
    <cellStyle name="Millares 2 2 2 4 8" xfId="1948" xr:uid="{00000000-0005-0000-0000-00009C070000}"/>
    <cellStyle name="Millares 2 2 2 4 9" xfId="1949" xr:uid="{00000000-0005-0000-0000-00009D070000}"/>
    <cellStyle name="Millares 2 2 2 40" xfId="1950" xr:uid="{00000000-0005-0000-0000-00009E070000}"/>
    <cellStyle name="Millares 2 2 2 41" xfId="1951" xr:uid="{00000000-0005-0000-0000-00009F070000}"/>
    <cellStyle name="Millares 2 2 2 42" xfId="1952" xr:uid="{00000000-0005-0000-0000-0000A0070000}"/>
    <cellStyle name="Millares 2 2 2 43" xfId="1953" xr:uid="{00000000-0005-0000-0000-0000A1070000}"/>
    <cellStyle name="Millares 2 2 2 44" xfId="1954" xr:uid="{00000000-0005-0000-0000-0000A2070000}"/>
    <cellStyle name="Millares 2 2 2 45" xfId="1955" xr:uid="{00000000-0005-0000-0000-0000A3070000}"/>
    <cellStyle name="Millares 2 2 2 46" xfId="1956" xr:uid="{00000000-0005-0000-0000-0000A4070000}"/>
    <cellStyle name="Millares 2 2 2 47" xfId="1957" xr:uid="{00000000-0005-0000-0000-0000A5070000}"/>
    <cellStyle name="Millares 2 2 2 48" xfId="1958" xr:uid="{00000000-0005-0000-0000-0000A6070000}"/>
    <cellStyle name="Millares 2 2 2 49" xfId="1959" xr:uid="{00000000-0005-0000-0000-0000A7070000}"/>
    <cellStyle name="Millares 2 2 2 5" xfId="1960" xr:uid="{00000000-0005-0000-0000-0000A8070000}"/>
    <cellStyle name="Millares 2 2 2 6" xfId="1961" xr:uid="{00000000-0005-0000-0000-0000A9070000}"/>
    <cellStyle name="Millares 2 2 2 7" xfId="1962" xr:uid="{00000000-0005-0000-0000-0000AA070000}"/>
    <cellStyle name="Millares 2 2 2 8" xfId="1963" xr:uid="{00000000-0005-0000-0000-0000AB070000}"/>
    <cellStyle name="Millares 2 2 2 9" xfId="1964" xr:uid="{00000000-0005-0000-0000-0000AC070000}"/>
    <cellStyle name="Millares 2 2 20" xfId="1965" xr:uid="{00000000-0005-0000-0000-0000AD070000}"/>
    <cellStyle name="Millares 2 2 21" xfId="1966" xr:uid="{00000000-0005-0000-0000-0000AE070000}"/>
    <cellStyle name="Millares 2 2 22" xfId="1967" xr:uid="{00000000-0005-0000-0000-0000AF070000}"/>
    <cellStyle name="Millares 2 2 23" xfId="1968" xr:uid="{00000000-0005-0000-0000-0000B0070000}"/>
    <cellStyle name="Millares 2 2 24" xfId="1969" xr:uid="{00000000-0005-0000-0000-0000B1070000}"/>
    <cellStyle name="Millares 2 2 25" xfId="1970" xr:uid="{00000000-0005-0000-0000-0000B2070000}"/>
    <cellStyle name="Millares 2 2 26" xfId="1971" xr:uid="{00000000-0005-0000-0000-0000B3070000}"/>
    <cellStyle name="Millares 2 2 27" xfId="1972" xr:uid="{00000000-0005-0000-0000-0000B4070000}"/>
    <cellStyle name="Millares 2 2 28" xfId="1973" xr:uid="{00000000-0005-0000-0000-0000B5070000}"/>
    <cellStyle name="Millares 2 2 29" xfId="1974" xr:uid="{00000000-0005-0000-0000-0000B6070000}"/>
    <cellStyle name="Millares 2 2 3" xfId="1975" xr:uid="{00000000-0005-0000-0000-0000B7070000}"/>
    <cellStyle name="Millares 2 2 3 10" xfId="1976" xr:uid="{00000000-0005-0000-0000-0000B8070000}"/>
    <cellStyle name="Millares 2 2 3 11" xfId="1977" xr:uid="{00000000-0005-0000-0000-0000B9070000}"/>
    <cellStyle name="Millares 2 2 3 12" xfId="1978" xr:uid="{00000000-0005-0000-0000-0000BA070000}"/>
    <cellStyle name="Millares 2 2 3 13" xfId="1979" xr:uid="{00000000-0005-0000-0000-0000BB070000}"/>
    <cellStyle name="Millares 2 2 3 14" xfId="1980" xr:uid="{00000000-0005-0000-0000-0000BC070000}"/>
    <cellStyle name="Millares 2 2 3 15" xfId="1981" xr:uid="{00000000-0005-0000-0000-0000BD070000}"/>
    <cellStyle name="Millares 2 2 3 16" xfId="1982" xr:uid="{00000000-0005-0000-0000-0000BE070000}"/>
    <cellStyle name="Millares 2 2 3 17" xfId="1983" xr:uid="{00000000-0005-0000-0000-0000BF070000}"/>
    <cellStyle name="Millares 2 2 3 18" xfId="1984" xr:uid="{00000000-0005-0000-0000-0000C0070000}"/>
    <cellStyle name="Millares 2 2 3 19" xfId="1985" xr:uid="{00000000-0005-0000-0000-0000C1070000}"/>
    <cellStyle name="Millares 2 2 3 2" xfId="1986" xr:uid="{00000000-0005-0000-0000-0000C2070000}"/>
    <cellStyle name="Millares 2 2 3 2 10" xfId="1987" xr:uid="{00000000-0005-0000-0000-0000C3070000}"/>
    <cellStyle name="Millares 2 2 3 2 11" xfId="1988" xr:uid="{00000000-0005-0000-0000-0000C4070000}"/>
    <cellStyle name="Millares 2 2 3 2 12" xfId="1989" xr:uid="{00000000-0005-0000-0000-0000C5070000}"/>
    <cellStyle name="Millares 2 2 3 2 13" xfId="1990" xr:uid="{00000000-0005-0000-0000-0000C6070000}"/>
    <cellStyle name="Millares 2 2 3 2 14" xfId="1991" xr:uid="{00000000-0005-0000-0000-0000C7070000}"/>
    <cellStyle name="Millares 2 2 3 2 15" xfId="1992" xr:uid="{00000000-0005-0000-0000-0000C8070000}"/>
    <cellStyle name="Millares 2 2 3 2 16" xfId="1993" xr:uid="{00000000-0005-0000-0000-0000C9070000}"/>
    <cellStyle name="Millares 2 2 3 2 17" xfId="1994" xr:uid="{00000000-0005-0000-0000-0000CA070000}"/>
    <cellStyle name="Millares 2 2 3 2 18" xfId="1995" xr:uid="{00000000-0005-0000-0000-0000CB070000}"/>
    <cellStyle name="Millares 2 2 3 2 19" xfId="1996" xr:uid="{00000000-0005-0000-0000-0000CC070000}"/>
    <cellStyle name="Millares 2 2 3 2 2" xfId="1997" xr:uid="{00000000-0005-0000-0000-0000CD070000}"/>
    <cellStyle name="Millares 2 2 3 2 2 10" xfId="1998" xr:uid="{00000000-0005-0000-0000-0000CE070000}"/>
    <cellStyle name="Millares 2 2 3 2 2 11" xfId="1999" xr:uid="{00000000-0005-0000-0000-0000CF070000}"/>
    <cellStyle name="Millares 2 2 3 2 2 12" xfId="2000" xr:uid="{00000000-0005-0000-0000-0000D0070000}"/>
    <cellStyle name="Millares 2 2 3 2 2 13" xfId="2001" xr:uid="{00000000-0005-0000-0000-0000D1070000}"/>
    <cellStyle name="Millares 2 2 3 2 2 14" xfId="2002" xr:uid="{00000000-0005-0000-0000-0000D2070000}"/>
    <cellStyle name="Millares 2 2 3 2 2 15" xfId="2003" xr:uid="{00000000-0005-0000-0000-0000D3070000}"/>
    <cellStyle name="Millares 2 2 3 2 2 16" xfId="2004" xr:uid="{00000000-0005-0000-0000-0000D4070000}"/>
    <cellStyle name="Millares 2 2 3 2 2 17" xfId="2005" xr:uid="{00000000-0005-0000-0000-0000D5070000}"/>
    <cellStyle name="Millares 2 2 3 2 2 18" xfId="2006" xr:uid="{00000000-0005-0000-0000-0000D6070000}"/>
    <cellStyle name="Millares 2 2 3 2 2 19" xfId="2007" xr:uid="{00000000-0005-0000-0000-0000D7070000}"/>
    <cellStyle name="Millares 2 2 3 2 2 2" xfId="2008" xr:uid="{00000000-0005-0000-0000-0000D8070000}"/>
    <cellStyle name="Millares 2 2 3 2 2 20" xfId="2009" xr:uid="{00000000-0005-0000-0000-0000D9070000}"/>
    <cellStyle name="Millares 2 2 3 2 2 3" xfId="2010" xr:uid="{00000000-0005-0000-0000-0000DA070000}"/>
    <cellStyle name="Millares 2 2 3 2 2 4" xfId="2011" xr:uid="{00000000-0005-0000-0000-0000DB070000}"/>
    <cellStyle name="Millares 2 2 3 2 2 5" xfId="2012" xr:uid="{00000000-0005-0000-0000-0000DC070000}"/>
    <cellStyle name="Millares 2 2 3 2 2 6" xfId="2013" xr:uid="{00000000-0005-0000-0000-0000DD070000}"/>
    <cellStyle name="Millares 2 2 3 2 2 7" xfId="2014" xr:uid="{00000000-0005-0000-0000-0000DE070000}"/>
    <cellStyle name="Millares 2 2 3 2 2 8" xfId="2015" xr:uid="{00000000-0005-0000-0000-0000DF070000}"/>
    <cellStyle name="Millares 2 2 3 2 2 9" xfId="2016" xr:uid="{00000000-0005-0000-0000-0000E0070000}"/>
    <cellStyle name="Millares 2 2 3 2 20" xfId="2017" xr:uid="{00000000-0005-0000-0000-0000E1070000}"/>
    <cellStyle name="Millares 2 2 3 2 3" xfId="2018" xr:uid="{00000000-0005-0000-0000-0000E2070000}"/>
    <cellStyle name="Millares 2 2 3 2 4" xfId="2019" xr:uid="{00000000-0005-0000-0000-0000E3070000}"/>
    <cellStyle name="Millares 2 2 3 2 5" xfId="2020" xr:uid="{00000000-0005-0000-0000-0000E4070000}"/>
    <cellStyle name="Millares 2 2 3 2 6" xfId="2021" xr:uid="{00000000-0005-0000-0000-0000E5070000}"/>
    <cellStyle name="Millares 2 2 3 2 7" xfId="2022" xr:uid="{00000000-0005-0000-0000-0000E6070000}"/>
    <cellStyle name="Millares 2 2 3 2 8" xfId="2023" xr:uid="{00000000-0005-0000-0000-0000E7070000}"/>
    <cellStyle name="Millares 2 2 3 2 9" xfId="2024" xr:uid="{00000000-0005-0000-0000-0000E8070000}"/>
    <cellStyle name="Millares 2 2 3 20" xfId="2025" xr:uid="{00000000-0005-0000-0000-0000E9070000}"/>
    <cellStyle name="Millares 2 2 3 21" xfId="2026" xr:uid="{00000000-0005-0000-0000-0000EA070000}"/>
    <cellStyle name="Millares 2 2 3 22" xfId="2027" xr:uid="{00000000-0005-0000-0000-0000EB070000}"/>
    <cellStyle name="Millares 2 2 3 23" xfId="2028" xr:uid="{00000000-0005-0000-0000-0000EC070000}"/>
    <cellStyle name="Millares 2 2 3 24" xfId="2029" xr:uid="{00000000-0005-0000-0000-0000ED070000}"/>
    <cellStyle name="Millares 2 2 3 25" xfId="2030" xr:uid="{00000000-0005-0000-0000-0000EE070000}"/>
    <cellStyle name="Millares 2 2 3 26" xfId="2031" xr:uid="{00000000-0005-0000-0000-0000EF070000}"/>
    <cellStyle name="Millares 2 2 3 27" xfId="2032" xr:uid="{00000000-0005-0000-0000-0000F0070000}"/>
    <cellStyle name="Millares 2 2 3 28" xfId="2033" xr:uid="{00000000-0005-0000-0000-0000F1070000}"/>
    <cellStyle name="Millares 2 2 3 29" xfId="2034" xr:uid="{00000000-0005-0000-0000-0000F2070000}"/>
    <cellStyle name="Millares 2 2 3 3" xfId="2035" xr:uid="{00000000-0005-0000-0000-0000F3070000}"/>
    <cellStyle name="Millares 2 2 3 30" xfId="2036" xr:uid="{00000000-0005-0000-0000-0000F4070000}"/>
    <cellStyle name="Millares 2 2 3 31" xfId="2037" xr:uid="{00000000-0005-0000-0000-0000F5070000}"/>
    <cellStyle name="Millares 2 2 3 32" xfId="2038" xr:uid="{00000000-0005-0000-0000-0000F6070000}"/>
    <cellStyle name="Millares 2 2 3 33" xfId="2039" xr:uid="{00000000-0005-0000-0000-0000F7070000}"/>
    <cellStyle name="Millares 2 2 3 34" xfId="2040" xr:uid="{00000000-0005-0000-0000-0000F8070000}"/>
    <cellStyle name="Millares 2 2 3 35" xfId="2041" xr:uid="{00000000-0005-0000-0000-0000F9070000}"/>
    <cellStyle name="Millares 2 2 3 4" xfId="2042" xr:uid="{00000000-0005-0000-0000-0000FA070000}"/>
    <cellStyle name="Millares 2 2 3 5" xfId="2043" xr:uid="{00000000-0005-0000-0000-0000FB070000}"/>
    <cellStyle name="Millares 2 2 3 6" xfId="2044" xr:uid="{00000000-0005-0000-0000-0000FC070000}"/>
    <cellStyle name="Millares 2 2 3 7" xfId="2045" xr:uid="{00000000-0005-0000-0000-0000FD070000}"/>
    <cellStyle name="Millares 2 2 3 8" xfId="2046" xr:uid="{00000000-0005-0000-0000-0000FE070000}"/>
    <cellStyle name="Millares 2 2 3 9" xfId="2047" xr:uid="{00000000-0005-0000-0000-0000FF070000}"/>
    <cellStyle name="Millares 2 2 30" xfId="2048" xr:uid="{00000000-0005-0000-0000-000000080000}"/>
    <cellStyle name="Millares 2 2 31" xfId="2049" xr:uid="{00000000-0005-0000-0000-000001080000}"/>
    <cellStyle name="Millares 2 2 32" xfId="2050" xr:uid="{00000000-0005-0000-0000-000002080000}"/>
    <cellStyle name="Millares 2 2 33" xfId="2051" xr:uid="{00000000-0005-0000-0000-000003080000}"/>
    <cellStyle name="Millares 2 2 34" xfId="2052" xr:uid="{00000000-0005-0000-0000-000004080000}"/>
    <cellStyle name="Millares 2 2 35" xfId="2053" xr:uid="{00000000-0005-0000-0000-000005080000}"/>
    <cellStyle name="Millares 2 2 36" xfId="2054" xr:uid="{00000000-0005-0000-0000-000006080000}"/>
    <cellStyle name="Millares 2 2 37" xfId="2055" xr:uid="{00000000-0005-0000-0000-000007080000}"/>
    <cellStyle name="Millares 2 2 38" xfId="2056" xr:uid="{00000000-0005-0000-0000-000008080000}"/>
    <cellStyle name="Millares 2 2 39" xfId="2057" xr:uid="{00000000-0005-0000-0000-000009080000}"/>
    <cellStyle name="Millares 2 2 39 10" xfId="2058" xr:uid="{00000000-0005-0000-0000-00000A080000}"/>
    <cellStyle name="Millares 2 2 39 2" xfId="2059" xr:uid="{00000000-0005-0000-0000-00000B080000}"/>
    <cellStyle name="Millares 2 2 39 3" xfId="2060" xr:uid="{00000000-0005-0000-0000-00000C080000}"/>
    <cellStyle name="Millares 2 2 39 4" xfId="2061" xr:uid="{00000000-0005-0000-0000-00000D080000}"/>
    <cellStyle name="Millares 2 2 39 5" xfId="2062" xr:uid="{00000000-0005-0000-0000-00000E080000}"/>
    <cellStyle name="Millares 2 2 39 6" xfId="2063" xr:uid="{00000000-0005-0000-0000-00000F080000}"/>
    <cellStyle name="Millares 2 2 39 7" xfId="2064" xr:uid="{00000000-0005-0000-0000-000010080000}"/>
    <cellStyle name="Millares 2 2 39 8" xfId="2065" xr:uid="{00000000-0005-0000-0000-000011080000}"/>
    <cellStyle name="Millares 2 2 39 9" xfId="2066" xr:uid="{00000000-0005-0000-0000-000012080000}"/>
    <cellStyle name="Millares 2 2 4" xfId="2067" xr:uid="{00000000-0005-0000-0000-000013080000}"/>
    <cellStyle name="Millares 2 2 4 10" xfId="2068" xr:uid="{00000000-0005-0000-0000-000014080000}"/>
    <cellStyle name="Millares 2 2 4 11" xfId="2069" xr:uid="{00000000-0005-0000-0000-000015080000}"/>
    <cellStyle name="Millares 2 2 4 12" xfId="2070" xr:uid="{00000000-0005-0000-0000-000016080000}"/>
    <cellStyle name="Millares 2 2 4 13" xfId="2071" xr:uid="{00000000-0005-0000-0000-000017080000}"/>
    <cellStyle name="Millares 2 2 4 14" xfId="2072" xr:uid="{00000000-0005-0000-0000-000018080000}"/>
    <cellStyle name="Millares 2 2 4 15" xfId="2073" xr:uid="{00000000-0005-0000-0000-000019080000}"/>
    <cellStyle name="Millares 2 2 4 16" xfId="2074" xr:uid="{00000000-0005-0000-0000-00001A080000}"/>
    <cellStyle name="Millares 2 2 4 17" xfId="2075" xr:uid="{00000000-0005-0000-0000-00001B080000}"/>
    <cellStyle name="Millares 2 2 4 18" xfId="2076" xr:uid="{00000000-0005-0000-0000-00001C080000}"/>
    <cellStyle name="Millares 2 2 4 19" xfId="2077" xr:uid="{00000000-0005-0000-0000-00001D080000}"/>
    <cellStyle name="Millares 2 2 4 2" xfId="2078" xr:uid="{00000000-0005-0000-0000-00001E080000}"/>
    <cellStyle name="Millares 2 2 4 2 10" xfId="2079" xr:uid="{00000000-0005-0000-0000-00001F080000}"/>
    <cellStyle name="Millares 2 2 4 2 11" xfId="2080" xr:uid="{00000000-0005-0000-0000-000020080000}"/>
    <cellStyle name="Millares 2 2 4 2 12" xfId="2081" xr:uid="{00000000-0005-0000-0000-000021080000}"/>
    <cellStyle name="Millares 2 2 4 2 13" xfId="2082" xr:uid="{00000000-0005-0000-0000-000022080000}"/>
    <cellStyle name="Millares 2 2 4 2 14" xfId="2083" xr:uid="{00000000-0005-0000-0000-000023080000}"/>
    <cellStyle name="Millares 2 2 4 2 15" xfId="2084" xr:uid="{00000000-0005-0000-0000-000024080000}"/>
    <cellStyle name="Millares 2 2 4 2 16" xfId="2085" xr:uid="{00000000-0005-0000-0000-000025080000}"/>
    <cellStyle name="Millares 2 2 4 2 17" xfId="2086" xr:uid="{00000000-0005-0000-0000-000026080000}"/>
    <cellStyle name="Millares 2 2 4 2 18" xfId="2087" xr:uid="{00000000-0005-0000-0000-000027080000}"/>
    <cellStyle name="Millares 2 2 4 2 19" xfId="2088" xr:uid="{00000000-0005-0000-0000-000028080000}"/>
    <cellStyle name="Millares 2 2 4 2 2" xfId="2089" xr:uid="{00000000-0005-0000-0000-000029080000}"/>
    <cellStyle name="Millares 2 2 4 2 20" xfId="2090" xr:uid="{00000000-0005-0000-0000-00002A080000}"/>
    <cellStyle name="Millares 2 2 4 2 3" xfId="2091" xr:uid="{00000000-0005-0000-0000-00002B080000}"/>
    <cellStyle name="Millares 2 2 4 2 4" xfId="2092" xr:uid="{00000000-0005-0000-0000-00002C080000}"/>
    <cellStyle name="Millares 2 2 4 2 5" xfId="2093" xr:uid="{00000000-0005-0000-0000-00002D080000}"/>
    <cellStyle name="Millares 2 2 4 2 6" xfId="2094" xr:uid="{00000000-0005-0000-0000-00002E080000}"/>
    <cellStyle name="Millares 2 2 4 2 7" xfId="2095" xr:uid="{00000000-0005-0000-0000-00002F080000}"/>
    <cellStyle name="Millares 2 2 4 2 8" xfId="2096" xr:uid="{00000000-0005-0000-0000-000030080000}"/>
    <cellStyle name="Millares 2 2 4 2 9" xfId="2097" xr:uid="{00000000-0005-0000-0000-000031080000}"/>
    <cellStyle name="Millares 2 2 4 20" xfId="2098" xr:uid="{00000000-0005-0000-0000-000032080000}"/>
    <cellStyle name="Millares 2 2 4 3" xfId="2099" xr:uid="{00000000-0005-0000-0000-000033080000}"/>
    <cellStyle name="Millares 2 2 4 4" xfId="2100" xr:uid="{00000000-0005-0000-0000-000034080000}"/>
    <cellStyle name="Millares 2 2 4 5" xfId="2101" xr:uid="{00000000-0005-0000-0000-000035080000}"/>
    <cellStyle name="Millares 2 2 4 6" xfId="2102" xr:uid="{00000000-0005-0000-0000-000036080000}"/>
    <cellStyle name="Millares 2 2 4 7" xfId="2103" xr:uid="{00000000-0005-0000-0000-000037080000}"/>
    <cellStyle name="Millares 2 2 4 8" xfId="2104" xr:uid="{00000000-0005-0000-0000-000038080000}"/>
    <cellStyle name="Millares 2 2 4 9" xfId="2105" xr:uid="{00000000-0005-0000-0000-000039080000}"/>
    <cellStyle name="Millares 2 2 40" xfId="2106" xr:uid="{00000000-0005-0000-0000-00003A080000}"/>
    <cellStyle name="Millares 2 2 41" xfId="2107" xr:uid="{00000000-0005-0000-0000-00003B080000}"/>
    <cellStyle name="Millares 2 2 42" xfId="2108" xr:uid="{00000000-0005-0000-0000-00003C080000}"/>
    <cellStyle name="Millares 2 2 43" xfId="2109" xr:uid="{00000000-0005-0000-0000-00003D080000}"/>
    <cellStyle name="Millares 2 2 44" xfId="2110" xr:uid="{00000000-0005-0000-0000-00003E080000}"/>
    <cellStyle name="Millares 2 2 45" xfId="2111" xr:uid="{00000000-0005-0000-0000-00003F080000}"/>
    <cellStyle name="Millares 2 2 46" xfId="2112" xr:uid="{00000000-0005-0000-0000-000040080000}"/>
    <cellStyle name="Millares 2 2 47" xfId="2113" xr:uid="{00000000-0005-0000-0000-000041080000}"/>
    <cellStyle name="Millares 2 2 48" xfId="2114" xr:uid="{00000000-0005-0000-0000-000042080000}"/>
    <cellStyle name="Millares 2 2 49" xfId="1487" xr:uid="{00000000-0005-0000-0000-0000CF050000}"/>
    <cellStyle name="Millares 2 2 5" xfId="2115" xr:uid="{00000000-0005-0000-0000-000043080000}"/>
    <cellStyle name="Millares 2 2 6" xfId="2116" xr:uid="{00000000-0005-0000-0000-000044080000}"/>
    <cellStyle name="Millares 2 2 7" xfId="2117" xr:uid="{00000000-0005-0000-0000-000045080000}"/>
    <cellStyle name="Millares 2 2 8" xfId="2118" xr:uid="{00000000-0005-0000-0000-000046080000}"/>
    <cellStyle name="Millares 2 2 9" xfId="2119" xr:uid="{00000000-0005-0000-0000-000047080000}"/>
    <cellStyle name="Millares 2 20" xfId="2120" xr:uid="{00000000-0005-0000-0000-000048080000}"/>
    <cellStyle name="Millares 2 21" xfId="1466" xr:uid="{00000000-0005-0000-0000-0000BA050000}"/>
    <cellStyle name="Millares 2 22" xfId="2121" xr:uid="{00000000-0005-0000-0000-000049080000}"/>
    <cellStyle name="Millares 2 24" xfId="2122" xr:uid="{00000000-0005-0000-0000-00004A080000}"/>
    <cellStyle name="Millares 2 26" xfId="2123" xr:uid="{00000000-0005-0000-0000-00004B080000}"/>
    <cellStyle name="Millares 2 28" xfId="2124" xr:uid="{00000000-0005-0000-0000-00004C080000}"/>
    <cellStyle name="Millares 2 3" xfId="384" xr:uid="{00000000-0005-0000-0000-000080010000}"/>
    <cellStyle name="Millares 2 3 2" xfId="2126" xr:uid="{00000000-0005-0000-0000-00004E080000}"/>
    <cellStyle name="Millares 2 3 3" xfId="2127" xr:uid="{00000000-0005-0000-0000-00004F080000}"/>
    <cellStyle name="Millares 2 3 4" xfId="2128" xr:uid="{00000000-0005-0000-0000-000050080000}"/>
    <cellStyle name="Millares 2 3 5" xfId="2129" xr:uid="{00000000-0005-0000-0000-000051080000}"/>
    <cellStyle name="Millares 2 3 6" xfId="2130" xr:uid="{00000000-0005-0000-0000-000052080000}"/>
    <cellStyle name="Millares 2 3 7" xfId="2125" xr:uid="{00000000-0005-0000-0000-00004D080000}"/>
    <cellStyle name="Millares 2 30" xfId="2131" xr:uid="{00000000-0005-0000-0000-000053080000}"/>
    <cellStyle name="Millares 2 32" xfId="2132" xr:uid="{00000000-0005-0000-0000-000054080000}"/>
    <cellStyle name="Millares 2 34" xfId="2133" xr:uid="{00000000-0005-0000-0000-000055080000}"/>
    <cellStyle name="Millares 2 36" xfId="2134" xr:uid="{00000000-0005-0000-0000-000056080000}"/>
    <cellStyle name="Millares 2 4" xfId="2135" xr:uid="{00000000-0005-0000-0000-000057080000}"/>
    <cellStyle name="Millares 2 4 2" xfId="2136" xr:uid="{00000000-0005-0000-0000-000058080000}"/>
    <cellStyle name="Millares 2 4 3" xfId="2137" xr:uid="{00000000-0005-0000-0000-000059080000}"/>
    <cellStyle name="Millares 2 4 4" xfId="2138" xr:uid="{00000000-0005-0000-0000-00005A080000}"/>
    <cellStyle name="Millares 2 4 5" xfId="2139" xr:uid="{00000000-0005-0000-0000-00005B080000}"/>
    <cellStyle name="Millares 2 4 6" xfId="2140" xr:uid="{00000000-0005-0000-0000-00005C080000}"/>
    <cellStyle name="Millares 2 4 7" xfId="2141" xr:uid="{00000000-0005-0000-0000-00005D080000}"/>
    <cellStyle name="Millares 2 4 8" xfId="2142" xr:uid="{00000000-0005-0000-0000-00005E080000}"/>
    <cellStyle name="Millares 2 5" xfId="2143" xr:uid="{00000000-0005-0000-0000-00005F080000}"/>
    <cellStyle name="Millares 2 6" xfId="2144" xr:uid="{00000000-0005-0000-0000-000060080000}"/>
    <cellStyle name="Millares 2 6 2" xfId="2145" xr:uid="{00000000-0005-0000-0000-000061080000}"/>
    <cellStyle name="Millares 2 7" xfId="2146" xr:uid="{00000000-0005-0000-0000-000062080000}"/>
    <cellStyle name="Millares 2 7 2" xfId="2147" xr:uid="{00000000-0005-0000-0000-000063080000}"/>
    <cellStyle name="Millares 2 7 3" xfId="2148" xr:uid="{00000000-0005-0000-0000-000064080000}"/>
    <cellStyle name="Millares 2 8" xfId="2149" xr:uid="{00000000-0005-0000-0000-000065080000}"/>
    <cellStyle name="Millares 2 8 2" xfId="2150" xr:uid="{00000000-0005-0000-0000-000066080000}"/>
    <cellStyle name="Millares 2 8 3" xfId="2151" xr:uid="{00000000-0005-0000-0000-000067080000}"/>
    <cellStyle name="Millares 2 9" xfId="2152" xr:uid="{00000000-0005-0000-0000-000068080000}"/>
    <cellStyle name="Millares 2 9 2" xfId="2153" xr:uid="{00000000-0005-0000-0000-000069080000}"/>
    <cellStyle name="Millares 2 9 3" xfId="2154" xr:uid="{00000000-0005-0000-0000-00006A080000}"/>
    <cellStyle name="Millares 20" xfId="2155" xr:uid="{00000000-0005-0000-0000-00006B080000}"/>
    <cellStyle name="Millares 20 2" xfId="2156" xr:uid="{00000000-0005-0000-0000-00006C080000}"/>
    <cellStyle name="Millares 21" xfId="2157" xr:uid="{00000000-0005-0000-0000-00006D080000}"/>
    <cellStyle name="Millares 21 2" xfId="2158" xr:uid="{00000000-0005-0000-0000-00006E080000}"/>
    <cellStyle name="Millares 22" xfId="2159" xr:uid="{00000000-0005-0000-0000-00006F080000}"/>
    <cellStyle name="Millares 28" xfId="2160" xr:uid="{00000000-0005-0000-0000-000070080000}"/>
    <cellStyle name="Millares 28 10" xfId="2161" xr:uid="{00000000-0005-0000-0000-000071080000}"/>
    <cellStyle name="Millares 28 11" xfId="2162" xr:uid="{00000000-0005-0000-0000-000072080000}"/>
    <cellStyle name="Millares 28 12" xfId="2163" xr:uid="{00000000-0005-0000-0000-000073080000}"/>
    <cellStyle name="Millares 28 13" xfId="2164" xr:uid="{00000000-0005-0000-0000-000074080000}"/>
    <cellStyle name="Millares 28 14" xfId="2165" xr:uid="{00000000-0005-0000-0000-000075080000}"/>
    <cellStyle name="Millares 28 15" xfId="2166" xr:uid="{00000000-0005-0000-0000-000076080000}"/>
    <cellStyle name="Millares 28 16" xfId="2167" xr:uid="{00000000-0005-0000-0000-000077080000}"/>
    <cellStyle name="Millares 28 17" xfId="2168" xr:uid="{00000000-0005-0000-0000-000078080000}"/>
    <cellStyle name="Millares 28 18" xfId="2169" xr:uid="{00000000-0005-0000-0000-000079080000}"/>
    <cellStyle name="Millares 28 19" xfId="2170" xr:uid="{00000000-0005-0000-0000-00007A080000}"/>
    <cellStyle name="Millares 28 2" xfId="2171" xr:uid="{00000000-0005-0000-0000-00007B080000}"/>
    <cellStyle name="Millares 28 2 2" xfId="2172" xr:uid="{00000000-0005-0000-0000-00007C080000}"/>
    <cellStyle name="Millares 28 2 3" xfId="2173" xr:uid="{00000000-0005-0000-0000-00007D080000}"/>
    <cellStyle name="Millares 28 20" xfId="2174" xr:uid="{00000000-0005-0000-0000-00007E080000}"/>
    <cellStyle name="Millares 28 21" xfId="2175" xr:uid="{00000000-0005-0000-0000-00007F080000}"/>
    <cellStyle name="Millares 28 22" xfId="2176" xr:uid="{00000000-0005-0000-0000-000080080000}"/>
    <cellStyle name="Millares 28 23" xfId="2177" xr:uid="{00000000-0005-0000-0000-000081080000}"/>
    <cellStyle name="Millares 28 24" xfId="2178" xr:uid="{00000000-0005-0000-0000-000082080000}"/>
    <cellStyle name="Millares 28 25" xfId="2179" xr:uid="{00000000-0005-0000-0000-000083080000}"/>
    <cellStyle name="Millares 28 3" xfId="2180" xr:uid="{00000000-0005-0000-0000-000084080000}"/>
    <cellStyle name="Millares 28 3 2" xfId="2181" xr:uid="{00000000-0005-0000-0000-000085080000}"/>
    <cellStyle name="Millares 28 3 3" xfId="2182" xr:uid="{00000000-0005-0000-0000-000086080000}"/>
    <cellStyle name="Millares 28 4" xfId="2183" xr:uid="{00000000-0005-0000-0000-000087080000}"/>
    <cellStyle name="Millares 28 5" xfId="2184" xr:uid="{00000000-0005-0000-0000-000088080000}"/>
    <cellStyle name="Millares 28 6" xfId="2185" xr:uid="{00000000-0005-0000-0000-000089080000}"/>
    <cellStyle name="Millares 28 7" xfId="2186" xr:uid="{00000000-0005-0000-0000-00008A080000}"/>
    <cellStyle name="Millares 28 8" xfId="2187" xr:uid="{00000000-0005-0000-0000-00008B080000}"/>
    <cellStyle name="Millares 28 9" xfId="2188" xr:uid="{00000000-0005-0000-0000-00008C080000}"/>
    <cellStyle name="Millares 29" xfId="2189" xr:uid="{00000000-0005-0000-0000-00008D080000}"/>
    <cellStyle name="Millares 29 10" xfId="2190" xr:uid="{00000000-0005-0000-0000-00008E080000}"/>
    <cellStyle name="Millares 29 11" xfId="2191" xr:uid="{00000000-0005-0000-0000-00008F080000}"/>
    <cellStyle name="Millares 29 12" xfId="2192" xr:uid="{00000000-0005-0000-0000-000090080000}"/>
    <cellStyle name="Millares 29 13" xfId="2193" xr:uid="{00000000-0005-0000-0000-000091080000}"/>
    <cellStyle name="Millares 29 14" xfId="2194" xr:uid="{00000000-0005-0000-0000-000092080000}"/>
    <cellStyle name="Millares 29 15" xfId="2195" xr:uid="{00000000-0005-0000-0000-000093080000}"/>
    <cellStyle name="Millares 29 16" xfId="2196" xr:uid="{00000000-0005-0000-0000-000094080000}"/>
    <cellStyle name="Millares 29 17" xfId="2197" xr:uid="{00000000-0005-0000-0000-000095080000}"/>
    <cellStyle name="Millares 29 18" xfId="2198" xr:uid="{00000000-0005-0000-0000-000096080000}"/>
    <cellStyle name="Millares 29 19" xfId="2199" xr:uid="{00000000-0005-0000-0000-000097080000}"/>
    <cellStyle name="Millares 29 2" xfId="2200" xr:uid="{00000000-0005-0000-0000-000098080000}"/>
    <cellStyle name="Millares 29 2 2" xfId="2201" xr:uid="{00000000-0005-0000-0000-000099080000}"/>
    <cellStyle name="Millares 29 2 3" xfId="2202" xr:uid="{00000000-0005-0000-0000-00009A080000}"/>
    <cellStyle name="Millares 29 20" xfId="2203" xr:uid="{00000000-0005-0000-0000-00009B080000}"/>
    <cellStyle name="Millares 29 21" xfId="2204" xr:uid="{00000000-0005-0000-0000-00009C080000}"/>
    <cellStyle name="Millares 29 22" xfId="2205" xr:uid="{00000000-0005-0000-0000-00009D080000}"/>
    <cellStyle name="Millares 29 23" xfId="2206" xr:uid="{00000000-0005-0000-0000-00009E080000}"/>
    <cellStyle name="Millares 29 24" xfId="2207" xr:uid="{00000000-0005-0000-0000-00009F080000}"/>
    <cellStyle name="Millares 29 25" xfId="2208" xr:uid="{00000000-0005-0000-0000-0000A0080000}"/>
    <cellStyle name="Millares 29 3" xfId="2209" xr:uid="{00000000-0005-0000-0000-0000A1080000}"/>
    <cellStyle name="Millares 29 3 2" xfId="2210" xr:uid="{00000000-0005-0000-0000-0000A2080000}"/>
    <cellStyle name="Millares 29 3 3" xfId="2211" xr:uid="{00000000-0005-0000-0000-0000A3080000}"/>
    <cellStyle name="Millares 29 4" xfId="2212" xr:uid="{00000000-0005-0000-0000-0000A4080000}"/>
    <cellStyle name="Millares 29 5" xfId="2213" xr:uid="{00000000-0005-0000-0000-0000A5080000}"/>
    <cellStyle name="Millares 29 6" xfId="2214" xr:uid="{00000000-0005-0000-0000-0000A6080000}"/>
    <cellStyle name="Millares 29 7" xfId="2215" xr:uid="{00000000-0005-0000-0000-0000A7080000}"/>
    <cellStyle name="Millares 29 8" xfId="2216" xr:uid="{00000000-0005-0000-0000-0000A8080000}"/>
    <cellStyle name="Millares 29 9" xfId="2217" xr:uid="{00000000-0005-0000-0000-0000A9080000}"/>
    <cellStyle name="Millares 3" xfId="385" xr:uid="{00000000-0005-0000-0000-000081010000}"/>
    <cellStyle name="Millares 3 10" xfId="2219" xr:uid="{00000000-0005-0000-0000-0000AB080000}"/>
    <cellStyle name="Millares 3 10 10" xfId="2220" xr:uid="{00000000-0005-0000-0000-0000AC080000}"/>
    <cellStyle name="Millares 3 10 11" xfId="2221" xr:uid="{00000000-0005-0000-0000-0000AD080000}"/>
    <cellStyle name="Millares 3 10 12" xfId="2222" xr:uid="{00000000-0005-0000-0000-0000AE080000}"/>
    <cellStyle name="Millares 3 10 13" xfId="2223" xr:uid="{00000000-0005-0000-0000-0000AF080000}"/>
    <cellStyle name="Millares 3 10 14" xfId="2224" xr:uid="{00000000-0005-0000-0000-0000B0080000}"/>
    <cellStyle name="Millares 3 10 15" xfId="2225" xr:uid="{00000000-0005-0000-0000-0000B1080000}"/>
    <cellStyle name="Millares 3 10 16" xfId="2226" xr:uid="{00000000-0005-0000-0000-0000B2080000}"/>
    <cellStyle name="Millares 3 10 17" xfId="2227" xr:uid="{00000000-0005-0000-0000-0000B3080000}"/>
    <cellStyle name="Millares 3 10 18" xfId="2228" xr:uid="{00000000-0005-0000-0000-0000B4080000}"/>
    <cellStyle name="Millares 3 10 19" xfId="2229" xr:uid="{00000000-0005-0000-0000-0000B5080000}"/>
    <cellStyle name="Millares 3 10 2" xfId="2230" xr:uid="{00000000-0005-0000-0000-0000B6080000}"/>
    <cellStyle name="Millares 3 10 2 10" xfId="2231" xr:uid="{00000000-0005-0000-0000-0000B7080000}"/>
    <cellStyle name="Millares 3 10 2 11" xfId="2232" xr:uid="{00000000-0005-0000-0000-0000B8080000}"/>
    <cellStyle name="Millares 3 10 2 12" xfId="2233" xr:uid="{00000000-0005-0000-0000-0000B9080000}"/>
    <cellStyle name="Millares 3 10 2 13" xfId="2234" xr:uid="{00000000-0005-0000-0000-0000BA080000}"/>
    <cellStyle name="Millares 3 10 2 14" xfId="2235" xr:uid="{00000000-0005-0000-0000-0000BB080000}"/>
    <cellStyle name="Millares 3 10 2 15" xfId="2236" xr:uid="{00000000-0005-0000-0000-0000BC080000}"/>
    <cellStyle name="Millares 3 10 2 16" xfId="2237" xr:uid="{00000000-0005-0000-0000-0000BD080000}"/>
    <cellStyle name="Millares 3 10 2 17" xfId="2238" xr:uid="{00000000-0005-0000-0000-0000BE080000}"/>
    <cellStyle name="Millares 3 10 2 2" xfId="2239" xr:uid="{00000000-0005-0000-0000-0000BF080000}"/>
    <cellStyle name="Millares 3 10 2 3" xfId="2240" xr:uid="{00000000-0005-0000-0000-0000C0080000}"/>
    <cellStyle name="Millares 3 10 2 3 2" xfId="2241" xr:uid="{00000000-0005-0000-0000-0000C1080000}"/>
    <cellStyle name="Millares 3 10 2 4" xfId="2242" xr:uid="{00000000-0005-0000-0000-0000C2080000}"/>
    <cellStyle name="Millares 3 10 2 5" xfId="2243" xr:uid="{00000000-0005-0000-0000-0000C3080000}"/>
    <cellStyle name="Millares 3 10 2 6" xfId="2244" xr:uid="{00000000-0005-0000-0000-0000C4080000}"/>
    <cellStyle name="Millares 3 10 2 7" xfId="2245" xr:uid="{00000000-0005-0000-0000-0000C5080000}"/>
    <cellStyle name="Millares 3 10 2 8" xfId="2246" xr:uid="{00000000-0005-0000-0000-0000C6080000}"/>
    <cellStyle name="Millares 3 10 2 9" xfId="2247" xr:uid="{00000000-0005-0000-0000-0000C7080000}"/>
    <cellStyle name="Millares 3 10 3" xfId="2248" xr:uid="{00000000-0005-0000-0000-0000C8080000}"/>
    <cellStyle name="Millares 3 10 4" xfId="2249" xr:uid="{00000000-0005-0000-0000-0000C9080000}"/>
    <cellStyle name="Millares 3 10 5" xfId="2250" xr:uid="{00000000-0005-0000-0000-0000CA080000}"/>
    <cellStyle name="Millares 3 10 6" xfId="2251" xr:uid="{00000000-0005-0000-0000-0000CB080000}"/>
    <cellStyle name="Millares 3 10 7" xfId="2252" xr:uid="{00000000-0005-0000-0000-0000CC080000}"/>
    <cellStyle name="Millares 3 10 8" xfId="2253" xr:uid="{00000000-0005-0000-0000-0000CD080000}"/>
    <cellStyle name="Millares 3 10 9" xfId="2254" xr:uid="{00000000-0005-0000-0000-0000CE080000}"/>
    <cellStyle name="Millares 3 11" xfId="2255" xr:uid="{00000000-0005-0000-0000-0000CF080000}"/>
    <cellStyle name="Millares 3 11 10" xfId="2256" xr:uid="{00000000-0005-0000-0000-0000D0080000}"/>
    <cellStyle name="Millares 3 11 11" xfId="2257" xr:uid="{00000000-0005-0000-0000-0000D1080000}"/>
    <cellStyle name="Millares 3 11 12" xfId="2258" xr:uid="{00000000-0005-0000-0000-0000D2080000}"/>
    <cellStyle name="Millares 3 11 13" xfId="2259" xr:uid="{00000000-0005-0000-0000-0000D3080000}"/>
    <cellStyle name="Millares 3 11 14" xfId="2260" xr:uid="{00000000-0005-0000-0000-0000D4080000}"/>
    <cellStyle name="Millares 3 11 15" xfId="2261" xr:uid="{00000000-0005-0000-0000-0000D5080000}"/>
    <cellStyle name="Millares 3 11 16" xfId="2262" xr:uid="{00000000-0005-0000-0000-0000D6080000}"/>
    <cellStyle name="Millares 3 11 17" xfId="2263" xr:uid="{00000000-0005-0000-0000-0000D7080000}"/>
    <cellStyle name="Millares 3 11 18" xfId="2264" xr:uid="{00000000-0005-0000-0000-0000D8080000}"/>
    <cellStyle name="Millares 3 11 19" xfId="2265" xr:uid="{00000000-0005-0000-0000-0000D9080000}"/>
    <cellStyle name="Millares 3 11 2" xfId="2266" xr:uid="{00000000-0005-0000-0000-0000DA080000}"/>
    <cellStyle name="Millares 3 11 2 10" xfId="2267" xr:uid="{00000000-0005-0000-0000-0000DB080000}"/>
    <cellStyle name="Millares 3 11 2 11" xfId="2268" xr:uid="{00000000-0005-0000-0000-0000DC080000}"/>
    <cellStyle name="Millares 3 11 2 12" xfId="2269" xr:uid="{00000000-0005-0000-0000-0000DD080000}"/>
    <cellStyle name="Millares 3 11 2 13" xfId="2270" xr:uid="{00000000-0005-0000-0000-0000DE080000}"/>
    <cellStyle name="Millares 3 11 2 14" xfId="2271" xr:uid="{00000000-0005-0000-0000-0000DF080000}"/>
    <cellStyle name="Millares 3 11 2 15" xfId="2272" xr:uid="{00000000-0005-0000-0000-0000E0080000}"/>
    <cellStyle name="Millares 3 11 2 16" xfId="2273" xr:uid="{00000000-0005-0000-0000-0000E1080000}"/>
    <cellStyle name="Millares 3 11 2 17" xfId="2274" xr:uid="{00000000-0005-0000-0000-0000E2080000}"/>
    <cellStyle name="Millares 3 11 2 2" xfId="2275" xr:uid="{00000000-0005-0000-0000-0000E3080000}"/>
    <cellStyle name="Millares 3 11 2 3" xfId="2276" xr:uid="{00000000-0005-0000-0000-0000E4080000}"/>
    <cellStyle name="Millares 3 11 2 3 2" xfId="2277" xr:uid="{00000000-0005-0000-0000-0000E5080000}"/>
    <cellStyle name="Millares 3 11 2 4" xfId="2278" xr:uid="{00000000-0005-0000-0000-0000E6080000}"/>
    <cellStyle name="Millares 3 11 2 5" xfId="2279" xr:uid="{00000000-0005-0000-0000-0000E7080000}"/>
    <cellStyle name="Millares 3 11 2 6" xfId="2280" xr:uid="{00000000-0005-0000-0000-0000E8080000}"/>
    <cellStyle name="Millares 3 11 2 7" xfId="2281" xr:uid="{00000000-0005-0000-0000-0000E9080000}"/>
    <cellStyle name="Millares 3 11 2 8" xfId="2282" xr:uid="{00000000-0005-0000-0000-0000EA080000}"/>
    <cellStyle name="Millares 3 11 2 9" xfId="2283" xr:uid="{00000000-0005-0000-0000-0000EB080000}"/>
    <cellStyle name="Millares 3 11 3" xfId="2284" xr:uid="{00000000-0005-0000-0000-0000EC080000}"/>
    <cellStyle name="Millares 3 11 4" xfId="2285" xr:uid="{00000000-0005-0000-0000-0000ED080000}"/>
    <cellStyle name="Millares 3 11 5" xfId="2286" xr:uid="{00000000-0005-0000-0000-0000EE080000}"/>
    <cellStyle name="Millares 3 11 6" xfId="2287" xr:uid="{00000000-0005-0000-0000-0000EF080000}"/>
    <cellStyle name="Millares 3 11 7" xfId="2288" xr:uid="{00000000-0005-0000-0000-0000F0080000}"/>
    <cellStyle name="Millares 3 11 8" xfId="2289" xr:uid="{00000000-0005-0000-0000-0000F1080000}"/>
    <cellStyle name="Millares 3 11 9" xfId="2290" xr:uid="{00000000-0005-0000-0000-0000F2080000}"/>
    <cellStyle name="Millares 3 12" xfId="2291" xr:uid="{00000000-0005-0000-0000-0000F3080000}"/>
    <cellStyle name="Millares 3 12 10" xfId="2292" xr:uid="{00000000-0005-0000-0000-0000F4080000}"/>
    <cellStyle name="Millares 3 12 11" xfId="2293" xr:uid="{00000000-0005-0000-0000-0000F5080000}"/>
    <cellStyle name="Millares 3 12 12" xfId="2294" xr:uid="{00000000-0005-0000-0000-0000F6080000}"/>
    <cellStyle name="Millares 3 12 13" xfId="2295" xr:uid="{00000000-0005-0000-0000-0000F7080000}"/>
    <cellStyle name="Millares 3 12 14" xfId="2296" xr:uid="{00000000-0005-0000-0000-0000F8080000}"/>
    <cellStyle name="Millares 3 12 15" xfId="2297" xr:uid="{00000000-0005-0000-0000-0000F9080000}"/>
    <cellStyle name="Millares 3 12 16" xfId="2298" xr:uid="{00000000-0005-0000-0000-0000FA080000}"/>
    <cellStyle name="Millares 3 12 17" xfId="2299" xr:uid="{00000000-0005-0000-0000-0000FB080000}"/>
    <cellStyle name="Millares 3 12 2" xfId="2300" xr:uid="{00000000-0005-0000-0000-0000FC080000}"/>
    <cellStyle name="Millares 3 12 3" xfId="2301" xr:uid="{00000000-0005-0000-0000-0000FD080000}"/>
    <cellStyle name="Millares 3 12 3 2" xfId="2302" xr:uid="{00000000-0005-0000-0000-0000FE080000}"/>
    <cellStyle name="Millares 3 12 4" xfId="2303" xr:uid="{00000000-0005-0000-0000-0000FF080000}"/>
    <cellStyle name="Millares 3 12 5" xfId="2304" xr:uid="{00000000-0005-0000-0000-000000090000}"/>
    <cellStyle name="Millares 3 12 6" xfId="2305" xr:uid="{00000000-0005-0000-0000-000001090000}"/>
    <cellStyle name="Millares 3 12 7" xfId="2306" xr:uid="{00000000-0005-0000-0000-000002090000}"/>
    <cellStyle name="Millares 3 12 8" xfId="2307" xr:uid="{00000000-0005-0000-0000-000003090000}"/>
    <cellStyle name="Millares 3 12 9" xfId="2308" xr:uid="{00000000-0005-0000-0000-000004090000}"/>
    <cellStyle name="Millares 3 13" xfId="2309" xr:uid="{00000000-0005-0000-0000-000005090000}"/>
    <cellStyle name="Millares 3 13 10" xfId="2310" xr:uid="{00000000-0005-0000-0000-000006090000}"/>
    <cellStyle name="Millares 3 13 11" xfId="2311" xr:uid="{00000000-0005-0000-0000-000007090000}"/>
    <cellStyle name="Millares 3 13 12" xfId="2312" xr:uid="{00000000-0005-0000-0000-000008090000}"/>
    <cellStyle name="Millares 3 13 13" xfId="2313" xr:uid="{00000000-0005-0000-0000-000009090000}"/>
    <cellStyle name="Millares 3 13 14" xfId="2314" xr:uid="{00000000-0005-0000-0000-00000A090000}"/>
    <cellStyle name="Millares 3 13 15" xfId="2315" xr:uid="{00000000-0005-0000-0000-00000B090000}"/>
    <cellStyle name="Millares 3 13 16" xfId="2316" xr:uid="{00000000-0005-0000-0000-00000C090000}"/>
    <cellStyle name="Millares 3 13 17" xfId="2317" xr:uid="{00000000-0005-0000-0000-00000D090000}"/>
    <cellStyle name="Millares 3 13 2" xfId="2318" xr:uid="{00000000-0005-0000-0000-00000E090000}"/>
    <cellStyle name="Millares 3 13 3" xfId="2319" xr:uid="{00000000-0005-0000-0000-00000F090000}"/>
    <cellStyle name="Millares 3 13 3 2" xfId="2320" xr:uid="{00000000-0005-0000-0000-000010090000}"/>
    <cellStyle name="Millares 3 13 4" xfId="2321" xr:uid="{00000000-0005-0000-0000-000011090000}"/>
    <cellStyle name="Millares 3 13 5" xfId="2322" xr:uid="{00000000-0005-0000-0000-000012090000}"/>
    <cellStyle name="Millares 3 13 6" xfId="2323" xr:uid="{00000000-0005-0000-0000-000013090000}"/>
    <cellStyle name="Millares 3 13 7" xfId="2324" xr:uid="{00000000-0005-0000-0000-000014090000}"/>
    <cellStyle name="Millares 3 13 8" xfId="2325" xr:uid="{00000000-0005-0000-0000-000015090000}"/>
    <cellStyle name="Millares 3 13 9" xfId="2326" xr:uid="{00000000-0005-0000-0000-000016090000}"/>
    <cellStyle name="Millares 3 14" xfId="2327" xr:uid="{00000000-0005-0000-0000-000017090000}"/>
    <cellStyle name="Millares 3 14 10" xfId="2328" xr:uid="{00000000-0005-0000-0000-000018090000}"/>
    <cellStyle name="Millares 3 14 11" xfId="2329" xr:uid="{00000000-0005-0000-0000-000019090000}"/>
    <cellStyle name="Millares 3 14 12" xfId="2330" xr:uid="{00000000-0005-0000-0000-00001A090000}"/>
    <cellStyle name="Millares 3 14 13" xfId="2331" xr:uid="{00000000-0005-0000-0000-00001B090000}"/>
    <cellStyle name="Millares 3 14 14" xfId="2332" xr:uid="{00000000-0005-0000-0000-00001C090000}"/>
    <cellStyle name="Millares 3 14 15" xfId="2333" xr:uid="{00000000-0005-0000-0000-00001D090000}"/>
    <cellStyle name="Millares 3 14 16" xfId="2334" xr:uid="{00000000-0005-0000-0000-00001E090000}"/>
    <cellStyle name="Millares 3 14 17" xfId="2335" xr:uid="{00000000-0005-0000-0000-00001F090000}"/>
    <cellStyle name="Millares 3 14 2" xfId="2336" xr:uid="{00000000-0005-0000-0000-000020090000}"/>
    <cellStyle name="Millares 3 14 3" xfId="2337" xr:uid="{00000000-0005-0000-0000-000021090000}"/>
    <cellStyle name="Millares 3 14 3 2" xfId="2338" xr:uid="{00000000-0005-0000-0000-000022090000}"/>
    <cellStyle name="Millares 3 14 4" xfId="2339" xr:uid="{00000000-0005-0000-0000-000023090000}"/>
    <cellStyle name="Millares 3 14 5" xfId="2340" xr:uid="{00000000-0005-0000-0000-000024090000}"/>
    <cellStyle name="Millares 3 14 6" xfId="2341" xr:uid="{00000000-0005-0000-0000-000025090000}"/>
    <cellStyle name="Millares 3 14 7" xfId="2342" xr:uid="{00000000-0005-0000-0000-000026090000}"/>
    <cellStyle name="Millares 3 14 8" xfId="2343" xr:uid="{00000000-0005-0000-0000-000027090000}"/>
    <cellStyle name="Millares 3 14 9" xfId="2344" xr:uid="{00000000-0005-0000-0000-000028090000}"/>
    <cellStyle name="Millares 3 15" xfId="2345" xr:uid="{00000000-0005-0000-0000-000029090000}"/>
    <cellStyle name="Millares 3 16" xfId="2346" xr:uid="{00000000-0005-0000-0000-00002A090000}"/>
    <cellStyle name="Millares 3 17" xfId="2347" xr:uid="{00000000-0005-0000-0000-00002B090000}"/>
    <cellStyle name="Millares 3 18" xfId="2348" xr:uid="{00000000-0005-0000-0000-00002C090000}"/>
    <cellStyle name="Millares 3 19" xfId="2349" xr:uid="{00000000-0005-0000-0000-00002D090000}"/>
    <cellStyle name="Millares 3 2" xfId="386" xr:uid="{00000000-0005-0000-0000-000082010000}"/>
    <cellStyle name="Millares 3 2 10" xfId="2351" xr:uid="{00000000-0005-0000-0000-00002F090000}"/>
    <cellStyle name="Millares 3 2 11" xfId="2352" xr:uid="{00000000-0005-0000-0000-000030090000}"/>
    <cellStyle name="Millares 3 2 12" xfId="2353" xr:uid="{00000000-0005-0000-0000-000031090000}"/>
    <cellStyle name="Millares 3 2 13" xfId="2354" xr:uid="{00000000-0005-0000-0000-000032090000}"/>
    <cellStyle name="Millares 3 2 14" xfId="2355" xr:uid="{00000000-0005-0000-0000-000033090000}"/>
    <cellStyle name="Millares 3 2 15" xfId="2356" xr:uid="{00000000-0005-0000-0000-000034090000}"/>
    <cellStyle name="Millares 3 2 16" xfId="2357" xr:uid="{00000000-0005-0000-0000-000035090000}"/>
    <cellStyle name="Millares 3 2 17" xfId="2358" xr:uid="{00000000-0005-0000-0000-000036090000}"/>
    <cellStyle name="Millares 3 2 18" xfId="2359" xr:uid="{00000000-0005-0000-0000-000037090000}"/>
    <cellStyle name="Millares 3 2 19" xfId="2360" xr:uid="{00000000-0005-0000-0000-000038090000}"/>
    <cellStyle name="Millares 3 2 2" xfId="2361" xr:uid="{00000000-0005-0000-0000-000039090000}"/>
    <cellStyle name="Millares 3 2 2 10" xfId="2362" xr:uid="{00000000-0005-0000-0000-00003A090000}"/>
    <cellStyle name="Millares 3 2 2 11" xfId="2363" xr:uid="{00000000-0005-0000-0000-00003B090000}"/>
    <cellStyle name="Millares 3 2 2 12" xfId="2364" xr:uid="{00000000-0005-0000-0000-00003C090000}"/>
    <cellStyle name="Millares 3 2 2 13" xfId="2365" xr:uid="{00000000-0005-0000-0000-00003D090000}"/>
    <cellStyle name="Millares 3 2 2 14" xfId="2366" xr:uid="{00000000-0005-0000-0000-00003E090000}"/>
    <cellStyle name="Millares 3 2 2 15" xfId="2367" xr:uid="{00000000-0005-0000-0000-00003F090000}"/>
    <cellStyle name="Millares 3 2 2 16" xfId="2368" xr:uid="{00000000-0005-0000-0000-000040090000}"/>
    <cellStyle name="Millares 3 2 2 17" xfId="2369" xr:uid="{00000000-0005-0000-0000-000041090000}"/>
    <cellStyle name="Millares 3 2 2 18" xfId="2370" xr:uid="{00000000-0005-0000-0000-000042090000}"/>
    <cellStyle name="Millares 3 2 2 2" xfId="2371" xr:uid="{00000000-0005-0000-0000-000043090000}"/>
    <cellStyle name="Millares 3 2 2 2 2" xfId="2372" xr:uid="{00000000-0005-0000-0000-000044090000}"/>
    <cellStyle name="Millares 3 2 2 2 2 2" xfId="2373" xr:uid="{00000000-0005-0000-0000-000045090000}"/>
    <cellStyle name="Millares 3 2 2 2 2 2 2" xfId="2374" xr:uid="{00000000-0005-0000-0000-000046090000}"/>
    <cellStyle name="Millares 3 2 2 2 2 2 2 2" xfId="2375" xr:uid="{00000000-0005-0000-0000-000047090000}"/>
    <cellStyle name="Millares 3 2 2 2 2 2 2 3" xfId="2376" xr:uid="{00000000-0005-0000-0000-000048090000}"/>
    <cellStyle name="Millares 3 2 2 2 2 2 3" xfId="2377" xr:uid="{00000000-0005-0000-0000-000049090000}"/>
    <cellStyle name="Millares 3 2 2 2 2 3" xfId="2378" xr:uid="{00000000-0005-0000-0000-00004A090000}"/>
    <cellStyle name="Millares 3 2 2 2 2 4" xfId="2379" xr:uid="{00000000-0005-0000-0000-00004B090000}"/>
    <cellStyle name="Millares 3 2 2 2 2 5" xfId="2380" xr:uid="{00000000-0005-0000-0000-00004C090000}"/>
    <cellStyle name="Millares 3 2 2 2 3" xfId="2381" xr:uid="{00000000-0005-0000-0000-00004D090000}"/>
    <cellStyle name="Millares 3 2 2 2 4" xfId="2382" xr:uid="{00000000-0005-0000-0000-00004E090000}"/>
    <cellStyle name="Millares 3 2 2 2 5" xfId="2383" xr:uid="{00000000-0005-0000-0000-00004F090000}"/>
    <cellStyle name="Millares 3 2 2 3" xfId="2384" xr:uid="{00000000-0005-0000-0000-000050090000}"/>
    <cellStyle name="Millares 3 2 2 4" xfId="2385" xr:uid="{00000000-0005-0000-0000-000051090000}"/>
    <cellStyle name="Millares 3 2 2 5" xfId="2386" xr:uid="{00000000-0005-0000-0000-000052090000}"/>
    <cellStyle name="Millares 3 2 2 5 10" xfId="2387" xr:uid="{00000000-0005-0000-0000-000053090000}"/>
    <cellStyle name="Millares 3 2 2 5 11" xfId="2388" xr:uid="{00000000-0005-0000-0000-000054090000}"/>
    <cellStyle name="Millares 3 2 2 5 12" xfId="2389" xr:uid="{00000000-0005-0000-0000-000055090000}"/>
    <cellStyle name="Millares 3 2 2 5 13" xfId="2390" xr:uid="{00000000-0005-0000-0000-000056090000}"/>
    <cellStyle name="Millares 3 2 2 5 14" xfId="2391" xr:uid="{00000000-0005-0000-0000-000057090000}"/>
    <cellStyle name="Millares 3 2 2 5 15" xfId="2392" xr:uid="{00000000-0005-0000-0000-000058090000}"/>
    <cellStyle name="Millares 3 2 2 5 16" xfId="2393" xr:uid="{00000000-0005-0000-0000-000059090000}"/>
    <cellStyle name="Millares 3 2 2 5 17" xfId="2394" xr:uid="{00000000-0005-0000-0000-00005A090000}"/>
    <cellStyle name="Millares 3 2 2 5 18" xfId="2395" xr:uid="{00000000-0005-0000-0000-00005B090000}"/>
    <cellStyle name="Millares 3 2 2 5 2" xfId="2396" xr:uid="{00000000-0005-0000-0000-00005C090000}"/>
    <cellStyle name="Millares 3 2 2 5 2 10" xfId="2397" xr:uid="{00000000-0005-0000-0000-00005D090000}"/>
    <cellStyle name="Millares 3 2 2 5 2 11" xfId="2398" xr:uid="{00000000-0005-0000-0000-00005E090000}"/>
    <cellStyle name="Millares 3 2 2 5 2 12" xfId="2399" xr:uid="{00000000-0005-0000-0000-00005F090000}"/>
    <cellStyle name="Millares 3 2 2 5 2 13" xfId="2400" xr:uid="{00000000-0005-0000-0000-000060090000}"/>
    <cellStyle name="Millares 3 2 2 5 2 14" xfId="2401" xr:uid="{00000000-0005-0000-0000-000061090000}"/>
    <cellStyle name="Millares 3 2 2 5 2 15" xfId="2402" xr:uid="{00000000-0005-0000-0000-000062090000}"/>
    <cellStyle name="Millares 3 2 2 5 2 2" xfId="2403" xr:uid="{00000000-0005-0000-0000-000063090000}"/>
    <cellStyle name="Millares 3 2 2 5 2 2 2" xfId="2404" xr:uid="{00000000-0005-0000-0000-000064090000}"/>
    <cellStyle name="Millares 3 2 2 5 2 2 3" xfId="2405" xr:uid="{00000000-0005-0000-0000-000065090000}"/>
    <cellStyle name="Millares 3 2 2 5 2 2 4" xfId="2406" xr:uid="{00000000-0005-0000-0000-000066090000}"/>
    <cellStyle name="Millares 3 2 2 5 2 2 5" xfId="2407" xr:uid="{00000000-0005-0000-0000-000067090000}"/>
    <cellStyle name="Millares 3 2 2 5 2 2 6" xfId="2408" xr:uid="{00000000-0005-0000-0000-000068090000}"/>
    <cellStyle name="Millares 3 2 2 5 2 3" xfId="2409" xr:uid="{00000000-0005-0000-0000-000069090000}"/>
    <cellStyle name="Millares 3 2 2 5 2 4" xfId="2410" xr:uid="{00000000-0005-0000-0000-00006A090000}"/>
    <cellStyle name="Millares 3 2 2 5 2 5" xfId="2411" xr:uid="{00000000-0005-0000-0000-00006B090000}"/>
    <cellStyle name="Millares 3 2 2 5 2 6" xfId="2412" xr:uid="{00000000-0005-0000-0000-00006C090000}"/>
    <cellStyle name="Millares 3 2 2 5 2 7" xfId="2413" xr:uid="{00000000-0005-0000-0000-00006D090000}"/>
    <cellStyle name="Millares 3 2 2 5 2 8" xfId="2414" xr:uid="{00000000-0005-0000-0000-00006E090000}"/>
    <cellStyle name="Millares 3 2 2 5 2 9" xfId="2415" xr:uid="{00000000-0005-0000-0000-00006F090000}"/>
    <cellStyle name="Millares 3 2 2 5 3" xfId="2416" xr:uid="{00000000-0005-0000-0000-000070090000}"/>
    <cellStyle name="Millares 3 2 2 5 3 10" xfId="2417" xr:uid="{00000000-0005-0000-0000-000071090000}"/>
    <cellStyle name="Millares 3 2 2 5 3 2" xfId="2418" xr:uid="{00000000-0005-0000-0000-000072090000}"/>
    <cellStyle name="Millares 3 2 2 5 3 3" xfId="2419" xr:uid="{00000000-0005-0000-0000-000073090000}"/>
    <cellStyle name="Millares 3 2 2 5 3 4" xfId="2420" xr:uid="{00000000-0005-0000-0000-000074090000}"/>
    <cellStyle name="Millares 3 2 2 5 3 5" xfId="2421" xr:uid="{00000000-0005-0000-0000-000075090000}"/>
    <cellStyle name="Millares 3 2 2 5 3 6" xfId="2422" xr:uid="{00000000-0005-0000-0000-000076090000}"/>
    <cellStyle name="Millares 3 2 2 5 3 7" xfId="2423" xr:uid="{00000000-0005-0000-0000-000077090000}"/>
    <cellStyle name="Millares 3 2 2 5 3 8" xfId="2424" xr:uid="{00000000-0005-0000-0000-000078090000}"/>
    <cellStyle name="Millares 3 2 2 5 3 9" xfId="2425" xr:uid="{00000000-0005-0000-0000-000079090000}"/>
    <cellStyle name="Millares 3 2 2 5 4" xfId="2426" xr:uid="{00000000-0005-0000-0000-00007A090000}"/>
    <cellStyle name="Millares 3 2 2 5 5" xfId="2427" xr:uid="{00000000-0005-0000-0000-00007B090000}"/>
    <cellStyle name="Millares 3 2 2 5 6" xfId="2428" xr:uid="{00000000-0005-0000-0000-00007C090000}"/>
    <cellStyle name="Millares 3 2 2 5 7" xfId="2429" xr:uid="{00000000-0005-0000-0000-00007D090000}"/>
    <cellStyle name="Millares 3 2 2 5 8" xfId="2430" xr:uid="{00000000-0005-0000-0000-00007E090000}"/>
    <cellStyle name="Millares 3 2 2 5 9" xfId="2431" xr:uid="{00000000-0005-0000-0000-00007F090000}"/>
    <cellStyle name="Millares 3 2 2 6" xfId="2432" xr:uid="{00000000-0005-0000-0000-000080090000}"/>
    <cellStyle name="Millares 3 2 2 7" xfId="2433" xr:uid="{00000000-0005-0000-0000-000081090000}"/>
    <cellStyle name="Millares 3 2 2 8" xfId="2434" xr:uid="{00000000-0005-0000-0000-000082090000}"/>
    <cellStyle name="Millares 3 2 2 9" xfId="2435" xr:uid="{00000000-0005-0000-0000-000083090000}"/>
    <cellStyle name="Millares 3 2 20" xfId="2436" xr:uid="{00000000-0005-0000-0000-000084090000}"/>
    <cellStyle name="Millares 3 2 21" xfId="2437" xr:uid="{00000000-0005-0000-0000-000085090000}"/>
    <cellStyle name="Millares 3 2 22" xfId="2438" xr:uid="{00000000-0005-0000-0000-000086090000}"/>
    <cellStyle name="Millares 3 2 23" xfId="2439" xr:uid="{00000000-0005-0000-0000-000087090000}"/>
    <cellStyle name="Millares 3 2 24" xfId="2440" xr:uid="{00000000-0005-0000-0000-000088090000}"/>
    <cellStyle name="Millares 3 2 25" xfId="2350" xr:uid="{00000000-0005-0000-0000-00002E090000}"/>
    <cellStyle name="Millares 3 2 3" xfId="2441" xr:uid="{00000000-0005-0000-0000-000089090000}"/>
    <cellStyle name="Millares 3 2 4" xfId="2442" xr:uid="{00000000-0005-0000-0000-00008A090000}"/>
    <cellStyle name="Millares 3 2 5" xfId="2443" xr:uid="{00000000-0005-0000-0000-00008B090000}"/>
    <cellStyle name="Millares 3 2 6" xfId="2444" xr:uid="{00000000-0005-0000-0000-00008C090000}"/>
    <cellStyle name="Millares 3 2 7" xfId="2445" xr:uid="{00000000-0005-0000-0000-00008D090000}"/>
    <cellStyle name="Millares 3 2 8" xfId="2446" xr:uid="{00000000-0005-0000-0000-00008E090000}"/>
    <cellStyle name="Millares 3 2 9" xfId="2447" xr:uid="{00000000-0005-0000-0000-00008F090000}"/>
    <cellStyle name="Millares 3 20" xfId="2448" xr:uid="{00000000-0005-0000-0000-000090090000}"/>
    <cellStyle name="Millares 3 21" xfId="2449" xr:uid="{00000000-0005-0000-0000-000091090000}"/>
    <cellStyle name="Millares 3 22" xfId="2450" xr:uid="{00000000-0005-0000-0000-000092090000}"/>
    <cellStyle name="Millares 3 23" xfId="2451" xr:uid="{00000000-0005-0000-0000-000093090000}"/>
    <cellStyle name="Millares 3 24" xfId="2452" xr:uid="{00000000-0005-0000-0000-000094090000}"/>
    <cellStyle name="Millares 3 25" xfId="2453" xr:uid="{00000000-0005-0000-0000-000095090000}"/>
    <cellStyle name="Millares 3 26" xfId="2454" xr:uid="{00000000-0005-0000-0000-000096090000}"/>
    <cellStyle name="Millares 3 27" xfId="2455" xr:uid="{00000000-0005-0000-0000-000097090000}"/>
    <cellStyle name="Millares 3 28" xfId="2456" xr:uid="{00000000-0005-0000-0000-000098090000}"/>
    <cellStyle name="Millares 3 29" xfId="2457" xr:uid="{00000000-0005-0000-0000-000099090000}"/>
    <cellStyle name="Millares 3 3" xfId="2458" xr:uid="{00000000-0005-0000-0000-00009A090000}"/>
    <cellStyle name="Millares 3 30" xfId="2459" xr:uid="{00000000-0005-0000-0000-00009B090000}"/>
    <cellStyle name="Millares 3 31" xfId="2218" xr:uid="{00000000-0005-0000-0000-0000AA080000}"/>
    <cellStyle name="Millares 3 4" xfId="2460" xr:uid="{00000000-0005-0000-0000-00009C090000}"/>
    <cellStyle name="Millares 3 5" xfId="2461" xr:uid="{00000000-0005-0000-0000-00009D090000}"/>
    <cellStyle name="Millares 3 6" xfId="2462" xr:uid="{00000000-0005-0000-0000-00009E090000}"/>
    <cellStyle name="Millares 3 7" xfId="2463" xr:uid="{00000000-0005-0000-0000-00009F090000}"/>
    <cellStyle name="Millares 3 8" xfId="2464" xr:uid="{00000000-0005-0000-0000-0000A0090000}"/>
    <cellStyle name="Millares 3 9" xfId="2465" xr:uid="{00000000-0005-0000-0000-0000A1090000}"/>
    <cellStyle name="Millares 30" xfId="2466" xr:uid="{00000000-0005-0000-0000-0000A2090000}"/>
    <cellStyle name="Millares 30 10" xfId="2467" xr:uid="{00000000-0005-0000-0000-0000A3090000}"/>
    <cellStyle name="Millares 30 11" xfId="2468" xr:uid="{00000000-0005-0000-0000-0000A4090000}"/>
    <cellStyle name="Millares 30 12" xfId="2469" xr:uid="{00000000-0005-0000-0000-0000A5090000}"/>
    <cellStyle name="Millares 30 13" xfId="2470" xr:uid="{00000000-0005-0000-0000-0000A6090000}"/>
    <cellStyle name="Millares 30 14" xfId="2471" xr:uid="{00000000-0005-0000-0000-0000A7090000}"/>
    <cellStyle name="Millares 30 15" xfId="2472" xr:uid="{00000000-0005-0000-0000-0000A8090000}"/>
    <cellStyle name="Millares 30 16" xfId="2473" xr:uid="{00000000-0005-0000-0000-0000A9090000}"/>
    <cellStyle name="Millares 30 17" xfId="2474" xr:uid="{00000000-0005-0000-0000-0000AA090000}"/>
    <cellStyle name="Millares 30 18" xfId="2475" xr:uid="{00000000-0005-0000-0000-0000AB090000}"/>
    <cellStyle name="Millares 30 19" xfId="2476" xr:uid="{00000000-0005-0000-0000-0000AC090000}"/>
    <cellStyle name="Millares 30 2" xfId="2477" xr:uid="{00000000-0005-0000-0000-0000AD090000}"/>
    <cellStyle name="Millares 30 2 2" xfId="2478" xr:uid="{00000000-0005-0000-0000-0000AE090000}"/>
    <cellStyle name="Millares 30 2 3" xfId="2479" xr:uid="{00000000-0005-0000-0000-0000AF090000}"/>
    <cellStyle name="Millares 30 20" xfId="2480" xr:uid="{00000000-0005-0000-0000-0000B0090000}"/>
    <cellStyle name="Millares 30 21" xfId="2481" xr:uid="{00000000-0005-0000-0000-0000B1090000}"/>
    <cellStyle name="Millares 30 22" xfId="2482" xr:uid="{00000000-0005-0000-0000-0000B2090000}"/>
    <cellStyle name="Millares 30 23" xfId="2483" xr:uid="{00000000-0005-0000-0000-0000B3090000}"/>
    <cellStyle name="Millares 30 24" xfId="2484" xr:uid="{00000000-0005-0000-0000-0000B4090000}"/>
    <cellStyle name="Millares 30 25" xfId="2485" xr:uid="{00000000-0005-0000-0000-0000B5090000}"/>
    <cellStyle name="Millares 30 3" xfId="2486" xr:uid="{00000000-0005-0000-0000-0000B6090000}"/>
    <cellStyle name="Millares 30 3 2" xfId="2487" xr:uid="{00000000-0005-0000-0000-0000B7090000}"/>
    <cellStyle name="Millares 30 3 3" xfId="2488" xr:uid="{00000000-0005-0000-0000-0000B8090000}"/>
    <cellStyle name="Millares 30 4" xfId="2489" xr:uid="{00000000-0005-0000-0000-0000B9090000}"/>
    <cellStyle name="Millares 30 5" xfId="2490" xr:uid="{00000000-0005-0000-0000-0000BA090000}"/>
    <cellStyle name="Millares 30 6" xfId="2491" xr:uid="{00000000-0005-0000-0000-0000BB090000}"/>
    <cellStyle name="Millares 30 7" xfId="2492" xr:uid="{00000000-0005-0000-0000-0000BC090000}"/>
    <cellStyle name="Millares 30 8" xfId="2493" xr:uid="{00000000-0005-0000-0000-0000BD090000}"/>
    <cellStyle name="Millares 30 9" xfId="2494" xr:uid="{00000000-0005-0000-0000-0000BE090000}"/>
    <cellStyle name="Millares 4" xfId="387" xr:uid="{00000000-0005-0000-0000-000083010000}"/>
    <cellStyle name="Millares 4 2" xfId="2495" xr:uid="{00000000-0005-0000-0000-0000BF090000}"/>
    <cellStyle name="Millares 4 3" xfId="2496" xr:uid="{00000000-0005-0000-0000-0000C0090000}"/>
    <cellStyle name="Millares 5" xfId="2497" xr:uid="{00000000-0005-0000-0000-0000C1090000}"/>
    <cellStyle name="Millares 5 10" xfId="2498" xr:uid="{00000000-0005-0000-0000-0000C2090000}"/>
    <cellStyle name="Millares 5 11" xfId="2499" xr:uid="{00000000-0005-0000-0000-0000C3090000}"/>
    <cellStyle name="Millares 5 12" xfId="2500" xr:uid="{00000000-0005-0000-0000-0000C4090000}"/>
    <cellStyle name="Millares 5 13" xfId="2501" xr:uid="{00000000-0005-0000-0000-0000C5090000}"/>
    <cellStyle name="Millares 5 14" xfId="2502" xr:uid="{00000000-0005-0000-0000-0000C6090000}"/>
    <cellStyle name="Millares 5 15" xfId="2503" xr:uid="{00000000-0005-0000-0000-0000C7090000}"/>
    <cellStyle name="Millares 5 16" xfId="2504" xr:uid="{00000000-0005-0000-0000-0000C8090000}"/>
    <cellStyle name="Millares 5 17" xfId="2505" xr:uid="{00000000-0005-0000-0000-0000C9090000}"/>
    <cellStyle name="Millares 5 18" xfId="2506" xr:uid="{00000000-0005-0000-0000-0000CA090000}"/>
    <cellStyle name="Millares 5 19" xfId="2507" xr:uid="{00000000-0005-0000-0000-0000CB090000}"/>
    <cellStyle name="Millares 5 2" xfId="2508" xr:uid="{00000000-0005-0000-0000-0000CC090000}"/>
    <cellStyle name="Millares 5 2 2" xfId="2509" xr:uid="{00000000-0005-0000-0000-0000CD090000}"/>
    <cellStyle name="Millares 5 20" xfId="2510" xr:uid="{00000000-0005-0000-0000-0000CE090000}"/>
    <cellStyle name="Millares 5 21" xfId="2511" xr:uid="{00000000-0005-0000-0000-0000CF090000}"/>
    <cellStyle name="Millares 5 22" xfId="2512" xr:uid="{00000000-0005-0000-0000-0000D0090000}"/>
    <cellStyle name="Millares 5 23" xfId="2513" xr:uid="{00000000-0005-0000-0000-0000D1090000}"/>
    <cellStyle name="Millares 5 24" xfId="2514" xr:uid="{00000000-0005-0000-0000-0000D2090000}"/>
    <cellStyle name="Millares 5 25" xfId="2515" xr:uid="{00000000-0005-0000-0000-0000D3090000}"/>
    <cellStyle name="Millares 5 26" xfId="2516" xr:uid="{00000000-0005-0000-0000-0000D4090000}"/>
    <cellStyle name="Millares 5 3" xfId="2517" xr:uid="{00000000-0005-0000-0000-0000D5090000}"/>
    <cellStyle name="Millares 5 4" xfId="2518" xr:uid="{00000000-0005-0000-0000-0000D6090000}"/>
    <cellStyle name="Millares 5 5" xfId="2519" xr:uid="{00000000-0005-0000-0000-0000D7090000}"/>
    <cellStyle name="Millares 5 6" xfId="2520" xr:uid="{00000000-0005-0000-0000-0000D8090000}"/>
    <cellStyle name="Millares 5 7" xfId="2521" xr:uid="{00000000-0005-0000-0000-0000D9090000}"/>
    <cellStyle name="Millares 5 8" xfId="2522" xr:uid="{00000000-0005-0000-0000-0000DA090000}"/>
    <cellStyle name="Millares 5 9" xfId="2523" xr:uid="{00000000-0005-0000-0000-0000DB090000}"/>
    <cellStyle name="Millares 6" xfId="2524" xr:uid="{00000000-0005-0000-0000-0000DC090000}"/>
    <cellStyle name="Millares 6 2" xfId="2525" xr:uid="{00000000-0005-0000-0000-0000DD090000}"/>
    <cellStyle name="Millares 7" xfId="2526" xr:uid="{00000000-0005-0000-0000-0000DE090000}"/>
    <cellStyle name="Millares 7 10" xfId="2527" xr:uid="{00000000-0005-0000-0000-0000DF090000}"/>
    <cellStyle name="Millares 7 11" xfId="2528" xr:uid="{00000000-0005-0000-0000-0000E0090000}"/>
    <cellStyle name="Millares 7 12" xfId="2529" xr:uid="{00000000-0005-0000-0000-0000E1090000}"/>
    <cellStyle name="Millares 7 13" xfId="2530" xr:uid="{00000000-0005-0000-0000-0000E2090000}"/>
    <cellStyle name="Millares 7 14" xfId="2531" xr:uid="{00000000-0005-0000-0000-0000E3090000}"/>
    <cellStyle name="Millares 7 15" xfId="2532" xr:uid="{00000000-0005-0000-0000-0000E4090000}"/>
    <cellStyle name="Millares 7 16" xfId="2533" xr:uid="{00000000-0005-0000-0000-0000E5090000}"/>
    <cellStyle name="Millares 7 17" xfId="2534" xr:uid="{00000000-0005-0000-0000-0000E6090000}"/>
    <cellStyle name="Millares 7 18" xfId="2535" xr:uid="{00000000-0005-0000-0000-0000E7090000}"/>
    <cellStyle name="Millares 7 19" xfId="2536" xr:uid="{00000000-0005-0000-0000-0000E8090000}"/>
    <cellStyle name="Millares 7 2" xfId="2537" xr:uid="{00000000-0005-0000-0000-0000E9090000}"/>
    <cellStyle name="Millares 7 20" xfId="2538" xr:uid="{00000000-0005-0000-0000-0000EA090000}"/>
    <cellStyle name="Millares 7 21" xfId="2539" xr:uid="{00000000-0005-0000-0000-0000EB090000}"/>
    <cellStyle name="Millares 7 22" xfId="2540" xr:uid="{00000000-0005-0000-0000-0000EC090000}"/>
    <cellStyle name="Millares 7 23" xfId="2541" xr:uid="{00000000-0005-0000-0000-0000ED090000}"/>
    <cellStyle name="Millares 7 24" xfId="2542" xr:uid="{00000000-0005-0000-0000-0000EE090000}"/>
    <cellStyle name="Millares 7 3" xfId="2543" xr:uid="{00000000-0005-0000-0000-0000EF090000}"/>
    <cellStyle name="Millares 7 4" xfId="2544" xr:uid="{00000000-0005-0000-0000-0000F0090000}"/>
    <cellStyle name="Millares 7 5" xfId="2545" xr:uid="{00000000-0005-0000-0000-0000F1090000}"/>
    <cellStyle name="Millares 7 6" xfId="2546" xr:uid="{00000000-0005-0000-0000-0000F2090000}"/>
    <cellStyle name="Millares 7 7" xfId="2547" xr:uid="{00000000-0005-0000-0000-0000F3090000}"/>
    <cellStyle name="Millares 7 8" xfId="2548" xr:uid="{00000000-0005-0000-0000-0000F4090000}"/>
    <cellStyle name="Millares 7 9" xfId="2549" xr:uid="{00000000-0005-0000-0000-0000F5090000}"/>
    <cellStyle name="Millares 8" xfId="2550" xr:uid="{00000000-0005-0000-0000-0000F6090000}"/>
    <cellStyle name="Millares 8 10" xfId="2551" xr:uid="{00000000-0005-0000-0000-0000F7090000}"/>
    <cellStyle name="Millares 8 11" xfId="2552" xr:uid="{00000000-0005-0000-0000-0000F8090000}"/>
    <cellStyle name="Millares 8 12" xfId="2553" xr:uid="{00000000-0005-0000-0000-0000F9090000}"/>
    <cellStyle name="Millares 8 13" xfId="2554" xr:uid="{00000000-0005-0000-0000-0000FA090000}"/>
    <cellStyle name="Millares 8 14" xfId="2555" xr:uid="{00000000-0005-0000-0000-0000FB090000}"/>
    <cellStyle name="Millares 8 15" xfId="2556" xr:uid="{00000000-0005-0000-0000-0000FC090000}"/>
    <cellStyle name="Millares 8 16" xfId="2557" xr:uid="{00000000-0005-0000-0000-0000FD090000}"/>
    <cellStyle name="Millares 8 17" xfId="2558" xr:uid="{00000000-0005-0000-0000-0000FE090000}"/>
    <cellStyle name="Millares 8 18" xfId="2559" xr:uid="{00000000-0005-0000-0000-0000FF090000}"/>
    <cellStyle name="Millares 8 19" xfId="2560" xr:uid="{00000000-0005-0000-0000-0000000A0000}"/>
    <cellStyle name="Millares 8 2" xfId="2561" xr:uid="{00000000-0005-0000-0000-0000010A0000}"/>
    <cellStyle name="Millares 8 20" xfId="2562" xr:uid="{00000000-0005-0000-0000-0000020A0000}"/>
    <cellStyle name="Millares 8 21" xfId="2563" xr:uid="{00000000-0005-0000-0000-0000030A0000}"/>
    <cellStyle name="Millares 8 22" xfId="2564" xr:uid="{00000000-0005-0000-0000-0000040A0000}"/>
    <cellStyle name="Millares 8 23" xfId="2565" xr:uid="{00000000-0005-0000-0000-0000050A0000}"/>
    <cellStyle name="Millares 8 24" xfId="2566" xr:uid="{00000000-0005-0000-0000-0000060A0000}"/>
    <cellStyle name="Millares 8 3" xfId="2567" xr:uid="{00000000-0005-0000-0000-0000070A0000}"/>
    <cellStyle name="Millares 8 4" xfId="2568" xr:uid="{00000000-0005-0000-0000-0000080A0000}"/>
    <cellStyle name="Millares 8 5" xfId="2569" xr:uid="{00000000-0005-0000-0000-0000090A0000}"/>
    <cellStyle name="Millares 8 6" xfId="2570" xr:uid="{00000000-0005-0000-0000-00000A0A0000}"/>
    <cellStyle name="Millares 8 7" xfId="2571" xr:uid="{00000000-0005-0000-0000-00000B0A0000}"/>
    <cellStyle name="Millares 8 8" xfId="2572" xr:uid="{00000000-0005-0000-0000-00000C0A0000}"/>
    <cellStyle name="Millares 8 9" xfId="2573" xr:uid="{00000000-0005-0000-0000-00000D0A0000}"/>
    <cellStyle name="Millares 9" xfId="2574" xr:uid="{00000000-0005-0000-0000-00000E0A0000}"/>
    <cellStyle name="Moneda" xfId="388" builtinId="4"/>
    <cellStyle name="Moneda 2" xfId="389" xr:uid="{00000000-0005-0000-0000-000085010000}"/>
    <cellStyle name="Moneda 2 10" xfId="390" xr:uid="{00000000-0005-0000-0000-000086010000}"/>
    <cellStyle name="Moneda 2 10 2" xfId="546" xr:uid="{00000000-0005-0000-0000-000022020000}"/>
    <cellStyle name="Moneda 2 11" xfId="39540" xr:uid="{00000000-0005-0000-0000-0000749A0000}"/>
    <cellStyle name="Moneda 2 2" xfId="545" xr:uid="{00000000-0005-0000-0000-000021020000}"/>
    <cellStyle name="Moneda 2 2 2" xfId="391" xr:uid="{00000000-0005-0000-0000-000087010000}"/>
    <cellStyle name="Moneda 2 2 2 2" xfId="547" xr:uid="{00000000-0005-0000-0000-000023020000}"/>
    <cellStyle name="Moneda 2 2 3" xfId="2576" xr:uid="{00000000-0005-0000-0000-0000100A0000}"/>
    <cellStyle name="Moneda 2 2 4" xfId="2575" xr:uid="{00000000-0005-0000-0000-00000F0A0000}"/>
    <cellStyle name="Moneda 2 3" xfId="2577" xr:uid="{00000000-0005-0000-0000-0000110A0000}"/>
    <cellStyle name="Moneda 2 3 2" xfId="2578" xr:uid="{00000000-0005-0000-0000-0000120A0000}"/>
    <cellStyle name="Moneda 2 4" xfId="2579" xr:uid="{00000000-0005-0000-0000-0000130A0000}"/>
    <cellStyle name="Moneda 2 4 2" xfId="2580" xr:uid="{00000000-0005-0000-0000-0000140A0000}"/>
    <cellStyle name="Moneda 2 5" xfId="2581" xr:uid="{00000000-0005-0000-0000-0000150A0000}"/>
    <cellStyle name="Moneda 2 5 2" xfId="2582" xr:uid="{00000000-0005-0000-0000-0000160A0000}"/>
    <cellStyle name="Moneda 2 6" xfId="2583" xr:uid="{00000000-0005-0000-0000-0000170A0000}"/>
    <cellStyle name="Moneda 2 6 2" xfId="2584" xr:uid="{00000000-0005-0000-0000-0000180A0000}"/>
    <cellStyle name="Moneda 2 7" xfId="2585" xr:uid="{00000000-0005-0000-0000-0000190A0000}"/>
    <cellStyle name="Moneda 2 7 2" xfId="2586" xr:uid="{00000000-0005-0000-0000-00001A0A0000}"/>
    <cellStyle name="Moneda 2 8" xfId="2587" xr:uid="{00000000-0005-0000-0000-00001B0A0000}"/>
    <cellStyle name="Moneda 2 8 2" xfId="2588" xr:uid="{00000000-0005-0000-0000-00001C0A0000}"/>
    <cellStyle name="Moneda 2 9" xfId="2589" xr:uid="{00000000-0005-0000-0000-00001D0A0000}"/>
    <cellStyle name="Moneda 26" xfId="2590" xr:uid="{00000000-0005-0000-0000-00001E0A0000}"/>
    <cellStyle name="Moneda 26 2" xfId="2591" xr:uid="{00000000-0005-0000-0000-00001F0A0000}"/>
    <cellStyle name="Moneda 26 2 2" xfId="2592" xr:uid="{00000000-0005-0000-0000-0000200A0000}"/>
    <cellStyle name="Moneda 26 2 3" xfId="2593" xr:uid="{00000000-0005-0000-0000-0000210A0000}"/>
    <cellStyle name="Moneda 26 3" xfId="2594" xr:uid="{00000000-0005-0000-0000-0000220A0000}"/>
    <cellStyle name="Moneda 26 3 2" xfId="2595" xr:uid="{00000000-0005-0000-0000-0000230A0000}"/>
    <cellStyle name="Moneda 26 3 3" xfId="2596" xr:uid="{00000000-0005-0000-0000-0000240A0000}"/>
    <cellStyle name="Moneda 26 4" xfId="2597" xr:uid="{00000000-0005-0000-0000-0000250A0000}"/>
    <cellStyle name="Moneda 3" xfId="544" xr:uid="{00000000-0005-0000-0000-000020020000}"/>
    <cellStyle name="Moneda 3 2" xfId="2599" xr:uid="{00000000-0005-0000-0000-0000270A0000}"/>
    <cellStyle name="Moneda 3 3" xfId="2600" xr:uid="{00000000-0005-0000-0000-0000280A0000}"/>
    <cellStyle name="Moneda 3 4" xfId="2601" xr:uid="{00000000-0005-0000-0000-0000290A0000}"/>
    <cellStyle name="Moneda 3 5" xfId="2602" xr:uid="{00000000-0005-0000-0000-00002A0A0000}"/>
    <cellStyle name="Moneda 3 6" xfId="2603" xr:uid="{00000000-0005-0000-0000-00002B0A0000}"/>
    <cellStyle name="Moneda 3 7" xfId="2604" xr:uid="{00000000-0005-0000-0000-00002C0A0000}"/>
    <cellStyle name="Moneda 3 8" xfId="2605" xr:uid="{00000000-0005-0000-0000-00002D0A0000}"/>
    <cellStyle name="Moneda 3 9" xfId="2598" xr:uid="{00000000-0005-0000-0000-0000260A0000}"/>
    <cellStyle name="Moneda 4" xfId="392" xr:uid="{00000000-0005-0000-0000-000088010000}"/>
    <cellStyle name="Moneda 4 2" xfId="548" xr:uid="{00000000-0005-0000-0000-000024020000}"/>
    <cellStyle name="Moneda 5" xfId="551" xr:uid="{00000000-0005-0000-0000-000027020000}"/>
    <cellStyle name="Neutral 10" xfId="393" xr:uid="{00000000-0005-0000-0000-000089010000}"/>
    <cellStyle name="Neutral 11" xfId="394" xr:uid="{00000000-0005-0000-0000-00008A010000}"/>
    <cellStyle name="Neutral 12" xfId="395" xr:uid="{00000000-0005-0000-0000-00008B010000}"/>
    <cellStyle name="Neutral 2" xfId="396" xr:uid="{00000000-0005-0000-0000-00008C010000}"/>
    <cellStyle name="Neutral 3" xfId="397" xr:uid="{00000000-0005-0000-0000-00008D010000}"/>
    <cellStyle name="Neutral 4" xfId="398" xr:uid="{00000000-0005-0000-0000-00008E010000}"/>
    <cellStyle name="Neutral 5" xfId="399" xr:uid="{00000000-0005-0000-0000-00008F010000}"/>
    <cellStyle name="Neutral 6" xfId="400" xr:uid="{00000000-0005-0000-0000-000090010000}"/>
    <cellStyle name="Neutral 7" xfId="401" xr:uid="{00000000-0005-0000-0000-000091010000}"/>
    <cellStyle name="Neutral 8" xfId="402" xr:uid="{00000000-0005-0000-0000-000092010000}"/>
    <cellStyle name="Neutral 9" xfId="403" xr:uid="{00000000-0005-0000-0000-000093010000}"/>
    <cellStyle name="Normal" xfId="0" builtinId="0"/>
    <cellStyle name="Normal 10" xfId="404" xr:uid="{00000000-0005-0000-0000-000094010000}"/>
    <cellStyle name="Normal 10 10" xfId="2607" xr:uid="{00000000-0005-0000-0000-00002F0A0000}"/>
    <cellStyle name="Normal 10 11" xfId="2608" xr:uid="{00000000-0005-0000-0000-0000300A0000}"/>
    <cellStyle name="Normal 10 12" xfId="2609" xr:uid="{00000000-0005-0000-0000-0000310A0000}"/>
    <cellStyle name="Normal 10 13" xfId="2610" xr:uid="{00000000-0005-0000-0000-0000320A0000}"/>
    <cellStyle name="Normal 10 14" xfId="2611" xr:uid="{00000000-0005-0000-0000-0000330A0000}"/>
    <cellStyle name="Normal 10 15" xfId="2612" xr:uid="{00000000-0005-0000-0000-0000340A0000}"/>
    <cellStyle name="Normal 10 16" xfId="2613" xr:uid="{00000000-0005-0000-0000-0000350A0000}"/>
    <cellStyle name="Normal 10 17" xfId="2614" xr:uid="{00000000-0005-0000-0000-0000360A0000}"/>
    <cellStyle name="Normal 10 18" xfId="2615" xr:uid="{00000000-0005-0000-0000-0000370A0000}"/>
    <cellStyle name="Normal 10 19" xfId="2616" xr:uid="{00000000-0005-0000-0000-0000380A0000}"/>
    <cellStyle name="Normal 10 2" xfId="2617" xr:uid="{00000000-0005-0000-0000-0000390A0000}"/>
    <cellStyle name="Normal 10 2 10" xfId="405" xr:uid="{00000000-0005-0000-0000-000095010000}"/>
    <cellStyle name="Normal 10 2 10 10" xfId="2618" xr:uid="{00000000-0005-0000-0000-00003A0A0000}"/>
    <cellStyle name="Normal 10 2 10 10 10" xfId="2619" xr:uid="{00000000-0005-0000-0000-00003B0A0000}"/>
    <cellStyle name="Normal 10 2 10 10 11" xfId="2620" xr:uid="{00000000-0005-0000-0000-00003C0A0000}"/>
    <cellStyle name="Normal 10 2 10 10 12" xfId="2621" xr:uid="{00000000-0005-0000-0000-00003D0A0000}"/>
    <cellStyle name="Normal 10 2 10 10 13" xfId="2622" xr:uid="{00000000-0005-0000-0000-00003E0A0000}"/>
    <cellStyle name="Normal 10 2 10 10 14" xfId="2623" xr:uid="{00000000-0005-0000-0000-00003F0A0000}"/>
    <cellStyle name="Normal 10 2 10 10 2" xfId="2624" xr:uid="{00000000-0005-0000-0000-0000400A0000}"/>
    <cellStyle name="Normal 10 2 10 10 2 10" xfId="2625" xr:uid="{00000000-0005-0000-0000-0000410A0000}"/>
    <cellStyle name="Normal 10 2 10 10 2 2" xfId="2626" xr:uid="{00000000-0005-0000-0000-0000420A0000}"/>
    <cellStyle name="Normal 10 2 10 10 2 3" xfId="2627" xr:uid="{00000000-0005-0000-0000-0000430A0000}"/>
    <cellStyle name="Normal 10 2 10 10 2 4" xfId="2628" xr:uid="{00000000-0005-0000-0000-0000440A0000}"/>
    <cellStyle name="Normal 10 2 10 10 2 5" xfId="2629" xr:uid="{00000000-0005-0000-0000-0000450A0000}"/>
    <cellStyle name="Normal 10 2 10 10 2 6" xfId="2630" xr:uid="{00000000-0005-0000-0000-0000460A0000}"/>
    <cellStyle name="Normal 10 2 10 10 2 7" xfId="2631" xr:uid="{00000000-0005-0000-0000-0000470A0000}"/>
    <cellStyle name="Normal 10 2 10 10 2 8" xfId="2632" xr:uid="{00000000-0005-0000-0000-0000480A0000}"/>
    <cellStyle name="Normal 10 2 10 10 2 9" xfId="2633" xr:uid="{00000000-0005-0000-0000-0000490A0000}"/>
    <cellStyle name="Normal 10 2 10 10 3" xfId="2634" xr:uid="{00000000-0005-0000-0000-00004A0A0000}"/>
    <cellStyle name="Normal 10 2 10 10 3 10" xfId="2635" xr:uid="{00000000-0005-0000-0000-00004B0A0000}"/>
    <cellStyle name="Normal 10 2 10 10 3 2" xfId="2636" xr:uid="{00000000-0005-0000-0000-00004C0A0000}"/>
    <cellStyle name="Normal 10 2 10 10 3 3" xfId="2637" xr:uid="{00000000-0005-0000-0000-00004D0A0000}"/>
    <cellStyle name="Normal 10 2 10 10 3 4" xfId="2638" xr:uid="{00000000-0005-0000-0000-00004E0A0000}"/>
    <cellStyle name="Normal 10 2 10 10 3 5" xfId="2639" xr:uid="{00000000-0005-0000-0000-00004F0A0000}"/>
    <cellStyle name="Normal 10 2 10 10 3 6" xfId="2640" xr:uid="{00000000-0005-0000-0000-0000500A0000}"/>
    <cellStyle name="Normal 10 2 10 10 3 7" xfId="2641" xr:uid="{00000000-0005-0000-0000-0000510A0000}"/>
    <cellStyle name="Normal 10 2 10 10 3 8" xfId="2642" xr:uid="{00000000-0005-0000-0000-0000520A0000}"/>
    <cellStyle name="Normal 10 2 10 10 3 9" xfId="2643" xr:uid="{00000000-0005-0000-0000-0000530A0000}"/>
    <cellStyle name="Normal 10 2 10 10 4" xfId="2644" xr:uid="{00000000-0005-0000-0000-0000540A0000}"/>
    <cellStyle name="Normal 10 2 10 10 4 10" xfId="2645" xr:uid="{00000000-0005-0000-0000-0000550A0000}"/>
    <cellStyle name="Normal 10 2 10 10 4 2" xfId="2646" xr:uid="{00000000-0005-0000-0000-0000560A0000}"/>
    <cellStyle name="Normal 10 2 10 10 4 3" xfId="2647" xr:uid="{00000000-0005-0000-0000-0000570A0000}"/>
    <cellStyle name="Normal 10 2 10 10 4 4" xfId="2648" xr:uid="{00000000-0005-0000-0000-0000580A0000}"/>
    <cellStyle name="Normal 10 2 10 10 4 5" xfId="2649" xr:uid="{00000000-0005-0000-0000-0000590A0000}"/>
    <cellStyle name="Normal 10 2 10 10 4 6" xfId="2650" xr:uid="{00000000-0005-0000-0000-00005A0A0000}"/>
    <cellStyle name="Normal 10 2 10 10 4 7" xfId="2651" xr:uid="{00000000-0005-0000-0000-00005B0A0000}"/>
    <cellStyle name="Normal 10 2 10 10 4 8" xfId="2652" xr:uid="{00000000-0005-0000-0000-00005C0A0000}"/>
    <cellStyle name="Normal 10 2 10 10 4 9" xfId="2653" xr:uid="{00000000-0005-0000-0000-00005D0A0000}"/>
    <cellStyle name="Normal 10 2 10 10 5" xfId="2654" xr:uid="{00000000-0005-0000-0000-00005E0A0000}"/>
    <cellStyle name="Normal 10 2 10 10 5 10" xfId="2655" xr:uid="{00000000-0005-0000-0000-00005F0A0000}"/>
    <cellStyle name="Normal 10 2 10 10 5 2" xfId="2656" xr:uid="{00000000-0005-0000-0000-0000600A0000}"/>
    <cellStyle name="Normal 10 2 10 10 5 3" xfId="2657" xr:uid="{00000000-0005-0000-0000-0000610A0000}"/>
    <cellStyle name="Normal 10 2 10 10 5 4" xfId="2658" xr:uid="{00000000-0005-0000-0000-0000620A0000}"/>
    <cellStyle name="Normal 10 2 10 10 5 5" xfId="2659" xr:uid="{00000000-0005-0000-0000-0000630A0000}"/>
    <cellStyle name="Normal 10 2 10 10 5 6" xfId="2660" xr:uid="{00000000-0005-0000-0000-0000640A0000}"/>
    <cellStyle name="Normal 10 2 10 10 5 7" xfId="2661" xr:uid="{00000000-0005-0000-0000-0000650A0000}"/>
    <cellStyle name="Normal 10 2 10 10 5 8" xfId="2662" xr:uid="{00000000-0005-0000-0000-0000660A0000}"/>
    <cellStyle name="Normal 10 2 10 10 5 9" xfId="2663" xr:uid="{00000000-0005-0000-0000-0000670A0000}"/>
    <cellStyle name="Normal 10 2 10 10 6" xfId="2664" xr:uid="{00000000-0005-0000-0000-0000680A0000}"/>
    <cellStyle name="Normal 10 2 10 10 7" xfId="2665" xr:uid="{00000000-0005-0000-0000-0000690A0000}"/>
    <cellStyle name="Normal 10 2 10 10 8" xfId="2666" xr:uid="{00000000-0005-0000-0000-00006A0A0000}"/>
    <cellStyle name="Normal 10 2 10 10 9" xfId="2667" xr:uid="{00000000-0005-0000-0000-00006B0A0000}"/>
    <cellStyle name="Normal 10 2 10 11" xfId="2668" xr:uid="{00000000-0005-0000-0000-00006C0A0000}"/>
    <cellStyle name="Normal 10 2 10 11 10" xfId="2669" xr:uid="{00000000-0005-0000-0000-00006D0A0000}"/>
    <cellStyle name="Normal 10 2 10 11 11" xfId="2670" xr:uid="{00000000-0005-0000-0000-00006E0A0000}"/>
    <cellStyle name="Normal 10 2 10 11 12" xfId="2671" xr:uid="{00000000-0005-0000-0000-00006F0A0000}"/>
    <cellStyle name="Normal 10 2 10 11 13" xfId="2672" xr:uid="{00000000-0005-0000-0000-0000700A0000}"/>
    <cellStyle name="Normal 10 2 10 11 14" xfId="2673" xr:uid="{00000000-0005-0000-0000-0000710A0000}"/>
    <cellStyle name="Normal 10 2 10 11 2" xfId="2674" xr:uid="{00000000-0005-0000-0000-0000720A0000}"/>
    <cellStyle name="Normal 10 2 10 11 2 10" xfId="2675" xr:uid="{00000000-0005-0000-0000-0000730A0000}"/>
    <cellStyle name="Normal 10 2 10 11 2 2" xfId="2676" xr:uid="{00000000-0005-0000-0000-0000740A0000}"/>
    <cellStyle name="Normal 10 2 10 11 2 3" xfId="2677" xr:uid="{00000000-0005-0000-0000-0000750A0000}"/>
    <cellStyle name="Normal 10 2 10 11 2 4" xfId="2678" xr:uid="{00000000-0005-0000-0000-0000760A0000}"/>
    <cellStyle name="Normal 10 2 10 11 2 5" xfId="2679" xr:uid="{00000000-0005-0000-0000-0000770A0000}"/>
    <cellStyle name="Normal 10 2 10 11 2 6" xfId="2680" xr:uid="{00000000-0005-0000-0000-0000780A0000}"/>
    <cellStyle name="Normal 10 2 10 11 2 7" xfId="2681" xr:uid="{00000000-0005-0000-0000-0000790A0000}"/>
    <cellStyle name="Normal 10 2 10 11 2 8" xfId="2682" xr:uid="{00000000-0005-0000-0000-00007A0A0000}"/>
    <cellStyle name="Normal 10 2 10 11 2 9" xfId="2683" xr:uid="{00000000-0005-0000-0000-00007B0A0000}"/>
    <cellStyle name="Normal 10 2 10 11 3" xfId="2684" xr:uid="{00000000-0005-0000-0000-00007C0A0000}"/>
    <cellStyle name="Normal 10 2 10 11 3 10" xfId="2685" xr:uid="{00000000-0005-0000-0000-00007D0A0000}"/>
    <cellStyle name="Normal 10 2 10 11 3 2" xfId="2686" xr:uid="{00000000-0005-0000-0000-00007E0A0000}"/>
    <cellStyle name="Normal 10 2 10 11 3 3" xfId="2687" xr:uid="{00000000-0005-0000-0000-00007F0A0000}"/>
    <cellStyle name="Normal 10 2 10 11 3 4" xfId="2688" xr:uid="{00000000-0005-0000-0000-0000800A0000}"/>
    <cellStyle name="Normal 10 2 10 11 3 5" xfId="2689" xr:uid="{00000000-0005-0000-0000-0000810A0000}"/>
    <cellStyle name="Normal 10 2 10 11 3 6" xfId="2690" xr:uid="{00000000-0005-0000-0000-0000820A0000}"/>
    <cellStyle name="Normal 10 2 10 11 3 7" xfId="2691" xr:uid="{00000000-0005-0000-0000-0000830A0000}"/>
    <cellStyle name="Normal 10 2 10 11 3 8" xfId="2692" xr:uid="{00000000-0005-0000-0000-0000840A0000}"/>
    <cellStyle name="Normal 10 2 10 11 3 9" xfId="2693" xr:uid="{00000000-0005-0000-0000-0000850A0000}"/>
    <cellStyle name="Normal 10 2 10 11 4" xfId="2694" xr:uid="{00000000-0005-0000-0000-0000860A0000}"/>
    <cellStyle name="Normal 10 2 10 11 4 10" xfId="2695" xr:uid="{00000000-0005-0000-0000-0000870A0000}"/>
    <cellStyle name="Normal 10 2 10 11 4 2" xfId="2696" xr:uid="{00000000-0005-0000-0000-0000880A0000}"/>
    <cellStyle name="Normal 10 2 10 11 4 3" xfId="2697" xr:uid="{00000000-0005-0000-0000-0000890A0000}"/>
    <cellStyle name="Normal 10 2 10 11 4 4" xfId="2698" xr:uid="{00000000-0005-0000-0000-00008A0A0000}"/>
    <cellStyle name="Normal 10 2 10 11 4 5" xfId="2699" xr:uid="{00000000-0005-0000-0000-00008B0A0000}"/>
    <cellStyle name="Normal 10 2 10 11 4 6" xfId="2700" xr:uid="{00000000-0005-0000-0000-00008C0A0000}"/>
    <cellStyle name="Normal 10 2 10 11 4 7" xfId="2701" xr:uid="{00000000-0005-0000-0000-00008D0A0000}"/>
    <cellStyle name="Normal 10 2 10 11 4 8" xfId="2702" xr:uid="{00000000-0005-0000-0000-00008E0A0000}"/>
    <cellStyle name="Normal 10 2 10 11 4 9" xfId="2703" xr:uid="{00000000-0005-0000-0000-00008F0A0000}"/>
    <cellStyle name="Normal 10 2 10 11 5" xfId="2704" xr:uid="{00000000-0005-0000-0000-0000900A0000}"/>
    <cellStyle name="Normal 10 2 10 11 5 10" xfId="2705" xr:uid="{00000000-0005-0000-0000-0000910A0000}"/>
    <cellStyle name="Normal 10 2 10 11 5 2" xfId="2706" xr:uid="{00000000-0005-0000-0000-0000920A0000}"/>
    <cellStyle name="Normal 10 2 10 11 5 3" xfId="2707" xr:uid="{00000000-0005-0000-0000-0000930A0000}"/>
    <cellStyle name="Normal 10 2 10 11 5 4" xfId="2708" xr:uid="{00000000-0005-0000-0000-0000940A0000}"/>
    <cellStyle name="Normal 10 2 10 11 5 5" xfId="2709" xr:uid="{00000000-0005-0000-0000-0000950A0000}"/>
    <cellStyle name="Normal 10 2 10 11 5 6" xfId="2710" xr:uid="{00000000-0005-0000-0000-0000960A0000}"/>
    <cellStyle name="Normal 10 2 10 11 5 7" xfId="2711" xr:uid="{00000000-0005-0000-0000-0000970A0000}"/>
    <cellStyle name="Normal 10 2 10 11 5 8" xfId="2712" xr:uid="{00000000-0005-0000-0000-0000980A0000}"/>
    <cellStyle name="Normal 10 2 10 11 5 9" xfId="2713" xr:uid="{00000000-0005-0000-0000-0000990A0000}"/>
    <cellStyle name="Normal 10 2 10 11 6" xfId="2714" xr:uid="{00000000-0005-0000-0000-00009A0A0000}"/>
    <cellStyle name="Normal 10 2 10 11 7" xfId="2715" xr:uid="{00000000-0005-0000-0000-00009B0A0000}"/>
    <cellStyle name="Normal 10 2 10 11 8" xfId="2716" xr:uid="{00000000-0005-0000-0000-00009C0A0000}"/>
    <cellStyle name="Normal 10 2 10 11 9" xfId="2717" xr:uid="{00000000-0005-0000-0000-00009D0A0000}"/>
    <cellStyle name="Normal 10 2 10 12" xfId="2718" xr:uid="{00000000-0005-0000-0000-00009E0A0000}"/>
    <cellStyle name="Normal 10 2 10 12 10" xfId="2719" xr:uid="{00000000-0005-0000-0000-00009F0A0000}"/>
    <cellStyle name="Normal 10 2 10 12 11" xfId="2720" xr:uid="{00000000-0005-0000-0000-0000A00A0000}"/>
    <cellStyle name="Normal 10 2 10 12 12" xfId="2721" xr:uid="{00000000-0005-0000-0000-0000A10A0000}"/>
    <cellStyle name="Normal 10 2 10 12 13" xfId="2722" xr:uid="{00000000-0005-0000-0000-0000A20A0000}"/>
    <cellStyle name="Normal 10 2 10 12 14" xfId="2723" xr:uid="{00000000-0005-0000-0000-0000A30A0000}"/>
    <cellStyle name="Normal 10 2 10 12 2" xfId="2724" xr:uid="{00000000-0005-0000-0000-0000A40A0000}"/>
    <cellStyle name="Normal 10 2 10 12 2 10" xfId="2725" xr:uid="{00000000-0005-0000-0000-0000A50A0000}"/>
    <cellStyle name="Normal 10 2 10 12 2 2" xfId="2726" xr:uid="{00000000-0005-0000-0000-0000A60A0000}"/>
    <cellStyle name="Normal 10 2 10 12 2 3" xfId="2727" xr:uid="{00000000-0005-0000-0000-0000A70A0000}"/>
    <cellStyle name="Normal 10 2 10 12 2 4" xfId="2728" xr:uid="{00000000-0005-0000-0000-0000A80A0000}"/>
    <cellStyle name="Normal 10 2 10 12 2 5" xfId="2729" xr:uid="{00000000-0005-0000-0000-0000A90A0000}"/>
    <cellStyle name="Normal 10 2 10 12 2 6" xfId="2730" xr:uid="{00000000-0005-0000-0000-0000AA0A0000}"/>
    <cellStyle name="Normal 10 2 10 12 2 7" xfId="2731" xr:uid="{00000000-0005-0000-0000-0000AB0A0000}"/>
    <cellStyle name="Normal 10 2 10 12 2 8" xfId="2732" xr:uid="{00000000-0005-0000-0000-0000AC0A0000}"/>
    <cellStyle name="Normal 10 2 10 12 2 9" xfId="2733" xr:uid="{00000000-0005-0000-0000-0000AD0A0000}"/>
    <cellStyle name="Normal 10 2 10 12 3" xfId="2734" xr:uid="{00000000-0005-0000-0000-0000AE0A0000}"/>
    <cellStyle name="Normal 10 2 10 12 3 10" xfId="2735" xr:uid="{00000000-0005-0000-0000-0000AF0A0000}"/>
    <cellStyle name="Normal 10 2 10 12 3 2" xfId="2736" xr:uid="{00000000-0005-0000-0000-0000B00A0000}"/>
    <cellStyle name="Normal 10 2 10 12 3 3" xfId="2737" xr:uid="{00000000-0005-0000-0000-0000B10A0000}"/>
    <cellStyle name="Normal 10 2 10 12 3 4" xfId="2738" xr:uid="{00000000-0005-0000-0000-0000B20A0000}"/>
    <cellStyle name="Normal 10 2 10 12 3 5" xfId="2739" xr:uid="{00000000-0005-0000-0000-0000B30A0000}"/>
    <cellStyle name="Normal 10 2 10 12 3 6" xfId="2740" xr:uid="{00000000-0005-0000-0000-0000B40A0000}"/>
    <cellStyle name="Normal 10 2 10 12 3 7" xfId="2741" xr:uid="{00000000-0005-0000-0000-0000B50A0000}"/>
    <cellStyle name="Normal 10 2 10 12 3 8" xfId="2742" xr:uid="{00000000-0005-0000-0000-0000B60A0000}"/>
    <cellStyle name="Normal 10 2 10 12 3 9" xfId="2743" xr:uid="{00000000-0005-0000-0000-0000B70A0000}"/>
    <cellStyle name="Normal 10 2 10 12 4" xfId="2744" xr:uid="{00000000-0005-0000-0000-0000B80A0000}"/>
    <cellStyle name="Normal 10 2 10 12 4 10" xfId="2745" xr:uid="{00000000-0005-0000-0000-0000B90A0000}"/>
    <cellStyle name="Normal 10 2 10 12 4 2" xfId="2746" xr:uid="{00000000-0005-0000-0000-0000BA0A0000}"/>
    <cellStyle name="Normal 10 2 10 12 4 3" xfId="2747" xr:uid="{00000000-0005-0000-0000-0000BB0A0000}"/>
    <cellStyle name="Normal 10 2 10 12 4 4" xfId="2748" xr:uid="{00000000-0005-0000-0000-0000BC0A0000}"/>
    <cellStyle name="Normal 10 2 10 12 4 5" xfId="2749" xr:uid="{00000000-0005-0000-0000-0000BD0A0000}"/>
    <cellStyle name="Normal 10 2 10 12 4 6" xfId="2750" xr:uid="{00000000-0005-0000-0000-0000BE0A0000}"/>
    <cellStyle name="Normal 10 2 10 12 4 7" xfId="2751" xr:uid="{00000000-0005-0000-0000-0000BF0A0000}"/>
    <cellStyle name="Normal 10 2 10 12 4 8" xfId="2752" xr:uid="{00000000-0005-0000-0000-0000C00A0000}"/>
    <cellStyle name="Normal 10 2 10 12 4 9" xfId="2753" xr:uid="{00000000-0005-0000-0000-0000C10A0000}"/>
    <cellStyle name="Normal 10 2 10 12 5" xfId="2754" xr:uid="{00000000-0005-0000-0000-0000C20A0000}"/>
    <cellStyle name="Normal 10 2 10 12 5 10" xfId="2755" xr:uid="{00000000-0005-0000-0000-0000C30A0000}"/>
    <cellStyle name="Normal 10 2 10 12 5 2" xfId="2756" xr:uid="{00000000-0005-0000-0000-0000C40A0000}"/>
    <cellStyle name="Normal 10 2 10 12 5 3" xfId="2757" xr:uid="{00000000-0005-0000-0000-0000C50A0000}"/>
    <cellStyle name="Normal 10 2 10 12 5 4" xfId="2758" xr:uid="{00000000-0005-0000-0000-0000C60A0000}"/>
    <cellStyle name="Normal 10 2 10 12 5 5" xfId="2759" xr:uid="{00000000-0005-0000-0000-0000C70A0000}"/>
    <cellStyle name="Normal 10 2 10 12 5 6" xfId="2760" xr:uid="{00000000-0005-0000-0000-0000C80A0000}"/>
    <cellStyle name="Normal 10 2 10 12 5 7" xfId="2761" xr:uid="{00000000-0005-0000-0000-0000C90A0000}"/>
    <cellStyle name="Normal 10 2 10 12 5 8" xfId="2762" xr:uid="{00000000-0005-0000-0000-0000CA0A0000}"/>
    <cellStyle name="Normal 10 2 10 12 5 9" xfId="2763" xr:uid="{00000000-0005-0000-0000-0000CB0A0000}"/>
    <cellStyle name="Normal 10 2 10 12 6" xfId="2764" xr:uid="{00000000-0005-0000-0000-0000CC0A0000}"/>
    <cellStyle name="Normal 10 2 10 12 7" xfId="2765" xr:uid="{00000000-0005-0000-0000-0000CD0A0000}"/>
    <cellStyle name="Normal 10 2 10 12 8" xfId="2766" xr:uid="{00000000-0005-0000-0000-0000CE0A0000}"/>
    <cellStyle name="Normal 10 2 10 12 9" xfId="2767" xr:uid="{00000000-0005-0000-0000-0000CF0A0000}"/>
    <cellStyle name="Normal 10 2 10 13" xfId="2768" xr:uid="{00000000-0005-0000-0000-0000D00A0000}"/>
    <cellStyle name="Normal 10 2 10 13 10" xfId="2769" xr:uid="{00000000-0005-0000-0000-0000D10A0000}"/>
    <cellStyle name="Normal 10 2 10 13 11" xfId="2770" xr:uid="{00000000-0005-0000-0000-0000D20A0000}"/>
    <cellStyle name="Normal 10 2 10 13 12" xfId="2771" xr:uid="{00000000-0005-0000-0000-0000D30A0000}"/>
    <cellStyle name="Normal 10 2 10 13 13" xfId="2772" xr:uid="{00000000-0005-0000-0000-0000D40A0000}"/>
    <cellStyle name="Normal 10 2 10 13 14" xfId="2773" xr:uid="{00000000-0005-0000-0000-0000D50A0000}"/>
    <cellStyle name="Normal 10 2 10 13 2" xfId="2774" xr:uid="{00000000-0005-0000-0000-0000D60A0000}"/>
    <cellStyle name="Normal 10 2 10 13 2 10" xfId="2775" xr:uid="{00000000-0005-0000-0000-0000D70A0000}"/>
    <cellStyle name="Normal 10 2 10 13 2 2" xfId="2776" xr:uid="{00000000-0005-0000-0000-0000D80A0000}"/>
    <cellStyle name="Normal 10 2 10 13 2 3" xfId="2777" xr:uid="{00000000-0005-0000-0000-0000D90A0000}"/>
    <cellStyle name="Normal 10 2 10 13 2 4" xfId="2778" xr:uid="{00000000-0005-0000-0000-0000DA0A0000}"/>
    <cellStyle name="Normal 10 2 10 13 2 5" xfId="2779" xr:uid="{00000000-0005-0000-0000-0000DB0A0000}"/>
    <cellStyle name="Normal 10 2 10 13 2 6" xfId="2780" xr:uid="{00000000-0005-0000-0000-0000DC0A0000}"/>
    <cellStyle name="Normal 10 2 10 13 2 7" xfId="2781" xr:uid="{00000000-0005-0000-0000-0000DD0A0000}"/>
    <cellStyle name="Normal 10 2 10 13 2 8" xfId="2782" xr:uid="{00000000-0005-0000-0000-0000DE0A0000}"/>
    <cellStyle name="Normal 10 2 10 13 2 9" xfId="2783" xr:uid="{00000000-0005-0000-0000-0000DF0A0000}"/>
    <cellStyle name="Normal 10 2 10 13 3" xfId="2784" xr:uid="{00000000-0005-0000-0000-0000E00A0000}"/>
    <cellStyle name="Normal 10 2 10 13 3 10" xfId="2785" xr:uid="{00000000-0005-0000-0000-0000E10A0000}"/>
    <cellStyle name="Normal 10 2 10 13 3 2" xfId="2786" xr:uid="{00000000-0005-0000-0000-0000E20A0000}"/>
    <cellStyle name="Normal 10 2 10 13 3 3" xfId="2787" xr:uid="{00000000-0005-0000-0000-0000E30A0000}"/>
    <cellStyle name="Normal 10 2 10 13 3 4" xfId="2788" xr:uid="{00000000-0005-0000-0000-0000E40A0000}"/>
    <cellStyle name="Normal 10 2 10 13 3 5" xfId="2789" xr:uid="{00000000-0005-0000-0000-0000E50A0000}"/>
    <cellStyle name="Normal 10 2 10 13 3 6" xfId="2790" xr:uid="{00000000-0005-0000-0000-0000E60A0000}"/>
    <cellStyle name="Normal 10 2 10 13 3 7" xfId="2791" xr:uid="{00000000-0005-0000-0000-0000E70A0000}"/>
    <cellStyle name="Normal 10 2 10 13 3 8" xfId="2792" xr:uid="{00000000-0005-0000-0000-0000E80A0000}"/>
    <cellStyle name="Normal 10 2 10 13 3 9" xfId="2793" xr:uid="{00000000-0005-0000-0000-0000E90A0000}"/>
    <cellStyle name="Normal 10 2 10 13 4" xfId="2794" xr:uid="{00000000-0005-0000-0000-0000EA0A0000}"/>
    <cellStyle name="Normal 10 2 10 13 4 10" xfId="2795" xr:uid="{00000000-0005-0000-0000-0000EB0A0000}"/>
    <cellStyle name="Normal 10 2 10 13 4 2" xfId="2796" xr:uid="{00000000-0005-0000-0000-0000EC0A0000}"/>
    <cellStyle name="Normal 10 2 10 13 4 3" xfId="2797" xr:uid="{00000000-0005-0000-0000-0000ED0A0000}"/>
    <cellStyle name="Normal 10 2 10 13 4 4" xfId="2798" xr:uid="{00000000-0005-0000-0000-0000EE0A0000}"/>
    <cellStyle name="Normal 10 2 10 13 4 5" xfId="2799" xr:uid="{00000000-0005-0000-0000-0000EF0A0000}"/>
    <cellStyle name="Normal 10 2 10 13 4 6" xfId="2800" xr:uid="{00000000-0005-0000-0000-0000F00A0000}"/>
    <cellStyle name="Normal 10 2 10 13 4 7" xfId="2801" xr:uid="{00000000-0005-0000-0000-0000F10A0000}"/>
    <cellStyle name="Normal 10 2 10 13 4 8" xfId="2802" xr:uid="{00000000-0005-0000-0000-0000F20A0000}"/>
    <cellStyle name="Normal 10 2 10 13 4 9" xfId="2803" xr:uid="{00000000-0005-0000-0000-0000F30A0000}"/>
    <cellStyle name="Normal 10 2 10 13 5" xfId="2804" xr:uid="{00000000-0005-0000-0000-0000F40A0000}"/>
    <cellStyle name="Normal 10 2 10 13 5 10" xfId="2805" xr:uid="{00000000-0005-0000-0000-0000F50A0000}"/>
    <cellStyle name="Normal 10 2 10 13 5 2" xfId="2806" xr:uid="{00000000-0005-0000-0000-0000F60A0000}"/>
    <cellStyle name="Normal 10 2 10 13 5 3" xfId="2807" xr:uid="{00000000-0005-0000-0000-0000F70A0000}"/>
    <cellStyle name="Normal 10 2 10 13 5 4" xfId="2808" xr:uid="{00000000-0005-0000-0000-0000F80A0000}"/>
    <cellStyle name="Normal 10 2 10 13 5 5" xfId="2809" xr:uid="{00000000-0005-0000-0000-0000F90A0000}"/>
    <cellStyle name="Normal 10 2 10 13 5 6" xfId="2810" xr:uid="{00000000-0005-0000-0000-0000FA0A0000}"/>
    <cellStyle name="Normal 10 2 10 13 5 7" xfId="2811" xr:uid="{00000000-0005-0000-0000-0000FB0A0000}"/>
    <cellStyle name="Normal 10 2 10 13 5 8" xfId="2812" xr:uid="{00000000-0005-0000-0000-0000FC0A0000}"/>
    <cellStyle name="Normal 10 2 10 13 5 9" xfId="2813" xr:uid="{00000000-0005-0000-0000-0000FD0A0000}"/>
    <cellStyle name="Normal 10 2 10 13 6" xfId="2814" xr:uid="{00000000-0005-0000-0000-0000FE0A0000}"/>
    <cellStyle name="Normal 10 2 10 13 7" xfId="2815" xr:uid="{00000000-0005-0000-0000-0000FF0A0000}"/>
    <cellStyle name="Normal 10 2 10 13 8" xfId="2816" xr:uid="{00000000-0005-0000-0000-0000000B0000}"/>
    <cellStyle name="Normal 10 2 10 13 9" xfId="2817" xr:uid="{00000000-0005-0000-0000-0000010B0000}"/>
    <cellStyle name="Normal 10 2 10 14" xfId="2818" xr:uid="{00000000-0005-0000-0000-0000020B0000}"/>
    <cellStyle name="Normal 10 2 10 14 10" xfId="2819" xr:uid="{00000000-0005-0000-0000-0000030B0000}"/>
    <cellStyle name="Normal 10 2 10 14 11" xfId="2820" xr:uid="{00000000-0005-0000-0000-0000040B0000}"/>
    <cellStyle name="Normal 10 2 10 14 12" xfId="2821" xr:uid="{00000000-0005-0000-0000-0000050B0000}"/>
    <cellStyle name="Normal 10 2 10 14 13" xfId="2822" xr:uid="{00000000-0005-0000-0000-0000060B0000}"/>
    <cellStyle name="Normal 10 2 10 14 14" xfId="2823" xr:uid="{00000000-0005-0000-0000-0000070B0000}"/>
    <cellStyle name="Normal 10 2 10 14 2" xfId="2824" xr:uid="{00000000-0005-0000-0000-0000080B0000}"/>
    <cellStyle name="Normal 10 2 10 14 2 10" xfId="2825" xr:uid="{00000000-0005-0000-0000-0000090B0000}"/>
    <cellStyle name="Normal 10 2 10 14 2 2" xfId="2826" xr:uid="{00000000-0005-0000-0000-00000A0B0000}"/>
    <cellStyle name="Normal 10 2 10 14 2 3" xfId="2827" xr:uid="{00000000-0005-0000-0000-00000B0B0000}"/>
    <cellStyle name="Normal 10 2 10 14 2 4" xfId="2828" xr:uid="{00000000-0005-0000-0000-00000C0B0000}"/>
    <cellStyle name="Normal 10 2 10 14 2 5" xfId="2829" xr:uid="{00000000-0005-0000-0000-00000D0B0000}"/>
    <cellStyle name="Normal 10 2 10 14 2 6" xfId="2830" xr:uid="{00000000-0005-0000-0000-00000E0B0000}"/>
    <cellStyle name="Normal 10 2 10 14 2 7" xfId="2831" xr:uid="{00000000-0005-0000-0000-00000F0B0000}"/>
    <cellStyle name="Normal 10 2 10 14 2 8" xfId="2832" xr:uid="{00000000-0005-0000-0000-0000100B0000}"/>
    <cellStyle name="Normal 10 2 10 14 2 9" xfId="2833" xr:uid="{00000000-0005-0000-0000-0000110B0000}"/>
    <cellStyle name="Normal 10 2 10 14 3" xfId="2834" xr:uid="{00000000-0005-0000-0000-0000120B0000}"/>
    <cellStyle name="Normal 10 2 10 14 3 10" xfId="2835" xr:uid="{00000000-0005-0000-0000-0000130B0000}"/>
    <cellStyle name="Normal 10 2 10 14 3 2" xfId="2836" xr:uid="{00000000-0005-0000-0000-0000140B0000}"/>
    <cellStyle name="Normal 10 2 10 14 3 3" xfId="2837" xr:uid="{00000000-0005-0000-0000-0000150B0000}"/>
    <cellStyle name="Normal 10 2 10 14 3 4" xfId="2838" xr:uid="{00000000-0005-0000-0000-0000160B0000}"/>
    <cellStyle name="Normal 10 2 10 14 3 5" xfId="2839" xr:uid="{00000000-0005-0000-0000-0000170B0000}"/>
    <cellStyle name="Normal 10 2 10 14 3 6" xfId="2840" xr:uid="{00000000-0005-0000-0000-0000180B0000}"/>
    <cellStyle name="Normal 10 2 10 14 3 7" xfId="2841" xr:uid="{00000000-0005-0000-0000-0000190B0000}"/>
    <cellStyle name="Normal 10 2 10 14 3 8" xfId="2842" xr:uid="{00000000-0005-0000-0000-00001A0B0000}"/>
    <cellStyle name="Normal 10 2 10 14 3 9" xfId="2843" xr:uid="{00000000-0005-0000-0000-00001B0B0000}"/>
    <cellStyle name="Normal 10 2 10 14 4" xfId="2844" xr:uid="{00000000-0005-0000-0000-00001C0B0000}"/>
    <cellStyle name="Normal 10 2 10 14 4 10" xfId="2845" xr:uid="{00000000-0005-0000-0000-00001D0B0000}"/>
    <cellStyle name="Normal 10 2 10 14 4 2" xfId="2846" xr:uid="{00000000-0005-0000-0000-00001E0B0000}"/>
    <cellStyle name="Normal 10 2 10 14 4 3" xfId="2847" xr:uid="{00000000-0005-0000-0000-00001F0B0000}"/>
    <cellStyle name="Normal 10 2 10 14 4 4" xfId="2848" xr:uid="{00000000-0005-0000-0000-0000200B0000}"/>
    <cellStyle name="Normal 10 2 10 14 4 5" xfId="2849" xr:uid="{00000000-0005-0000-0000-0000210B0000}"/>
    <cellStyle name="Normal 10 2 10 14 4 6" xfId="2850" xr:uid="{00000000-0005-0000-0000-0000220B0000}"/>
    <cellStyle name="Normal 10 2 10 14 4 7" xfId="2851" xr:uid="{00000000-0005-0000-0000-0000230B0000}"/>
    <cellStyle name="Normal 10 2 10 14 4 8" xfId="2852" xr:uid="{00000000-0005-0000-0000-0000240B0000}"/>
    <cellStyle name="Normal 10 2 10 14 4 9" xfId="2853" xr:uid="{00000000-0005-0000-0000-0000250B0000}"/>
    <cellStyle name="Normal 10 2 10 14 5" xfId="2854" xr:uid="{00000000-0005-0000-0000-0000260B0000}"/>
    <cellStyle name="Normal 10 2 10 14 5 10" xfId="2855" xr:uid="{00000000-0005-0000-0000-0000270B0000}"/>
    <cellStyle name="Normal 10 2 10 14 5 2" xfId="2856" xr:uid="{00000000-0005-0000-0000-0000280B0000}"/>
    <cellStyle name="Normal 10 2 10 14 5 3" xfId="2857" xr:uid="{00000000-0005-0000-0000-0000290B0000}"/>
    <cellStyle name="Normal 10 2 10 14 5 4" xfId="2858" xr:uid="{00000000-0005-0000-0000-00002A0B0000}"/>
    <cellStyle name="Normal 10 2 10 14 5 5" xfId="2859" xr:uid="{00000000-0005-0000-0000-00002B0B0000}"/>
    <cellStyle name="Normal 10 2 10 14 5 6" xfId="2860" xr:uid="{00000000-0005-0000-0000-00002C0B0000}"/>
    <cellStyle name="Normal 10 2 10 14 5 7" xfId="2861" xr:uid="{00000000-0005-0000-0000-00002D0B0000}"/>
    <cellStyle name="Normal 10 2 10 14 5 8" xfId="2862" xr:uid="{00000000-0005-0000-0000-00002E0B0000}"/>
    <cellStyle name="Normal 10 2 10 14 5 9" xfId="2863" xr:uid="{00000000-0005-0000-0000-00002F0B0000}"/>
    <cellStyle name="Normal 10 2 10 14 6" xfId="2864" xr:uid="{00000000-0005-0000-0000-0000300B0000}"/>
    <cellStyle name="Normal 10 2 10 14 7" xfId="2865" xr:uid="{00000000-0005-0000-0000-0000310B0000}"/>
    <cellStyle name="Normal 10 2 10 14 8" xfId="2866" xr:uid="{00000000-0005-0000-0000-0000320B0000}"/>
    <cellStyle name="Normal 10 2 10 14 9" xfId="2867" xr:uid="{00000000-0005-0000-0000-0000330B0000}"/>
    <cellStyle name="Normal 10 2 10 15" xfId="2868" xr:uid="{00000000-0005-0000-0000-0000340B0000}"/>
    <cellStyle name="Normal 10 2 10 15 10" xfId="2869" xr:uid="{00000000-0005-0000-0000-0000350B0000}"/>
    <cellStyle name="Normal 10 2 10 15 11" xfId="2870" xr:uid="{00000000-0005-0000-0000-0000360B0000}"/>
    <cellStyle name="Normal 10 2 10 15 12" xfId="2871" xr:uid="{00000000-0005-0000-0000-0000370B0000}"/>
    <cellStyle name="Normal 10 2 10 15 13" xfId="2872" xr:uid="{00000000-0005-0000-0000-0000380B0000}"/>
    <cellStyle name="Normal 10 2 10 15 14" xfId="2873" xr:uid="{00000000-0005-0000-0000-0000390B0000}"/>
    <cellStyle name="Normal 10 2 10 15 2" xfId="2874" xr:uid="{00000000-0005-0000-0000-00003A0B0000}"/>
    <cellStyle name="Normal 10 2 10 15 2 10" xfId="2875" xr:uid="{00000000-0005-0000-0000-00003B0B0000}"/>
    <cellStyle name="Normal 10 2 10 15 2 2" xfId="2876" xr:uid="{00000000-0005-0000-0000-00003C0B0000}"/>
    <cellStyle name="Normal 10 2 10 15 2 3" xfId="2877" xr:uid="{00000000-0005-0000-0000-00003D0B0000}"/>
    <cellStyle name="Normal 10 2 10 15 2 4" xfId="2878" xr:uid="{00000000-0005-0000-0000-00003E0B0000}"/>
    <cellStyle name="Normal 10 2 10 15 2 5" xfId="2879" xr:uid="{00000000-0005-0000-0000-00003F0B0000}"/>
    <cellStyle name="Normal 10 2 10 15 2 6" xfId="2880" xr:uid="{00000000-0005-0000-0000-0000400B0000}"/>
    <cellStyle name="Normal 10 2 10 15 2 7" xfId="2881" xr:uid="{00000000-0005-0000-0000-0000410B0000}"/>
    <cellStyle name="Normal 10 2 10 15 2 8" xfId="2882" xr:uid="{00000000-0005-0000-0000-0000420B0000}"/>
    <cellStyle name="Normal 10 2 10 15 2 9" xfId="2883" xr:uid="{00000000-0005-0000-0000-0000430B0000}"/>
    <cellStyle name="Normal 10 2 10 15 3" xfId="2884" xr:uid="{00000000-0005-0000-0000-0000440B0000}"/>
    <cellStyle name="Normal 10 2 10 15 3 10" xfId="2885" xr:uid="{00000000-0005-0000-0000-0000450B0000}"/>
    <cellStyle name="Normal 10 2 10 15 3 2" xfId="2886" xr:uid="{00000000-0005-0000-0000-0000460B0000}"/>
    <cellStyle name="Normal 10 2 10 15 3 3" xfId="2887" xr:uid="{00000000-0005-0000-0000-0000470B0000}"/>
    <cellStyle name="Normal 10 2 10 15 3 4" xfId="2888" xr:uid="{00000000-0005-0000-0000-0000480B0000}"/>
    <cellStyle name="Normal 10 2 10 15 3 5" xfId="2889" xr:uid="{00000000-0005-0000-0000-0000490B0000}"/>
    <cellStyle name="Normal 10 2 10 15 3 6" xfId="2890" xr:uid="{00000000-0005-0000-0000-00004A0B0000}"/>
    <cellStyle name="Normal 10 2 10 15 3 7" xfId="2891" xr:uid="{00000000-0005-0000-0000-00004B0B0000}"/>
    <cellStyle name="Normal 10 2 10 15 3 8" xfId="2892" xr:uid="{00000000-0005-0000-0000-00004C0B0000}"/>
    <cellStyle name="Normal 10 2 10 15 3 9" xfId="2893" xr:uid="{00000000-0005-0000-0000-00004D0B0000}"/>
    <cellStyle name="Normal 10 2 10 15 4" xfId="2894" xr:uid="{00000000-0005-0000-0000-00004E0B0000}"/>
    <cellStyle name="Normal 10 2 10 15 4 10" xfId="2895" xr:uid="{00000000-0005-0000-0000-00004F0B0000}"/>
    <cellStyle name="Normal 10 2 10 15 4 2" xfId="2896" xr:uid="{00000000-0005-0000-0000-0000500B0000}"/>
    <cellStyle name="Normal 10 2 10 15 4 3" xfId="2897" xr:uid="{00000000-0005-0000-0000-0000510B0000}"/>
    <cellStyle name="Normal 10 2 10 15 4 4" xfId="2898" xr:uid="{00000000-0005-0000-0000-0000520B0000}"/>
    <cellStyle name="Normal 10 2 10 15 4 5" xfId="2899" xr:uid="{00000000-0005-0000-0000-0000530B0000}"/>
    <cellStyle name="Normal 10 2 10 15 4 6" xfId="2900" xr:uid="{00000000-0005-0000-0000-0000540B0000}"/>
    <cellStyle name="Normal 10 2 10 15 4 7" xfId="2901" xr:uid="{00000000-0005-0000-0000-0000550B0000}"/>
    <cellStyle name="Normal 10 2 10 15 4 8" xfId="2902" xr:uid="{00000000-0005-0000-0000-0000560B0000}"/>
    <cellStyle name="Normal 10 2 10 15 4 9" xfId="2903" xr:uid="{00000000-0005-0000-0000-0000570B0000}"/>
    <cellStyle name="Normal 10 2 10 15 5" xfId="2904" xr:uid="{00000000-0005-0000-0000-0000580B0000}"/>
    <cellStyle name="Normal 10 2 10 15 5 10" xfId="2905" xr:uid="{00000000-0005-0000-0000-0000590B0000}"/>
    <cellStyle name="Normal 10 2 10 15 5 2" xfId="2906" xr:uid="{00000000-0005-0000-0000-00005A0B0000}"/>
    <cellStyle name="Normal 10 2 10 15 5 3" xfId="2907" xr:uid="{00000000-0005-0000-0000-00005B0B0000}"/>
    <cellStyle name="Normal 10 2 10 15 5 4" xfId="2908" xr:uid="{00000000-0005-0000-0000-00005C0B0000}"/>
    <cellStyle name="Normal 10 2 10 15 5 5" xfId="2909" xr:uid="{00000000-0005-0000-0000-00005D0B0000}"/>
    <cellStyle name="Normal 10 2 10 15 5 6" xfId="2910" xr:uid="{00000000-0005-0000-0000-00005E0B0000}"/>
    <cellStyle name="Normal 10 2 10 15 5 7" xfId="2911" xr:uid="{00000000-0005-0000-0000-00005F0B0000}"/>
    <cellStyle name="Normal 10 2 10 15 5 8" xfId="2912" xr:uid="{00000000-0005-0000-0000-0000600B0000}"/>
    <cellStyle name="Normal 10 2 10 15 5 9" xfId="2913" xr:uid="{00000000-0005-0000-0000-0000610B0000}"/>
    <cellStyle name="Normal 10 2 10 15 6" xfId="2914" xr:uid="{00000000-0005-0000-0000-0000620B0000}"/>
    <cellStyle name="Normal 10 2 10 15 7" xfId="2915" xr:uid="{00000000-0005-0000-0000-0000630B0000}"/>
    <cellStyle name="Normal 10 2 10 15 8" xfId="2916" xr:uid="{00000000-0005-0000-0000-0000640B0000}"/>
    <cellStyle name="Normal 10 2 10 15 9" xfId="2917" xr:uid="{00000000-0005-0000-0000-0000650B0000}"/>
    <cellStyle name="Normal 10 2 10 16" xfId="2918" xr:uid="{00000000-0005-0000-0000-0000660B0000}"/>
    <cellStyle name="Normal 10 2 10 16 10" xfId="2919" xr:uid="{00000000-0005-0000-0000-0000670B0000}"/>
    <cellStyle name="Normal 10 2 10 16 11" xfId="2920" xr:uid="{00000000-0005-0000-0000-0000680B0000}"/>
    <cellStyle name="Normal 10 2 10 16 12" xfId="2921" xr:uid="{00000000-0005-0000-0000-0000690B0000}"/>
    <cellStyle name="Normal 10 2 10 16 13" xfId="2922" xr:uid="{00000000-0005-0000-0000-00006A0B0000}"/>
    <cellStyle name="Normal 10 2 10 16 14" xfId="2923" xr:uid="{00000000-0005-0000-0000-00006B0B0000}"/>
    <cellStyle name="Normal 10 2 10 16 2" xfId="2924" xr:uid="{00000000-0005-0000-0000-00006C0B0000}"/>
    <cellStyle name="Normal 10 2 10 16 2 10" xfId="2925" xr:uid="{00000000-0005-0000-0000-00006D0B0000}"/>
    <cellStyle name="Normal 10 2 10 16 2 2" xfId="2926" xr:uid="{00000000-0005-0000-0000-00006E0B0000}"/>
    <cellStyle name="Normal 10 2 10 16 2 3" xfId="2927" xr:uid="{00000000-0005-0000-0000-00006F0B0000}"/>
    <cellStyle name="Normal 10 2 10 16 2 4" xfId="2928" xr:uid="{00000000-0005-0000-0000-0000700B0000}"/>
    <cellStyle name="Normal 10 2 10 16 2 5" xfId="2929" xr:uid="{00000000-0005-0000-0000-0000710B0000}"/>
    <cellStyle name="Normal 10 2 10 16 2 6" xfId="2930" xr:uid="{00000000-0005-0000-0000-0000720B0000}"/>
    <cellStyle name="Normal 10 2 10 16 2 7" xfId="2931" xr:uid="{00000000-0005-0000-0000-0000730B0000}"/>
    <cellStyle name="Normal 10 2 10 16 2 8" xfId="2932" xr:uid="{00000000-0005-0000-0000-0000740B0000}"/>
    <cellStyle name="Normal 10 2 10 16 2 9" xfId="2933" xr:uid="{00000000-0005-0000-0000-0000750B0000}"/>
    <cellStyle name="Normal 10 2 10 16 3" xfId="2934" xr:uid="{00000000-0005-0000-0000-0000760B0000}"/>
    <cellStyle name="Normal 10 2 10 16 3 10" xfId="2935" xr:uid="{00000000-0005-0000-0000-0000770B0000}"/>
    <cellStyle name="Normal 10 2 10 16 3 2" xfId="2936" xr:uid="{00000000-0005-0000-0000-0000780B0000}"/>
    <cellStyle name="Normal 10 2 10 16 3 3" xfId="2937" xr:uid="{00000000-0005-0000-0000-0000790B0000}"/>
    <cellStyle name="Normal 10 2 10 16 3 4" xfId="2938" xr:uid="{00000000-0005-0000-0000-00007A0B0000}"/>
    <cellStyle name="Normal 10 2 10 16 3 5" xfId="2939" xr:uid="{00000000-0005-0000-0000-00007B0B0000}"/>
    <cellStyle name="Normal 10 2 10 16 3 6" xfId="2940" xr:uid="{00000000-0005-0000-0000-00007C0B0000}"/>
    <cellStyle name="Normal 10 2 10 16 3 7" xfId="2941" xr:uid="{00000000-0005-0000-0000-00007D0B0000}"/>
    <cellStyle name="Normal 10 2 10 16 3 8" xfId="2942" xr:uid="{00000000-0005-0000-0000-00007E0B0000}"/>
    <cellStyle name="Normal 10 2 10 16 3 9" xfId="2943" xr:uid="{00000000-0005-0000-0000-00007F0B0000}"/>
    <cellStyle name="Normal 10 2 10 16 4" xfId="2944" xr:uid="{00000000-0005-0000-0000-0000800B0000}"/>
    <cellStyle name="Normal 10 2 10 16 4 10" xfId="2945" xr:uid="{00000000-0005-0000-0000-0000810B0000}"/>
    <cellStyle name="Normal 10 2 10 16 4 2" xfId="2946" xr:uid="{00000000-0005-0000-0000-0000820B0000}"/>
    <cellStyle name="Normal 10 2 10 16 4 3" xfId="2947" xr:uid="{00000000-0005-0000-0000-0000830B0000}"/>
    <cellStyle name="Normal 10 2 10 16 4 4" xfId="2948" xr:uid="{00000000-0005-0000-0000-0000840B0000}"/>
    <cellStyle name="Normal 10 2 10 16 4 5" xfId="2949" xr:uid="{00000000-0005-0000-0000-0000850B0000}"/>
    <cellStyle name="Normal 10 2 10 16 4 6" xfId="2950" xr:uid="{00000000-0005-0000-0000-0000860B0000}"/>
    <cellStyle name="Normal 10 2 10 16 4 7" xfId="2951" xr:uid="{00000000-0005-0000-0000-0000870B0000}"/>
    <cellStyle name="Normal 10 2 10 16 4 8" xfId="2952" xr:uid="{00000000-0005-0000-0000-0000880B0000}"/>
    <cellStyle name="Normal 10 2 10 16 4 9" xfId="2953" xr:uid="{00000000-0005-0000-0000-0000890B0000}"/>
    <cellStyle name="Normal 10 2 10 16 5" xfId="2954" xr:uid="{00000000-0005-0000-0000-00008A0B0000}"/>
    <cellStyle name="Normal 10 2 10 16 5 10" xfId="2955" xr:uid="{00000000-0005-0000-0000-00008B0B0000}"/>
    <cellStyle name="Normal 10 2 10 16 5 2" xfId="2956" xr:uid="{00000000-0005-0000-0000-00008C0B0000}"/>
    <cellStyle name="Normal 10 2 10 16 5 3" xfId="2957" xr:uid="{00000000-0005-0000-0000-00008D0B0000}"/>
    <cellStyle name="Normal 10 2 10 16 5 4" xfId="2958" xr:uid="{00000000-0005-0000-0000-00008E0B0000}"/>
    <cellStyle name="Normal 10 2 10 16 5 5" xfId="2959" xr:uid="{00000000-0005-0000-0000-00008F0B0000}"/>
    <cellStyle name="Normal 10 2 10 16 5 6" xfId="2960" xr:uid="{00000000-0005-0000-0000-0000900B0000}"/>
    <cellStyle name="Normal 10 2 10 16 5 7" xfId="2961" xr:uid="{00000000-0005-0000-0000-0000910B0000}"/>
    <cellStyle name="Normal 10 2 10 16 5 8" xfId="2962" xr:uid="{00000000-0005-0000-0000-0000920B0000}"/>
    <cellStyle name="Normal 10 2 10 16 5 9" xfId="2963" xr:uid="{00000000-0005-0000-0000-0000930B0000}"/>
    <cellStyle name="Normal 10 2 10 16 6" xfId="2964" xr:uid="{00000000-0005-0000-0000-0000940B0000}"/>
    <cellStyle name="Normal 10 2 10 16 7" xfId="2965" xr:uid="{00000000-0005-0000-0000-0000950B0000}"/>
    <cellStyle name="Normal 10 2 10 16 8" xfId="2966" xr:uid="{00000000-0005-0000-0000-0000960B0000}"/>
    <cellStyle name="Normal 10 2 10 16 9" xfId="2967" xr:uid="{00000000-0005-0000-0000-0000970B0000}"/>
    <cellStyle name="Normal 10 2 10 17" xfId="2968" xr:uid="{00000000-0005-0000-0000-0000980B0000}"/>
    <cellStyle name="Normal 10 2 10 17 10" xfId="2969" xr:uid="{00000000-0005-0000-0000-0000990B0000}"/>
    <cellStyle name="Normal 10 2 10 17 11" xfId="2970" xr:uid="{00000000-0005-0000-0000-00009A0B0000}"/>
    <cellStyle name="Normal 10 2 10 17 12" xfId="2971" xr:uid="{00000000-0005-0000-0000-00009B0B0000}"/>
    <cellStyle name="Normal 10 2 10 17 13" xfId="2972" xr:uid="{00000000-0005-0000-0000-00009C0B0000}"/>
    <cellStyle name="Normal 10 2 10 17 14" xfId="2973" xr:uid="{00000000-0005-0000-0000-00009D0B0000}"/>
    <cellStyle name="Normal 10 2 10 17 2" xfId="2974" xr:uid="{00000000-0005-0000-0000-00009E0B0000}"/>
    <cellStyle name="Normal 10 2 10 17 2 10" xfId="2975" xr:uid="{00000000-0005-0000-0000-00009F0B0000}"/>
    <cellStyle name="Normal 10 2 10 17 2 2" xfId="2976" xr:uid="{00000000-0005-0000-0000-0000A00B0000}"/>
    <cellStyle name="Normal 10 2 10 17 2 3" xfId="2977" xr:uid="{00000000-0005-0000-0000-0000A10B0000}"/>
    <cellStyle name="Normal 10 2 10 17 2 4" xfId="2978" xr:uid="{00000000-0005-0000-0000-0000A20B0000}"/>
    <cellStyle name="Normal 10 2 10 17 2 5" xfId="2979" xr:uid="{00000000-0005-0000-0000-0000A30B0000}"/>
    <cellStyle name="Normal 10 2 10 17 2 6" xfId="2980" xr:uid="{00000000-0005-0000-0000-0000A40B0000}"/>
    <cellStyle name="Normal 10 2 10 17 2 7" xfId="2981" xr:uid="{00000000-0005-0000-0000-0000A50B0000}"/>
    <cellStyle name="Normal 10 2 10 17 2 8" xfId="2982" xr:uid="{00000000-0005-0000-0000-0000A60B0000}"/>
    <cellStyle name="Normal 10 2 10 17 2 9" xfId="2983" xr:uid="{00000000-0005-0000-0000-0000A70B0000}"/>
    <cellStyle name="Normal 10 2 10 17 3" xfId="2984" xr:uid="{00000000-0005-0000-0000-0000A80B0000}"/>
    <cellStyle name="Normal 10 2 10 17 3 10" xfId="2985" xr:uid="{00000000-0005-0000-0000-0000A90B0000}"/>
    <cellStyle name="Normal 10 2 10 17 3 2" xfId="2986" xr:uid="{00000000-0005-0000-0000-0000AA0B0000}"/>
    <cellStyle name="Normal 10 2 10 17 3 3" xfId="2987" xr:uid="{00000000-0005-0000-0000-0000AB0B0000}"/>
    <cellStyle name="Normal 10 2 10 17 3 4" xfId="2988" xr:uid="{00000000-0005-0000-0000-0000AC0B0000}"/>
    <cellStyle name="Normal 10 2 10 17 3 5" xfId="2989" xr:uid="{00000000-0005-0000-0000-0000AD0B0000}"/>
    <cellStyle name="Normal 10 2 10 17 3 6" xfId="2990" xr:uid="{00000000-0005-0000-0000-0000AE0B0000}"/>
    <cellStyle name="Normal 10 2 10 17 3 7" xfId="2991" xr:uid="{00000000-0005-0000-0000-0000AF0B0000}"/>
    <cellStyle name="Normal 10 2 10 17 3 8" xfId="2992" xr:uid="{00000000-0005-0000-0000-0000B00B0000}"/>
    <cellStyle name="Normal 10 2 10 17 3 9" xfId="2993" xr:uid="{00000000-0005-0000-0000-0000B10B0000}"/>
    <cellStyle name="Normal 10 2 10 17 4" xfId="2994" xr:uid="{00000000-0005-0000-0000-0000B20B0000}"/>
    <cellStyle name="Normal 10 2 10 17 4 10" xfId="2995" xr:uid="{00000000-0005-0000-0000-0000B30B0000}"/>
    <cellStyle name="Normal 10 2 10 17 4 2" xfId="2996" xr:uid="{00000000-0005-0000-0000-0000B40B0000}"/>
    <cellStyle name="Normal 10 2 10 17 4 3" xfId="2997" xr:uid="{00000000-0005-0000-0000-0000B50B0000}"/>
    <cellStyle name="Normal 10 2 10 17 4 4" xfId="2998" xr:uid="{00000000-0005-0000-0000-0000B60B0000}"/>
    <cellStyle name="Normal 10 2 10 17 4 5" xfId="2999" xr:uid="{00000000-0005-0000-0000-0000B70B0000}"/>
    <cellStyle name="Normal 10 2 10 17 4 6" xfId="3000" xr:uid="{00000000-0005-0000-0000-0000B80B0000}"/>
    <cellStyle name="Normal 10 2 10 17 4 7" xfId="3001" xr:uid="{00000000-0005-0000-0000-0000B90B0000}"/>
    <cellStyle name="Normal 10 2 10 17 4 8" xfId="3002" xr:uid="{00000000-0005-0000-0000-0000BA0B0000}"/>
    <cellStyle name="Normal 10 2 10 17 4 9" xfId="3003" xr:uid="{00000000-0005-0000-0000-0000BB0B0000}"/>
    <cellStyle name="Normal 10 2 10 17 5" xfId="3004" xr:uid="{00000000-0005-0000-0000-0000BC0B0000}"/>
    <cellStyle name="Normal 10 2 10 17 5 10" xfId="3005" xr:uid="{00000000-0005-0000-0000-0000BD0B0000}"/>
    <cellStyle name="Normal 10 2 10 17 5 2" xfId="3006" xr:uid="{00000000-0005-0000-0000-0000BE0B0000}"/>
    <cellStyle name="Normal 10 2 10 17 5 3" xfId="3007" xr:uid="{00000000-0005-0000-0000-0000BF0B0000}"/>
    <cellStyle name="Normal 10 2 10 17 5 4" xfId="3008" xr:uid="{00000000-0005-0000-0000-0000C00B0000}"/>
    <cellStyle name="Normal 10 2 10 17 5 5" xfId="3009" xr:uid="{00000000-0005-0000-0000-0000C10B0000}"/>
    <cellStyle name="Normal 10 2 10 17 5 6" xfId="3010" xr:uid="{00000000-0005-0000-0000-0000C20B0000}"/>
    <cellStyle name="Normal 10 2 10 17 5 7" xfId="3011" xr:uid="{00000000-0005-0000-0000-0000C30B0000}"/>
    <cellStyle name="Normal 10 2 10 17 5 8" xfId="3012" xr:uid="{00000000-0005-0000-0000-0000C40B0000}"/>
    <cellStyle name="Normal 10 2 10 17 5 9" xfId="3013" xr:uid="{00000000-0005-0000-0000-0000C50B0000}"/>
    <cellStyle name="Normal 10 2 10 17 6" xfId="3014" xr:uid="{00000000-0005-0000-0000-0000C60B0000}"/>
    <cellStyle name="Normal 10 2 10 17 7" xfId="3015" xr:uid="{00000000-0005-0000-0000-0000C70B0000}"/>
    <cellStyle name="Normal 10 2 10 17 8" xfId="3016" xr:uid="{00000000-0005-0000-0000-0000C80B0000}"/>
    <cellStyle name="Normal 10 2 10 17 9" xfId="3017" xr:uid="{00000000-0005-0000-0000-0000C90B0000}"/>
    <cellStyle name="Normal 10 2 10 18" xfId="3018" xr:uid="{00000000-0005-0000-0000-0000CA0B0000}"/>
    <cellStyle name="Normal 10 2 10 18 10" xfId="3019" xr:uid="{00000000-0005-0000-0000-0000CB0B0000}"/>
    <cellStyle name="Normal 10 2 10 18 11" xfId="3020" xr:uid="{00000000-0005-0000-0000-0000CC0B0000}"/>
    <cellStyle name="Normal 10 2 10 18 12" xfId="3021" xr:uid="{00000000-0005-0000-0000-0000CD0B0000}"/>
    <cellStyle name="Normal 10 2 10 18 13" xfId="3022" xr:uid="{00000000-0005-0000-0000-0000CE0B0000}"/>
    <cellStyle name="Normal 10 2 10 18 14" xfId="3023" xr:uid="{00000000-0005-0000-0000-0000CF0B0000}"/>
    <cellStyle name="Normal 10 2 10 18 2" xfId="3024" xr:uid="{00000000-0005-0000-0000-0000D00B0000}"/>
    <cellStyle name="Normal 10 2 10 18 2 10" xfId="3025" xr:uid="{00000000-0005-0000-0000-0000D10B0000}"/>
    <cellStyle name="Normal 10 2 10 18 2 2" xfId="3026" xr:uid="{00000000-0005-0000-0000-0000D20B0000}"/>
    <cellStyle name="Normal 10 2 10 18 2 3" xfId="3027" xr:uid="{00000000-0005-0000-0000-0000D30B0000}"/>
    <cellStyle name="Normal 10 2 10 18 2 4" xfId="3028" xr:uid="{00000000-0005-0000-0000-0000D40B0000}"/>
    <cellStyle name="Normal 10 2 10 18 2 5" xfId="3029" xr:uid="{00000000-0005-0000-0000-0000D50B0000}"/>
    <cellStyle name="Normal 10 2 10 18 2 6" xfId="3030" xr:uid="{00000000-0005-0000-0000-0000D60B0000}"/>
    <cellStyle name="Normal 10 2 10 18 2 7" xfId="3031" xr:uid="{00000000-0005-0000-0000-0000D70B0000}"/>
    <cellStyle name="Normal 10 2 10 18 2 8" xfId="3032" xr:uid="{00000000-0005-0000-0000-0000D80B0000}"/>
    <cellStyle name="Normal 10 2 10 18 2 9" xfId="3033" xr:uid="{00000000-0005-0000-0000-0000D90B0000}"/>
    <cellStyle name="Normal 10 2 10 18 3" xfId="3034" xr:uid="{00000000-0005-0000-0000-0000DA0B0000}"/>
    <cellStyle name="Normal 10 2 10 18 3 10" xfId="3035" xr:uid="{00000000-0005-0000-0000-0000DB0B0000}"/>
    <cellStyle name="Normal 10 2 10 18 3 2" xfId="3036" xr:uid="{00000000-0005-0000-0000-0000DC0B0000}"/>
    <cellStyle name="Normal 10 2 10 18 3 3" xfId="3037" xr:uid="{00000000-0005-0000-0000-0000DD0B0000}"/>
    <cellStyle name="Normal 10 2 10 18 3 4" xfId="3038" xr:uid="{00000000-0005-0000-0000-0000DE0B0000}"/>
    <cellStyle name="Normal 10 2 10 18 3 5" xfId="3039" xr:uid="{00000000-0005-0000-0000-0000DF0B0000}"/>
    <cellStyle name="Normal 10 2 10 18 3 6" xfId="3040" xr:uid="{00000000-0005-0000-0000-0000E00B0000}"/>
    <cellStyle name="Normal 10 2 10 18 3 7" xfId="3041" xr:uid="{00000000-0005-0000-0000-0000E10B0000}"/>
    <cellStyle name="Normal 10 2 10 18 3 8" xfId="3042" xr:uid="{00000000-0005-0000-0000-0000E20B0000}"/>
    <cellStyle name="Normal 10 2 10 18 3 9" xfId="3043" xr:uid="{00000000-0005-0000-0000-0000E30B0000}"/>
    <cellStyle name="Normal 10 2 10 18 4" xfId="3044" xr:uid="{00000000-0005-0000-0000-0000E40B0000}"/>
    <cellStyle name="Normal 10 2 10 18 4 10" xfId="3045" xr:uid="{00000000-0005-0000-0000-0000E50B0000}"/>
    <cellStyle name="Normal 10 2 10 18 4 2" xfId="3046" xr:uid="{00000000-0005-0000-0000-0000E60B0000}"/>
    <cellStyle name="Normal 10 2 10 18 4 3" xfId="3047" xr:uid="{00000000-0005-0000-0000-0000E70B0000}"/>
    <cellStyle name="Normal 10 2 10 18 4 4" xfId="3048" xr:uid="{00000000-0005-0000-0000-0000E80B0000}"/>
    <cellStyle name="Normal 10 2 10 18 4 5" xfId="3049" xr:uid="{00000000-0005-0000-0000-0000E90B0000}"/>
    <cellStyle name="Normal 10 2 10 18 4 6" xfId="3050" xr:uid="{00000000-0005-0000-0000-0000EA0B0000}"/>
    <cellStyle name="Normal 10 2 10 18 4 7" xfId="3051" xr:uid="{00000000-0005-0000-0000-0000EB0B0000}"/>
    <cellStyle name="Normal 10 2 10 18 4 8" xfId="3052" xr:uid="{00000000-0005-0000-0000-0000EC0B0000}"/>
    <cellStyle name="Normal 10 2 10 18 4 9" xfId="3053" xr:uid="{00000000-0005-0000-0000-0000ED0B0000}"/>
    <cellStyle name="Normal 10 2 10 18 5" xfId="3054" xr:uid="{00000000-0005-0000-0000-0000EE0B0000}"/>
    <cellStyle name="Normal 10 2 10 18 5 10" xfId="3055" xr:uid="{00000000-0005-0000-0000-0000EF0B0000}"/>
    <cellStyle name="Normal 10 2 10 18 5 2" xfId="3056" xr:uid="{00000000-0005-0000-0000-0000F00B0000}"/>
    <cellStyle name="Normal 10 2 10 18 5 3" xfId="3057" xr:uid="{00000000-0005-0000-0000-0000F10B0000}"/>
    <cellStyle name="Normal 10 2 10 18 5 4" xfId="3058" xr:uid="{00000000-0005-0000-0000-0000F20B0000}"/>
    <cellStyle name="Normal 10 2 10 18 5 5" xfId="3059" xr:uid="{00000000-0005-0000-0000-0000F30B0000}"/>
    <cellStyle name="Normal 10 2 10 18 5 6" xfId="3060" xr:uid="{00000000-0005-0000-0000-0000F40B0000}"/>
    <cellStyle name="Normal 10 2 10 18 5 7" xfId="3061" xr:uid="{00000000-0005-0000-0000-0000F50B0000}"/>
    <cellStyle name="Normal 10 2 10 18 5 8" xfId="3062" xr:uid="{00000000-0005-0000-0000-0000F60B0000}"/>
    <cellStyle name="Normal 10 2 10 18 5 9" xfId="3063" xr:uid="{00000000-0005-0000-0000-0000F70B0000}"/>
    <cellStyle name="Normal 10 2 10 18 6" xfId="3064" xr:uid="{00000000-0005-0000-0000-0000F80B0000}"/>
    <cellStyle name="Normal 10 2 10 18 7" xfId="3065" xr:uid="{00000000-0005-0000-0000-0000F90B0000}"/>
    <cellStyle name="Normal 10 2 10 18 8" xfId="3066" xr:uid="{00000000-0005-0000-0000-0000FA0B0000}"/>
    <cellStyle name="Normal 10 2 10 18 9" xfId="3067" xr:uid="{00000000-0005-0000-0000-0000FB0B0000}"/>
    <cellStyle name="Normal 10 2 10 19" xfId="3068" xr:uid="{00000000-0005-0000-0000-0000FC0B0000}"/>
    <cellStyle name="Normal 10 2 10 19 10" xfId="3069" xr:uid="{00000000-0005-0000-0000-0000FD0B0000}"/>
    <cellStyle name="Normal 10 2 10 19 11" xfId="3070" xr:uid="{00000000-0005-0000-0000-0000FE0B0000}"/>
    <cellStyle name="Normal 10 2 10 19 12" xfId="3071" xr:uid="{00000000-0005-0000-0000-0000FF0B0000}"/>
    <cellStyle name="Normal 10 2 10 19 13" xfId="3072" xr:uid="{00000000-0005-0000-0000-0000000C0000}"/>
    <cellStyle name="Normal 10 2 10 19 14" xfId="3073" xr:uid="{00000000-0005-0000-0000-0000010C0000}"/>
    <cellStyle name="Normal 10 2 10 19 2" xfId="3074" xr:uid="{00000000-0005-0000-0000-0000020C0000}"/>
    <cellStyle name="Normal 10 2 10 19 2 10" xfId="3075" xr:uid="{00000000-0005-0000-0000-0000030C0000}"/>
    <cellStyle name="Normal 10 2 10 19 2 2" xfId="3076" xr:uid="{00000000-0005-0000-0000-0000040C0000}"/>
    <cellStyle name="Normal 10 2 10 19 2 3" xfId="3077" xr:uid="{00000000-0005-0000-0000-0000050C0000}"/>
    <cellStyle name="Normal 10 2 10 19 2 4" xfId="3078" xr:uid="{00000000-0005-0000-0000-0000060C0000}"/>
    <cellStyle name="Normal 10 2 10 19 2 5" xfId="3079" xr:uid="{00000000-0005-0000-0000-0000070C0000}"/>
    <cellStyle name="Normal 10 2 10 19 2 6" xfId="3080" xr:uid="{00000000-0005-0000-0000-0000080C0000}"/>
    <cellStyle name="Normal 10 2 10 19 2 7" xfId="3081" xr:uid="{00000000-0005-0000-0000-0000090C0000}"/>
    <cellStyle name="Normal 10 2 10 19 2 8" xfId="3082" xr:uid="{00000000-0005-0000-0000-00000A0C0000}"/>
    <cellStyle name="Normal 10 2 10 19 2 9" xfId="3083" xr:uid="{00000000-0005-0000-0000-00000B0C0000}"/>
    <cellStyle name="Normal 10 2 10 19 3" xfId="3084" xr:uid="{00000000-0005-0000-0000-00000C0C0000}"/>
    <cellStyle name="Normal 10 2 10 19 3 10" xfId="3085" xr:uid="{00000000-0005-0000-0000-00000D0C0000}"/>
    <cellStyle name="Normal 10 2 10 19 3 2" xfId="3086" xr:uid="{00000000-0005-0000-0000-00000E0C0000}"/>
    <cellStyle name="Normal 10 2 10 19 3 3" xfId="3087" xr:uid="{00000000-0005-0000-0000-00000F0C0000}"/>
    <cellStyle name="Normal 10 2 10 19 3 4" xfId="3088" xr:uid="{00000000-0005-0000-0000-0000100C0000}"/>
    <cellStyle name="Normal 10 2 10 19 3 5" xfId="3089" xr:uid="{00000000-0005-0000-0000-0000110C0000}"/>
    <cellStyle name="Normal 10 2 10 19 3 6" xfId="3090" xr:uid="{00000000-0005-0000-0000-0000120C0000}"/>
    <cellStyle name="Normal 10 2 10 19 3 7" xfId="3091" xr:uid="{00000000-0005-0000-0000-0000130C0000}"/>
    <cellStyle name="Normal 10 2 10 19 3 8" xfId="3092" xr:uid="{00000000-0005-0000-0000-0000140C0000}"/>
    <cellStyle name="Normal 10 2 10 19 3 9" xfId="3093" xr:uid="{00000000-0005-0000-0000-0000150C0000}"/>
    <cellStyle name="Normal 10 2 10 19 4" xfId="3094" xr:uid="{00000000-0005-0000-0000-0000160C0000}"/>
    <cellStyle name="Normal 10 2 10 19 4 10" xfId="3095" xr:uid="{00000000-0005-0000-0000-0000170C0000}"/>
    <cellStyle name="Normal 10 2 10 19 4 2" xfId="3096" xr:uid="{00000000-0005-0000-0000-0000180C0000}"/>
    <cellStyle name="Normal 10 2 10 19 4 3" xfId="3097" xr:uid="{00000000-0005-0000-0000-0000190C0000}"/>
    <cellStyle name="Normal 10 2 10 19 4 4" xfId="3098" xr:uid="{00000000-0005-0000-0000-00001A0C0000}"/>
    <cellStyle name="Normal 10 2 10 19 4 5" xfId="3099" xr:uid="{00000000-0005-0000-0000-00001B0C0000}"/>
    <cellStyle name="Normal 10 2 10 19 4 6" xfId="3100" xr:uid="{00000000-0005-0000-0000-00001C0C0000}"/>
    <cellStyle name="Normal 10 2 10 19 4 7" xfId="3101" xr:uid="{00000000-0005-0000-0000-00001D0C0000}"/>
    <cellStyle name="Normal 10 2 10 19 4 8" xfId="3102" xr:uid="{00000000-0005-0000-0000-00001E0C0000}"/>
    <cellStyle name="Normal 10 2 10 19 4 9" xfId="3103" xr:uid="{00000000-0005-0000-0000-00001F0C0000}"/>
    <cellStyle name="Normal 10 2 10 19 5" xfId="3104" xr:uid="{00000000-0005-0000-0000-0000200C0000}"/>
    <cellStyle name="Normal 10 2 10 19 5 10" xfId="3105" xr:uid="{00000000-0005-0000-0000-0000210C0000}"/>
    <cellStyle name="Normal 10 2 10 19 5 2" xfId="3106" xr:uid="{00000000-0005-0000-0000-0000220C0000}"/>
    <cellStyle name="Normal 10 2 10 19 5 3" xfId="3107" xr:uid="{00000000-0005-0000-0000-0000230C0000}"/>
    <cellStyle name="Normal 10 2 10 19 5 4" xfId="3108" xr:uid="{00000000-0005-0000-0000-0000240C0000}"/>
    <cellStyle name="Normal 10 2 10 19 5 5" xfId="3109" xr:uid="{00000000-0005-0000-0000-0000250C0000}"/>
    <cellStyle name="Normal 10 2 10 19 5 6" xfId="3110" xr:uid="{00000000-0005-0000-0000-0000260C0000}"/>
    <cellStyle name="Normal 10 2 10 19 5 7" xfId="3111" xr:uid="{00000000-0005-0000-0000-0000270C0000}"/>
    <cellStyle name="Normal 10 2 10 19 5 8" xfId="3112" xr:uid="{00000000-0005-0000-0000-0000280C0000}"/>
    <cellStyle name="Normal 10 2 10 19 5 9" xfId="3113" xr:uid="{00000000-0005-0000-0000-0000290C0000}"/>
    <cellStyle name="Normal 10 2 10 19 6" xfId="3114" xr:uid="{00000000-0005-0000-0000-00002A0C0000}"/>
    <cellStyle name="Normal 10 2 10 19 7" xfId="3115" xr:uid="{00000000-0005-0000-0000-00002B0C0000}"/>
    <cellStyle name="Normal 10 2 10 19 8" xfId="3116" xr:uid="{00000000-0005-0000-0000-00002C0C0000}"/>
    <cellStyle name="Normal 10 2 10 19 9" xfId="3117" xr:uid="{00000000-0005-0000-0000-00002D0C0000}"/>
    <cellStyle name="Normal 10 2 10 2" xfId="3118" xr:uid="{00000000-0005-0000-0000-00002E0C0000}"/>
    <cellStyle name="Normal 10 2 10 2 10" xfId="3119" xr:uid="{00000000-0005-0000-0000-00002F0C0000}"/>
    <cellStyle name="Normal 10 2 10 2 10 10" xfId="3120" xr:uid="{00000000-0005-0000-0000-0000300C0000}"/>
    <cellStyle name="Normal 10 2 10 2 10 11" xfId="3121" xr:uid="{00000000-0005-0000-0000-0000310C0000}"/>
    <cellStyle name="Normal 10 2 10 2 10 12" xfId="3122" xr:uid="{00000000-0005-0000-0000-0000320C0000}"/>
    <cellStyle name="Normal 10 2 10 2 10 13" xfId="3123" xr:uid="{00000000-0005-0000-0000-0000330C0000}"/>
    <cellStyle name="Normal 10 2 10 2 10 14" xfId="3124" xr:uid="{00000000-0005-0000-0000-0000340C0000}"/>
    <cellStyle name="Normal 10 2 10 2 10 2" xfId="3125" xr:uid="{00000000-0005-0000-0000-0000350C0000}"/>
    <cellStyle name="Normal 10 2 10 2 10 2 10" xfId="3126" xr:uid="{00000000-0005-0000-0000-0000360C0000}"/>
    <cellStyle name="Normal 10 2 10 2 10 2 2" xfId="3127" xr:uid="{00000000-0005-0000-0000-0000370C0000}"/>
    <cellStyle name="Normal 10 2 10 2 10 2 3" xfId="3128" xr:uid="{00000000-0005-0000-0000-0000380C0000}"/>
    <cellStyle name="Normal 10 2 10 2 10 2 4" xfId="3129" xr:uid="{00000000-0005-0000-0000-0000390C0000}"/>
    <cellStyle name="Normal 10 2 10 2 10 2 5" xfId="3130" xr:uid="{00000000-0005-0000-0000-00003A0C0000}"/>
    <cellStyle name="Normal 10 2 10 2 10 2 6" xfId="3131" xr:uid="{00000000-0005-0000-0000-00003B0C0000}"/>
    <cellStyle name="Normal 10 2 10 2 10 2 7" xfId="3132" xr:uid="{00000000-0005-0000-0000-00003C0C0000}"/>
    <cellStyle name="Normal 10 2 10 2 10 2 8" xfId="3133" xr:uid="{00000000-0005-0000-0000-00003D0C0000}"/>
    <cellStyle name="Normal 10 2 10 2 10 2 9" xfId="3134" xr:uid="{00000000-0005-0000-0000-00003E0C0000}"/>
    <cellStyle name="Normal 10 2 10 2 10 3" xfId="3135" xr:uid="{00000000-0005-0000-0000-00003F0C0000}"/>
    <cellStyle name="Normal 10 2 10 2 10 3 10" xfId="3136" xr:uid="{00000000-0005-0000-0000-0000400C0000}"/>
    <cellStyle name="Normal 10 2 10 2 10 3 2" xfId="3137" xr:uid="{00000000-0005-0000-0000-0000410C0000}"/>
    <cellStyle name="Normal 10 2 10 2 10 3 3" xfId="3138" xr:uid="{00000000-0005-0000-0000-0000420C0000}"/>
    <cellStyle name="Normal 10 2 10 2 10 3 4" xfId="3139" xr:uid="{00000000-0005-0000-0000-0000430C0000}"/>
    <cellStyle name="Normal 10 2 10 2 10 3 5" xfId="3140" xr:uid="{00000000-0005-0000-0000-0000440C0000}"/>
    <cellStyle name="Normal 10 2 10 2 10 3 6" xfId="3141" xr:uid="{00000000-0005-0000-0000-0000450C0000}"/>
    <cellStyle name="Normal 10 2 10 2 10 3 7" xfId="3142" xr:uid="{00000000-0005-0000-0000-0000460C0000}"/>
    <cellStyle name="Normal 10 2 10 2 10 3 8" xfId="3143" xr:uid="{00000000-0005-0000-0000-0000470C0000}"/>
    <cellStyle name="Normal 10 2 10 2 10 3 9" xfId="3144" xr:uid="{00000000-0005-0000-0000-0000480C0000}"/>
    <cellStyle name="Normal 10 2 10 2 10 4" xfId="3145" xr:uid="{00000000-0005-0000-0000-0000490C0000}"/>
    <cellStyle name="Normal 10 2 10 2 10 4 10" xfId="3146" xr:uid="{00000000-0005-0000-0000-00004A0C0000}"/>
    <cellStyle name="Normal 10 2 10 2 10 4 2" xfId="3147" xr:uid="{00000000-0005-0000-0000-00004B0C0000}"/>
    <cellStyle name="Normal 10 2 10 2 10 4 3" xfId="3148" xr:uid="{00000000-0005-0000-0000-00004C0C0000}"/>
    <cellStyle name="Normal 10 2 10 2 10 4 4" xfId="3149" xr:uid="{00000000-0005-0000-0000-00004D0C0000}"/>
    <cellStyle name="Normal 10 2 10 2 10 4 5" xfId="3150" xr:uid="{00000000-0005-0000-0000-00004E0C0000}"/>
    <cellStyle name="Normal 10 2 10 2 10 4 6" xfId="3151" xr:uid="{00000000-0005-0000-0000-00004F0C0000}"/>
    <cellStyle name="Normal 10 2 10 2 10 4 7" xfId="3152" xr:uid="{00000000-0005-0000-0000-0000500C0000}"/>
    <cellStyle name="Normal 10 2 10 2 10 4 8" xfId="3153" xr:uid="{00000000-0005-0000-0000-0000510C0000}"/>
    <cellStyle name="Normal 10 2 10 2 10 4 9" xfId="3154" xr:uid="{00000000-0005-0000-0000-0000520C0000}"/>
    <cellStyle name="Normal 10 2 10 2 10 5" xfId="3155" xr:uid="{00000000-0005-0000-0000-0000530C0000}"/>
    <cellStyle name="Normal 10 2 10 2 10 5 10" xfId="3156" xr:uid="{00000000-0005-0000-0000-0000540C0000}"/>
    <cellStyle name="Normal 10 2 10 2 10 5 2" xfId="3157" xr:uid="{00000000-0005-0000-0000-0000550C0000}"/>
    <cellStyle name="Normal 10 2 10 2 10 5 3" xfId="3158" xr:uid="{00000000-0005-0000-0000-0000560C0000}"/>
    <cellStyle name="Normal 10 2 10 2 10 5 4" xfId="3159" xr:uid="{00000000-0005-0000-0000-0000570C0000}"/>
    <cellStyle name="Normal 10 2 10 2 10 5 5" xfId="3160" xr:uid="{00000000-0005-0000-0000-0000580C0000}"/>
    <cellStyle name="Normal 10 2 10 2 10 5 6" xfId="3161" xr:uid="{00000000-0005-0000-0000-0000590C0000}"/>
    <cellStyle name="Normal 10 2 10 2 10 5 7" xfId="3162" xr:uid="{00000000-0005-0000-0000-00005A0C0000}"/>
    <cellStyle name="Normal 10 2 10 2 10 5 8" xfId="3163" xr:uid="{00000000-0005-0000-0000-00005B0C0000}"/>
    <cellStyle name="Normal 10 2 10 2 10 5 9" xfId="3164" xr:uid="{00000000-0005-0000-0000-00005C0C0000}"/>
    <cellStyle name="Normal 10 2 10 2 10 6" xfId="3165" xr:uid="{00000000-0005-0000-0000-00005D0C0000}"/>
    <cellStyle name="Normal 10 2 10 2 10 7" xfId="3166" xr:uid="{00000000-0005-0000-0000-00005E0C0000}"/>
    <cellStyle name="Normal 10 2 10 2 10 8" xfId="3167" xr:uid="{00000000-0005-0000-0000-00005F0C0000}"/>
    <cellStyle name="Normal 10 2 10 2 10 9" xfId="3168" xr:uid="{00000000-0005-0000-0000-0000600C0000}"/>
    <cellStyle name="Normal 10 2 10 2 11" xfId="3169" xr:uid="{00000000-0005-0000-0000-0000610C0000}"/>
    <cellStyle name="Normal 10 2 10 2 11 10" xfId="3170" xr:uid="{00000000-0005-0000-0000-0000620C0000}"/>
    <cellStyle name="Normal 10 2 10 2 11 11" xfId="3171" xr:uid="{00000000-0005-0000-0000-0000630C0000}"/>
    <cellStyle name="Normal 10 2 10 2 11 12" xfId="3172" xr:uid="{00000000-0005-0000-0000-0000640C0000}"/>
    <cellStyle name="Normal 10 2 10 2 11 13" xfId="3173" xr:uid="{00000000-0005-0000-0000-0000650C0000}"/>
    <cellStyle name="Normal 10 2 10 2 11 14" xfId="3174" xr:uid="{00000000-0005-0000-0000-0000660C0000}"/>
    <cellStyle name="Normal 10 2 10 2 11 2" xfId="3175" xr:uid="{00000000-0005-0000-0000-0000670C0000}"/>
    <cellStyle name="Normal 10 2 10 2 11 2 10" xfId="3176" xr:uid="{00000000-0005-0000-0000-0000680C0000}"/>
    <cellStyle name="Normal 10 2 10 2 11 2 2" xfId="3177" xr:uid="{00000000-0005-0000-0000-0000690C0000}"/>
    <cellStyle name="Normal 10 2 10 2 11 2 3" xfId="3178" xr:uid="{00000000-0005-0000-0000-00006A0C0000}"/>
    <cellStyle name="Normal 10 2 10 2 11 2 4" xfId="3179" xr:uid="{00000000-0005-0000-0000-00006B0C0000}"/>
    <cellStyle name="Normal 10 2 10 2 11 2 5" xfId="3180" xr:uid="{00000000-0005-0000-0000-00006C0C0000}"/>
    <cellStyle name="Normal 10 2 10 2 11 2 6" xfId="3181" xr:uid="{00000000-0005-0000-0000-00006D0C0000}"/>
    <cellStyle name="Normal 10 2 10 2 11 2 7" xfId="3182" xr:uid="{00000000-0005-0000-0000-00006E0C0000}"/>
    <cellStyle name="Normal 10 2 10 2 11 2 8" xfId="3183" xr:uid="{00000000-0005-0000-0000-00006F0C0000}"/>
    <cellStyle name="Normal 10 2 10 2 11 2 9" xfId="3184" xr:uid="{00000000-0005-0000-0000-0000700C0000}"/>
    <cellStyle name="Normal 10 2 10 2 11 3" xfId="3185" xr:uid="{00000000-0005-0000-0000-0000710C0000}"/>
    <cellStyle name="Normal 10 2 10 2 11 3 10" xfId="3186" xr:uid="{00000000-0005-0000-0000-0000720C0000}"/>
    <cellStyle name="Normal 10 2 10 2 11 3 2" xfId="3187" xr:uid="{00000000-0005-0000-0000-0000730C0000}"/>
    <cellStyle name="Normal 10 2 10 2 11 3 3" xfId="3188" xr:uid="{00000000-0005-0000-0000-0000740C0000}"/>
    <cellStyle name="Normal 10 2 10 2 11 3 4" xfId="3189" xr:uid="{00000000-0005-0000-0000-0000750C0000}"/>
    <cellStyle name="Normal 10 2 10 2 11 3 5" xfId="3190" xr:uid="{00000000-0005-0000-0000-0000760C0000}"/>
    <cellStyle name="Normal 10 2 10 2 11 3 6" xfId="3191" xr:uid="{00000000-0005-0000-0000-0000770C0000}"/>
    <cellStyle name="Normal 10 2 10 2 11 3 7" xfId="3192" xr:uid="{00000000-0005-0000-0000-0000780C0000}"/>
    <cellStyle name="Normal 10 2 10 2 11 3 8" xfId="3193" xr:uid="{00000000-0005-0000-0000-0000790C0000}"/>
    <cellStyle name="Normal 10 2 10 2 11 3 9" xfId="3194" xr:uid="{00000000-0005-0000-0000-00007A0C0000}"/>
    <cellStyle name="Normal 10 2 10 2 11 4" xfId="3195" xr:uid="{00000000-0005-0000-0000-00007B0C0000}"/>
    <cellStyle name="Normal 10 2 10 2 11 4 10" xfId="3196" xr:uid="{00000000-0005-0000-0000-00007C0C0000}"/>
    <cellStyle name="Normal 10 2 10 2 11 4 2" xfId="3197" xr:uid="{00000000-0005-0000-0000-00007D0C0000}"/>
    <cellStyle name="Normal 10 2 10 2 11 4 3" xfId="3198" xr:uid="{00000000-0005-0000-0000-00007E0C0000}"/>
    <cellStyle name="Normal 10 2 10 2 11 4 4" xfId="3199" xr:uid="{00000000-0005-0000-0000-00007F0C0000}"/>
    <cellStyle name="Normal 10 2 10 2 11 4 5" xfId="3200" xr:uid="{00000000-0005-0000-0000-0000800C0000}"/>
    <cellStyle name="Normal 10 2 10 2 11 4 6" xfId="3201" xr:uid="{00000000-0005-0000-0000-0000810C0000}"/>
    <cellStyle name="Normal 10 2 10 2 11 4 7" xfId="3202" xr:uid="{00000000-0005-0000-0000-0000820C0000}"/>
    <cellStyle name="Normal 10 2 10 2 11 4 8" xfId="3203" xr:uid="{00000000-0005-0000-0000-0000830C0000}"/>
    <cellStyle name="Normal 10 2 10 2 11 4 9" xfId="3204" xr:uid="{00000000-0005-0000-0000-0000840C0000}"/>
    <cellStyle name="Normal 10 2 10 2 11 5" xfId="3205" xr:uid="{00000000-0005-0000-0000-0000850C0000}"/>
    <cellStyle name="Normal 10 2 10 2 11 5 10" xfId="3206" xr:uid="{00000000-0005-0000-0000-0000860C0000}"/>
    <cellStyle name="Normal 10 2 10 2 11 5 2" xfId="3207" xr:uid="{00000000-0005-0000-0000-0000870C0000}"/>
    <cellStyle name="Normal 10 2 10 2 11 5 3" xfId="3208" xr:uid="{00000000-0005-0000-0000-0000880C0000}"/>
    <cellStyle name="Normal 10 2 10 2 11 5 4" xfId="3209" xr:uid="{00000000-0005-0000-0000-0000890C0000}"/>
    <cellStyle name="Normal 10 2 10 2 11 5 5" xfId="3210" xr:uid="{00000000-0005-0000-0000-00008A0C0000}"/>
    <cellStyle name="Normal 10 2 10 2 11 5 6" xfId="3211" xr:uid="{00000000-0005-0000-0000-00008B0C0000}"/>
    <cellStyle name="Normal 10 2 10 2 11 5 7" xfId="3212" xr:uid="{00000000-0005-0000-0000-00008C0C0000}"/>
    <cellStyle name="Normal 10 2 10 2 11 5 8" xfId="3213" xr:uid="{00000000-0005-0000-0000-00008D0C0000}"/>
    <cellStyle name="Normal 10 2 10 2 11 5 9" xfId="3214" xr:uid="{00000000-0005-0000-0000-00008E0C0000}"/>
    <cellStyle name="Normal 10 2 10 2 11 6" xfId="3215" xr:uid="{00000000-0005-0000-0000-00008F0C0000}"/>
    <cellStyle name="Normal 10 2 10 2 11 7" xfId="3216" xr:uid="{00000000-0005-0000-0000-0000900C0000}"/>
    <cellStyle name="Normal 10 2 10 2 11 8" xfId="3217" xr:uid="{00000000-0005-0000-0000-0000910C0000}"/>
    <cellStyle name="Normal 10 2 10 2 11 9" xfId="3218" xr:uid="{00000000-0005-0000-0000-0000920C0000}"/>
    <cellStyle name="Normal 10 2 10 2 12" xfId="3219" xr:uid="{00000000-0005-0000-0000-0000930C0000}"/>
    <cellStyle name="Normal 10 2 10 2 12 10" xfId="3220" xr:uid="{00000000-0005-0000-0000-0000940C0000}"/>
    <cellStyle name="Normal 10 2 10 2 12 11" xfId="3221" xr:uid="{00000000-0005-0000-0000-0000950C0000}"/>
    <cellStyle name="Normal 10 2 10 2 12 12" xfId="3222" xr:uid="{00000000-0005-0000-0000-0000960C0000}"/>
    <cellStyle name="Normal 10 2 10 2 12 13" xfId="3223" xr:uid="{00000000-0005-0000-0000-0000970C0000}"/>
    <cellStyle name="Normal 10 2 10 2 12 14" xfId="3224" xr:uid="{00000000-0005-0000-0000-0000980C0000}"/>
    <cellStyle name="Normal 10 2 10 2 12 2" xfId="3225" xr:uid="{00000000-0005-0000-0000-0000990C0000}"/>
    <cellStyle name="Normal 10 2 10 2 12 2 10" xfId="3226" xr:uid="{00000000-0005-0000-0000-00009A0C0000}"/>
    <cellStyle name="Normal 10 2 10 2 12 2 2" xfId="3227" xr:uid="{00000000-0005-0000-0000-00009B0C0000}"/>
    <cellStyle name="Normal 10 2 10 2 12 2 3" xfId="3228" xr:uid="{00000000-0005-0000-0000-00009C0C0000}"/>
    <cellStyle name="Normal 10 2 10 2 12 2 4" xfId="3229" xr:uid="{00000000-0005-0000-0000-00009D0C0000}"/>
    <cellStyle name="Normal 10 2 10 2 12 2 5" xfId="3230" xr:uid="{00000000-0005-0000-0000-00009E0C0000}"/>
    <cellStyle name="Normal 10 2 10 2 12 2 6" xfId="3231" xr:uid="{00000000-0005-0000-0000-00009F0C0000}"/>
    <cellStyle name="Normal 10 2 10 2 12 2 7" xfId="3232" xr:uid="{00000000-0005-0000-0000-0000A00C0000}"/>
    <cellStyle name="Normal 10 2 10 2 12 2 8" xfId="3233" xr:uid="{00000000-0005-0000-0000-0000A10C0000}"/>
    <cellStyle name="Normal 10 2 10 2 12 2 9" xfId="3234" xr:uid="{00000000-0005-0000-0000-0000A20C0000}"/>
    <cellStyle name="Normal 10 2 10 2 12 3" xfId="3235" xr:uid="{00000000-0005-0000-0000-0000A30C0000}"/>
    <cellStyle name="Normal 10 2 10 2 12 3 10" xfId="3236" xr:uid="{00000000-0005-0000-0000-0000A40C0000}"/>
    <cellStyle name="Normal 10 2 10 2 12 3 2" xfId="3237" xr:uid="{00000000-0005-0000-0000-0000A50C0000}"/>
    <cellStyle name="Normal 10 2 10 2 12 3 3" xfId="3238" xr:uid="{00000000-0005-0000-0000-0000A60C0000}"/>
    <cellStyle name="Normal 10 2 10 2 12 3 4" xfId="3239" xr:uid="{00000000-0005-0000-0000-0000A70C0000}"/>
    <cellStyle name="Normal 10 2 10 2 12 3 5" xfId="3240" xr:uid="{00000000-0005-0000-0000-0000A80C0000}"/>
    <cellStyle name="Normal 10 2 10 2 12 3 6" xfId="3241" xr:uid="{00000000-0005-0000-0000-0000A90C0000}"/>
    <cellStyle name="Normal 10 2 10 2 12 3 7" xfId="3242" xr:uid="{00000000-0005-0000-0000-0000AA0C0000}"/>
    <cellStyle name="Normal 10 2 10 2 12 3 8" xfId="3243" xr:uid="{00000000-0005-0000-0000-0000AB0C0000}"/>
    <cellStyle name="Normal 10 2 10 2 12 3 9" xfId="3244" xr:uid="{00000000-0005-0000-0000-0000AC0C0000}"/>
    <cellStyle name="Normal 10 2 10 2 12 4" xfId="3245" xr:uid="{00000000-0005-0000-0000-0000AD0C0000}"/>
    <cellStyle name="Normal 10 2 10 2 12 4 10" xfId="3246" xr:uid="{00000000-0005-0000-0000-0000AE0C0000}"/>
    <cellStyle name="Normal 10 2 10 2 12 4 2" xfId="3247" xr:uid="{00000000-0005-0000-0000-0000AF0C0000}"/>
    <cellStyle name="Normal 10 2 10 2 12 4 3" xfId="3248" xr:uid="{00000000-0005-0000-0000-0000B00C0000}"/>
    <cellStyle name="Normal 10 2 10 2 12 4 4" xfId="3249" xr:uid="{00000000-0005-0000-0000-0000B10C0000}"/>
    <cellStyle name="Normal 10 2 10 2 12 4 5" xfId="3250" xr:uid="{00000000-0005-0000-0000-0000B20C0000}"/>
    <cellStyle name="Normal 10 2 10 2 12 4 6" xfId="3251" xr:uid="{00000000-0005-0000-0000-0000B30C0000}"/>
    <cellStyle name="Normal 10 2 10 2 12 4 7" xfId="3252" xr:uid="{00000000-0005-0000-0000-0000B40C0000}"/>
    <cellStyle name="Normal 10 2 10 2 12 4 8" xfId="3253" xr:uid="{00000000-0005-0000-0000-0000B50C0000}"/>
    <cellStyle name="Normal 10 2 10 2 12 4 9" xfId="3254" xr:uid="{00000000-0005-0000-0000-0000B60C0000}"/>
    <cellStyle name="Normal 10 2 10 2 12 5" xfId="3255" xr:uid="{00000000-0005-0000-0000-0000B70C0000}"/>
    <cellStyle name="Normal 10 2 10 2 12 5 10" xfId="3256" xr:uid="{00000000-0005-0000-0000-0000B80C0000}"/>
    <cellStyle name="Normal 10 2 10 2 12 5 2" xfId="3257" xr:uid="{00000000-0005-0000-0000-0000B90C0000}"/>
    <cellStyle name="Normal 10 2 10 2 12 5 3" xfId="3258" xr:uid="{00000000-0005-0000-0000-0000BA0C0000}"/>
    <cellStyle name="Normal 10 2 10 2 12 5 4" xfId="3259" xr:uid="{00000000-0005-0000-0000-0000BB0C0000}"/>
    <cellStyle name="Normal 10 2 10 2 12 5 5" xfId="3260" xr:uid="{00000000-0005-0000-0000-0000BC0C0000}"/>
    <cellStyle name="Normal 10 2 10 2 12 5 6" xfId="3261" xr:uid="{00000000-0005-0000-0000-0000BD0C0000}"/>
    <cellStyle name="Normal 10 2 10 2 12 5 7" xfId="3262" xr:uid="{00000000-0005-0000-0000-0000BE0C0000}"/>
    <cellStyle name="Normal 10 2 10 2 12 5 8" xfId="3263" xr:uid="{00000000-0005-0000-0000-0000BF0C0000}"/>
    <cellStyle name="Normal 10 2 10 2 12 5 9" xfId="3264" xr:uid="{00000000-0005-0000-0000-0000C00C0000}"/>
    <cellStyle name="Normal 10 2 10 2 12 6" xfId="3265" xr:uid="{00000000-0005-0000-0000-0000C10C0000}"/>
    <cellStyle name="Normal 10 2 10 2 12 7" xfId="3266" xr:uid="{00000000-0005-0000-0000-0000C20C0000}"/>
    <cellStyle name="Normal 10 2 10 2 12 8" xfId="3267" xr:uid="{00000000-0005-0000-0000-0000C30C0000}"/>
    <cellStyle name="Normal 10 2 10 2 12 9" xfId="3268" xr:uid="{00000000-0005-0000-0000-0000C40C0000}"/>
    <cellStyle name="Normal 10 2 10 2 13" xfId="3269" xr:uid="{00000000-0005-0000-0000-0000C50C0000}"/>
    <cellStyle name="Normal 10 2 10 2 13 10" xfId="3270" xr:uid="{00000000-0005-0000-0000-0000C60C0000}"/>
    <cellStyle name="Normal 10 2 10 2 13 11" xfId="3271" xr:uid="{00000000-0005-0000-0000-0000C70C0000}"/>
    <cellStyle name="Normal 10 2 10 2 13 12" xfId="3272" xr:uid="{00000000-0005-0000-0000-0000C80C0000}"/>
    <cellStyle name="Normal 10 2 10 2 13 13" xfId="3273" xr:uid="{00000000-0005-0000-0000-0000C90C0000}"/>
    <cellStyle name="Normal 10 2 10 2 13 14" xfId="3274" xr:uid="{00000000-0005-0000-0000-0000CA0C0000}"/>
    <cellStyle name="Normal 10 2 10 2 13 2" xfId="3275" xr:uid="{00000000-0005-0000-0000-0000CB0C0000}"/>
    <cellStyle name="Normal 10 2 10 2 13 2 10" xfId="3276" xr:uid="{00000000-0005-0000-0000-0000CC0C0000}"/>
    <cellStyle name="Normal 10 2 10 2 13 2 2" xfId="3277" xr:uid="{00000000-0005-0000-0000-0000CD0C0000}"/>
    <cellStyle name="Normal 10 2 10 2 13 2 3" xfId="3278" xr:uid="{00000000-0005-0000-0000-0000CE0C0000}"/>
    <cellStyle name="Normal 10 2 10 2 13 2 4" xfId="3279" xr:uid="{00000000-0005-0000-0000-0000CF0C0000}"/>
    <cellStyle name="Normal 10 2 10 2 13 2 5" xfId="3280" xr:uid="{00000000-0005-0000-0000-0000D00C0000}"/>
    <cellStyle name="Normal 10 2 10 2 13 2 6" xfId="3281" xr:uid="{00000000-0005-0000-0000-0000D10C0000}"/>
    <cellStyle name="Normal 10 2 10 2 13 2 7" xfId="3282" xr:uid="{00000000-0005-0000-0000-0000D20C0000}"/>
    <cellStyle name="Normal 10 2 10 2 13 2 8" xfId="3283" xr:uid="{00000000-0005-0000-0000-0000D30C0000}"/>
    <cellStyle name="Normal 10 2 10 2 13 2 9" xfId="3284" xr:uid="{00000000-0005-0000-0000-0000D40C0000}"/>
    <cellStyle name="Normal 10 2 10 2 13 3" xfId="3285" xr:uid="{00000000-0005-0000-0000-0000D50C0000}"/>
    <cellStyle name="Normal 10 2 10 2 13 3 10" xfId="3286" xr:uid="{00000000-0005-0000-0000-0000D60C0000}"/>
    <cellStyle name="Normal 10 2 10 2 13 3 2" xfId="3287" xr:uid="{00000000-0005-0000-0000-0000D70C0000}"/>
    <cellStyle name="Normal 10 2 10 2 13 3 3" xfId="3288" xr:uid="{00000000-0005-0000-0000-0000D80C0000}"/>
    <cellStyle name="Normal 10 2 10 2 13 3 4" xfId="3289" xr:uid="{00000000-0005-0000-0000-0000D90C0000}"/>
    <cellStyle name="Normal 10 2 10 2 13 3 5" xfId="3290" xr:uid="{00000000-0005-0000-0000-0000DA0C0000}"/>
    <cellStyle name="Normal 10 2 10 2 13 3 6" xfId="3291" xr:uid="{00000000-0005-0000-0000-0000DB0C0000}"/>
    <cellStyle name="Normal 10 2 10 2 13 3 7" xfId="3292" xr:uid="{00000000-0005-0000-0000-0000DC0C0000}"/>
    <cellStyle name="Normal 10 2 10 2 13 3 8" xfId="3293" xr:uid="{00000000-0005-0000-0000-0000DD0C0000}"/>
    <cellStyle name="Normal 10 2 10 2 13 3 9" xfId="3294" xr:uid="{00000000-0005-0000-0000-0000DE0C0000}"/>
    <cellStyle name="Normal 10 2 10 2 13 4" xfId="3295" xr:uid="{00000000-0005-0000-0000-0000DF0C0000}"/>
    <cellStyle name="Normal 10 2 10 2 13 4 10" xfId="3296" xr:uid="{00000000-0005-0000-0000-0000E00C0000}"/>
    <cellStyle name="Normal 10 2 10 2 13 4 2" xfId="3297" xr:uid="{00000000-0005-0000-0000-0000E10C0000}"/>
    <cellStyle name="Normal 10 2 10 2 13 4 3" xfId="3298" xr:uid="{00000000-0005-0000-0000-0000E20C0000}"/>
    <cellStyle name="Normal 10 2 10 2 13 4 4" xfId="3299" xr:uid="{00000000-0005-0000-0000-0000E30C0000}"/>
    <cellStyle name="Normal 10 2 10 2 13 4 5" xfId="3300" xr:uid="{00000000-0005-0000-0000-0000E40C0000}"/>
    <cellStyle name="Normal 10 2 10 2 13 4 6" xfId="3301" xr:uid="{00000000-0005-0000-0000-0000E50C0000}"/>
    <cellStyle name="Normal 10 2 10 2 13 4 7" xfId="3302" xr:uid="{00000000-0005-0000-0000-0000E60C0000}"/>
    <cellStyle name="Normal 10 2 10 2 13 4 8" xfId="3303" xr:uid="{00000000-0005-0000-0000-0000E70C0000}"/>
    <cellStyle name="Normal 10 2 10 2 13 4 9" xfId="3304" xr:uid="{00000000-0005-0000-0000-0000E80C0000}"/>
    <cellStyle name="Normal 10 2 10 2 13 5" xfId="3305" xr:uid="{00000000-0005-0000-0000-0000E90C0000}"/>
    <cellStyle name="Normal 10 2 10 2 13 5 10" xfId="3306" xr:uid="{00000000-0005-0000-0000-0000EA0C0000}"/>
    <cellStyle name="Normal 10 2 10 2 13 5 2" xfId="3307" xr:uid="{00000000-0005-0000-0000-0000EB0C0000}"/>
    <cellStyle name="Normal 10 2 10 2 13 5 3" xfId="3308" xr:uid="{00000000-0005-0000-0000-0000EC0C0000}"/>
    <cellStyle name="Normal 10 2 10 2 13 5 4" xfId="3309" xr:uid="{00000000-0005-0000-0000-0000ED0C0000}"/>
    <cellStyle name="Normal 10 2 10 2 13 5 5" xfId="3310" xr:uid="{00000000-0005-0000-0000-0000EE0C0000}"/>
    <cellStyle name="Normal 10 2 10 2 13 5 6" xfId="3311" xr:uid="{00000000-0005-0000-0000-0000EF0C0000}"/>
    <cellStyle name="Normal 10 2 10 2 13 5 7" xfId="3312" xr:uid="{00000000-0005-0000-0000-0000F00C0000}"/>
    <cellStyle name="Normal 10 2 10 2 13 5 8" xfId="3313" xr:uid="{00000000-0005-0000-0000-0000F10C0000}"/>
    <cellStyle name="Normal 10 2 10 2 13 5 9" xfId="3314" xr:uid="{00000000-0005-0000-0000-0000F20C0000}"/>
    <cellStyle name="Normal 10 2 10 2 13 6" xfId="3315" xr:uid="{00000000-0005-0000-0000-0000F30C0000}"/>
    <cellStyle name="Normal 10 2 10 2 13 7" xfId="3316" xr:uid="{00000000-0005-0000-0000-0000F40C0000}"/>
    <cellStyle name="Normal 10 2 10 2 13 8" xfId="3317" xr:uid="{00000000-0005-0000-0000-0000F50C0000}"/>
    <cellStyle name="Normal 10 2 10 2 13 9" xfId="3318" xr:uid="{00000000-0005-0000-0000-0000F60C0000}"/>
    <cellStyle name="Normal 10 2 10 2 14" xfId="3319" xr:uid="{00000000-0005-0000-0000-0000F70C0000}"/>
    <cellStyle name="Normal 10 2 10 2 14 10" xfId="3320" xr:uid="{00000000-0005-0000-0000-0000F80C0000}"/>
    <cellStyle name="Normal 10 2 10 2 14 11" xfId="3321" xr:uid="{00000000-0005-0000-0000-0000F90C0000}"/>
    <cellStyle name="Normal 10 2 10 2 14 12" xfId="3322" xr:uid="{00000000-0005-0000-0000-0000FA0C0000}"/>
    <cellStyle name="Normal 10 2 10 2 14 13" xfId="3323" xr:uid="{00000000-0005-0000-0000-0000FB0C0000}"/>
    <cellStyle name="Normal 10 2 10 2 14 14" xfId="3324" xr:uid="{00000000-0005-0000-0000-0000FC0C0000}"/>
    <cellStyle name="Normal 10 2 10 2 14 2" xfId="3325" xr:uid="{00000000-0005-0000-0000-0000FD0C0000}"/>
    <cellStyle name="Normal 10 2 10 2 14 2 10" xfId="3326" xr:uid="{00000000-0005-0000-0000-0000FE0C0000}"/>
    <cellStyle name="Normal 10 2 10 2 14 2 2" xfId="3327" xr:uid="{00000000-0005-0000-0000-0000FF0C0000}"/>
    <cellStyle name="Normal 10 2 10 2 14 2 3" xfId="3328" xr:uid="{00000000-0005-0000-0000-0000000D0000}"/>
    <cellStyle name="Normal 10 2 10 2 14 2 4" xfId="3329" xr:uid="{00000000-0005-0000-0000-0000010D0000}"/>
    <cellStyle name="Normal 10 2 10 2 14 2 5" xfId="3330" xr:uid="{00000000-0005-0000-0000-0000020D0000}"/>
    <cellStyle name="Normal 10 2 10 2 14 2 6" xfId="3331" xr:uid="{00000000-0005-0000-0000-0000030D0000}"/>
    <cellStyle name="Normal 10 2 10 2 14 2 7" xfId="3332" xr:uid="{00000000-0005-0000-0000-0000040D0000}"/>
    <cellStyle name="Normal 10 2 10 2 14 2 8" xfId="3333" xr:uid="{00000000-0005-0000-0000-0000050D0000}"/>
    <cellStyle name="Normal 10 2 10 2 14 2 9" xfId="3334" xr:uid="{00000000-0005-0000-0000-0000060D0000}"/>
    <cellStyle name="Normal 10 2 10 2 14 3" xfId="3335" xr:uid="{00000000-0005-0000-0000-0000070D0000}"/>
    <cellStyle name="Normal 10 2 10 2 14 3 10" xfId="3336" xr:uid="{00000000-0005-0000-0000-0000080D0000}"/>
    <cellStyle name="Normal 10 2 10 2 14 3 2" xfId="3337" xr:uid="{00000000-0005-0000-0000-0000090D0000}"/>
    <cellStyle name="Normal 10 2 10 2 14 3 3" xfId="3338" xr:uid="{00000000-0005-0000-0000-00000A0D0000}"/>
    <cellStyle name="Normal 10 2 10 2 14 3 4" xfId="3339" xr:uid="{00000000-0005-0000-0000-00000B0D0000}"/>
    <cellStyle name="Normal 10 2 10 2 14 3 5" xfId="3340" xr:uid="{00000000-0005-0000-0000-00000C0D0000}"/>
    <cellStyle name="Normal 10 2 10 2 14 3 6" xfId="3341" xr:uid="{00000000-0005-0000-0000-00000D0D0000}"/>
    <cellStyle name="Normal 10 2 10 2 14 3 7" xfId="3342" xr:uid="{00000000-0005-0000-0000-00000E0D0000}"/>
    <cellStyle name="Normal 10 2 10 2 14 3 8" xfId="3343" xr:uid="{00000000-0005-0000-0000-00000F0D0000}"/>
    <cellStyle name="Normal 10 2 10 2 14 3 9" xfId="3344" xr:uid="{00000000-0005-0000-0000-0000100D0000}"/>
    <cellStyle name="Normal 10 2 10 2 14 4" xfId="3345" xr:uid="{00000000-0005-0000-0000-0000110D0000}"/>
    <cellStyle name="Normal 10 2 10 2 14 4 10" xfId="3346" xr:uid="{00000000-0005-0000-0000-0000120D0000}"/>
    <cellStyle name="Normal 10 2 10 2 14 4 2" xfId="3347" xr:uid="{00000000-0005-0000-0000-0000130D0000}"/>
    <cellStyle name="Normal 10 2 10 2 14 4 3" xfId="3348" xr:uid="{00000000-0005-0000-0000-0000140D0000}"/>
    <cellStyle name="Normal 10 2 10 2 14 4 4" xfId="3349" xr:uid="{00000000-0005-0000-0000-0000150D0000}"/>
    <cellStyle name="Normal 10 2 10 2 14 4 5" xfId="3350" xr:uid="{00000000-0005-0000-0000-0000160D0000}"/>
    <cellStyle name="Normal 10 2 10 2 14 4 6" xfId="3351" xr:uid="{00000000-0005-0000-0000-0000170D0000}"/>
    <cellStyle name="Normal 10 2 10 2 14 4 7" xfId="3352" xr:uid="{00000000-0005-0000-0000-0000180D0000}"/>
    <cellStyle name="Normal 10 2 10 2 14 4 8" xfId="3353" xr:uid="{00000000-0005-0000-0000-0000190D0000}"/>
    <cellStyle name="Normal 10 2 10 2 14 4 9" xfId="3354" xr:uid="{00000000-0005-0000-0000-00001A0D0000}"/>
    <cellStyle name="Normal 10 2 10 2 14 5" xfId="3355" xr:uid="{00000000-0005-0000-0000-00001B0D0000}"/>
    <cellStyle name="Normal 10 2 10 2 14 5 10" xfId="3356" xr:uid="{00000000-0005-0000-0000-00001C0D0000}"/>
    <cellStyle name="Normal 10 2 10 2 14 5 2" xfId="3357" xr:uid="{00000000-0005-0000-0000-00001D0D0000}"/>
    <cellStyle name="Normal 10 2 10 2 14 5 3" xfId="3358" xr:uid="{00000000-0005-0000-0000-00001E0D0000}"/>
    <cellStyle name="Normal 10 2 10 2 14 5 4" xfId="3359" xr:uid="{00000000-0005-0000-0000-00001F0D0000}"/>
    <cellStyle name="Normal 10 2 10 2 14 5 5" xfId="3360" xr:uid="{00000000-0005-0000-0000-0000200D0000}"/>
    <cellStyle name="Normal 10 2 10 2 14 5 6" xfId="3361" xr:uid="{00000000-0005-0000-0000-0000210D0000}"/>
    <cellStyle name="Normal 10 2 10 2 14 5 7" xfId="3362" xr:uid="{00000000-0005-0000-0000-0000220D0000}"/>
    <cellStyle name="Normal 10 2 10 2 14 5 8" xfId="3363" xr:uid="{00000000-0005-0000-0000-0000230D0000}"/>
    <cellStyle name="Normal 10 2 10 2 14 5 9" xfId="3364" xr:uid="{00000000-0005-0000-0000-0000240D0000}"/>
    <cellStyle name="Normal 10 2 10 2 14 6" xfId="3365" xr:uid="{00000000-0005-0000-0000-0000250D0000}"/>
    <cellStyle name="Normal 10 2 10 2 14 7" xfId="3366" xr:uid="{00000000-0005-0000-0000-0000260D0000}"/>
    <cellStyle name="Normal 10 2 10 2 14 8" xfId="3367" xr:uid="{00000000-0005-0000-0000-0000270D0000}"/>
    <cellStyle name="Normal 10 2 10 2 14 9" xfId="3368" xr:uid="{00000000-0005-0000-0000-0000280D0000}"/>
    <cellStyle name="Normal 10 2 10 2 15" xfId="3369" xr:uid="{00000000-0005-0000-0000-0000290D0000}"/>
    <cellStyle name="Normal 10 2 10 2 15 10" xfId="3370" xr:uid="{00000000-0005-0000-0000-00002A0D0000}"/>
    <cellStyle name="Normal 10 2 10 2 15 11" xfId="3371" xr:uid="{00000000-0005-0000-0000-00002B0D0000}"/>
    <cellStyle name="Normal 10 2 10 2 15 12" xfId="3372" xr:uid="{00000000-0005-0000-0000-00002C0D0000}"/>
    <cellStyle name="Normal 10 2 10 2 15 13" xfId="3373" xr:uid="{00000000-0005-0000-0000-00002D0D0000}"/>
    <cellStyle name="Normal 10 2 10 2 15 14" xfId="3374" xr:uid="{00000000-0005-0000-0000-00002E0D0000}"/>
    <cellStyle name="Normal 10 2 10 2 15 2" xfId="3375" xr:uid="{00000000-0005-0000-0000-00002F0D0000}"/>
    <cellStyle name="Normal 10 2 10 2 15 2 10" xfId="3376" xr:uid="{00000000-0005-0000-0000-0000300D0000}"/>
    <cellStyle name="Normal 10 2 10 2 15 2 2" xfId="3377" xr:uid="{00000000-0005-0000-0000-0000310D0000}"/>
    <cellStyle name="Normal 10 2 10 2 15 2 3" xfId="3378" xr:uid="{00000000-0005-0000-0000-0000320D0000}"/>
    <cellStyle name="Normal 10 2 10 2 15 2 4" xfId="3379" xr:uid="{00000000-0005-0000-0000-0000330D0000}"/>
    <cellStyle name="Normal 10 2 10 2 15 2 5" xfId="3380" xr:uid="{00000000-0005-0000-0000-0000340D0000}"/>
    <cellStyle name="Normal 10 2 10 2 15 2 6" xfId="3381" xr:uid="{00000000-0005-0000-0000-0000350D0000}"/>
    <cellStyle name="Normal 10 2 10 2 15 2 7" xfId="3382" xr:uid="{00000000-0005-0000-0000-0000360D0000}"/>
    <cellStyle name="Normal 10 2 10 2 15 2 8" xfId="3383" xr:uid="{00000000-0005-0000-0000-0000370D0000}"/>
    <cellStyle name="Normal 10 2 10 2 15 2 9" xfId="3384" xr:uid="{00000000-0005-0000-0000-0000380D0000}"/>
    <cellStyle name="Normal 10 2 10 2 15 3" xfId="3385" xr:uid="{00000000-0005-0000-0000-0000390D0000}"/>
    <cellStyle name="Normal 10 2 10 2 15 3 10" xfId="3386" xr:uid="{00000000-0005-0000-0000-00003A0D0000}"/>
    <cellStyle name="Normal 10 2 10 2 15 3 2" xfId="3387" xr:uid="{00000000-0005-0000-0000-00003B0D0000}"/>
    <cellStyle name="Normal 10 2 10 2 15 3 3" xfId="3388" xr:uid="{00000000-0005-0000-0000-00003C0D0000}"/>
    <cellStyle name="Normal 10 2 10 2 15 3 4" xfId="3389" xr:uid="{00000000-0005-0000-0000-00003D0D0000}"/>
    <cellStyle name="Normal 10 2 10 2 15 3 5" xfId="3390" xr:uid="{00000000-0005-0000-0000-00003E0D0000}"/>
    <cellStyle name="Normal 10 2 10 2 15 3 6" xfId="3391" xr:uid="{00000000-0005-0000-0000-00003F0D0000}"/>
    <cellStyle name="Normal 10 2 10 2 15 3 7" xfId="3392" xr:uid="{00000000-0005-0000-0000-0000400D0000}"/>
    <cellStyle name="Normal 10 2 10 2 15 3 8" xfId="3393" xr:uid="{00000000-0005-0000-0000-0000410D0000}"/>
    <cellStyle name="Normal 10 2 10 2 15 3 9" xfId="3394" xr:uid="{00000000-0005-0000-0000-0000420D0000}"/>
    <cellStyle name="Normal 10 2 10 2 15 4" xfId="3395" xr:uid="{00000000-0005-0000-0000-0000430D0000}"/>
    <cellStyle name="Normal 10 2 10 2 15 4 10" xfId="3396" xr:uid="{00000000-0005-0000-0000-0000440D0000}"/>
    <cellStyle name="Normal 10 2 10 2 15 4 2" xfId="3397" xr:uid="{00000000-0005-0000-0000-0000450D0000}"/>
    <cellStyle name="Normal 10 2 10 2 15 4 3" xfId="3398" xr:uid="{00000000-0005-0000-0000-0000460D0000}"/>
    <cellStyle name="Normal 10 2 10 2 15 4 4" xfId="3399" xr:uid="{00000000-0005-0000-0000-0000470D0000}"/>
    <cellStyle name="Normal 10 2 10 2 15 4 5" xfId="3400" xr:uid="{00000000-0005-0000-0000-0000480D0000}"/>
    <cellStyle name="Normal 10 2 10 2 15 4 6" xfId="3401" xr:uid="{00000000-0005-0000-0000-0000490D0000}"/>
    <cellStyle name="Normal 10 2 10 2 15 4 7" xfId="3402" xr:uid="{00000000-0005-0000-0000-00004A0D0000}"/>
    <cellStyle name="Normal 10 2 10 2 15 4 8" xfId="3403" xr:uid="{00000000-0005-0000-0000-00004B0D0000}"/>
    <cellStyle name="Normal 10 2 10 2 15 4 9" xfId="3404" xr:uid="{00000000-0005-0000-0000-00004C0D0000}"/>
    <cellStyle name="Normal 10 2 10 2 15 5" xfId="3405" xr:uid="{00000000-0005-0000-0000-00004D0D0000}"/>
    <cellStyle name="Normal 10 2 10 2 15 5 10" xfId="3406" xr:uid="{00000000-0005-0000-0000-00004E0D0000}"/>
    <cellStyle name="Normal 10 2 10 2 15 5 2" xfId="3407" xr:uid="{00000000-0005-0000-0000-00004F0D0000}"/>
    <cellStyle name="Normal 10 2 10 2 15 5 3" xfId="3408" xr:uid="{00000000-0005-0000-0000-0000500D0000}"/>
    <cellStyle name="Normal 10 2 10 2 15 5 4" xfId="3409" xr:uid="{00000000-0005-0000-0000-0000510D0000}"/>
    <cellStyle name="Normal 10 2 10 2 15 5 5" xfId="3410" xr:uid="{00000000-0005-0000-0000-0000520D0000}"/>
    <cellStyle name="Normal 10 2 10 2 15 5 6" xfId="3411" xr:uid="{00000000-0005-0000-0000-0000530D0000}"/>
    <cellStyle name="Normal 10 2 10 2 15 5 7" xfId="3412" xr:uid="{00000000-0005-0000-0000-0000540D0000}"/>
    <cellStyle name="Normal 10 2 10 2 15 5 8" xfId="3413" xr:uid="{00000000-0005-0000-0000-0000550D0000}"/>
    <cellStyle name="Normal 10 2 10 2 15 5 9" xfId="3414" xr:uid="{00000000-0005-0000-0000-0000560D0000}"/>
    <cellStyle name="Normal 10 2 10 2 15 6" xfId="3415" xr:uid="{00000000-0005-0000-0000-0000570D0000}"/>
    <cellStyle name="Normal 10 2 10 2 15 7" xfId="3416" xr:uid="{00000000-0005-0000-0000-0000580D0000}"/>
    <cellStyle name="Normal 10 2 10 2 15 8" xfId="3417" xr:uid="{00000000-0005-0000-0000-0000590D0000}"/>
    <cellStyle name="Normal 10 2 10 2 15 9" xfId="3418" xr:uid="{00000000-0005-0000-0000-00005A0D0000}"/>
    <cellStyle name="Normal 10 2 10 2 16" xfId="3419" xr:uid="{00000000-0005-0000-0000-00005B0D0000}"/>
    <cellStyle name="Normal 10 2 10 2 16 10" xfId="3420" xr:uid="{00000000-0005-0000-0000-00005C0D0000}"/>
    <cellStyle name="Normal 10 2 10 2 16 11" xfId="3421" xr:uid="{00000000-0005-0000-0000-00005D0D0000}"/>
    <cellStyle name="Normal 10 2 10 2 16 12" xfId="3422" xr:uid="{00000000-0005-0000-0000-00005E0D0000}"/>
    <cellStyle name="Normal 10 2 10 2 16 13" xfId="3423" xr:uid="{00000000-0005-0000-0000-00005F0D0000}"/>
    <cellStyle name="Normal 10 2 10 2 16 14" xfId="3424" xr:uid="{00000000-0005-0000-0000-0000600D0000}"/>
    <cellStyle name="Normal 10 2 10 2 16 2" xfId="3425" xr:uid="{00000000-0005-0000-0000-0000610D0000}"/>
    <cellStyle name="Normal 10 2 10 2 16 2 10" xfId="3426" xr:uid="{00000000-0005-0000-0000-0000620D0000}"/>
    <cellStyle name="Normal 10 2 10 2 16 2 2" xfId="3427" xr:uid="{00000000-0005-0000-0000-0000630D0000}"/>
    <cellStyle name="Normal 10 2 10 2 16 2 3" xfId="3428" xr:uid="{00000000-0005-0000-0000-0000640D0000}"/>
    <cellStyle name="Normal 10 2 10 2 16 2 4" xfId="3429" xr:uid="{00000000-0005-0000-0000-0000650D0000}"/>
    <cellStyle name="Normal 10 2 10 2 16 2 5" xfId="3430" xr:uid="{00000000-0005-0000-0000-0000660D0000}"/>
    <cellStyle name="Normal 10 2 10 2 16 2 6" xfId="3431" xr:uid="{00000000-0005-0000-0000-0000670D0000}"/>
    <cellStyle name="Normal 10 2 10 2 16 2 7" xfId="3432" xr:uid="{00000000-0005-0000-0000-0000680D0000}"/>
    <cellStyle name="Normal 10 2 10 2 16 2 8" xfId="3433" xr:uid="{00000000-0005-0000-0000-0000690D0000}"/>
    <cellStyle name="Normal 10 2 10 2 16 2 9" xfId="3434" xr:uid="{00000000-0005-0000-0000-00006A0D0000}"/>
    <cellStyle name="Normal 10 2 10 2 16 3" xfId="3435" xr:uid="{00000000-0005-0000-0000-00006B0D0000}"/>
    <cellStyle name="Normal 10 2 10 2 16 3 10" xfId="3436" xr:uid="{00000000-0005-0000-0000-00006C0D0000}"/>
    <cellStyle name="Normal 10 2 10 2 16 3 2" xfId="3437" xr:uid="{00000000-0005-0000-0000-00006D0D0000}"/>
    <cellStyle name="Normal 10 2 10 2 16 3 3" xfId="3438" xr:uid="{00000000-0005-0000-0000-00006E0D0000}"/>
    <cellStyle name="Normal 10 2 10 2 16 3 4" xfId="3439" xr:uid="{00000000-0005-0000-0000-00006F0D0000}"/>
    <cellStyle name="Normal 10 2 10 2 16 3 5" xfId="3440" xr:uid="{00000000-0005-0000-0000-0000700D0000}"/>
    <cellStyle name="Normal 10 2 10 2 16 3 6" xfId="3441" xr:uid="{00000000-0005-0000-0000-0000710D0000}"/>
    <cellStyle name="Normal 10 2 10 2 16 3 7" xfId="3442" xr:uid="{00000000-0005-0000-0000-0000720D0000}"/>
    <cellStyle name="Normal 10 2 10 2 16 3 8" xfId="3443" xr:uid="{00000000-0005-0000-0000-0000730D0000}"/>
    <cellStyle name="Normal 10 2 10 2 16 3 9" xfId="3444" xr:uid="{00000000-0005-0000-0000-0000740D0000}"/>
    <cellStyle name="Normal 10 2 10 2 16 4" xfId="3445" xr:uid="{00000000-0005-0000-0000-0000750D0000}"/>
    <cellStyle name="Normal 10 2 10 2 16 4 10" xfId="3446" xr:uid="{00000000-0005-0000-0000-0000760D0000}"/>
    <cellStyle name="Normal 10 2 10 2 16 4 2" xfId="3447" xr:uid="{00000000-0005-0000-0000-0000770D0000}"/>
    <cellStyle name="Normal 10 2 10 2 16 4 3" xfId="3448" xr:uid="{00000000-0005-0000-0000-0000780D0000}"/>
    <cellStyle name="Normal 10 2 10 2 16 4 4" xfId="3449" xr:uid="{00000000-0005-0000-0000-0000790D0000}"/>
    <cellStyle name="Normal 10 2 10 2 16 4 5" xfId="3450" xr:uid="{00000000-0005-0000-0000-00007A0D0000}"/>
    <cellStyle name="Normal 10 2 10 2 16 4 6" xfId="3451" xr:uid="{00000000-0005-0000-0000-00007B0D0000}"/>
    <cellStyle name="Normal 10 2 10 2 16 4 7" xfId="3452" xr:uid="{00000000-0005-0000-0000-00007C0D0000}"/>
    <cellStyle name="Normal 10 2 10 2 16 4 8" xfId="3453" xr:uid="{00000000-0005-0000-0000-00007D0D0000}"/>
    <cellStyle name="Normal 10 2 10 2 16 4 9" xfId="3454" xr:uid="{00000000-0005-0000-0000-00007E0D0000}"/>
    <cellStyle name="Normal 10 2 10 2 16 5" xfId="3455" xr:uid="{00000000-0005-0000-0000-00007F0D0000}"/>
    <cellStyle name="Normal 10 2 10 2 16 5 10" xfId="3456" xr:uid="{00000000-0005-0000-0000-0000800D0000}"/>
    <cellStyle name="Normal 10 2 10 2 16 5 2" xfId="3457" xr:uid="{00000000-0005-0000-0000-0000810D0000}"/>
    <cellStyle name="Normal 10 2 10 2 16 5 3" xfId="3458" xr:uid="{00000000-0005-0000-0000-0000820D0000}"/>
    <cellStyle name="Normal 10 2 10 2 16 5 4" xfId="3459" xr:uid="{00000000-0005-0000-0000-0000830D0000}"/>
    <cellStyle name="Normal 10 2 10 2 16 5 5" xfId="3460" xr:uid="{00000000-0005-0000-0000-0000840D0000}"/>
    <cellStyle name="Normal 10 2 10 2 16 5 6" xfId="3461" xr:uid="{00000000-0005-0000-0000-0000850D0000}"/>
    <cellStyle name="Normal 10 2 10 2 16 5 7" xfId="3462" xr:uid="{00000000-0005-0000-0000-0000860D0000}"/>
    <cellStyle name="Normal 10 2 10 2 16 5 8" xfId="3463" xr:uid="{00000000-0005-0000-0000-0000870D0000}"/>
    <cellStyle name="Normal 10 2 10 2 16 5 9" xfId="3464" xr:uid="{00000000-0005-0000-0000-0000880D0000}"/>
    <cellStyle name="Normal 10 2 10 2 16 6" xfId="3465" xr:uid="{00000000-0005-0000-0000-0000890D0000}"/>
    <cellStyle name="Normal 10 2 10 2 16 7" xfId="3466" xr:uid="{00000000-0005-0000-0000-00008A0D0000}"/>
    <cellStyle name="Normal 10 2 10 2 16 8" xfId="3467" xr:uid="{00000000-0005-0000-0000-00008B0D0000}"/>
    <cellStyle name="Normal 10 2 10 2 16 9" xfId="3468" xr:uid="{00000000-0005-0000-0000-00008C0D0000}"/>
    <cellStyle name="Normal 10 2 10 2 17" xfId="3469" xr:uid="{00000000-0005-0000-0000-00008D0D0000}"/>
    <cellStyle name="Normal 10 2 10 2 17 10" xfId="3470" xr:uid="{00000000-0005-0000-0000-00008E0D0000}"/>
    <cellStyle name="Normal 10 2 10 2 17 11" xfId="3471" xr:uid="{00000000-0005-0000-0000-00008F0D0000}"/>
    <cellStyle name="Normal 10 2 10 2 17 12" xfId="3472" xr:uid="{00000000-0005-0000-0000-0000900D0000}"/>
    <cellStyle name="Normal 10 2 10 2 17 13" xfId="3473" xr:uid="{00000000-0005-0000-0000-0000910D0000}"/>
    <cellStyle name="Normal 10 2 10 2 17 14" xfId="3474" xr:uid="{00000000-0005-0000-0000-0000920D0000}"/>
    <cellStyle name="Normal 10 2 10 2 17 2" xfId="3475" xr:uid="{00000000-0005-0000-0000-0000930D0000}"/>
    <cellStyle name="Normal 10 2 10 2 17 2 10" xfId="3476" xr:uid="{00000000-0005-0000-0000-0000940D0000}"/>
    <cellStyle name="Normal 10 2 10 2 17 2 2" xfId="3477" xr:uid="{00000000-0005-0000-0000-0000950D0000}"/>
    <cellStyle name="Normal 10 2 10 2 17 2 3" xfId="3478" xr:uid="{00000000-0005-0000-0000-0000960D0000}"/>
    <cellStyle name="Normal 10 2 10 2 17 2 4" xfId="3479" xr:uid="{00000000-0005-0000-0000-0000970D0000}"/>
    <cellStyle name="Normal 10 2 10 2 17 2 5" xfId="3480" xr:uid="{00000000-0005-0000-0000-0000980D0000}"/>
    <cellStyle name="Normal 10 2 10 2 17 2 6" xfId="3481" xr:uid="{00000000-0005-0000-0000-0000990D0000}"/>
    <cellStyle name="Normal 10 2 10 2 17 2 7" xfId="3482" xr:uid="{00000000-0005-0000-0000-00009A0D0000}"/>
    <cellStyle name="Normal 10 2 10 2 17 2 8" xfId="3483" xr:uid="{00000000-0005-0000-0000-00009B0D0000}"/>
    <cellStyle name="Normal 10 2 10 2 17 2 9" xfId="3484" xr:uid="{00000000-0005-0000-0000-00009C0D0000}"/>
    <cellStyle name="Normal 10 2 10 2 17 3" xfId="3485" xr:uid="{00000000-0005-0000-0000-00009D0D0000}"/>
    <cellStyle name="Normal 10 2 10 2 17 3 10" xfId="3486" xr:uid="{00000000-0005-0000-0000-00009E0D0000}"/>
    <cellStyle name="Normal 10 2 10 2 17 3 2" xfId="3487" xr:uid="{00000000-0005-0000-0000-00009F0D0000}"/>
    <cellStyle name="Normal 10 2 10 2 17 3 3" xfId="3488" xr:uid="{00000000-0005-0000-0000-0000A00D0000}"/>
    <cellStyle name="Normal 10 2 10 2 17 3 4" xfId="3489" xr:uid="{00000000-0005-0000-0000-0000A10D0000}"/>
    <cellStyle name="Normal 10 2 10 2 17 3 5" xfId="3490" xr:uid="{00000000-0005-0000-0000-0000A20D0000}"/>
    <cellStyle name="Normal 10 2 10 2 17 3 6" xfId="3491" xr:uid="{00000000-0005-0000-0000-0000A30D0000}"/>
    <cellStyle name="Normal 10 2 10 2 17 3 7" xfId="3492" xr:uid="{00000000-0005-0000-0000-0000A40D0000}"/>
    <cellStyle name="Normal 10 2 10 2 17 3 8" xfId="3493" xr:uid="{00000000-0005-0000-0000-0000A50D0000}"/>
    <cellStyle name="Normal 10 2 10 2 17 3 9" xfId="3494" xr:uid="{00000000-0005-0000-0000-0000A60D0000}"/>
    <cellStyle name="Normal 10 2 10 2 17 4" xfId="3495" xr:uid="{00000000-0005-0000-0000-0000A70D0000}"/>
    <cellStyle name="Normal 10 2 10 2 17 4 10" xfId="3496" xr:uid="{00000000-0005-0000-0000-0000A80D0000}"/>
    <cellStyle name="Normal 10 2 10 2 17 4 2" xfId="3497" xr:uid="{00000000-0005-0000-0000-0000A90D0000}"/>
    <cellStyle name="Normal 10 2 10 2 17 4 3" xfId="3498" xr:uid="{00000000-0005-0000-0000-0000AA0D0000}"/>
    <cellStyle name="Normal 10 2 10 2 17 4 4" xfId="3499" xr:uid="{00000000-0005-0000-0000-0000AB0D0000}"/>
    <cellStyle name="Normal 10 2 10 2 17 4 5" xfId="3500" xr:uid="{00000000-0005-0000-0000-0000AC0D0000}"/>
    <cellStyle name="Normal 10 2 10 2 17 4 6" xfId="3501" xr:uid="{00000000-0005-0000-0000-0000AD0D0000}"/>
    <cellStyle name="Normal 10 2 10 2 17 4 7" xfId="3502" xr:uid="{00000000-0005-0000-0000-0000AE0D0000}"/>
    <cellStyle name="Normal 10 2 10 2 17 4 8" xfId="3503" xr:uid="{00000000-0005-0000-0000-0000AF0D0000}"/>
    <cellStyle name="Normal 10 2 10 2 17 4 9" xfId="3504" xr:uid="{00000000-0005-0000-0000-0000B00D0000}"/>
    <cellStyle name="Normal 10 2 10 2 17 5" xfId="3505" xr:uid="{00000000-0005-0000-0000-0000B10D0000}"/>
    <cellStyle name="Normal 10 2 10 2 17 5 10" xfId="3506" xr:uid="{00000000-0005-0000-0000-0000B20D0000}"/>
    <cellStyle name="Normal 10 2 10 2 17 5 2" xfId="3507" xr:uid="{00000000-0005-0000-0000-0000B30D0000}"/>
    <cellStyle name="Normal 10 2 10 2 17 5 3" xfId="3508" xr:uid="{00000000-0005-0000-0000-0000B40D0000}"/>
    <cellStyle name="Normal 10 2 10 2 17 5 4" xfId="3509" xr:uid="{00000000-0005-0000-0000-0000B50D0000}"/>
    <cellStyle name="Normal 10 2 10 2 17 5 5" xfId="3510" xr:uid="{00000000-0005-0000-0000-0000B60D0000}"/>
    <cellStyle name="Normal 10 2 10 2 17 5 6" xfId="3511" xr:uid="{00000000-0005-0000-0000-0000B70D0000}"/>
    <cellStyle name="Normal 10 2 10 2 17 5 7" xfId="3512" xr:uid="{00000000-0005-0000-0000-0000B80D0000}"/>
    <cellStyle name="Normal 10 2 10 2 17 5 8" xfId="3513" xr:uid="{00000000-0005-0000-0000-0000B90D0000}"/>
    <cellStyle name="Normal 10 2 10 2 17 5 9" xfId="3514" xr:uid="{00000000-0005-0000-0000-0000BA0D0000}"/>
    <cellStyle name="Normal 10 2 10 2 17 6" xfId="3515" xr:uid="{00000000-0005-0000-0000-0000BB0D0000}"/>
    <cellStyle name="Normal 10 2 10 2 17 7" xfId="3516" xr:uid="{00000000-0005-0000-0000-0000BC0D0000}"/>
    <cellStyle name="Normal 10 2 10 2 17 8" xfId="3517" xr:uid="{00000000-0005-0000-0000-0000BD0D0000}"/>
    <cellStyle name="Normal 10 2 10 2 17 9" xfId="3518" xr:uid="{00000000-0005-0000-0000-0000BE0D0000}"/>
    <cellStyle name="Normal 10 2 10 2 18" xfId="3519" xr:uid="{00000000-0005-0000-0000-0000BF0D0000}"/>
    <cellStyle name="Normal 10 2 10 2 18 10" xfId="3520" xr:uid="{00000000-0005-0000-0000-0000C00D0000}"/>
    <cellStyle name="Normal 10 2 10 2 18 11" xfId="3521" xr:uid="{00000000-0005-0000-0000-0000C10D0000}"/>
    <cellStyle name="Normal 10 2 10 2 18 12" xfId="3522" xr:uid="{00000000-0005-0000-0000-0000C20D0000}"/>
    <cellStyle name="Normal 10 2 10 2 18 13" xfId="3523" xr:uid="{00000000-0005-0000-0000-0000C30D0000}"/>
    <cellStyle name="Normal 10 2 10 2 18 14" xfId="3524" xr:uid="{00000000-0005-0000-0000-0000C40D0000}"/>
    <cellStyle name="Normal 10 2 10 2 18 2" xfId="3525" xr:uid="{00000000-0005-0000-0000-0000C50D0000}"/>
    <cellStyle name="Normal 10 2 10 2 18 2 10" xfId="3526" xr:uid="{00000000-0005-0000-0000-0000C60D0000}"/>
    <cellStyle name="Normal 10 2 10 2 18 2 2" xfId="3527" xr:uid="{00000000-0005-0000-0000-0000C70D0000}"/>
    <cellStyle name="Normal 10 2 10 2 18 2 3" xfId="3528" xr:uid="{00000000-0005-0000-0000-0000C80D0000}"/>
    <cellStyle name="Normal 10 2 10 2 18 2 4" xfId="3529" xr:uid="{00000000-0005-0000-0000-0000C90D0000}"/>
    <cellStyle name="Normal 10 2 10 2 18 2 5" xfId="3530" xr:uid="{00000000-0005-0000-0000-0000CA0D0000}"/>
    <cellStyle name="Normal 10 2 10 2 18 2 6" xfId="3531" xr:uid="{00000000-0005-0000-0000-0000CB0D0000}"/>
    <cellStyle name="Normal 10 2 10 2 18 2 7" xfId="3532" xr:uid="{00000000-0005-0000-0000-0000CC0D0000}"/>
    <cellStyle name="Normal 10 2 10 2 18 2 8" xfId="3533" xr:uid="{00000000-0005-0000-0000-0000CD0D0000}"/>
    <cellStyle name="Normal 10 2 10 2 18 2 9" xfId="3534" xr:uid="{00000000-0005-0000-0000-0000CE0D0000}"/>
    <cellStyle name="Normal 10 2 10 2 18 3" xfId="3535" xr:uid="{00000000-0005-0000-0000-0000CF0D0000}"/>
    <cellStyle name="Normal 10 2 10 2 18 3 10" xfId="3536" xr:uid="{00000000-0005-0000-0000-0000D00D0000}"/>
    <cellStyle name="Normal 10 2 10 2 18 3 2" xfId="3537" xr:uid="{00000000-0005-0000-0000-0000D10D0000}"/>
    <cellStyle name="Normal 10 2 10 2 18 3 3" xfId="3538" xr:uid="{00000000-0005-0000-0000-0000D20D0000}"/>
    <cellStyle name="Normal 10 2 10 2 18 3 4" xfId="3539" xr:uid="{00000000-0005-0000-0000-0000D30D0000}"/>
    <cellStyle name="Normal 10 2 10 2 18 3 5" xfId="3540" xr:uid="{00000000-0005-0000-0000-0000D40D0000}"/>
    <cellStyle name="Normal 10 2 10 2 18 3 6" xfId="3541" xr:uid="{00000000-0005-0000-0000-0000D50D0000}"/>
    <cellStyle name="Normal 10 2 10 2 18 3 7" xfId="3542" xr:uid="{00000000-0005-0000-0000-0000D60D0000}"/>
    <cellStyle name="Normal 10 2 10 2 18 3 8" xfId="3543" xr:uid="{00000000-0005-0000-0000-0000D70D0000}"/>
    <cellStyle name="Normal 10 2 10 2 18 3 9" xfId="3544" xr:uid="{00000000-0005-0000-0000-0000D80D0000}"/>
    <cellStyle name="Normal 10 2 10 2 18 4" xfId="3545" xr:uid="{00000000-0005-0000-0000-0000D90D0000}"/>
    <cellStyle name="Normal 10 2 10 2 18 4 10" xfId="3546" xr:uid="{00000000-0005-0000-0000-0000DA0D0000}"/>
    <cellStyle name="Normal 10 2 10 2 18 4 2" xfId="3547" xr:uid="{00000000-0005-0000-0000-0000DB0D0000}"/>
    <cellStyle name="Normal 10 2 10 2 18 4 3" xfId="3548" xr:uid="{00000000-0005-0000-0000-0000DC0D0000}"/>
    <cellStyle name="Normal 10 2 10 2 18 4 4" xfId="3549" xr:uid="{00000000-0005-0000-0000-0000DD0D0000}"/>
    <cellStyle name="Normal 10 2 10 2 18 4 5" xfId="3550" xr:uid="{00000000-0005-0000-0000-0000DE0D0000}"/>
    <cellStyle name="Normal 10 2 10 2 18 4 6" xfId="3551" xr:uid="{00000000-0005-0000-0000-0000DF0D0000}"/>
    <cellStyle name="Normal 10 2 10 2 18 4 7" xfId="3552" xr:uid="{00000000-0005-0000-0000-0000E00D0000}"/>
    <cellStyle name="Normal 10 2 10 2 18 4 8" xfId="3553" xr:uid="{00000000-0005-0000-0000-0000E10D0000}"/>
    <cellStyle name="Normal 10 2 10 2 18 4 9" xfId="3554" xr:uid="{00000000-0005-0000-0000-0000E20D0000}"/>
    <cellStyle name="Normal 10 2 10 2 18 5" xfId="3555" xr:uid="{00000000-0005-0000-0000-0000E30D0000}"/>
    <cellStyle name="Normal 10 2 10 2 18 5 10" xfId="3556" xr:uid="{00000000-0005-0000-0000-0000E40D0000}"/>
    <cellStyle name="Normal 10 2 10 2 18 5 2" xfId="3557" xr:uid="{00000000-0005-0000-0000-0000E50D0000}"/>
    <cellStyle name="Normal 10 2 10 2 18 5 3" xfId="3558" xr:uid="{00000000-0005-0000-0000-0000E60D0000}"/>
    <cellStyle name="Normal 10 2 10 2 18 5 4" xfId="3559" xr:uid="{00000000-0005-0000-0000-0000E70D0000}"/>
    <cellStyle name="Normal 10 2 10 2 18 5 5" xfId="3560" xr:uid="{00000000-0005-0000-0000-0000E80D0000}"/>
    <cellStyle name="Normal 10 2 10 2 18 5 6" xfId="3561" xr:uid="{00000000-0005-0000-0000-0000E90D0000}"/>
    <cellStyle name="Normal 10 2 10 2 18 5 7" xfId="3562" xr:uid="{00000000-0005-0000-0000-0000EA0D0000}"/>
    <cellStyle name="Normal 10 2 10 2 18 5 8" xfId="3563" xr:uid="{00000000-0005-0000-0000-0000EB0D0000}"/>
    <cellStyle name="Normal 10 2 10 2 18 5 9" xfId="3564" xr:uid="{00000000-0005-0000-0000-0000EC0D0000}"/>
    <cellStyle name="Normal 10 2 10 2 18 6" xfId="3565" xr:uid="{00000000-0005-0000-0000-0000ED0D0000}"/>
    <cellStyle name="Normal 10 2 10 2 18 7" xfId="3566" xr:uid="{00000000-0005-0000-0000-0000EE0D0000}"/>
    <cellStyle name="Normal 10 2 10 2 18 8" xfId="3567" xr:uid="{00000000-0005-0000-0000-0000EF0D0000}"/>
    <cellStyle name="Normal 10 2 10 2 18 9" xfId="3568" xr:uid="{00000000-0005-0000-0000-0000F00D0000}"/>
    <cellStyle name="Normal 10 2 10 2 19" xfId="3569" xr:uid="{00000000-0005-0000-0000-0000F10D0000}"/>
    <cellStyle name="Normal 10 2 10 2 19 10" xfId="3570" xr:uid="{00000000-0005-0000-0000-0000F20D0000}"/>
    <cellStyle name="Normal 10 2 10 2 19 11" xfId="3571" xr:uid="{00000000-0005-0000-0000-0000F30D0000}"/>
    <cellStyle name="Normal 10 2 10 2 19 12" xfId="3572" xr:uid="{00000000-0005-0000-0000-0000F40D0000}"/>
    <cellStyle name="Normal 10 2 10 2 19 13" xfId="3573" xr:uid="{00000000-0005-0000-0000-0000F50D0000}"/>
    <cellStyle name="Normal 10 2 10 2 19 14" xfId="3574" xr:uid="{00000000-0005-0000-0000-0000F60D0000}"/>
    <cellStyle name="Normal 10 2 10 2 19 2" xfId="3575" xr:uid="{00000000-0005-0000-0000-0000F70D0000}"/>
    <cellStyle name="Normal 10 2 10 2 19 2 10" xfId="3576" xr:uid="{00000000-0005-0000-0000-0000F80D0000}"/>
    <cellStyle name="Normal 10 2 10 2 19 2 2" xfId="3577" xr:uid="{00000000-0005-0000-0000-0000F90D0000}"/>
    <cellStyle name="Normal 10 2 10 2 19 2 3" xfId="3578" xr:uid="{00000000-0005-0000-0000-0000FA0D0000}"/>
    <cellStyle name="Normal 10 2 10 2 19 2 4" xfId="3579" xr:uid="{00000000-0005-0000-0000-0000FB0D0000}"/>
    <cellStyle name="Normal 10 2 10 2 19 2 5" xfId="3580" xr:uid="{00000000-0005-0000-0000-0000FC0D0000}"/>
    <cellStyle name="Normal 10 2 10 2 19 2 6" xfId="3581" xr:uid="{00000000-0005-0000-0000-0000FD0D0000}"/>
    <cellStyle name="Normal 10 2 10 2 19 2 7" xfId="3582" xr:uid="{00000000-0005-0000-0000-0000FE0D0000}"/>
    <cellStyle name="Normal 10 2 10 2 19 2 8" xfId="3583" xr:uid="{00000000-0005-0000-0000-0000FF0D0000}"/>
    <cellStyle name="Normal 10 2 10 2 19 2 9" xfId="3584" xr:uid="{00000000-0005-0000-0000-0000000E0000}"/>
    <cellStyle name="Normal 10 2 10 2 19 3" xfId="3585" xr:uid="{00000000-0005-0000-0000-0000010E0000}"/>
    <cellStyle name="Normal 10 2 10 2 19 3 10" xfId="3586" xr:uid="{00000000-0005-0000-0000-0000020E0000}"/>
    <cellStyle name="Normal 10 2 10 2 19 3 2" xfId="3587" xr:uid="{00000000-0005-0000-0000-0000030E0000}"/>
    <cellStyle name="Normal 10 2 10 2 19 3 3" xfId="3588" xr:uid="{00000000-0005-0000-0000-0000040E0000}"/>
    <cellStyle name="Normal 10 2 10 2 19 3 4" xfId="3589" xr:uid="{00000000-0005-0000-0000-0000050E0000}"/>
    <cellStyle name="Normal 10 2 10 2 19 3 5" xfId="3590" xr:uid="{00000000-0005-0000-0000-0000060E0000}"/>
    <cellStyle name="Normal 10 2 10 2 19 3 6" xfId="3591" xr:uid="{00000000-0005-0000-0000-0000070E0000}"/>
    <cellStyle name="Normal 10 2 10 2 19 3 7" xfId="3592" xr:uid="{00000000-0005-0000-0000-0000080E0000}"/>
    <cellStyle name="Normal 10 2 10 2 19 3 8" xfId="3593" xr:uid="{00000000-0005-0000-0000-0000090E0000}"/>
    <cellStyle name="Normal 10 2 10 2 19 3 9" xfId="3594" xr:uid="{00000000-0005-0000-0000-00000A0E0000}"/>
    <cellStyle name="Normal 10 2 10 2 19 4" xfId="3595" xr:uid="{00000000-0005-0000-0000-00000B0E0000}"/>
    <cellStyle name="Normal 10 2 10 2 19 4 10" xfId="3596" xr:uid="{00000000-0005-0000-0000-00000C0E0000}"/>
    <cellStyle name="Normal 10 2 10 2 19 4 2" xfId="3597" xr:uid="{00000000-0005-0000-0000-00000D0E0000}"/>
    <cellStyle name="Normal 10 2 10 2 19 4 3" xfId="3598" xr:uid="{00000000-0005-0000-0000-00000E0E0000}"/>
    <cellStyle name="Normal 10 2 10 2 19 4 4" xfId="3599" xr:uid="{00000000-0005-0000-0000-00000F0E0000}"/>
    <cellStyle name="Normal 10 2 10 2 19 4 5" xfId="3600" xr:uid="{00000000-0005-0000-0000-0000100E0000}"/>
    <cellStyle name="Normal 10 2 10 2 19 4 6" xfId="3601" xr:uid="{00000000-0005-0000-0000-0000110E0000}"/>
    <cellStyle name="Normal 10 2 10 2 19 4 7" xfId="3602" xr:uid="{00000000-0005-0000-0000-0000120E0000}"/>
    <cellStyle name="Normal 10 2 10 2 19 4 8" xfId="3603" xr:uid="{00000000-0005-0000-0000-0000130E0000}"/>
    <cellStyle name="Normal 10 2 10 2 19 4 9" xfId="3604" xr:uid="{00000000-0005-0000-0000-0000140E0000}"/>
    <cellStyle name="Normal 10 2 10 2 19 5" xfId="3605" xr:uid="{00000000-0005-0000-0000-0000150E0000}"/>
    <cellStyle name="Normal 10 2 10 2 19 5 10" xfId="3606" xr:uid="{00000000-0005-0000-0000-0000160E0000}"/>
    <cellStyle name="Normal 10 2 10 2 19 5 2" xfId="3607" xr:uid="{00000000-0005-0000-0000-0000170E0000}"/>
    <cellStyle name="Normal 10 2 10 2 19 5 3" xfId="3608" xr:uid="{00000000-0005-0000-0000-0000180E0000}"/>
    <cellStyle name="Normal 10 2 10 2 19 5 4" xfId="3609" xr:uid="{00000000-0005-0000-0000-0000190E0000}"/>
    <cellStyle name="Normal 10 2 10 2 19 5 5" xfId="3610" xr:uid="{00000000-0005-0000-0000-00001A0E0000}"/>
    <cellStyle name="Normal 10 2 10 2 19 5 6" xfId="3611" xr:uid="{00000000-0005-0000-0000-00001B0E0000}"/>
    <cellStyle name="Normal 10 2 10 2 19 5 7" xfId="3612" xr:uid="{00000000-0005-0000-0000-00001C0E0000}"/>
    <cellStyle name="Normal 10 2 10 2 19 5 8" xfId="3613" xr:uid="{00000000-0005-0000-0000-00001D0E0000}"/>
    <cellStyle name="Normal 10 2 10 2 19 5 9" xfId="3614" xr:uid="{00000000-0005-0000-0000-00001E0E0000}"/>
    <cellStyle name="Normal 10 2 10 2 19 6" xfId="3615" xr:uid="{00000000-0005-0000-0000-00001F0E0000}"/>
    <cellStyle name="Normal 10 2 10 2 19 7" xfId="3616" xr:uid="{00000000-0005-0000-0000-0000200E0000}"/>
    <cellStyle name="Normal 10 2 10 2 19 8" xfId="3617" xr:uid="{00000000-0005-0000-0000-0000210E0000}"/>
    <cellStyle name="Normal 10 2 10 2 19 9" xfId="3618" xr:uid="{00000000-0005-0000-0000-0000220E0000}"/>
    <cellStyle name="Normal 10 2 10 2 2" xfId="3619" xr:uid="{00000000-0005-0000-0000-0000230E0000}"/>
    <cellStyle name="Normal 10 2 10 2 2 10" xfId="3620" xr:uid="{00000000-0005-0000-0000-0000240E0000}"/>
    <cellStyle name="Normal 10 2 10 2 2 11" xfId="3621" xr:uid="{00000000-0005-0000-0000-0000250E0000}"/>
    <cellStyle name="Normal 10 2 10 2 2 12" xfId="3622" xr:uid="{00000000-0005-0000-0000-0000260E0000}"/>
    <cellStyle name="Normal 10 2 10 2 2 13" xfId="3623" xr:uid="{00000000-0005-0000-0000-0000270E0000}"/>
    <cellStyle name="Normal 10 2 10 2 2 14" xfId="3624" xr:uid="{00000000-0005-0000-0000-0000280E0000}"/>
    <cellStyle name="Normal 10 2 10 2 2 2" xfId="3625" xr:uid="{00000000-0005-0000-0000-0000290E0000}"/>
    <cellStyle name="Normal 10 2 10 2 2 2 10" xfId="3626" xr:uid="{00000000-0005-0000-0000-00002A0E0000}"/>
    <cellStyle name="Normal 10 2 10 2 2 2 2" xfId="3627" xr:uid="{00000000-0005-0000-0000-00002B0E0000}"/>
    <cellStyle name="Normal 10 2 10 2 2 2 3" xfId="3628" xr:uid="{00000000-0005-0000-0000-00002C0E0000}"/>
    <cellStyle name="Normal 10 2 10 2 2 2 4" xfId="3629" xr:uid="{00000000-0005-0000-0000-00002D0E0000}"/>
    <cellStyle name="Normal 10 2 10 2 2 2 5" xfId="3630" xr:uid="{00000000-0005-0000-0000-00002E0E0000}"/>
    <cellStyle name="Normal 10 2 10 2 2 2 6" xfId="3631" xr:uid="{00000000-0005-0000-0000-00002F0E0000}"/>
    <cellStyle name="Normal 10 2 10 2 2 2 7" xfId="3632" xr:uid="{00000000-0005-0000-0000-0000300E0000}"/>
    <cellStyle name="Normal 10 2 10 2 2 2 8" xfId="3633" xr:uid="{00000000-0005-0000-0000-0000310E0000}"/>
    <cellStyle name="Normal 10 2 10 2 2 2 9" xfId="3634" xr:uid="{00000000-0005-0000-0000-0000320E0000}"/>
    <cellStyle name="Normal 10 2 10 2 2 3" xfId="3635" xr:uid="{00000000-0005-0000-0000-0000330E0000}"/>
    <cellStyle name="Normal 10 2 10 2 2 3 10" xfId="3636" xr:uid="{00000000-0005-0000-0000-0000340E0000}"/>
    <cellStyle name="Normal 10 2 10 2 2 3 2" xfId="3637" xr:uid="{00000000-0005-0000-0000-0000350E0000}"/>
    <cellStyle name="Normal 10 2 10 2 2 3 3" xfId="3638" xr:uid="{00000000-0005-0000-0000-0000360E0000}"/>
    <cellStyle name="Normal 10 2 10 2 2 3 4" xfId="3639" xr:uid="{00000000-0005-0000-0000-0000370E0000}"/>
    <cellStyle name="Normal 10 2 10 2 2 3 5" xfId="3640" xr:uid="{00000000-0005-0000-0000-0000380E0000}"/>
    <cellStyle name="Normal 10 2 10 2 2 3 6" xfId="3641" xr:uid="{00000000-0005-0000-0000-0000390E0000}"/>
    <cellStyle name="Normal 10 2 10 2 2 3 7" xfId="3642" xr:uid="{00000000-0005-0000-0000-00003A0E0000}"/>
    <cellStyle name="Normal 10 2 10 2 2 3 8" xfId="3643" xr:uid="{00000000-0005-0000-0000-00003B0E0000}"/>
    <cellStyle name="Normal 10 2 10 2 2 3 9" xfId="3644" xr:uid="{00000000-0005-0000-0000-00003C0E0000}"/>
    <cellStyle name="Normal 10 2 10 2 2 4" xfId="3645" xr:uid="{00000000-0005-0000-0000-00003D0E0000}"/>
    <cellStyle name="Normal 10 2 10 2 2 4 10" xfId="3646" xr:uid="{00000000-0005-0000-0000-00003E0E0000}"/>
    <cellStyle name="Normal 10 2 10 2 2 4 2" xfId="3647" xr:uid="{00000000-0005-0000-0000-00003F0E0000}"/>
    <cellStyle name="Normal 10 2 10 2 2 4 3" xfId="3648" xr:uid="{00000000-0005-0000-0000-0000400E0000}"/>
    <cellStyle name="Normal 10 2 10 2 2 4 4" xfId="3649" xr:uid="{00000000-0005-0000-0000-0000410E0000}"/>
    <cellStyle name="Normal 10 2 10 2 2 4 5" xfId="3650" xr:uid="{00000000-0005-0000-0000-0000420E0000}"/>
    <cellStyle name="Normal 10 2 10 2 2 4 6" xfId="3651" xr:uid="{00000000-0005-0000-0000-0000430E0000}"/>
    <cellStyle name="Normal 10 2 10 2 2 4 7" xfId="3652" xr:uid="{00000000-0005-0000-0000-0000440E0000}"/>
    <cellStyle name="Normal 10 2 10 2 2 4 8" xfId="3653" xr:uid="{00000000-0005-0000-0000-0000450E0000}"/>
    <cellStyle name="Normal 10 2 10 2 2 4 9" xfId="3654" xr:uid="{00000000-0005-0000-0000-0000460E0000}"/>
    <cellStyle name="Normal 10 2 10 2 2 5" xfId="3655" xr:uid="{00000000-0005-0000-0000-0000470E0000}"/>
    <cellStyle name="Normal 10 2 10 2 2 5 10" xfId="3656" xr:uid="{00000000-0005-0000-0000-0000480E0000}"/>
    <cellStyle name="Normal 10 2 10 2 2 5 2" xfId="3657" xr:uid="{00000000-0005-0000-0000-0000490E0000}"/>
    <cellStyle name="Normal 10 2 10 2 2 5 3" xfId="3658" xr:uid="{00000000-0005-0000-0000-00004A0E0000}"/>
    <cellStyle name="Normal 10 2 10 2 2 5 4" xfId="3659" xr:uid="{00000000-0005-0000-0000-00004B0E0000}"/>
    <cellStyle name="Normal 10 2 10 2 2 5 5" xfId="3660" xr:uid="{00000000-0005-0000-0000-00004C0E0000}"/>
    <cellStyle name="Normal 10 2 10 2 2 5 6" xfId="3661" xr:uid="{00000000-0005-0000-0000-00004D0E0000}"/>
    <cellStyle name="Normal 10 2 10 2 2 5 7" xfId="3662" xr:uid="{00000000-0005-0000-0000-00004E0E0000}"/>
    <cellStyle name="Normal 10 2 10 2 2 5 8" xfId="3663" xr:uid="{00000000-0005-0000-0000-00004F0E0000}"/>
    <cellStyle name="Normal 10 2 10 2 2 5 9" xfId="3664" xr:uid="{00000000-0005-0000-0000-0000500E0000}"/>
    <cellStyle name="Normal 10 2 10 2 2 6" xfId="3665" xr:uid="{00000000-0005-0000-0000-0000510E0000}"/>
    <cellStyle name="Normal 10 2 10 2 2 7" xfId="3666" xr:uid="{00000000-0005-0000-0000-0000520E0000}"/>
    <cellStyle name="Normal 10 2 10 2 2 8" xfId="3667" xr:uid="{00000000-0005-0000-0000-0000530E0000}"/>
    <cellStyle name="Normal 10 2 10 2 2 9" xfId="3668" xr:uid="{00000000-0005-0000-0000-0000540E0000}"/>
    <cellStyle name="Normal 10 2 10 2 20" xfId="3669" xr:uid="{00000000-0005-0000-0000-0000550E0000}"/>
    <cellStyle name="Normal 10 2 10 2 20 10" xfId="3670" xr:uid="{00000000-0005-0000-0000-0000560E0000}"/>
    <cellStyle name="Normal 10 2 10 2 20 11" xfId="3671" xr:uid="{00000000-0005-0000-0000-0000570E0000}"/>
    <cellStyle name="Normal 10 2 10 2 20 12" xfId="3672" xr:uid="{00000000-0005-0000-0000-0000580E0000}"/>
    <cellStyle name="Normal 10 2 10 2 20 13" xfId="3673" xr:uid="{00000000-0005-0000-0000-0000590E0000}"/>
    <cellStyle name="Normal 10 2 10 2 20 14" xfId="3674" xr:uid="{00000000-0005-0000-0000-00005A0E0000}"/>
    <cellStyle name="Normal 10 2 10 2 20 2" xfId="3675" xr:uid="{00000000-0005-0000-0000-00005B0E0000}"/>
    <cellStyle name="Normal 10 2 10 2 20 2 10" xfId="3676" xr:uid="{00000000-0005-0000-0000-00005C0E0000}"/>
    <cellStyle name="Normal 10 2 10 2 20 2 2" xfId="3677" xr:uid="{00000000-0005-0000-0000-00005D0E0000}"/>
    <cellStyle name="Normal 10 2 10 2 20 2 3" xfId="3678" xr:uid="{00000000-0005-0000-0000-00005E0E0000}"/>
    <cellStyle name="Normal 10 2 10 2 20 2 4" xfId="3679" xr:uid="{00000000-0005-0000-0000-00005F0E0000}"/>
    <cellStyle name="Normal 10 2 10 2 20 2 5" xfId="3680" xr:uid="{00000000-0005-0000-0000-0000600E0000}"/>
    <cellStyle name="Normal 10 2 10 2 20 2 6" xfId="3681" xr:uid="{00000000-0005-0000-0000-0000610E0000}"/>
    <cellStyle name="Normal 10 2 10 2 20 2 7" xfId="3682" xr:uid="{00000000-0005-0000-0000-0000620E0000}"/>
    <cellStyle name="Normal 10 2 10 2 20 2 8" xfId="3683" xr:uid="{00000000-0005-0000-0000-0000630E0000}"/>
    <cellStyle name="Normal 10 2 10 2 20 2 9" xfId="3684" xr:uid="{00000000-0005-0000-0000-0000640E0000}"/>
    <cellStyle name="Normal 10 2 10 2 20 3" xfId="3685" xr:uid="{00000000-0005-0000-0000-0000650E0000}"/>
    <cellStyle name="Normal 10 2 10 2 20 3 10" xfId="3686" xr:uid="{00000000-0005-0000-0000-0000660E0000}"/>
    <cellStyle name="Normal 10 2 10 2 20 3 2" xfId="3687" xr:uid="{00000000-0005-0000-0000-0000670E0000}"/>
    <cellStyle name="Normal 10 2 10 2 20 3 3" xfId="3688" xr:uid="{00000000-0005-0000-0000-0000680E0000}"/>
    <cellStyle name="Normal 10 2 10 2 20 3 4" xfId="3689" xr:uid="{00000000-0005-0000-0000-0000690E0000}"/>
    <cellStyle name="Normal 10 2 10 2 20 3 5" xfId="3690" xr:uid="{00000000-0005-0000-0000-00006A0E0000}"/>
    <cellStyle name="Normal 10 2 10 2 20 3 6" xfId="3691" xr:uid="{00000000-0005-0000-0000-00006B0E0000}"/>
    <cellStyle name="Normal 10 2 10 2 20 3 7" xfId="3692" xr:uid="{00000000-0005-0000-0000-00006C0E0000}"/>
    <cellStyle name="Normal 10 2 10 2 20 3 8" xfId="3693" xr:uid="{00000000-0005-0000-0000-00006D0E0000}"/>
    <cellStyle name="Normal 10 2 10 2 20 3 9" xfId="3694" xr:uid="{00000000-0005-0000-0000-00006E0E0000}"/>
    <cellStyle name="Normal 10 2 10 2 20 4" xfId="3695" xr:uid="{00000000-0005-0000-0000-00006F0E0000}"/>
    <cellStyle name="Normal 10 2 10 2 20 4 10" xfId="3696" xr:uid="{00000000-0005-0000-0000-0000700E0000}"/>
    <cellStyle name="Normal 10 2 10 2 20 4 2" xfId="3697" xr:uid="{00000000-0005-0000-0000-0000710E0000}"/>
    <cellStyle name="Normal 10 2 10 2 20 4 3" xfId="3698" xr:uid="{00000000-0005-0000-0000-0000720E0000}"/>
    <cellStyle name="Normal 10 2 10 2 20 4 4" xfId="3699" xr:uid="{00000000-0005-0000-0000-0000730E0000}"/>
    <cellStyle name="Normal 10 2 10 2 20 4 5" xfId="3700" xr:uid="{00000000-0005-0000-0000-0000740E0000}"/>
    <cellStyle name="Normal 10 2 10 2 20 4 6" xfId="3701" xr:uid="{00000000-0005-0000-0000-0000750E0000}"/>
    <cellStyle name="Normal 10 2 10 2 20 4 7" xfId="3702" xr:uid="{00000000-0005-0000-0000-0000760E0000}"/>
    <cellStyle name="Normal 10 2 10 2 20 4 8" xfId="3703" xr:uid="{00000000-0005-0000-0000-0000770E0000}"/>
    <cellStyle name="Normal 10 2 10 2 20 4 9" xfId="3704" xr:uid="{00000000-0005-0000-0000-0000780E0000}"/>
    <cellStyle name="Normal 10 2 10 2 20 5" xfId="3705" xr:uid="{00000000-0005-0000-0000-0000790E0000}"/>
    <cellStyle name="Normal 10 2 10 2 20 5 10" xfId="3706" xr:uid="{00000000-0005-0000-0000-00007A0E0000}"/>
    <cellStyle name="Normal 10 2 10 2 20 5 2" xfId="3707" xr:uid="{00000000-0005-0000-0000-00007B0E0000}"/>
    <cellStyle name="Normal 10 2 10 2 20 5 3" xfId="3708" xr:uid="{00000000-0005-0000-0000-00007C0E0000}"/>
    <cellStyle name="Normal 10 2 10 2 20 5 4" xfId="3709" xr:uid="{00000000-0005-0000-0000-00007D0E0000}"/>
    <cellStyle name="Normal 10 2 10 2 20 5 5" xfId="3710" xr:uid="{00000000-0005-0000-0000-00007E0E0000}"/>
    <cellStyle name="Normal 10 2 10 2 20 5 6" xfId="3711" xr:uid="{00000000-0005-0000-0000-00007F0E0000}"/>
    <cellStyle name="Normal 10 2 10 2 20 5 7" xfId="3712" xr:uid="{00000000-0005-0000-0000-0000800E0000}"/>
    <cellStyle name="Normal 10 2 10 2 20 5 8" xfId="3713" xr:uid="{00000000-0005-0000-0000-0000810E0000}"/>
    <cellStyle name="Normal 10 2 10 2 20 5 9" xfId="3714" xr:uid="{00000000-0005-0000-0000-0000820E0000}"/>
    <cellStyle name="Normal 10 2 10 2 20 6" xfId="3715" xr:uid="{00000000-0005-0000-0000-0000830E0000}"/>
    <cellStyle name="Normal 10 2 10 2 20 7" xfId="3716" xr:uid="{00000000-0005-0000-0000-0000840E0000}"/>
    <cellStyle name="Normal 10 2 10 2 20 8" xfId="3717" xr:uid="{00000000-0005-0000-0000-0000850E0000}"/>
    <cellStyle name="Normal 10 2 10 2 20 9" xfId="3718" xr:uid="{00000000-0005-0000-0000-0000860E0000}"/>
    <cellStyle name="Normal 10 2 10 2 21" xfId="3719" xr:uid="{00000000-0005-0000-0000-0000870E0000}"/>
    <cellStyle name="Normal 10 2 10 2 21 10" xfId="3720" xr:uid="{00000000-0005-0000-0000-0000880E0000}"/>
    <cellStyle name="Normal 10 2 10 2 21 11" xfId="3721" xr:uid="{00000000-0005-0000-0000-0000890E0000}"/>
    <cellStyle name="Normal 10 2 10 2 21 12" xfId="3722" xr:uid="{00000000-0005-0000-0000-00008A0E0000}"/>
    <cellStyle name="Normal 10 2 10 2 21 13" xfId="3723" xr:uid="{00000000-0005-0000-0000-00008B0E0000}"/>
    <cellStyle name="Normal 10 2 10 2 21 14" xfId="3724" xr:uid="{00000000-0005-0000-0000-00008C0E0000}"/>
    <cellStyle name="Normal 10 2 10 2 21 2" xfId="3725" xr:uid="{00000000-0005-0000-0000-00008D0E0000}"/>
    <cellStyle name="Normal 10 2 10 2 21 2 10" xfId="3726" xr:uid="{00000000-0005-0000-0000-00008E0E0000}"/>
    <cellStyle name="Normal 10 2 10 2 21 2 2" xfId="3727" xr:uid="{00000000-0005-0000-0000-00008F0E0000}"/>
    <cellStyle name="Normal 10 2 10 2 21 2 3" xfId="3728" xr:uid="{00000000-0005-0000-0000-0000900E0000}"/>
    <cellStyle name="Normal 10 2 10 2 21 2 4" xfId="3729" xr:uid="{00000000-0005-0000-0000-0000910E0000}"/>
    <cellStyle name="Normal 10 2 10 2 21 2 5" xfId="3730" xr:uid="{00000000-0005-0000-0000-0000920E0000}"/>
    <cellStyle name="Normal 10 2 10 2 21 2 6" xfId="3731" xr:uid="{00000000-0005-0000-0000-0000930E0000}"/>
    <cellStyle name="Normal 10 2 10 2 21 2 7" xfId="3732" xr:uid="{00000000-0005-0000-0000-0000940E0000}"/>
    <cellStyle name="Normal 10 2 10 2 21 2 8" xfId="3733" xr:uid="{00000000-0005-0000-0000-0000950E0000}"/>
    <cellStyle name="Normal 10 2 10 2 21 2 9" xfId="3734" xr:uid="{00000000-0005-0000-0000-0000960E0000}"/>
    <cellStyle name="Normal 10 2 10 2 21 3" xfId="3735" xr:uid="{00000000-0005-0000-0000-0000970E0000}"/>
    <cellStyle name="Normal 10 2 10 2 21 3 10" xfId="3736" xr:uid="{00000000-0005-0000-0000-0000980E0000}"/>
    <cellStyle name="Normal 10 2 10 2 21 3 2" xfId="3737" xr:uid="{00000000-0005-0000-0000-0000990E0000}"/>
    <cellStyle name="Normal 10 2 10 2 21 3 3" xfId="3738" xr:uid="{00000000-0005-0000-0000-00009A0E0000}"/>
    <cellStyle name="Normal 10 2 10 2 21 3 4" xfId="3739" xr:uid="{00000000-0005-0000-0000-00009B0E0000}"/>
    <cellStyle name="Normal 10 2 10 2 21 3 5" xfId="3740" xr:uid="{00000000-0005-0000-0000-00009C0E0000}"/>
    <cellStyle name="Normal 10 2 10 2 21 3 6" xfId="3741" xr:uid="{00000000-0005-0000-0000-00009D0E0000}"/>
    <cellStyle name="Normal 10 2 10 2 21 3 7" xfId="3742" xr:uid="{00000000-0005-0000-0000-00009E0E0000}"/>
    <cellStyle name="Normal 10 2 10 2 21 3 8" xfId="3743" xr:uid="{00000000-0005-0000-0000-00009F0E0000}"/>
    <cellStyle name="Normal 10 2 10 2 21 3 9" xfId="3744" xr:uid="{00000000-0005-0000-0000-0000A00E0000}"/>
    <cellStyle name="Normal 10 2 10 2 21 4" xfId="3745" xr:uid="{00000000-0005-0000-0000-0000A10E0000}"/>
    <cellStyle name="Normal 10 2 10 2 21 4 10" xfId="3746" xr:uid="{00000000-0005-0000-0000-0000A20E0000}"/>
    <cellStyle name="Normal 10 2 10 2 21 4 2" xfId="3747" xr:uid="{00000000-0005-0000-0000-0000A30E0000}"/>
    <cellStyle name="Normal 10 2 10 2 21 4 3" xfId="3748" xr:uid="{00000000-0005-0000-0000-0000A40E0000}"/>
    <cellStyle name="Normal 10 2 10 2 21 4 4" xfId="3749" xr:uid="{00000000-0005-0000-0000-0000A50E0000}"/>
    <cellStyle name="Normal 10 2 10 2 21 4 5" xfId="3750" xr:uid="{00000000-0005-0000-0000-0000A60E0000}"/>
    <cellStyle name="Normal 10 2 10 2 21 4 6" xfId="3751" xr:uid="{00000000-0005-0000-0000-0000A70E0000}"/>
    <cellStyle name="Normal 10 2 10 2 21 4 7" xfId="3752" xr:uid="{00000000-0005-0000-0000-0000A80E0000}"/>
    <cellStyle name="Normal 10 2 10 2 21 4 8" xfId="3753" xr:uid="{00000000-0005-0000-0000-0000A90E0000}"/>
    <cellStyle name="Normal 10 2 10 2 21 4 9" xfId="3754" xr:uid="{00000000-0005-0000-0000-0000AA0E0000}"/>
    <cellStyle name="Normal 10 2 10 2 21 5" xfId="3755" xr:uid="{00000000-0005-0000-0000-0000AB0E0000}"/>
    <cellStyle name="Normal 10 2 10 2 21 5 10" xfId="3756" xr:uid="{00000000-0005-0000-0000-0000AC0E0000}"/>
    <cellStyle name="Normal 10 2 10 2 21 5 2" xfId="3757" xr:uid="{00000000-0005-0000-0000-0000AD0E0000}"/>
    <cellStyle name="Normal 10 2 10 2 21 5 3" xfId="3758" xr:uid="{00000000-0005-0000-0000-0000AE0E0000}"/>
    <cellStyle name="Normal 10 2 10 2 21 5 4" xfId="3759" xr:uid="{00000000-0005-0000-0000-0000AF0E0000}"/>
    <cellStyle name="Normal 10 2 10 2 21 5 5" xfId="3760" xr:uid="{00000000-0005-0000-0000-0000B00E0000}"/>
    <cellStyle name="Normal 10 2 10 2 21 5 6" xfId="3761" xr:uid="{00000000-0005-0000-0000-0000B10E0000}"/>
    <cellStyle name="Normal 10 2 10 2 21 5 7" xfId="3762" xr:uid="{00000000-0005-0000-0000-0000B20E0000}"/>
    <cellStyle name="Normal 10 2 10 2 21 5 8" xfId="3763" xr:uid="{00000000-0005-0000-0000-0000B30E0000}"/>
    <cellStyle name="Normal 10 2 10 2 21 5 9" xfId="3764" xr:uid="{00000000-0005-0000-0000-0000B40E0000}"/>
    <cellStyle name="Normal 10 2 10 2 21 6" xfId="3765" xr:uid="{00000000-0005-0000-0000-0000B50E0000}"/>
    <cellStyle name="Normal 10 2 10 2 21 7" xfId="3766" xr:uid="{00000000-0005-0000-0000-0000B60E0000}"/>
    <cellStyle name="Normal 10 2 10 2 21 8" xfId="3767" xr:uid="{00000000-0005-0000-0000-0000B70E0000}"/>
    <cellStyle name="Normal 10 2 10 2 21 9" xfId="3768" xr:uid="{00000000-0005-0000-0000-0000B80E0000}"/>
    <cellStyle name="Normal 10 2 10 2 22" xfId="3769" xr:uid="{00000000-0005-0000-0000-0000B90E0000}"/>
    <cellStyle name="Normal 10 2 10 2 22 10" xfId="3770" xr:uid="{00000000-0005-0000-0000-0000BA0E0000}"/>
    <cellStyle name="Normal 10 2 10 2 22 11" xfId="3771" xr:uid="{00000000-0005-0000-0000-0000BB0E0000}"/>
    <cellStyle name="Normal 10 2 10 2 22 12" xfId="3772" xr:uid="{00000000-0005-0000-0000-0000BC0E0000}"/>
    <cellStyle name="Normal 10 2 10 2 22 13" xfId="3773" xr:uid="{00000000-0005-0000-0000-0000BD0E0000}"/>
    <cellStyle name="Normal 10 2 10 2 22 14" xfId="3774" xr:uid="{00000000-0005-0000-0000-0000BE0E0000}"/>
    <cellStyle name="Normal 10 2 10 2 22 2" xfId="3775" xr:uid="{00000000-0005-0000-0000-0000BF0E0000}"/>
    <cellStyle name="Normal 10 2 10 2 22 2 10" xfId="3776" xr:uid="{00000000-0005-0000-0000-0000C00E0000}"/>
    <cellStyle name="Normal 10 2 10 2 22 2 2" xfId="3777" xr:uid="{00000000-0005-0000-0000-0000C10E0000}"/>
    <cellStyle name="Normal 10 2 10 2 22 2 3" xfId="3778" xr:uid="{00000000-0005-0000-0000-0000C20E0000}"/>
    <cellStyle name="Normal 10 2 10 2 22 2 4" xfId="3779" xr:uid="{00000000-0005-0000-0000-0000C30E0000}"/>
    <cellStyle name="Normal 10 2 10 2 22 2 5" xfId="3780" xr:uid="{00000000-0005-0000-0000-0000C40E0000}"/>
    <cellStyle name="Normal 10 2 10 2 22 2 6" xfId="3781" xr:uid="{00000000-0005-0000-0000-0000C50E0000}"/>
    <cellStyle name="Normal 10 2 10 2 22 2 7" xfId="3782" xr:uid="{00000000-0005-0000-0000-0000C60E0000}"/>
    <cellStyle name="Normal 10 2 10 2 22 2 8" xfId="3783" xr:uid="{00000000-0005-0000-0000-0000C70E0000}"/>
    <cellStyle name="Normal 10 2 10 2 22 2 9" xfId="3784" xr:uid="{00000000-0005-0000-0000-0000C80E0000}"/>
    <cellStyle name="Normal 10 2 10 2 22 3" xfId="3785" xr:uid="{00000000-0005-0000-0000-0000C90E0000}"/>
    <cellStyle name="Normal 10 2 10 2 22 3 10" xfId="3786" xr:uid="{00000000-0005-0000-0000-0000CA0E0000}"/>
    <cellStyle name="Normal 10 2 10 2 22 3 2" xfId="3787" xr:uid="{00000000-0005-0000-0000-0000CB0E0000}"/>
    <cellStyle name="Normal 10 2 10 2 22 3 3" xfId="3788" xr:uid="{00000000-0005-0000-0000-0000CC0E0000}"/>
    <cellStyle name="Normal 10 2 10 2 22 3 4" xfId="3789" xr:uid="{00000000-0005-0000-0000-0000CD0E0000}"/>
    <cellStyle name="Normal 10 2 10 2 22 3 5" xfId="3790" xr:uid="{00000000-0005-0000-0000-0000CE0E0000}"/>
    <cellStyle name="Normal 10 2 10 2 22 3 6" xfId="3791" xr:uid="{00000000-0005-0000-0000-0000CF0E0000}"/>
    <cellStyle name="Normal 10 2 10 2 22 3 7" xfId="3792" xr:uid="{00000000-0005-0000-0000-0000D00E0000}"/>
    <cellStyle name="Normal 10 2 10 2 22 3 8" xfId="3793" xr:uid="{00000000-0005-0000-0000-0000D10E0000}"/>
    <cellStyle name="Normal 10 2 10 2 22 3 9" xfId="3794" xr:uid="{00000000-0005-0000-0000-0000D20E0000}"/>
    <cellStyle name="Normal 10 2 10 2 22 4" xfId="3795" xr:uid="{00000000-0005-0000-0000-0000D30E0000}"/>
    <cellStyle name="Normal 10 2 10 2 22 4 10" xfId="3796" xr:uid="{00000000-0005-0000-0000-0000D40E0000}"/>
    <cellStyle name="Normal 10 2 10 2 22 4 2" xfId="3797" xr:uid="{00000000-0005-0000-0000-0000D50E0000}"/>
    <cellStyle name="Normal 10 2 10 2 22 4 3" xfId="3798" xr:uid="{00000000-0005-0000-0000-0000D60E0000}"/>
    <cellStyle name="Normal 10 2 10 2 22 4 4" xfId="3799" xr:uid="{00000000-0005-0000-0000-0000D70E0000}"/>
    <cellStyle name="Normal 10 2 10 2 22 4 5" xfId="3800" xr:uid="{00000000-0005-0000-0000-0000D80E0000}"/>
    <cellStyle name="Normal 10 2 10 2 22 4 6" xfId="3801" xr:uid="{00000000-0005-0000-0000-0000D90E0000}"/>
    <cellStyle name="Normal 10 2 10 2 22 4 7" xfId="3802" xr:uid="{00000000-0005-0000-0000-0000DA0E0000}"/>
    <cellStyle name="Normal 10 2 10 2 22 4 8" xfId="3803" xr:uid="{00000000-0005-0000-0000-0000DB0E0000}"/>
    <cellStyle name="Normal 10 2 10 2 22 4 9" xfId="3804" xr:uid="{00000000-0005-0000-0000-0000DC0E0000}"/>
    <cellStyle name="Normal 10 2 10 2 22 5" xfId="3805" xr:uid="{00000000-0005-0000-0000-0000DD0E0000}"/>
    <cellStyle name="Normal 10 2 10 2 22 5 10" xfId="3806" xr:uid="{00000000-0005-0000-0000-0000DE0E0000}"/>
    <cellStyle name="Normal 10 2 10 2 22 5 2" xfId="3807" xr:uid="{00000000-0005-0000-0000-0000DF0E0000}"/>
    <cellStyle name="Normal 10 2 10 2 22 5 3" xfId="3808" xr:uid="{00000000-0005-0000-0000-0000E00E0000}"/>
    <cellStyle name="Normal 10 2 10 2 22 5 4" xfId="3809" xr:uid="{00000000-0005-0000-0000-0000E10E0000}"/>
    <cellStyle name="Normal 10 2 10 2 22 5 5" xfId="3810" xr:uid="{00000000-0005-0000-0000-0000E20E0000}"/>
    <cellStyle name="Normal 10 2 10 2 22 5 6" xfId="3811" xr:uid="{00000000-0005-0000-0000-0000E30E0000}"/>
    <cellStyle name="Normal 10 2 10 2 22 5 7" xfId="3812" xr:uid="{00000000-0005-0000-0000-0000E40E0000}"/>
    <cellStyle name="Normal 10 2 10 2 22 5 8" xfId="3813" xr:uid="{00000000-0005-0000-0000-0000E50E0000}"/>
    <cellStyle name="Normal 10 2 10 2 22 5 9" xfId="3814" xr:uid="{00000000-0005-0000-0000-0000E60E0000}"/>
    <cellStyle name="Normal 10 2 10 2 22 6" xfId="3815" xr:uid="{00000000-0005-0000-0000-0000E70E0000}"/>
    <cellStyle name="Normal 10 2 10 2 22 7" xfId="3816" xr:uid="{00000000-0005-0000-0000-0000E80E0000}"/>
    <cellStyle name="Normal 10 2 10 2 22 8" xfId="3817" xr:uid="{00000000-0005-0000-0000-0000E90E0000}"/>
    <cellStyle name="Normal 10 2 10 2 22 9" xfId="3818" xr:uid="{00000000-0005-0000-0000-0000EA0E0000}"/>
    <cellStyle name="Normal 10 2 10 2 23" xfId="3819" xr:uid="{00000000-0005-0000-0000-0000EB0E0000}"/>
    <cellStyle name="Normal 10 2 10 2 23 10" xfId="3820" xr:uid="{00000000-0005-0000-0000-0000EC0E0000}"/>
    <cellStyle name="Normal 10 2 10 2 23 11" xfId="3821" xr:uid="{00000000-0005-0000-0000-0000ED0E0000}"/>
    <cellStyle name="Normal 10 2 10 2 23 12" xfId="3822" xr:uid="{00000000-0005-0000-0000-0000EE0E0000}"/>
    <cellStyle name="Normal 10 2 10 2 23 13" xfId="3823" xr:uid="{00000000-0005-0000-0000-0000EF0E0000}"/>
    <cellStyle name="Normal 10 2 10 2 23 14" xfId="3824" xr:uid="{00000000-0005-0000-0000-0000F00E0000}"/>
    <cellStyle name="Normal 10 2 10 2 23 2" xfId="3825" xr:uid="{00000000-0005-0000-0000-0000F10E0000}"/>
    <cellStyle name="Normal 10 2 10 2 23 2 10" xfId="3826" xr:uid="{00000000-0005-0000-0000-0000F20E0000}"/>
    <cellStyle name="Normal 10 2 10 2 23 2 2" xfId="3827" xr:uid="{00000000-0005-0000-0000-0000F30E0000}"/>
    <cellStyle name="Normal 10 2 10 2 23 2 3" xfId="3828" xr:uid="{00000000-0005-0000-0000-0000F40E0000}"/>
    <cellStyle name="Normal 10 2 10 2 23 2 4" xfId="3829" xr:uid="{00000000-0005-0000-0000-0000F50E0000}"/>
    <cellStyle name="Normal 10 2 10 2 23 2 5" xfId="3830" xr:uid="{00000000-0005-0000-0000-0000F60E0000}"/>
    <cellStyle name="Normal 10 2 10 2 23 2 6" xfId="3831" xr:uid="{00000000-0005-0000-0000-0000F70E0000}"/>
    <cellStyle name="Normal 10 2 10 2 23 2 7" xfId="3832" xr:uid="{00000000-0005-0000-0000-0000F80E0000}"/>
    <cellStyle name="Normal 10 2 10 2 23 2 8" xfId="3833" xr:uid="{00000000-0005-0000-0000-0000F90E0000}"/>
    <cellStyle name="Normal 10 2 10 2 23 2 9" xfId="3834" xr:uid="{00000000-0005-0000-0000-0000FA0E0000}"/>
    <cellStyle name="Normal 10 2 10 2 23 3" xfId="3835" xr:uid="{00000000-0005-0000-0000-0000FB0E0000}"/>
    <cellStyle name="Normal 10 2 10 2 23 3 10" xfId="3836" xr:uid="{00000000-0005-0000-0000-0000FC0E0000}"/>
    <cellStyle name="Normal 10 2 10 2 23 3 2" xfId="3837" xr:uid="{00000000-0005-0000-0000-0000FD0E0000}"/>
    <cellStyle name="Normal 10 2 10 2 23 3 3" xfId="3838" xr:uid="{00000000-0005-0000-0000-0000FE0E0000}"/>
    <cellStyle name="Normal 10 2 10 2 23 3 4" xfId="3839" xr:uid="{00000000-0005-0000-0000-0000FF0E0000}"/>
    <cellStyle name="Normal 10 2 10 2 23 3 5" xfId="3840" xr:uid="{00000000-0005-0000-0000-0000000F0000}"/>
    <cellStyle name="Normal 10 2 10 2 23 3 6" xfId="3841" xr:uid="{00000000-0005-0000-0000-0000010F0000}"/>
    <cellStyle name="Normal 10 2 10 2 23 3 7" xfId="3842" xr:uid="{00000000-0005-0000-0000-0000020F0000}"/>
    <cellStyle name="Normal 10 2 10 2 23 3 8" xfId="3843" xr:uid="{00000000-0005-0000-0000-0000030F0000}"/>
    <cellStyle name="Normal 10 2 10 2 23 3 9" xfId="3844" xr:uid="{00000000-0005-0000-0000-0000040F0000}"/>
    <cellStyle name="Normal 10 2 10 2 23 4" xfId="3845" xr:uid="{00000000-0005-0000-0000-0000050F0000}"/>
    <cellStyle name="Normal 10 2 10 2 23 4 10" xfId="3846" xr:uid="{00000000-0005-0000-0000-0000060F0000}"/>
    <cellStyle name="Normal 10 2 10 2 23 4 2" xfId="3847" xr:uid="{00000000-0005-0000-0000-0000070F0000}"/>
    <cellStyle name="Normal 10 2 10 2 23 4 3" xfId="3848" xr:uid="{00000000-0005-0000-0000-0000080F0000}"/>
    <cellStyle name="Normal 10 2 10 2 23 4 4" xfId="3849" xr:uid="{00000000-0005-0000-0000-0000090F0000}"/>
    <cellStyle name="Normal 10 2 10 2 23 4 5" xfId="3850" xr:uid="{00000000-0005-0000-0000-00000A0F0000}"/>
    <cellStyle name="Normal 10 2 10 2 23 4 6" xfId="3851" xr:uid="{00000000-0005-0000-0000-00000B0F0000}"/>
    <cellStyle name="Normal 10 2 10 2 23 4 7" xfId="3852" xr:uid="{00000000-0005-0000-0000-00000C0F0000}"/>
    <cellStyle name="Normal 10 2 10 2 23 4 8" xfId="3853" xr:uid="{00000000-0005-0000-0000-00000D0F0000}"/>
    <cellStyle name="Normal 10 2 10 2 23 4 9" xfId="3854" xr:uid="{00000000-0005-0000-0000-00000E0F0000}"/>
    <cellStyle name="Normal 10 2 10 2 23 5" xfId="3855" xr:uid="{00000000-0005-0000-0000-00000F0F0000}"/>
    <cellStyle name="Normal 10 2 10 2 23 5 10" xfId="3856" xr:uid="{00000000-0005-0000-0000-0000100F0000}"/>
    <cellStyle name="Normal 10 2 10 2 23 5 2" xfId="3857" xr:uid="{00000000-0005-0000-0000-0000110F0000}"/>
    <cellStyle name="Normal 10 2 10 2 23 5 3" xfId="3858" xr:uid="{00000000-0005-0000-0000-0000120F0000}"/>
    <cellStyle name="Normal 10 2 10 2 23 5 4" xfId="3859" xr:uid="{00000000-0005-0000-0000-0000130F0000}"/>
    <cellStyle name="Normal 10 2 10 2 23 5 5" xfId="3860" xr:uid="{00000000-0005-0000-0000-0000140F0000}"/>
    <cellStyle name="Normal 10 2 10 2 23 5 6" xfId="3861" xr:uid="{00000000-0005-0000-0000-0000150F0000}"/>
    <cellStyle name="Normal 10 2 10 2 23 5 7" xfId="3862" xr:uid="{00000000-0005-0000-0000-0000160F0000}"/>
    <cellStyle name="Normal 10 2 10 2 23 5 8" xfId="3863" xr:uid="{00000000-0005-0000-0000-0000170F0000}"/>
    <cellStyle name="Normal 10 2 10 2 23 5 9" xfId="3864" xr:uid="{00000000-0005-0000-0000-0000180F0000}"/>
    <cellStyle name="Normal 10 2 10 2 23 6" xfId="3865" xr:uid="{00000000-0005-0000-0000-0000190F0000}"/>
    <cellStyle name="Normal 10 2 10 2 23 7" xfId="3866" xr:uid="{00000000-0005-0000-0000-00001A0F0000}"/>
    <cellStyle name="Normal 10 2 10 2 23 8" xfId="3867" xr:uid="{00000000-0005-0000-0000-00001B0F0000}"/>
    <cellStyle name="Normal 10 2 10 2 23 9" xfId="3868" xr:uid="{00000000-0005-0000-0000-00001C0F0000}"/>
    <cellStyle name="Normal 10 2 10 2 24" xfId="3869" xr:uid="{00000000-0005-0000-0000-00001D0F0000}"/>
    <cellStyle name="Normal 10 2 10 2 24 10" xfId="3870" xr:uid="{00000000-0005-0000-0000-00001E0F0000}"/>
    <cellStyle name="Normal 10 2 10 2 24 11" xfId="3871" xr:uid="{00000000-0005-0000-0000-00001F0F0000}"/>
    <cellStyle name="Normal 10 2 10 2 24 12" xfId="3872" xr:uid="{00000000-0005-0000-0000-0000200F0000}"/>
    <cellStyle name="Normal 10 2 10 2 24 13" xfId="3873" xr:uid="{00000000-0005-0000-0000-0000210F0000}"/>
    <cellStyle name="Normal 10 2 10 2 24 14" xfId="3874" xr:uid="{00000000-0005-0000-0000-0000220F0000}"/>
    <cellStyle name="Normal 10 2 10 2 24 2" xfId="3875" xr:uid="{00000000-0005-0000-0000-0000230F0000}"/>
    <cellStyle name="Normal 10 2 10 2 24 2 10" xfId="3876" xr:uid="{00000000-0005-0000-0000-0000240F0000}"/>
    <cellStyle name="Normal 10 2 10 2 24 2 2" xfId="3877" xr:uid="{00000000-0005-0000-0000-0000250F0000}"/>
    <cellStyle name="Normal 10 2 10 2 24 2 3" xfId="3878" xr:uid="{00000000-0005-0000-0000-0000260F0000}"/>
    <cellStyle name="Normal 10 2 10 2 24 2 4" xfId="3879" xr:uid="{00000000-0005-0000-0000-0000270F0000}"/>
    <cellStyle name="Normal 10 2 10 2 24 2 5" xfId="3880" xr:uid="{00000000-0005-0000-0000-0000280F0000}"/>
    <cellStyle name="Normal 10 2 10 2 24 2 6" xfId="3881" xr:uid="{00000000-0005-0000-0000-0000290F0000}"/>
    <cellStyle name="Normal 10 2 10 2 24 2 7" xfId="3882" xr:uid="{00000000-0005-0000-0000-00002A0F0000}"/>
    <cellStyle name="Normal 10 2 10 2 24 2 8" xfId="3883" xr:uid="{00000000-0005-0000-0000-00002B0F0000}"/>
    <cellStyle name="Normal 10 2 10 2 24 2 9" xfId="3884" xr:uid="{00000000-0005-0000-0000-00002C0F0000}"/>
    <cellStyle name="Normal 10 2 10 2 24 3" xfId="3885" xr:uid="{00000000-0005-0000-0000-00002D0F0000}"/>
    <cellStyle name="Normal 10 2 10 2 24 3 10" xfId="3886" xr:uid="{00000000-0005-0000-0000-00002E0F0000}"/>
    <cellStyle name="Normal 10 2 10 2 24 3 2" xfId="3887" xr:uid="{00000000-0005-0000-0000-00002F0F0000}"/>
    <cellStyle name="Normal 10 2 10 2 24 3 3" xfId="3888" xr:uid="{00000000-0005-0000-0000-0000300F0000}"/>
    <cellStyle name="Normal 10 2 10 2 24 3 4" xfId="3889" xr:uid="{00000000-0005-0000-0000-0000310F0000}"/>
    <cellStyle name="Normal 10 2 10 2 24 3 5" xfId="3890" xr:uid="{00000000-0005-0000-0000-0000320F0000}"/>
    <cellStyle name="Normal 10 2 10 2 24 3 6" xfId="3891" xr:uid="{00000000-0005-0000-0000-0000330F0000}"/>
    <cellStyle name="Normal 10 2 10 2 24 3 7" xfId="3892" xr:uid="{00000000-0005-0000-0000-0000340F0000}"/>
    <cellStyle name="Normal 10 2 10 2 24 3 8" xfId="3893" xr:uid="{00000000-0005-0000-0000-0000350F0000}"/>
    <cellStyle name="Normal 10 2 10 2 24 3 9" xfId="3894" xr:uid="{00000000-0005-0000-0000-0000360F0000}"/>
    <cellStyle name="Normal 10 2 10 2 24 4" xfId="3895" xr:uid="{00000000-0005-0000-0000-0000370F0000}"/>
    <cellStyle name="Normal 10 2 10 2 24 4 10" xfId="3896" xr:uid="{00000000-0005-0000-0000-0000380F0000}"/>
    <cellStyle name="Normal 10 2 10 2 24 4 2" xfId="3897" xr:uid="{00000000-0005-0000-0000-0000390F0000}"/>
    <cellStyle name="Normal 10 2 10 2 24 4 3" xfId="3898" xr:uid="{00000000-0005-0000-0000-00003A0F0000}"/>
    <cellStyle name="Normal 10 2 10 2 24 4 4" xfId="3899" xr:uid="{00000000-0005-0000-0000-00003B0F0000}"/>
    <cellStyle name="Normal 10 2 10 2 24 4 5" xfId="3900" xr:uid="{00000000-0005-0000-0000-00003C0F0000}"/>
    <cellStyle name="Normal 10 2 10 2 24 4 6" xfId="3901" xr:uid="{00000000-0005-0000-0000-00003D0F0000}"/>
    <cellStyle name="Normal 10 2 10 2 24 4 7" xfId="3902" xr:uid="{00000000-0005-0000-0000-00003E0F0000}"/>
    <cellStyle name="Normal 10 2 10 2 24 4 8" xfId="3903" xr:uid="{00000000-0005-0000-0000-00003F0F0000}"/>
    <cellStyle name="Normal 10 2 10 2 24 4 9" xfId="3904" xr:uid="{00000000-0005-0000-0000-0000400F0000}"/>
    <cellStyle name="Normal 10 2 10 2 24 5" xfId="3905" xr:uid="{00000000-0005-0000-0000-0000410F0000}"/>
    <cellStyle name="Normal 10 2 10 2 24 5 10" xfId="3906" xr:uid="{00000000-0005-0000-0000-0000420F0000}"/>
    <cellStyle name="Normal 10 2 10 2 24 5 2" xfId="3907" xr:uid="{00000000-0005-0000-0000-0000430F0000}"/>
    <cellStyle name="Normal 10 2 10 2 24 5 3" xfId="3908" xr:uid="{00000000-0005-0000-0000-0000440F0000}"/>
    <cellStyle name="Normal 10 2 10 2 24 5 4" xfId="3909" xr:uid="{00000000-0005-0000-0000-0000450F0000}"/>
    <cellStyle name="Normal 10 2 10 2 24 5 5" xfId="3910" xr:uid="{00000000-0005-0000-0000-0000460F0000}"/>
    <cellStyle name="Normal 10 2 10 2 24 5 6" xfId="3911" xr:uid="{00000000-0005-0000-0000-0000470F0000}"/>
    <cellStyle name="Normal 10 2 10 2 24 5 7" xfId="3912" xr:uid="{00000000-0005-0000-0000-0000480F0000}"/>
    <cellStyle name="Normal 10 2 10 2 24 5 8" xfId="3913" xr:uid="{00000000-0005-0000-0000-0000490F0000}"/>
    <cellStyle name="Normal 10 2 10 2 24 5 9" xfId="3914" xr:uid="{00000000-0005-0000-0000-00004A0F0000}"/>
    <cellStyle name="Normal 10 2 10 2 24 6" xfId="3915" xr:uid="{00000000-0005-0000-0000-00004B0F0000}"/>
    <cellStyle name="Normal 10 2 10 2 24 7" xfId="3916" xr:uid="{00000000-0005-0000-0000-00004C0F0000}"/>
    <cellStyle name="Normal 10 2 10 2 24 8" xfId="3917" xr:uid="{00000000-0005-0000-0000-00004D0F0000}"/>
    <cellStyle name="Normal 10 2 10 2 24 9" xfId="3918" xr:uid="{00000000-0005-0000-0000-00004E0F0000}"/>
    <cellStyle name="Normal 10 2 10 2 25" xfId="3919" xr:uid="{00000000-0005-0000-0000-00004F0F0000}"/>
    <cellStyle name="Normal 10 2 10 2 25 10" xfId="3920" xr:uid="{00000000-0005-0000-0000-0000500F0000}"/>
    <cellStyle name="Normal 10 2 10 2 25 11" xfId="3921" xr:uid="{00000000-0005-0000-0000-0000510F0000}"/>
    <cellStyle name="Normal 10 2 10 2 25 12" xfId="3922" xr:uid="{00000000-0005-0000-0000-0000520F0000}"/>
    <cellStyle name="Normal 10 2 10 2 25 13" xfId="3923" xr:uid="{00000000-0005-0000-0000-0000530F0000}"/>
    <cellStyle name="Normal 10 2 10 2 25 14" xfId="3924" xr:uid="{00000000-0005-0000-0000-0000540F0000}"/>
    <cellStyle name="Normal 10 2 10 2 25 2" xfId="3925" xr:uid="{00000000-0005-0000-0000-0000550F0000}"/>
    <cellStyle name="Normal 10 2 10 2 25 2 10" xfId="3926" xr:uid="{00000000-0005-0000-0000-0000560F0000}"/>
    <cellStyle name="Normal 10 2 10 2 25 2 2" xfId="3927" xr:uid="{00000000-0005-0000-0000-0000570F0000}"/>
    <cellStyle name="Normal 10 2 10 2 25 2 3" xfId="3928" xr:uid="{00000000-0005-0000-0000-0000580F0000}"/>
    <cellStyle name="Normal 10 2 10 2 25 2 4" xfId="3929" xr:uid="{00000000-0005-0000-0000-0000590F0000}"/>
    <cellStyle name="Normal 10 2 10 2 25 2 5" xfId="3930" xr:uid="{00000000-0005-0000-0000-00005A0F0000}"/>
    <cellStyle name="Normal 10 2 10 2 25 2 6" xfId="3931" xr:uid="{00000000-0005-0000-0000-00005B0F0000}"/>
    <cellStyle name="Normal 10 2 10 2 25 2 7" xfId="3932" xr:uid="{00000000-0005-0000-0000-00005C0F0000}"/>
    <cellStyle name="Normal 10 2 10 2 25 2 8" xfId="3933" xr:uid="{00000000-0005-0000-0000-00005D0F0000}"/>
    <cellStyle name="Normal 10 2 10 2 25 2 9" xfId="3934" xr:uid="{00000000-0005-0000-0000-00005E0F0000}"/>
    <cellStyle name="Normal 10 2 10 2 25 3" xfId="3935" xr:uid="{00000000-0005-0000-0000-00005F0F0000}"/>
    <cellStyle name="Normal 10 2 10 2 25 3 10" xfId="3936" xr:uid="{00000000-0005-0000-0000-0000600F0000}"/>
    <cellStyle name="Normal 10 2 10 2 25 3 2" xfId="3937" xr:uid="{00000000-0005-0000-0000-0000610F0000}"/>
    <cellStyle name="Normal 10 2 10 2 25 3 3" xfId="3938" xr:uid="{00000000-0005-0000-0000-0000620F0000}"/>
    <cellStyle name="Normal 10 2 10 2 25 3 4" xfId="3939" xr:uid="{00000000-0005-0000-0000-0000630F0000}"/>
    <cellStyle name="Normal 10 2 10 2 25 3 5" xfId="3940" xr:uid="{00000000-0005-0000-0000-0000640F0000}"/>
    <cellStyle name="Normal 10 2 10 2 25 3 6" xfId="3941" xr:uid="{00000000-0005-0000-0000-0000650F0000}"/>
    <cellStyle name="Normal 10 2 10 2 25 3 7" xfId="3942" xr:uid="{00000000-0005-0000-0000-0000660F0000}"/>
    <cellStyle name="Normal 10 2 10 2 25 3 8" xfId="3943" xr:uid="{00000000-0005-0000-0000-0000670F0000}"/>
    <cellStyle name="Normal 10 2 10 2 25 3 9" xfId="3944" xr:uid="{00000000-0005-0000-0000-0000680F0000}"/>
    <cellStyle name="Normal 10 2 10 2 25 4" xfId="3945" xr:uid="{00000000-0005-0000-0000-0000690F0000}"/>
    <cellStyle name="Normal 10 2 10 2 25 4 10" xfId="3946" xr:uid="{00000000-0005-0000-0000-00006A0F0000}"/>
    <cellStyle name="Normal 10 2 10 2 25 4 2" xfId="3947" xr:uid="{00000000-0005-0000-0000-00006B0F0000}"/>
    <cellStyle name="Normal 10 2 10 2 25 4 3" xfId="3948" xr:uid="{00000000-0005-0000-0000-00006C0F0000}"/>
    <cellStyle name="Normal 10 2 10 2 25 4 4" xfId="3949" xr:uid="{00000000-0005-0000-0000-00006D0F0000}"/>
    <cellStyle name="Normal 10 2 10 2 25 4 5" xfId="3950" xr:uid="{00000000-0005-0000-0000-00006E0F0000}"/>
    <cellStyle name="Normal 10 2 10 2 25 4 6" xfId="3951" xr:uid="{00000000-0005-0000-0000-00006F0F0000}"/>
    <cellStyle name="Normal 10 2 10 2 25 4 7" xfId="3952" xr:uid="{00000000-0005-0000-0000-0000700F0000}"/>
    <cellStyle name="Normal 10 2 10 2 25 4 8" xfId="3953" xr:uid="{00000000-0005-0000-0000-0000710F0000}"/>
    <cellStyle name="Normal 10 2 10 2 25 4 9" xfId="3954" xr:uid="{00000000-0005-0000-0000-0000720F0000}"/>
    <cellStyle name="Normal 10 2 10 2 25 5" xfId="3955" xr:uid="{00000000-0005-0000-0000-0000730F0000}"/>
    <cellStyle name="Normal 10 2 10 2 25 5 10" xfId="3956" xr:uid="{00000000-0005-0000-0000-0000740F0000}"/>
    <cellStyle name="Normal 10 2 10 2 25 5 2" xfId="3957" xr:uid="{00000000-0005-0000-0000-0000750F0000}"/>
    <cellStyle name="Normal 10 2 10 2 25 5 3" xfId="3958" xr:uid="{00000000-0005-0000-0000-0000760F0000}"/>
    <cellStyle name="Normal 10 2 10 2 25 5 4" xfId="3959" xr:uid="{00000000-0005-0000-0000-0000770F0000}"/>
    <cellStyle name="Normal 10 2 10 2 25 5 5" xfId="3960" xr:uid="{00000000-0005-0000-0000-0000780F0000}"/>
    <cellStyle name="Normal 10 2 10 2 25 5 6" xfId="3961" xr:uid="{00000000-0005-0000-0000-0000790F0000}"/>
    <cellStyle name="Normal 10 2 10 2 25 5 7" xfId="3962" xr:uid="{00000000-0005-0000-0000-00007A0F0000}"/>
    <cellStyle name="Normal 10 2 10 2 25 5 8" xfId="3963" xr:uid="{00000000-0005-0000-0000-00007B0F0000}"/>
    <cellStyle name="Normal 10 2 10 2 25 5 9" xfId="3964" xr:uid="{00000000-0005-0000-0000-00007C0F0000}"/>
    <cellStyle name="Normal 10 2 10 2 25 6" xfId="3965" xr:uid="{00000000-0005-0000-0000-00007D0F0000}"/>
    <cellStyle name="Normal 10 2 10 2 25 7" xfId="3966" xr:uid="{00000000-0005-0000-0000-00007E0F0000}"/>
    <cellStyle name="Normal 10 2 10 2 25 8" xfId="3967" xr:uid="{00000000-0005-0000-0000-00007F0F0000}"/>
    <cellStyle name="Normal 10 2 10 2 25 9" xfId="3968" xr:uid="{00000000-0005-0000-0000-0000800F0000}"/>
    <cellStyle name="Normal 10 2 10 2 26" xfId="3969" xr:uid="{00000000-0005-0000-0000-0000810F0000}"/>
    <cellStyle name="Normal 10 2 10 2 26 10" xfId="3970" xr:uid="{00000000-0005-0000-0000-0000820F0000}"/>
    <cellStyle name="Normal 10 2 10 2 26 11" xfId="3971" xr:uid="{00000000-0005-0000-0000-0000830F0000}"/>
    <cellStyle name="Normal 10 2 10 2 26 12" xfId="3972" xr:uid="{00000000-0005-0000-0000-0000840F0000}"/>
    <cellStyle name="Normal 10 2 10 2 26 13" xfId="3973" xr:uid="{00000000-0005-0000-0000-0000850F0000}"/>
    <cellStyle name="Normal 10 2 10 2 26 14" xfId="3974" xr:uid="{00000000-0005-0000-0000-0000860F0000}"/>
    <cellStyle name="Normal 10 2 10 2 26 2" xfId="3975" xr:uid="{00000000-0005-0000-0000-0000870F0000}"/>
    <cellStyle name="Normal 10 2 10 2 26 2 10" xfId="3976" xr:uid="{00000000-0005-0000-0000-0000880F0000}"/>
    <cellStyle name="Normal 10 2 10 2 26 2 2" xfId="3977" xr:uid="{00000000-0005-0000-0000-0000890F0000}"/>
    <cellStyle name="Normal 10 2 10 2 26 2 3" xfId="3978" xr:uid="{00000000-0005-0000-0000-00008A0F0000}"/>
    <cellStyle name="Normal 10 2 10 2 26 2 4" xfId="3979" xr:uid="{00000000-0005-0000-0000-00008B0F0000}"/>
    <cellStyle name="Normal 10 2 10 2 26 2 5" xfId="3980" xr:uid="{00000000-0005-0000-0000-00008C0F0000}"/>
    <cellStyle name="Normal 10 2 10 2 26 2 6" xfId="3981" xr:uid="{00000000-0005-0000-0000-00008D0F0000}"/>
    <cellStyle name="Normal 10 2 10 2 26 2 7" xfId="3982" xr:uid="{00000000-0005-0000-0000-00008E0F0000}"/>
    <cellStyle name="Normal 10 2 10 2 26 2 8" xfId="3983" xr:uid="{00000000-0005-0000-0000-00008F0F0000}"/>
    <cellStyle name="Normal 10 2 10 2 26 2 9" xfId="3984" xr:uid="{00000000-0005-0000-0000-0000900F0000}"/>
    <cellStyle name="Normal 10 2 10 2 26 3" xfId="3985" xr:uid="{00000000-0005-0000-0000-0000910F0000}"/>
    <cellStyle name="Normal 10 2 10 2 26 3 10" xfId="3986" xr:uid="{00000000-0005-0000-0000-0000920F0000}"/>
    <cellStyle name="Normal 10 2 10 2 26 3 2" xfId="3987" xr:uid="{00000000-0005-0000-0000-0000930F0000}"/>
    <cellStyle name="Normal 10 2 10 2 26 3 3" xfId="3988" xr:uid="{00000000-0005-0000-0000-0000940F0000}"/>
    <cellStyle name="Normal 10 2 10 2 26 3 4" xfId="3989" xr:uid="{00000000-0005-0000-0000-0000950F0000}"/>
    <cellStyle name="Normal 10 2 10 2 26 3 5" xfId="3990" xr:uid="{00000000-0005-0000-0000-0000960F0000}"/>
    <cellStyle name="Normal 10 2 10 2 26 3 6" xfId="3991" xr:uid="{00000000-0005-0000-0000-0000970F0000}"/>
    <cellStyle name="Normal 10 2 10 2 26 3 7" xfId="3992" xr:uid="{00000000-0005-0000-0000-0000980F0000}"/>
    <cellStyle name="Normal 10 2 10 2 26 3 8" xfId="3993" xr:uid="{00000000-0005-0000-0000-0000990F0000}"/>
    <cellStyle name="Normal 10 2 10 2 26 3 9" xfId="3994" xr:uid="{00000000-0005-0000-0000-00009A0F0000}"/>
    <cellStyle name="Normal 10 2 10 2 26 4" xfId="3995" xr:uid="{00000000-0005-0000-0000-00009B0F0000}"/>
    <cellStyle name="Normal 10 2 10 2 26 4 10" xfId="3996" xr:uid="{00000000-0005-0000-0000-00009C0F0000}"/>
    <cellStyle name="Normal 10 2 10 2 26 4 2" xfId="3997" xr:uid="{00000000-0005-0000-0000-00009D0F0000}"/>
    <cellStyle name="Normal 10 2 10 2 26 4 3" xfId="3998" xr:uid="{00000000-0005-0000-0000-00009E0F0000}"/>
    <cellStyle name="Normal 10 2 10 2 26 4 4" xfId="3999" xr:uid="{00000000-0005-0000-0000-00009F0F0000}"/>
    <cellStyle name="Normal 10 2 10 2 26 4 5" xfId="4000" xr:uid="{00000000-0005-0000-0000-0000A00F0000}"/>
    <cellStyle name="Normal 10 2 10 2 26 4 6" xfId="4001" xr:uid="{00000000-0005-0000-0000-0000A10F0000}"/>
    <cellStyle name="Normal 10 2 10 2 26 4 7" xfId="4002" xr:uid="{00000000-0005-0000-0000-0000A20F0000}"/>
    <cellStyle name="Normal 10 2 10 2 26 4 8" xfId="4003" xr:uid="{00000000-0005-0000-0000-0000A30F0000}"/>
    <cellStyle name="Normal 10 2 10 2 26 4 9" xfId="4004" xr:uid="{00000000-0005-0000-0000-0000A40F0000}"/>
    <cellStyle name="Normal 10 2 10 2 26 5" xfId="4005" xr:uid="{00000000-0005-0000-0000-0000A50F0000}"/>
    <cellStyle name="Normal 10 2 10 2 26 5 10" xfId="4006" xr:uid="{00000000-0005-0000-0000-0000A60F0000}"/>
    <cellStyle name="Normal 10 2 10 2 26 5 2" xfId="4007" xr:uid="{00000000-0005-0000-0000-0000A70F0000}"/>
    <cellStyle name="Normal 10 2 10 2 26 5 3" xfId="4008" xr:uid="{00000000-0005-0000-0000-0000A80F0000}"/>
    <cellStyle name="Normal 10 2 10 2 26 5 4" xfId="4009" xr:uid="{00000000-0005-0000-0000-0000A90F0000}"/>
    <cellStyle name="Normal 10 2 10 2 26 5 5" xfId="4010" xr:uid="{00000000-0005-0000-0000-0000AA0F0000}"/>
    <cellStyle name="Normal 10 2 10 2 26 5 6" xfId="4011" xr:uid="{00000000-0005-0000-0000-0000AB0F0000}"/>
    <cellStyle name="Normal 10 2 10 2 26 5 7" xfId="4012" xr:uid="{00000000-0005-0000-0000-0000AC0F0000}"/>
    <cellStyle name="Normal 10 2 10 2 26 5 8" xfId="4013" xr:uid="{00000000-0005-0000-0000-0000AD0F0000}"/>
    <cellStyle name="Normal 10 2 10 2 26 5 9" xfId="4014" xr:uid="{00000000-0005-0000-0000-0000AE0F0000}"/>
    <cellStyle name="Normal 10 2 10 2 26 6" xfId="4015" xr:uid="{00000000-0005-0000-0000-0000AF0F0000}"/>
    <cellStyle name="Normal 10 2 10 2 26 7" xfId="4016" xr:uid="{00000000-0005-0000-0000-0000B00F0000}"/>
    <cellStyle name="Normal 10 2 10 2 26 8" xfId="4017" xr:uid="{00000000-0005-0000-0000-0000B10F0000}"/>
    <cellStyle name="Normal 10 2 10 2 26 9" xfId="4018" xr:uid="{00000000-0005-0000-0000-0000B20F0000}"/>
    <cellStyle name="Normal 10 2 10 2 27" xfId="4019" xr:uid="{00000000-0005-0000-0000-0000B30F0000}"/>
    <cellStyle name="Normal 10 2 10 2 27 10" xfId="4020" xr:uid="{00000000-0005-0000-0000-0000B40F0000}"/>
    <cellStyle name="Normal 10 2 10 2 27 11" xfId="4021" xr:uid="{00000000-0005-0000-0000-0000B50F0000}"/>
    <cellStyle name="Normal 10 2 10 2 27 12" xfId="4022" xr:uid="{00000000-0005-0000-0000-0000B60F0000}"/>
    <cellStyle name="Normal 10 2 10 2 27 13" xfId="4023" xr:uid="{00000000-0005-0000-0000-0000B70F0000}"/>
    <cellStyle name="Normal 10 2 10 2 27 14" xfId="4024" xr:uid="{00000000-0005-0000-0000-0000B80F0000}"/>
    <cellStyle name="Normal 10 2 10 2 27 2" xfId="4025" xr:uid="{00000000-0005-0000-0000-0000B90F0000}"/>
    <cellStyle name="Normal 10 2 10 2 27 2 10" xfId="4026" xr:uid="{00000000-0005-0000-0000-0000BA0F0000}"/>
    <cellStyle name="Normal 10 2 10 2 27 2 2" xfId="4027" xr:uid="{00000000-0005-0000-0000-0000BB0F0000}"/>
    <cellStyle name="Normal 10 2 10 2 27 2 3" xfId="4028" xr:uid="{00000000-0005-0000-0000-0000BC0F0000}"/>
    <cellStyle name="Normal 10 2 10 2 27 2 4" xfId="4029" xr:uid="{00000000-0005-0000-0000-0000BD0F0000}"/>
    <cellStyle name="Normal 10 2 10 2 27 2 5" xfId="4030" xr:uid="{00000000-0005-0000-0000-0000BE0F0000}"/>
    <cellStyle name="Normal 10 2 10 2 27 2 6" xfId="4031" xr:uid="{00000000-0005-0000-0000-0000BF0F0000}"/>
    <cellStyle name="Normal 10 2 10 2 27 2 7" xfId="4032" xr:uid="{00000000-0005-0000-0000-0000C00F0000}"/>
    <cellStyle name="Normal 10 2 10 2 27 2 8" xfId="4033" xr:uid="{00000000-0005-0000-0000-0000C10F0000}"/>
    <cellStyle name="Normal 10 2 10 2 27 2 9" xfId="4034" xr:uid="{00000000-0005-0000-0000-0000C20F0000}"/>
    <cellStyle name="Normal 10 2 10 2 27 3" xfId="4035" xr:uid="{00000000-0005-0000-0000-0000C30F0000}"/>
    <cellStyle name="Normal 10 2 10 2 27 3 10" xfId="4036" xr:uid="{00000000-0005-0000-0000-0000C40F0000}"/>
    <cellStyle name="Normal 10 2 10 2 27 3 2" xfId="4037" xr:uid="{00000000-0005-0000-0000-0000C50F0000}"/>
    <cellStyle name="Normal 10 2 10 2 27 3 3" xfId="4038" xr:uid="{00000000-0005-0000-0000-0000C60F0000}"/>
    <cellStyle name="Normal 10 2 10 2 27 3 4" xfId="4039" xr:uid="{00000000-0005-0000-0000-0000C70F0000}"/>
    <cellStyle name="Normal 10 2 10 2 27 3 5" xfId="4040" xr:uid="{00000000-0005-0000-0000-0000C80F0000}"/>
    <cellStyle name="Normal 10 2 10 2 27 3 6" xfId="4041" xr:uid="{00000000-0005-0000-0000-0000C90F0000}"/>
    <cellStyle name="Normal 10 2 10 2 27 3 7" xfId="4042" xr:uid="{00000000-0005-0000-0000-0000CA0F0000}"/>
    <cellStyle name="Normal 10 2 10 2 27 3 8" xfId="4043" xr:uid="{00000000-0005-0000-0000-0000CB0F0000}"/>
    <cellStyle name="Normal 10 2 10 2 27 3 9" xfId="4044" xr:uid="{00000000-0005-0000-0000-0000CC0F0000}"/>
    <cellStyle name="Normal 10 2 10 2 27 4" xfId="4045" xr:uid="{00000000-0005-0000-0000-0000CD0F0000}"/>
    <cellStyle name="Normal 10 2 10 2 27 4 10" xfId="4046" xr:uid="{00000000-0005-0000-0000-0000CE0F0000}"/>
    <cellStyle name="Normal 10 2 10 2 27 4 2" xfId="4047" xr:uid="{00000000-0005-0000-0000-0000CF0F0000}"/>
    <cellStyle name="Normal 10 2 10 2 27 4 3" xfId="4048" xr:uid="{00000000-0005-0000-0000-0000D00F0000}"/>
    <cellStyle name="Normal 10 2 10 2 27 4 4" xfId="4049" xr:uid="{00000000-0005-0000-0000-0000D10F0000}"/>
    <cellStyle name="Normal 10 2 10 2 27 4 5" xfId="4050" xr:uid="{00000000-0005-0000-0000-0000D20F0000}"/>
    <cellStyle name="Normal 10 2 10 2 27 4 6" xfId="4051" xr:uid="{00000000-0005-0000-0000-0000D30F0000}"/>
    <cellStyle name="Normal 10 2 10 2 27 4 7" xfId="4052" xr:uid="{00000000-0005-0000-0000-0000D40F0000}"/>
    <cellStyle name="Normal 10 2 10 2 27 4 8" xfId="4053" xr:uid="{00000000-0005-0000-0000-0000D50F0000}"/>
    <cellStyle name="Normal 10 2 10 2 27 4 9" xfId="4054" xr:uid="{00000000-0005-0000-0000-0000D60F0000}"/>
    <cellStyle name="Normal 10 2 10 2 27 5" xfId="4055" xr:uid="{00000000-0005-0000-0000-0000D70F0000}"/>
    <cellStyle name="Normal 10 2 10 2 27 5 10" xfId="4056" xr:uid="{00000000-0005-0000-0000-0000D80F0000}"/>
    <cellStyle name="Normal 10 2 10 2 27 5 2" xfId="4057" xr:uid="{00000000-0005-0000-0000-0000D90F0000}"/>
    <cellStyle name="Normal 10 2 10 2 27 5 3" xfId="4058" xr:uid="{00000000-0005-0000-0000-0000DA0F0000}"/>
    <cellStyle name="Normal 10 2 10 2 27 5 4" xfId="4059" xr:uid="{00000000-0005-0000-0000-0000DB0F0000}"/>
    <cellStyle name="Normal 10 2 10 2 27 5 5" xfId="4060" xr:uid="{00000000-0005-0000-0000-0000DC0F0000}"/>
    <cellStyle name="Normal 10 2 10 2 27 5 6" xfId="4061" xr:uid="{00000000-0005-0000-0000-0000DD0F0000}"/>
    <cellStyle name="Normal 10 2 10 2 27 5 7" xfId="4062" xr:uid="{00000000-0005-0000-0000-0000DE0F0000}"/>
    <cellStyle name="Normal 10 2 10 2 27 5 8" xfId="4063" xr:uid="{00000000-0005-0000-0000-0000DF0F0000}"/>
    <cellStyle name="Normal 10 2 10 2 27 5 9" xfId="4064" xr:uid="{00000000-0005-0000-0000-0000E00F0000}"/>
    <cellStyle name="Normal 10 2 10 2 27 6" xfId="4065" xr:uid="{00000000-0005-0000-0000-0000E10F0000}"/>
    <cellStyle name="Normal 10 2 10 2 27 7" xfId="4066" xr:uid="{00000000-0005-0000-0000-0000E20F0000}"/>
    <cellStyle name="Normal 10 2 10 2 27 8" xfId="4067" xr:uid="{00000000-0005-0000-0000-0000E30F0000}"/>
    <cellStyle name="Normal 10 2 10 2 27 9" xfId="4068" xr:uid="{00000000-0005-0000-0000-0000E40F0000}"/>
    <cellStyle name="Normal 10 2 10 2 28" xfId="4069" xr:uid="{00000000-0005-0000-0000-0000E50F0000}"/>
    <cellStyle name="Normal 10 2 10 2 28 10" xfId="4070" xr:uid="{00000000-0005-0000-0000-0000E60F0000}"/>
    <cellStyle name="Normal 10 2 10 2 28 11" xfId="4071" xr:uid="{00000000-0005-0000-0000-0000E70F0000}"/>
    <cellStyle name="Normal 10 2 10 2 28 12" xfId="4072" xr:uid="{00000000-0005-0000-0000-0000E80F0000}"/>
    <cellStyle name="Normal 10 2 10 2 28 13" xfId="4073" xr:uid="{00000000-0005-0000-0000-0000E90F0000}"/>
    <cellStyle name="Normal 10 2 10 2 28 14" xfId="4074" xr:uid="{00000000-0005-0000-0000-0000EA0F0000}"/>
    <cellStyle name="Normal 10 2 10 2 28 2" xfId="4075" xr:uid="{00000000-0005-0000-0000-0000EB0F0000}"/>
    <cellStyle name="Normal 10 2 10 2 28 2 10" xfId="4076" xr:uid="{00000000-0005-0000-0000-0000EC0F0000}"/>
    <cellStyle name="Normal 10 2 10 2 28 2 2" xfId="4077" xr:uid="{00000000-0005-0000-0000-0000ED0F0000}"/>
    <cellStyle name="Normal 10 2 10 2 28 2 3" xfId="4078" xr:uid="{00000000-0005-0000-0000-0000EE0F0000}"/>
    <cellStyle name="Normal 10 2 10 2 28 2 4" xfId="4079" xr:uid="{00000000-0005-0000-0000-0000EF0F0000}"/>
    <cellStyle name="Normal 10 2 10 2 28 2 5" xfId="4080" xr:uid="{00000000-0005-0000-0000-0000F00F0000}"/>
    <cellStyle name="Normal 10 2 10 2 28 2 6" xfId="4081" xr:uid="{00000000-0005-0000-0000-0000F10F0000}"/>
    <cellStyle name="Normal 10 2 10 2 28 2 7" xfId="4082" xr:uid="{00000000-0005-0000-0000-0000F20F0000}"/>
    <cellStyle name="Normal 10 2 10 2 28 2 8" xfId="4083" xr:uid="{00000000-0005-0000-0000-0000F30F0000}"/>
    <cellStyle name="Normal 10 2 10 2 28 2 9" xfId="4084" xr:uid="{00000000-0005-0000-0000-0000F40F0000}"/>
    <cellStyle name="Normal 10 2 10 2 28 3" xfId="4085" xr:uid="{00000000-0005-0000-0000-0000F50F0000}"/>
    <cellStyle name="Normal 10 2 10 2 28 3 10" xfId="4086" xr:uid="{00000000-0005-0000-0000-0000F60F0000}"/>
    <cellStyle name="Normal 10 2 10 2 28 3 2" xfId="4087" xr:uid="{00000000-0005-0000-0000-0000F70F0000}"/>
    <cellStyle name="Normal 10 2 10 2 28 3 3" xfId="4088" xr:uid="{00000000-0005-0000-0000-0000F80F0000}"/>
    <cellStyle name="Normal 10 2 10 2 28 3 4" xfId="4089" xr:uid="{00000000-0005-0000-0000-0000F90F0000}"/>
    <cellStyle name="Normal 10 2 10 2 28 3 5" xfId="4090" xr:uid="{00000000-0005-0000-0000-0000FA0F0000}"/>
    <cellStyle name="Normal 10 2 10 2 28 3 6" xfId="4091" xr:uid="{00000000-0005-0000-0000-0000FB0F0000}"/>
    <cellStyle name="Normal 10 2 10 2 28 3 7" xfId="4092" xr:uid="{00000000-0005-0000-0000-0000FC0F0000}"/>
    <cellStyle name="Normal 10 2 10 2 28 3 8" xfId="4093" xr:uid="{00000000-0005-0000-0000-0000FD0F0000}"/>
    <cellStyle name="Normal 10 2 10 2 28 3 9" xfId="4094" xr:uid="{00000000-0005-0000-0000-0000FE0F0000}"/>
    <cellStyle name="Normal 10 2 10 2 28 4" xfId="4095" xr:uid="{00000000-0005-0000-0000-0000FF0F0000}"/>
    <cellStyle name="Normal 10 2 10 2 28 4 10" xfId="4096" xr:uid="{00000000-0005-0000-0000-000000100000}"/>
    <cellStyle name="Normal 10 2 10 2 28 4 2" xfId="4097" xr:uid="{00000000-0005-0000-0000-000001100000}"/>
    <cellStyle name="Normal 10 2 10 2 28 4 3" xfId="4098" xr:uid="{00000000-0005-0000-0000-000002100000}"/>
    <cellStyle name="Normal 10 2 10 2 28 4 4" xfId="4099" xr:uid="{00000000-0005-0000-0000-000003100000}"/>
    <cellStyle name="Normal 10 2 10 2 28 4 5" xfId="4100" xr:uid="{00000000-0005-0000-0000-000004100000}"/>
    <cellStyle name="Normal 10 2 10 2 28 4 6" xfId="4101" xr:uid="{00000000-0005-0000-0000-000005100000}"/>
    <cellStyle name="Normal 10 2 10 2 28 4 7" xfId="4102" xr:uid="{00000000-0005-0000-0000-000006100000}"/>
    <cellStyle name="Normal 10 2 10 2 28 4 8" xfId="4103" xr:uid="{00000000-0005-0000-0000-000007100000}"/>
    <cellStyle name="Normal 10 2 10 2 28 4 9" xfId="4104" xr:uid="{00000000-0005-0000-0000-000008100000}"/>
    <cellStyle name="Normal 10 2 10 2 28 5" xfId="4105" xr:uid="{00000000-0005-0000-0000-000009100000}"/>
    <cellStyle name="Normal 10 2 10 2 28 5 10" xfId="4106" xr:uid="{00000000-0005-0000-0000-00000A100000}"/>
    <cellStyle name="Normal 10 2 10 2 28 5 2" xfId="4107" xr:uid="{00000000-0005-0000-0000-00000B100000}"/>
    <cellStyle name="Normal 10 2 10 2 28 5 3" xfId="4108" xr:uid="{00000000-0005-0000-0000-00000C100000}"/>
    <cellStyle name="Normal 10 2 10 2 28 5 4" xfId="4109" xr:uid="{00000000-0005-0000-0000-00000D100000}"/>
    <cellStyle name="Normal 10 2 10 2 28 5 5" xfId="4110" xr:uid="{00000000-0005-0000-0000-00000E100000}"/>
    <cellStyle name="Normal 10 2 10 2 28 5 6" xfId="4111" xr:uid="{00000000-0005-0000-0000-00000F100000}"/>
    <cellStyle name="Normal 10 2 10 2 28 5 7" xfId="4112" xr:uid="{00000000-0005-0000-0000-000010100000}"/>
    <cellStyle name="Normal 10 2 10 2 28 5 8" xfId="4113" xr:uid="{00000000-0005-0000-0000-000011100000}"/>
    <cellStyle name="Normal 10 2 10 2 28 5 9" xfId="4114" xr:uid="{00000000-0005-0000-0000-000012100000}"/>
    <cellStyle name="Normal 10 2 10 2 28 6" xfId="4115" xr:uid="{00000000-0005-0000-0000-000013100000}"/>
    <cellStyle name="Normal 10 2 10 2 28 7" xfId="4116" xr:uid="{00000000-0005-0000-0000-000014100000}"/>
    <cellStyle name="Normal 10 2 10 2 28 8" xfId="4117" xr:uid="{00000000-0005-0000-0000-000015100000}"/>
    <cellStyle name="Normal 10 2 10 2 28 9" xfId="4118" xr:uid="{00000000-0005-0000-0000-000016100000}"/>
    <cellStyle name="Normal 10 2 10 2 29" xfId="4119" xr:uid="{00000000-0005-0000-0000-000017100000}"/>
    <cellStyle name="Normal 10 2 10 2 29 10" xfId="4120" xr:uid="{00000000-0005-0000-0000-000018100000}"/>
    <cellStyle name="Normal 10 2 10 2 29 11" xfId="4121" xr:uid="{00000000-0005-0000-0000-000019100000}"/>
    <cellStyle name="Normal 10 2 10 2 29 12" xfId="4122" xr:uid="{00000000-0005-0000-0000-00001A100000}"/>
    <cellStyle name="Normal 10 2 10 2 29 13" xfId="4123" xr:uid="{00000000-0005-0000-0000-00001B100000}"/>
    <cellStyle name="Normal 10 2 10 2 29 14" xfId="4124" xr:uid="{00000000-0005-0000-0000-00001C100000}"/>
    <cellStyle name="Normal 10 2 10 2 29 2" xfId="4125" xr:uid="{00000000-0005-0000-0000-00001D100000}"/>
    <cellStyle name="Normal 10 2 10 2 29 2 10" xfId="4126" xr:uid="{00000000-0005-0000-0000-00001E100000}"/>
    <cellStyle name="Normal 10 2 10 2 29 2 2" xfId="4127" xr:uid="{00000000-0005-0000-0000-00001F100000}"/>
    <cellStyle name="Normal 10 2 10 2 29 2 3" xfId="4128" xr:uid="{00000000-0005-0000-0000-000020100000}"/>
    <cellStyle name="Normal 10 2 10 2 29 2 4" xfId="4129" xr:uid="{00000000-0005-0000-0000-000021100000}"/>
    <cellStyle name="Normal 10 2 10 2 29 2 5" xfId="4130" xr:uid="{00000000-0005-0000-0000-000022100000}"/>
    <cellStyle name="Normal 10 2 10 2 29 2 6" xfId="4131" xr:uid="{00000000-0005-0000-0000-000023100000}"/>
    <cellStyle name="Normal 10 2 10 2 29 2 7" xfId="4132" xr:uid="{00000000-0005-0000-0000-000024100000}"/>
    <cellStyle name="Normal 10 2 10 2 29 2 8" xfId="4133" xr:uid="{00000000-0005-0000-0000-000025100000}"/>
    <cellStyle name="Normal 10 2 10 2 29 2 9" xfId="4134" xr:uid="{00000000-0005-0000-0000-000026100000}"/>
    <cellStyle name="Normal 10 2 10 2 29 3" xfId="4135" xr:uid="{00000000-0005-0000-0000-000027100000}"/>
    <cellStyle name="Normal 10 2 10 2 29 3 10" xfId="4136" xr:uid="{00000000-0005-0000-0000-000028100000}"/>
    <cellStyle name="Normal 10 2 10 2 29 3 2" xfId="4137" xr:uid="{00000000-0005-0000-0000-000029100000}"/>
    <cellStyle name="Normal 10 2 10 2 29 3 3" xfId="4138" xr:uid="{00000000-0005-0000-0000-00002A100000}"/>
    <cellStyle name="Normal 10 2 10 2 29 3 4" xfId="4139" xr:uid="{00000000-0005-0000-0000-00002B100000}"/>
    <cellStyle name="Normal 10 2 10 2 29 3 5" xfId="4140" xr:uid="{00000000-0005-0000-0000-00002C100000}"/>
    <cellStyle name="Normal 10 2 10 2 29 3 6" xfId="4141" xr:uid="{00000000-0005-0000-0000-00002D100000}"/>
    <cellStyle name="Normal 10 2 10 2 29 3 7" xfId="4142" xr:uid="{00000000-0005-0000-0000-00002E100000}"/>
    <cellStyle name="Normal 10 2 10 2 29 3 8" xfId="4143" xr:uid="{00000000-0005-0000-0000-00002F100000}"/>
    <cellStyle name="Normal 10 2 10 2 29 3 9" xfId="4144" xr:uid="{00000000-0005-0000-0000-000030100000}"/>
    <cellStyle name="Normal 10 2 10 2 29 4" xfId="4145" xr:uid="{00000000-0005-0000-0000-000031100000}"/>
    <cellStyle name="Normal 10 2 10 2 29 4 10" xfId="4146" xr:uid="{00000000-0005-0000-0000-000032100000}"/>
    <cellStyle name="Normal 10 2 10 2 29 4 2" xfId="4147" xr:uid="{00000000-0005-0000-0000-000033100000}"/>
    <cellStyle name="Normal 10 2 10 2 29 4 3" xfId="4148" xr:uid="{00000000-0005-0000-0000-000034100000}"/>
    <cellStyle name="Normal 10 2 10 2 29 4 4" xfId="4149" xr:uid="{00000000-0005-0000-0000-000035100000}"/>
    <cellStyle name="Normal 10 2 10 2 29 4 5" xfId="4150" xr:uid="{00000000-0005-0000-0000-000036100000}"/>
    <cellStyle name="Normal 10 2 10 2 29 4 6" xfId="4151" xr:uid="{00000000-0005-0000-0000-000037100000}"/>
    <cellStyle name="Normal 10 2 10 2 29 4 7" xfId="4152" xr:uid="{00000000-0005-0000-0000-000038100000}"/>
    <cellStyle name="Normal 10 2 10 2 29 4 8" xfId="4153" xr:uid="{00000000-0005-0000-0000-000039100000}"/>
    <cellStyle name="Normal 10 2 10 2 29 4 9" xfId="4154" xr:uid="{00000000-0005-0000-0000-00003A100000}"/>
    <cellStyle name="Normal 10 2 10 2 29 5" xfId="4155" xr:uid="{00000000-0005-0000-0000-00003B100000}"/>
    <cellStyle name="Normal 10 2 10 2 29 5 10" xfId="4156" xr:uid="{00000000-0005-0000-0000-00003C100000}"/>
    <cellStyle name="Normal 10 2 10 2 29 5 2" xfId="4157" xr:uid="{00000000-0005-0000-0000-00003D100000}"/>
    <cellStyle name="Normal 10 2 10 2 29 5 3" xfId="4158" xr:uid="{00000000-0005-0000-0000-00003E100000}"/>
    <cellStyle name="Normal 10 2 10 2 29 5 4" xfId="4159" xr:uid="{00000000-0005-0000-0000-00003F100000}"/>
    <cellStyle name="Normal 10 2 10 2 29 5 5" xfId="4160" xr:uid="{00000000-0005-0000-0000-000040100000}"/>
    <cellStyle name="Normal 10 2 10 2 29 5 6" xfId="4161" xr:uid="{00000000-0005-0000-0000-000041100000}"/>
    <cellStyle name="Normal 10 2 10 2 29 5 7" xfId="4162" xr:uid="{00000000-0005-0000-0000-000042100000}"/>
    <cellStyle name="Normal 10 2 10 2 29 5 8" xfId="4163" xr:uid="{00000000-0005-0000-0000-000043100000}"/>
    <cellStyle name="Normal 10 2 10 2 29 5 9" xfId="4164" xr:uid="{00000000-0005-0000-0000-000044100000}"/>
    <cellStyle name="Normal 10 2 10 2 29 6" xfId="4165" xr:uid="{00000000-0005-0000-0000-000045100000}"/>
    <cellStyle name="Normal 10 2 10 2 29 7" xfId="4166" xr:uid="{00000000-0005-0000-0000-000046100000}"/>
    <cellStyle name="Normal 10 2 10 2 29 8" xfId="4167" xr:uid="{00000000-0005-0000-0000-000047100000}"/>
    <cellStyle name="Normal 10 2 10 2 29 9" xfId="4168" xr:uid="{00000000-0005-0000-0000-000048100000}"/>
    <cellStyle name="Normal 10 2 10 2 3" xfId="4169" xr:uid="{00000000-0005-0000-0000-000049100000}"/>
    <cellStyle name="Normal 10 2 10 2 3 10" xfId="4170" xr:uid="{00000000-0005-0000-0000-00004A100000}"/>
    <cellStyle name="Normal 10 2 10 2 3 11" xfId="4171" xr:uid="{00000000-0005-0000-0000-00004B100000}"/>
    <cellStyle name="Normal 10 2 10 2 3 12" xfId="4172" xr:uid="{00000000-0005-0000-0000-00004C100000}"/>
    <cellStyle name="Normal 10 2 10 2 3 13" xfId="4173" xr:uid="{00000000-0005-0000-0000-00004D100000}"/>
    <cellStyle name="Normal 10 2 10 2 3 14" xfId="4174" xr:uid="{00000000-0005-0000-0000-00004E100000}"/>
    <cellStyle name="Normal 10 2 10 2 3 2" xfId="4175" xr:uid="{00000000-0005-0000-0000-00004F100000}"/>
    <cellStyle name="Normal 10 2 10 2 3 2 10" xfId="4176" xr:uid="{00000000-0005-0000-0000-000050100000}"/>
    <cellStyle name="Normal 10 2 10 2 3 2 2" xfId="4177" xr:uid="{00000000-0005-0000-0000-000051100000}"/>
    <cellStyle name="Normal 10 2 10 2 3 2 3" xfId="4178" xr:uid="{00000000-0005-0000-0000-000052100000}"/>
    <cellStyle name="Normal 10 2 10 2 3 2 4" xfId="4179" xr:uid="{00000000-0005-0000-0000-000053100000}"/>
    <cellStyle name="Normal 10 2 10 2 3 2 5" xfId="4180" xr:uid="{00000000-0005-0000-0000-000054100000}"/>
    <cellStyle name="Normal 10 2 10 2 3 2 6" xfId="4181" xr:uid="{00000000-0005-0000-0000-000055100000}"/>
    <cellStyle name="Normal 10 2 10 2 3 2 7" xfId="4182" xr:uid="{00000000-0005-0000-0000-000056100000}"/>
    <cellStyle name="Normal 10 2 10 2 3 2 8" xfId="4183" xr:uid="{00000000-0005-0000-0000-000057100000}"/>
    <cellStyle name="Normal 10 2 10 2 3 2 9" xfId="4184" xr:uid="{00000000-0005-0000-0000-000058100000}"/>
    <cellStyle name="Normal 10 2 10 2 3 3" xfId="4185" xr:uid="{00000000-0005-0000-0000-000059100000}"/>
    <cellStyle name="Normal 10 2 10 2 3 3 10" xfId="4186" xr:uid="{00000000-0005-0000-0000-00005A100000}"/>
    <cellStyle name="Normal 10 2 10 2 3 3 2" xfId="4187" xr:uid="{00000000-0005-0000-0000-00005B100000}"/>
    <cellStyle name="Normal 10 2 10 2 3 3 3" xfId="4188" xr:uid="{00000000-0005-0000-0000-00005C100000}"/>
    <cellStyle name="Normal 10 2 10 2 3 3 4" xfId="4189" xr:uid="{00000000-0005-0000-0000-00005D100000}"/>
    <cellStyle name="Normal 10 2 10 2 3 3 5" xfId="4190" xr:uid="{00000000-0005-0000-0000-00005E100000}"/>
    <cellStyle name="Normal 10 2 10 2 3 3 6" xfId="4191" xr:uid="{00000000-0005-0000-0000-00005F100000}"/>
    <cellStyle name="Normal 10 2 10 2 3 3 7" xfId="4192" xr:uid="{00000000-0005-0000-0000-000060100000}"/>
    <cellStyle name="Normal 10 2 10 2 3 3 8" xfId="4193" xr:uid="{00000000-0005-0000-0000-000061100000}"/>
    <cellStyle name="Normal 10 2 10 2 3 3 9" xfId="4194" xr:uid="{00000000-0005-0000-0000-000062100000}"/>
    <cellStyle name="Normal 10 2 10 2 3 4" xfId="4195" xr:uid="{00000000-0005-0000-0000-000063100000}"/>
    <cellStyle name="Normal 10 2 10 2 3 4 10" xfId="4196" xr:uid="{00000000-0005-0000-0000-000064100000}"/>
    <cellStyle name="Normal 10 2 10 2 3 4 2" xfId="4197" xr:uid="{00000000-0005-0000-0000-000065100000}"/>
    <cellStyle name="Normal 10 2 10 2 3 4 3" xfId="4198" xr:uid="{00000000-0005-0000-0000-000066100000}"/>
    <cellStyle name="Normal 10 2 10 2 3 4 4" xfId="4199" xr:uid="{00000000-0005-0000-0000-000067100000}"/>
    <cellStyle name="Normal 10 2 10 2 3 4 5" xfId="4200" xr:uid="{00000000-0005-0000-0000-000068100000}"/>
    <cellStyle name="Normal 10 2 10 2 3 4 6" xfId="4201" xr:uid="{00000000-0005-0000-0000-000069100000}"/>
    <cellStyle name="Normal 10 2 10 2 3 4 7" xfId="4202" xr:uid="{00000000-0005-0000-0000-00006A100000}"/>
    <cellStyle name="Normal 10 2 10 2 3 4 8" xfId="4203" xr:uid="{00000000-0005-0000-0000-00006B100000}"/>
    <cellStyle name="Normal 10 2 10 2 3 4 9" xfId="4204" xr:uid="{00000000-0005-0000-0000-00006C100000}"/>
    <cellStyle name="Normal 10 2 10 2 3 5" xfId="4205" xr:uid="{00000000-0005-0000-0000-00006D100000}"/>
    <cellStyle name="Normal 10 2 10 2 3 5 10" xfId="4206" xr:uid="{00000000-0005-0000-0000-00006E100000}"/>
    <cellStyle name="Normal 10 2 10 2 3 5 2" xfId="4207" xr:uid="{00000000-0005-0000-0000-00006F100000}"/>
    <cellStyle name="Normal 10 2 10 2 3 5 3" xfId="4208" xr:uid="{00000000-0005-0000-0000-000070100000}"/>
    <cellStyle name="Normal 10 2 10 2 3 5 4" xfId="4209" xr:uid="{00000000-0005-0000-0000-000071100000}"/>
    <cellStyle name="Normal 10 2 10 2 3 5 5" xfId="4210" xr:uid="{00000000-0005-0000-0000-000072100000}"/>
    <cellStyle name="Normal 10 2 10 2 3 5 6" xfId="4211" xr:uid="{00000000-0005-0000-0000-000073100000}"/>
    <cellStyle name="Normal 10 2 10 2 3 5 7" xfId="4212" xr:uid="{00000000-0005-0000-0000-000074100000}"/>
    <cellStyle name="Normal 10 2 10 2 3 5 8" xfId="4213" xr:uid="{00000000-0005-0000-0000-000075100000}"/>
    <cellStyle name="Normal 10 2 10 2 3 5 9" xfId="4214" xr:uid="{00000000-0005-0000-0000-000076100000}"/>
    <cellStyle name="Normal 10 2 10 2 3 6" xfId="4215" xr:uid="{00000000-0005-0000-0000-000077100000}"/>
    <cellStyle name="Normal 10 2 10 2 3 7" xfId="4216" xr:uid="{00000000-0005-0000-0000-000078100000}"/>
    <cellStyle name="Normal 10 2 10 2 3 8" xfId="4217" xr:uid="{00000000-0005-0000-0000-000079100000}"/>
    <cellStyle name="Normal 10 2 10 2 3 9" xfId="4218" xr:uid="{00000000-0005-0000-0000-00007A100000}"/>
    <cellStyle name="Normal 10 2 10 2 30" xfId="4219" xr:uid="{00000000-0005-0000-0000-00007B100000}"/>
    <cellStyle name="Normal 10 2 10 2 30 10" xfId="4220" xr:uid="{00000000-0005-0000-0000-00007C100000}"/>
    <cellStyle name="Normal 10 2 10 2 30 11" xfId="4221" xr:uid="{00000000-0005-0000-0000-00007D100000}"/>
    <cellStyle name="Normal 10 2 10 2 30 12" xfId="4222" xr:uid="{00000000-0005-0000-0000-00007E100000}"/>
    <cellStyle name="Normal 10 2 10 2 30 13" xfId="4223" xr:uid="{00000000-0005-0000-0000-00007F100000}"/>
    <cellStyle name="Normal 10 2 10 2 30 14" xfId="4224" xr:uid="{00000000-0005-0000-0000-000080100000}"/>
    <cellStyle name="Normal 10 2 10 2 30 2" xfId="4225" xr:uid="{00000000-0005-0000-0000-000081100000}"/>
    <cellStyle name="Normal 10 2 10 2 30 2 10" xfId="4226" xr:uid="{00000000-0005-0000-0000-000082100000}"/>
    <cellStyle name="Normal 10 2 10 2 30 2 2" xfId="4227" xr:uid="{00000000-0005-0000-0000-000083100000}"/>
    <cellStyle name="Normal 10 2 10 2 30 2 3" xfId="4228" xr:uid="{00000000-0005-0000-0000-000084100000}"/>
    <cellStyle name="Normal 10 2 10 2 30 2 4" xfId="4229" xr:uid="{00000000-0005-0000-0000-000085100000}"/>
    <cellStyle name="Normal 10 2 10 2 30 2 5" xfId="4230" xr:uid="{00000000-0005-0000-0000-000086100000}"/>
    <cellStyle name="Normal 10 2 10 2 30 2 6" xfId="4231" xr:uid="{00000000-0005-0000-0000-000087100000}"/>
    <cellStyle name="Normal 10 2 10 2 30 2 7" xfId="4232" xr:uid="{00000000-0005-0000-0000-000088100000}"/>
    <cellStyle name="Normal 10 2 10 2 30 2 8" xfId="4233" xr:uid="{00000000-0005-0000-0000-000089100000}"/>
    <cellStyle name="Normal 10 2 10 2 30 2 9" xfId="4234" xr:uid="{00000000-0005-0000-0000-00008A100000}"/>
    <cellStyle name="Normal 10 2 10 2 30 3" xfId="4235" xr:uid="{00000000-0005-0000-0000-00008B100000}"/>
    <cellStyle name="Normal 10 2 10 2 30 3 10" xfId="4236" xr:uid="{00000000-0005-0000-0000-00008C100000}"/>
    <cellStyle name="Normal 10 2 10 2 30 3 2" xfId="4237" xr:uid="{00000000-0005-0000-0000-00008D100000}"/>
    <cellStyle name="Normal 10 2 10 2 30 3 3" xfId="4238" xr:uid="{00000000-0005-0000-0000-00008E100000}"/>
    <cellStyle name="Normal 10 2 10 2 30 3 4" xfId="4239" xr:uid="{00000000-0005-0000-0000-00008F100000}"/>
    <cellStyle name="Normal 10 2 10 2 30 3 5" xfId="4240" xr:uid="{00000000-0005-0000-0000-000090100000}"/>
    <cellStyle name="Normal 10 2 10 2 30 3 6" xfId="4241" xr:uid="{00000000-0005-0000-0000-000091100000}"/>
    <cellStyle name="Normal 10 2 10 2 30 3 7" xfId="4242" xr:uid="{00000000-0005-0000-0000-000092100000}"/>
    <cellStyle name="Normal 10 2 10 2 30 3 8" xfId="4243" xr:uid="{00000000-0005-0000-0000-000093100000}"/>
    <cellStyle name="Normal 10 2 10 2 30 3 9" xfId="4244" xr:uid="{00000000-0005-0000-0000-000094100000}"/>
    <cellStyle name="Normal 10 2 10 2 30 4" xfId="4245" xr:uid="{00000000-0005-0000-0000-000095100000}"/>
    <cellStyle name="Normal 10 2 10 2 30 4 10" xfId="4246" xr:uid="{00000000-0005-0000-0000-000096100000}"/>
    <cellStyle name="Normal 10 2 10 2 30 4 2" xfId="4247" xr:uid="{00000000-0005-0000-0000-000097100000}"/>
    <cellStyle name="Normal 10 2 10 2 30 4 3" xfId="4248" xr:uid="{00000000-0005-0000-0000-000098100000}"/>
    <cellStyle name="Normal 10 2 10 2 30 4 4" xfId="4249" xr:uid="{00000000-0005-0000-0000-000099100000}"/>
    <cellStyle name="Normal 10 2 10 2 30 4 5" xfId="4250" xr:uid="{00000000-0005-0000-0000-00009A100000}"/>
    <cellStyle name="Normal 10 2 10 2 30 4 6" xfId="4251" xr:uid="{00000000-0005-0000-0000-00009B100000}"/>
    <cellStyle name="Normal 10 2 10 2 30 4 7" xfId="4252" xr:uid="{00000000-0005-0000-0000-00009C100000}"/>
    <cellStyle name="Normal 10 2 10 2 30 4 8" xfId="4253" xr:uid="{00000000-0005-0000-0000-00009D100000}"/>
    <cellStyle name="Normal 10 2 10 2 30 4 9" xfId="4254" xr:uid="{00000000-0005-0000-0000-00009E100000}"/>
    <cellStyle name="Normal 10 2 10 2 30 5" xfId="4255" xr:uid="{00000000-0005-0000-0000-00009F100000}"/>
    <cellStyle name="Normal 10 2 10 2 30 5 10" xfId="4256" xr:uid="{00000000-0005-0000-0000-0000A0100000}"/>
    <cellStyle name="Normal 10 2 10 2 30 5 2" xfId="4257" xr:uid="{00000000-0005-0000-0000-0000A1100000}"/>
    <cellStyle name="Normal 10 2 10 2 30 5 3" xfId="4258" xr:uid="{00000000-0005-0000-0000-0000A2100000}"/>
    <cellStyle name="Normal 10 2 10 2 30 5 4" xfId="4259" xr:uid="{00000000-0005-0000-0000-0000A3100000}"/>
    <cellStyle name="Normal 10 2 10 2 30 5 5" xfId="4260" xr:uid="{00000000-0005-0000-0000-0000A4100000}"/>
    <cellStyle name="Normal 10 2 10 2 30 5 6" xfId="4261" xr:uid="{00000000-0005-0000-0000-0000A5100000}"/>
    <cellStyle name="Normal 10 2 10 2 30 5 7" xfId="4262" xr:uid="{00000000-0005-0000-0000-0000A6100000}"/>
    <cellStyle name="Normal 10 2 10 2 30 5 8" xfId="4263" xr:uid="{00000000-0005-0000-0000-0000A7100000}"/>
    <cellStyle name="Normal 10 2 10 2 30 5 9" xfId="4264" xr:uid="{00000000-0005-0000-0000-0000A8100000}"/>
    <cellStyle name="Normal 10 2 10 2 30 6" xfId="4265" xr:uid="{00000000-0005-0000-0000-0000A9100000}"/>
    <cellStyle name="Normal 10 2 10 2 30 7" xfId="4266" xr:uid="{00000000-0005-0000-0000-0000AA100000}"/>
    <cellStyle name="Normal 10 2 10 2 30 8" xfId="4267" xr:uid="{00000000-0005-0000-0000-0000AB100000}"/>
    <cellStyle name="Normal 10 2 10 2 30 9" xfId="4268" xr:uid="{00000000-0005-0000-0000-0000AC100000}"/>
    <cellStyle name="Normal 10 2 10 2 31" xfId="4269" xr:uid="{00000000-0005-0000-0000-0000AD100000}"/>
    <cellStyle name="Normal 10 2 10 2 31 10" xfId="4270" xr:uid="{00000000-0005-0000-0000-0000AE100000}"/>
    <cellStyle name="Normal 10 2 10 2 31 11" xfId="4271" xr:uid="{00000000-0005-0000-0000-0000AF100000}"/>
    <cellStyle name="Normal 10 2 10 2 31 12" xfId="4272" xr:uid="{00000000-0005-0000-0000-0000B0100000}"/>
    <cellStyle name="Normal 10 2 10 2 31 13" xfId="4273" xr:uid="{00000000-0005-0000-0000-0000B1100000}"/>
    <cellStyle name="Normal 10 2 10 2 31 14" xfId="4274" xr:uid="{00000000-0005-0000-0000-0000B2100000}"/>
    <cellStyle name="Normal 10 2 10 2 31 2" xfId="4275" xr:uid="{00000000-0005-0000-0000-0000B3100000}"/>
    <cellStyle name="Normal 10 2 10 2 31 2 10" xfId="4276" xr:uid="{00000000-0005-0000-0000-0000B4100000}"/>
    <cellStyle name="Normal 10 2 10 2 31 2 2" xfId="4277" xr:uid="{00000000-0005-0000-0000-0000B5100000}"/>
    <cellStyle name="Normal 10 2 10 2 31 2 3" xfId="4278" xr:uid="{00000000-0005-0000-0000-0000B6100000}"/>
    <cellStyle name="Normal 10 2 10 2 31 2 4" xfId="4279" xr:uid="{00000000-0005-0000-0000-0000B7100000}"/>
    <cellStyle name="Normal 10 2 10 2 31 2 5" xfId="4280" xr:uid="{00000000-0005-0000-0000-0000B8100000}"/>
    <cellStyle name="Normal 10 2 10 2 31 2 6" xfId="4281" xr:uid="{00000000-0005-0000-0000-0000B9100000}"/>
    <cellStyle name="Normal 10 2 10 2 31 2 7" xfId="4282" xr:uid="{00000000-0005-0000-0000-0000BA100000}"/>
    <cellStyle name="Normal 10 2 10 2 31 2 8" xfId="4283" xr:uid="{00000000-0005-0000-0000-0000BB100000}"/>
    <cellStyle name="Normal 10 2 10 2 31 2 9" xfId="4284" xr:uid="{00000000-0005-0000-0000-0000BC100000}"/>
    <cellStyle name="Normal 10 2 10 2 31 3" xfId="4285" xr:uid="{00000000-0005-0000-0000-0000BD100000}"/>
    <cellStyle name="Normal 10 2 10 2 31 3 10" xfId="4286" xr:uid="{00000000-0005-0000-0000-0000BE100000}"/>
    <cellStyle name="Normal 10 2 10 2 31 3 2" xfId="4287" xr:uid="{00000000-0005-0000-0000-0000BF100000}"/>
    <cellStyle name="Normal 10 2 10 2 31 3 3" xfId="4288" xr:uid="{00000000-0005-0000-0000-0000C0100000}"/>
    <cellStyle name="Normal 10 2 10 2 31 3 4" xfId="4289" xr:uid="{00000000-0005-0000-0000-0000C1100000}"/>
    <cellStyle name="Normal 10 2 10 2 31 3 5" xfId="4290" xr:uid="{00000000-0005-0000-0000-0000C2100000}"/>
    <cellStyle name="Normal 10 2 10 2 31 3 6" xfId="4291" xr:uid="{00000000-0005-0000-0000-0000C3100000}"/>
    <cellStyle name="Normal 10 2 10 2 31 3 7" xfId="4292" xr:uid="{00000000-0005-0000-0000-0000C4100000}"/>
    <cellStyle name="Normal 10 2 10 2 31 3 8" xfId="4293" xr:uid="{00000000-0005-0000-0000-0000C5100000}"/>
    <cellStyle name="Normal 10 2 10 2 31 3 9" xfId="4294" xr:uid="{00000000-0005-0000-0000-0000C6100000}"/>
    <cellStyle name="Normal 10 2 10 2 31 4" xfId="4295" xr:uid="{00000000-0005-0000-0000-0000C7100000}"/>
    <cellStyle name="Normal 10 2 10 2 31 4 10" xfId="4296" xr:uid="{00000000-0005-0000-0000-0000C8100000}"/>
    <cellStyle name="Normal 10 2 10 2 31 4 2" xfId="4297" xr:uid="{00000000-0005-0000-0000-0000C9100000}"/>
    <cellStyle name="Normal 10 2 10 2 31 4 3" xfId="4298" xr:uid="{00000000-0005-0000-0000-0000CA100000}"/>
    <cellStyle name="Normal 10 2 10 2 31 4 4" xfId="4299" xr:uid="{00000000-0005-0000-0000-0000CB100000}"/>
    <cellStyle name="Normal 10 2 10 2 31 4 5" xfId="4300" xr:uid="{00000000-0005-0000-0000-0000CC100000}"/>
    <cellStyle name="Normal 10 2 10 2 31 4 6" xfId="4301" xr:uid="{00000000-0005-0000-0000-0000CD100000}"/>
    <cellStyle name="Normal 10 2 10 2 31 4 7" xfId="4302" xr:uid="{00000000-0005-0000-0000-0000CE100000}"/>
    <cellStyle name="Normal 10 2 10 2 31 4 8" xfId="4303" xr:uid="{00000000-0005-0000-0000-0000CF100000}"/>
    <cellStyle name="Normal 10 2 10 2 31 4 9" xfId="4304" xr:uid="{00000000-0005-0000-0000-0000D0100000}"/>
    <cellStyle name="Normal 10 2 10 2 31 5" xfId="4305" xr:uid="{00000000-0005-0000-0000-0000D1100000}"/>
    <cellStyle name="Normal 10 2 10 2 31 5 10" xfId="4306" xr:uid="{00000000-0005-0000-0000-0000D2100000}"/>
    <cellStyle name="Normal 10 2 10 2 31 5 2" xfId="4307" xr:uid="{00000000-0005-0000-0000-0000D3100000}"/>
    <cellStyle name="Normal 10 2 10 2 31 5 3" xfId="4308" xr:uid="{00000000-0005-0000-0000-0000D4100000}"/>
    <cellStyle name="Normal 10 2 10 2 31 5 4" xfId="4309" xr:uid="{00000000-0005-0000-0000-0000D5100000}"/>
    <cellStyle name="Normal 10 2 10 2 31 5 5" xfId="4310" xr:uid="{00000000-0005-0000-0000-0000D6100000}"/>
    <cellStyle name="Normal 10 2 10 2 31 5 6" xfId="4311" xr:uid="{00000000-0005-0000-0000-0000D7100000}"/>
    <cellStyle name="Normal 10 2 10 2 31 5 7" xfId="4312" xr:uid="{00000000-0005-0000-0000-0000D8100000}"/>
    <cellStyle name="Normal 10 2 10 2 31 5 8" xfId="4313" xr:uid="{00000000-0005-0000-0000-0000D9100000}"/>
    <cellStyle name="Normal 10 2 10 2 31 5 9" xfId="4314" xr:uid="{00000000-0005-0000-0000-0000DA100000}"/>
    <cellStyle name="Normal 10 2 10 2 31 6" xfId="4315" xr:uid="{00000000-0005-0000-0000-0000DB100000}"/>
    <cellStyle name="Normal 10 2 10 2 31 7" xfId="4316" xr:uid="{00000000-0005-0000-0000-0000DC100000}"/>
    <cellStyle name="Normal 10 2 10 2 31 8" xfId="4317" xr:uid="{00000000-0005-0000-0000-0000DD100000}"/>
    <cellStyle name="Normal 10 2 10 2 31 9" xfId="4318" xr:uid="{00000000-0005-0000-0000-0000DE100000}"/>
    <cellStyle name="Normal 10 2 10 2 32" xfId="4319" xr:uid="{00000000-0005-0000-0000-0000DF100000}"/>
    <cellStyle name="Normal 10 2 10 2 32 10" xfId="4320" xr:uid="{00000000-0005-0000-0000-0000E0100000}"/>
    <cellStyle name="Normal 10 2 10 2 32 11" xfId="4321" xr:uid="{00000000-0005-0000-0000-0000E1100000}"/>
    <cellStyle name="Normal 10 2 10 2 32 12" xfId="4322" xr:uid="{00000000-0005-0000-0000-0000E2100000}"/>
    <cellStyle name="Normal 10 2 10 2 32 13" xfId="4323" xr:uid="{00000000-0005-0000-0000-0000E3100000}"/>
    <cellStyle name="Normal 10 2 10 2 32 14" xfId="4324" xr:uid="{00000000-0005-0000-0000-0000E4100000}"/>
    <cellStyle name="Normal 10 2 10 2 32 2" xfId="4325" xr:uid="{00000000-0005-0000-0000-0000E5100000}"/>
    <cellStyle name="Normal 10 2 10 2 32 2 10" xfId="4326" xr:uid="{00000000-0005-0000-0000-0000E6100000}"/>
    <cellStyle name="Normal 10 2 10 2 32 2 2" xfId="4327" xr:uid="{00000000-0005-0000-0000-0000E7100000}"/>
    <cellStyle name="Normal 10 2 10 2 32 2 3" xfId="4328" xr:uid="{00000000-0005-0000-0000-0000E8100000}"/>
    <cellStyle name="Normal 10 2 10 2 32 2 4" xfId="4329" xr:uid="{00000000-0005-0000-0000-0000E9100000}"/>
    <cellStyle name="Normal 10 2 10 2 32 2 5" xfId="4330" xr:uid="{00000000-0005-0000-0000-0000EA100000}"/>
    <cellStyle name="Normal 10 2 10 2 32 2 6" xfId="4331" xr:uid="{00000000-0005-0000-0000-0000EB100000}"/>
    <cellStyle name="Normal 10 2 10 2 32 2 7" xfId="4332" xr:uid="{00000000-0005-0000-0000-0000EC100000}"/>
    <cellStyle name="Normal 10 2 10 2 32 2 8" xfId="4333" xr:uid="{00000000-0005-0000-0000-0000ED100000}"/>
    <cellStyle name="Normal 10 2 10 2 32 2 9" xfId="4334" xr:uid="{00000000-0005-0000-0000-0000EE100000}"/>
    <cellStyle name="Normal 10 2 10 2 32 3" xfId="4335" xr:uid="{00000000-0005-0000-0000-0000EF100000}"/>
    <cellStyle name="Normal 10 2 10 2 32 3 10" xfId="4336" xr:uid="{00000000-0005-0000-0000-0000F0100000}"/>
    <cellStyle name="Normal 10 2 10 2 32 3 2" xfId="4337" xr:uid="{00000000-0005-0000-0000-0000F1100000}"/>
    <cellStyle name="Normal 10 2 10 2 32 3 3" xfId="4338" xr:uid="{00000000-0005-0000-0000-0000F2100000}"/>
    <cellStyle name="Normal 10 2 10 2 32 3 4" xfId="4339" xr:uid="{00000000-0005-0000-0000-0000F3100000}"/>
    <cellStyle name="Normal 10 2 10 2 32 3 5" xfId="4340" xr:uid="{00000000-0005-0000-0000-0000F4100000}"/>
    <cellStyle name="Normal 10 2 10 2 32 3 6" xfId="4341" xr:uid="{00000000-0005-0000-0000-0000F5100000}"/>
    <cellStyle name="Normal 10 2 10 2 32 3 7" xfId="4342" xr:uid="{00000000-0005-0000-0000-0000F6100000}"/>
    <cellStyle name="Normal 10 2 10 2 32 3 8" xfId="4343" xr:uid="{00000000-0005-0000-0000-0000F7100000}"/>
    <cellStyle name="Normal 10 2 10 2 32 3 9" xfId="4344" xr:uid="{00000000-0005-0000-0000-0000F8100000}"/>
    <cellStyle name="Normal 10 2 10 2 32 4" xfId="4345" xr:uid="{00000000-0005-0000-0000-0000F9100000}"/>
    <cellStyle name="Normal 10 2 10 2 32 4 10" xfId="4346" xr:uid="{00000000-0005-0000-0000-0000FA100000}"/>
    <cellStyle name="Normal 10 2 10 2 32 4 2" xfId="4347" xr:uid="{00000000-0005-0000-0000-0000FB100000}"/>
    <cellStyle name="Normal 10 2 10 2 32 4 3" xfId="4348" xr:uid="{00000000-0005-0000-0000-0000FC100000}"/>
    <cellStyle name="Normal 10 2 10 2 32 4 4" xfId="4349" xr:uid="{00000000-0005-0000-0000-0000FD100000}"/>
    <cellStyle name="Normal 10 2 10 2 32 4 5" xfId="4350" xr:uid="{00000000-0005-0000-0000-0000FE100000}"/>
    <cellStyle name="Normal 10 2 10 2 32 4 6" xfId="4351" xr:uid="{00000000-0005-0000-0000-0000FF100000}"/>
    <cellStyle name="Normal 10 2 10 2 32 4 7" xfId="4352" xr:uid="{00000000-0005-0000-0000-000000110000}"/>
    <cellStyle name="Normal 10 2 10 2 32 4 8" xfId="4353" xr:uid="{00000000-0005-0000-0000-000001110000}"/>
    <cellStyle name="Normal 10 2 10 2 32 4 9" xfId="4354" xr:uid="{00000000-0005-0000-0000-000002110000}"/>
    <cellStyle name="Normal 10 2 10 2 32 5" xfId="4355" xr:uid="{00000000-0005-0000-0000-000003110000}"/>
    <cellStyle name="Normal 10 2 10 2 32 5 10" xfId="4356" xr:uid="{00000000-0005-0000-0000-000004110000}"/>
    <cellStyle name="Normal 10 2 10 2 32 5 2" xfId="4357" xr:uid="{00000000-0005-0000-0000-000005110000}"/>
    <cellStyle name="Normal 10 2 10 2 32 5 3" xfId="4358" xr:uid="{00000000-0005-0000-0000-000006110000}"/>
    <cellStyle name="Normal 10 2 10 2 32 5 4" xfId="4359" xr:uid="{00000000-0005-0000-0000-000007110000}"/>
    <cellStyle name="Normal 10 2 10 2 32 5 5" xfId="4360" xr:uid="{00000000-0005-0000-0000-000008110000}"/>
    <cellStyle name="Normal 10 2 10 2 32 5 6" xfId="4361" xr:uid="{00000000-0005-0000-0000-000009110000}"/>
    <cellStyle name="Normal 10 2 10 2 32 5 7" xfId="4362" xr:uid="{00000000-0005-0000-0000-00000A110000}"/>
    <cellStyle name="Normal 10 2 10 2 32 5 8" xfId="4363" xr:uid="{00000000-0005-0000-0000-00000B110000}"/>
    <cellStyle name="Normal 10 2 10 2 32 5 9" xfId="4364" xr:uid="{00000000-0005-0000-0000-00000C110000}"/>
    <cellStyle name="Normal 10 2 10 2 32 6" xfId="4365" xr:uid="{00000000-0005-0000-0000-00000D110000}"/>
    <cellStyle name="Normal 10 2 10 2 32 7" xfId="4366" xr:uid="{00000000-0005-0000-0000-00000E110000}"/>
    <cellStyle name="Normal 10 2 10 2 32 8" xfId="4367" xr:uid="{00000000-0005-0000-0000-00000F110000}"/>
    <cellStyle name="Normal 10 2 10 2 32 9" xfId="4368" xr:uid="{00000000-0005-0000-0000-000010110000}"/>
    <cellStyle name="Normal 10 2 10 2 33" xfId="4369" xr:uid="{00000000-0005-0000-0000-000011110000}"/>
    <cellStyle name="Normal 10 2 10 2 33 10" xfId="4370" xr:uid="{00000000-0005-0000-0000-000012110000}"/>
    <cellStyle name="Normal 10 2 10 2 33 11" xfId="4371" xr:uid="{00000000-0005-0000-0000-000013110000}"/>
    <cellStyle name="Normal 10 2 10 2 33 12" xfId="4372" xr:uid="{00000000-0005-0000-0000-000014110000}"/>
    <cellStyle name="Normal 10 2 10 2 33 13" xfId="4373" xr:uid="{00000000-0005-0000-0000-000015110000}"/>
    <cellStyle name="Normal 10 2 10 2 33 14" xfId="4374" xr:uid="{00000000-0005-0000-0000-000016110000}"/>
    <cellStyle name="Normal 10 2 10 2 33 2" xfId="4375" xr:uid="{00000000-0005-0000-0000-000017110000}"/>
    <cellStyle name="Normal 10 2 10 2 33 2 10" xfId="4376" xr:uid="{00000000-0005-0000-0000-000018110000}"/>
    <cellStyle name="Normal 10 2 10 2 33 2 2" xfId="4377" xr:uid="{00000000-0005-0000-0000-000019110000}"/>
    <cellStyle name="Normal 10 2 10 2 33 2 3" xfId="4378" xr:uid="{00000000-0005-0000-0000-00001A110000}"/>
    <cellStyle name="Normal 10 2 10 2 33 2 4" xfId="4379" xr:uid="{00000000-0005-0000-0000-00001B110000}"/>
    <cellStyle name="Normal 10 2 10 2 33 2 5" xfId="4380" xr:uid="{00000000-0005-0000-0000-00001C110000}"/>
    <cellStyle name="Normal 10 2 10 2 33 2 6" xfId="4381" xr:uid="{00000000-0005-0000-0000-00001D110000}"/>
    <cellStyle name="Normal 10 2 10 2 33 2 7" xfId="4382" xr:uid="{00000000-0005-0000-0000-00001E110000}"/>
    <cellStyle name="Normal 10 2 10 2 33 2 8" xfId="4383" xr:uid="{00000000-0005-0000-0000-00001F110000}"/>
    <cellStyle name="Normal 10 2 10 2 33 2 9" xfId="4384" xr:uid="{00000000-0005-0000-0000-000020110000}"/>
    <cellStyle name="Normal 10 2 10 2 33 3" xfId="4385" xr:uid="{00000000-0005-0000-0000-000021110000}"/>
    <cellStyle name="Normal 10 2 10 2 33 3 10" xfId="4386" xr:uid="{00000000-0005-0000-0000-000022110000}"/>
    <cellStyle name="Normal 10 2 10 2 33 3 2" xfId="4387" xr:uid="{00000000-0005-0000-0000-000023110000}"/>
    <cellStyle name="Normal 10 2 10 2 33 3 3" xfId="4388" xr:uid="{00000000-0005-0000-0000-000024110000}"/>
    <cellStyle name="Normal 10 2 10 2 33 3 4" xfId="4389" xr:uid="{00000000-0005-0000-0000-000025110000}"/>
    <cellStyle name="Normal 10 2 10 2 33 3 5" xfId="4390" xr:uid="{00000000-0005-0000-0000-000026110000}"/>
    <cellStyle name="Normal 10 2 10 2 33 3 6" xfId="4391" xr:uid="{00000000-0005-0000-0000-000027110000}"/>
    <cellStyle name="Normal 10 2 10 2 33 3 7" xfId="4392" xr:uid="{00000000-0005-0000-0000-000028110000}"/>
    <cellStyle name="Normal 10 2 10 2 33 3 8" xfId="4393" xr:uid="{00000000-0005-0000-0000-000029110000}"/>
    <cellStyle name="Normal 10 2 10 2 33 3 9" xfId="4394" xr:uid="{00000000-0005-0000-0000-00002A110000}"/>
    <cellStyle name="Normal 10 2 10 2 33 4" xfId="4395" xr:uid="{00000000-0005-0000-0000-00002B110000}"/>
    <cellStyle name="Normal 10 2 10 2 33 4 10" xfId="4396" xr:uid="{00000000-0005-0000-0000-00002C110000}"/>
    <cellStyle name="Normal 10 2 10 2 33 4 2" xfId="4397" xr:uid="{00000000-0005-0000-0000-00002D110000}"/>
    <cellStyle name="Normal 10 2 10 2 33 4 3" xfId="4398" xr:uid="{00000000-0005-0000-0000-00002E110000}"/>
    <cellStyle name="Normal 10 2 10 2 33 4 4" xfId="4399" xr:uid="{00000000-0005-0000-0000-00002F110000}"/>
    <cellStyle name="Normal 10 2 10 2 33 4 5" xfId="4400" xr:uid="{00000000-0005-0000-0000-000030110000}"/>
    <cellStyle name="Normal 10 2 10 2 33 4 6" xfId="4401" xr:uid="{00000000-0005-0000-0000-000031110000}"/>
    <cellStyle name="Normal 10 2 10 2 33 4 7" xfId="4402" xr:uid="{00000000-0005-0000-0000-000032110000}"/>
    <cellStyle name="Normal 10 2 10 2 33 4 8" xfId="4403" xr:uid="{00000000-0005-0000-0000-000033110000}"/>
    <cellStyle name="Normal 10 2 10 2 33 4 9" xfId="4404" xr:uid="{00000000-0005-0000-0000-000034110000}"/>
    <cellStyle name="Normal 10 2 10 2 33 5" xfId="4405" xr:uid="{00000000-0005-0000-0000-000035110000}"/>
    <cellStyle name="Normal 10 2 10 2 33 5 10" xfId="4406" xr:uid="{00000000-0005-0000-0000-000036110000}"/>
    <cellStyle name="Normal 10 2 10 2 33 5 2" xfId="4407" xr:uid="{00000000-0005-0000-0000-000037110000}"/>
    <cellStyle name="Normal 10 2 10 2 33 5 3" xfId="4408" xr:uid="{00000000-0005-0000-0000-000038110000}"/>
    <cellStyle name="Normal 10 2 10 2 33 5 4" xfId="4409" xr:uid="{00000000-0005-0000-0000-000039110000}"/>
    <cellStyle name="Normal 10 2 10 2 33 5 5" xfId="4410" xr:uid="{00000000-0005-0000-0000-00003A110000}"/>
    <cellStyle name="Normal 10 2 10 2 33 5 6" xfId="4411" xr:uid="{00000000-0005-0000-0000-00003B110000}"/>
    <cellStyle name="Normal 10 2 10 2 33 5 7" xfId="4412" xr:uid="{00000000-0005-0000-0000-00003C110000}"/>
    <cellStyle name="Normal 10 2 10 2 33 5 8" xfId="4413" xr:uid="{00000000-0005-0000-0000-00003D110000}"/>
    <cellStyle name="Normal 10 2 10 2 33 5 9" xfId="4414" xr:uid="{00000000-0005-0000-0000-00003E110000}"/>
    <cellStyle name="Normal 10 2 10 2 33 6" xfId="4415" xr:uid="{00000000-0005-0000-0000-00003F110000}"/>
    <cellStyle name="Normal 10 2 10 2 33 7" xfId="4416" xr:uid="{00000000-0005-0000-0000-000040110000}"/>
    <cellStyle name="Normal 10 2 10 2 33 8" xfId="4417" xr:uid="{00000000-0005-0000-0000-000041110000}"/>
    <cellStyle name="Normal 10 2 10 2 33 9" xfId="4418" xr:uid="{00000000-0005-0000-0000-000042110000}"/>
    <cellStyle name="Normal 10 2 10 2 34" xfId="4419" xr:uid="{00000000-0005-0000-0000-000043110000}"/>
    <cellStyle name="Normal 10 2 10 2 34 10" xfId="4420" xr:uid="{00000000-0005-0000-0000-000044110000}"/>
    <cellStyle name="Normal 10 2 10 2 34 2" xfId="4421" xr:uid="{00000000-0005-0000-0000-000045110000}"/>
    <cellStyle name="Normal 10 2 10 2 34 3" xfId="4422" xr:uid="{00000000-0005-0000-0000-000046110000}"/>
    <cellStyle name="Normal 10 2 10 2 34 4" xfId="4423" xr:uid="{00000000-0005-0000-0000-000047110000}"/>
    <cellStyle name="Normal 10 2 10 2 34 5" xfId="4424" xr:uid="{00000000-0005-0000-0000-000048110000}"/>
    <cellStyle name="Normal 10 2 10 2 34 6" xfId="4425" xr:uid="{00000000-0005-0000-0000-000049110000}"/>
    <cellStyle name="Normal 10 2 10 2 34 7" xfId="4426" xr:uid="{00000000-0005-0000-0000-00004A110000}"/>
    <cellStyle name="Normal 10 2 10 2 34 8" xfId="4427" xr:uid="{00000000-0005-0000-0000-00004B110000}"/>
    <cellStyle name="Normal 10 2 10 2 34 9" xfId="4428" xr:uid="{00000000-0005-0000-0000-00004C110000}"/>
    <cellStyle name="Normal 10 2 10 2 35" xfId="4429" xr:uid="{00000000-0005-0000-0000-00004D110000}"/>
    <cellStyle name="Normal 10 2 10 2 35 10" xfId="4430" xr:uid="{00000000-0005-0000-0000-00004E110000}"/>
    <cellStyle name="Normal 10 2 10 2 35 2" xfId="4431" xr:uid="{00000000-0005-0000-0000-00004F110000}"/>
    <cellStyle name="Normal 10 2 10 2 35 3" xfId="4432" xr:uid="{00000000-0005-0000-0000-000050110000}"/>
    <cellStyle name="Normal 10 2 10 2 35 4" xfId="4433" xr:uid="{00000000-0005-0000-0000-000051110000}"/>
    <cellStyle name="Normal 10 2 10 2 35 5" xfId="4434" xr:uid="{00000000-0005-0000-0000-000052110000}"/>
    <cellStyle name="Normal 10 2 10 2 35 6" xfId="4435" xr:uid="{00000000-0005-0000-0000-000053110000}"/>
    <cellStyle name="Normal 10 2 10 2 35 7" xfId="4436" xr:uid="{00000000-0005-0000-0000-000054110000}"/>
    <cellStyle name="Normal 10 2 10 2 35 8" xfId="4437" xr:uid="{00000000-0005-0000-0000-000055110000}"/>
    <cellStyle name="Normal 10 2 10 2 35 9" xfId="4438" xr:uid="{00000000-0005-0000-0000-000056110000}"/>
    <cellStyle name="Normal 10 2 10 2 36" xfId="4439" xr:uid="{00000000-0005-0000-0000-000057110000}"/>
    <cellStyle name="Normal 10 2 10 2 36 10" xfId="4440" xr:uid="{00000000-0005-0000-0000-000058110000}"/>
    <cellStyle name="Normal 10 2 10 2 36 2" xfId="4441" xr:uid="{00000000-0005-0000-0000-000059110000}"/>
    <cellStyle name="Normal 10 2 10 2 36 3" xfId="4442" xr:uid="{00000000-0005-0000-0000-00005A110000}"/>
    <cellStyle name="Normal 10 2 10 2 36 4" xfId="4443" xr:uid="{00000000-0005-0000-0000-00005B110000}"/>
    <cellStyle name="Normal 10 2 10 2 36 5" xfId="4444" xr:uid="{00000000-0005-0000-0000-00005C110000}"/>
    <cellStyle name="Normal 10 2 10 2 36 6" xfId="4445" xr:uid="{00000000-0005-0000-0000-00005D110000}"/>
    <cellStyle name="Normal 10 2 10 2 36 7" xfId="4446" xr:uid="{00000000-0005-0000-0000-00005E110000}"/>
    <cellStyle name="Normal 10 2 10 2 36 8" xfId="4447" xr:uid="{00000000-0005-0000-0000-00005F110000}"/>
    <cellStyle name="Normal 10 2 10 2 36 9" xfId="4448" xr:uid="{00000000-0005-0000-0000-000060110000}"/>
    <cellStyle name="Normal 10 2 10 2 37" xfId="4449" xr:uid="{00000000-0005-0000-0000-000061110000}"/>
    <cellStyle name="Normal 10 2 10 2 37 10" xfId="4450" xr:uid="{00000000-0005-0000-0000-000062110000}"/>
    <cellStyle name="Normal 10 2 10 2 37 2" xfId="4451" xr:uid="{00000000-0005-0000-0000-000063110000}"/>
    <cellStyle name="Normal 10 2 10 2 37 3" xfId="4452" xr:uid="{00000000-0005-0000-0000-000064110000}"/>
    <cellStyle name="Normal 10 2 10 2 37 4" xfId="4453" xr:uid="{00000000-0005-0000-0000-000065110000}"/>
    <cellStyle name="Normal 10 2 10 2 37 5" xfId="4454" xr:uid="{00000000-0005-0000-0000-000066110000}"/>
    <cellStyle name="Normal 10 2 10 2 37 6" xfId="4455" xr:uid="{00000000-0005-0000-0000-000067110000}"/>
    <cellStyle name="Normal 10 2 10 2 37 7" xfId="4456" xr:uid="{00000000-0005-0000-0000-000068110000}"/>
    <cellStyle name="Normal 10 2 10 2 37 8" xfId="4457" xr:uid="{00000000-0005-0000-0000-000069110000}"/>
    <cellStyle name="Normal 10 2 10 2 37 9" xfId="4458" xr:uid="{00000000-0005-0000-0000-00006A110000}"/>
    <cellStyle name="Normal 10 2 10 2 38" xfId="4459" xr:uid="{00000000-0005-0000-0000-00006B110000}"/>
    <cellStyle name="Normal 10 2 10 2 39" xfId="4460" xr:uid="{00000000-0005-0000-0000-00006C110000}"/>
    <cellStyle name="Normal 10 2 10 2 4" xfId="4461" xr:uid="{00000000-0005-0000-0000-00006D110000}"/>
    <cellStyle name="Normal 10 2 10 2 4 10" xfId="4462" xr:uid="{00000000-0005-0000-0000-00006E110000}"/>
    <cellStyle name="Normal 10 2 10 2 4 11" xfId="4463" xr:uid="{00000000-0005-0000-0000-00006F110000}"/>
    <cellStyle name="Normal 10 2 10 2 4 12" xfId="4464" xr:uid="{00000000-0005-0000-0000-000070110000}"/>
    <cellStyle name="Normal 10 2 10 2 4 13" xfId="4465" xr:uid="{00000000-0005-0000-0000-000071110000}"/>
    <cellStyle name="Normal 10 2 10 2 4 14" xfId="4466" xr:uid="{00000000-0005-0000-0000-000072110000}"/>
    <cellStyle name="Normal 10 2 10 2 4 2" xfId="4467" xr:uid="{00000000-0005-0000-0000-000073110000}"/>
    <cellStyle name="Normal 10 2 10 2 4 2 10" xfId="4468" xr:uid="{00000000-0005-0000-0000-000074110000}"/>
    <cellStyle name="Normal 10 2 10 2 4 2 2" xfId="4469" xr:uid="{00000000-0005-0000-0000-000075110000}"/>
    <cellStyle name="Normal 10 2 10 2 4 2 3" xfId="4470" xr:uid="{00000000-0005-0000-0000-000076110000}"/>
    <cellStyle name="Normal 10 2 10 2 4 2 4" xfId="4471" xr:uid="{00000000-0005-0000-0000-000077110000}"/>
    <cellStyle name="Normal 10 2 10 2 4 2 5" xfId="4472" xr:uid="{00000000-0005-0000-0000-000078110000}"/>
    <cellStyle name="Normal 10 2 10 2 4 2 6" xfId="4473" xr:uid="{00000000-0005-0000-0000-000079110000}"/>
    <cellStyle name="Normal 10 2 10 2 4 2 7" xfId="4474" xr:uid="{00000000-0005-0000-0000-00007A110000}"/>
    <cellStyle name="Normal 10 2 10 2 4 2 8" xfId="4475" xr:uid="{00000000-0005-0000-0000-00007B110000}"/>
    <cellStyle name="Normal 10 2 10 2 4 2 9" xfId="4476" xr:uid="{00000000-0005-0000-0000-00007C110000}"/>
    <cellStyle name="Normal 10 2 10 2 4 3" xfId="4477" xr:uid="{00000000-0005-0000-0000-00007D110000}"/>
    <cellStyle name="Normal 10 2 10 2 4 3 10" xfId="4478" xr:uid="{00000000-0005-0000-0000-00007E110000}"/>
    <cellStyle name="Normal 10 2 10 2 4 3 2" xfId="4479" xr:uid="{00000000-0005-0000-0000-00007F110000}"/>
    <cellStyle name="Normal 10 2 10 2 4 3 3" xfId="4480" xr:uid="{00000000-0005-0000-0000-000080110000}"/>
    <cellStyle name="Normal 10 2 10 2 4 3 4" xfId="4481" xr:uid="{00000000-0005-0000-0000-000081110000}"/>
    <cellStyle name="Normal 10 2 10 2 4 3 5" xfId="4482" xr:uid="{00000000-0005-0000-0000-000082110000}"/>
    <cellStyle name="Normal 10 2 10 2 4 3 6" xfId="4483" xr:uid="{00000000-0005-0000-0000-000083110000}"/>
    <cellStyle name="Normal 10 2 10 2 4 3 7" xfId="4484" xr:uid="{00000000-0005-0000-0000-000084110000}"/>
    <cellStyle name="Normal 10 2 10 2 4 3 8" xfId="4485" xr:uid="{00000000-0005-0000-0000-000085110000}"/>
    <cellStyle name="Normal 10 2 10 2 4 3 9" xfId="4486" xr:uid="{00000000-0005-0000-0000-000086110000}"/>
    <cellStyle name="Normal 10 2 10 2 4 4" xfId="4487" xr:uid="{00000000-0005-0000-0000-000087110000}"/>
    <cellStyle name="Normal 10 2 10 2 4 4 10" xfId="4488" xr:uid="{00000000-0005-0000-0000-000088110000}"/>
    <cellStyle name="Normal 10 2 10 2 4 4 2" xfId="4489" xr:uid="{00000000-0005-0000-0000-000089110000}"/>
    <cellStyle name="Normal 10 2 10 2 4 4 3" xfId="4490" xr:uid="{00000000-0005-0000-0000-00008A110000}"/>
    <cellStyle name="Normal 10 2 10 2 4 4 4" xfId="4491" xr:uid="{00000000-0005-0000-0000-00008B110000}"/>
    <cellStyle name="Normal 10 2 10 2 4 4 5" xfId="4492" xr:uid="{00000000-0005-0000-0000-00008C110000}"/>
    <cellStyle name="Normal 10 2 10 2 4 4 6" xfId="4493" xr:uid="{00000000-0005-0000-0000-00008D110000}"/>
    <cellStyle name="Normal 10 2 10 2 4 4 7" xfId="4494" xr:uid="{00000000-0005-0000-0000-00008E110000}"/>
    <cellStyle name="Normal 10 2 10 2 4 4 8" xfId="4495" xr:uid="{00000000-0005-0000-0000-00008F110000}"/>
    <cellStyle name="Normal 10 2 10 2 4 4 9" xfId="4496" xr:uid="{00000000-0005-0000-0000-000090110000}"/>
    <cellStyle name="Normal 10 2 10 2 4 5" xfId="4497" xr:uid="{00000000-0005-0000-0000-000091110000}"/>
    <cellStyle name="Normal 10 2 10 2 4 5 10" xfId="4498" xr:uid="{00000000-0005-0000-0000-000092110000}"/>
    <cellStyle name="Normal 10 2 10 2 4 5 2" xfId="4499" xr:uid="{00000000-0005-0000-0000-000093110000}"/>
    <cellStyle name="Normal 10 2 10 2 4 5 3" xfId="4500" xr:uid="{00000000-0005-0000-0000-000094110000}"/>
    <cellStyle name="Normal 10 2 10 2 4 5 4" xfId="4501" xr:uid="{00000000-0005-0000-0000-000095110000}"/>
    <cellStyle name="Normal 10 2 10 2 4 5 5" xfId="4502" xr:uid="{00000000-0005-0000-0000-000096110000}"/>
    <cellStyle name="Normal 10 2 10 2 4 5 6" xfId="4503" xr:uid="{00000000-0005-0000-0000-000097110000}"/>
    <cellStyle name="Normal 10 2 10 2 4 5 7" xfId="4504" xr:uid="{00000000-0005-0000-0000-000098110000}"/>
    <cellStyle name="Normal 10 2 10 2 4 5 8" xfId="4505" xr:uid="{00000000-0005-0000-0000-000099110000}"/>
    <cellStyle name="Normal 10 2 10 2 4 5 9" xfId="4506" xr:uid="{00000000-0005-0000-0000-00009A110000}"/>
    <cellStyle name="Normal 10 2 10 2 4 6" xfId="4507" xr:uid="{00000000-0005-0000-0000-00009B110000}"/>
    <cellStyle name="Normal 10 2 10 2 4 7" xfId="4508" xr:uid="{00000000-0005-0000-0000-00009C110000}"/>
    <cellStyle name="Normal 10 2 10 2 4 8" xfId="4509" xr:uid="{00000000-0005-0000-0000-00009D110000}"/>
    <cellStyle name="Normal 10 2 10 2 4 9" xfId="4510" xr:uid="{00000000-0005-0000-0000-00009E110000}"/>
    <cellStyle name="Normal 10 2 10 2 40" xfId="4511" xr:uid="{00000000-0005-0000-0000-00009F110000}"/>
    <cellStyle name="Normal 10 2 10 2 41" xfId="4512" xr:uid="{00000000-0005-0000-0000-0000A0110000}"/>
    <cellStyle name="Normal 10 2 10 2 42" xfId="4513" xr:uid="{00000000-0005-0000-0000-0000A1110000}"/>
    <cellStyle name="Normal 10 2 10 2 43" xfId="4514" xr:uid="{00000000-0005-0000-0000-0000A2110000}"/>
    <cellStyle name="Normal 10 2 10 2 44" xfId="4515" xr:uid="{00000000-0005-0000-0000-0000A3110000}"/>
    <cellStyle name="Normal 10 2 10 2 45" xfId="4516" xr:uid="{00000000-0005-0000-0000-0000A4110000}"/>
    <cellStyle name="Normal 10 2 10 2 46" xfId="4517" xr:uid="{00000000-0005-0000-0000-0000A5110000}"/>
    <cellStyle name="Normal 10 2 10 2 47" xfId="4518" xr:uid="{00000000-0005-0000-0000-0000A6110000}"/>
    <cellStyle name="Normal 10 2 10 2 48" xfId="4519" xr:uid="{00000000-0005-0000-0000-0000A7110000}"/>
    <cellStyle name="Normal 10 2 10 2 5" xfId="4520" xr:uid="{00000000-0005-0000-0000-0000A8110000}"/>
    <cellStyle name="Normal 10 2 10 2 5 10" xfId="4521" xr:uid="{00000000-0005-0000-0000-0000A9110000}"/>
    <cellStyle name="Normal 10 2 10 2 5 11" xfId="4522" xr:uid="{00000000-0005-0000-0000-0000AA110000}"/>
    <cellStyle name="Normal 10 2 10 2 5 12" xfId="4523" xr:uid="{00000000-0005-0000-0000-0000AB110000}"/>
    <cellStyle name="Normal 10 2 10 2 5 13" xfId="4524" xr:uid="{00000000-0005-0000-0000-0000AC110000}"/>
    <cellStyle name="Normal 10 2 10 2 5 14" xfId="4525" xr:uid="{00000000-0005-0000-0000-0000AD110000}"/>
    <cellStyle name="Normal 10 2 10 2 5 2" xfId="4526" xr:uid="{00000000-0005-0000-0000-0000AE110000}"/>
    <cellStyle name="Normal 10 2 10 2 5 2 10" xfId="4527" xr:uid="{00000000-0005-0000-0000-0000AF110000}"/>
    <cellStyle name="Normal 10 2 10 2 5 2 2" xfId="4528" xr:uid="{00000000-0005-0000-0000-0000B0110000}"/>
    <cellStyle name="Normal 10 2 10 2 5 2 3" xfId="4529" xr:uid="{00000000-0005-0000-0000-0000B1110000}"/>
    <cellStyle name="Normal 10 2 10 2 5 2 4" xfId="4530" xr:uid="{00000000-0005-0000-0000-0000B2110000}"/>
    <cellStyle name="Normal 10 2 10 2 5 2 5" xfId="4531" xr:uid="{00000000-0005-0000-0000-0000B3110000}"/>
    <cellStyle name="Normal 10 2 10 2 5 2 6" xfId="4532" xr:uid="{00000000-0005-0000-0000-0000B4110000}"/>
    <cellStyle name="Normal 10 2 10 2 5 2 7" xfId="4533" xr:uid="{00000000-0005-0000-0000-0000B5110000}"/>
    <cellStyle name="Normal 10 2 10 2 5 2 8" xfId="4534" xr:uid="{00000000-0005-0000-0000-0000B6110000}"/>
    <cellStyle name="Normal 10 2 10 2 5 2 9" xfId="4535" xr:uid="{00000000-0005-0000-0000-0000B7110000}"/>
    <cellStyle name="Normal 10 2 10 2 5 3" xfId="4536" xr:uid="{00000000-0005-0000-0000-0000B8110000}"/>
    <cellStyle name="Normal 10 2 10 2 5 3 10" xfId="4537" xr:uid="{00000000-0005-0000-0000-0000B9110000}"/>
    <cellStyle name="Normal 10 2 10 2 5 3 2" xfId="4538" xr:uid="{00000000-0005-0000-0000-0000BA110000}"/>
    <cellStyle name="Normal 10 2 10 2 5 3 3" xfId="4539" xr:uid="{00000000-0005-0000-0000-0000BB110000}"/>
    <cellStyle name="Normal 10 2 10 2 5 3 4" xfId="4540" xr:uid="{00000000-0005-0000-0000-0000BC110000}"/>
    <cellStyle name="Normal 10 2 10 2 5 3 5" xfId="4541" xr:uid="{00000000-0005-0000-0000-0000BD110000}"/>
    <cellStyle name="Normal 10 2 10 2 5 3 6" xfId="4542" xr:uid="{00000000-0005-0000-0000-0000BE110000}"/>
    <cellStyle name="Normal 10 2 10 2 5 3 7" xfId="4543" xr:uid="{00000000-0005-0000-0000-0000BF110000}"/>
    <cellStyle name="Normal 10 2 10 2 5 3 8" xfId="4544" xr:uid="{00000000-0005-0000-0000-0000C0110000}"/>
    <cellStyle name="Normal 10 2 10 2 5 3 9" xfId="4545" xr:uid="{00000000-0005-0000-0000-0000C1110000}"/>
    <cellStyle name="Normal 10 2 10 2 5 4" xfId="4546" xr:uid="{00000000-0005-0000-0000-0000C2110000}"/>
    <cellStyle name="Normal 10 2 10 2 5 4 10" xfId="4547" xr:uid="{00000000-0005-0000-0000-0000C3110000}"/>
    <cellStyle name="Normal 10 2 10 2 5 4 2" xfId="4548" xr:uid="{00000000-0005-0000-0000-0000C4110000}"/>
    <cellStyle name="Normal 10 2 10 2 5 4 3" xfId="4549" xr:uid="{00000000-0005-0000-0000-0000C5110000}"/>
    <cellStyle name="Normal 10 2 10 2 5 4 4" xfId="4550" xr:uid="{00000000-0005-0000-0000-0000C6110000}"/>
    <cellStyle name="Normal 10 2 10 2 5 4 5" xfId="4551" xr:uid="{00000000-0005-0000-0000-0000C7110000}"/>
    <cellStyle name="Normal 10 2 10 2 5 4 6" xfId="4552" xr:uid="{00000000-0005-0000-0000-0000C8110000}"/>
    <cellStyle name="Normal 10 2 10 2 5 4 7" xfId="4553" xr:uid="{00000000-0005-0000-0000-0000C9110000}"/>
    <cellStyle name="Normal 10 2 10 2 5 4 8" xfId="4554" xr:uid="{00000000-0005-0000-0000-0000CA110000}"/>
    <cellStyle name="Normal 10 2 10 2 5 4 9" xfId="4555" xr:uid="{00000000-0005-0000-0000-0000CB110000}"/>
    <cellStyle name="Normal 10 2 10 2 5 5" xfId="4556" xr:uid="{00000000-0005-0000-0000-0000CC110000}"/>
    <cellStyle name="Normal 10 2 10 2 5 5 10" xfId="4557" xr:uid="{00000000-0005-0000-0000-0000CD110000}"/>
    <cellStyle name="Normal 10 2 10 2 5 5 2" xfId="4558" xr:uid="{00000000-0005-0000-0000-0000CE110000}"/>
    <cellStyle name="Normal 10 2 10 2 5 5 3" xfId="4559" xr:uid="{00000000-0005-0000-0000-0000CF110000}"/>
    <cellStyle name="Normal 10 2 10 2 5 5 4" xfId="4560" xr:uid="{00000000-0005-0000-0000-0000D0110000}"/>
    <cellStyle name="Normal 10 2 10 2 5 5 5" xfId="4561" xr:uid="{00000000-0005-0000-0000-0000D1110000}"/>
    <cellStyle name="Normal 10 2 10 2 5 5 6" xfId="4562" xr:uid="{00000000-0005-0000-0000-0000D2110000}"/>
    <cellStyle name="Normal 10 2 10 2 5 5 7" xfId="4563" xr:uid="{00000000-0005-0000-0000-0000D3110000}"/>
    <cellStyle name="Normal 10 2 10 2 5 5 8" xfId="4564" xr:uid="{00000000-0005-0000-0000-0000D4110000}"/>
    <cellStyle name="Normal 10 2 10 2 5 5 9" xfId="4565" xr:uid="{00000000-0005-0000-0000-0000D5110000}"/>
    <cellStyle name="Normal 10 2 10 2 5 6" xfId="4566" xr:uid="{00000000-0005-0000-0000-0000D6110000}"/>
    <cellStyle name="Normal 10 2 10 2 5 7" xfId="4567" xr:uid="{00000000-0005-0000-0000-0000D7110000}"/>
    <cellStyle name="Normal 10 2 10 2 5 8" xfId="4568" xr:uid="{00000000-0005-0000-0000-0000D8110000}"/>
    <cellStyle name="Normal 10 2 10 2 5 9" xfId="4569" xr:uid="{00000000-0005-0000-0000-0000D9110000}"/>
    <cellStyle name="Normal 10 2 10 2 6" xfId="4570" xr:uid="{00000000-0005-0000-0000-0000DA110000}"/>
    <cellStyle name="Normal 10 2 10 2 6 10" xfId="4571" xr:uid="{00000000-0005-0000-0000-0000DB110000}"/>
    <cellStyle name="Normal 10 2 10 2 6 11" xfId="4572" xr:uid="{00000000-0005-0000-0000-0000DC110000}"/>
    <cellStyle name="Normal 10 2 10 2 6 12" xfId="4573" xr:uid="{00000000-0005-0000-0000-0000DD110000}"/>
    <cellStyle name="Normal 10 2 10 2 6 13" xfId="4574" xr:uid="{00000000-0005-0000-0000-0000DE110000}"/>
    <cellStyle name="Normal 10 2 10 2 6 14" xfId="4575" xr:uid="{00000000-0005-0000-0000-0000DF110000}"/>
    <cellStyle name="Normal 10 2 10 2 6 2" xfId="4576" xr:uid="{00000000-0005-0000-0000-0000E0110000}"/>
    <cellStyle name="Normal 10 2 10 2 6 2 10" xfId="4577" xr:uid="{00000000-0005-0000-0000-0000E1110000}"/>
    <cellStyle name="Normal 10 2 10 2 6 2 2" xfId="4578" xr:uid="{00000000-0005-0000-0000-0000E2110000}"/>
    <cellStyle name="Normal 10 2 10 2 6 2 3" xfId="4579" xr:uid="{00000000-0005-0000-0000-0000E3110000}"/>
    <cellStyle name="Normal 10 2 10 2 6 2 4" xfId="4580" xr:uid="{00000000-0005-0000-0000-0000E4110000}"/>
    <cellStyle name="Normal 10 2 10 2 6 2 5" xfId="4581" xr:uid="{00000000-0005-0000-0000-0000E5110000}"/>
    <cellStyle name="Normal 10 2 10 2 6 2 6" xfId="4582" xr:uid="{00000000-0005-0000-0000-0000E6110000}"/>
    <cellStyle name="Normal 10 2 10 2 6 2 7" xfId="4583" xr:uid="{00000000-0005-0000-0000-0000E7110000}"/>
    <cellStyle name="Normal 10 2 10 2 6 2 8" xfId="4584" xr:uid="{00000000-0005-0000-0000-0000E8110000}"/>
    <cellStyle name="Normal 10 2 10 2 6 2 9" xfId="4585" xr:uid="{00000000-0005-0000-0000-0000E9110000}"/>
    <cellStyle name="Normal 10 2 10 2 6 3" xfId="4586" xr:uid="{00000000-0005-0000-0000-0000EA110000}"/>
    <cellStyle name="Normal 10 2 10 2 6 3 10" xfId="4587" xr:uid="{00000000-0005-0000-0000-0000EB110000}"/>
    <cellStyle name="Normal 10 2 10 2 6 3 2" xfId="4588" xr:uid="{00000000-0005-0000-0000-0000EC110000}"/>
    <cellStyle name="Normal 10 2 10 2 6 3 3" xfId="4589" xr:uid="{00000000-0005-0000-0000-0000ED110000}"/>
    <cellStyle name="Normal 10 2 10 2 6 3 4" xfId="4590" xr:uid="{00000000-0005-0000-0000-0000EE110000}"/>
    <cellStyle name="Normal 10 2 10 2 6 3 5" xfId="4591" xr:uid="{00000000-0005-0000-0000-0000EF110000}"/>
    <cellStyle name="Normal 10 2 10 2 6 3 6" xfId="4592" xr:uid="{00000000-0005-0000-0000-0000F0110000}"/>
    <cellStyle name="Normal 10 2 10 2 6 3 7" xfId="4593" xr:uid="{00000000-0005-0000-0000-0000F1110000}"/>
    <cellStyle name="Normal 10 2 10 2 6 3 8" xfId="4594" xr:uid="{00000000-0005-0000-0000-0000F2110000}"/>
    <cellStyle name="Normal 10 2 10 2 6 3 9" xfId="4595" xr:uid="{00000000-0005-0000-0000-0000F3110000}"/>
    <cellStyle name="Normal 10 2 10 2 6 4" xfId="4596" xr:uid="{00000000-0005-0000-0000-0000F4110000}"/>
    <cellStyle name="Normal 10 2 10 2 6 4 10" xfId="4597" xr:uid="{00000000-0005-0000-0000-0000F5110000}"/>
    <cellStyle name="Normal 10 2 10 2 6 4 2" xfId="4598" xr:uid="{00000000-0005-0000-0000-0000F6110000}"/>
    <cellStyle name="Normal 10 2 10 2 6 4 3" xfId="4599" xr:uid="{00000000-0005-0000-0000-0000F7110000}"/>
    <cellStyle name="Normal 10 2 10 2 6 4 4" xfId="4600" xr:uid="{00000000-0005-0000-0000-0000F8110000}"/>
    <cellStyle name="Normal 10 2 10 2 6 4 5" xfId="4601" xr:uid="{00000000-0005-0000-0000-0000F9110000}"/>
    <cellStyle name="Normal 10 2 10 2 6 4 6" xfId="4602" xr:uid="{00000000-0005-0000-0000-0000FA110000}"/>
    <cellStyle name="Normal 10 2 10 2 6 4 7" xfId="4603" xr:uid="{00000000-0005-0000-0000-0000FB110000}"/>
    <cellStyle name="Normal 10 2 10 2 6 4 8" xfId="4604" xr:uid="{00000000-0005-0000-0000-0000FC110000}"/>
    <cellStyle name="Normal 10 2 10 2 6 4 9" xfId="4605" xr:uid="{00000000-0005-0000-0000-0000FD110000}"/>
    <cellStyle name="Normal 10 2 10 2 6 5" xfId="4606" xr:uid="{00000000-0005-0000-0000-0000FE110000}"/>
    <cellStyle name="Normal 10 2 10 2 6 5 10" xfId="4607" xr:uid="{00000000-0005-0000-0000-0000FF110000}"/>
    <cellStyle name="Normal 10 2 10 2 6 5 2" xfId="4608" xr:uid="{00000000-0005-0000-0000-000000120000}"/>
    <cellStyle name="Normal 10 2 10 2 6 5 3" xfId="4609" xr:uid="{00000000-0005-0000-0000-000001120000}"/>
    <cellStyle name="Normal 10 2 10 2 6 5 4" xfId="4610" xr:uid="{00000000-0005-0000-0000-000002120000}"/>
    <cellStyle name="Normal 10 2 10 2 6 5 5" xfId="4611" xr:uid="{00000000-0005-0000-0000-000003120000}"/>
    <cellStyle name="Normal 10 2 10 2 6 5 6" xfId="4612" xr:uid="{00000000-0005-0000-0000-000004120000}"/>
    <cellStyle name="Normal 10 2 10 2 6 5 7" xfId="4613" xr:uid="{00000000-0005-0000-0000-000005120000}"/>
    <cellStyle name="Normal 10 2 10 2 6 5 8" xfId="4614" xr:uid="{00000000-0005-0000-0000-000006120000}"/>
    <cellStyle name="Normal 10 2 10 2 6 5 9" xfId="4615" xr:uid="{00000000-0005-0000-0000-000007120000}"/>
    <cellStyle name="Normal 10 2 10 2 6 6" xfId="4616" xr:uid="{00000000-0005-0000-0000-000008120000}"/>
    <cellStyle name="Normal 10 2 10 2 6 7" xfId="4617" xr:uid="{00000000-0005-0000-0000-000009120000}"/>
    <cellStyle name="Normal 10 2 10 2 6 8" xfId="4618" xr:uid="{00000000-0005-0000-0000-00000A120000}"/>
    <cellStyle name="Normal 10 2 10 2 6 9" xfId="4619" xr:uid="{00000000-0005-0000-0000-00000B120000}"/>
    <cellStyle name="Normal 10 2 10 2 7" xfId="4620" xr:uid="{00000000-0005-0000-0000-00000C120000}"/>
    <cellStyle name="Normal 10 2 10 2 7 10" xfId="4621" xr:uid="{00000000-0005-0000-0000-00000D120000}"/>
    <cellStyle name="Normal 10 2 10 2 7 11" xfId="4622" xr:uid="{00000000-0005-0000-0000-00000E120000}"/>
    <cellStyle name="Normal 10 2 10 2 7 12" xfId="4623" xr:uid="{00000000-0005-0000-0000-00000F120000}"/>
    <cellStyle name="Normal 10 2 10 2 7 13" xfId="4624" xr:uid="{00000000-0005-0000-0000-000010120000}"/>
    <cellStyle name="Normal 10 2 10 2 7 14" xfId="4625" xr:uid="{00000000-0005-0000-0000-000011120000}"/>
    <cellStyle name="Normal 10 2 10 2 7 2" xfId="4626" xr:uid="{00000000-0005-0000-0000-000012120000}"/>
    <cellStyle name="Normal 10 2 10 2 7 2 10" xfId="4627" xr:uid="{00000000-0005-0000-0000-000013120000}"/>
    <cellStyle name="Normal 10 2 10 2 7 2 2" xfId="4628" xr:uid="{00000000-0005-0000-0000-000014120000}"/>
    <cellStyle name="Normal 10 2 10 2 7 2 3" xfId="4629" xr:uid="{00000000-0005-0000-0000-000015120000}"/>
    <cellStyle name="Normal 10 2 10 2 7 2 4" xfId="4630" xr:uid="{00000000-0005-0000-0000-000016120000}"/>
    <cellStyle name="Normal 10 2 10 2 7 2 5" xfId="4631" xr:uid="{00000000-0005-0000-0000-000017120000}"/>
    <cellStyle name="Normal 10 2 10 2 7 2 6" xfId="4632" xr:uid="{00000000-0005-0000-0000-000018120000}"/>
    <cellStyle name="Normal 10 2 10 2 7 2 7" xfId="4633" xr:uid="{00000000-0005-0000-0000-000019120000}"/>
    <cellStyle name="Normal 10 2 10 2 7 2 8" xfId="4634" xr:uid="{00000000-0005-0000-0000-00001A120000}"/>
    <cellStyle name="Normal 10 2 10 2 7 2 9" xfId="4635" xr:uid="{00000000-0005-0000-0000-00001B120000}"/>
    <cellStyle name="Normal 10 2 10 2 7 3" xfId="4636" xr:uid="{00000000-0005-0000-0000-00001C120000}"/>
    <cellStyle name="Normal 10 2 10 2 7 3 10" xfId="4637" xr:uid="{00000000-0005-0000-0000-00001D120000}"/>
    <cellStyle name="Normal 10 2 10 2 7 3 2" xfId="4638" xr:uid="{00000000-0005-0000-0000-00001E120000}"/>
    <cellStyle name="Normal 10 2 10 2 7 3 3" xfId="4639" xr:uid="{00000000-0005-0000-0000-00001F120000}"/>
    <cellStyle name="Normal 10 2 10 2 7 3 4" xfId="4640" xr:uid="{00000000-0005-0000-0000-000020120000}"/>
    <cellStyle name="Normal 10 2 10 2 7 3 5" xfId="4641" xr:uid="{00000000-0005-0000-0000-000021120000}"/>
    <cellStyle name="Normal 10 2 10 2 7 3 6" xfId="4642" xr:uid="{00000000-0005-0000-0000-000022120000}"/>
    <cellStyle name="Normal 10 2 10 2 7 3 7" xfId="4643" xr:uid="{00000000-0005-0000-0000-000023120000}"/>
    <cellStyle name="Normal 10 2 10 2 7 3 8" xfId="4644" xr:uid="{00000000-0005-0000-0000-000024120000}"/>
    <cellStyle name="Normal 10 2 10 2 7 3 9" xfId="4645" xr:uid="{00000000-0005-0000-0000-000025120000}"/>
    <cellStyle name="Normal 10 2 10 2 7 4" xfId="4646" xr:uid="{00000000-0005-0000-0000-000026120000}"/>
    <cellStyle name="Normal 10 2 10 2 7 4 10" xfId="4647" xr:uid="{00000000-0005-0000-0000-000027120000}"/>
    <cellStyle name="Normal 10 2 10 2 7 4 2" xfId="4648" xr:uid="{00000000-0005-0000-0000-000028120000}"/>
    <cellStyle name="Normal 10 2 10 2 7 4 3" xfId="4649" xr:uid="{00000000-0005-0000-0000-000029120000}"/>
    <cellStyle name="Normal 10 2 10 2 7 4 4" xfId="4650" xr:uid="{00000000-0005-0000-0000-00002A120000}"/>
    <cellStyle name="Normal 10 2 10 2 7 4 5" xfId="4651" xr:uid="{00000000-0005-0000-0000-00002B120000}"/>
    <cellStyle name="Normal 10 2 10 2 7 4 6" xfId="4652" xr:uid="{00000000-0005-0000-0000-00002C120000}"/>
    <cellStyle name="Normal 10 2 10 2 7 4 7" xfId="4653" xr:uid="{00000000-0005-0000-0000-00002D120000}"/>
    <cellStyle name="Normal 10 2 10 2 7 4 8" xfId="4654" xr:uid="{00000000-0005-0000-0000-00002E120000}"/>
    <cellStyle name="Normal 10 2 10 2 7 4 9" xfId="4655" xr:uid="{00000000-0005-0000-0000-00002F120000}"/>
    <cellStyle name="Normal 10 2 10 2 7 5" xfId="4656" xr:uid="{00000000-0005-0000-0000-000030120000}"/>
    <cellStyle name="Normal 10 2 10 2 7 5 10" xfId="4657" xr:uid="{00000000-0005-0000-0000-000031120000}"/>
    <cellStyle name="Normal 10 2 10 2 7 5 2" xfId="4658" xr:uid="{00000000-0005-0000-0000-000032120000}"/>
    <cellStyle name="Normal 10 2 10 2 7 5 3" xfId="4659" xr:uid="{00000000-0005-0000-0000-000033120000}"/>
    <cellStyle name="Normal 10 2 10 2 7 5 4" xfId="4660" xr:uid="{00000000-0005-0000-0000-000034120000}"/>
    <cellStyle name="Normal 10 2 10 2 7 5 5" xfId="4661" xr:uid="{00000000-0005-0000-0000-000035120000}"/>
    <cellStyle name="Normal 10 2 10 2 7 5 6" xfId="4662" xr:uid="{00000000-0005-0000-0000-000036120000}"/>
    <cellStyle name="Normal 10 2 10 2 7 5 7" xfId="4663" xr:uid="{00000000-0005-0000-0000-000037120000}"/>
    <cellStyle name="Normal 10 2 10 2 7 5 8" xfId="4664" xr:uid="{00000000-0005-0000-0000-000038120000}"/>
    <cellStyle name="Normal 10 2 10 2 7 5 9" xfId="4665" xr:uid="{00000000-0005-0000-0000-000039120000}"/>
    <cellStyle name="Normal 10 2 10 2 7 6" xfId="4666" xr:uid="{00000000-0005-0000-0000-00003A120000}"/>
    <cellStyle name="Normal 10 2 10 2 7 7" xfId="4667" xr:uid="{00000000-0005-0000-0000-00003B120000}"/>
    <cellStyle name="Normal 10 2 10 2 7 8" xfId="4668" xr:uid="{00000000-0005-0000-0000-00003C120000}"/>
    <cellStyle name="Normal 10 2 10 2 7 9" xfId="4669" xr:uid="{00000000-0005-0000-0000-00003D120000}"/>
    <cellStyle name="Normal 10 2 10 2 8" xfId="4670" xr:uid="{00000000-0005-0000-0000-00003E120000}"/>
    <cellStyle name="Normal 10 2 10 2 8 10" xfId="4671" xr:uid="{00000000-0005-0000-0000-00003F120000}"/>
    <cellStyle name="Normal 10 2 10 2 8 11" xfId="4672" xr:uid="{00000000-0005-0000-0000-000040120000}"/>
    <cellStyle name="Normal 10 2 10 2 8 12" xfId="4673" xr:uid="{00000000-0005-0000-0000-000041120000}"/>
    <cellStyle name="Normal 10 2 10 2 8 13" xfId="4674" xr:uid="{00000000-0005-0000-0000-000042120000}"/>
    <cellStyle name="Normal 10 2 10 2 8 14" xfId="4675" xr:uid="{00000000-0005-0000-0000-000043120000}"/>
    <cellStyle name="Normal 10 2 10 2 8 2" xfId="4676" xr:uid="{00000000-0005-0000-0000-000044120000}"/>
    <cellStyle name="Normal 10 2 10 2 8 2 10" xfId="4677" xr:uid="{00000000-0005-0000-0000-000045120000}"/>
    <cellStyle name="Normal 10 2 10 2 8 2 2" xfId="4678" xr:uid="{00000000-0005-0000-0000-000046120000}"/>
    <cellStyle name="Normal 10 2 10 2 8 2 3" xfId="4679" xr:uid="{00000000-0005-0000-0000-000047120000}"/>
    <cellStyle name="Normal 10 2 10 2 8 2 4" xfId="4680" xr:uid="{00000000-0005-0000-0000-000048120000}"/>
    <cellStyle name="Normal 10 2 10 2 8 2 5" xfId="4681" xr:uid="{00000000-0005-0000-0000-000049120000}"/>
    <cellStyle name="Normal 10 2 10 2 8 2 6" xfId="4682" xr:uid="{00000000-0005-0000-0000-00004A120000}"/>
    <cellStyle name="Normal 10 2 10 2 8 2 7" xfId="4683" xr:uid="{00000000-0005-0000-0000-00004B120000}"/>
    <cellStyle name="Normal 10 2 10 2 8 2 8" xfId="4684" xr:uid="{00000000-0005-0000-0000-00004C120000}"/>
    <cellStyle name="Normal 10 2 10 2 8 2 9" xfId="4685" xr:uid="{00000000-0005-0000-0000-00004D120000}"/>
    <cellStyle name="Normal 10 2 10 2 8 3" xfId="4686" xr:uid="{00000000-0005-0000-0000-00004E120000}"/>
    <cellStyle name="Normal 10 2 10 2 8 3 10" xfId="4687" xr:uid="{00000000-0005-0000-0000-00004F120000}"/>
    <cellStyle name="Normal 10 2 10 2 8 3 2" xfId="4688" xr:uid="{00000000-0005-0000-0000-000050120000}"/>
    <cellStyle name="Normal 10 2 10 2 8 3 3" xfId="4689" xr:uid="{00000000-0005-0000-0000-000051120000}"/>
    <cellStyle name="Normal 10 2 10 2 8 3 4" xfId="4690" xr:uid="{00000000-0005-0000-0000-000052120000}"/>
    <cellStyle name="Normal 10 2 10 2 8 3 5" xfId="4691" xr:uid="{00000000-0005-0000-0000-000053120000}"/>
    <cellStyle name="Normal 10 2 10 2 8 3 6" xfId="4692" xr:uid="{00000000-0005-0000-0000-000054120000}"/>
    <cellStyle name="Normal 10 2 10 2 8 3 7" xfId="4693" xr:uid="{00000000-0005-0000-0000-000055120000}"/>
    <cellStyle name="Normal 10 2 10 2 8 3 8" xfId="4694" xr:uid="{00000000-0005-0000-0000-000056120000}"/>
    <cellStyle name="Normal 10 2 10 2 8 3 9" xfId="4695" xr:uid="{00000000-0005-0000-0000-000057120000}"/>
    <cellStyle name="Normal 10 2 10 2 8 4" xfId="4696" xr:uid="{00000000-0005-0000-0000-000058120000}"/>
    <cellStyle name="Normal 10 2 10 2 8 4 10" xfId="4697" xr:uid="{00000000-0005-0000-0000-000059120000}"/>
    <cellStyle name="Normal 10 2 10 2 8 4 2" xfId="4698" xr:uid="{00000000-0005-0000-0000-00005A120000}"/>
    <cellStyle name="Normal 10 2 10 2 8 4 3" xfId="4699" xr:uid="{00000000-0005-0000-0000-00005B120000}"/>
    <cellStyle name="Normal 10 2 10 2 8 4 4" xfId="4700" xr:uid="{00000000-0005-0000-0000-00005C120000}"/>
    <cellStyle name="Normal 10 2 10 2 8 4 5" xfId="4701" xr:uid="{00000000-0005-0000-0000-00005D120000}"/>
    <cellStyle name="Normal 10 2 10 2 8 4 6" xfId="4702" xr:uid="{00000000-0005-0000-0000-00005E120000}"/>
    <cellStyle name="Normal 10 2 10 2 8 4 7" xfId="4703" xr:uid="{00000000-0005-0000-0000-00005F120000}"/>
    <cellStyle name="Normal 10 2 10 2 8 4 8" xfId="4704" xr:uid="{00000000-0005-0000-0000-000060120000}"/>
    <cellStyle name="Normal 10 2 10 2 8 4 9" xfId="4705" xr:uid="{00000000-0005-0000-0000-000061120000}"/>
    <cellStyle name="Normal 10 2 10 2 8 5" xfId="4706" xr:uid="{00000000-0005-0000-0000-000062120000}"/>
    <cellStyle name="Normal 10 2 10 2 8 5 10" xfId="4707" xr:uid="{00000000-0005-0000-0000-000063120000}"/>
    <cellStyle name="Normal 10 2 10 2 8 5 2" xfId="4708" xr:uid="{00000000-0005-0000-0000-000064120000}"/>
    <cellStyle name="Normal 10 2 10 2 8 5 3" xfId="4709" xr:uid="{00000000-0005-0000-0000-000065120000}"/>
    <cellStyle name="Normal 10 2 10 2 8 5 4" xfId="4710" xr:uid="{00000000-0005-0000-0000-000066120000}"/>
    <cellStyle name="Normal 10 2 10 2 8 5 5" xfId="4711" xr:uid="{00000000-0005-0000-0000-000067120000}"/>
    <cellStyle name="Normal 10 2 10 2 8 5 6" xfId="4712" xr:uid="{00000000-0005-0000-0000-000068120000}"/>
    <cellStyle name="Normal 10 2 10 2 8 5 7" xfId="4713" xr:uid="{00000000-0005-0000-0000-000069120000}"/>
    <cellStyle name="Normal 10 2 10 2 8 5 8" xfId="4714" xr:uid="{00000000-0005-0000-0000-00006A120000}"/>
    <cellStyle name="Normal 10 2 10 2 8 5 9" xfId="4715" xr:uid="{00000000-0005-0000-0000-00006B120000}"/>
    <cellStyle name="Normal 10 2 10 2 8 6" xfId="4716" xr:uid="{00000000-0005-0000-0000-00006C120000}"/>
    <cellStyle name="Normal 10 2 10 2 8 7" xfId="4717" xr:uid="{00000000-0005-0000-0000-00006D120000}"/>
    <cellStyle name="Normal 10 2 10 2 8 8" xfId="4718" xr:uid="{00000000-0005-0000-0000-00006E120000}"/>
    <cellStyle name="Normal 10 2 10 2 8 9" xfId="4719" xr:uid="{00000000-0005-0000-0000-00006F120000}"/>
    <cellStyle name="Normal 10 2 10 2 9" xfId="4720" xr:uid="{00000000-0005-0000-0000-000070120000}"/>
    <cellStyle name="Normal 10 2 10 2 9 10" xfId="4721" xr:uid="{00000000-0005-0000-0000-000071120000}"/>
    <cellStyle name="Normal 10 2 10 2 9 11" xfId="4722" xr:uid="{00000000-0005-0000-0000-000072120000}"/>
    <cellStyle name="Normal 10 2 10 2 9 12" xfId="4723" xr:uid="{00000000-0005-0000-0000-000073120000}"/>
    <cellStyle name="Normal 10 2 10 2 9 13" xfId="4724" xr:uid="{00000000-0005-0000-0000-000074120000}"/>
    <cellStyle name="Normal 10 2 10 2 9 14" xfId="4725" xr:uid="{00000000-0005-0000-0000-000075120000}"/>
    <cellStyle name="Normal 10 2 10 2 9 2" xfId="4726" xr:uid="{00000000-0005-0000-0000-000076120000}"/>
    <cellStyle name="Normal 10 2 10 2 9 2 10" xfId="4727" xr:uid="{00000000-0005-0000-0000-000077120000}"/>
    <cellStyle name="Normal 10 2 10 2 9 2 2" xfId="4728" xr:uid="{00000000-0005-0000-0000-000078120000}"/>
    <cellStyle name="Normal 10 2 10 2 9 2 3" xfId="4729" xr:uid="{00000000-0005-0000-0000-000079120000}"/>
    <cellStyle name="Normal 10 2 10 2 9 2 4" xfId="4730" xr:uid="{00000000-0005-0000-0000-00007A120000}"/>
    <cellStyle name="Normal 10 2 10 2 9 2 5" xfId="4731" xr:uid="{00000000-0005-0000-0000-00007B120000}"/>
    <cellStyle name="Normal 10 2 10 2 9 2 6" xfId="4732" xr:uid="{00000000-0005-0000-0000-00007C120000}"/>
    <cellStyle name="Normal 10 2 10 2 9 2 7" xfId="4733" xr:uid="{00000000-0005-0000-0000-00007D120000}"/>
    <cellStyle name="Normal 10 2 10 2 9 2 8" xfId="4734" xr:uid="{00000000-0005-0000-0000-00007E120000}"/>
    <cellStyle name="Normal 10 2 10 2 9 2 9" xfId="4735" xr:uid="{00000000-0005-0000-0000-00007F120000}"/>
    <cellStyle name="Normal 10 2 10 2 9 3" xfId="4736" xr:uid="{00000000-0005-0000-0000-000080120000}"/>
    <cellStyle name="Normal 10 2 10 2 9 3 10" xfId="4737" xr:uid="{00000000-0005-0000-0000-000081120000}"/>
    <cellStyle name="Normal 10 2 10 2 9 3 2" xfId="4738" xr:uid="{00000000-0005-0000-0000-000082120000}"/>
    <cellStyle name="Normal 10 2 10 2 9 3 3" xfId="4739" xr:uid="{00000000-0005-0000-0000-000083120000}"/>
    <cellStyle name="Normal 10 2 10 2 9 3 4" xfId="4740" xr:uid="{00000000-0005-0000-0000-000084120000}"/>
    <cellStyle name="Normal 10 2 10 2 9 3 5" xfId="4741" xr:uid="{00000000-0005-0000-0000-000085120000}"/>
    <cellStyle name="Normal 10 2 10 2 9 3 6" xfId="4742" xr:uid="{00000000-0005-0000-0000-000086120000}"/>
    <cellStyle name="Normal 10 2 10 2 9 3 7" xfId="4743" xr:uid="{00000000-0005-0000-0000-000087120000}"/>
    <cellStyle name="Normal 10 2 10 2 9 3 8" xfId="4744" xr:uid="{00000000-0005-0000-0000-000088120000}"/>
    <cellStyle name="Normal 10 2 10 2 9 3 9" xfId="4745" xr:uid="{00000000-0005-0000-0000-000089120000}"/>
    <cellStyle name="Normal 10 2 10 2 9 4" xfId="4746" xr:uid="{00000000-0005-0000-0000-00008A120000}"/>
    <cellStyle name="Normal 10 2 10 2 9 4 10" xfId="4747" xr:uid="{00000000-0005-0000-0000-00008B120000}"/>
    <cellStyle name="Normal 10 2 10 2 9 4 2" xfId="4748" xr:uid="{00000000-0005-0000-0000-00008C120000}"/>
    <cellStyle name="Normal 10 2 10 2 9 4 3" xfId="4749" xr:uid="{00000000-0005-0000-0000-00008D120000}"/>
    <cellStyle name="Normal 10 2 10 2 9 4 4" xfId="4750" xr:uid="{00000000-0005-0000-0000-00008E120000}"/>
    <cellStyle name="Normal 10 2 10 2 9 4 5" xfId="4751" xr:uid="{00000000-0005-0000-0000-00008F120000}"/>
    <cellStyle name="Normal 10 2 10 2 9 4 6" xfId="4752" xr:uid="{00000000-0005-0000-0000-000090120000}"/>
    <cellStyle name="Normal 10 2 10 2 9 4 7" xfId="4753" xr:uid="{00000000-0005-0000-0000-000091120000}"/>
    <cellStyle name="Normal 10 2 10 2 9 4 8" xfId="4754" xr:uid="{00000000-0005-0000-0000-000092120000}"/>
    <cellStyle name="Normal 10 2 10 2 9 4 9" xfId="4755" xr:uid="{00000000-0005-0000-0000-000093120000}"/>
    <cellStyle name="Normal 10 2 10 2 9 5" xfId="4756" xr:uid="{00000000-0005-0000-0000-000094120000}"/>
    <cellStyle name="Normal 10 2 10 2 9 5 10" xfId="4757" xr:uid="{00000000-0005-0000-0000-000095120000}"/>
    <cellStyle name="Normal 10 2 10 2 9 5 2" xfId="4758" xr:uid="{00000000-0005-0000-0000-000096120000}"/>
    <cellStyle name="Normal 10 2 10 2 9 5 3" xfId="4759" xr:uid="{00000000-0005-0000-0000-000097120000}"/>
    <cellStyle name="Normal 10 2 10 2 9 5 4" xfId="4760" xr:uid="{00000000-0005-0000-0000-000098120000}"/>
    <cellStyle name="Normal 10 2 10 2 9 5 5" xfId="4761" xr:uid="{00000000-0005-0000-0000-000099120000}"/>
    <cellStyle name="Normal 10 2 10 2 9 5 6" xfId="4762" xr:uid="{00000000-0005-0000-0000-00009A120000}"/>
    <cellStyle name="Normal 10 2 10 2 9 5 7" xfId="4763" xr:uid="{00000000-0005-0000-0000-00009B120000}"/>
    <cellStyle name="Normal 10 2 10 2 9 5 8" xfId="4764" xr:uid="{00000000-0005-0000-0000-00009C120000}"/>
    <cellStyle name="Normal 10 2 10 2 9 5 9" xfId="4765" xr:uid="{00000000-0005-0000-0000-00009D120000}"/>
    <cellStyle name="Normal 10 2 10 2 9 6" xfId="4766" xr:uid="{00000000-0005-0000-0000-00009E120000}"/>
    <cellStyle name="Normal 10 2 10 2 9 7" xfId="4767" xr:uid="{00000000-0005-0000-0000-00009F120000}"/>
    <cellStyle name="Normal 10 2 10 2 9 8" xfId="4768" xr:uid="{00000000-0005-0000-0000-0000A0120000}"/>
    <cellStyle name="Normal 10 2 10 2 9 9" xfId="4769" xr:uid="{00000000-0005-0000-0000-0000A1120000}"/>
    <cellStyle name="Normal 10 2 10 20" xfId="4770" xr:uid="{00000000-0005-0000-0000-0000A2120000}"/>
    <cellStyle name="Normal 10 2 10 20 10" xfId="4771" xr:uid="{00000000-0005-0000-0000-0000A3120000}"/>
    <cellStyle name="Normal 10 2 10 20 11" xfId="4772" xr:uid="{00000000-0005-0000-0000-0000A4120000}"/>
    <cellStyle name="Normal 10 2 10 20 12" xfId="4773" xr:uid="{00000000-0005-0000-0000-0000A5120000}"/>
    <cellStyle name="Normal 10 2 10 20 13" xfId="4774" xr:uid="{00000000-0005-0000-0000-0000A6120000}"/>
    <cellStyle name="Normal 10 2 10 20 14" xfId="4775" xr:uid="{00000000-0005-0000-0000-0000A7120000}"/>
    <cellStyle name="Normal 10 2 10 20 2" xfId="4776" xr:uid="{00000000-0005-0000-0000-0000A8120000}"/>
    <cellStyle name="Normal 10 2 10 20 2 10" xfId="4777" xr:uid="{00000000-0005-0000-0000-0000A9120000}"/>
    <cellStyle name="Normal 10 2 10 20 2 2" xfId="4778" xr:uid="{00000000-0005-0000-0000-0000AA120000}"/>
    <cellStyle name="Normal 10 2 10 20 2 3" xfId="4779" xr:uid="{00000000-0005-0000-0000-0000AB120000}"/>
    <cellStyle name="Normal 10 2 10 20 2 4" xfId="4780" xr:uid="{00000000-0005-0000-0000-0000AC120000}"/>
    <cellStyle name="Normal 10 2 10 20 2 5" xfId="4781" xr:uid="{00000000-0005-0000-0000-0000AD120000}"/>
    <cellStyle name="Normal 10 2 10 20 2 6" xfId="4782" xr:uid="{00000000-0005-0000-0000-0000AE120000}"/>
    <cellStyle name="Normal 10 2 10 20 2 7" xfId="4783" xr:uid="{00000000-0005-0000-0000-0000AF120000}"/>
    <cellStyle name="Normal 10 2 10 20 2 8" xfId="4784" xr:uid="{00000000-0005-0000-0000-0000B0120000}"/>
    <cellStyle name="Normal 10 2 10 20 2 9" xfId="4785" xr:uid="{00000000-0005-0000-0000-0000B1120000}"/>
    <cellStyle name="Normal 10 2 10 20 3" xfId="4786" xr:uid="{00000000-0005-0000-0000-0000B2120000}"/>
    <cellStyle name="Normal 10 2 10 20 3 10" xfId="4787" xr:uid="{00000000-0005-0000-0000-0000B3120000}"/>
    <cellStyle name="Normal 10 2 10 20 3 2" xfId="4788" xr:uid="{00000000-0005-0000-0000-0000B4120000}"/>
    <cellStyle name="Normal 10 2 10 20 3 3" xfId="4789" xr:uid="{00000000-0005-0000-0000-0000B5120000}"/>
    <cellStyle name="Normal 10 2 10 20 3 4" xfId="4790" xr:uid="{00000000-0005-0000-0000-0000B6120000}"/>
    <cellStyle name="Normal 10 2 10 20 3 5" xfId="4791" xr:uid="{00000000-0005-0000-0000-0000B7120000}"/>
    <cellStyle name="Normal 10 2 10 20 3 6" xfId="4792" xr:uid="{00000000-0005-0000-0000-0000B8120000}"/>
    <cellStyle name="Normal 10 2 10 20 3 7" xfId="4793" xr:uid="{00000000-0005-0000-0000-0000B9120000}"/>
    <cellStyle name="Normal 10 2 10 20 3 8" xfId="4794" xr:uid="{00000000-0005-0000-0000-0000BA120000}"/>
    <cellStyle name="Normal 10 2 10 20 3 9" xfId="4795" xr:uid="{00000000-0005-0000-0000-0000BB120000}"/>
    <cellStyle name="Normal 10 2 10 20 4" xfId="4796" xr:uid="{00000000-0005-0000-0000-0000BC120000}"/>
    <cellStyle name="Normal 10 2 10 20 4 10" xfId="4797" xr:uid="{00000000-0005-0000-0000-0000BD120000}"/>
    <cellStyle name="Normal 10 2 10 20 4 2" xfId="4798" xr:uid="{00000000-0005-0000-0000-0000BE120000}"/>
    <cellStyle name="Normal 10 2 10 20 4 3" xfId="4799" xr:uid="{00000000-0005-0000-0000-0000BF120000}"/>
    <cellStyle name="Normal 10 2 10 20 4 4" xfId="4800" xr:uid="{00000000-0005-0000-0000-0000C0120000}"/>
    <cellStyle name="Normal 10 2 10 20 4 5" xfId="4801" xr:uid="{00000000-0005-0000-0000-0000C1120000}"/>
    <cellStyle name="Normal 10 2 10 20 4 6" xfId="4802" xr:uid="{00000000-0005-0000-0000-0000C2120000}"/>
    <cellStyle name="Normal 10 2 10 20 4 7" xfId="4803" xr:uid="{00000000-0005-0000-0000-0000C3120000}"/>
    <cellStyle name="Normal 10 2 10 20 4 8" xfId="4804" xr:uid="{00000000-0005-0000-0000-0000C4120000}"/>
    <cellStyle name="Normal 10 2 10 20 4 9" xfId="4805" xr:uid="{00000000-0005-0000-0000-0000C5120000}"/>
    <cellStyle name="Normal 10 2 10 20 5" xfId="4806" xr:uid="{00000000-0005-0000-0000-0000C6120000}"/>
    <cellStyle name="Normal 10 2 10 20 5 10" xfId="4807" xr:uid="{00000000-0005-0000-0000-0000C7120000}"/>
    <cellStyle name="Normal 10 2 10 20 5 2" xfId="4808" xr:uid="{00000000-0005-0000-0000-0000C8120000}"/>
    <cellStyle name="Normal 10 2 10 20 5 3" xfId="4809" xr:uid="{00000000-0005-0000-0000-0000C9120000}"/>
    <cellStyle name="Normal 10 2 10 20 5 4" xfId="4810" xr:uid="{00000000-0005-0000-0000-0000CA120000}"/>
    <cellStyle name="Normal 10 2 10 20 5 5" xfId="4811" xr:uid="{00000000-0005-0000-0000-0000CB120000}"/>
    <cellStyle name="Normal 10 2 10 20 5 6" xfId="4812" xr:uid="{00000000-0005-0000-0000-0000CC120000}"/>
    <cellStyle name="Normal 10 2 10 20 5 7" xfId="4813" xr:uid="{00000000-0005-0000-0000-0000CD120000}"/>
    <cellStyle name="Normal 10 2 10 20 5 8" xfId="4814" xr:uid="{00000000-0005-0000-0000-0000CE120000}"/>
    <cellStyle name="Normal 10 2 10 20 5 9" xfId="4815" xr:uid="{00000000-0005-0000-0000-0000CF120000}"/>
    <cellStyle name="Normal 10 2 10 20 6" xfId="4816" xr:uid="{00000000-0005-0000-0000-0000D0120000}"/>
    <cellStyle name="Normal 10 2 10 20 7" xfId="4817" xr:uid="{00000000-0005-0000-0000-0000D1120000}"/>
    <cellStyle name="Normal 10 2 10 20 8" xfId="4818" xr:uid="{00000000-0005-0000-0000-0000D2120000}"/>
    <cellStyle name="Normal 10 2 10 20 9" xfId="4819" xr:uid="{00000000-0005-0000-0000-0000D3120000}"/>
    <cellStyle name="Normal 10 2 10 21" xfId="4820" xr:uid="{00000000-0005-0000-0000-0000D4120000}"/>
    <cellStyle name="Normal 10 2 10 21 10" xfId="4821" xr:uid="{00000000-0005-0000-0000-0000D5120000}"/>
    <cellStyle name="Normal 10 2 10 21 11" xfId="4822" xr:uid="{00000000-0005-0000-0000-0000D6120000}"/>
    <cellStyle name="Normal 10 2 10 21 12" xfId="4823" xr:uid="{00000000-0005-0000-0000-0000D7120000}"/>
    <cellStyle name="Normal 10 2 10 21 13" xfId="4824" xr:uid="{00000000-0005-0000-0000-0000D8120000}"/>
    <cellStyle name="Normal 10 2 10 21 14" xfId="4825" xr:uid="{00000000-0005-0000-0000-0000D9120000}"/>
    <cellStyle name="Normal 10 2 10 21 2" xfId="4826" xr:uid="{00000000-0005-0000-0000-0000DA120000}"/>
    <cellStyle name="Normal 10 2 10 21 2 10" xfId="4827" xr:uid="{00000000-0005-0000-0000-0000DB120000}"/>
    <cellStyle name="Normal 10 2 10 21 2 2" xfId="4828" xr:uid="{00000000-0005-0000-0000-0000DC120000}"/>
    <cellStyle name="Normal 10 2 10 21 2 3" xfId="4829" xr:uid="{00000000-0005-0000-0000-0000DD120000}"/>
    <cellStyle name="Normal 10 2 10 21 2 4" xfId="4830" xr:uid="{00000000-0005-0000-0000-0000DE120000}"/>
    <cellStyle name="Normal 10 2 10 21 2 5" xfId="4831" xr:uid="{00000000-0005-0000-0000-0000DF120000}"/>
    <cellStyle name="Normal 10 2 10 21 2 6" xfId="4832" xr:uid="{00000000-0005-0000-0000-0000E0120000}"/>
    <cellStyle name="Normal 10 2 10 21 2 7" xfId="4833" xr:uid="{00000000-0005-0000-0000-0000E1120000}"/>
    <cellStyle name="Normal 10 2 10 21 2 8" xfId="4834" xr:uid="{00000000-0005-0000-0000-0000E2120000}"/>
    <cellStyle name="Normal 10 2 10 21 2 9" xfId="4835" xr:uid="{00000000-0005-0000-0000-0000E3120000}"/>
    <cellStyle name="Normal 10 2 10 21 3" xfId="4836" xr:uid="{00000000-0005-0000-0000-0000E4120000}"/>
    <cellStyle name="Normal 10 2 10 21 3 10" xfId="4837" xr:uid="{00000000-0005-0000-0000-0000E5120000}"/>
    <cellStyle name="Normal 10 2 10 21 3 2" xfId="4838" xr:uid="{00000000-0005-0000-0000-0000E6120000}"/>
    <cellStyle name="Normal 10 2 10 21 3 3" xfId="4839" xr:uid="{00000000-0005-0000-0000-0000E7120000}"/>
    <cellStyle name="Normal 10 2 10 21 3 4" xfId="4840" xr:uid="{00000000-0005-0000-0000-0000E8120000}"/>
    <cellStyle name="Normal 10 2 10 21 3 5" xfId="4841" xr:uid="{00000000-0005-0000-0000-0000E9120000}"/>
    <cellStyle name="Normal 10 2 10 21 3 6" xfId="4842" xr:uid="{00000000-0005-0000-0000-0000EA120000}"/>
    <cellStyle name="Normal 10 2 10 21 3 7" xfId="4843" xr:uid="{00000000-0005-0000-0000-0000EB120000}"/>
    <cellStyle name="Normal 10 2 10 21 3 8" xfId="4844" xr:uid="{00000000-0005-0000-0000-0000EC120000}"/>
    <cellStyle name="Normal 10 2 10 21 3 9" xfId="4845" xr:uid="{00000000-0005-0000-0000-0000ED120000}"/>
    <cellStyle name="Normal 10 2 10 21 4" xfId="4846" xr:uid="{00000000-0005-0000-0000-0000EE120000}"/>
    <cellStyle name="Normal 10 2 10 21 4 10" xfId="4847" xr:uid="{00000000-0005-0000-0000-0000EF120000}"/>
    <cellStyle name="Normal 10 2 10 21 4 2" xfId="4848" xr:uid="{00000000-0005-0000-0000-0000F0120000}"/>
    <cellStyle name="Normal 10 2 10 21 4 3" xfId="4849" xr:uid="{00000000-0005-0000-0000-0000F1120000}"/>
    <cellStyle name="Normal 10 2 10 21 4 4" xfId="4850" xr:uid="{00000000-0005-0000-0000-0000F2120000}"/>
    <cellStyle name="Normal 10 2 10 21 4 5" xfId="4851" xr:uid="{00000000-0005-0000-0000-0000F3120000}"/>
    <cellStyle name="Normal 10 2 10 21 4 6" xfId="4852" xr:uid="{00000000-0005-0000-0000-0000F4120000}"/>
    <cellStyle name="Normal 10 2 10 21 4 7" xfId="4853" xr:uid="{00000000-0005-0000-0000-0000F5120000}"/>
    <cellStyle name="Normal 10 2 10 21 4 8" xfId="4854" xr:uid="{00000000-0005-0000-0000-0000F6120000}"/>
    <cellStyle name="Normal 10 2 10 21 4 9" xfId="4855" xr:uid="{00000000-0005-0000-0000-0000F7120000}"/>
    <cellStyle name="Normal 10 2 10 21 5" xfId="4856" xr:uid="{00000000-0005-0000-0000-0000F8120000}"/>
    <cellStyle name="Normal 10 2 10 21 5 10" xfId="4857" xr:uid="{00000000-0005-0000-0000-0000F9120000}"/>
    <cellStyle name="Normal 10 2 10 21 5 2" xfId="4858" xr:uid="{00000000-0005-0000-0000-0000FA120000}"/>
    <cellStyle name="Normal 10 2 10 21 5 3" xfId="4859" xr:uid="{00000000-0005-0000-0000-0000FB120000}"/>
    <cellStyle name="Normal 10 2 10 21 5 4" xfId="4860" xr:uid="{00000000-0005-0000-0000-0000FC120000}"/>
    <cellStyle name="Normal 10 2 10 21 5 5" xfId="4861" xr:uid="{00000000-0005-0000-0000-0000FD120000}"/>
    <cellStyle name="Normal 10 2 10 21 5 6" xfId="4862" xr:uid="{00000000-0005-0000-0000-0000FE120000}"/>
    <cellStyle name="Normal 10 2 10 21 5 7" xfId="4863" xr:uid="{00000000-0005-0000-0000-0000FF120000}"/>
    <cellStyle name="Normal 10 2 10 21 5 8" xfId="4864" xr:uid="{00000000-0005-0000-0000-000000130000}"/>
    <cellStyle name="Normal 10 2 10 21 5 9" xfId="4865" xr:uid="{00000000-0005-0000-0000-000001130000}"/>
    <cellStyle name="Normal 10 2 10 21 6" xfId="4866" xr:uid="{00000000-0005-0000-0000-000002130000}"/>
    <cellStyle name="Normal 10 2 10 21 7" xfId="4867" xr:uid="{00000000-0005-0000-0000-000003130000}"/>
    <cellStyle name="Normal 10 2 10 21 8" xfId="4868" xr:uid="{00000000-0005-0000-0000-000004130000}"/>
    <cellStyle name="Normal 10 2 10 21 9" xfId="4869" xr:uid="{00000000-0005-0000-0000-000005130000}"/>
    <cellStyle name="Normal 10 2 10 22" xfId="4870" xr:uid="{00000000-0005-0000-0000-000006130000}"/>
    <cellStyle name="Normal 10 2 10 22 10" xfId="4871" xr:uid="{00000000-0005-0000-0000-000007130000}"/>
    <cellStyle name="Normal 10 2 10 22 11" xfId="4872" xr:uid="{00000000-0005-0000-0000-000008130000}"/>
    <cellStyle name="Normal 10 2 10 22 12" xfId="4873" xr:uid="{00000000-0005-0000-0000-000009130000}"/>
    <cellStyle name="Normal 10 2 10 22 13" xfId="4874" xr:uid="{00000000-0005-0000-0000-00000A130000}"/>
    <cellStyle name="Normal 10 2 10 22 14" xfId="4875" xr:uid="{00000000-0005-0000-0000-00000B130000}"/>
    <cellStyle name="Normal 10 2 10 22 2" xfId="4876" xr:uid="{00000000-0005-0000-0000-00000C130000}"/>
    <cellStyle name="Normal 10 2 10 22 2 10" xfId="4877" xr:uid="{00000000-0005-0000-0000-00000D130000}"/>
    <cellStyle name="Normal 10 2 10 22 2 2" xfId="4878" xr:uid="{00000000-0005-0000-0000-00000E130000}"/>
    <cellStyle name="Normal 10 2 10 22 2 3" xfId="4879" xr:uid="{00000000-0005-0000-0000-00000F130000}"/>
    <cellStyle name="Normal 10 2 10 22 2 4" xfId="4880" xr:uid="{00000000-0005-0000-0000-000010130000}"/>
    <cellStyle name="Normal 10 2 10 22 2 5" xfId="4881" xr:uid="{00000000-0005-0000-0000-000011130000}"/>
    <cellStyle name="Normal 10 2 10 22 2 6" xfId="4882" xr:uid="{00000000-0005-0000-0000-000012130000}"/>
    <cellStyle name="Normal 10 2 10 22 2 7" xfId="4883" xr:uid="{00000000-0005-0000-0000-000013130000}"/>
    <cellStyle name="Normal 10 2 10 22 2 8" xfId="4884" xr:uid="{00000000-0005-0000-0000-000014130000}"/>
    <cellStyle name="Normal 10 2 10 22 2 9" xfId="4885" xr:uid="{00000000-0005-0000-0000-000015130000}"/>
    <cellStyle name="Normal 10 2 10 22 3" xfId="4886" xr:uid="{00000000-0005-0000-0000-000016130000}"/>
    <cellStyle name="Normal 10 2 10 22 3 10" xfId="4887" xr:uid="{00000000-0005-0000-0000-000017130000}"/>
    <cellStyle name="Normal 10 2 10 22 3 2" xfId="4888" xr:uid="{00000000-0005-0000-0000-000018130000}"/>
    <cellStyle name="Normal 10 2 10 22 3 3" xfId="4889" xr:uid="{00000000-0005-0000-0000-000019130000}"/>
    <cellStyle name="Normal 10 2 10 22 3 4" xfId="4890" xr:uid="{00000000-0005-0000-0000-00001A130000}"/>
    <cellStyle name="Normal 10 2 10 22 3 5" xfId="4891" xr:uid="{00000000-0005-0000-0000-00001B130000}"/>
    <cellStyle name="Normal 10 2 10 22 3 6" xfId="4892" xr:uid="{00000000-0005-0000-0000-00001C130000}"/>
    <cellStyle name="Normal 10 2 10 22 3 7" xfId="4893" xr:uid="{00000000-0005-0000-0000-00001D130000}"/>
    <cellStyle name="Normal 10 2 10 22 3 8" xfId="4894" xr:uid="{00000000-0005-0000-0000-00001E130000}"/>
    <cellStyle name="Normal 10 2 10 22 3 9" xfId="4895" xr:uid="{00000000-0005-0000-0000-00001F130000}"/>
    <cellStyle name="Normal 10 2 10 22 4" xfId="4896" xr:uid="{00000000-0005-0000-0000-000020130000}"/>
    <cellStyle name="Normal 10 2 10 22 4 10" xfId="4897" xr:uid="{00000000-0005-0000-0000-000021130000}"/>
    <cellStyle name="Normal 10 2 10 22 4 2" xfId="4898" xr:uid="{00000000-0005-0000-0000-000022130000}"/>
    <cellStyle name="Normal 10 2 10 22 4 3" xfId="4899" xr:uid="{00000000-0005-0000-0000-000023130000}"/>
    <cellStyle name="Normal 10 2 10 22 4 4" xfId="4900" xr:uid="{00000000-0005-0000-0000-000024130000}"/>
    <cellStyle name="Normal 10 2 10 22 4 5" xfId="4901" xr:uid="{00000000-0005-0000-0000-000025130000}"/>
    <cellStyle name="Normal 10 2 10 22 4 6" xfId="4902" xr:uid="{00000000-0005-0000-0000-000026130000}"/>
    <cellStyle name="Normal 10 2 10 22 4 7" xfId="4903" xr:uid="{00000000-0005-0000-0000-000027130000}"/>
    <cellStyle name="Normal 10 2 10 22 4 8" xfId="4904" xr:uid="{00000000-0005-0000-0000-000028130000}"/>
    <cellStyle name="Normal 10 2 10 22 4 9" xfId="4905" xr:uid="{00000000-0005-0000-0000-000029130000}"/>
    <cellStyle name="Normal 10 2 10 22 5" xfId="4906" xr:uid="{00000000-0005-0000-0000-00002A130000}"/>
    <cellStyle name="Normal 10 2 10 22 5 10" xfId="4907" xr:uid="{00000000-0005-0000-0000-00002B130000}"/>
    <cellStyle name="Normal 10 2 10 22 5 2" xfId="4908" xr:uid="{00000000-0005-0000-0000-00002C130000}"/>
    <cellStyle name="Normal 10 2 10 22 5 3" xfId="4909" xr:uid="{00000000-0005-0000-0000-00002D130000}"/>
    <cellStyle name="Normal 10 2 10 22 5 4" xfId="4910" xr:uid="{00000000-0005-0000-0000-00002E130000}"/>
    <cellStyle name="Normal 10 2 10 22 5 5" xfId="4911" xr:uid="{00000000-0005-0000-0000-00002F130000}"/>
    <cellStyle name="Normal 10 2 10 22 5 6" xfId="4912" xr:uid="{00000000-0005-0000-0000-000030130000}"/>
    <cellStyle name="Normal 10 2 10 22 5 7" xfId="4913" xr:uid="{00000000-0005-0000-0000-000031130000}"/>
    <cellStyle name="Normal 10 2 10 22 5 8" xfId="4914" xr:uid="{00000000-0005-0000-0000-000032130000}"/>
    <cellStyle name="Normal 10 2 10 22 5 9" xfId="4915" xr:uid="{00000000-0005-0000-0000-000033130000}"/>
    <cellStyle name="Normal 10 2 10 22 6" xfId="4916" xr:uid="{00000000-0005-0000-0000-000034130000}"/>
    <cellStyle name="Normal 10 2 10 22 7" xfId="4917" xr:uid="{00000000-0005-0000-0000-000035130000}"/>
    <cellStyle name="Normal 10 2 10 22 8" xfId="4918" xr:uid="{00000000-0005-0000-0000-000036130000}"/>
    <cellStyle name="Normal 10 2 10 22 9" xfId="4919" xr:uid="{00000000-0005-0000-0000-000037130000}"/>
    <cellStyle name="Normal 10 2 10 23" xfId="4920" xr:uid="{00000000-0005-0000-0000-000038130000}"/>
    <cellStyle name="Normal 10 2 10 23 10" xfId="4921" xr:uid="{00000000-0005-0000-0000-000039130000}"/>
    <cellStyle name="Normal 10 2 10 23 11" xfId="4922" xr:uid="{00000000-0005-0000-0000-00003A130000}"/>
    <cellStyle name="Normal 10 2 10 23 12" xfId="4923" xr:uid="{00000000-0005-0000-0000-00003B130000}"/>
    <cellStyle name="Normal 10 2 10 23 13" xfId="4924" xr:uid="{00000000-0005-0000-0000-00003C130000}"/>
    <cellStyle name="Normal 10 2 10 23 14" xfId="4925" xr:uid="{00000000-0005-0000-0000-00003D130000}"/>
    <cellStyle name="Normal 10 2 10 23 2" xfId="4926" xr:uid="{00000000-0005-0000-0000-00003E130000}"/>
    <cellStyle name="Normal 10 2 10 23 2 10" xfId="4927" xr:uid="{00000000-0005-0000-0000-00003F130000}"/>
    <cellStyle name="Normal 10 2 10 23 2 2" xfId="4928" xr:uid="{00000000-0005-0000-0000-000040130000}"/>
    <cellStyle name="Normal 10 2 10 23 2 3" xfId="4929" xr:uid="{00000000-0005-0000-0000-000041130000}"/>
    <cellStyle name="Normal 10 2 10 23 2 4" xfId="4930" xr:uid="{00000000-0005-0000-0000-000042130000}"/>
    <cellStyle name="Normal 10 2 10 23 2 5" xfId="4931" xr:uid="{00000000-0005-0000-0000-000043130000}"/>
    <cellStyle name="Normal 10 2 10 23 2 6" xfId="4932" xr:uid="{00000000-0005-0000-0000-000044130000}"/>
    <cellStyle name="Normal 10 2 10 23 2 7" xfId="4933" xr:uid="{00000000-0005-0000-0000-000045130000}"/>
    <cellStyle name="Normal 10 2 10 23 2 8" xfId="4934" xr:uid="{00000000-0005-0000-0000-000046130000}"/>
    <cellStyle name="Normal 10 2 10 23 2 9" xfId="4935" xr:uid="{00000000-0005-0000-0000-000047130000}"/>
    <cellStyle name="Normal 10 2 10 23 3" xfId="4936" xr:uid="{00000000-0005-0000-0000-000048130000}"/>
    <cellStyle name="Normal 10 2 10 23 3 10" xfId="4937" xr:uid="{00000000-0005-0000-0000-000049130000}"/>
    <cellStyle name="Normal 10 2 10 23 3 2" xfId="4938" xr:uid="{00000000-0005-0000-0000-00004A130000}"/>
    <cellStyle name="Normal 10 2 10 23 3 3" xfId="4939" xr:uid="{00000000-0005-0000-0000-00004B130000}"/>
    <cellStyle name="Normal 10 2 10 23 3 4" xfId="4940" xr:uid="{00000000-0005-0000-0000-00004C130000}"/>
    <cellStyle name="Normal 10 2 10 23 3 5" xfId="4941" xr:uid="{00000000-0005-0000-0000-00004D130000}"/>
    <cellStyle name="Normal 10 2 10 23 3 6" xfId="4942" xr:uid="{00000000-0005-0000-0000-00004E130000}"/>
    <cellStyle name="Normal 10 2 10 23 3 7" xfId="4943" xr:uid="{00000000-0005-0000-0000-00004F130000}"/>
    <cellStyle name="Normal 10 2 10 23 3 8" xfId="4944" xr:uid="{00000000-0005-0000-0000-000050130000}"/>
    <cellStyle name="Normal 10 2 10 23 3 9" xfId="4945" xr:uid="{00000000-0005-0000-0000-000051130000}"/>
    <cellStyle name="Normal 10 2 10 23 4" xfId="4946" xr:uid="{00000000-0005-0000-0000-000052130000}"/>
    <cellStyle name="Normal 10 2 10 23 4 10" xfId="4947" xr:uid="{00000000-0005-0000-0000-000053130000}"/>
    <cellStyle name="Normal 10 2 10 23 4 2" xfId="4948" xr:uid="{00000000-0005-0000-0000-000054130000}"/>
    <cellStyle name="Normal 10 2 10 23 4 3" xfId="4949" xr:uid="{00000000-0005-0000-0000-000055130000}"/>
    <cellStyle name="Normal 10 2 10 23 4 4" xfId="4950" xr:uid="{00000000-0005-0000-0000-000056130000}"/>
    <cellStyle name="Normal 10 2 10 23 4 5" xfId="4951" xr:uid="{00000000-0005-0000-0000-000057130000}"/>
    <cellStyle name="Normal 10 2 10 23 4 6" xfId="4952" xr:uid="{00000000-0005-0000-0000-000058130000}"/>
    <cellStyle name="Normal 10 2 10 23 4 7" xfId="4953" xr:uid="{00000000-0005-0000-0000-000059130000}"/>
    <cellStyle name="Normal 10 2 10 23 4 8" xfId="4954" xr:uid="{00000000-0005-0000-0000-00005A130000}"/>
    <cellStyle name="Normal 10 2 10 23 4 9" xfId="4955" xr:uid="{00000000-0005-0000-0000-00005B130000}"/>
    <cellStyle name="Normal 10 2 10 23 5" xfId="4956" xr:uid="{00000000-0005-0000-0000-00005C130000}"/>
    <cellStyle name="Normal 10 2 10 23 5 10" xfId="4957" xr:uid="{00000000-0005-0000-0000-00005D130000}"/>
    <cellStyle name="Normal 10 2 10 23 5 2" xfId="4958" xr:uid="{00000000-0005-0000-0000-00005E130000}"/>
    <cellStyle name="Normal 10 2 10 23 5 3" xfId="4959" xr:uid="{00000000-0005-0000-0000-00005F130000}"/>
    <cellStyle name="Normal 10 2 10 23 5 4" xfId="4960" xr:uid="{00000000-0005-0000-0000-000060130000}"/>
    <cellStyle name="Normal 10 2 10 23 5 5" xfId="4961" xr:uid="{00000000-0005-0000-0000-000061130000}"/>
    <cellStyle name="Normal 10 2 10 23 5 6" xfId="4962" xr:uid="{00000000-0005-0000-0000-000062130000}"/>
    <cellStyle name="Normal 10 2 10 23 5 7" xfId="4963" xr:uid="{00000000-0005-0000-0000-000063130000}"/>
    <cellStyle name="Normal 10 2 10 23 5 8" xfId="4964" xr:uid="{00000000-0005-0000-0000-000064130000}"/>
    <cellStyle name="Normal 10 2 10 23 5 9" xfId="4965" xr:uid="{00000000-0005-0000-0000-000065130000}"/>
    <cellStyle name="Normal 10 2 10 23 6" xfId="4966" xr:uid="{00000000-0005-0000-0000-000066130000}"/>
    <cellStyle name="Normal 10 2 10 23 7" xfId="4967" xr:uid="{00000000-0005-0000-0000-000067130000}"/>
    <cellStyle name="Normal 10 2 10 23 8" xfId="4968" xr:uid="{00000000-0005-0000-0000-000068130000}"/>
    <cellStyle name="Normal 10 2 10 23 9" xfId="4969" xr:uid="{00000000-0005-0000-0000-000069130000}"/>
    <cellStyle name="Normal 10 2 10 24" xfId="4970" xr:uid="{00000000-0005-0000-0000-00006A130000}"/>
    <cellStyle name="Normal 10 2 10 24 10" xfId="4971" xr:uid="{00000000-0005-0000-0000-00006B130000}"/>
    <cellStyle name="Normal 10 2 10 24 11" xfId="4972" xr:uid="{00000000-0005-0000-0000-00006C130000}"/>
    <cellStyle name="Normal 10 2 10 24 12" xfId="4973" xr:uid="{00000000-0005-0000-0000-00006D130000}"/>
    <cellStyle name="Normal 10 2 10 24 13" xfId="4974" xr:uid="{00000000-0005-0000-0000-00006E130000}"/>
    <cellStyle name="Normal 10 2 10 24 14" xfId="4975" xr:uid="{00000000-0005-0000-0000-00006F130000}"/>
    <cellStyle name="Normal 10 2 10 24 2" xfId="4976" xr:uid="{00000000-0005-0000-0000-000070130000}"/>
    <cellStyle name="Normal 10 2 10 24 2 10" xfId="4977" xr:uid="{00000000-0005-0000-0000-000071130000}"/>
    <cellStyle name="Normal 10 2 10 24 2 2" xfId="4978" xr:uid="{00000000-0005-0000-0000-000072130000}"/>
    <cellStyle name="Normal 10 2 10 24 2 3" xfId="4979" xr:uid="{00000000-0005-0000-0000-000073130000}"/>
    <cellStyle name="Normal 10 2 10 24 2 4" xfId="4980" xr:uid="{00000000-0005-0000-0000-000074130000}"/>
    <cellStyle name="Normal 10 2 10 24 2 5" xfId="4981" xr:uid="{00000000-0005-0000-0000-000075130000}"/>
    <cellStyle name="Normal 10 2 10 24 2 6" xfId="4982" xr:uid="{00000000-0005-0000-0000-000076130000}"/>
    <cellStyle name="Normal 10 2 10 24 2 7" xfId="4983" xr:uid="{00000000-0005-0000-0000-000077130000}"/>
    <cellStyle name="Normal 10 2 10 24 2 8" xfId="4984" xr:uid="{00000000-0005-0000-0000-000078130000}"/>
    <cellStyle name="Normal 10 2 10 24 2 9" xfId="4985" xr:uid="{00000000-0005-0000-0000-000079130000}"/>
    <cellStyle name="Normal 10 2 10 24 3" xfId="4986" xr:uid="{00000000-0005-0000-0000-00007A130000}"/>
    <cellStyle name="Normal 10 2 10 24 3 10" xfId="4987" xr:uid="{00000000-0005-0000-0000-00007B130000}"/>
    <cellStyle name="Normal 10 2 10 24 3 2" xfId="4988" xr:uid="{00000000-0005-0000-0000-00007C130000}"/>
    <cellStyle name="Normal 10 2 10 24 3 3" xfId="4989" xr:uid="{00000000-0005-0000-0000-00007D130000}"/>
    <cellStyle name="Normal 10 2 10 24 3 4" xfId="4990" xr:uid="{00000000-0005-0000-0000-00007E130000}"/>
    <cellStyle name="Normal 10 2 10 24 3 5" xfId="4991" xr:uid="{00000000-0005-0000-0000-00007F130000}"/>
    <cellStyle name="Normal 10 2 10 24 3 6" xfId="4992" xr:uid="{00000000-0005-0000-0000-000080130000}"/>
    <cellStyle name="Normal 10 2 10 24 3 7" xfId="4993" xr:uid="{00000000-0005-0000-0000-000081130000}"/>
    <cellStyle name="Normal 10 2 10 24 3 8" xfId="4994" xr:uid="{00000000-0005-0000-0000-000082130000}"/>
    <cellStyle name="Normal 10 2 10 24 3 9" xfId="4995" xr:uid="{00000000-0005-0000-0000-000083130000}"/>
    <cellStyle name="Normal 10 2 10 24 4" xfId="4996" xr:uid="{00000000-0005-0000-0000-000084130000}"/>
    <cellStyle name="Normal 10 2 10 24 4 10" xfId="4997" xr:uid="{00000000-0005-0000-0000-000085130000}"/>
    <cellStyle name="Normal 10 2 10 24 4 2" xfId="4998" xr:uid="{00000000-0005-0000-0000-000086130000}"/>
    <cellStyle name="Normal 10 2 10 24 4 3" xfId="4999" xr:uid="{00000000-0005-0000-0000-000087130000}"/>
    <cellStyle name="Normal 10 2 10 24 4 4" xfId="5000" xr:uid="{00000000-0005-0000-0000-000088130000}"/>
    <cellStyle name="Normal 10 2 10 24 4 5" xfId="5001" xr:uid="{00000000-0005-0000-0000-000089130000}"/>
    <cellStyle name="Normal 10 2 10 24 4 6" xfId="5002" xr:uid="{00000000-0005-0000-0000-00008A130000}"/>
    <cellStyle name="Normal 10 2 10 24 4 7" xfId="5003" xr:uid="{00000000-0005-0000-0000-00008B130000}"/>
    <cellStyle name="Normal 10 2 10 24 4 8" xfId="5004" xr:uid="{00000000-0005-0000-0000-00008C130000}"/>
    <cellStyle name="Normal 10 2 10 24 4 9" xfId="5005" xr:uid="{00000000-0005-0000-0000-00008D130000}"/>
    <cellStyle name="Normal 10 2 10 24 5" xfId="5006" xr:uid="{00000000-0005-0000-0000-00008E130000}"/>
    <cellStyle name="Normal 10 2 10 24 5 10" xfId="5007" xr:uid="{00000000-0005-0000-0000-00008F130000}"/>
    <cellStyle name="Normal 10 2 10 24 5 2" xfId="5008" xr:uid="{00000000-0005-0000-0000-000090130000}"/>
    <cellStyle name="Normal 10 2 10 24 5 3" xfId="5009" xr:uid="{00000000-0005-0000-0000-000091130000}"/>
    <cellStyle name="Normal 10 2 10 24 5 4" xfId="5010" xr:uid="{00000000-0005-0000-0000-000092130000}"/>
    <cellStyle name="Normal 10 2 10 24 5 5" xfId="5011" xr:uid="{00000000-0005-0000-0000-000093130000}"/>
    <cellStyle name="Normal 10 2 10 24 5 6" xfId="5012" xr:uid="{00000000-0005-0000-0000-000094130000}"/>
    <cellStyle name="Normal 10 2 10 24 5 7" xfId="5013" xr:uid="{00000000-0005-0000-0000-000095130000}"/>
    <cellStyle name="Normal 10 2 10 24 5 8" xfId="5014" xr:uid="{00000000-0005-0000-0000-000096130000}"/>
    <cellStyle name="Normal 10 2 10 24 5 9" xfId="5015" xr:uid="{00000000-0005-0000-0000-000097130000}"/>
    <cellStyle name="Normal 10 2 10 24 6" xfId="5016" xr:uid="{00000000-0005-0000-0000-000098130000}"/>
    <cellStyle name="Normal 10 2 10 24 7" xfId="5017" xr:uid="{00000000-0005-0000-0000-000099130000}"/>
    <cellStyle name="Normal 10 2 10 24 8" xfId="5018" xr:uid="{00000000-0005-0000-0000-00009A130000}"/>
    <cellStyle name="Normal 10 2 10 24 9" xfId="5019" xr:uid="{00000000-0005-0000-0000-00009B130000}"/>
    <cellStyle name="Normal 10 2 10 25" xfId="5020" xr:uid="{00000000-0005-0000-0000-00009C130000}"/>
    <cellStyle name="Normal 10 2 10 25 10" xfId="5021" xr:uid="{00000000-0005-0000-0000-00009D130000}"/>
    <cellStyle name="Normal 10 2 10 25 11" xfId="5022" xr:uid="{00000000-0005-0000-0000-00009E130000}"/>
    <cellStyle name="Normal 10 2 10 25 12" xfId="5023" xr:uid="{00000000-0005-0000-0000-00009F130000}"/>
    <cellStyle name="Normal 10 2 10 25 13" xfId="5024" xr:uid="{00000000-0005-0000-0000-0000A0130000}"/>
    <cellStyle name="Normal 10 2 10 25 14" xfId="5025" xr:uid="{00000000-0005-0000-0000-0000A1130000}"/>
    <cellStyle name="Normal 10 2 10 25 2" xfId="5026" xr:uid="{00000000-0005-0000-0000-0000A2130000}"/>
    <cellStyle name="Normal 10 2 10 25 2 10" xfId="5027" xr:uid="{00000000-0005-0000-0000-0000A3130000}"/>
    <cellStyle name="Normal 10 2 10 25 2 2" xfId="5028" xr:uid="{00000000-0005-0000-0000-0000A4130000}"/>
    <cellStyle name="Normal 10 2 10 25 2 3" xfId="5029" xr:uid="{00000000-0005-0000-0000-0000A5130000}"/>
    <cellStyle name="Normal 10 2 10 25 2 4" xfId="5030" xr:uid="{00000000-0005-0000-0000-0000A6130000}"/>
    <cellStyle name="Normal 10 2 10 25 2 5" xfId="5031" xr:uid="{00000000-0005-0000-0000-0000A7130000}"/>
    <cellStyle name="Normal 10 2 10 25 2 6" xfId="5032" xr:uid="{00000000-0005-0000-0000-0000A8130000}"/>
    <cellStyle name="Normal 10 2 10 25 2 7" xfId="5033" xr:uid="{00000000-0005-0000-0000-0000A9130000}"/>
    <cellStyle name="Normal 10 2 10 25 2 8" xfId="5034" xr:uid="{00000000-0005-0000-0000-0000AA130000}"/>
    <cellStyle name="Normal 10 2 10 25 2 9" xfId="5035" xr:uid="{00000000-0005-0000-0000-0000AB130000}"/>
    <cellStyle name="Normal 10 2 10 25 3" xfId="5036" xr:uid="{00000000-0005-0000-0000-0000AC130000}"/>
    <cellStyle name="Normal 10 2 10 25 3 10" xfId="5037" xr:uid="{00000000-0005-0000-0000-0000AD130000}"/>
    <cellStyle name="Normal 10 2 10 25 3 2" xfId="5038" xr:uid="{00000000-0005-0000-0000-0000AE130000}"/>
    <cellStyle name="Normal 10 2 10 25 3 3" xfId="5039" xr:uid="{00000000-0005-0000-0000-0000AF130000}"/>
    <cellStyle name="Normal 10 2 10 25 3 4" xfId="5040" xr:uid="{00000000-0005-0000-0000-0000B0130000}"/>
    <cellStyle name="Normal 10 2 10 25 3 5" xfId="5041" xr:uid="{00000000-0005-0000-0000-0000B1130000}"/>
    <cellStyle name="Normal 10 2 10 25 3 6" xfId="5042" xr:uid="{00000000-0005-0000-0000-0000B2130000}"/>
    <cellStyle name="Normal 10 2 10 25 3 7" xfId="5043" xr:uid="{00000000-0005-0000-0000-0000B3130000}"/>
    <cellStyle name="Normal 10 2 10 25 3 8" xfId="5044" xr:uid="{00000000-0005-0000-0000-0000B4130000}"/>
    <cellStyle name="Normal 10 2 10 25 3 9" xfId="5045" xr:uid="{00000000-0005-0000-0000-0000B5130000}"/>
    <cellStyle name="Normal 10 2 10 25 4" xfId="5046" xr:uid="{00000000-0005-0000-0000-0000B6130000}"/>
    <cellStyle name="Normal 10 2 10 25 4 10" xfId="5047" xr:uid="{00000000-0005-0000-0000-0000B7130000}"/>
    <cellStyle name="Normal 10 2 10 25 4 2" xfId="5048" xr:uid="{00000000-0005-0000-0000-0000B8130000}"/>
    <cellStyle name="Normal 10 2 10 25 4 3" xfId="5049" xr:uid="{00000000-0005-0000-0000-0000B9130000}"/>
    <cellStyle name="Normal 10 2 10 25 4 4" xfId="5050" xr:uid="{00000000-0005-0000-0000-0000BA130000}"/>
    <cellStyle name="Normal 10 2 10 25 4 5" xfId="5051" xr:uid="{00000000-0005-0000-0000-0000BB130000}"/>
    <cellStyle name="Normal 10 2 10 25 4 6" xfId="5052" xr:uid="{00000000-0005-0000-0000-0000BC130000}"/>
    <cellStyle name="Normal 10 2 10 25 4 7" xfId="5053" xr:uid="{00000000-0005-0000-0000-0000BD130000}"/>
    <cellStyle name="Normal 10 2 10 25 4 8" xfId="5054" xr:uid="{00000000-0005-0000-0000-0000BE130000}"/>
    <cellStyle name="Normal 10 2 10 25 4 9" xfId="5055" xr:uid="{00000000-0005-0000-0000-0000BF130000}"/>
    <cellStyle name="Normal 10 2 10 25 5" xfId="5056" xr:uid="{00000000-0005-0000-0000-0000C0130000}"/>
    <cellStyle name="Normal 10 2 10 25 5 10" xfId="5057" xr:uid="{00000000-0005-0000-0000-0000C1130000}"/>
    <cellStyle name="Normal 10 2 10 25 5 2" xfId="5058" xr:uid="{00000000-0005-0000-0000-0000C2130000}"/>
    <cellStyle name="Normal 10 2 10 25 5 3" xfId="5059" xr:uid="{00000000-0005-0000-0000-0000C3130000}"/>
    <cellStyle name="Normal 10 2 10 25 5 4" xfId="5060" xr:uid="{00000000-0005-0000-0000-0000C4130000}"/>
    <cellStyle name="Normal 10 2 10 25 5 5" xfId="5061" xr:uid="{00000000-0005-0000-0000-0000C5130000}"/>
    <cellStyle name="Normal 10 2 10 25 5 6" xfId="5062" xr:uid="{00000000-0005-0000-0000-0000C6130000}"/>
    <cellStyle name="Normal 10 2 10 25 5 7" xfId="5063" xr:uid="{00000000-0005-0000-0000-0000C7130000}"/>
    <cellStyle name="Normal 10 2 10 25 5 8" xfId="5064" xr:uid="{00000000-0005-0000-0000-0000C8130000}"/>
    <cellStyle name="Normal 10 2 10 25 5 9" xfId="5065" xr:uid="{00000000-0005-0000-0000-0000C9130000}"/>
    <cellStyle name="Normal 10 2 10 25 6" xfId="5066" xr:uid="{00000000-0005-0000-0000-0000CA130000}"/>
    <cellStyle name="Normal 10 2 10 25 7" xfId="5067" xr:uid="{00000000-0005-0000-0000-0000CB130000}"/>
    <cellStyle name="Normal 10 2 10 25 8" xfId="5068" xr:uid="{00000000-0005-0000-0000-0000CC130000}"/>
    <cellStyle name="Normal 10 2 10 25 9" xfId="5069" xr:uid="{00000000-0005-0000-0000-0000CD130000}"/>
    <cellStyle name="Normal 10 2 10 26" xfId="5070" xr:uid="{00000000-0005-0000-0000-0000CE130000}"/>
    <cellStyle name="Normal 10 2 10 26 10" xfId="5071" xr:uid="{00000000-0005-0000-0000-0000CF130000}"/>
    <cellStyle name="Normal 10 2 10 26 11" xfId="5072" xr:uid="{00000000-0005-0000-0000-0000D0130000}"/>
    <cellStyle name="Normal 10 2 10 26 12" xfId="5073" xr:uid="{00000000-0005-0000-0000-0000D1130000}"/>
    <cellStyle name="Normal 10 2 10 26 13" xfId="5074" xr:uid="{00000000-0005-0000-0000-0000D2130000}"/>
    <cellStyle name="Normal 10 2 10 26 14" xfId="5075" xr:uid="{00000000-0005-0000-0000-0000D3130000}"/>
    <cellStyle name="Normal 10 2 10 26 2" xfId="5076" xr:uid="{00000000-0005-0000-0000-0000D4130000}"/>
    <cellStyle name="Normal 10 2 10 26 2 10" xfId="5077" xr:uid="{00000000-0005-0000-0000-0000D5130000}"/>
    <cellStyle name="Normal 10 2 10 26 2 2" xfId="5078" xr:uid="{00000000-0005-0000-0000-0000D6130000}"/>
    <cellStyle name="Normal 10 2 10 26 2 3" xfId="5079" xr:uid="{00000000-0005-0000-0000-0000D7130000}"/>
    <cellStyle name="Normal 10 2 10 26 2 4" xfId="5080" xr:uid="{00000000-0005-0000-0000-0000D8130000}"/>
    <cellStyle name="Normal 10 2 10 26 2 5" xfId="5081" xr:uid="{00000000-0005-0000-0000-0000D9130000}"/>
    <cellStyle name="Normal 10 2 10 26 2 6" xfId="5082" xr:uid="{00000000-0005-0000-0000-0000DA130000}"/>
    <cellStyle name="Normal 10 2 10 26 2 7" xfId="5083" xr:uid="{00000000-0005-0000-0000-0000DB130000}"/>
    <cellStyle name="Normal 10 2 10 26 2 8" xfId="5084" xr:uid="{00000000-0005-0000-0000-0000DC130000}"/>
    <cellStyle name="Normal 10 2 10 26 2 9" xfId="5085" xr:uid="{00000000-0005-0000-0000-0000DD130000}"/>
    <cellStyle name="Normal 10 2 10 26 3" xfId="5086" xr:uid="{00000000-0005-0000-0000-0000DE130000}"/>
    <cellStyle name="Normal 10 2 10 26 3 10" xfId="5087" xr:uid="{00000000-0005-0000-0000-0000DF130000}"/>
    <cellStyle name="Normal 10 2 10 26 3 2" xfId="5088" xr:uid="{00000000-0005-0000-0000-0000E0130000}"/>
    <cellStyle name="Normal 10 2 10 26 3 3" xfId="5089" xr:uid="{00000000-0005-0000-0000-0000E1130000}"/>
    <cellStyle name="Normal 10 2 10 26 3 4" xfId="5090" xr:uid="{00000000-0005-0000-0000-0000E2130000}"/>
    <cellStyle name="Normal 10 2 10 26 3 5" xfId="5091" xr:uid="{00000000-0005-0000-0000-0000E3130000}"/>
    <cellStyle name="Normal 10 2 10 26 3 6" xfId="5092" xr:uid="{00000000-0005-0000-0000-0000E4130000}"/>
    <cellStyle name="Normal 10 2 10 26 3 7" xfId="5093" xr:uid="{00000000-0005-0000-0000-0000E5130000}"/>
    <cellStyle name="Normal 10 2 10 26 3 8" xfId="5094" xr:uid="{00000000-0005-0000-0000-0000E6130000}"/>
    <cellStyle name="Normal 10 2 10 26 3 9" xfId="5095" xr:uid="{00000000-0005-0000-0000-0000E7130000}"/>
    <cellStyle name="Normal 10 2 10 26 4" xfId="5096" xr:uid="{00000000-0005-0000-0000-0000E8130000}"/>
    <cellStyle name="Normal 10 2 10 26 4 10" xfId="5097" xr:uid="{00000000-0005-0000-0000-0000E9130000}"/>
    <cellStyle name="Normal 10 2 10 26 4 2" xfId="5098" xr:uid="{00000000-0005-0000-0000-0000EA130000}"/>
    <cellStyle name="Normal 10 2 10 26 4 3" xfId="5099" xr:uid="{00000000-0005-0000-0000-0000EB130000}"/>
    <cellStyle name="Normal 10 2 10 26 4 4" xfId="5100" xr:uid="{00000000-0005-0000-0000-0000EC130000}"/>
    <cellStyle name="Normal 10 2 10 26 4 5" xfId="5101" xr:uid="{00000000-0005-0000-0000-0000ED130000}"/>
    <cellStyle name="Normal 10 2 10 26 4 6" xfId="5102" xr:uid="{00000000-0005-0000-0000-0000EE130000}"/>
    <cellStyle name="Normal 10 2 10 26 4 7" xfId="5103" xr:uid="{00000000-0005-0000-0000-0000EF130000}"/>
    <cellStyle name="Normal 10 2 10 26 4 8" xfId="5104" xr:uid="{00000000-0005-0000-0000-0000F0130000}"/>
    <cellStyle name="Normal 10 2 10 26 4 9" xfId="5105" xr:uid="{00000000-0005-0000-0000-0000F1130000}"/>
    <cellStyle name="Normal 10 2 10 26 5" xfId="5106" xr:uid="{00000000-0005-0000-0000-0000F2130000}"/>
    <cellStyle name="Normal 10 2 10 26 5 10" xfId="5107" xr:uid="{00000000-0005-0000-0000-0000F3130000}"/>
    <cellStyle name="Normal 10 2 10 26 5 2" xfId="5108" xr:uid="{00000000-0005-0000-0000-0000F4130000}"/>
    <cellStyle name="Normal 10 2 10 26 5 3" xfId="5109" xr:uid="{00000000-0005-0000-0000-0000F5130000}"/>
    <cellStyle name="Normal 10 2 10 26 5 4" xfId="5110" xr:uid="{00000000-0005-0000-0000-0000F6130000}"/>
    <cellStyle name="Normal 10 2 10 26 5 5" xfId="5111" xr:uid="{00000000-0005-0000-0000-0000F7130000}"/>
    <cellStyle name="Normal 10 2 10 26 5 6" xfId="5112" xr:uid="{00000000-0005-0000-0000-0000F8130000}"/>
    <cellStyle name="Normal 10 2 10 26 5 7" xfId="5113" xr:uid="{00000000-0005-0000-0000-0000F9130000}"/>
    <cellStyle name="Normal 10 2 10 26 5 8" xfId="5114" xr:uid="{00000000-0005-0000-0000-0000FA130000}"/>
    <cellStyle name="Normal 10 2 10 26 5 9" xfId="5115" xr:uid="{00000000-0005-0000-0000-0000FB130000}"/>
    <cellStyle name="Normal 10 2 10 26 6" xfId="5116" xr:uid="{00000000-0005-0000-0000-0000FC130000}"/>
    <cellStyle name="Normal 10 2 10 26 7" xfId="5117" xr:uid="{00000000-0005-0000-0000-0000FD130000}"/>
    <cellStyle name="Normal 10 2 10 26 8" xfId="5118" xr:uid="{00000000-0005-0000-0000-0000FE130000}"/>
    <cellStyle name="Normal 10 2 10 26 9" xfId="5119" xr:uid="{00000000-0005-0000-0000-0000FF130000}"/>
    <cellStyle name="Normal 10 2 10 27" xfId="5120" xr:uid="{00000000-0005-0000-0000-000000140000}"/>
    <cellStyle name="Normal 10 2 10 27 10" xfId="5121" xr:uid="{00000000-0005-0000-0000-000001140000}"/>
    <cellStyle name="Normal 10 2 10 27 11" xfId="5122" xr:uid="{00000000-0005-0000-0000-000002140000}"/>
    <cellStyle name="Normal 10 2 10 27 12" xfId="5123" xr:uid="{00000000-0005-0000-0000-000003140000}"/>
    <cellStyle name="Normal 10 2 10 27 13" xfId="5124" xr:uid="{00000000-0005-0000-0000-000004140000}"/>
    <cellStyle name="Normal 10 2 10 27 14" xfId="5125" xr:uid="{00000000-0005-0000-0000-000005140000}"/>
    <cellStyle name="Normal 10 2 10 27 2" xfId="5126" xr:uid="{00000000-0005-0000-0000-000006140000}"/>
    <cellStyle name="Normal 10 2 10 27 2 10" xfId="5127" xr:uid="{00000000-0005-0000-0000-000007140000}"/>
    <cellStyle name="Normal 10 2 10 27 2 2" xfId="5128" xr:uid="{00000000-0005-0000-0000-000008140000}"/>
    <cellStyle name="Normal 10 2 10 27 2 3" xfId="5129" xr:uid="{00000000-0005-0000-0000-000009140000}"/>
    <cellStyle name="Normal 10 2 10 27 2 4" xfId="5130" xr:uid="{00000000-0005-0000-0000-00000A140000}"/>
    <cellStyle name="Normal 10 2 10 27 2 5" xfId="5131" xr:uid="{00000000-0005-0000-0000-00000B140000}"/>
    <cellStyle name="Normal 10 2 10 27 2 6" xfId="5132" xr:uid="{00000000-0005-0000-0000-00000C140000}"/>
    <cellStyle name="Normal 10 2 10 27 2 7" xfId="5133" xr:uid="{00000000-0005-0000-0000-00000D140000}"/>
    <cellStyle name="Normal 10 2 10 27 2 8" xfId="5134" xr:uid="{00000000-0005-0000-0000-00000E140000}"/>
    <cellStyle name="Normal 10 2 10 27 2 9" xfId="5135" xr:uid="{00000000-0005-0000-0000-00000F140000}"/>
    <cellStyle name="Normal 10 2 10 27 3" xfId="5136" xr:uid="{00000000-0005-0000-0000-000010140000}"/>
    <cellStyle name="Normal 10 2 10 27 3 10" xfId="5137" xr:uid="{00000000-0005-0000-0000-000011140000}"/>
    <cellStyle name="Normal 10 2 10 27 3 2" xfId="5138" xr:uid="{00000000-0005-0000-0000-000012140000}"/>
    <cellStyle name="Normal 10 2 10 27 3 3" xfId="5139" xr:uid="{00000000-0005-0000-0000-000013140000}"/>
    <cellStyle name="Normal 10 2 10 27 3 4" xfId="5140" xr:uid="{00000000-0005-0000-0000-000014140000}"/>
    <cellStyle name="Normal 10 2 10 27 3 5" xfId="5141" xr:uid="{00000000-0005-0000-0000-000015140000}"/>
    <cellStyle name="Normal 10 2 10 27 3 6" xfId="5142" xr:uid="{00000000-0005-0000-0000-000016140000}"/>
    <cellStyle name="Normal 10 2 10 27 3 7" xfId="5143" xr:uid="{00000000-0005-0000-0000-000017140000}"/>
    <cellStyle name="Normal 10 2 10 27 3 8" xfId="5144" xr:uid="{00000000-0005-0000-0000-000018140000}"/>
    <cellStyle name="Normal 10 2 10 27 3 9" xfId="5145" xr:uid="{00000000-0005-0000-0000-000019140000}"/>
    <cellStyle name="Normal 10 2 10 27 4" xfId="5146" xr:uid="{00000000-0005-0000-0000-00001A140000}"/>
    <cellStyle name="Normal 10 2 10 27 4 10" xfId="5147" xr:uid="{00000000-0005-0000-0000-00001B140000}"/>
    <cellStyle name="Normal 10 2 10 27 4 2" xfId="5148" xr:uid="{00000000-0005-0000-0000-00001C140000}"/>
    <cellStyle name="Normal 10 2 10 27 4 3" xfId="5149" xr:uid="{00000000-0005-0000-0000-00001D140000}"/>
    <cellStyle name="Normal 10 2 10 27 4 4" xfId="5150" xr:uid="{00000000-0005-0000-0000-00001E140000}"/>
    <cellStyle name="Normal 10 2 10 27 4 5" xfId="5151" xr:uid="{00000000-0005-0000-0000-00001F140000}"/>
    <cellStyle name="Normal 10 2 10 27 4 6" xfId="5152" xr:uid="{00000000-0005-0000-0000-000020140000}"/>
    <cellStyle name="Normal 10 2 10 27 4 7" xfId="5153" xr:uid="{00000000-0005-0000-0000-000021140000}"/>
    <cellStyle name="Normal 10 2 10 27 4 8" xfId="5154" xr:uid="{00000000-0005-0000-0000-000022140000}"/>
    <cellStyle name="Normal 10 2 10 27 4 9" xfId="5155" xr:uid="{00000000-0005-0000-0000-000023140000}"/>
    <cellStyle name="Normal 10 2 10 27 5" xfId="5156" xr:uid="{00000000-0005-0000-0000-000024140000}"/>
    <cellStyle name="Normal 10 2 10 27 5 10" xfId="5157" xr:uid="{00000000-0005-0000-0000-000025140000}"/>
    <cellStyle name="Normal 10 2 10 27 5 2" xfId="5158" xr:uid="{00000000-0005-0000-0000-000026140000}"/>
    <cellStyle name="Normal 10 2 10 27 5 3" xfId="5159" xr:uid="{00000000-0005-0000-0000-000027140000}"/>
    <cellStyle name="Normal 10 2 10 27 5 4" xfId="5160" xr:uid="{00000000-0005-0000-0000-000028140000}"/>
    <cellStyle name="Normal 10 2 10 27 5 5" xfId="5161" xr:uid="{00000000-0005-0000-0000-000029140000}"/>
    <cellStyle name="Normal 10 2 10 27 5 6" xfId="5162" xr:uid="{00000000-0005-0000-0000-00002A140000}"/>
    <cellStyle name="Normal 10 2 10 27 5 7" xfId="5163" xr:uid="{00000000-0005-0000-0000-00002B140000}"/>
    <cellStyle name="Normal 10 2 10 27 5 8" xfId="5164" xr:uid="{00000000-0005-0000-0000-00002C140000}"/>
    <cellStyle name="Normal 10 2 10 27 5 9" xfId="5165" xr:uid="{00000000-0005-0000-0000-00002D140000}"/>
    <cellStyle name="Normal 10 2 10 27 6" xfId="5166" xr:uid="{00000000-0005-0000-0000-00002E140000}"/>
    <cellStyle name="Normal 10 2 10 27 7" xfId="5167" xr:uid="{00000000-0005-0000-0000-00002F140000}"/>
    <cellStyle name="Normal 10 2 10 27 8" xfId="5168" xr:uid="{00000000-0005-0000-0000-000030140000}"/>
    <cellStyle name="Normal 10 2 10 27 9" xfId="5169" xr:uid="{00000000-0005-0000-0000-000031140000}"/>
    <cellStyle name="Normal 10 2 10 28" xfId="5170" xr:uid="{00000000-0005-0000-0000-000032140000}"/>
    <cellStyle name="Normal 10 2 10 28 10" xfId="5171" xr:uid="{00000000-0005-0000-0000-000033140000}"/>
    <cellStyle name="Normal 10 2 10 28 11" xfId="5172" xr:uid="{00000000-0005-0000-0000-000034140000}"/>
    <cellStyle name="Normal 10 2 10 28 12" xfId="5173" xr:uid="{00000000-0005-0000-0000-000035140000}"/>
    <cellStyle name="Normal 10 2 10 28 13" xfId="5174" xr:uid="{00000000-0005-0000-0000-000036140000}"/>
    <cellStyle name="Normal 10 2 10 28 14" xfId="5175" xr:uid="{00000000-0005-0000-0000-000037140000}"/>
    <cellStyle name="Normal 10 2 10 28 2" xfId="5176" xr:uid="{00000000-0005-0000-0000-000038140000}"/>
    <cellStyle name="Normal 10 2 10 28 2 10" xfId="5177" xr:uid="{00000000-0005-0000-0000-000039140000}"/>
    <cellStyle name="Normal 10 2 10 28 2 2" xfId="5178" xr:uid="{00000000-0005-0000-0000-00003A140000}"/>
    <cellStyle name="Normal 10 2 10 28 2 3" xfId="5179" xr:uid="{00000000-0005-0000-0000-00003B140000}"/>
    <cellStyle name="Normal 10 2 10 28 2 4" xfId="5180" xr:uid="{00000000-0005-0000-0000-00003C140000}"/>
    <cellStyle name="Normal 10 2 10 28 2 5" xfId="5181" xr:uid="{00000000-0005-0000-0000-00003D140000}"/>
    <cellStyle name="Normal 10 2 10 28 2 6" xfId="5182" xr:uid="{00000000-0005-0000-0000-00003E140000}"/>
    <cellStyle name="Normal 10 2 10 28 2 7" xfId="5183" xr:uid="{00000000-0005-0000-0000-00003F140000}"/>
    <cellStyle name="Normal 10 2 10 28 2 8" xfId="5184" xr:uid="{00000000-0005-0000-0000-000040140000}"/>
    <cellStyle name="Normal 10 2 10 28 2 9" xfId="5185" xr:uid="{00000000-0005-0000-0000-000041140000}"/>
    <cellStyle name="Normal 10 2 10 28 3" xfId="5186" xr:uid="{00000000-0005-0000-0000-000042140000}"/>
    <cellStyle name="Normal 10 2 10 28 3 10" xfId="5187" xr:uid="{00000000-0005-0000-0000-000043140000}"/>
    <cellStyle name="Normal 10 2 10 28 3 2" xfId="5188" xr:uid="{00000000-0005-0000-0000-000044140000}"/>
    <cellStyle name="Normal 10 2 10 28 3 3" xfId="5189" xr:uid="{00000000-0005-0000-0000-000045140000}"/>
    <cellStyle name="Normal 10 2 10 28 3 4" xfId="5190" xr:uid="{00000000-0005-0000-0000-000046140000}"/>
    <cellStyle name="Normal 10 2 10 28 3 5" xfId="5191" xr:uid="{00000000-0005-0000-0000-000047140000}"/>
    <cellStyle name="Normal 10 2 10 28 3 6" xfId="5192" xr:uid="{00000000-0005-0000-0000-000048140000}"/>
    <cellStyle name="Normal 10 2 10 28 3 7" xfId="5193" xr:uid="{00000000-0005-0000-0000-000049140000}"/>
    <cellStyle name="Normal 10 2 10 28 3 8" xfId="5194" xr:uid="{00000000-0005-0000-0000-00004A140000}"/>
    <cellStyle name="Normal 10 2 10 28 3 9" xfId="5195" xr:uid="{00000000-0005-0000-0000-00004B140000}"/>
    <cellStyle name="Normal 10 2 10 28 4" xfId="5196" xr:uid="{00000000-0005-0000-0000-00004C140000}"/>
    <cellStyle name="Normal 10 2 10 28 4 10" xfId="5197" xr:uid="{00000000-0005-0000-0000-00004D140000}"/>
    <cellStyle name="Normal 10 2 10 28 4 2" xfId="5198" xr:uid="{00000000-0005-0000-0000-00004E140000}"/>
    <cellStyle name="Normal 10 2 10 28 4 3" xfId="5199" xr:uid="{00000000-0005-0000-0000-00004F140000}"/>
    <cellStyle name="Normal 10 2 10 28 4 4" xfId="5200" xr:uid="{00000000-0005-0000-0000-000050140000}"/>
    <cellStyle name="Normal 10 2 10 28 4 5" xfId="5201" xr:uid="{00000000-0005-0000-0000-000051140000}"/>
    <cellStyle name="Normal 10 2 10 28 4 6" xfId="5202" xr:uid="{00000000-0005-0000-0000-000052140000}"/>
    <cellStyle name="Normal 10 2 10 28 4 7" xfId="5203" xr:uid="{00000000-0005-0000-0000-000053140000}"/>
    <cellStyle name="Normal 10 2 10 28 4 8" xfId="5204" xr:uid="{00000000-0005-0000-0000-000054140000}"/>
    <cellStyle name="Normal 10 2 10 28 4 9" xfId="5205" xr:uid="{00000000-0005-0000-0000-000055140000}"/>
    <cellStyle name="Normal 10 2 10 28 5" xfId="5206" xr:uid="{00000000-0005-0000-0000-000056140000}"/>
    <cellStyle name="Normal 10 2 10 28 5 10" xfId="5207" xr:uid="{00000000-0005-0000-0000-000057140000}"/>
    <cellStyle name="Normal 10 2 10 28 5 2" xfId="5208" xr:uid="{00000000-0005-0000-0000-000058140000}"/>
    <cellStyle name="Normal 10 2 10 28 5 3" xfId="5209" xr:uid="{00000000-0005-0000-0000-000059140000}"/>
    <cellStyle name="Normal 10 2 10 28 5 4" xfId="5210" xr:uid="{00000000-0005-0000-0000-00005A140000}"/>
    <cellStyle name="Normal 10 2 10 28 5 5" xfId="5211" xr:uid="{00000000-0005-0000-0000-00005B140000}"/>
    <cellStyle name="Normal 10 2 10 28 5 6" xfId="5212" xr:uid="{00000000-0005-0000-0000-00005C140000}"/>
    <cellStyle name="Normal 10 2 10 28 5 7" xfId="5213" xr:uid="{00000000-0005-0000-0000-00005D140000}"/>
    <cellStyle name="Normal 10 2 10 28 5 8" xfId="5214" xr:uid="{00000000-0005-0000-0000-00005E140000}"/>
    <cellStyle name="Normal 10 2 10 28 5 9" xfId="5215" xr:uid="{00000000-0005-0000-0000-00005F140000}"/>
    <cellStyle name="Normal 10 2 10 28 6" xfId="5216" xr:uid="{00000000-0005-0000-0000-000060140000}"/>
    <cellStyle name="Normal 10 2 10 28 7" xfId="5217" xr:uid="{00000000-0005-0000-0000-000061140000}"/>
    <cellStyle name="Normal 10 2 10 28 8" xfId="5218" xr:uid="{00000000-0005-0000-0000-000062140000}"/>
    <cellStyle name="Normal 10 2 10 28 9" xfId="5219" xr:uid="{00000000-0005-0000-0000-000063140000}"/>
    <cellStyle name="Normal 10 2 10 29" xfId="5220" xr:uid="{00000000-0005-0000-0000-000064140000}"/>
    <cellStyle name="Normal 10 2 10 29 10" xfId="5221" xr:uid="{00000000-0005-0000-0000-000065140000}"/>
    <cellStyle name="Normal 10 2 10 29 11" xfId="5222" xr:uid="{00000000-0005-0000-0000-000066140000}"/>
    <cellStyle name="Normal 10 2 10 29 12" xfId="5223" xr:uid="{00000000-0005-0000-0000-000067140000}"/>
    <cellStyle name="Normal 10 2 10 29 13" xfId="5224" xr:uid="{00000000-0005-0000-0000-000068140000}"/>
    <cellStyle name="Normal 10 2 10 29 14" xfId="5225" xr:uid="{00000000-0005-0000-0000-000069140000}"/>
    <cellStyle name="Normal 10 2 10 29 2" xfId="5226" xr:uid="{00000000-0005-0000-0000-00006A140000}"/>
    <cellStyle name="Normal 10 2 10 29 2 10" xfId="5227" xr:uid="{00000000-0005-0000-0000-00006B140000}"/>
    <cellStyle name="Normal 10 2 10 29 2 2" xfId="5228" xr:uid="{00000000-0005-0000-0000-00006C140000}"/>
    <cellStyle name="Normal 10 2 10 29 2 3" xfId="5229" xr:uid="{00000000-0005-0000-0000-00006D140000}"/>
    <cellStyle name="Normal 10 2 10 29 2 4" xfId="5230" xr:uid="{00000000-0005-0000-0000-00006E140000}"/>
    <cellStyle name="Normal 10 2 10 29 2 5" xfId="5231" xr:uid="{00000000-0005-0000-0000-00006F140000}"/>
    <cellStyle name="Normal 10 2 10 29 2 6" xfId="5232" xr:uid="{00000000-0005-0000-0000-000070140000}"/>
    <cellStyle name="Normal 10 2 10 29 2 7" xfId="5233" xr:uid="{00000000-0005-0000-0000-000071140000}"/>
    <cellStyle name="Normal 10 2 10 29 2 8" xfId="5234" xr:uid="{00000000-0005-0000-0000-000072140000}"/>
    <cellStyle name="Normal 10 2 10 29 2 9" xfId="5235" xr:uid="{00000000-0005-0000-0000-000073140000}"/>
    <cellStyle name="Normal 10 2 10 29 3" xfId="5236" xr:uid="{00000000-0005-0000-0000-000074140000}"/>
    <cellStyle name="Normal 10 2 10 29 3 10" xfId="5237" xr:uid="{00000000-0005-0000-0000-000075140000}"/>
    <cellStyle name="Normal 10 2 10 29 3 2" xfId="5238" xr:uid="{00000000-0005-0000-0000-000076140000}"/>
    <cellStyle name="Normal 10 2 10 29 3 3" xfId="5239" xr:uid="{00000000-0005-0000-0000-000077140000}"/>
    <cellStyle name="Normal 10 2 10 29 3 4" xfId="5240" xr:uid="{00000000-0005-0000-0000-000078140000}"/>
    <cellStyle name="Normal 10 2 10 29 3 5" xfId="5241" xr:uid="{00000000-0005-0000-0000-000079140000}"/>
    <cellStyle name="Normal 10 2 10 29 3 6" xfId="5242" xr:uid="{00000000-0005-0000-0000-00007A140000}"/>
    <cellStyle name="Normal 10 2 10 29 3 7" xfId="5243" xr:uid="{00000000-0005-0000-0000-00007B140000}"/>
    <cellStyle name="Normal 10 2 10 29 3 8" xfId="5244" xr:uid="{00000000-0005-0000-0000-00007C140000}"/>
    <cellStyle name="Normal 10 2 10 29 3 9" xfId="5245" xr:uid="{00000000-0005-0000-0000-00007D140000}"/>
    <cellStyle name="Normal 10 2 10 29 4" xfId="5246" xr:uid="{00000000-0005-0000-0000-00007E140000}"/>
    <cellStyle name="Normal 10 2 10 29 4 10" xfId="5247" xr:uid="{00000000-0005-0000-0000-00007F140000}"/>
    <cellStyle name="Normal 10 2 10 29 4 2" xfId="5248" xr:uid="{00000000-0005-0000-0000-000080140000}"/>
    <cellStyle name="Normal 10 2 10 29 4 3" xfId="5249" xr:uid="{00000000-0005-0000-0000-000081140000}"/>
    <cellStyle name="Normal 10 2 10 29 4 4" xfId="5250" xr:uid="{00000000-0005-0000-0000-000082140000}"/>
    <cellStyle name="Normal 10 2 10 29 4 5" xfId="5251" xr:uid="{00000000-0005-0000-0000-000083140000}"/>
    <cellStyle name="Normal 10 2 10 29 4 6" xfId="5252" xr:uid="{00000000-0005-0000-0000-000084140000}"/>
    <cellStyle name="Normal 10 2 10 29 4 7" xfId="5253" xr:uid="{00000000-0005-0000-0000-000085140000}"/>
    <cellStyle name="Normal 10 2 10 29 4 8" xfId="5254" xr:uid="{00000000-0005-0000-0000-000086140000}"/>
    <cellStyle name="Normal 10 2 10 29 4 9" xfId="5255" xr:uid="{00000000-0005-0000-0000-000087140000}"/>
    <cellStyle name="Normal 10 2 10 29 5" xfId="5256" xr:uid="{00000000-0005-0000-0000-000088140000}"/>
    <cellStyle name="Normal 10 2 10 29 5 10" xfId="5257" xr:uid="{00000000-0005-0000-0000-000089140000}"/>
    <cellStyle name="Normal 10 2 10 29 5 2" xfId="5258" xr:uid="{00000000-0005-0000-0000-00008A140000}"/>
    <cellStyle name="Normal 10 2 10 29 5 3" xfId="5259" xr:uid="{00000000-0005-0000-0000-00008B140000}"/>
    <cellStyle name="Normal 10 2 10 29 5 4" xfId="5260" xr:uid="{00000000-0005-0000-0000-00008C140000}"/>
    <cellStyle name="Normal 10 2 10 29 5 5" xfId="5261" xr:uid="{00000000-0005-0000-0000-00008D140000}"/>
    <cellStyle name="Normal 10 2 10 29 5 6" xfId="5262" xr:uid="{00000000-0005-0000-0000-00008E140000}"/>
    <cellStyle name="Normal 10 2 10 29 5 7" xfId="5263" xr:uid="{00000000-0005-0000-0000-00008F140000}"/>
    <cellStyle name="Normal 10 2 10 29 5 8" xfId="5264" xr:uid="{00000000-0005-0000-0000-000090140000}"/>
    <cellStyle name="Normal 10 2 10 29 5 9" xfId="5265" xr:uid="{00000000-0005-0000-0000-000091140000}"/>
    <cellStyle name="Normal 10 2 10 29 6" xfId="5266" xr:uid="{00000000-0005-0000-0000-000092140000}"/>
    <cellStyle name="Normal 10 2 10 29 7" xfId="5267" xr:uid="{00000000-0005-0000-0000-000093140000}"/>
    <cellStyle name="Normal 10 2 10 29 8" xfId="5268" xr:uid="{00000000-0005-0000-0000-000094140000}"/>
    <cellStyle name="Normal 10 2 10 29 9" xfId="5269" xr:uid="{00000000-0005-0000-0000-000095140000}"/>
    <cellStyle name="Normal 10 2 10 3" xfId="5270" xr:uid="{00000000-0005-0000-0000-000096140000}"/>
    <cellStyle name="Normal 10 2 10 3 10" xfId="5271" xr:uid="{00000000-0005-0000-0000-000097140000}"/>
    <cellStyle name="Normal 10 2 10 3 11" xfId="5272" xr:uid="{00000000-0005-0000-0000-000098140000}"/>
    <cellStyle name="Normal 10 2 10 3 12" xfId="5273" xr:uid="{00000000-0005-0000-0000-000099140000}"/>
    <cellStyle name="Normal 10 2 10 3 13" xfId="5274" xr:uid="{00000000-0005-0000-0000-00009A140000}"/>
    <cellStyle name="Normal 10 2 10 3 14" xfId="5275" xr:uid="{00000000-0005-0000-0000-00009B140000}"/>
    <cellStyle name="Normal 10 2 10 3 15" xfId="5276" xr:uid="{00000000-0005-0000-0000-00009C140000}"/>
    <cellStyle name="Normal 10 2 10 3 2" xfId="5277" xr:uid="{00000000-0005-0000-0000-00009D140000}"/>
    <cellStyle name="Normal 10 2 10 3 2 10" xfId="5278" xr:uid="{00000000-0005-0000-0000-00009E140000}"/>
    <cellStyle name="Normal 10 2 10 3 2 2" xfId="5279" xr:uid="{00000000-0005-0000-0000-00009F140000}"/>
    <cellStyle name="Normal 10 2 10 3 2 3" xfId="5280" xr:uid="{00000000-0005-0000-0000-0000A0140000}"/>
    <cellStyle name="Normal 10 2 10 3 2 4" xfId="5281" xr:uid="{00000000-0005-0000-0000-0000A1140000}"/>
    <cellStyle name="Normal 10 2 10 3 2 5" xfId="5282" xr:uid="{00000000-0005-0000-0000-0000A2140000}"/>
    <cellStyle name="Normal 10 2 10 3 2 6" xfId="5283" xr:uid="{00000000-0005-0000-0000-0000A3140000}"/>
    <cellStyle name="Normal 10 2 10 3 2 7" xfId="5284" xr:uid="{00000000-0005-0000-0000-0000A4140000}"/>
    <cellStyle name="Normal 10 2 10 3 2 8" xfId="5285" xr:uid="{00000000-0005-0000-0000-0000A5140000}"/>
    <cellStyle name="Normal 10 2 10 3 2 9" xfId="5286" xr:uid="{00000000-0005-0000-0000-0000A6140000}"/>
    <cellStyle name="Normal 10 2 10 3 3" xfId="5287" xr:uid="{00000000-0005-0000-0000-0000A7140000}"/>
    <cellStyle name="Normal 10 2 10 3 3 10" xfId="5288" xr:uid="{00000000-0005-0000-0000-0000A8140000}"/>
    <cellStyle name="Normal 10 2 10 3 3 2" xfId="5289" xr:uid="{00000000-0005-0000-0000-0000A9140000}"/>
    <cellStyle name="Normal 10 2 10 3 3 3" xfId="5290" xr:uid="{00000000-0005-0000-0000-0000AA140000}"/>
    <cellStyle name="Normal 10 2 10 3 3 4" xfId="5291" xr:uid="{00000000-0005-0000-0000-0000AB140000}"/>
    <cellStyle name="Normal 10 2 10 3 3 5" xfId="5292" xr:uid="{00000000-0005-0000-0000-0000AC140000}"/>
    <cellStyle name="Normal 10 2 10 3 3 6" xfId="5293" xr:uid="{00000000-0005-0000-0000-0000AD140000}"/>
    <cellStyle name="Normal 10 2 10 3 3 7" xfId="5294" xr:uid="{00000000-0005-0000-0000-0000AE140000}"/>
    <cellStyle name="Normal 10 2 10 3 3 8" xfId="5295" xr:uid="{00000000-0005-0000-0000-0000AF140000}"/>
    <cellStyle name="Normal 10 2 10 3 3 9" xfId="5296" xr:uid="{00000000-0005-0000-0000-0000B0140000}"/>
    <cellStyle name="Normal 10 2 10 3 4" xfId="5297" xr:uid="{00000000-0005-0000-0000-0000B1140000}"/>
    <cellStyle name="Normal 10 2 10 3 4 10" xfId="5298" xr:uid="{00000000-0005-0000-0000-0000B2140000}"/>
    <cellStyle name="Normal 10 2 10 3 4 2" xfId="5299" xr:uid="{00000000-0005-0000-0000-0000B3140000}"/>
    <cellStyle name="Normal 10 2 10 3 4 3" xfId="5300" xr:uid="{00000000-0005-0000-0000-0000B4140000}"/>
    <cellStyle name="Normal 10 2 10 3 4 4" xfId="5301" xr:uid="{00000000-0005-0000-0000-0000B5140000}"/>
    <cellStyle name="Normal 10 2 10 3 4 5" xfId="5302" xr:uid="{00000000-0005-0000-0000-0000B6140000}"/>
    <cellStyle name="Normal 10 2 10 3 4 6" xfId="5303" xr:uid="{00000000-0005-0000-0000-0000B7140000}"/>
    <cellStyle name="Normal 10 2 10 3 4 7" xfId="5304" xr:uid="{00000000-0005-0000-0000-0000B8140000}"/>
    <cellStyle name="Normal 10 2 10 3 4 8" xfId="5305" xr:uid="{00000000-0005-0000-0000-0000B9140000}"/>
    <cellStyle name="Normal 10 2 10 3 4 9" xfId="5306" xr:uid="{00000000-0005-0000-0000-0000BA140000}"/>
    <cellStyle name="Normal 10 2 10 3 5" xfId="5307" xr:uid="{00000000-0005-0000-0000-0000BB140000}"/>
    <cellStyle name="Normal 10 2 10 3 5 10" xfId="5308" xr:uid="{00000000-0005-0000-0000-0000BC140000}"/>
    <cellStyle name="Normal 10 2 10 3 5 2" xfId="5309" xr:uid="{00000000-0005-0000-0000-0000BD140000}"/>
    <cellStyle name="Normal 10 2 10 3 5 3" xfId="5310" xr:uid="{00000000-0005-0000-0000-0000BE140000}"/>
    <cellStyle name="Normal 10 2 10 3 5 4" xfId="5311" xr:uid="{00000000-0005-0000-0000-0000BF140000}"/>
    <cellStyle name="Normal 10 2 10 3 5 5" xfId="5312" xr:uid="{00000000-0005-0000-0000-0000C0140000}"/>
    <cellStyle name="Normal 10 2 10 3 5 6" xfId="5313" xr:uid="{00000000-0005-0000-0000-0000C1140000}"/>
    <cellStyle name="Normal 10 2 10 3 5 7" xfId="5314" xr:uid="{00000000-0005-0000-0000-0000C2140000}"/>
    <cellStyle name="Normal 10 2 10 3 5 8" xfId="5315" xr:uid="{00000000-0005-0000-0000-0000C3140000}"/>
    <cellStyle name="Normal 10 2 10 3 5 9" xfId="5316" xr:uid="{00000000-0005-0000-0000-0000C4140000}"/>
    <cellStyle name="Normal 10 2 10 3 6" xfId="5317" xr:uid="{00000000-0005-0000-0000-0000C5140000}"/>
    <cellStyle name="Normal 10 2 10 3 7" xfId="5318" xr:uid="{00000000-0005-0000-0000-0000C6140000}"/>
    <cellStyle name="Normal 10 2 10 3 8" xfId="5319" xr:uid="{00000000-0005-0000-0000-0000C7140000}"/>
    <cellStyle name="Normal 10 2 10 3 9" xfId="5320" xr:uid="{00000000-0005-0000-0000-0000C8140000}"/>
    <cellStyle name="Normal 10 2 10 30" xfId="5321" xr:uid="{00000000-0005-0000-0000-0000C9140000}"/>
    <cellStyle name="Normal 10 2 10 30 10" xfId="5322" xr:uid="{00000000-0005-0000-0000-0000CA140000}"/>
    <cellStyle name="Normal 10 2 10 30 11" xfId="5323" xr:uid="{00000000-0005-0000-0000-0000CB140000}"/>
    <cellStyle name="Normal 10 2 10 30 12" xfId="5324" xr:uid="{00000000-0005-0000-0000-0000CC140000}"/>
    <cellStyle name="Normal 10 2 10 30 13" xfId="5325" xr:uid="{00000000-0005-0000-0000-0000CD140000}"/>
    <cellStyle name="Normal 10 2 10 30 14" xfId="5326" xr:uid="{00000000-0005-0000-0000-0000CE140000}"/>
    <cellStyle name="Normal 10 2 10 30 2" xfId="5327" xr:uid="{00000000-0005-0000-0000-0000CF140000}"/>
    <cellStyle name="Normal 10 2 10 30 2 10" xfId="5328" xr:uid="{00000000-0005-0000-0000-0000D0140000}"/>
    <cellStyle name="Normal 10 2 10 30 2 2" xfId="5329" xr:uid="{00000000-0005-0000-0000-0000D1140000}"/>
    <cellStyle name="Normal 10 2 10 30 2 3" xfId="5330" xr:uid="{00000000-0005-0000-0000-0000D2140000}"/>
    <cellStyle name="Normal 10 2 10 30 2 4" xfId="5331" xr:uid="{00000000-0005-0000-0000-0000D3140000}"/>
    <cellStyle name="Normal 10 2 10 30 2 5" xfId="5332" xr:uid="{00000000-0005-0000-0000-0000D4140000}"/>
    <cellStyle name="Normal 10 2 10 30 2 6" xfId="5333" xr:uid="{00000000-0005-0000-0000-0000D5140000}"/>
    <cellStyle name="Normal 10 2 10 30 2 7" xfId="5334" xr:uid="{00000000-0005-0000-0000-0000D6140000}"/>
    <cellStyle name="Normal 10 2 10 30 2 8" xfId="5335" xr:uid="{00000000-0005-0000-0000-0000D7140000}"/>
    <cellStyle name="Normal 10 2 10 30 2 9" xfId="5336" xr:uid="{00000000-0005-0000-0000-0000D8140000}"/>
    <cellStyle name="Normal 10 2 10 30 3" xfId="5337" xr:uid="{00000000-0005-0000-0000-0000D9140000}"/>
    <cellStyle name="Normal 10 2 10 30 3 10" xfId="5338" xr:uid="{00000000-0005-0000-0000-0000DA140000}"/>
    <cellStyle name="Normal 10 2 10 30 3 2" xfId="5339" xr:uid="{00000000-0005-0000-0000-0000DB140000}"/>
    <cellStyle name="Normal 10 2 10 30 3 3" xfId="5340" xr:uid="{00000000-0005-0000-0000-0000DC140000}"/>
    <cellStyle name="Normal 10 2 10 30 3 4" xfId="5341" xr:uid="{00000000-0005-0000-0000-0000DD140000}"/>
    <cellStyle name="Normal 10 2 10 30 3 5" xfId="5342" xr:uid="{00000000-0005-0000-0000-0000DE140000}"/>
    <cellStyle name="Normal 10 2 10 30 3 6" xfId="5343" xr:uid="{00000000-0005-0000-0000-0000DF140000}"/>
    <cellStyle name="Normal 10 2 10 30 3 7" xfId="5344" xr:uid="{00000000-0005-0000-0000-0000E0140000}"/>
    <cellStyle name="Normal 10 2 10 30 3 8" xfId="5345" xr:uid="{00000000-0005-0000-0000-0000E1140000}"/>
    <cellStyle name="Normal 10 2 10 30 3 9" xfId="5346" xr:uid="{00000000-0005-0000-0000-0000E2140000}"/>
    <cellStyle name="Normal 10 2 10 30 4" xfId="5347" xr:uid="{00000000-0005-0000-0000-0000E3140000}"/>
    <cellStyle name="Normal 10 2 10 30 4 10" xfId="5348" xr:uid="{00000000-0005-0000-0000-0000E4140000}"/>
    <cellStyle name="Normal 10 2 10 30 4 2" xfId="5349" xr:uid="{00000000-0005-0000-0000-0000E5140000}"/>
    <cellStyle name="Normal 10 2 10 30 4 3" xfId="5350" xr:uid="{00000000-0005-0000-0000-0000E6140000}"/>
    <cellStyle name="Normal 10 2 10 30 4 4" xfId="5351" xr:uid="{00000000-0005-0000-0000-0000E7140000}"/>
    <cellStyle name="Normal 10 2 10 30 4 5" xfId="5352" xr:uid="{00000000-0005-0000-0000-0000E8140000}"/>
    <cellStyle name="Normal 10 2 10 30 4 6" xfId="5353" xr:uid="{00000000-0005-0000-0000-0000E9140000}"/>
    <cellStyle name="Normal 10 2 10 30 4 7" xfId="5354" xr:uid="{00000000-0005-0000-0000-0000EA140000}"/>
    <cellStyle name="Normal 10 2 10 30 4 8" xfId="5355" xr:uid="{00000000-0005-0000-0000-0000EB140000}"/>
    <cellStyle name="Normal 10 2 10 30 4 9" xfId="5356" xr:uid="{00000000-0005-0000-0000-0000EC140000}"/>
    <cellStyle name="Normal 10 2 10 30 5" xfId="5357" xr:uid="{00000000-0005-0000-0000-0000ED140000}"/>
    <cellStyle name="Normal 10 2 10 30 5 10" xfId="5358" xr:uid="{00000000-0005-0000-0000-0000EE140000}"/>
    <cellStyle name="Normal 10 2 10 30 5 2" xfId="5359" xr:uid="{00000000-0005-0000-0000-0000EF140000}"/>
    <cellStyle name="Normal 10 2 10 30 5 3" xfId="5360" xr:uid="{00000000-0005-0000-0000-0000F0140000}"/>
    <cellStyle name="Normal 10 2 10 30 5 4" xfId="5361" xr:uid="{00000000-0005-0000-0000-0000F1140000}"/>
    <cellStyle name="Normal 10 2 10 30 5 5" xfId="5362" xr:uid="{00000000-0005-0000-0000-0000F2140000}"/>
    <cellStyle name="Normal 10 2 10 30 5 6" xfId="5363" xr:uid="{00000000-0005-0000-0000-0000F3140000}"/>
    <cellStyle name="Normal 10 2 10 30 5 7" xfId="5364" xr:uid="{00000000-0005-0000-0000-0000F4140000}"/>
    <cellStyle name="Normal 10 2 10 30 5 8" xfId="5365" xr:uid="{00000000-0005-0000-0000-0000F5140000}"/>
    <cellStyle name="Normal 10 2 10 30 5 9" xfId="5366" xr:uid="{00000000-0005-0000-0000-0000F6140000}"/>
    <cellStyle name="Normal 10 2 10 30 6" xfId="5367" xr:uid="{00000000-0005-0000-0000-0000F7140000}"/>
    <cellStyle name="Normal 10 2 10 30 7" xfId="5368" xr:uid="{00000000-0005-0000-0000-0000F8140000}"/>
    <cellStyle name="Normal 10 2 10 30 8" xfId="5369" xr:uid="{00000000-0005-0000-0000-0000F9140000}"/>
    <cellStyle name="Normal 10 2 10 30 9" xfId="5370" xr:uid="{00000000-0005-0000-0000-0000FA140000}"/>
    <cellStyle name="Normal 10 2 10 31" xfId="5371" xr:uid="{00000000-0005-0000-0000-0000FB140000}"/>
    <cellStyle name="Normal 10 2 10 31 10" xfId="5372" xr:uid="{00000000-0005-0000-0000-0000FC140000}"/>
    <cellStyle name="Normal 10 2 10 31 11" xfId="5373" xr:uid="{00000000-0005-0000-0000-0000FD140000}"/>
    <cellStyle name="Normal 10 2 10 31 12" xfId="5374" xr:uid="{00000000-0005-0000-0000-0000FE140000}"/>
    <cellStyle name="Normal 10 2 10 31 13" xfId="5375" xr:uid="{00000000-0005-0000-0000-0000FF140000}"/>
    <cellStyle name="Normal 10 2 10 31 14" xfId="5376" xr:uid="{00000000-0005-0000-0000-000000150000}"/>
    <cellStyle name="Normal 10 2 10 31 2" xfId="5377" xr:uid="{00000000-0005-0000-0000-000001150000}"/>
    <cellStyle name="Normal 10 2 10 31 2 10" xfId="5378" xr:uid="{00000000-0005-0000-0000-000002150000}"/>
    <cellStyle name="Normal 10 2 10 31 2 2" xfId="5379" xr:uid="{00000000-0005-0000-0000-000003150000}"/>
    <cellStyle name="Normal 10 2 10 31 2 3" xfId="5380" xr:uid="{00000000-0005-0000-0000-000004150000}"/>
    <cellStyle name="Normal 10 2 10 31 2 4" xfId="5381" xr:uid="{00000000-0005-0000-0000-000005150000}"/>
    <cellStyle name="Normal 10 2 10 31 2 5" xfId="5382" xr:uid="{00000000-0005-0000-0000-000006150000}"/>
    <cellStyle name="Normal 10 2 10 31 2 6" xfId="5383" xr:uid="{00000000-0005-0000-0000-000007150000}"/>
    <cellStyle name="Normal 10 2 10 31 2 7" xfId="5384" xr:uid="{00000000-0005-0000-0000-000008150000}"/>
    <cellStyle name="Normal 10 2 10 31 2 8" xfId="5385" xr:uid="{00000000-0005-0000-0000-000009150000}"/>
    <cellStyle name="Normal 10 2 10 31 2 9" xfId="5386" xr:uid="{00000000-0005-0000-0000-00000A150000}"/>
    <cellStyle name="Normal 10 2 10 31 3" xfId="5387" xr:uid="{00000000-0005-0000-0000-00000B150000}"/>
    <cellStyle name="Normal 10 2 10 31 3 10" xfId="5388" xr:uid="{00000000-0005-0000-0000-00000C150000}"/>
    <cellStyle name="Normal 10 2 10 31 3 2" xfId="5389" xr:uid="{00000000-0005-0000-0000-00000D150000}"/>
    <cellStyle name="Normal 10 2 10 31 3 3" xfId="5390" xr:uid="{00000000-0005-0000-0000-00000E150000}"/>
    <cellStyle name="Normal 10 2 10 31 3 4" xfId="5391" xr:uid="{00000000-0005-0000-0000-00000F150000}"/>
    <cellStyle name="Normal 10 2 10 31 3 5" xfId="5392" xr:uid="{00000000-0005-0000-0000-000010150000}"/>
    <cellStyle name="Normal 10 2 10 31 3 6" xfId="5393" xr:uid="{00000000-0005-0000-0000-000011150000}"/>
    <cellStyle name="Normal 10 2 10 31 3 7" xfId="5394" xr:uid="{00000000-0005-0000-0000-000012150000}"/>
    <cellStyle name="Normal 10 2 10 31 3 8" xfId="5395" xr:uid="{00000000-0005-0000-0000-000013150000}"/>
    <cellStyle name="Normal 10 2 10 31 3 9" xfId="5396" xr:uid="{00000000-0005-0000-0000-000014150000}"/>
    <cellStyle name="Normal 10 2 10 31 4" xfId="5397" xr:uid="{00000000-0005-0000-0000-000015150000}"/>
    <cellStyle name="Normal 10 2 10 31 4 10" xfId="5398" xr:uid="{00000000-0005-0000-0000-000016150000}"/>
    <cellStyle name="Normal 10 2 10 31 4 2" xfId="5399" xr:uid="{00000000-0005-0000-0000-000017150000}"/>
    <cellStyle name="Normal 10 2 10 31 4 3" xfId="5400" xr:uid="{00000000-0005-0000-0000-000018150000}"/>
    <cellStyle name="Normal 10 2 10 31 4 4" xfId="5401" xr:uid="{00000000-0005-0000-0000-000019150000}"/>
    <cellStyle name="Normal 10 2 10 31 4 5" xfId="5402" xr:uid="{00000000-0005-0000-0000-00001A150000}"/>
    <cellStyle name="Normal 10 2 10 31 4 6" xfId="5403" xr:uid="{00000000-0005-0000-0000-00001B150000}"/>
    <cellStyle name="Normal 10 2 10 31 4 7" xfId="5404" xr:uid="{00000000-0005-0000-0000-00001C150000}"/>
    <cellStyle name="Normal 10 2 10 31 4 8" xfId="5405" xr:uid="{00000000-0005-0000-0000-00001D150000}"/>
    <cellStyle name="Normal 10 2 10 31 4 9" xfId="5406" xr:uid="{00000000-0005-0000-0000-00001E150000}"/>
    <cellStyle name="Normal 10 2 10 31 5" xfId="5407" xr:uid="{00000000-0005-0000-0000-00001F150000}"/>
    <cellStyle name="Normal 10 2 10 31 5 10" xfId="5408" xr:uid="{00000000-0005-0000-0000-000020150000}"/>
    <cellStyle name="Normal 10 2 10 31 5 2" xfId="5409" xr:uid="{00000000-0005-0000-0000-000021150000}"/>
    <cellStyle name="Normal 10 2 10 31 5 3" xfId="5410" xr:uid="{00000000-0005-0000-0000-000022150000}"/>
    <cellStyle name="Normal 10 2 10 31 5 4" xfId="5411" xr:uid="{00000000-0005-0000-0000-000023150000}"/>
    <cellStyle name="Normal 10 2 10 31 5 5" xfId="5412" xr:uid="{00000000-0005-0000-0000-000024150000}"/>
    <cellStyle name="Normal 10 2 10 31 5 6" xfId="5413" xr:uid="{00000000-0005-0000-0000-000025150000}"/>
    <cellStyle name="Normal 10 2 10 31 5 7" xfId="5414" xr:uid="{00000000-0005-0000-0000-000026150000}"/>
    <cellStyle name="Normal 10 2 10 31 5 8" xfId="5415" xr:uid="{00000000-0005-0000-0000-000027150000}"/>
    <cellStyle name="Normal 10 2 10 31 5 9" xfId="5416" xr:uid="{00000000-0005-0000-0000-000028150000}"/>
    <cellStyle name="Normal 10 2 10 31 6" xfId="5417" xr:uid="{00000000-0005-0000-0000-000029150000}"/>
    <cellStyle name="Normal 10 2 10 31 7" xfId="5418" xr:uid="{00000000-0005-0000-0000-00002A150000}"/>
    <cellStyle name="Normal 10 2 10 31 8" xfId="5419" xr:uid="{00000000-0005-0000-0000-00002B150000}"/>
    <cellStyle name="Normal 10 2 10 31 9" xfId="5420" xr:uid="{00000000-0005-0000-0000-00002C150000}"/>
    <cellStyle name="Normal 10 2 10 32" xfId="5421" xr:uid="{00000000-0005-0000-0000-00002D150000}"/>
    <cellStyle name="Normal 10 2 10 32 10" xfId="5422" xr:uid="{00000000-0005-0000-0000-00002E150000}"/>
    <cellStyle name="Normal 10 2 10 32 11" xfId="5423" xr:uid="{00000000-0005-0000-0000-00002F150000}"/>
    <cellStyle name="Normal 10 2 10 32 12" xfId="5424" xr:uid="{00000000-0005-0000-0000-000030150000}"/>
    <cellStyle name="Normal 10 2 10 32 13" xfId="5425" xr:uid="{00000000-0005-0000-0000-000031150000}"/>
    <cellStyle name="Normal 10 2 10 32 14" xfId="5426" xr:uid="{00000000-0005-0000-0000-000032150000}"/>
    <cellStyle name="Normal 10 2 10 32 2" xfId="5427" xr:uid="{00000000-0005-0000-0000-000033150000}"/>
    <cellStyle name="Normal 10 2 10 32 2 10" xfId="5428" xr:uid="{00000000-0005-0000-0000-000034150000}"/>
    <cellStyle name="Normal 10 2 10 32 2 2" xfId="5429" xr:uid="{00000000-0005-0000-0000-000035150000}"/>
    <cellStyle name="Normal 10 2 10 32 2 3" xfId="5430" xr:uid="{00000000-0005-0000-0000-000036150000}"/>
    <cellStyle name="Normal 10 2 10 32 2 4" xfId="5431" xr:uid="{00000000-0005-0000-0000-000037150000}"/>
    <cellStyle name="Normal 10 2 10 32 2 5" xfId="5432" xr:uid="{00000000-0005-0000-0000-000038150000}"/>
    <cellStyle name="Normal 10 2 10 32 2 6" xfId="5433" xr:uid="{00000000-0005-0000-0000-000039150000}"/>
    <cellStyle name="Normal 10 2 10 32 2 7" xfId="5434" xr:uid="{00000000-0005-0000-0000-00003A150000}"/>
    <cellStyle name="Normal 10 2 10 32 2 8" xfId="5435" xr:uid="{00000000-0005-0000-0000-00003B150000}"/>
    <cellStyle name="Normal 10 2 10 32 2 9" xfId="5436" xr:uid="{00000000-0005-0000-0000-00003C150000}"/>
    <cellStyle name="Normal 10 2 10 32 3" xfId="5437" xr:uid="{00000000-0005-0000-0000-00003D150000}"/>
    <cellStyle name="Normal 10 2 10 32 3 10" xfId="5438" xr:uid="{00000000-0005-0000-0000-00003E150000}"/>
    <cellStyle name="Normal 10 2 10 32 3 2" xfId="5439" xr:uid="{00000000-0005-0000-0000-00003F150000}"/>
    <cellStyle name="Normal 10 2 10 32 3 3" xfId="5440" xr:uid="{00000000-0005-0000-0000-000040150000}"/>
    <cellStyle name="Normal 10 2 10 32 3 4" xfId="5441" xr:uid="{00000000-0005-0000-0000-000041150000}"/>
    <cellStyle name="Normal 10 2 10 32 3 5" xfId="5442" xr:uid="{00000000-0005-0000-0000-000042150000}"/>
    <cellStyle name="Normal 10 2 10 32 3 6" xfId="5443" xr:uid="{00000000-0005-0000-0000-000043150000}"/>
    <cellStyle name="Normal 10 2 10 32 3 7" xfId="5444" xr:uid="{00000000-0005-0000-0000-000044150000}"/>
    <cellStyle name="Normal 10 2 10 32 3 8" xfId="5445" xr:uid="{00000000-0005-0000-0000-000045150000}"/>
    <cellStyle name="Normal 10 2 10 32 3 9" xfId="5446" xr:uid="{00000000-0005-0000-0000-000046150000}"/>
    <cellStyle name="Normal 10 2 10 32 4" xfId="5447" xr:uid="{00000000-0005-0000-0000-000047150000}"/>
    <cellStyle name="Normal 10 2 10 32 4 10" xfId="5448" xr:uid="{00000000-0005-0000-0000-000048150000}"/>
    <cellStyle name="Normal 10 2 10 32 4 2" xfId="5449" xr:uid="{00000000-0005-0000-0000-000049150000}"/>
    <cellStyle name="Normal 10 2 10 32 4 3" xfId="5450" xr:uid="{00000000-0005-0000-0000-00004A150000}"/>
    <cellStyle name="Normal 10 2 10 32 4 4" xfId="5451" xr:uid="{00000000-0005-0000-0000-00004B150000}"/>
    <cellStyle name="Normal 10 2 10 32 4 5" xfId="5452" xr:uid="{00000000-0005-0000-0000-00004C150000}"/>
    <cellStyle name="Normal 10 2 10 32 4 6" xfId="5453" xr:uid="{00000000-0005-0000-0000-00004D150000}"/>
    <cellStyle name="Normal 10 2 10 32 4 7" xfId="5454" xr:uid="{00000000-0005-0000-0000-00004E150000}"/>
    <cellStyle name="Normal 10 2 10 32 4 8" xfId="5455" xr:uid="{00000000-0005-0000-0000-00004F150000}"/>
    <cellStyle name="Normal 10 2 10 32 4 9" xfId="5456" xr:uid="{00000000-0005-0000-0000-000050150000}"/>
    <cellStyle name="Normal 10 2 10 32 5" xfId="5457" xr:uid="{00000000-0005-0000-0000-000051150000}"/>
    <cellStyle name="Normal 10 2 10 32 5 10" xfId="5458" xr:uid="{00000000-0005-0000-0000-000052150000}"/>
    <cellStyle name="Normal 10 2 10 32 5 2" xfId="5459" xr:uid="{00000000-0005-0000-0000-000053150000}"/>
    <cellStyle name="Normal 10 2 10 32 5 3" xfId="5460" xr:uid="{00000000-0005-0000-0000-000054150000}"/>
    <cellStyle name="Normal 10 2 10 32 5 4" xfId="5461" xr:uid="{00000000-0005-0000-0000-000055150000}"/>
    <cellStyle name="Normal 10 2 10 32 5 5" xfId="5462" xr:uid="{00000000-0005-0000-0000-000056150000}"/>
    <cellStyle name="Normal 10 2 10 32 5 6" xfId="5463" xr:uid="{00000000-0005-0000-0000-000057150000}"/>
    <cellStyle name="Normal 10 2 10 32 5 7" xfId="5464" xr:uid="{00000000-0005-0000-0000-000058150000}"/>
    <cellStyle name="Normal 10 2 10 32 5 8" xfId="5465" xr:uid="{00000000-0005-0000-0000-000059150000}"/>
    <cellStyle name="Normal 10 2 10 32 5 9" xfId="5466" xr:uid="{00000000-0005-0000-0000-00005A150000}"/>
    <cellStyle name="Normal 10 2 10 32 6" xfId="5467" xr:uid="{00000000-0005-0000-0000-00005B150000}"/>
    <cellStyle name="Normal 10 2 10 32 7" xfId="5468" xr:uid="{00000000-0005-0000-0000-00005C150000}"/>
    <cellStyle name="Normal 10 2 10 32 8" xfId="5469" xr:uid="{00000000-0005-0000-0000-00005D150000}"/>
    <cellStyle name="Normal 10 2 10 32 9" xfId="5470" xr:uid="{00000000-0005-0000-0000-00005E150000}"/>
    <cellStyle name="Normal 10 2 10 33" xfId="5471" xr:uid="{00000000-0005-0000-0000-00005F150000}"/>
    <cellStyle name="Normal 10 2 10 33 10" xfId="5472" xr:uid="{00000000-0005-0000-0000-000060150000}"/>
    <cellStyle name="Normal 10 2 10 33 11" xfId="5473" xr:uid="{00000000-0005-0000-0000-000061150000}"/>
    <cellStyle name="Normal 10 2 10 33 12" xfId="5474" xr:uid="{00000000-0005-0000-0000-000062150000}"/>
    <cellStyle name="Normal 10 2 10 33 13" xfId="5475" xr:uid="{00000000-0005-0000-0000-000063150000}"/>
    <cellStyle name="Normal 10 2 10 33 14" xfId="5476" xr:uid="{00000000-0005-0000-0000-000064150000}"/>
    <cellStyle name="Normal 10 2 10 33 2" xfId="5477" xr:uid="{00000000-0005-0000-0000-000065150000}"/>
    <cellStyle name="Normal 10 2 10 33 2 10" xfId="5478" xr:uid="{00000000-0005-0000-0000-000066150000}"/>
    <cellStyle name="Normal 10 2 10 33 2 2" xfId="5479" xr:uid="{00000000-0005-0000-0000-000067150000}"/>
    <cellStyle name="Normal 10 2 10 33 2 3" xfId="5480" xr:uid="{00000000-0005-0000-0000-000068150000}"/>
    <cellStyle name="Normal 10 2 10 33 2 4" xfId="5481" xr:uid="{00000000-0005-0000-0000-000069150000}"/>
    <cellStyle name="Normal 10 2 10 33 2 5" xfId="5482" xr:uid="{00000000-0005-0000-0000-00006A150000}"/>
    <cellStyle name="Normal 10 2 10 33 2 6" xfId="5483" xr:uid="{00000000-0005-0000-0000-00006B150000}"/>
    <cellStyle name="Normal 10 2 10 33 2 7" xfId="5484" xr:uid="{00000000-0005-0000-0000-00006C150000}"/>
    <cellStyle name="Normal 10 2 10 33 2 8" xfId="5485" xr:uid="{00000000-0005-0000-0000-00006D150000}"/>
    <cellStyle name="Normal 10 2 10 33 2 9" xfId="5486" xr:uid="{00000000-0005-0000-0000-00006E150000}"/>
    <cellStyle name="Normal 10 2 10 33 3" xfId="5487" xr:uid="{00000000-0005-0000-0000-00006F150000}"/>
    <cellStyle name="Normal 10 2 10 33 3 10" xfId="5488" xr:uid="{00000000-0005-0000-0000-000070150000}"/>
    <cellStyle name="Normal 10 2 10 33 3 2" xfId="5489" xr:uid="{00000000-0005-0000-0000-000071150000}"/>
    <cellStyle name="Normal 10 2 10 33 3 3" xfId="5490" xr:uid="{00000000-0005-0000-0000-000072150000}"/>
    <cellStyle name="Normal 10 2 10 33 3 4" xfId="5491" xr:uid="{00000000-0005-0000-0000-000073150000}"/>
    <cellStyle name="Normal 10 2 10 33 3 5" xfId="5492" xr:uid="{00000000-0005-0000-0000-000074150000}"/>
    <cellStyle name="Normal 10 2 10 33 3 6" xfId="5493" xr:uid="{00000000-0005-0000-0000-000075150000}"/>
    <cellStyle name="Normal 10 2 10 33 3 7" xfId="5494" xr:uid="{00000000-0005-0000-0000-000076150000}"/>
    <cellStyle name="Normal 10 2 10 33 3 8" xfId="5495" xr:uid="{00000000-0005-0000-0000-000077150000}"/>
    <cellStyle name="Normal 10 2 10 33 3 9" xfId="5496" xr:uid="{00000000-0005-0000-0000-000078150000}"/>
    <cellStyle name="Normal 10 2 10 33 4" xfId="5497" xr:uid="{00000000-0005-0000-0000-000079150000}"/>
    <cellStyle name="Normal 10 2 10 33 4 10" xfId="5498" xr:uid="{00000000-0005-0000-0000-00007A150000}"/>
    <cellStyle name="Normal 10 2 10 33 4 2" xfId="5499" xr:uid="{00000000-0005-0000-0000-00007B150000}"/>
    <cellStyle name="Normal 10 2 10 33 4 3" xfId="5500" xr:uid="{00000000-0005-0000-0000-00007C150000}"/>
    <cellStyle name="Normal 10 2 10 33 4 4" xfId="5501" xr:uid="{00000000-0005-0000-0000-00007D150000}"/>
    <cellStyle name="Normal 10 2 10 33 4 5" xfId="5502" xr:uid="{00000000-0005-0000-0000-00007E150000}"/>
    <cellStyle name="Normal 10 2 10 33 4 6" xfId="5503" xr:uid="{00000000-0005-0000-0000-00007F150000}"/>
    <cellStyle name="Normal 10 2 10 33 4 7" xfId="5504" xr:uid="{00000000-0005-0000-0000-000080150000}"/>
    <cellStyle name="Normal 10 2 10 33 4 8" xfId="5505" xr:uid="{00000000-0005-0000-0000-000081150000}"/>
    <cellStyle name="Normal 10 2 10 33 4 9" xfId="5506" xr:uid="{00000000-0005-0000-0000-000082150000}"/>
    <cellStyle name="Normal 10 2 10 33 5" xfId="5507" xr:uid="{00000000-0005-0000-0000-000083150000}"/>
    <cellStyle name="Normal 10 2 10 33 5 10" xfId="5508" xr:uid="{00000000-0005-0000-0000-000084150000}"/>
    <cellStyle name="Normal 10 2 10 33 5 2" xfId="5509" xr:uid="{00000000-0005-0000-0000-000085150000}"/>
    <cellStyle name="Normal 10 2 10 33 5 3" xfId="5510" xr:uid="{00000000-0005-0000-0000-000086150000}"/>
    <cellStyle name="Normal 10 2 10 33 5 4" xfId="5511" xr:uid="{00000000-0005-0000-0000-000087150000}"/>
    <cellStyle name="Normal 10 2 10 33 5 5" xfId="5512" xr:uid="{00000000-0005-0000-0000-000088150000}"/>
    <cellStyle name="Normal 10 2 10 33 5 6" xfId="5513" xr:uid="{00000000-0005-0000-0000-000089150000}"/>
    <cellStyle name="Normal 10 2 10 33 5 7" xfId="5514" xr:uid="{00000000-0005-0000-0000-00008A150000}"/>
    <cellStyle name="Normal 10 2 10 33 5 8" xfId="5515" xr:uid="{00000000-0005-0000-0000-00008B150000}"/>
    <cellStyle name="Normal 10 2 10 33 5 9" xfId="5516" xr:uid="{00000000-0005-0000-0000-00008C150000}"/>
    <cellStyle name="Normal 10 2 10 33 6" xfId="5517" xr:uid="{00000000-0005-0000-0000-00008D150000}"/>
    <cellStyle name="Normal 10 2 10 33 7" xfId="5518" xr:uid="{00000000-0005-0000-0000-00008E150000}"/>
    <cellStyle name="Normal 10 2 10 33 8" xfId="5519" xr:uid="{00000000-0005-0000-0000-00008F150000}"/>
    <cellStyle name="Normal 10 2 10 33 9" xfId="5520" xr:uid="{00000000-0005-0000-0000-000090150000}"/>
    <cellStyle name="Normal 10 2 10 34" xfId="5521" xr:uid="{00000000-0005-0000-0000-000091150000}"/>
    <cellStyle name="Normal 10 2 10 34 10" xfId="5522" xr:uid="{00000000-0005-0000-0000-000092150000}"/>
    <cellStyle name="Normal 10 2 10 34 11" xfId="5523" xr:uid="{00000000-0005-0000-0000-000093150000}"/>
    <cellStyle name="Normal 10 2 10 34 12" xfId="5524" xr:uid="{00000000-0005-0000-0000-000094150000}"/>
    <cellStyle name="Normal 10 2 10 34 13" xfId="5525" xr:uid="{00000000-0005-0000-0000-000095150000}"/>
    <cellStyle name="Normal 10 2 10 34 14" xfId="5526" xr:uid="{00000000-0005-0000-0000-000096150000}"/>
    <cellStyle name="Normal 10 2 10 34 2" xfId="5527" xr:uid="{00000000-0005-0000-0000-000097150000}"/>
    <cellStyle name="Normal 10 2 10 34 2 10" xfId="5528" xr:uid="{00000000-0005-0000-0000-000098150000}"/>
    <cellStyle name="Normal 10 2 10 34 2 2" xfId="5529" xr:uid="{00000000-0005-0000-0000-000099150000}"/>
    <cellStyle name="Normal 10 2 10 34 2 3" xfId="5530" xr:uid="{00000000-0005-0000-0000-00009A150000}"/>
    <cellStyle name="Normal 10 2 10 34 2 4" xfId="5531" xr:uid="{00000000-0005-0000-0000-00009B150000}"/>
    <cellStyle name="Normal 10 2 10 34 2 5" xfId="5532" xr:uid="{00000000-0005-0000-0000-00009C150000}"/>
    <cellStyle name="Normal 10 2 10 34 2 6" xfId="5533" xr:uid="{00000000-0005-0000-0000-00009D150000}"/>
    <cellStyle name="Normal 10 2 10 34 2 7" xfId="5534" xr:uid="{00000000-0005-0000-0000-00009E150000}"/>
    <cellStyle name="Normal 10 2 10 34 2 8" xfId="5535" xr:uid="{00000000-0005-0000-0000-00009F150000}"/>
    <cellStyle name="Normal 10 2 10 34 2 9" xfId="5536" xr:uid="{00000000-0005-0000-0000-0000A0150000}"/>
    <cellStyle name="Normal 10 2 10 34 3" xfId="5537" xr:uid="{00000000-0005-0000-0000-0000A1150000}"/>
    <cellStyle name="Normal 10 2 10 34 3 10" xfId="5538" xr:uid="{00000000-0005-0000-0000-0000A2150000}"/>
    <cellStyle name="Normal 10 2 10 34 3 2" xfId="5539" xr:uid="{00000000-0005-0000-0000-0000A3150000}"/>
    <cellStyle name="Normal 10 2 10 34 3 3" xfId="5540" xr:uid="{00000000-0005-0000-0000-0000A4150000}"/>
    <cellStyle name="Normal 10 2 10 34 3 4" xfId="5541" xr:uid="{00000000-0005-0000-0000-0000A5150000}"/>
    <cellStyle name="Normal 10 2 10 34 3 5" xfId="5542" xr:uid="{00000000-0005-0000-0000-0000A6150000}"/>
    <cellStyle name="Normal 10 2 10 34 3 6" xfId="5543" xr:uid="{00000000-0005-0000-0000-0000A7150000}"/>
    <cellStyle name="Normal 10 2 10 34 3 7" xfId="5544" xr:uid="{00000000-0005-0000-0000-0000A8150000}"/>
    <cellStyle name="Normal 10 2 10 34 3 8" xfId="5545" xr:uid="{00000000-0005-0000-0000-0000A9150000}"/>
    <cellStyle name="Normal 10 2 10 34 3 9" xfId="5546" xr:uid="{00000000-0005-0000-0000-0000AA150000}"/>
    <cellStyle name="Normal 10 2 10 34 4" xfId="5547" xr:uid="{00000000-0005-0000-0000-0000AB150000}"/>
    <cellStyle name="Normal 10 2 10 34 4 10" xfId="5548" xr:uid="{00000000-0005-0000-0000-0000AC150000}"/>
    <cellStyle name="Normal 10 2 10 34 4 2" xfId="5549" xr:uid="{00000000-0005-0000-0000-0000AD150000}"/>
    <cellStyle name="Normal 10 2 10 34 4 3" xfId="5550" xr:uid="{00000000-0005-0000-0000-0000AE150000}"/>
    <cellStyle name="Normal 10 2 10 34 4 4" xfId="5551" xr:uid="{00000000-0005-0000-0000-0000AF150000}"/>
    <cellStyle name="Normal 10 2 10 34 4 5" xfId="5552" xr:uid="{00000000-0005-0000-0000-0000B0150000}"/>
    <cellStyle name="Normal 10 2 10 34 4 6" xfId="5553" xr:uid="{00000000-0005-0000-0000-0000B1150000}"/>
    <cellStyle name="Normal 10 2 10 34 4 7" xfId="5554" xr:uid="{00000000-0005-0000-0000-0000B2150000}"/>
    <cellStyle name="Normal 10 2 10 34 4 8" xfId="5555" xr:uid="{00000000-0005-0000-0000-0000B3150000}"/>
    <cellStyle name="Normal 10 2 10 34 4 9" xfId="5556" xr:uid="{00000000-0005-0000-0000-0000B4150000}"/>
    <cellStyle name="Normal 10 2 10 34 5" xfId="5557" xr:uid="{00000000-0005-0000-0000-0000B5150000}"/>
    <cellStyle name="Normal 10 2 10 34 5 10" xfId="5558" xr:uid="{00000000-0005-0000-0000-0000B6150000}"/>
    <cellStyle name="Normal 10 2 10 34 5 2" xfId="5559" xr:uid="{00000000-0005-0000-0000-0000B7150000}"/>
    <cellStyle name="Normal 10 2 10 34 5 3" xfId="5560" xr:uid="{00000000-0005-0000-0000-0000B8150000}"/>
    <cellStyle name="Normal 10 2 10 34 5 4" xfId="5561" xr:uid="{00000000-0005-0000-0000-0000B9150000}"/>
    <cellStyle name="Normal 10 2 10 34 5 5" xfId="5562" xr:uid="{00000000-0005-0000-0000-0000BA150000}"/>
    <cellStyle name="Normal 10 2 10 34 5 6" xfId="5563" xr:uid="{00000000-0005-0000-0000-0000BB150000}"/>
    <cellStyle name="Normal 10 2 10 34 5 7" xfId="5564" xr:uid="{00000000-0005-0000-0000-0000BC150000}"/>
    <cellStyle name="Normal 10 2 10 34 5 8" xfId="5565" xr:uid="{00000000-0005-0000-0000-0000BD150000}"/>
    <cellStyle name="Normal 10 2 10 34 5 9" xfId="5566" xr:uid="{00000000-0005-0000-0000-0000BE150000}"/>
    <cellStyle name="Normal 10 2 10 34 6" xfId="5567" xr:uid="{00000000-0005-0000-0000-0000BF150000}"/>
    <cellStyle name="Normal 10 2 10 34 7" xfId="5568" xr:uid="{00000000-0005-0000-0000-0000C0150000}"/>
    <cellStyle name="Normal 10 2 10 34 8" xfId="5569" xr:uid="{00000000-0005-0000-0000-0000C1150000}"/>
    <cellStyle name="Normal 10 2 10 34 9" xfId="5570" xr:uid="{00000000-0005-0000-0000-0000C2150000}"/>
    <cellStyle name="Normal 10 2 10 35" xfId="5571" xr:uid="{00000000-0005-0000-0000-0000C3150000}"/>
    <cellStyle name="Normal 10 2 10 35 10" xfId="5572" xr:uid="{00000000-0005-0000-0000-0000C4150000}"/>
    <cellStyle name="Normal 10 2 10 35 2" xfId="5573" xr:uid="{00000000-0005-0000-0000-0000C5150000}"/>
    <cellStyle name="Normal 10 2 10 35 3" xfId="5574" xr:uid="{00000000-0005-0000-0000-0000C6150000}"/>
    <cellStyle name="Normal 10 2 10 35 4" xfId="5575" xr:uid="{00000000-0005-0000-0000-0000C7150000}"/>
    <cellStyle name="Normal 10 2 10 35 5" xfId="5576" xr:uid="{00000000-0005-0000-0000-0000C8150000}"/>
    <cellStyle name="Normal 10 2 10 35 6" xfId="5577" xr:uid="{00000000-0005-0000-0000-0000C9150000}"/>
    <cellStyle name="Normal 10 2 10 35 7" xfId="5578" xr:uid="{00000000-0005-0000-0000-0000CA150000}"/>
    <cellStyle name="Normal 10 2 10 35 8" xfId="5579" xr:uid="{00000000-0005-0000-0000-0000CB150000}"/>
    <cellStyle name="Normal 10 2 10 35 9" xfId="5580" xr:uid="{00000000-0005-0000-0000-0000CC150000}"/>
    <cellStyle name="Normal 10 2 10 36" xfId="5581" xr:uid="{00000000-0005-0000-0000-0000CD150000}"/>
    <cellStyle name="Normal 10 2 10 36 10" xfId="5582" xr:uid="{00000000-0005-0000-0000-0000CE150000}"/>
    <cellStyle name="Normal 10 2 10 36 2" xfId="5583" xr:uid="{00000000-0005-0000-0000-0000CF150000}"/>
    <cellStyle name="Normal 10 2 10 36 3" xfId="5584" xr:uid="{00000000-0005-0000-0000-0000D0150000}"/>
    <cellStyle name="Normal 10 2 10 36 4" xfId="5585" xr:uid="{00000000-0005-0000-0000-0000D1150000}"/>
    <cellStyle name="Normal 10 2 10 36 5" xfId="5586" xr:uid="{00000000-0005-0000-0000-0000D2150000}"/>
    <cellStyle name="Normal 10 2 10 36 6" xfId="5587" xr:uid="{00000000-0005-0000-0000-0000D3150000}"/>
    <cellStyle name="Normal 10 2 10 36 7" xfId="5588" xr:uid="{00000000-0005-0000-0000-0000D4150000}"/>
    <cellStyle name="Normal 10 2 10 36 8" xfId="5589" xr:uid="{00000000-0005-0000-0000-0000D5150000}"/>
    <cellStyle name="Normal 10 2 10 36 9" xfId="5590" xr:uid="{00000000-0005-0000-0000-0000D6150000}"/>
    <cellStyle name="Normal 10 2 10 37" xfId="5591" xr:uid="{00000000-0005-0000-0000-0000D7150000}"/>
    <cellStyle name="Normal 10 2 10 37 10" xfId="5592" xr:uid="{00000000-0005-0000-0000-0000D8150000}"/>
    <cellStyle name="Normal 10 2 10 37 2" xfId="5593" xr:uid="{00000000-0005-0000-0000-0000D9150000}"/>
    <cellStyle name="Normal 10 2 10 37 3" xfId="5594" xr:uid="{00000000-0005-0000-0000-0000DA150000}"/>
    <cellStyle name="Normal 10 2 10 37 4" xfId="5595" xr:uid="{00000000-0005-0000-0000-0000DB150000}"/>
    <cellStyle name="Normal 10 2 10 37 5" xfId="5596" xr:uid="{00000000-0005-0000-0000-0000DC150000}"/>
    <cellStyle name="Normal 10 2 10 37 6" xfId="5597" xr:uid="{00000000-0005-0000-0000-0000DD150000}"/>
    <cellStyle name="Normal 10 2 10 37 7" xfId="5598" xr:uid="{00000000-0005-0000-0000-0000DE150000}"/>
    <cellStyle name="Normal 10 2 10 37 8" xfId="5599" xr:uid="{00000000-0005-0000-0000-0000DF150000}"/>
    <cellStyle name="Normal 10 2 10 37 9" xfId="5600" xr:uid="{00000000-0005-0000-0000-0000E0150000}"/>
    <cellStyle name="Normal 10 2 10 38" xfId="5601" xr:uid="{00000000-0005-0000-0000-0000E1150000}"/>
    <cellStyle name="Normal 10 2 10 38 10" xfId="5602" xr:uid="{00000000-0005-0000-0000-0000E2150000}"/>
    <cellStyle name="Normal 10 2 10 38 2" xfId="5603" xr:uid="{00000000-0005-0000-0000-0000E3150000}"/>
    <cellStyle name="Normal 10 2 10 38 3" xfId="5604" xr:uid="{00000000-0005-0000-0000-0000E4150000}"/>
    <cellStyle name="Normal 10 2 10 38 4" xfId="5605" xr:uid="{00000000-0005-0000-0000-0000E5150000}"/>
    <cellStyle name="Normal 10 2 10 38 5" xfId="5606" xr:uid="{00000000-0005-0000-0000-0000E6150000}"/>
    <cellStyle name="Normal 10 2 10 38 6" xfId="5607" xr:uid="{00000000-0005-0000-0000-0000E7150000}"/>
    <cellStyle name="Normal 10 2 10 38 7" xfId="5608" xr:uid="{00000000-0005-0000-0000-0000E8150000}"/>
    <cellStyle name="Normal 10 2 10 38 8" xfId="5609" xr:uid="{00000000-0005-0000-0000-0000E9150000}"/>
    <cellStyle name="Normal 10 2 10 38 9" xfId="5610" xr:uid="{00000000-0005-0000-0000-0000EA150000}"/>
    <cellStyle name="Normal 10 2 10 39" xfId="5611" xr:uid="{00000000-0005-0000-0000-0000EB150000}"/>
    <cellStyle name="Normal 10 2 10 4" xfId="5612" xr:uid="{00000000-0005-0000-0000-0000EC150000}"/>
    <cellStyle name="Normal 10 2 10 4 10" xfId="5613" xr:uid="{00000000-0005-0000-0000-0000ED150000}"/>
    <cellStyle name="Normal 10 2 10 4 11" xfId="5614" xr:uid="{00000000-0005-0000-0000-0000EE150000}"/>
    <cellStyle name="Normal 10 2 10 4 12" xfId="5615" xr:uid="{00000000-0005-0000-0000-0000EF150000}"/>
    <cellStyle name="Normal 10 2 10 4 13" xfId="5616" xr:uid="{00000000-0005-0000-0000-0000F0150000}"/>
    <cellStyle name="Normal 10 2 10 4 14" xfId="5617" xr:uid="{00000000-0005-0000-0000-0000F1150000}"/>
    <cellStyle name="Normal 10 2 10 4 2" xfId="5618" xr:uid="{00000000-0005-0000-0000-0000F2150000}"/>
    <cellStyle name="Normal 10 2 10 4 2 10" xfId="5619" xr:uid="{00000000-0005-0000-0000-0000F3150000}"/>
    <cellStyle name="Normal 10 2 10 4 2 2" xfId="5620" xr:uid="{00000000-0005-0000-0000-0000F4150000}"/>
    <cellStyle name="Normal 10 2 10 4 2 3" xfId="5621" xr:uid="{00000000-0005-0000-0000-0000F5150000}"/>
    <cellStyle name="Normal 10 2 10 4 2 4" xfId="5622" xr:uid="{00000000-0005-0000-0000-0000F6150000}"/>
    <cellStyle name="Normal 10 2 10 4 2 5" xfId="5623" xr:uid="{00000000-0005-0000-0000-0000F7150000}"/>
    <cellStyle name="Normal 10 2 10 4 2 6" xfId="5624" xr:uid="{00000000-0005-0000-0000-0000F8150000}"/>
    <cellStyle name="Normal 10 2 10 4 2 7" xfId="5625" xr:uid="{00000000-0005-0000-0000-0000F9150000}"/>
    <cellStyle name="Normal 10 2 10 4 2 8" xfId="5626" xr:uid="{00000000-0005-0000-0000-0000FA150000}"/>
    <cellStyle name="Normal 10 2 10 4 2 9" xfId="5627" xr:uid="{00000000-0005-0000-0000-0000FB150000}"/>
    <cellStyle name="Normal 10 2 10 4 3" xfId="5628" xr:uid="{00000000-0005-0000-0000-0000FC150000}"/>
    <cellStyle name="Normal 10 2 10 4 3 10" xfId="5629" xr:uid="{00000000-0005-0000-0000-0000FD150000}"/>
    <cellStyle name="Normal 10 2 10 4 3 2" xfId="5630" xr:uid="{00000000-0005-0000-0000-0000FE150000}"/>
    <cellStyle name="Normal 10 2 10 4 3 3" xfId="5631" xr:uid="{00000000-0005-0000-0000-0000FF150000}"/>
    <cellStyle name="Normal 10 2 10 4 3 4" xfId="5632" xr:uid="{00000000-0005-0000-0000-000000160000}"/>
    <cellStyle name="Normal 10 2 10 4 3 5" xfId="5633" xr:uid="{00000000-0005-0000-0000-000001160000}"/>
    <cellStyle name="Normal 10 2 10 4 3 6" xfId="5634" xr:uid="{00000000-0005-0000-0000-000002160000}"/>
    <cellStyle name="Normal 10 2 10 4 3 7" xfId="5635" xr:uid="{00000000-0005-0000-0000-000003160000}"/>
    <cellStyle name="Normal 10 2 10 4 3 8" xfId="5636" xr:uid="{00000000-0005-0000-0000-000004160000}"/>
    <cellStyle name="Normal 10 2 10 4 3 9" xfId="5637" xr:uid="{00000000-0005-0000-0000-000005160000}"/>
    <cellStyle name="Normal 10 2 10 4 4" xfId="5638" xr:uid="{00000000-0005-0000-0000-000006160000}"/>
    <cellStyle name="Normal 10 2 10 4 4 10" xfId="5639" xr:uid="{00000000-0005-0000-0000-000007160000}"/>
    <cellStyle name="Normal 10 2 10 4 4 2" xfId="5640" xr:uid="{00000000-0005-0000-0000-000008160000}"/>
    <cellStyle name="Normal 10 2 10 4 4 3" xfId="5641" xr:uid="{00000000-0005-0000-0000-000009160000}"/>
    <cellStyle name="Normal 10 2 10 4 4 4" xfId="5642" xr:uid="{00000000-0005-0000-0000-00000A160000}"/>
    <cellStyle name="Normal 10 2 10 4 4 5" xfId="5643" xr:uid="{00000000-0005-0000-0000-00000B160000}"/>
    <cellStyle name="Normal 10 2 10 4 4 6" xfId="5644" xr:uid="{00000000-0005-0000-0000-00000C160000}"/>
    <cellStyle name="Normal 10 2 10 4 4 7" xfId="5645" xr:uid="{00000000-0005-0000-0000-00000D160000}"/>
    <cellStyle name="Normal 10 2 10 4 4 8" xfId="5646" xr:uid="{00000000-0005-0000-0000-00000E160000}"/>
    <cellStyle name="Normal 10 2 10 4 4 9" xfId="5647" xr:uid="{00000000-0005-0000-0000-00000F160000}"/>
    <cellStyle name="Normal 10 2 10 4 5" xfId="5648" xr:uid="{00000000-0005-0000-0000-000010160000}"/>
    <cellStyle name="Normal 10 2 10 4 5 10" xfId="5649" xr:uid="{00000000-0005-0000-0000-000011160000}"/>
    <cellStyle name="Normal 10 2 10 4 5 2" xfId="5650" xr:uid="{00000000-0005-0000-0000-000012160000}"/>
    <cellStyle name="Normal 10 2 10 4 5 3" xfId="5651" xr:uid="{00000000-0005-0000-0000-000013160000}"/>
    <cellStyle name="Normal 10 2 10 4 5 4" xfId="5652" xr:uid="{00000000-0005-0000-0000-000014160000}"/>
    <cellStyle name="Normal 10 2 10 4 5 5" xfId="5653" xr:uid="{00000000-0005-0000-0000-000015160000}"/>
    <cellStyle name="Normal 10 2 10 4 5 6" xfId="5654" xr:uid="{00000000-0005-0000-0000-000016160000}"/>
    <cellStyle name="Normal 10 2 10 4 5 7" xfId="5655" xr:uid="{00000000-0005-0000-0000-000017160000}"/>
    <cellStyle name="Normal 10 2 10 4 5 8" xfId="5656" xr:uid="{00000000-0005-0000-0000-000018160000}"/>
    <cellStyle name="Normal 10 2 10 4 5 9" xfId="5657" xr:uid="{00000000-0005-0000-0000-000019160000}"/>
    <cellStyle name="Normal 10 2 10 4 6" xfId="5658" xr:uid="{00000000-0005-0000-0000-00001A160000}"/>
    <cellStyle name="Normal 10 2 10 4 7" xfId="5659" xr:uid="{00000000-0005-0000-0000-00001B160000}"/>
    <cellStyle name="Normal 10 2 10 4 8" xfId="5660" xr:uid="{00000000-0005-0000-0000-00001C160000}"/>
    <cellStyle name="Normal 10 2 10 4 9" xfId="5661" xr:uid="{00000000-0005-0000-0000-00001D160000}"/>
    <cellStyle name="Normal 10 2 10 40" xfId="5662" xr:uid="{00000000-0005-0000-0000-00001E160000}"/>
    <cellStyle name="Normal 10 2 10 41" xfId="5663" xr:uid="{00000000-0005-0000-0000-00001F160000}"/>
    <cellStyle name="Normal 10 2 10 42" xfId="5664" xr:uid="{00000000-0005-0000-0000-000020160000}"/>
    <cellStyle name="Normal 10 2 10 43" xfId="5665" xr:uid="{00000000-0005-0000-0000-000021160000}"/>
    <cellStyle name="Normal 10 2 10 44" xfId="5666" xr:uid="{00000000-0005-0000-0000-000022160000}"/>
    <cellStyle name="Normal 10 2 10 45" xfId="5667" xr:uid="{00000000-0005-0000-0000-000023160000}"/>
    <cellStyle name="Normal 10 2 10 46" xfId="5668" xr:uid="{00000000-0005-0000-0000-000024160000}"/>
    <cellStyle name="Normal 10 2 10 47" xfId="5669" xr:uid="{00000000-0005-0000-0000-000025160000}"/>
    <cellStyle name="Normal 10 2 10 48" xfId="5670" xr:uid="{00000000-0005-0000-0000-000026160000}"/>
    <cellStyle name="Normal 10 2 10 49" xfId="5671" xr:uid="{00000000-0005-0000-0000-000027160000}"/>
    <cellStyle name="Normal 10 2 10 5" xfId="5672" xr:uid="{00000000-0005-0000-0000-000028160000}"/>
    <cellStyle name="Normal 10 2 10 5 10" xfId="5673" xr:uid="{00000000-0005-0000-0000-000029160000}"/>
    <cellStyle name="Normal 10 2 10 5 11" xfId="5674" xr:uid="{00000000-0005-0000-0000-00002A160000}"/>
    <cellStyle name="Normal 10 2 10 5 12" xfId="5675" xr:uid="{00000000-0005-0000-0000-00002B160000}"/>
    <cellStyle name="Normal 10 2 10 5 13" xfId="5676" xr:uid="{00000000-0005-0000-0000-00002C160000}"/>
    <cellStyle name="Normal 10 2 10 5 14" xfId="5677" xr:uid="{00000000-0005-0000-0000-00002D160000}"/>
    <cellStyle name="Normal 10 2 10 5 2" xfId="5678" xr:uid="{00000000-0005-0000-0000-00002E160000}"/>
    <cellStyle name="Normal 10 2 10 5 2 10" xfId="5679" xr:uid="{00000000-0005-0000-0000-00002F160000}"/>
    <cellStyle name="Normal 10 2 10 5 2 2" xfId="5680" xr:uid="{00000000-0005-0000-0000-000030160000}"/>
    <cellStyle name="Normal 10 2 10 5 2 3" xfId="5681" xr:uid="{00000000-0005-0000-0000-000031160000}"/>
    <cellStyle name="Normal 10 2 10 5 2 4" xfId="5682" xr:uid="{00000000-0005-0000-0000-000032160000}"/>
    <cellStyle name="Normal 10 2 10 5 2 5" xfId="5683" xr:uid="{00000000-0005-0000-0000-000033160000}"/>
    <cellStyle name="Normal 10 2 10 5 2 6" xfId="5684" xr:uid="{00000000-0005-0000-0000-000034160000}"/>
    <cellStyle name="Normal 10 2 10 5 2 7" xfId="5685" xr:uid="{00000000-0005-0000-0000-000035160000}"/>
    <cellStyle name="Normal 10 2 10 5 2 8" xfId="5686" xr:uid="{00000000-0005-0000-0000-000036160000}"/>
    <cellStyle name="Normal 10 2 10 5 2 9" xfId="5687" xr:uid="{00000000-0005-0000-0000-000037160000}"/>
    <cellStyle name="Normal 10 2 10 5 3" xfId="5688" xr:uid="{00000000-0005-0000-0000-000038160000}"/>
    <cellStyle name="Normal 10 2 10 5 3 10" xfId="5689" xr:uid="{00000000-0005-0000-0000-000039160000}"/>
    <cellStyle name="Normal 10 2 10 5 3 2" xfId="5690" xr:uid="{00000000-0005-0000-0000-00003A160000}"/>
    <cellStyle name="Normal 10 2 10 5 3 3" xfId="5691" xr:uid="{00000000-0005-0000-0000-00003B160000}"/>
    <cellStyle name="Normal 10 2 10 5 3 4" xfId="5692" xr:uid="{00000000-0005-0000-0000-00003C160000}"/>
    <cellStyle name="Normal 10 2 10 5 3 5" xfId="5693" xr:uid="{00000000-0005-0000-0000-00003D160000}"/>
    <cellStyle name="Normal 10 2 10 5 3 6" xfId="5694" xr:uid="{00000000-0005-0000-0000-00003E160000}"/>
    <cellStyle name="Normal 10 2 10 5 3 7" xfId="5695" xr:uid="{00000000-0005-0000-0000-00003F160000}"/>
    <cellStyle name="Normal 10 2 10 5 3 8" xfId="5696" xr:uid="{00000000-0005-0000-0000-000040160000}"/>
    <cellStyle name="Normal 10 2 10 5 3 9" xfId="5697" xr:uid="{00000000-0005-0000-0000-000041160000}"/>
    <cellStyle name="Normal 10 2 10 5 4" xfId="5698" xr:uid="{00000000-0005-0000-0000-000042160000}"/>
    <cellStyle name="Normal 10 2 10 5 4 10" xfId="5699" xr:uid="{00000000-0005-0000-0000-000043160000}"/>
    <cellStyle name="Normal 10 2 10 5 4 2" xfId="5700" xr:uid="{00000000-0005-0000-0000-000044160000}"/>
    <cellStyle name="Normal 10 2 10 5 4 3" xfId="5701" xr:uid="{00000000-0005-0000-0000-000045160000}"/>
    <cellStyle name="Normal 10 2 10 5 4 4" xfId="5702" xr:uid="{00000000-0005-0000-0000-000046160000}"/>
    <cellStyle name="Normal 10 2 10 5 4 5" xfId="5703" xr:uid="{00000000-0005-0000-0000-000047160000}"/>
    <cellStyle name="Normal 10 2 10 5 4 6" xfId="5704" xr:uid="{00000000-0005-0000-0000-000048160000}"/>
    <cellStyle name="Normal 10 2 10 5 4 7" xfId="5705" xr:uid="{00000000-0005-0000-0000-000049160000}"/>
    <cellStyle name="Normal 10 2 10 5 4 8" xfId="5706" xr:uid="{00000000-0005-0000-0000-00004A160000}"/>
    <cellStyle name="Normal 10 2 10 5 4 9" xfId="5707" xr:uid="{00000000-0005-0000-0000-00004B160000}"/>
    <cellStyle name="Normal 10 2 10 5 5" xfId="5708" xr:uid="{00000000-0005-0000-0000-00004C160000}"/>
    <cellStyle name="Normal 10 2 10 5 5 10" xfId="5709" xr:uid="{00000000-0005-0000-0000-00004D160000}"/>
    <cellStyle name="Normal 10 2 10 5 5 2" xfId="5710" xr:uid="{00000000-0005-0000-0000-00004E160000}"/>
    <cellStyle name="Normal 10 2 10 5 5 3" xfId="5711" xr:uid="{00000000-0005-0000-0000-00004F160000}"/>
    <cellStyle name="Normal 10 2 10 5 5 4" xfId="5712" xr:uid="{00000000-0005-0000-0000-000050160000}"/>
    <cellStyle name="Normal 10 2 10 5 5 5" xfId="5713" xr:uid="{00000000-0005-0000-0000-000051160000}"/>
    <cellStyle name="Normal 10 2 10 5 5 6" xfId="5714" xr:uid="{00000000-0005-0000-0000-000052160000}"/>
    <cellStyle name="Normal 10 2 10 5 5 7" xfId="5715" xr:uid="{00000000-0005-0000-0000-000053160000}"/>
    <cellStyle name="Normal 10 2 10 5 5 8" xfId="5716" xr:uid="{00000000-0005-0000-0000-000054160000}"/>
    <cellStyle name="Normal 10 2 10 5 5 9" xfId="5717" xr:uid="{00000000-0005-0000-0000-000055160000}"/>
    <cellStyle name="Normal 10 2 10 5 6" xfId="5718" xr:uid="{00000000-0005-0000-0000-000056160000}"/>
    <cellStyle name="Normal 10 2 10 5 7" xfId="5719" xr:uid="{00000000-0005-0000-0000-000057160000}"/>
    <cellStyle name="Normal 10 2 10 5 8" xfId="5720" xr:uid="{00000000-0005-0000-0000-000058160000}"/>
    <cellStyle name="Normal 10 2 10 5 9" xfId="5721" xr:uid="{00000000-0005-0000-0000-000059160000}"/>
    <cellStyle name="Normal 10 2 10 50" xfId="406" xr:uid="{00000000-0005-0000-0000-000096010000}"/>
    <cellStyle name="Normal 10 2 10 6" xfId="5722" xr:uid="{00000000-0005-0000-0000-00005A160000}"/>
    <cellStyle name="Normal 10 2 10 6 10" xfId="5723" xr:uid="{00000000-0005-0000-0000-00005B160000}"/>
    <cellStyle name="Normal 10 2 10 6 11" xfId="5724" xr:uid="{00000000-0005-0000-0000-00005C160000}"/>
    <cellStyle name="Normal 10 2 10 6 12" xfId="5725" xr:uid="{00000000-0005-0000-0000-00005D160000}"/>
    <cellStyle name="Normal 10 2 10 6 13" xfId="5726" xr:uid="{00000000-0005-0000-0000-00005E160000}"/>
    <cellStyle name="Normal 10 2 10 6 14" xfId="5727" xr:uid="{00000000-0005-0000-0000-00005F160000}"/>
    <cellStyle name="Normal 10 2 10 6 2" xfId="5728" xr:uid="{00000000-0005-0000-0000-000060160000}"/>
    <cellStyle name="Normal 10 2 10 6 2 10" xfId="5729" xr:uid="{00000000-0005-0000-0000-000061160000}"/>
    <cellStyle name="Normal 10 2 10 6 2 2" xfId="5730" xr:uid="{00000000-0005-0000-0000-000062160000}"/>
    <cellStyle name="Normal 10 2 10 6 2 3" xfId="5731" xr:uid="{00000000-0005-0000-0000-000063160000}"/>
    <cellStyle name="Normal 10 2 10 6 2 4" xfId="5732" xr:uid="{00000000-0005-0000-0000-000064160000}"/>
    <cellStyle name="Normal 10 2 10 6 2 5" xfId="5733" xr:uid="{00000000-0005-0000-0000-000065160000}"/>
    <cellStyle name="Normal 10 2 10 6 2 6" xfId="5734" xr:uid="{00000000-0005-0000-0000-000066160000}"/>
    <cellStyle name="Normal 10 2 10 6 2 7" xfId="5735" xr:uid="{00000000-0005-0000-0000-000067160000}"/>
    <cellStyle name="Normal 10 2 10 6 2 8" xfId="5736" xr:uid="{00000000-0005-0000-0000-000068160000}"/>
    <cellStyle name="Normal 10 2 10 6 2 9" xfId="5737" xr:uid="{00000000-0005-0000-0000-000069160000}"/>
    <cellStyle name="Normal 10 2 10 6 3" xfId="5738" xr:uid="{00000000-0005-0000-0000-00006A160000}"/>
    <cellStyle name="Normal 10 2 10 6 3 10" xfId="5739" xr:uid="{00000000-0005-0000-0000-00006B160000}"/>
    <cellStyle name="Normal 10 2 10 6 3 2" xfId="5740" xr:uid="{00000000-0005-0000-0000-00006C160000}"/>
    <cellStyle name="Normal 10 2 10 6 3 3" xfId="5741" xr:uid="{00000000-0005-0000-0000-00006D160000}"/>
    <cellStyle name="Normal 10 2 10 6 3 4" xfId="5742" xr:uid="{00000000-0005-0000-0000-00006E160000}"/>
    <cellStyle name="Normal 10 2 10 6 3 5" xfId="5743" xr:uid="{00000000-0005-0000-0000-00006F160000}"/>
    <cellStyle name="Normal 10 2 10 6 3 6" xfId="5744" xr:uid="{00000000-0005-0000-0000-000070160000}"/>
    <cellStyle name="Normal 10 2 10 6 3 7" xfId="5745" xr:uid="{00000000-0005-0000-0000-000071160000}"/>
    <cellStyle name="Normal 10 2 10 6 3 8" xfId="5746" xr:uid="{00000000-0005-0000-0000-000072160000}"/>
    <cellStyle name="Normal 10 2 10 6 3 9" xfId="5747" xr:uid="{00000000-0005-0000-0000-000073160000}"/>
    <cellStyle name="Normal 10 2 10 6 4" xfId="5748" xr:uid="{00000000-0005-0000-0000-000074160000}"/>
    <cellStyle name="Normal 10 2 10 6 4 10" xfId="5749" xr:uid="{00000000-0005-0000-0000-000075160000}"/>
    <cellStyle name="Normal 10 2 10 6 4 2" xfId="5750" xr:uid="{00000000-0005-0000-0000-000076160000}"/>
    <cellStyle name="Normal 10 2 10 6 4 3" xfId="5751" xr:uid="{00000000-0005-0000-0000-000077160000}"/>
    <cellStyle name="Normal 10 2 10 6 4 4" xfId="5752" xr:uid="{00000000-0005-0000-0000-000078160000}"/>
    <cellStyle name="Normal 10 2 10 6 4 5" xfId="5753" xr:uid="{00000000-0005-0000-0000-000079160000}"/>
    <cellStyle name="Normal 10 2 10 6 4 6" xfId="5754" xr:uid="{00000000-0005-0000-0000-00007A160000}"/>
    <cellStyle name="Normal 10 2 10 6 4 7" xfId="5755" xr:uid="{00000000-0005-0000-0000-00007B160000}"/>
    <cellStyle name="Normal 10 2 10 6 4 8" xfId="5756" xr:uid="{00000000-0005-0000-0000-00007C160000}"/>
    <cellStyle name="Normal 10 2 10 6 4 9" xfId="5757" xr:uid="{00000000-0005-0000-0000-00007D160000}"/>
    <cellStyle name="Normal 10 2 10 6 5" xfId="5758" xr:uid="{00000000-0005-0000-0000-00007E160000}"/>
    <cellStyle name="Normal 10 2 10 6 5 10" xfId="5759" xr:uid="{00000000-0005-0000-0000-00007F160000}"/>
    <cellStyle name="Normal 10 2 10 6 5 2" xfId="5760" xr:uid="{00000000-0005-0000-0000-000080160000}"/>
    <cellStyle name="Normal 10 2 10 6 5 3" xfId="5761" xr:uid="{00000000-0005-0000-0000-000081160000}"/>
    <cellStyle name="Normal 10 2 10 6 5 4" xfId="5762" xr:uid="{00000000-0005-0000-0000-000082160000}"/>
    <cellStyle name="Normal 10 2 10 6 5 5" xfId="5763" xr:uid="{00000000-0005-0000-0000-000083160000}"/>
    <cellStyle name="Normal 10 2 10 6 5 6" xfId="5764" xr:uid="{00000000-0005-0000-0000-000084160000}"/>
    <cellStyle name="Normal 10 2 10 6 5 7" xfId="5765" xr:uid="{00000000-0005-0000-0000-000085160000}"/>
    <cellStyle name="Normal 10 2 10 6 5 8" xfId="5766" xr:uid="{00000000-0005-0000-0000-000086160000}"/>
    <cellStyle name="Normal 10 2 10 6 5 9" xfId="5767" xr:uid="{00000000-0005-0000-0000-000087160000}"/>
    <cellStyle name="Normal 10 2 10 6 6" xfId="5768" xr:uid="{00000000-0005-0000-0000-000088160000}"/>
    <cellStyle name="Normal 10 2 10 6 7" xfId="5769" xr:uid="{00000000-0005-0000-0000-000089160000}"/>
    <cellStyle name="Normal 10 2 10 6 8" xfId="5770" xr:uid="{00000000-0005-0000-0000-00008A160000}"/>
    <cellStyle name="Normal 10 2 10 6 9" xfId="5771" xr:uid="{00000000-0005-0000-0000-00008B160000}"/>
    <cellStyle name="Normal 10 2 10 7" xfId="5772" xr:uid="{00000000-0005-0000-0000-00008C160000}"/>
    <cellStyle name="Normal 10 2 10 7 10" xfId="5773" xr:uid="{00000000-0005-0000-0000-00008D160000}"/>
    <cellStyle name="Normal 10 2 10 7 11" xfId="5774" xr:uid="{00000000-0005-0000-0000-00008E160000}"/>
    <cellStyle name="Normal 10 2 10 7 12" xfId="5775" xr:uid="{00000000-0005-0000-0000-00008F160000}"/>
    <cellStyle name="Normal 10 2 10 7 13" xfId="5776" xr:uid="{00000000-0005-0000-0000-000090160000}"/>
    <cellStyle name="Normal 10 2 10 7 14" xfId="5777" xr:uid="{00000000-0005-0000-0000-000091160000}"/>
    <cellStyle name="Normal 10 2 10 7 2" xfId="5778" xr:uid="{00000000-0005-0000-0000-000092160000}"/>
    <cellStyle name="Normal 10 2 10 7 2 10" xfId="5779" xr:uid="{00000000-0005-0000-0000-000093160000}"/>
    <cellStyle name="Normal 10 2 10 7 2 2" xfId="5780" xr:uid="{00000000-0005-0000-0000-000094160000}"/>
    <cellStyle name="Normal 10 2 10 7 2 3" xfId="5781" xr:uid="{00000000-0005-0000-0000-000095160000}"/>
    <cellStyle name="Normal 10 2 10 7 2 4" xfId="5782" xr:uid="{00000000-0005-0000-0000-000096160000}"/>
    <cellStyle name="Normal 10 2 10 7 2 5" xfId="5783" xr:uid="{00000000-0005-0000-0000-000097160000}"/>
    <cellStyle name="Normal 10 2 10 7 2 6" xfId="5784" xr:uid="{00000000-0005-0000-0000-000098160000}"/>
    <cellStyle name="Normal 10 2 10 7 2 7" xfId="5785" xr:uid="{00000000-0005-0000-0000-000099160000}"/>
    <cellStyle name="Normal 10 2 10 7 2 8" xfId="5786" xr:uid="{00000000-0005-0000-0000-00009A160000}"/>
    <cellStyle name="Normal 10 2 10 7 2 9" xfId="5787" xr:uid="{00000000-0005-0000-0000-00009B160000}"/>
    <cellStyle name="Normal 10 2 10 7 3" xfId="5788" xr:uid="{00000000-0005-0000-0000-00009C160000}"/>
    <cellStyle name="Normal 10 2 10 7 3 10" xfId="5789" xr:uid="{00000000-0005-0000-0000-00009D160000}"/>
    <cellStyle name="Normal 10 2 10 7 3 2" xfId="5790" xr:uid="{00000000-0005-0000-0000-00009E160000}"/>
    <cellStyle name="Normal 10 2 10 7 3 3" xfId="5791" xr:uid="{00000000-0005-0000-0000-00009F160000}"/>
    <cellStyle name="Normal 10 2 10 7 3 4" xfId="5792" xr:uid="{00000000-0005-0000-0000-0000A0160000}"/>
    <cellStyle name="Normal 10 2 10 7 3 5" xfId="5793" xr:uid="{00000000-0005-0000-0000-0000A1160000}"/>
    <cellStyle name="Normal 10 2 10 7 3 6" xfId="5794" xr:uid="{00000000-0005-0000-0000-0000A2160000}"/>
    <cellStyle name="Normal 10 2 10 7 3 7" xfId="5795" xr:uid="{00000000-0005-0000-0000-0000A3160000}"/>
    <cellStyle name="Normal 10 2 10 7 3 8" xfId="5796" xr:uid="{00000000-0005-0000-0000-0000A4160000}"/>
    <cellStyle name="Normal 10 2 10 7 3 9" xfId="5797" xr:uid="{00000000-0005-0000-0000-0000A5160000}"/>
    <cellStyle name="Normal 10 2 10 7 4" xfId="5798" xr:uid="{00000000-0005-0000-0000-0000A6160000}"/>
    <cellStyle name="Normal 10 2 10 7 4 10" xfId="5799" xr:uid="{00000000-0005-0000-0000-0000A7160000}"/>
    <cellStyle name="Normal 10 2 10 7 4 2" xfId="5800" xr:uid="{00000000-0005-0000-0000-0000A8160000}"/>
    <cellStyle name="Normal 10 2 10 7 4 3" xfId="5801" xr:uid="{00000000-0005-0000-0000-0000A9160000}"/>
    <cellStyle name="Normal 10 2 10 7 4 4" xfId="5802" xr:uid="{00000000-0005-0000-0000-0000AA160000}"/>
    <cellStyle name="Normal 10 2 10 7 4 5" xfId="5803" xr:uid="{00000000-0005-0000-0000-0000AB160000}"/>
    <cellStyle name="Normal 10 2 10 7 4 6" xfId="5804" xr:uid="{00000000-0005-0000-0000-0000AC160000}"/>
    <cellStyle name="Normal 10 2 10 7 4 7" xfId="5805" xr:uid="{00000000-0005-0000-0000-0000AD160000}"/>
    <cellStyle name="Normal 10 2 10 7 4 8" xfId="5806" xr:uid="{00000000-0005-0000-0000-0000AE160000}"/>
    <cellStyle name="Normal 10 2 10 7 4 9" xfId="5807" xr:uid="{00000000-0005-0000-0000-0000AF160000}"/>
    <cellStyle name="Normal 10 2 10 7 5" xfId="5808" xr:uid="{00000000-0005-0000-0000-0000B0160000}"/>
    <cellStyle name="Normal 10 2 10 7 5 10" xfId="5809" xr:uid="{00000000-0005-0000-0000-0000B1160000}"/>
    <cellStyle name="Normal 10 2 10 7 5 2" xfId="5810" xr:uid="{00000000-0005-0000-0000-0000B2160000}"/>
    <cellStyle name="Normal 10 2 10 7 5 3" xfId="5811" xr:uid="{00000000-0005-0000-0000-0000B3160000}"/>
    <cellStyle name="Normal 10 2 10 7 5 4" xfId="5812" xr:uid="{00000000-0005-0000-0000-0000B4160000}"/>
    <cellStyle name="Normal 10 2 10 7 5 5" xfId="5813" xr:uid="{00000000-0005-0000-0000-0000B5160000}"/>
    <cellStyle name="Normal 10 2 10 7 5 6" xfId="5814" xr:uid="{00000000-0005-0000-0000-0000B6160000}"/>
    <cellStyle name="Normal 10 2 10 7 5 7" xfId="5815" xr:uid="{00000000-0005-0000-0000-0000B7160000}"/>
    <cellStyle name="Normal 10 2 10 7 5 8" xfId="5816" xr:uid="{00000000-0005-0000-0000-0000B8160000}"/>
    <cellStyle name="Normal 10 2 10 7 5 9" xfId="5817" xr:uid="{00000000-0005-0000-0000-0000B9160000}"/>
    <cellStyle name="Normal 10 2 10 7 6" xfId="5818" xr:uid="{00000000-0005-0000-0000-0000BA160000}"/>
    <cellStyle name="Normal 10 2 10 7 7" xfId="5819" xr:uid="{00000000-0005-0000-0000-0000BB160000}"/>
    <cellStyle name="Normal 10 2 10 7 8" xfId="5820" xr:uid="{00000000-0005-0000-0000-0000BC160000}"/>
    <cellStyle name="Normal 10 2 10 7 9" xfId="5821" xr:uid="{00000000-0005-0000-0000-0000BD160000}"/>
    <cellStyle name="Normal 10 2 10 8" xfId="5822" xr:uid="{00000000-0005-0000-0000-0000BE160000}"/>
    <cellStyle name="Normal 10 2 10 8 10" xfId="5823" xr:uid="{00000000-0005-0000-0000-0000BF160000}"/>
    <cellStyle name="Normal 10 2 10 8 11" xfId="5824" xr:uid="{00000000-0005-0000-0000-0000C0160000}"/>
    <cellStyle name="Normal 10 2 10 8 12" xfId="5825" xr:uid="{00000000-0005-0000-0000-0000C1160000}"/>
    <cellStyle name="Normal 10 2 10 8 13" xfId="5826" xr:uid="{00000000-0005-0000-0000-0000C2160000}"/>
    <cellStyle name="Normal 10 2 10 8 14" xfId="5827" xr:uid="{00000000-0005-0000-0000-0000C3160000}"/>
    <cellStyle name="Normal 10 2 10 8 2" xfId="5828" xr:uid="{00000000-0005-0000-0000-0000C4160000}"/>
    <cellStyle name="Normal 10 2 10 8 2 10" xfId="5829" xr:uid="{00000000-0005-0000-0000-0000C5160000}"/>
    <cellStyle name="Normal 10 2 10 8 2 2" xfId="5830" xr:uid="{00000000-0005-0000-0000-0000C6160000}"/>
    <cellStyle name="Normal 10 2 10 8 2 3" xfId="5831" xr:uid="{00000000-0005-0000-0000-0000C7160000}"/>
    <cellStyle name="Normal 10 2 10 8 2 4" xfId="5832" xr:uid="{00000000-0005-0000-0000-0000C8160000}"/>
    <cellStyle name="Normal 10 2 10 8 2 5" xfId="5833" xr:uid="{00000000-0005-0000-0000-0000C9160000}"/>
    <cellStyle name="Normal 10 2 10 8 2 6" xfId="5834" xr:uid="{00000000-0005-0000-0000-0000CA160000}"/>
    <cellStyle name="Normal 10 2 10 8 2 7" xfId="5835" xr:uid="{00000000-0005-0000-0000-0000CB160000}"/>
    <cellStyle name="Normal 10 2 10 8 2 8" xfId="5836" xr:uid="{00000000-0005-0000-0000-0000CC160000}"/>
    <cellStyle name="Normal 10 2 10 8 2 9" xfId="5837" xr:uid="{00000000-0005-0000-0000-0000CD160000}"/>
    <cellStyle name="Normal 10 2 10 8 3" xfId="5838" xr:uid="{00000000-0005-0000-0000-0000CE160000}"/>
    <cellStyle name="Normal 10 2 10 8 3 10" xfId="5839" xr:uid="{00000000-0005-0000-0000-0000CF160000}"/>
    <cellStyle name="Normal 10 2 10 8 3 2" xfId="5840" xr:uid="{00000000-0005-0000-0000-0000D0160000}"/>
    <cellStyle name="Normal 10 2 10 8 3 3" xfId="5841" xr:uid="{00000000-0005-0000-0000-0000D1160000}"/>
    <cellStyle name="Normal 10 2 10 8 3 4" xfId="5842" xr:uid="{00000000-0005-0000-0000-0000D2160000}"/>
    <cellStyle name="Normal 10 2 10 8 3 5" xfId="5843" xr:uid="{00000000-0005-0000-0000-0000D3160000}"/>
    <cellStyle name="Normal 10 2 10 8 3 6" xfId="5844" xr:uid="{00000000-0005-0000-0000-0000D4160000}"/>
    <cellStyle name="Normal 10 2 10 8 3 7" xfId="5845" xr:uid="{00000000-0005-0000-0000-0000D5160000}"/>
    <cellStyle name="Normal 10 2 10 8 3 8" xfId="5846" xr:uid="{00000000-0005-0000-0000-0000D6160000}"/>
    <cellStyle name="Normal 10 2 10 8 3 9" xfId="5847" xr:uid="{00000000-0005-0000-0000-0000D7160000}"/>
    <cellStyle name="Normal 10 2 10 8 4" xfId="5848" xr:uid="{00000000-0005-0000-0000-0000D8160000}"/>
    <cellStyle name="Normal 10 2 10 8 4 10" xfId="5849" xr:uid="{00000000-0005-0000-0000-0000D9160000}"/>
    <cellStyle name="Normal 10 2 10 8 4 2" xfId="5850" xr:uid="{00000000-0005-0000-0000-0000DA160000}"/>
    <cellStyle name="Normal 10 2 10 8 4 3" xfId="5851" xr:uid="{00000000-0005-0000-0000-0000DB160000}"/>
    <cellStyle name="Normal 10 2 10 8 4 4" xfId="5852" xr:uid="{00000000-0005-0000-0000-0000DC160000}"/>
    <cellStyle name="Normal 10 2 10 8 4 5" xfId="5853" xr:uid="{00000000-0005-0000-0000-0000DD160000}"/>
    <cellStyle name="Normal 10 2 10 8 4 6" xfId="5854" xr:uid="{00000000-0005-0000-0000-0000DE160000}"/>
    <cellStyle name="Normal 10 2 10 8 4 7" xfId="5855" xr:uid="{00000000-0005-0000-0000-0000DF160000}"/>
    <cellStyle name="Normal 10 2 10 8 4 8" xfId="5856" xr:uid="{00000000-0005-0000-0000-0000E0160000}"/>
    <cellStyle name="Normal 10 2 10 8 4 9" xfId="5857" xr:uid="{00000000-0005-0000-0000-0000E1160000}"/>
    <cellStyle name="Normal 10 2 10 8 5" xfId="5858" xr:uid="{00000000-0005-0000-0000-0000E2160000}"/>
    <cellStyle name="Normal 10 2 10 8 5 10" xfId="5859" xr:uid="{00000000-0005-0000-0000-0000E3160000}"/>
    <cellStyle name="Normal 10 2 10 8 5 2" xfId="5860" xr:uid="{00000000-0005-0000-0000-0000E4160000}"/>
    <cellStyle name="Normal 10 2 10 8 5 3" xfId="5861" xr:uid="{00000000-0005-0000-0000-0000E5160000}"/>
    <cellStyle name="Normal 10 2 10 8 5 4" xfId="5862" xr:uid="{00000000-0005-0000-0000-0000E6160000}"/>
    <cellStyle name="Normal 10 2 10 8 5 5" xfId="5863" xr:uid="{00000000-0005-0000-0000-0000E7160000}"/>
    <cellStyle name="Normal 10 2 10 8 5 6" xfId="5864" xr:uid="{00000000-0005-0000-0000-0000E8160000}"/>
    <cellStyle name="Normal 10 2 10 8 5 7" xfId="5865" xr:uid="{00000000-0005-0000-0000-0000E9160000}"/>
    <cellStyle name="Normal 10 2 10 8 5 8" xfId="5866" xr:uid="{00000000-0005-0000-0000-0000EA160000}"/>
    <cellStyle name="Normal 10 2 10 8 5 9" xfId="5867" xr:uid="{00000000-0005-0000-0000-0000EB160000}"/>
    <cellStyle name="Normal 10 2 10 8 6" xfId="5868" xr:uid="{00000000-0005-0000-0000-0000EC160000}"/>
    <cellStyle name="Normal 10 2 10 8 7" xfId="5869" xr:uid="{00000000-0005-0000-0000-0000ED160000}"/>
    <cellStyle name="Normal 10 2 10 8 8" xfId="5870" xr:uid="{00000000-0005-0000-0000-0000EE160000}"/>
    <cellStyle name="Normal 10 2 10 8 9" xfId="5871" xr:uid="{00000000-0005-0000-0000-0000EF160000}"/>
    <cellStyle name="Normal 10 2 10 9" xfId="5872" xr:uid="{00000000-0005-0000-0000-0000F0160000}"/>
    <cellStyle name="Normal 10 2 10 9 10" xfId="5873" xr:uid="{00000000-0005-0000-0000-0000F1160000}"/>
    <cellStyle name="Normal 10 2 10 9 11" xfId="5874" xr:uid="{00000000-0005-0000-0000-0000F2160000}"/>
    <cellStyle name="Normal 10 2 10 9 12" xfId="5875" xr:uid="{00000000-0005-0000-0000-0000F3160000}"/>
    <cellStyle name="Normal 10 2 10 9 13" xfId="5876" xr:uid="{00000000-0005-0000-0000-0000F4160000}"/>
    <cellStyle name="Normal 10 2 10 9 14" xfId="5877" xr:uid="{00000000-0005-0000-0000-0000F5160000}"/>
    <cellStyle name="Normal 10 2 10 9 2" xfId="5878" xr:uid="{00000000-0005-0000-0000-0000F6160000}"/>
    <cellStyle name="Normal 10 2 10 9 2 10" xfId="5879" xr:uid="{00000000-0005-0000-0000-0000F7160000}"/>
    <cellStyle name="Normal 10 2 10 9 2 2" xfId="5880" xr:uid="{00000000-0005-0000-0000-0000F8160000}"/>
    <cellStyle name="Normal 10 2 10 9 2 3" xfId="5881" xr:uid="{00000000-0005-0000-0000-0000F9160000}"/>
    <cellStyle name="Normal 10 2 10 9 2 4" xfId="5882" xr:uid="{00000000-0005-0000-0000-0000FA160000}"/>
    <cellStyle name="Normal 10 2 10 9 2 5" xfId="5883" xr:uid="{00000000-0005-0000-0000-0000FB160000}"/>
    <cellStyle name="Normal 10 2 10 9 2 6" xfId="5884" xr:uid="{00000000-0005-0000-0000-0000FC160000}"/>
    <cellStyle name="Normal 10 2 10 9 2 7" xfId="5885" xr:uid="{00000000-0005-0000-0000-0000FD160000}"/>
    <cellStyle name="Normal 10 2 10 9 2 8" xfId="5886" xr:uid="{00000000-0005-0000-0000-0000FE160000}"/>
    <cellStyle name="Normal 10 2 10 9 2 9" xfId="5887" xr:uid="{00000000-0005-0000-0000-0000FF160000}"/>
    <cellStyle name="Normal 10 2 10 9 3" xfId="5888" xr:uid="{00000000-0005-0000-0000-000000170000}"/>
    <cellStyle name="Normal 10 2 10 9 3 10" xfId="5889" xr:uid="{00000000-0005-0000-0000-000001170000}"/>
    <cellStyle name="Normal 10 2 10 9 3 2" xfId="5890" xr:uid="{00000000-0005-0000-0000-000002170000}"/>
    <cellStyle name="Normal 10 2 10 9 3 3" xfId="5891" xr:uid="{00000000-0005-0000-0000-000003170000}"/>
    <cellStyle name="Normal 10 2 10 9 3 4" xfId="5892" xr:uid="{00000000-0005-0000-0000-000004170000}"/>
    <cellStyle name="Normal 10 2 10 9 3 5" xfId="5893" xr:uid="{00000000-0005-0000-0000-000005170000}"/>
    <cellStyle name="Normal 10 2 10 9 3 6" xfId="5894" xr:uid="{00000000-0005-0000-0000-000006170000}"/>
    <cellStyle name="Normal 10 2 10 9 3 7" xfId="5895" xr:uid="{00000000-0005-0000-0000-000007170000}"/>
    <cellStyle name="Normal 10 2 10 9 3 8" xfId="5896" xr:uid="{00000000-0005-0000-0000-000008170000}"/>
    <cellStyle name="Normal 10 2 10 9 3 9" xfId="5897" xr:uid="{00000000-0005-0000-0000-000009170000}"/>
    <cellStyle name="Normal 10 2 10 9 4" xfId="5898" xr:uid="{00000000-0005-0000-0000-00000A170000}"/>
    <cellStyle name="Normal 10 2 10 9 4 10" xfId="5899" xr:uid="{00000000-0005-0000-0000-00000B170000}"/>
    <cellStyle name="Normal 10 2 10 9 4 2" xfId="5900" xr:uid="{00000000-0005-0000-0000-00000C170000}"/>
    <cellStyle name="Normal 10 2 10 9 4 3" xfId="5901" xr:uid="{00000000-0005-0000-0000-00000D170000}"/>
    <cellStyle name="Normal 10 2 10 9 4 4" xfId="5902" xr:uid="{00000000-0005-0000-0000-00000E170000}"/>
    <cellStyle name="Normal 10 2 10 9 4 5" xfId="5903" xr:uid="{00000000-0005-0000-0000-00000F170000}"/>
    <cellStyle name="Normal 10 2 10 9 4 6" xfId="5904" xr:uid="{00000000-0005-0000-0000-000010170000}"/>
    <cellStyle name="Normal 10 2 10 9 4 7" xfId="5905" xr:uid="{00000000-0005-0000-0000-000011170000}"/>
    <cellStyle name="Normal 10 2 10 9 4 8" xfId="5906" xr:uid="{00000000-0005-0000-0000-000012170000}"/>
    <cellStyle name="Normal 10 2 10 9 4 9" xfId="5907" xr:uid="{00000000-0005-0000-0000-000013170000}"/>
    <cellStyle name="Normal 10 2 10 9 5" xfId="5908" xr:uid="{00000000-0005-0000-0000-000014170000}"/>
    <cellStyle name="Normal 10 2 10 9 5 10" xfId="5909" xr:uid="{00000000-0005-0000-0000-000015170000}"/>
    <cellStyle name="Normal 10 2 10 9 5 2" xfId="5910" xr:uid="{00000000-0005-0000-0000-000016170000}"/>
    <cellStyle name="Normal 10 2 10 9 5 3" xfId="5911" xr:uid="{00000000-0005-0000-0000-000017170000}"/>
    <cellStyle name="Normal 10 2 10 9 5 4" xfId="5912" xr:uid="{00000000-0005-0000-0000-000018170000}"/>
    <cellStyle name="Normal 10 2 10 9 5 5" xfId="5913" xr:uid="{00000000-0005-0000-0000-000019170000}"/>
    <cellStyle name="Normal 10 2 10 9 5 6" xfId="5914" xr:uid="{00000000-0005-0000-0000-00001A170000}"/>
    <cellStyle name="Normal 10 2 10 9 5 7" xfId="5915" xr:uid="{00000000-0005-0000-0000-00001B170000}"/>
    <cellStyle name="Normal 10 2 10 9 5 8" xfId="5916" xr:uid="{00000000-0005-0000-0000-00001C170000}"/>
    <cellStyle name="Normal 10 2 10 9 5 9" xfId="5917" xr:uid="{00000000-0005-0000-0000-00001D170000}"/>
    <cellStyle name="Normal 10 2 10 9 6" xfId="5918" xr:uid="{00000000-0005-0000-0000-00001E170000}"/>
    <cellStyle name="Normal 10 2 10 9 7" xfId="5919" xr:uid="{00000000-0005-0000-0000-00001F170000}"/>
    <cellStyle name="Normal 10 2 10 9 8" xfId="5920" xr:uid="{00000000-0005-0000-0000-000020170000}"/>
    <cellStyle name="Normal 10 2 10 9 9" xfId="5921" xr:uid="{00000000-0005-0000-0000-000021170000}"/>
    <cellStyle name="Normal 10 2 11" xfId="5922" xr:uid="{00000000-0005-0000-0000-000022170000}"/>
    <cellStyle name="Normal 10 2 12" xfId="5923" xr:uid="{00000000-0005-0000-0000-000023170000}"/>
    <cellStyle name="Normal 10 2 13" xfId="5924" xr:uid="{00000000-0005-0000-0000-000024170000}"/>
    <cellStyle name="Normal 10 2 14" xfId="5925" xr:uid="{00000000-0005-0000-0000-000025170000}"/>
    <cellStyle name="Normal 10 2 15" xfId="5926" xr:uid="{00000000-0005-0000-0000-000026170000}"/>
    <cellStyle name="Normal 10 2 16" xfId="5927" xr:uid="{00000000-0005-0000-0000-000027170000}"/>
    <cellStyle name="Normal 10 2 17" xfId="5928" xr:uid="{00000000-0005-0000-0000-000028170000}"/>
    <cellStyle name="Normal 10 2 18" xfId="5929" xr:uid="{00000000-0005-0000-0000-000029170000}"/>
    <cellStyle name="Normal 10 2 19" xfId="5930" xr:uid="{00000000-0005-0000-0000-00002A170000}"/>
    <cellStyle name="Normal 10 2 2" xfId="5931" xr:uid="{00000000-0005-0000-0000-00002B170000}"/>
    <cellStyle name="Normal 10 2 2 2" xfId="5932" xr:uid="{00000000-0005-0000-0000-00002C170000}"/>
    <cellStyle name="Normal 10 2 2 2 2" xfId="5933" xr:uid="{00000000-0005-0000-0000-00002D170000}"/>
    <cellStyle name="Normal 10 2 20" xfId="5934" xr:uid="{00000000-0005-0000-0000-00002E170000}"/>
    <cellStyle name="Normal 10 2 21" xfId="5935" xr:uid="{00000000-0005-0000-0000-00002F170000}"/>
    <cellStyle name="Normal 10 2 22" xfId="5936" xr:uid="{00000000-0005-0000-0000-000030170000}"/>
    <cellStyle name="Normal 10 2 23" xfId="5937" xr:uid="{00000000-0005-0000-0000-000031170000}"/>
    <cellStyle name="Normal 10 2 24" xfId="5938" xr:uid="{00000000-0005-0000-0000-000032170000}"/>
    <cellStyle name="Normal 10 2 25" xfId="5939" xr:uid="{00000000-0005-0000-0000-000033170000}"/>
    <cellStyle name="Normal 10 2 26" xfId="5940" xr:uid="{00000000-0005-0000-0000-000034170000}"/>
    <cellStyle name="Normal 10 2 27" xfId="5941" xr:uid="{00000000-0005-0000-0000-000035170000}"/>
    <cellStyle name="Normal 10 2 28" xfId="5942" xr:uid="{00000000-0005-0000-0000-000036170000}"/>
    <cellStyle name="Normal 10 2 29" xfId="5943" xr:uid="{00000000-0005-0000-0000-000037170000}"/>
    <cellStyle name="Normal 10 2 3" xfId="5944" xr:uid="{00000000-0005-0000-0000-000038170000}"/>
    <cellStyle name="Normal 10 2 30" xfId="5945" xr:uid="{00000000-0005-0000-0000-000039170000}"/>
    <cellStyle name="Normal 10 2 31" xfId="5946" xr:uid="{00000000-0005-0000-0000-00003A170000}"/>
    <cellStyle name="Normal 10 2 32" xfId="5947" xr:uid="{00000000-0005-0000-0000-00003B170000}"/>
    <cellStyle name="Normal 10 2 33" xfId="5948" xr:uid="{00000000-0005-0000-0000-00003C170000}"/>
    <cellStyle name="Normal 10 2 34" xfId="5949" xr:uid="{00000000-0005-0000-0000-00003D170000}"/>
    <cellStyle name="Normal 10 2 35" xfId="5950" xr:uid="{00000000-0005-0000-0000-00003E170000}"/>
    <cellStyle name="Normal 10 2 36" xfId="5951" xr:uid="{00000000-0005-0000-0000-00003F170000}"/>
    <cellStyle name="Normal 10 2 37" xfId="5952" xr:uid="{00000000-0005-0000-0000-000040170000}"/>
    <cellStyle name="Normal 10 2 38" xfId="5953" xr:uid="{00000000-0005-0000-0000-000041170000}"/>
    <cellStyle name="Normal 10 2 39" xfId="5954" xr:uid="{00000000-0005-0000-0000-000042170000}"/>
    <cellStyle name="Normal 10 2 4" xfId="5955" xr:uid="{00000000-0005-0000-0000-000043170000}"/>
    <cellStyle name="Normal 10 2 40" xfId="5956" xr:uid="{00000000-0005-0000-0000-000044170000}"/>
    <cellStyle name="Normal 10 2 41" xfId="5957" xr:uid="{00000000-0005-0000-0000-000045170000}"/>
    <cellStyle name="Normal 10 2 42" xfId="5958" xr:uid="{00000000-0005-0000-0000-000046170000}"/>
    <cellStyle name="Normal 10 2 43" xfId="5959" xr:uid="{00000000-0005-0000-0000-000047170000}"/>
    <cellStyle name="Normal 10 2 44" xfId="5960" xr:uid="{00000000-0005-0000-0000-000048170000}"/>
    <cellStyle name="Normal 10 2 45" xfId="5961" xr:uid="{00000000-0005-0000-0000-000049170000}"/>
    <cellStyle name="Normal 10 2 46" xfId="5962" xr:uid="{00000000-0005-0000-0000-00004A170000}"/>
    <cellStyle name="Normal 10 2 47" xfId="5963" xr:uid="{00000000-0005-0000-0000-00004B170000}"/>
    <cellStyle name="Normal 10 2 48" xfId="5964" xr:uid="{00000000-0005-0000-0000-00004C170000}"/>
    <cellStyle name="Normal 10 2 49" xfId="5965" xr:uid="{00000000-0005-0000-0000-00004D170000}"/>
    <cellStyle name="Normal 10 2 5" xfId="5966" xr:uid="{00000000-0005-0000-0000-00004E170000}"/>
    <cellStyle name="Normal 10 2 50" xfId="5967" xr:uid="{00000000-0005-0000-0000-00004F170000}"/>
    <cellStyle name="Normal 10 2 51" xfId="5968" xr:uid="{00000000-0005-0000-0000-000050170000}"/>
    <cellStyle name="Normal 10 2 52" xfId="5969" xr:uid="{00000000-0005-0000-0000-000051170000}"/>
    <cellStyle name="Normal 10 2 53" xfId="5970" xr:uid="{00000000-0005-0000-0000-000052170000}"/>
    <cellStyle name="Normal 10 2 54" xfId="5971" xr:uid="{00000000-0005-0000-0000-000053170000}"/>
    <cellStyle name="Normal 10 2 55" xfId="5972" xr:uid="{00000000-0005-0000-0000-000054170000}"/>
    <cellStyle name="Normal 10 2 56" xfId="5973" xr:uid="{00000000-0005-0000-0000-000055170000}"/>
    <cellStyle name="Normal 10 2 57" xfId="5974" xr:uid="{00000000-0005-0000-0000-000056170000}"/>
    <cellStyle name="Normal 10 2 58" xfId="5975" xr:uid="{00000000-0005-0000-0000-000057170000}"/>
    <cellStyle name="Normal 10 2 59" xfId="5976" xr:uid="{00000000-0005-0000-0000-000058170000}"/>
    <cellStyle name="Normal 10 2 6" xfId="5977" xr:uid="{00000000-0005-0000-0000-000059170000}"/>
    <cellStyle name="Normal 10 2 60" xfId="5978" xr:uid="{00000000-0005-0000-0000-00005A170000}"/>
    <cellStyle name="Normal 10 2 61" xfId="5979" xr:uid="{00000000-0005-0000-0000-00005B170000}"/>
    <cellStyle name="Normal 10 2 62" xfId="5980" xr:uid="{00000000-0005-0000-0000-00005C170000}"/>
    <cellStyle name="Normal 10 2 63" xfId="5981" xr:uid="{00000000-0005-0000-0000-00005D170000}"/>
    <cellStyle name="Normal 10 2 64" xfId="5982" xr:uid="{00000000-0005-0000-0000-00005E170000}"/>
    <cellStyle name="Normal 10 2 65" xfId="5983" xr:uid="{00000000-0005-0000-0000-00005F170000}"/>
    <cellStyle name="Normal 10 2 66" xfId="5984" xr:uid="{00000000-0005-0000-0000-000060170000}"/>
    <cellStyle name="Normal 10 2 67" xfId="5985" xr:uid="{00000000-0005-0000-0000-000061170000}"/>
    <cellStyle name="Normal 10 2 68" xfId="5986" xr:uid="{00000000-0005-0000-0000-000062170000}"/>
    <cellStyle name="Normal 10 2 69" xfId="5987" xr:uid="{00000000-0005-0000-0000-000063170000}"/>
    <cellStyle name="Normal 10 2 7" xfId="5988" xr:uid="{00000000-0005-0000-0000-000064170000}"/>
    <cellStyle name="Normal 10 2 70" xfId="5989" xr:uid="{00000000-0005-0000-0000-000065170000}"/>
    <cellStyle name="Normal 10 2 71" xfId="5990" xr:uid="{00000000-0005-0000-0000-000066170000}"/>
    <cellStyle name="Normal 10 2 72" xfId="5991" xr:uid="{00000000-0005-0000-0000-000067170000}"/>
    <cellStyle name="Normal 10 2 73" xfId="5992" xr:uid="{00000000-0005-0000-0000-000068170000}"/>
    <cellStyle name="Normal 10 2 74" xfId="5993" xr:uid="{00000000-0005-0000-0000-000069170000}"/>
    <cellStyle name="Normal 10 2 75" xfId="5994" xr:uid="{00000000-0005-0000-0000-00006A170000}"/>
    <cellStyle name="Normal 10 2 76" xfId="5995" xr:uid="{00000000-0005-0000-0000-00006B170000}"/>
    <cellStyle name="Normal 10 2 77" xfId="5996" xr:uid="{00000000-0005-0000-0000-00006C170000}"/>
    <cellStyle name="Normal 10 2 78" xfId="5997" xr:uid="{00000000-0005-0000-0000-00006D170000}"/>
    <cellStyle name="Normal 10 2 79" xfId="5998" xr:uid="{00000000-0005-0000-0000-00006E170000}"/>
    <cellStyle name="Normal 10 2 8" xfId="5999" xr:uid="{00000000-0005-0000-0000-00006F170000}"/>
    <cellStyle name="Normal 10 2 9" xfId="6000" xr:uid="{00000000-0005-0000-0000-000070170000}"/>
    <cellStyle name="Normal 10 2_Enlaces" xfId="6001" xr:uid="{00000000-0005-0000-0000-000071170000}"/>
    <cellStyle name="Normal 10 20" xfId="6002" xr:uid="{00000000-0005-0000-0000-000072170000}"/>
    <cellStyle name="Normal 10 21" xfId="6003" xr:uid="{00000000-0005-0000-0000-000073170000}"/>
    <cellStyle name="Normal 10 22" xfId="6004" xr:uid="{00000000-0005-0000-0000-000074170000}"/>
    <cellStyle name="Normal 10 23" xfId="6005" xr:uid="{00000000-0005-0000-0000-000075170000}"/>
    <cellStyle name="Normal 10 24" xfId="6006" xr:uid="{00000000-0005-0000-0000-000076170000}"/>
    <cellStyle name="Normal 10 25" xfId="6007" xr:uid="{00000000-0005-0000-0000-000077170000}"/>
    <cellStyle name="Normal 10 26" xfId="6008" xr:uid="{00000000-0005-0000-0000-000078170000}"/>
    <cellStyle name="Normal 10 27" xfId="6009" xr:uid="{00000000-0005-0000-0000-000079170000}"/>
    <cellStyle name="Normal 10 28" xfId="6010" xr:uid="{00000000-0005-0000-0000-00007A170000}"/>
    <cellStyle name="Normal 10 29" xfId="6011" xr:uid="{00000000-0005-0000-0000-00007B170000}"/>
    <cellStyle name="Normal 10 3" xfId="6012" xr:uid="{00000000-0005-0000-0000-00007C170000}"/>
    <cellStyle name="Normal 10 3 2" xfId="6013" xr:uid="{00000000-0005-0000-0000-00007D170000}"/>
    <cellStyle name="Normal 10 3 3" xfId="6014" xr:uid="{00000000-0005-0000-0000-00007E170000}"/>
    <cellStyle name="Normal 10 3 4" xfId="6015" xr:uid="{00000000-0005-0000-0000-00007F170000}"/>
    <cellStyle name="Normal 10 3 4 2" xfId="6016" xr:uid="{00000000-0005-0000-0000-000080170000}"/>
    <cellStyle name="Normal 10 3 4 2 2" xfId="6017" xr:uid="{00000000-0005-0000-0000-000081170000}"/>
    <cellStyle name="Normal 10 3 4 3" xfId="6018" xr:uid="{00000000-0005-0000-0000-000082170000}"/>
    <cellStyle name="Normal 10 3 5" xfId="6019" xr:uid="{00000000-0005-0000-0000-000083170000}"/>
    <cellStyle name="Normal 10 3 6" xfId="6020" xr:uid="{00000000-0005-0000-0000-000084170000}"/>
    <cellStyle name="Normal 10 3 7" xfId="6021" xr:uid="{00000000-0005-0000-0000-000085170000}"/>
    <cellStyle name="Normal 10 3 7 2" xfId="6022" xr:uid="{00000000-0005-0000-0000-000086170000}"/>
    <cellStyle name="Normal 10 3 8" xfId="6023" xr:uid="{00000000-0005-0000-0000-000087170000}"/>
    <cellStyle name="Normal 10 3 9" xfId="6024" xr:uid="{00000000-0005-0000-0000-000088170000}"/>
    <cellStyle name="Normal 10 3_Implem" xfId="6025" xr:uid="{00000000-0005-0000-0000-000089170000}"/>
    <cellStyle name="Normal 10 30" xfId="6026" xr:uid="{00000000-0005-0000-0000-00008A170000}"/>
    <cellStyle name="Normal 10 31" xfId="6027" xr:uid="{00000000-0005-0000-0000-00008B170000}"/>
    <cellStyle name="Normal 10 32" xfId="2606" xr:uid="{00000000-0005-0000-0000-00002E0A0000}"/>
    <cellStyle name="Normal 10 4" xfId="6028" xr:uid="{00000000-0005-0000-0000-00008C170000}"/>
    <cellStyle name="Normal 10 5" xfId="6029" xr:uid="{00000000-0005-0000-0000-00008D170000}"/>
    <cellStyle name="Normal 10 6" xfId="6030" xr:uid="{00000000-0005-0000-0000-00008E170000}"/>
    <cellStyle name="Normal 10 7" xfId="6031" xr:uid="{00000000-0005-0000-0000-00008F170000}"/>
    <cellStyle name="Normal 10 8" xfId="6032" xr:uid="{00000000-0005-0000-0000-000090170000}"/>
    <cellStyle name="Normal 10 9" xfId="6033" xr:uid="{00000000-0005-0000-0000-000091170000}"/>
    <cellStyle name="Normal 100" xfId="6034" xr:uid="{00000000-0005-0000-0000-000092170000}"/>
    <cellStyle name="Normal 100 2" xfId="6035" xr:uid="{00000000-0005-0000-0000-000093170000}"/>
    <cellStyle name="Normal 100 3" xfId="6036" xr:uid="{00000000-0005-0000-0000-000094170000}"/>
    <cellStyle name="Normal 101" xfId="6037" xr:uid="{00000000-0005-0000-0000-000095170000}"/>
    <cellStyle name="Normal 101 2" xfId="6038" xr:uid="{00000000-0005-0000-0000-000096170000}"/>
    <cellStyle name="Normal 101 3" xfId="6039" xr:uid="{00000000-0005-0000-0000-000097170000}"/>
    <cellStyle name="Normal 102" xfId="6040" xr:uid="{00000000-0005-0000-0000-000098170000}"/>
    <cellStyle name="Normal 102 2" xfId="6041" xr:uid="{00000000-0005-0000-0000-000099170000}"/>
    <cellStyle name="Normal 102 3" xfId="6042" xr:uid="{00000000-0005-0000-0000-00009A170000}"/>
    <cellStyle name="Normal 103" xfId="6043" xr:uid="{00000000-0005-0000-0000-00009B170000}"/>
    <cellStyle name="Normal 103 2" xfId="6044" xr:uid="{00000000-0005-0000-0000-00009C170000}"/>
    <cellStyle name="Normal 104" xfId="6045" xr:uid="{00000000-0005-0000-0000-00009D170000}"/>
    <cellStyle name="Normal 104 2" xfId="6046" xr:uid="{00000000-0005-0000-0000-00009E170000}"/>
    <cellStyle name="Normal 105" xfId="6047" xr:uid="{00000000-0005-0000-0000-00009F170000}"/>
    <cellStyle name="Normal 105 2" xfId="6048" xr:uid="{00000000-0005-0000-0000-0000A0170000}"/>
    <cellStyle name="Normal 106" xfId="6049" xr:uid="{00000000-0005-0000-0000-0000A1170000}"/>
    <cellStyle name="Normal 106 2" xfId="6050" xr:uid="{00000000-0005-0000-0000-0000A2170000}"/>
    <cellStyle name="Normal 107" xfId="6051" xr:uid="{00000000-0005-0000-0000-0000A3170000}"/>
    <cellStyle name="Normal 107 2" xfId="6052" xr:uid="{00000000-0005-0000-0000-0000A4170000}"/>
    <cellStyle name="Normal 108" xfId="6053" xr:uid="{00000000-0005-0000-0000-0000A5170000}"/>
    <cellStyle name="Normal 108 2" xfId="6054" xr:uid="{00000000-0005-0000-0000-0000A6170000}"/>
    <cellStyle name="Normal 109" xfId="6055" xr:uid="{00000000-0005-0000-0000-0000A7170000}"/>
    <cellStyle name="Normal 109 2" xfId="6056" xr:uid="{00000000-0005-0000-0000-0000A8170000}"/>
    <cellStyle name="Normal 11" xfId="407" xr:uid="{00000000-0005-0000-0000-000097010000}"/>
    <cellStyle name="Normal 11 10" xfId="6058" xr:uid="{00000000-0005-0000-0000-0000AA170000}"/>
    <cellStyle name="Normal 11 11" xfId="6059" xr:uid="{00000000-0005-0000-0000-0000AB170000}"/>
    <cellStyle name="Normal 11 12" xfId="6060" xr:uid="{00000000-0005-0000-0000-0000AC170000}"/>
    <cellStyle name="Normal 11 13" xfId="6061" xr:uid="{00000000-0005-0000-0000-0000AD170000}"/>
    <cellStyle name="Normal 11 14" xfId="6062" xr:uid="{00000000-0005-0000-0000-0000AE170000}"/>
    <cellStyle name="Normal 11 15" xfId="6063" xr:uid="{00000000-0005-0000-0000-0000AF170000}"/>
    <cellStyle name="Normal 11 16" xfId="6064" xr:uid="{00000000-0005-0000-0000-0000B0170000}"/>
    <cellStyle name="Normal 11 17" xfId="6065" xr:uid="{00000000-0005-0000-0000-0000B1170000}"/>
    <cellStyle name="Normal 11 18" xfId="6066" xr:uid="{00000000-0005-0000-0000-0000B2170000}"/>
    <cellStyle name="Normal 11 19" xfId="6067" xr:uid="{00000000-0005-0000-0000-0000B3170000}"/>
    <cellStyle name="Normal 11 2" xfId="6068" xr:uid="{00000000-0005-0000-0000-0000B4170000}"/>
    <cellStyle name="Normal 11 2 2" xfId="6069" xr:uid="{00000000-0005-0000-0000-0000B5170000}"/>
    <cellStyle name="Normal 11 2 3" xfId="6070" xr:uid="{00000000-0005-0000-0000-0000B6170000}"/>
    <cellStyle name="Normal 11 20" xfId="6071" xr:uid="{00000000-0005-0000-0000-0000B7170000}"/>
    <cellStyle name="Normal 11 21" xfId="6072" xr:uid="{00000000-0005-0000-0000-0000B8170000}"/>
    <cellStyle name="Normal 11 22" xfId="6073" xr:uid="{00000000-0005-0000-0000-0000B9170000}"/>
    <cellStyle name="Normal 11 23" xfId="6074" xr:uid="{00000000-0005-0000-0000-0000BA170000}"/>
    <cellStyle name="Normal 11 24" xfId="6075" xr:uid="{00000000-0005-0000-0000-0000BB170000}"/>
    <cellStyle name="Normal 11 25" xfId="6076" xr:uid="{00000000-0005-0000-0000-0000BC170000}"/>
    <cellStyle name="Normal 11 26" xfId="6057" xr:uid="{00000000-0005-0000-0000-0000A9170000}"/>
    <cellStyle name="Normal 11 3" xfId="6077" xr:uid="{00000000-0005-0000-0000-0000BD170000}"/>
    <cellStyle name="Normal 11 3 2" xfId="6078" xr:uid="{00000000-0005-0000-0000-0000BE170000}"/>
    <cellStyle name="Normal 11 3 3" xfId="6079" xr:uid="{00000000-0005-0000-0000-0000BF170000}"/>
    <cellStyle name="Normal 11 4" xfId="6080" xr:uid="{00000000-0005-0000-0000-0000C0170000}"/>
    <cellStyle name="Normal 11 5" xfId="6081" xr:uid="{00000000-0005-0000-0000-0000C1170000}"/>
    <cellStyle name="Normal 11 6" xfId="6082" xr:uid="{00000000-0005-0000-0000-0000C2170000}"/>
    <cellStyle name="Normal 11 7" xfId="6083" xr:uid="{00000000-0005-0000-0000-0000C3170000}"/>
    <cellStyle name="Normal 11 8" xfId="6084" xr:uid="{00000000-0005-0000-0000-0000C4170000}"/>
    <cellStyle name="Normal 11 9" xfId="6085" xr:uid="{00000000-0005-0000-0000-0000C5170000}"/>
    <cellStyle name="Normal 110" xfId="6086" xr:uid="{00000000-0005-0000-0000-0000C6170000}"/>
    <cellStyle name="Normal 110 2" xfId="6087" xr:uid="{00000000-0005-0000-0000-0000C7170000}"/>
    <cellStyle name="Normal 111" xfId="6088" xr:uid="{00000000-0005-0000-0000-0000C8170000}"/>
    <cellStyle name="Normal 111 2" xfId="6089" xr:uid="{00000000-0005-0000-0000-0000C9170000}"/>
    <cellStyle name="Normal 112" xfId="6090" xr:uid="{00000000-0005-0000-0000-0000CA170000}"/>
    <cellStyle name="Normal 112 2" xfId="6091" xr:uid="{00000000-0005-0000-0000-0000CB170000}"/>
    <cellStyle name="Normal 113" xfId="6092" xr:uid="{00000000-0005-0000-0000-0000CC170000}"/>
    <cellStyle name="Normal 113 2" xfId="6093" xr:uid="{00000000-0005-0000-0000-0000CD170000}"/>
    <cellStyle name="Normal 114" xfId="6094" xr:uid="{00000000-0005-0000-0000-0000CE170000}"/>
    <cellStyle name="Normal 114 2" xfId="6095" xr:uid="{00000000-0005-0000-0000-0000CF170000}"/>
    <cellStyle name="Normal 115" xfId="6096" xr:uid="{00000000-0005-0000-0000-0000D0170000}"/>
    <cellStyle name="Normal 115 2" xfId="6097" xr:uid="{00000000-0005-0000-0000-0000D1170000}"/>
    <cellStyle name="Normal 116" xfId="6098" xr:uid="{00000000-0005-0000-0000-0000D2170000}"/>
    <cellStyle name="Normal 116 2" xfId="6099" xr:uid="{00000000-0005-0000-0000-0000D3170000}"/>
    <cellStyle name="Normal 117" xfId="6100" xr:uid="{00000000-0005-0000-0000-0000D4170000}"/>
    <cellStyle name="Normal 117 2" xfId="6101" xr:uid="{00000000-0005-0000-0000-0000D5170000}"/>
    <cellStyle name="Normal 118" xfId="6102" xr:uid="{00000000-0005-0000-0000-0000D6170000}"/>
    <cellStyle name="Normal 118 2" xfId="6103" xr:uid="{00000000-0005-0000-0000-0000D7170000}"/>
    <cellStyle name="Normal 119" xfId="6104" xr:uid="{00000000-0005-0000-0000-0000D8170000}"/>
    <cellStyle name="Normal 119 2" xfId="6105" xr:uid="{00000000-0005-0000-0000-0000D9170000}"/>
    <cellStyle name="Normal 12" xfId="6106" xr:uid="{00000000-0005-0000-0000-0000DA170000}"/>
    <cellStyle name="Normal 12 10" xfId="6107" xr:uid="{00000000-0005-0000-0000-0000DB170000}"/>
    <cellStyle name="Normal 12 11" xfId="6108" xr:uid="{00000000-0005-0000-0000-0000DC170000}"/>
    <cellStyle name="Normal 12 12" xfId="6109" xr:uid="{00000000-0005-0000-0000-0000DD170000}"/>
    <cellStyle name="Normal 12 13" xfId="6110" xr:uid="{00000000-0005-0000-0000-0000DE170000}"/>
    <cellStyle name="Normal 12 14" xfId="6111" xr:uid="{00000000-0005-0000-0000-0000DF170000}"/>
    <cellStyle name="Normal 12 15" xfId="6112" xr:uid="{00000000-0005-0000-0000-0000E0170000}"/>
    <cellStyle name="Normal 12 16" xfId="6113" xr:uid="{00000000-0005-0000-0000-0000E1170000}"/>
    <cellStyle name="Normal 12 17" xfId="6114" xr:uid="{00000000-0005-0000-0000-0000E2170000}"/>
    <cellStyle name="Normal 12 18" xfId="6115" xr:uid="{00000000-0005-0000-0000-0000E3170000}"/>
    <cellStyle name="Normal 12 19" xfId="6116" xr:uid="{00000000-0005-0000-0000-0000E4170000}"/>
    <cellStyle name="Normal 12 2" xfId="6117" xr:uid="{00000000-0005-0000-0000-0000E5170000}"/>
    <cellStyle name="Normal 12 2 2" xfId="6118" xr:uid="{00000000-0005-0000-0000-0000E6170000}"/>
    <cellStyle name="Normal 12 2 3" xfId="6119" xr:uid="{00000000-0005-0000-0000-0000E7170000}"/>
    <cellStyle name="Normal 12 20" xfId="6120" xr:uid="{00000000-0005-0000-0000-0000E8170000}"/>
    <cellStyle name="Normal 12 21" xfId="6121" xr:uid="{00000000-0005-0000-0000-0000E9170000}"/>
    <cellStyle name="Normal 12 22" xfId="6122" xr:uid="{00000000-0005-0000-0000-0000EA170000}"/>
    <cellStyle name="Normal 12 23" xfId="6123" xr:uid="{00000000-0005-0000-0000-0000EB170000}"/>
    <cellStyle name="Normal 12 24" xfId="6124" xr:uid="{00000000-0005-0000-0000-0000EC170000}"/>
    <cellStyle name="Normal 12 25" xfId="6125" xr:uid="{00000000-0005-0000-0000-0000ED170000}"/>
    <cellStyle name="Normal 12 3" xfId="6126" xr:uid="{00000000-0005-0000-0000-0000EE170000}"/>
    <cellStyle name="Normal 12 3 2" xfId="6127" xr:uid="{00000000-0005-0000-0000-0000EF170000}"/>
    <cellStyle name="Normal 12 3 3" xfId="6128" xr:uid="{00000000-0005-0000-0000-0000F0170000}"/>
    <cellStyle name="Normal 12 4" xfId="6129" xr:uid="{00000000-0005-0000-0000-0000F1170000}"/>
    <cellStyle name="Normal 12 5" xfId="6130" xr:uid="{00000000-0005-0000-0000-0000F2170000}"/>
    <cellStyle name="Normal 12 6" xfId="6131" xr:uid="{00000000-0005-0000-0000-0000F3170000}"/>
    <cellStyle name="Normal 12 7" xfId="6132" xr:uid="{00000000-0005-0000-0000-0000F4170000}"/>
    <cellStyle name="Normal 12 8" xfId="6133" xr:uid="{00000000-0005-0000-0000-0000F5170000}"/>
    <cellStyle name="Normal 12 9" xfId="6134" xr:uid="{00000000-0005-0000-0000-0000F6170000}"/>
    <cellStyle name="Normal 120" xfId="6135" xr:uid="{00000000-0005-0000-0000-0000F7170000}"/>
    <cellStyle name="Normal 120 2" xfId="6136" xr:uid="{00000000-0005-0000-0000-0000F8170000}"/>
    <cellStyle name="Normal 121" xfId="6137" xr:uid="{00000000-0005-0000-0000-0000F9170000}"/>
    <cellStyle name="Normal 121 2" xfId="6138" xr:uid="{00000000-0005-0000-0000-0000FA170000}"/>
    <cellStyle name="Normal 122" xfId="6139" xr:uid="{00000000-0005-0000-0000-0000FB170000}"/>
    <cellStyle name="Normal 122 2" xfId="6140" xr:uid="{00000000-0005-0000-0000-0000FC170000}"/>
    <cellStyle name="Normal 123" xfId="6141" xr:uid="{00000000-0005-0000-0000-0000FD170000}"/>
    <cellStyle name="Normal 123 2" xfId="6142" xr:uid="{00000000-0005-0000-0000-0000FE170000}"/>
    <cellStyle name="Normal 124" xfId="6143" xr:uid="{00000000-0005-0000-0000-0000FF170000}"/>
    <cellStyle name="Normal 124 2" xfId="6144" xr:uid="{00000000-0005-0000-0000-000000180000}"/>
    <cellStyle name="Normal 125" xfId="6145" xr:uid="{00000000-0005-0000-0000-000001180000}"/>
    <cellStyle name="Normal 125 2" xfId="6146" xr:uid="{00000000-0005-0000-0000-000002180000}"/>
    <cellStyle name="Normal 126" xfId="6147" xr:uid="{00000000-0005-0000-0000-000003180000}"/>
    <cellStyle name="Normal 126 2" xfId="6148" xr:uid="{00000000-0005-0000-0000-000004180000}"/>
    <cellStyle name="Normal 127" xfId="6149" xr:uid="{00000000-0005-0000-0000-000005180000}"/>
    <cellStyle name="Normal 127 2" xfId="6150" xr:uid="{00000000-0005-0000-0000-000006180000}"/>
    <cellStyle name="Normal 128" xfId="6151" xr:uid="{00000000-0005-0000-0000-000007180000}"/>
    <cellStyle name="Normal 128 2" xfId="6152" xr:uid="{00000000-0005-0000-0000-000008180000}"/>
    <cellStyle name="Normal 129" xfId="6153" xr:uid="{00000000-0005-0000-0000-000009180000}"/>
    <cellStyle name="Normal 129 2" xfId="6154" xr:uid="{00000000-0005-0000-0000-00000A180000}"/>
    <cellStyle name="Normal 13" xfId="6155" xr:uid="{00000000-0005-0000-0000-00000B180000}"/>
    <cellStyle name="Normal 13 10" xfId="6156" xr:uid="{00000000-0005-0000-0000-00000C180000}"/>
    <cellStyle name="Normal 13 11" xfId="6157" xr:uid="{00000000-0005-0000-0000-00000D180000}"/>
    <cellStyle name="Normal 13 12" xfId="6158" xr:uid="{00000000-0005-0000-0000-00000E180000}"/>
    <cellStyle name="Normal 13 13" xfId="6159" xr:uid="{00000000-0005-0000-0000-00000F180000}"/>
    <cellStyle name="Normal 13 14" xfId="6160" xr:uid="{00000000-0005-0000-0000-000010180000}"/>
    <cellStyle name="Normal 13 15" xfId="6161" xr:uid="{00000000-0005-0000-0000-000011180000}"/>
    <cellStyle name="Normal 13 16" xfId="6162" xr:uid="{00000000-0005-0000-0000-000012180000}"/>
    <cellStyle name="Normal 13 17" xfId="6163" xr:uid="{00000000-0005-0000-0000-000013180000}"/>
    <cellStyle name="Normal 13 18" xfId="6164" xr:uid="{00000000-0005-0000-0000-000014180000}"/>
    <cellStyle name="Normal 13 19" xfId="6165" xr:uid="{00000000-0005-0000-0000-000015180000}"/>
    <cellStyle name="Normal 13 2" xfId="6166" xr:uid="{00000000-0005-0000-0000-000016180000}"/>
    <cellStyle name="Normal 13 2 2" xfId="6167" xr:uid="{00000000-0005-0000-0000-000017180000}"/>
    <cellStyle name="Normal 13 2 3" xfId="6168" xr:uid="{00000000-0005-0000-0000-000018180000}"/>
    <cellStyle name="Normal 13 20" xfId="6169" xr:uid="{00000000-0005-0000-0000-000019180000}"/>
    <cellStyle name="Normal 13 21" xfId="6170" xr:uid="{00000000-0005-0000-0000-00001A180000}"/>
    <cellStyle name="Normal 13 22" xfId="6171" xr:uid="{00000000-0005-0000-0000-00001B180000}"/>
    <cellStyle name="Normal 13 23" xfId="6172" xr:uid="{00000000-0005-0000-0000-00001C180000}"/>
    <cellStyle name="Normal 13 24" xfId="6173" xr:uid="{00000000-0005-0000-0000-00001D180000}"/>
    <cellStyle name="Normal 13 25" xfId="6174" xr:uid="{00000000-0005-0000-0000-00001E180000}"/>
    <cellStyle name="Normal 13 26" xfId="6175" xr:uid="{00000000-0005-0000-0000-00001F180000}"/>
    <cellStyle name="Normal 13 3" xfId="6176" xr:uid="{00000000-0005-0000-0000-000020180000}"/>
    <cellStyle name="Normal 13 3 2" xfId="6177" xr:uid="{00000000-0005-0000-0000-000021180000}"/>
    <cellStyle name="Normal 13 3 3" xfId="6178" xr:uid="{00000000-0005-0000-0000-000022180000}"/>
    <cellStyle name="Normal 13 4" xfId="6179" xr:uid="{00000000-0005-0000-0000-000023180000}"/>
    <cellStyle name="Normal 13 5" xfId="6180" xr:uid="{00000000-0005-0000-0000-000024180000}"/>
    <cellStyle name="Normal 13 6" xfId="6181" xr:uid="{00000000-0005-0000-0000-000025180000}"/>
    <cellStyle name="Normal 13 7" xfId="6182" xr:uid="{00000000-0005-0000-0000-000026180000}"/>
    <cellStyle name="Normal 13 8" xfId="6183" xr:uid="{00000000-0005-0000-0000-000027180000}"/>
    <cellStyle name="Normal 13 9" xfId="6184" xr:uid="{00000000-0005-0000-0000-000028180000}"/>
    <cellStyle name="Normal 130" xfId="6185" xr:uid="{00000000-0005-0000-0000-000029180000}"/>
    <cellStyle name="Normal 130 2" xfId="6186" xr:uid="{00000000-0005-0000-0000-00002A180000}"/>
    <cellStyle name="Normal 131" xfId="6187" xr:uid="{00000000-0005-0000-0000-00002B180000}"/>
    <cellStyle name="Normal 131 2" xfId="6188" xr:uid="{00000000-0005-0000-0000-00002C180000}"/>
    <cellStyle name="Normal 132" xfId="6189" xr:uid="{00000000-0005-0000-0000-00002D180000}"/>
    <cellStyle name="Normal 132 2" xfId="6190" xr:uid="{00000000-0005-0000-0000-00002E180000}"/>
    <cellStyle name="Normal 133" xfId="6191" xr:uid="{00000000-0005-0000-0000-00002F180000}"/>
    <cellStyle name="Normal 133 2" xfId="6192" xr:uid="{00000000-0005-0000-0000-000030180000}"/>
    <cellStyle name="Normal 134" xfId="6193" xr:uid="{00000000-0005-0000-0000-000031180000}"/>
    <cellStyle name="Normal 134 2" xfId="6194" xr:uid="{00000000-0005-0000-0000-000032180000}"/>
    <cellStyle name="Normal 135" xfId="6195" xr:uid="{00000000-0005-0000-0000-000033180000}"/>
    <cellStyle name="Normal 135 2" xfId="6196" xr:uid="{00000000-0005-0000-0000-000034180000}"/>
    <cellStyle name="Normal 136" xfId="6197" xr:uid="{00000000-0005-0000-0000-000035180000}"/>
    <cellStyle name="Normal 136 2" xfId="6198" xr:uid="{00000000-0005-0000-0000-000036180000}"/>
    <cellStyle name="Normal 137" xfId="6199" xr:uid="{00000000-0005-0000-0000-000037180000}"/>
    <cellStyle name="Normal 137 2" xfId="6200" xr:uid="{00000000-0005-0000-0000-000038180000}"/>
    <cellStyle name="Normal 138" xfId="6201" xr:uid="{00000000-0005-0000-0000-000039180000}"/>
    <cellStyle name="Normal 138 2" xfId="6202" xr:uid="{00000000-0005-0000-0000-00003A180000}"/>
    <cellStyle name="Normal 139" xfId="6203" xr:uid="{00000000-0005-0000-0000-00003B180000}"/>
    <cellStyle name="Normal 139 2" xfId="6204" xr:uid="{00000000-0005-0000-0000-00003C180000}"/>
    <cellStyle name="Normal 14" xfId="408" xr:uid="{00000000-0005-0000-0000-000098010000}"/>
    <cellStyle name="Normal 14 2" xfId="6206" xr:uid="{00000000-0005-0000-0000-00003E180000}"/>
    <cellStyle name="Normal 14 3" xfId="6207" xr:uid="{00000000-0005-0000-0000-00003F180000}"/>
    <cellStyle name="Normal 14 3 2" xfId="6208" xr:uid="{00000000-0005-0000-0000-000040180000}"/>
    <cellStyle name="Normal 14 4" xfId="6209" xr:uid="{00000000-0005-0000-0000-000041180000}"/>
    <cellStyle name="Normal 14 5" xfId="6210" xr:uid="{00000000-0005-0000-0000-000042180000}"/>
    <cellStyle name="Normal 14 6" xfId="6205" xr:uid="{00000000-0005-0000-0000-00003D180000}"/>
    <cellStyle name="Normal 140" xfId="6211" xr:uid="{00000000-0005-0000-0000-000043180000}"/>
    <cellStyle name="Normal 140 2" xfId="6212" xr:uid="{00000000-0005-0000-0000-000044180000}"/>
    <cellStyle name="Normal 141" xfId="6213" xr:uid="{00000000-0005-0000-0000-000045180000}"/>
    <cellStyle name="Normal 141 2" xfId="6214" xr:uid="{00000000-0005-0000-0000-000046180000}"/>
    <cellStyle name="Normal 142" xfId="6215" xr:uid="{00000000-0005-0000-0000-000047180000}"/>
    <cellStyle name="Normal 142 2" xfId="6216" xr:uid="{00000000-0005-0000-0000-000048180000}"/>
    <cellStyle name="Normal 143" xfId="6217" xr:uid="{00000000-0005-0000-0000-000049180000}"/>
    <cellStyle name="Normal 143 2" xfId="6218" xr:uid="{00000000-0005-0000-0000-00004A180000}"/>
    <cellStyle name="Normal 144" xfId="6219" xr:uid="{00000000-0005-0000-0000-00004B180000}"/>
    <cellStyle name="Normal 144 2" xfId="6220" xr:uid="{00000000-0005-0000-0000-00004C180000}"/>
    <cellStyle name="Normal 145" xfId="6221" xr:uid="{00000000-0005-0000-0000-00004D180000}"/>
    <cellStyle name="Normal 145 2" xfId="6222" xr:uid="{00000000-0005-0000-0000-00004E180000}"/>
    <cellStyle name="Normal 146" xfId="6223" xr:uid="{00000000-0005-0000-0000-00004F180000}"/>
    <cellStyle name="Normal 146 2" xfId="6224" xr:uid="{00000000-0005-0000-0000-000050180000}"/>
    <cellStyle name="Normal 147" xfId="6225" xr:uid="{00000000-0005-0000-0000-000051180000}"/>
    <cellStyle name="Normal 147 2" xfId="6226" xr:uid="{00000000-0005-0000-0000-000052180000}"/>
    <cellStyle name="Normal 148" xfId="6227" xr:uid="{00000000-0005-0000-0000-000053180000}"/>
    <cellStyle name="Normal 148 2" xfId="6228" xr:uid="{00000000-0005-0000-0000-000054180000}"/>
    <cellStyle name="Normal 149" xfId="6229" xr:uid="{00000000-0005-0000-0000-000055180000}"/>
    <cellStyle name="Normal 149 2" xfId="6230" xr:uid="{00000000-0005-0000-0000-000056180000}"/>
    <cellStyle name="Normal 15" xfId="6231" xr:uid="{00000000-0005-0000-0000-000057180000}"/>
    <cellStyle name="Normal 15 10" xfId="6232" xr:uid="{00000000-0005-0000-0000-000058180000}"/>
    <cellStyle name="Normal 15 11" xfId="6233" xr:uid="{00000000-0005-0000-0000-000059180000}"/>
    <cellStyle name="Normal 15 12" xfId="6234" xr:uid="{00000000-0005-0000-0000-00005A180000}"/>
    <cellStyle name="Normal 15 13" xfId="6235" xr:uid="{00000000-0005-0000-0000-00005B180000}"/>
    <cellStyle name="Normal 15 14" xfId="6236" xr:uid="{00000000-0005-0000-0000-00005C180000}"/>
    <cellStyle name="Normal 15 15" xfId="6237" xr:uid="{00000000-0005-0000-0000-00005D180000}"/>
    <cellStyle name="Normal 15 16" xfId="6238" xr:uid="{00000000-0005-0000-0000-00005E180000}"/>
    <cellStyle name="Normal 15 17" xfId="6239" xr:uid="{00000000-0005-0000-0000-00005F180000}"/>
    <cellStyle name="Normal 15 18" xfId="6240" xr:uid="{00000000-0005-0000-0000-000060180000}"/>
    <cellStyle name="Normal 15 19" xfId="6241" xr:uid="{00000000-0005-0000-0000-000061180000}"/>
    <cellStyle name="Normal 15 2" xfId="6242" xr:uid="{00000000-0005-0000-0000-000062180000}"/>
    <cellStyle name="Normal 15 2 2" xfId="6243" xr:uid="{00000000-0005-0000-0000-000063180000}"/>
    <cellStyle name="Normal 15 2 3" xfId="6244" xr:uid="{00000000-0005-0000-0000-000064180000}"/>
    <cellStyle name="Normal 15 20" xfId="6245" xr:uid="{00000000-0005-0000-0000-000065180000}"/>
    <cellStyle name="Normal 15 21" xfId="6246" xr:uid="{00000000-0005-0000-0000-000066180000}"/>
    <cellStyle name="Normal 15 22" xfId="6247" xr:uid="{00000000-0005-0000-0000-000067180000}"/>
    <cellStyle name="Normal 15 23" xfId="6248" xr:uid="{00000000-0005-0000-0000-000068180000}"/>
    <cellStyle name="Normal 15 24" xfId="6249" xr:uid="{00000000-0005-0000-0000-000069180000}"/>
    <cellStyle name="Normal 15 25" xfId="6250" xr:uid="{00000000-0005-0000-0000-00006A180000}"/>
    <cellStyle name="Normal 15 3" xfId="6251" xr:uid="{00000000-0005-0000-0000-00006B180000}"/>
    <cellStyle name="Normal 15 3 2" xfId="6252" xr:uid="{00000000-0005-0000-0000-00006C180000}"/>
    <cellStyle name="Normal 15 3 3" xfId="6253" xr:uid="{00000000-0005-0000-0000-00006D180000}"/>
    <cellStyle name="Normal 15 4" xfId="6254" xr:uid="{00000000-0005-0000-0000-00006E180000}"/>
    <cellStyle name="Normal 15 5" xfId="6255" xr:uid="{00000000-0005-0000-0000-00006F180000}"/>
    <cellStyle name="Normal 15 6" xfId="6256" xr:uid="{00000000-0005-0000-0000-000070180000}"/>
    <cellStyle name="Normal 15 7" xfId="6257" xr:uid="{00000000-0005-0000-0000-000071180000}"/>
    <cellStyle name="Normal 15 8" xfId="6258" xr:uid="{00000000-0005-0000-0000-000072180000}"/>
    <cellStyle name="Normal 15 9" xfId="6259" xr:uid="{00000000-0005-0000-0000-000073180000}"/>
    <cellStyle name="Normal 150" xfId="6260" xr:uid="{00000000-0005-0000-0000-000074180000}"/>
    <cellStyle name="Normal 150 2" xfId="6261" xr:uid="{00000000-0005-0000-0000-000075180000}"/>
    <cellStyle name="Normal 151" xfId="6262" xr:uid="{00000000-0005-0000-0000-000076180000}"/>
    <cellStyle name="Normal 151 2" xfId="6263" xr:uid="{00000000-0005-0000-0000-000077180000}"/>
    <cellStyle name="Normal 152" xfId="6264" xr:uid="{00000000-0005-0000-0000-000078180000}"/>
    <cellStyle name="Normal 152 2" xfId="6265" xr:uid="{00000000-0005-0000-0000-000079180000}"/>
    <cellStyle name="Normal 153" xfId="6266" xr:uid="{00000000-0005-0000-0000-00007A180000}"/>
    <cellStyle name="Normal 153 2" xfId="6267" xr:uid="{00000000-0005-0000-0000-00007B180000}"/>
    <cellStyle name="Normal 154" xfId="6268" xr:uid="{00000000-0005-0000-0000-00007C180000}"/>
    <cellStyle name="Normal 154 2" xfId="6269" xr:uid="{00000000-0005-0000-0000-00007D180000}"/>
    <cellStyle name="Normal 155" xfId="6270" xr:uid="{00000000-0005-0000-0000-00007E180000}"/>
    <cellStyle name="Normal 155 2" xfId="6271" xr:uid="{00000000-0005-0000-0000-00007F180000}"/>
    <cellStyle name="Normal 156" xfId="6272" xr:uid="{00000000-0005-0000-0000-000080180000}"/>
    <cellStyle name="Normal 156 2" xfId="6273" xr:uid="{00000000-0005-0000-0000-000081180000}"/>
    <cellStyle name="Normal 157" xfId="6274" xr:uid="{00000000-0005-0000-0000-000082180000}"/>
    <cellStyle name="Normal 157 2" xfId="6275" xr:uid="{00000000-0005-0000-0000-000083180000}"/>
    <cellStyle name="Normal 158" xfId="6276" xr:uid="{00000000-0005-0000-0000-000084180000}"/>
    <cellStyle name="Normal 158 2" xfId="6277" xr:uid="{00000000-0005-0000-0000-000085180000}"/>
    <cellStyle name="Normal 159" xfId="6278" xr:uid="{00000000-0005-0000-0000-000086180000}"/>
    <cellStyle name="Normal 159 2" xfId="6279" xr:uid="{00000000-0005-0000-0000-000087180000}"/>
    <cellStyle name="Normal 16" xfId="6280" xr:uid="{00000000-0005-0000-0000-000088180000}"/>
    <cellStyle name="Normal 16 10" xfId="6281" xr:uid="{00000000-0005-0000-0000-000089180000}"/>
    <cellStyle name="Normal 16 11" xfId="6282" xr:uid="{00000000-0005-0000-0000-00008A180000}"/>
    <cellStyle name="Normal 16 12" xfId="6283" xr:uid="{00000000-0005-0000-0000-00008B180000}"/>
    <cellStyle name="Normal 16 13" xfId="6284" xr:uid="{00000000-0005-0000-0000-00008C180000}"/>
    <cellStyle name="Normal 16 14" xfId="6285" xr:uid="{00000000-0005-0000-0000-00008D180000}"/>
    <cellStyle name="Normal 16 15" xfId="6286" xr:uid="{00000000-0005-0000-0000-00008E180000}"/>
    <cellStyle name="Normal 16 16" xfId="6287" xr:uid="{00000000-0005-0000-0000-00008F180000}"/>
    <cellStyle name="Normal 16 17" xfId="6288" xr:uid="{00000000-0005-0000-0000-000090180000}"/>
    <cellStyle name="Normal 16 18" xfId="6289" xr:uid="{00000000-0005-0000-0000-000091180000}"/>
    <cellStyle name="Normal 16 19" xfId="6290" xr:uid="{00000000-0005-0000-0000-000092180000}"/>
    <cellStyle name="Normal 16 2" xfId="6291" xr:uid="{00000000-0005-0000-0000-000093180000}"/>
    <cellStyle name="Normal 16 2 2" xfId="6292" xr:uid="{00000000-0005-0000-0000-000094180000}"/>
    <cellStyle name="Normal 16 2 3" xfId="6293" xr:uid="{00000000-0005-0000-0000-000095180000}"/>
    <cellStyle name="Normal 16 20" xfId="6294" xr:uid="{00000000-0005-0000-0000-000096180000}"/>
    <cellStyle name="Normal 16 21" xfId="6295" xr:uid="{00000000-0005-0000-0000-000097180000}"/>
    <cellStyle name="Normal 16 22" xfId="6296" xr:uid="{00000000-0005-0000-0000-000098180000}"/>
    <cellStyle name="Normal 16 23" xfId="6297" xr:uid="{00000000-0005-0000-0000-000099180000}"/>
    <cellStyle name="Normal 16 24" xfId="6298" xr:uid="{00000000-0005-0000-0000-00009A180000}"/>
    <cellStyle name="Normal 16 25" xfId="6299" xr:uid="{00000000-0005-0000-0000-00009B180000}"/>
    <cellStyle name="Normal 16 26" xfId="6300" xr:uid="{00000000-0005-0000-0000-00009C180000}"/>
    <cellStyle name="Normal 16 3" xfId="6301" xr:uid="{00000000-0005-0000-0000-00009D180000}"/>
    <cellStyle name="Normal 16 3 2" xfId="6302" xr:uid="{00000000-0005-0000-0000-00009E180000}"/>
    <cellStyle name="Normal 16 3 3" xfId="6303" xr:uid="{00000000-0005-0000-0000-00009F180000}"/>
    <cellStyle name="Normal 16 4" xfId="6304" xr:uid="{00000000-0005-0000-0000-0000A0180000}"/>
    <cellStyle name="Normal 16 5" xfId="6305" xr:uid="{00000000-0005-0000-0000-0000A1180000}"/>
    <cellStyle name="Normal 16 6" xfId="6306" xr:uid="{00000000-0005-0000-0000-0000A2180000}"/>
    <cellStyle name="Normal 16 7" xfId="6307" xr:uid="{00000000-0005-0000-0000-0000A3180000}"/>
    <cellStyle name="Normal 16 8" xfId="6308" xr:uid="{00000000-0005-0000-0000-0000A4180000}"/>
    <cellStyle name="Normal 16 9" xfId="6309" xr:uid="{00000000-0005-0000-0000-0000A5180000}"/>
    <cellStyle name="Normal 160" xfId="6310" xr:uid="{00000000-0005-0000-0000-0000A6180000}"/>
    <cellStyle name="Normal 160 2" xfId="6311" xr:uid="{00000000-0005-0000-0000-0000A7180000}"/>
    <cellStyle name="Normal 161" xfId="6312" xr:uid="{00000000-0005-0000-0000-0000A8180000}"/>
    <cellStyle name="Normal 161 2" xfId="6313" xr:uid="{00000000-0005-0000-0000-0000A9180000}"/>
    <cellStyle name="Normal 162" xfId="6314" xr:uid="{00000000-0005-0000-0000-0000AA180000}"/>
    <cellStyle name="Normal 162 2" xfId="6315" xr:uid="{00000000-0005-0000-0000-0000AB180000}"/>
    <cellStyle name="Normal 163" xfId="6316" xr:uid="{00000000-0005-0000-0000-0000AC180000}"/>
    <cellStyle name="Normal 163 2" xfId="6317" xr:uid="{00000000-0005-0000-0000-0000AD180000}"/>
    <cellStyle name="Normal 164" xfId="6318" xr:uid="{00000000-0005-0000-0000-0000AE180000}"/>
    <cellStyle name="Normal 164 2" xfId="6319" xr:uid="{00000000-0005-0000-0000-0000AF180000}"/>
    <cellStyle name="Normal 165" xfId="6320" xr:uid="{00000000-0005-0000-0000-0000B0180000}"/>
    <cellStyle name="Normal 165 2" xfId="6321" xr:uid="{00000000-0005-0000-0000-0000B1180000}"/>
    <cellStyle name="Normal 166" xfId="6322" xr:uid="{00000000-0005-0000-0000-0000B2180000}"/>
    <cellStyle name="Normal 166 2" xfId="6323" xr:uid="{00000000-0005-0000-0000-0000B3180000}"/>
    <cellStyle name="Normal 167" xfId="6324" xr:uid="{00000000-0005-0000-0000-0000B4180000}"/>
    <cellStyle name="Normal 167 2" xfId="6325" xr:uid="{00000000-0005-0000-0000-0000B5180000}"/>
    <cellStyle name="Normal 168" xfId="6326" xr:uid="{00000000-0005-0000-0000-0000B6180000}"/>
    <cellStyle name="Normal 168 2" xfId="6327" xr:uid="{00000000-0005-0000-0000-0000B7180000}"/>
    <cellStyle name="Normal 169" xfId="6328" xr:uid="{00000000-0005-0000-0000-0000B8180000}"/>
    <cellStyle name="Normal 169 2" xfId="6329" xr:uid="{00000000-0005-0000-0000-0000B9180000}"/>
    <cellStyle name="Normal 17" xfId="409" xr:uid="{00000000-0005-0000-0000-000099010000}"/>
    <cellStyle name="Normal 17 10" xfId="6331" xr:uid="{00000000-0005-0000-0000-0000BB180000}"/>
    <cellStyle name="Normal 17 11" xfId="6332" xr:uid="{00000000-0005-0000-0000-0000BC180000}"/>
    <cellStyle name="Normal 17 12" xfId="6333" xr:uid="{00000000-0005-0000-0000-0000BD180000}"/>
    <cellStyle name="Normal 17 13" xfId="6334" xr:uid="{00000000-0005-0000-0000-0000BE180000}"/>
    <cellStyle name="Normal 17 14" xfId="6335" xr:uid="{00000000-0005-0000-0000-0000BF180000}"/>
    <cellStyle name="Normal 17 15" xfId="6336" xr:uid="{00000000-0005-0000-0000-0000C0180000}"/>
    <cellStyle name="Normal 17 16" xfId="6337" xr:uid="{00000000-0005-0000-0000-0000C1180000}"/>
    <cellStyle name="Normal 17 17" xfId="6338" xr:uid="{00000000-0005-0000-0000-0000C2180000}"/>
    <cellStyle name="Normal 17 18" xfId="6339" xr:uid="{00000000-0005-0000-0000-0000C3180000}"/>
    <cellStyle name="Normal 17 19" xfId="6340" xr:uid="{00000000-0005-0000-0000-0000C4180000}"/>
    <cellStyle name="Normal 17 2" xfId="6341" xr:uid="{00000000-0005-0000-0000-0000C5180000}"/>
    <cellStyle name="Normal 17 2 2" xfId="6342" xr:uid="{00000000-0005-0000-0000-0000C6180000}"/>
    <cellStyle name="Normal 17 2 3" xfId="6343" xr:uid="{00000000-0005-0000-0000-0000C7180000}"/>
    <cellStyle name="Normal 17 20" xfId="6344" xr:uid="{00000000-0005-0000-0000-0000C8180000}"/>
    <cellStyle name="Normal 17 21" xfId="6345" xr:uid="{00000000-0005-0000-0000-0000C9180000}"/>
    <cellStyle name="Normal 17 22" xfId="6346" xr:uid="{00000000-0005-0000-0000-0000CA180000}"/>
    <cellStyle name="Normal 17 23" xfId="6347" xr:uid="{00000000-0005-0000-0000-0000CB180000}"/>
    <cellStyle name="Normal 17 24" xfId="6348" xr:uid="{00000000-0005-0000-0000-0000CC180000}"/>
    <cellStyle name="Normal 17 25" xfId="6349" xr:uid="{00000000-0005-0000-0000-0000CD180000}"/>
    <cellStyle name="Normal 17 26" xfId="6350" xr:uid="{00000000-0005-0000-0000-0000CE180000}"/>
    <cellStyle name="Normal 17 27" xfId="6351" xr:uid="{00000000-0005-0000-0000-0000CF180000}"/>
    <cellStyle name="Normal 17 28" xfId="6352" xr:uid="{00000000-0005-0000-0000-0000D0180000}"/>
    <cellStyle name="Normal 17 29" xfId="6353" xr:uid="{00000000-0005-0000-0000-0000D1180000}"/>
    <cellStyle name="Normal 17 3" xfId="6354" xr:uid="{00000000-0005-0000-0000-0000D2180000}"/>
    <cellStyle name="Normal 17 3 2" xfId="6355" xr:uid="{00000000-0005-0000-0000-0000D3180000}"/>
    <cellStyle name="Normal 17 3 3" xfId="6356" xr:uid="{00000000-0005-0000-0000-0000D4180000}"/>
    <cellStyle name="Normal 17 3 4" xfId="6357" xr:uid="{00000000-0005-0000-0000-0000D5180000}"/>
    <cellStyle name="Normal 17 3 5" xfId="6358" xr:uid="{00000000-0005-0000-0000-0000D6180000}"/>
    <cellStyle name="Normal 17 30" xfId="6330" xr:uid="{00000000-0005-0000-0000-0000BA180000}"/>
    <cellStyle name="Normal 17 4" xfId="6359" xr:uid="{00000000-0005-0000-0000-0000D7180000}"/>
    <cellStyle name="Normal 17 5" xfId="6360" xr:uid="{00000000-0005-0000-0000-0000D8180000}"/>
    <cellStyle name="Normal 17 6" xfId="6361" xr:uid="{00000000-0005-0000-0000-0000D9180000}"/>
    <cellStyle name="Normal 17 7" xfId="6362" xr:uid="{00000000-0005-0000-0000-0000DA180000}"/>
    <cellStyle name="Normal 17 8" xfId="6363" xr:uid="{00000000-0005-0000-0000-0000DB180000}"/>
    <cellStyle name="Normal 17 9" xfId="6364" xr:uid="{00000000-0005-0000-0000-0000DC180000}"/>
    <cellStyle name="Normal 170" xfId="6365" xr:uid="{00000000-0005-0000-0000-0000DD180000}"/>
    <cellStyle name="Normal 171" xfId="6366" xr:uid="{00000000-0005-0000-0000-0000DE180000}"/>
    <cellStyle name="Normal 172" xfId="410" xr:uid="{00000000-0005-0000-0000-00009A010000}"/>
    <cellStyle name="Normal 172 2" xfId="39519" xr:uid="{00000000-0005-0000-0000-00005F9A0000}"/>
    <cellStyle name="Normal 174" xfId="6367" xr:uid="{00000000-0005-0000-0000-0000DF180000}"/>
    <cellStyle name="Normal 175" xfId="6368" xr:uid="{00000000-0005-0000-0000-0000E0180000}"/>
    <cellStyle name="Normal 176" xfId="6369" xr:uid="{00000000-0005-0000-0000-0000E1180000}"/>
    <cellStyle name="Normal 177" xfId="39542" xr:uid="{00000000-0005-0000-0000-0000769A0000}"/>
    <cellStyle name="Normal 18" xfId="6370" xr:uid="{00000000-0005-0000-0000-0000E2180000}"/>
    <cellStyle name="Normal 18 10" xfId="6371" xr:uid="{00000000-0005-0000-0000-0000E3180000}"/>
    <cellStyle name="Normal 18 11" xfId="6372" xr:uid="{00000000-0005-0000-0000-0000E4180000}"/>
    <cellStyle name="Normal 18 12" xfId="6373" xr:uid="{00000000-0005-0000-0000-0000E5180000}"/>
    <cellStyle name="Normal 18 13" xfId="6374" xr:uid="{00000000-0005-0000-0000-0000E6180000}"/>
    <cellStyle name="Normal 18 14" xfId="6375" xr:uid="{00000000-0005-0000-0000-0000E7180000}"/>
    <cellStyle name="Normal 18 15" xfId="6376" xr:uid="{00000000-0005-0000-0000-0000E8180000}"/>
    <cellStyle name="Normal 18 16" xfId="6377" xr:uid="{00000000-0005-0000-0000-0000E9180000}"/>
    <cellStyle name="Normal 18 17" xfId="6378" xr:uid="{00000000-0005-0000-0000-0000EA180000}"/>
    <cellStyle name="Normal 18 18" xfId="6379" xr:uid="{00000000-0005-0000-0000-0000EB180000}"/>
    <cellStyle name="Normal 18 19" xfId="6380" xr:uid="{00000000-0005-0000-0000-0000EC180000}"/>
    <cellStyle name="Normal 18 2" xfId="6381" xr:uid="{00000000-0005-0000-0000-0000ED180000}"/>
    <cellStyle name="Normal 18 2 2" xfId="6382" xr:uid="{00000000-0005-0000-0000-0000EE180000}"/>
    <cellStyle name="Normal 18 2 3" xfId="6383" xr:uid="{00000000-0005-0000-0000-0000EF180000}"/>
    <cellStyle name="Normal 18 20" xfId="6384" xr:uid="{00000000-0005-0000-0000-0000F0180000}"/>
    <cellStyle name="Normal 18 21" xfId="6385" xr:uid="{00000000-0005-0000-0000-0000F1180000}"/>
    <cellStyle name="Normal 18 22" xfId="6386" xr:uid="{00000000-0005-0000-0000-0000F2180000}"/>
    <cellStyle name="Normal 18 23" xfId="6387" xr:uid="{00000000-0005-0000-0000-0000F3180000}"/>
    <cellStyle name="Normal 18 24" xfId="6388" xr:uid="{00000000-0005-0000-0000-0000F4180000}"/>
    <cellStyle name="Normal 18 25" xfId="6389" xr:uid="{00000000-0005-0000-0000-0000F5180000}"/>
    <cellStyle name="Normal 18 3" xfId="6390" xr:uid="{00000000-0005-0000-0000-0000F6180000}"/>
    <cellStyle name="Normal 18 3 2" xfId="6391" xr:uid="{00000000-0005-0000-0000-0000F7180000}"/>
    <cellStyle name="Normal 18 3 3" xfId="6392" xr:uid="{00000000-0005-0000-0000-0000F8180000}"/>
    <cellStyle name="Normal 18 3 4" xfId="6393" xr:uid="{00000000-0005-0000-0000-0000F9180000}"/>
    <cellStyle name="Normal 18 3 5" xfId="6394" xr:uid="{00000000-0005-0000-0000-0000FA180000}"/>
    <cellStyle name="Normal 18 4" xfId="6395" xr:uid="{00000000-0005-0000-0000-0000FB180000}"/>
    <cellStyle name="Normal 18 5" xfId="6396" xr:uid="{00000000-0005-0000-0000-0000FC180000}"/>
    <cellStyle name="Normal 18 6" xfId="6397" xr:uid="{00000000-0005-0000-0000-0000FD180000}"/>
    <cellStyle name="Normal 18 7" xfId="6398" xr:uid="{00000000-0005-0000-0000-0000FE180000}"/>
    <cellStyle name="Normal 18 8" xfId="6399" xr:uid="{00000000-0005-0000-0000-0000FF180000}"/>
    <cellStyle name="Normal 18 9" xfId="6400" xr:uid="{00000000-0005-0000-0000-000000190000}"/>
    <cellStyle name="Normal 19" xfId="6401" xr:uid="{00000000-0005-0000-0000-000001190000}"/>
    <cellStyle name="Normal 19 10" xfId="6402" xr:uid="{00000000-0005-0000-0000-000002190000}"/>
    <cellStyle name="Normal 19 11" xfId="6403" xr:uid="{00000000-0005-0000-0000-000003190000}"/>
    <cellStyle name="Normal 19 12" xfId="6404" xr:uid="{00000000-0005-0000-0000-000004190000}"/>
    <cellStyle name="Normal 19 13" xfId="6405" xr:uid="{00000000-0005-0000-0000-000005190000}"/>
    <cellStyle name="Normal 19 14" xfId="6406" xr:uid="{00000000-0005-0000-0000-000006190000}"/>
    <cellStyle name="Normal 19 15" xfId="6407" xr:uid="{00000000-0005-0000-0000-000007190000}"/>
    <cellStyle name="Normal 19 16" xfId="6408" xr:uid="{00000000-0005-0000-0000-000008190000}"/>
    <cellStyle name="Normal 19 17" xfId="6409" xr:uid="{00000000-0005-0000-0000-000009190000}"/>
    <cellStyle name="Normal 19 18" xfId="6410" xr:uid="{00000000-0005-0000-0000-00000A190000}"/>
    <cellStyle name="Normal 19 19" xfId="6411" xr:uid="{00000000-0005-0000-0000-00000B190000}"/>
    <cellStyle name="Normal 19 2" xfId="6412" xr:uid="{00000000-0005-0000-0000-00000C190000}"/>
    <cellStyle name="Normal 19 2 2" xfId="6413" xr:uid="{00000000-0005-0000-0000-00000D190000}"/>
    <cellStyle name="Normal 19 2 3" xfId="6414" xr:uid="{00000000-0005-0000-0000-00000E190000}"/>
    <cellStyle name="Normal 19 20" xfId="6415" xr:uid="{00000000-0005-0000-0000-00000F190000}"/>
    <cellStyle name="Normal 19 21" xfId="6416" xr:uid="{00000000-0005-0000-0000-000010190000}"/>
    <cellStyle name="Normal 19 22" xfId="6417" xr:uid="{00000000-0005-0000-0000-000011190000}"/>
    <cellStyle name="Normal 19 23" xfId="6418" xr:uid="{00000000-0005-0000-0000-000012190000}"/>
    <cellStyle name="Normal 19 24" xfId="6419" xr:uid="{00000000-0005-0000-0000-000013190000}"/>
    <cellStyle name="Normal 19 25" xfId="6420" xr:uid="{00000000-0005-0000-0000-000014190000}"/>
    <cellStyle name="Normal 19 3" xfId="6421" xr:uid="{00000000-0005-0000-0000-000015190000}"/>
    <cellStyle name="Normal 19 3 2" xfId="6422" xr:uid="{00000000-0005-0000-0000-000016190000}"/>
    <cellStyle name="Normal 19 3 3" xfId="6423" xr:uid="{00000000-0005-0000-0000-000017190000}"/>
    <cellStyle name="Normal 19 3 4" xfId="6424" xr:uid="{00000000-0005-0000-0000-000018190000}"/>
    <cellStyle name="Normal 19 3 5" xfId="6425" xr:uid="{00000000-0005-0000-0000-000019190000}"/>
    <cellStyle name="Normal 19 4" xfId="6426" xr:uid="{00000000-0005-0000-0000-00001A190000}"/>
    <cellStyle name="Normal 19 5" xfId="6427" xr:uid="{00000000-0005-0000-0000-00001B190000}"/>
    <cellStyle name="Normal 19 6" xfId="6428" xr:uid="{00000000-0005-0000-0000-00001C190000}"/>
    <cellStyle name="Normal 19 7" xfId="6429" xr:uid="{00000000-0005-0000-0000-00001D190000}"/>
    <cellStyle name="Normal 19 8" xfId="6430" xr:uid="{00000000-0005-0000-0000-00001E190000}"/>
    <cellStyle name="Normal 19 9" xfId="6431" xr:uid="{00000000-0005-0000-0000-00001F190000}"/>
    <cellStyle name="Normal 191" xfId="39541" xr:uid="{00000000-0005-0000-0000-0000759A0000}"/>
    <cellStyle name="Normal 2" xfId="411" xr:uid="{00000000-0005-0000-0000-00009B010000}"/>
    <cellStyle name="Normal 2 10" xfId="412" xr:uid="{00000000-0005-0000-0000-00009C010000}"/>
    <cellStyle name="Normal 2 10 10" xfId="6432" xr:uid="{00000000-0005-0000-0000-000020190000}"/>
    <cellStyle name="Normal 2 10 2" xfId="550" xr:uid="{00000000-0005-0000-0000-000026020000}"/>
    <cellStyle name="Normal 2 10 3" xfId="6433" xr:uid="{00000000-0005-0000-0000-000021190000}"/>
    <cellStyle name="Normal 2 10 4" xfId="6434" xr:uid="{00000000-0005-0000-0000-000022190000}"/>
    <cellStyle name="Normal 2 10_Enlaces" xfId="6435" xr:uid="{00000000-0005-0000-0000-000023190000}"/>
    <cellStyle name="Normal 2 100" xfId="6436" xr:uid="{00000000-0005-0000-0000-000024190000}"/>
    <cellStyle name="Normal 2 100 2" xfId="6437" xr:uid="{00000000-0005-0000-0000-000025190000}"/>
    <cellStyle name="Normal 2 101" xfId="6438" xr:uid="{00000000-0005-0000-0000-000026190000}"/>
    <cellStyle name="Normal 2 101 2" xfId="6439" xr:uid="{00000000-0005-0000-0000-000027190000}"/>
    <cellStyle name="Normal 2 102" xfId="6440" xr:uid="{00000000-0005-0000-0000-000028190000}"/>
    <cellStyle name="Normal 2 102 2" xfId="6441" xr:uid="{00000000-0005-0000-0000-000029190000}"/>
    <cellStyle name="Normal 2 103" xfId="6442" xr:uid="{00000000-0005-0000-0000-00002A190000}"/>
    <cellStyle name="Normal 2 103 2" xfId="6443" xr:uid="{00000000-0005-0000-0000-00002B190000}"/>
    <cellStyle name="Normal 2 104" xfId="6444" xr:uid="{00000000-0005-0000-0000-00002C190000}"/>
    <cellStyle name="Normal 2 104 2" xfId="6445" xr:uid="{00000000-0005-0000-0000-00002D190000}"/>
    <cellStyle name="Normal 2 105" xfId="6446" xr:uid="{00000000-0005-0000-0000-00002E190000}"/>
    <cellStyle name="Normal 2 106" xfId="6447" xr:uid="{00000000-0005-0000-0000-00002F190000}"/>
    <cellStyle name="Normal 2 107" xfId="6448" xr:uid="{00000000-0005-0000-0000-000030190000}"/>
    <cellStyle name="Normal 2 108" xfId="6449" xr:uid="{00000000-0005-0000-0000-000031190000}"/>
    <cellStyle name="Normal 2 109" xfId="6450" xr:uid="{00000000-0005-0000-0000-000032190000}"/>
    <cellStyle name="Normal 2 11" xfId="413" xr:uid="{00000000-0005-0000-0000-00009D010000}"/>
    <cellStyle name="Normal 2 11 2" xfId="6451" xr:uid="{00000000-0005-0000-0000-000033190000}"/>
    <cellStyle name="Normal 2 11 3" xfId="6452" xr:uid="{00000000-0005-0000-0000-000034190000}"/>
    <cellStyle name="Normal 2 11 4" xfId="6453" xr:uid="{00000000-0005-0000-0000-000035190000}"/>
    <cellStyle name="Normal 2 11 5" xfId="6454" xr:uid="{00000000-0005-0000-0000-000036190000}"/>
    <cellStyle name="Normal 2 110" xfId="6455" xr:uid="{00000000-0005-0000-0000-000037190000}"/>
    <cellStyle name="Normal 2 111" xfId="6456" xr:uid="{00000000-0005-0000-0000-000038190000}"/>
    <cellStyle name="Normal 2 112" xfId="6457" xr:uid="{00000000-0005-0000-0000-000039190000}"/>
    <cellStyle name="Normal 2 113" xfId="6458" xr:uid="{00000000-0005-0000-0000-00003A190000}"/>
    <cellStyle name="Normal 2 114" xfId="6459" xr:uid="{00000000-0005-0000-0000-00003B190000}"/>
    <cellStyle name="Normal 2 115" xfId="6460" xr:uid="{00000000-0005-0000-0000-00003C190000}"/>
    <cellStyle name="Normal 2 116" xfId="6461" xr:uid="{00000000-0005-0000-0000-00003D190000}"/>
    <cellStyle name="Normal 2 117" xfId="6462" xr:uid="{00000000-0005-0000-0000-00003E190000}"/>
    <cellStyle name="Normal 2 118" xfId="6463" xr:uid="{00000000-0005-0000-0000-00003F190000}"/>
    <cellStyle name="Normal 2 119" xfId="6464" xr:uid="{00000000-0005-0000-0000-000040190000}"/>
    <cellStyle name="Normal 2 12" xfId="414" xr:uid="{00000000-0005-0000-0000-00009E010000}"/>
    <cellStyle name="Normal 2 12 2" xfId="6465" xr:uid="{00000000-0005-0000-0000-000041190000}"/>
    <cellStyle name="Normal 2 12 3" xfId="6466" xr:uid="{00000000-0005-0000-0000-000042190000}"/>
    <cellStyle name="Normal 2 12 4" xfId="6467" xr:uid="{00000000-0005-0000-0000-000043190000}"/>
    <cellStyle name="Normal 2 12 5" xfId="6468" xr:uid="{00000000-0005-0000-0000-000044190000}"/>
    <cellStyle name="Normal 2 12 6" xfId="6469" xr:uid="{00000000-0005-0000-0000-000045190000}"/>
    <cellStyle name="Normal 2 120" xfId="6470" xr:uid="{00000000-0005-0000-0000-000046190000}"/>
    <cellStyle name="Normal 2 121" xfId="6471" xr:uid="{00000000-0005-0000-0000-000047190000}"/>
    <cellStyle name="Normal 2 122" xfId="6472" xr:uid="{00000000-0005-0000-0000-000048190000}"/>
    <cellStyle name="Normal 2 123" xfId="6473" xr:uid="{00000000-0005-0000-0000-000049190000}"/>
    <cellStyle name="Normal 2 124" xfId="6474" xr:uid="{00000000-0005-0000-0000-00004A190000}"/>
    <cellStyle name="Normal 2 125" xfId="6475" xr:uid="{00000000-0005-0000-0000-00004B190000}"/>
    <cellStyle name="Normal 2 126" xfId="6476" xr:uid="{00000000-0005-0000-0000-00004C190000}"/>
    <cellStyle name="Normal 2 127" xfId="6477" xr:uid="{00000000-0005-0000-0000-00004D190000}"/>
    <cellStyle name="Normal 2 128" xfId="6478" xr:uid="{00000000-0005-0000-0000-00004E190000}"/>
    <cellStyle name="Normal 2 129" xfId="6479" xr:uid="{00000000-0005-0000-0000-00004F190000}"/>
    <cellStyle name="Normal 2 13" xfId="6480" xr:uid="{00000000-0005-0000-0000-000050190000}"/>
    <cellStyle name="Normal 2 13 2" xfId="6481" xr:uid="{00000000-0005-0000-0000-000051190000}"/>
    <cellStyle name="Normal 2 13 3" xfId="6482" xr:uid="{00000000-0005-0000-0000-000052190000}"/>
    <cellStyle name="Normal 2 13 4" xfId="6483" xr:uid="{00000000-0005-0000-0000-000053190000}"/>
    <cellStyle name="Normal 2 13 5" xfId="6484" xr:uid="{00000000-0005-0000-0000-000054190000}"/>
    <cellStyle name="Normal 2 13 6" xfId="6485" xr:uid="{00000000-0005-0000-0000-000055190000}"/>
    <cellStyle name="Normal 2 130" xfId="6486" xr:uid="{00000000-0005-0000-0000-000056190000}"/>
    <cellStyle name="Normal 2 131" xfId="6487" xr:uid="{00000000-0005-0000-0000-000057190000}"/>
    <cellStyle name="Normal 2 132" xfId="6488" xr:uid="{00000000-0005-0000-0000-000058190000}"/>
    <cellStyle name="Normal 2 133" xfId="6489" xr:uid="{00000000-0005-0000-0000-000059190000}"/>
    <cellStyle name="Normal 2 134" xfId="6490" xr:uid="{00000000-0005-0000-0000-00005A190000}"/>
    <cellStyle name="Normal 2 135" xfId="6491" xr:uid="{00000000-0005-0000-0000-00005B190000}"/>
    <cellStyle name="Normal 2 136" xfId="6492" xr:uid="{00000000-0005-0000-0000-00005C190000}"/>
    <cellStyle name="Normal 2 137" xfId="6493" xr:uid="{00000000-0005-0000-0000-00005D190000}"/>
    <cellStyle name="Normal 2 138" xfId="6494" xr:uid="{00000000-0005-0000-0000-00005E190000}"/>
    <cellStyle name="Normal 2 139" xfId="6495" xr:uid="{00000000-0005-0000-0000-00005F190000}"/>
    <cellStyle name="Normal 2 14" xfId="6496" xr:uid="{00000000-0005-0000-0000-000060190000}"/>
    <cellStyle name="Normal 2 14 2" xfId="6497" xr:uid="{00000000-0005-0000-0000-000061190000}"/>
    <cellStyle name="Normal 2 14 3" xfId="6498" xr:uid="{00000000-0005-0000-0000-000062190000}"/>
    <cellStyle name="Normal 2 14 4" xfId="6499" xr:uid="{00000000-0005-0000-0000-000063190000}"/>
    <cellStyle name="Normal 2 14 5" xfId="6500" xr:uid="{00000000-0005-0000-0000-000064190000}"/>
    <cellStyle name="Normal 2 140" xfId="6501" xr:uid="{00000000-0005-0000-0000-000065190000}"/>
    <cellStyle name="Normal 2 141" xfId="6502" xr:uid="{00000000-0005-0000-0000-000066190000}"/>
    <cellStyle name="Normal 2 142" xfId="6503" xr:uid="{00000000-0005-0000-0000-000067190000}"/>
    <cellStyle name="Normal 2 143" xfId="6504" xr:uid="{00000000-0005-0000-0000-000068190000}"/>
    <cellStyle name="Normal 2 144" xfId="6505" xr:uid="{00000000-0005-0000-0000-000069190000}"/>
    <cellStyle name="Normal 2 145" xfId="6506" xr:uid="{00000000-0005-0000-0000-00006A190000}"/>
    <cellStyle name="Normal 2 146" xfId="6507" xr:uid="{00000000-0005-0000-0000-00006B190000}"/>
    <cellStyle name="Normal 2 147" xfId="6508" xr:uid="{00000000-0005-0000-0000-00006C190000}"/>
    <cellStyle name="Normal 2 148" xfId="6509" xr:uid="{00000000-0005-0000-0000-00006D190000}"/>
    <cellStyle name="Normal 2 149" xfId="6510" xr:uid="{00000000-0005-0000-0000-00006E190000}"/>
    <cellStyle name="Normal 2 15" xfId="6511" xr:uid="{00000000-0005-0000-0000-00006F190000}"/>
    <cellStyle name="Normal 2 15 2" xfId="6512" xr:uid="{00000000-0005-0000-0000-000070190000}"/>
    <cellStyle name="Normal 2 15 3" xfId="6513" xr:uid="{00000000-0005-0000-0000-000071190000}"/>
    <cellStyle name="Normal 2 15 4" xfId="6514" xr:uid="{00000000-0005-0000-0000-000072190000}"/>
    <cellStyle name="Normal 2 15 5" xfId="6515" xr:uid="{00000000-0005-0000-0000-000073190000}"/>
    <cellStyle name="Normal 2 15 6" xfId="6516" xr:uid="{00000000-0005-0000-0000-000074190000}"/>
    <cellStyle name="Normal 2 150" xfId="6517" xr:uid="{00000000-0005-0000-0000-000075190000}"/>
    <cellStyle name="Normal 2 151" xfId="6518" xr:uid="{00000000-0005-0000-0000-000076190000}"/>
    <cellStyle name="Normal 2 152" xfId="6519" xr:uid="{00000000-0005-0000-0000-000077190000}"/>
    <cellStyle name="Normal 2 153" xfId="6520" xr:uid="{00000000-0005-0000-0000-000078190000}"/>
    <cellStyle name="Normal 2 154" xfId="6521" xr:uid="{00000000-0005-0000-0000-000079190000}"/>
    <cellStyle name="Normal 2 155" xfId="6522" xr:uid="{00000000-0005-0000-0000-00007A190000}"/>
    <cellStyle name="Normal 2 156" xfId="6523" xr:uid="{00000000-0005-0000-0000-00007B190000}"/>
    <cellStyle name="Normal 2 157" xfId="6524" xr:uid="{00000000-0005-0000-0000-00007C190000}"/>
    <cellStyle name="Normal 2 158" xfId="6525" xr:uid="{00000000-0005-0000-0000-00007D190000}"/>
    <cellStyle name="Normal 2 159" xfId="6526" xr:uid="{00000000-0005-0000-0000-00007E190000}"/>
    <cellStyle name="Normal 2 16" xfId="6527" xr:uid="{00000000-0005-0000-0000-00007F190000}"/>
    <cellStyle name="Normal 2 16 2" xfId="6528" xr:uid="{00000000-0005-0000-0000-000080190000}"/>
    <cellStyle name="Normal 2 16 3" xfId="6529" xr:uid="{00000000-0005-0000-0000-000081190000}"/>
    <cellStyle name="Normal 2 16 4" xfId="6530" xr:uid="{00000000-0005-0000-0000-000082190000}"/>
    <cellStyle name="Normal 2 16 5" xfId="6531" xr:uid="{00000000-0005-0000-0000-000083190000}"/>
    <cellStyle name="Normal 2 160" xfId="6532" xr:uid="{00000000-0005-0000-0000-000084190000}"/>
    <cellStyle name="Normal 2 161" xfId="6533" xr:uid="{00000000-0005-0000-0000-000085190000}"/>
    <cellStyle name="Normal 2 162" xfId="6534" xr:uid="{00000000-0005-0000-0000-000086190000}"/>
    <cellStyle name="Normal 2 163" xfId="6535" xr:uid="{00000000-0005-0000-0000-000087190000}"/>
    <cellStyle name="Normal 2 164" xfId="6536" xr:uid="{00000000-0005-0000-0000-000088190000}"/>
    <cellStyle name="Normal 2 165" xfId="6537" xr:uid="{00000000-0005-0000-0000-000089190000}"/>
    <cellStyle name="Normal 2 166" xfId="6538" xr:uid="{00000000-0005-0000-0000-00008A190000}"/>
    <cellStyle name="Normal 2 167" xfId="6539" xr:uid="{00000000-0005-0000-0000-00008B190000}"/>
    <cellStyle name="Normal 2 168" xfId="6540" xr:uid="{00000000-0005-0000-0000-00008C190000}"/>
    <cellStyle name="Normal 2 169" xfId="6541" xr:uid="{00000000-0005-0000-0000-00008D190000}"/>
    <cellStyle name="Normal 2 17" xfId="6542" xr:uid="{00000000-0005-0000-0000-00008E190000}"/>
    <cellStyle name="Normal 2 17 2" xfId="6543" xr:uid="{00000000-0005-0000-0000-00008F190000}"/>
    <cellStyle name="Normal 2 17 3" xfId="6544" xr:uid="{00000000-0005-0000-0000-000090190000}"/>
    <cellStyle name="Normal 2 17 4" xfId="6545" xr:uid="{00000000-0005-0000-0000-000091190000}"/>
    <cellStyle name="Normal 2 17 5" xfId="6546" xr:uid="{00000000-0005-0000-0000-000092190000}"/>
    <cellStyle name="Normal 2 170" xfId="6547" xr:uid="{00000000-0005-0000-0000-000093190000}"/>
    <cellStyle name="Normal 2 171" xfId="6548" xr:uid="{00000000-0005-0000-0000-000094190000}"/>
    <cellStyle name="Normal 2 172" xfId="6549" xr:uid="{00000000-0005-0000-0000-000095190000}"/>
    <cellStyle name="Normal 2 173" xfId="6550" xr:uid="{00000000-0005-0000-0000-000096190000}"/>
    <cellStyle name="Normal 2 174" xfId="6551" xr:uid="{00000000-0005-0000-0000-000097190000}"/>
    <cellStyle name="Normal 2 175" xfId="6552" xr:uid="{00000000-0005-0000-0000-000098190000}"/>
    <cellStyle name="Normal 2 176" xfId="6553" xr:uid="{00000000-0005-0000-0000-000099190000}"/>
    <cellStyle name="Normal 2 177" xfId="6554" xr:uid="{00000000-0005-0000-0000-00009A190000}"/>
    <cellStyle name="Normal 2 178" xfId="6555" xr:uid="{00000000-0005-0000-0000-00009B190000}"/>
    <cellStyle name="Normal 2 179" xfId="6556" xr:uid="{00000000-0005-0000-0000-00009C190000}"/>
    <cellStyle name="Normal 2 18" xfId="6557" xr:uid="{00000000-0005-0000-0000-00009D190000}"/>
    <cellStyle name="Normal 2 18 2" xfId="6558" xr:uid="{00000000-0005-0000-0000-00009E190000}"/>
    <cellStyle name="Normal 2 18 3" xfId="6559" xr:uid="{00000000-0005-0000-0000-00009F190000}"/>
    <cellStyle name="Normal 2 18 4" xfId="6560" xr:uid="{00000000-0005-0000-0000-0000A0190000}"/>
    <cellStyle name="Normal 2 18 5" xfId="6561" xr:uid="{00000000-0005-0000-0000-0000A1190000}"/>
    <cellStyle name="Normal 2 19" xfId="6562" xr:uid="{00000000-0005-0000-0000-0000A2190000}"/>
    <cellStyle name="Normal 2 19 2" xfId="6563" xr:uid="{00000000-0005-0000-0000-0000A3190000}"/>
    <cellStyle name="Normal 2 19 3" xfId="6564" xr:uid="{00000000-0005-0000-0000-0000A4190000}"/>
    <cellStyle name="Normal 2 19 4" xfId="6565" xr:uid="{00000000-0005-0000-0000-0000A5190000}"/>
    <cellStyle name="Normal 2 19 5" xfId="6566" xr:uid="{00000000-0005-0000-0000-0000A6190000}"/>
    <cellStyle name="Normal 2 2" xfId="415" xr:uid="{00000000-0005-0000-0000-00009F010000}"/>
    <cellStyle name="Normal 2 2 10" xfId="6567" xr:uid="{00000000-0005-0000-0000-0000A7190000}"/>
    <cellStyle name="Normal 2 2 10 10" xfId="6568" xr:uid="{00000000-0005-0000-0000-0000A8190000}"/>
    <cellStyle name="Normal 2 2 10 10 10" xfId="6569" xr:uid="{00000000-0005-0000-0000-0000A9190000}"/>
    <cellStyle name="Normal 2 2 10 10 11" xfId="6570" xr:uid="{00000000-0005-0000-0000-0000AA190000}"/>
    <cellStyle name="Normal 2 2 10 10 12" xfId="6571" xr:uid="{00000000-0005-0000-0000-0000AB190000}"/>
    <cellStyle name="Normal 2 2 10 10 13" xfId="6572" xr:uid="{00000000-0005-0000-0000-0000AC190000}"/>
    <cellStyle name="Normal 2 2 10 10 14" xfId="6573" xr:uid="{00000000-0005-0000-0000-0000AD190000}"/>
    <cellStyle name="Normal 2 2 10 10 2" xfId="6574" xr:uid="{00000000-0005-0000-0000-0000AE190000}"/>
    <cellStyle name="Normal 2 2 10 10 2 10" xfId="6575" xr:uid="{00000000-0005-0000-0000-0000AF190000}"/>
    <cellStyle name="Normal 2 2 10 10 2 2" xfId="6576" xr:uid="{00000000-0005-0000-0000-0000B0190000}"/>
    <cellStyle name="Normal 2 2 10 10 2 3" xfId="6577" xr:uid="{00000000-0005-0000-0000-0000B1190000}"/>
    <cellStyle name="Normal 2 2 10 10 2 4" xfId="6578" xr:uid="{00000000-0005-0000-0000-0000B2190000}"/>
    <cellStyle name="Normal 2 2 10 10 2 5" xfId="6579" xr:uid="{00000000-0005-0000-0000-0000B3190000}"/>
    <cellStyle name="Normal 2 2 10 10 2 6" xfId="6580" xr:uid="{00000000-0005-0000-0000-0000B4190000}"/>
    <cellStyle name="Normal 2 2 10 10 2 7" xfId="6581" xr:uid="{00000000-0005-0000-0000-0000B5190000}"/>
    <cellStyle name="Normal 2 2 10 10 2 8" xfId="6582" xr:uid="{00000000-0005-0000-0000-0000B6190000}"/>
    <cellStyle name="Normal 2 2 10 10 2 9" xfId="6583" xr:uid="{00000000-0005-0000-0000-0000B7190000}"/>
    <cellStyle name="Normal 2 2 10 10 3" xfId="6584" xr:uid="{00000000-0005-0000-0000-0000B8190000}"/>
    <cellStyle name="Normal 2 2 10 10 3 10" xfId="6585" xr:uid="{00000000-0005-0000-0000-0000B9190000}"/>
    <cellStyle name="Normal 2 2 10 10 3 2" xfId="6586" xr:uid="{00000000-0005-0000-0000-0000BA190000}"/>
    <cellStyle name="Normal 2 2 10 10 3 3" xfId="6587" xr:uid="{00000000-0005-0000-0000-0000BB190000}"/>
    <cellStyle name="Normal 2 2 10 10 3 4" xfId="6588" xr:uid="{00000000-0005-0000-0000-0000BC190000}"/>
    <cellStyle name="Normal 2 2 10 10 3 5" xfId="6589" xr:uid="{00000000-0005-0000-0000-0000BD190000}"/>
    <cellStyle name="Normal 2 2 10 10 3 6" xfId="6590" xr:uid="{00000000-0005-0000-0000-0000BE190000}"/>
    <cellStyle name="Normal 2 2 10 10 3 7" xfId="6591" xr:uid="{00000000-0005-0000-0000-0000BF190000}"/>
    <cellStyle name="Normal 2 2 10 10 3 8" xfId="6592" xr:uid="{00000000-0005-0000-0000-0000C0190000}"/>
    <cellStyle name="Normal 2 2 10 10 3 9" xfId="6593" xr:uid="{00000000-0005-0000-0000-0000C1190000}"/>
    <cellStyle name="Normal 2 2 10 10 4" xfId="6594" xr:uid="{00000000-0005-0000-0000-0000C2190000}"/>
    <cellStyle name="Normal 2 2 10 10 4 10" xfId="6595" xr:uid="{00000000-0005-0000-0000-0000C3190000}"/>
    <cellStyle name="Normal 2 2 10 10 4 2" xfId="6596" xr:uid="{00000000-0005-0000-0000-0000C4190000}"/>
    <cellStyle name="Normal 2 2 10 10 4 3" xfId="6597" xr:uid="{00000000-0005-0000-0000-0000C5190000}"/>
    <cellStyle name="Normal 2 2 10 10 4 4" xfId="6598" xr:uid="{00000000-0005-0000-0000-0000C6190000}"/>
    <cellStyle name="Normal 2 2 10 10 4 5" xfId="6599" xr:uid="{00000000-0005-0000-0000-0000C7190000}"/>
    <cellStyle name="Normal 2 2 10 10 4 6" xfId="6600" xr:uid="{00000000-0005-0000-0000-0000C8190000}"/>
    <cellStyle name="Normal 2 2 10 10 4 7" xfId="6601" xr:uid="{00000000-0005-0000-0000-0000C9190000}"/>
    <cellStyle name="Normal 2 2 10 10 4 8" xfId="6602" xr:uid="{00000000-0005-0000-0000-0000CA190000}"/>
    <cellStyle name="Normal 2 2 10 10 4 9" xfId="6603" xr:uid="{00000000-0005-0000-0000-0000CB190000}"/>
    <cellStyle name="Normal 2 2 10 10 5" xfId="6604" xr:uid="{00000000-0005-0000-0000-0000CC190000}"/>
    <cellStyle name="Normal 2 2 10 10 5 10" xfId="6605" xr:uid="{00000000-0005-0000-0000-0000CD190000}"/>
    <cellStyle name="Normal 2 2 10 10 5 2" xfId="6606" xr:uid="{00000000-0005-0000-0000-0000CE190000}"/>
    <cellStyle name="Normal 2 2 10 10 5 3" xfId="6607" xr:uid="{00000000-0005-0000-0000-0000CF190000}"/>
    <cellStyle name="Normal 2 2 10 10 5 4" xfId="6608" xr:uid="{00000000-0005-0000-0000-0000D0190000}"/>
    <cellStyle name="Normal 2 2 10 10 5 5" xfId="6609" xr:uid="{00000000-0005-0000-0000-0000D1190000}"/>
    <cellStyle name="Normal 2 2 10 10 5 6" xfId="6610" xr:uid="{00000000-0005-0000-0000-0000D2190000}"/>
    <cellStyle name="Normal 2 2 10 10 5 7" xfId="6611" xr:uid="{00000000-0005-0000-0000-0000D3190000}"/>
    <cellStyle name="Normal 2 2 10 10 5 8" xfId="6612" xr:uid="{00000000-0005-0000-0000-0000D4190000}"/>
    <cellStyle name="Normal 2 2 10 10 5 9" xfId="6613" xr:uid="{00000000-0005-0000-0000-0000D5190000}"/>
    <cellStyle name="Normal 2 2 10 10 6" xfId="6614" xr:uid="{00000000-0005-0000-0000-0000D6190000}"/>
    <cellStyle name="Normal 2 2 10 10 7" xfId="6615" xr:uid="{00000000-0005-0000-0000-0000D7190000}"/>
    <cellStyle name="Normal 2 2 10 10 8" xfId="6616" xr:uid="{00000000-0005-0000-0000-0000D8190000}"/>
    <cellStyle name="Normal 2 2 10 10 9" xfId="6617" xr:uid="{00000000-0005-0000-0000-0000D9190000}"/>
    <cellStyle name="Normal 2 2 10 11" xfId="6618" xr:uid="{00000000-0005-0000-0000-0000DA190000}"/>
    <cellStyle name="Normal 2 2 10 11 10" xfId="6619" xr:uid="{00000000-0005-0000-0000-0000DB190000}"/>
    <cellStyle name="Normal 2 2 10 11 11" xfId="6620" xr:uid="{00000000-0005-0000-0000-0000DC190000}"/>
    <cellStyle name="Normal 2 2 10 11 12" xfId="6621" xr:uid="{00000000-0005-0000-0000-0000DD190000}"/>
    <cellStyle name="Normal 2 2 10 11 13" xfId="6622" xr:uid="{00000000-0005-0000-0000-0000DE190000}"/>
    <cellStyle name="Normal 2 2 10 11 14" xfId="6623" xr:uid="{00000000-0005-0000-0000-0000DF190000}"/>
    <cellStyle name="Normal 2 2 10 11 2" xfId="6624" xr:uid="{00000000-0005-0000-0000-0000E0190000}"/>
    <cellStyle name="Normal 2 2 10 11 2 10" xfId="6625" xr:uid="{00000000-0005-0000-0000-0000E1190000}"/>
    <cellStyle name="Normal 2 2 10 11 2 2" xfId="6626" xr:uid="{00000000-0005-0000-0000-0000E2190000}"/>
    <cellStyle name="Normal 2 2 10 11 2 3" xfId="6627" xr:uid="{00000000-0005-0000-0000-0000E3190000}"/>
    <cellStyle name="Normal 2 2 10 11 2 4" xfId="6628" xr:uid="{00000000-0005-0000-0000-0000E4190000}"/>
    <cellStyle name="Normal 2 2 10 11 2 5" xfId="6629" xr:uid="{00000000-0005-0000-0000-0000E5190000}"/>
    <cellStyle name="Normal 2 2 10 11 2 6" xfId="6630" xr:uid="{00000000-0005-0000-0000-0000E6190000}"/>
    <cellStyle name="Normal 2 2 10 11 2 7" xfId="6631" xr:uid="{00000000-0005-0000-0000-0000E7190000}"/>
    <cellStyle name="Normal 2 2 10 11 2 8" xfId="6632" xr:uid="{00000000-0005-0000-0000-0000E8190000}"/>
    <cellStyle name="Normal 2 2 10 11 2 9" xfId="6633" xr:uid="{00000000-0005-0000-0000-0000E9190000}"/>
    <cellStyle name="Normal 2 2 10 11 3" xfId="6634" xr:uid="{00000000-0005-0000-0000-0000EA190000}"/>
    <cellStyle name="Normal 2 2 10 11 3 10" xfId="6635" xr:uid="{00000000-0005-0000-0000-0000EB190000}"/>
    <cellStyle name="Normal 2 2 10 11 3 2" xfId="6636" xr:uid="{00000000-0005-0000-0000-0000EC190000}"/>
    <cellStyle name="Normal 2 2 10 11 3 3" xfId="6637" xr:uid="{00000000-0005-0000-0000-0000ED190000}"/>
    <cellStyle name="Normal 2 2 10 11 3 4" xfId="6638" xr:uid="{00000000-0005-0000-0000-0000EE190000}"/>
    <cellStyle name="Normal 2 2 10 11 3 5" xfId="6639" xr:uid="{00000000-0005-0000-0000-0000EF190000}"/>
    <cellStyle name="Normal 2 2 10 11 3 6" xfId="6640" xr:uid="{00000000-0005-0000-0000-0000F0190000}"/>
    <cellStyle name="Normal 2 2 10 11 3 7" xfId="6641" xr:uid="{00000000-0005-0000-0000-0000F1190000}"/>
    <cellStyle name="Normal 2 2 10 11 3 8" xfId="6642" xr:uid="{00000000-0005-0000-0000-0000F2190000}"/>
    <cellStyle name="Normal 2 2 10 11 3 9" xfId="6643" xr:uid="{00000000-0005-0000-0000-0000F3190000}"/>
    <cellStyle name="Normal 2 2 10 11 4" xfId="6644" xr:uid="{00000000-0005-0000-0000-0000F4190000}"/>
    <cellStyle name="Normal 2 2 10 11 4 10" xfId="6645" xr:uid="{00000000-0005-0000-0000-0000F5190000}"/>
    <cellStyle name="Normal 2 2 10 11 4 2" xfId="6646" xr:uid="{00000000-0005-0000-0000-0000F6190000}"/>
    <cellStyle name="Normal 2 2 10 11 4 3" xfId="6647" xr:uid="{00000000-0005-0000-0000-0000F7190000}"/>
    <cellStyle name="Normal 2 2 10 11 4 4" xfId="6648" xr:uid="{00000000-0005-0000-0000-0000F8190000}"/>
    <cellStyle name="Normal 2 2 10 11 4 5" xfId="6649" xr:uid="{00000000-0005-0000-0000-0000F9190000}"/>
    <cellStyle name="Normal 2 2 10 11 4 6" xfId="6650" xr:uid="{00000000-0005-0000-0000-0000FA190000}"/>
    <cellStyle name="Normal 2 2 10 11 4 7" xfId="6651" xr:uid="{00000000-0005-0000-0000-0000FB190000}"/>
    <cellStyle name="Normal 2 2 10 11 4 8" xfId="6652" xr:uid="{00000000-0005-0000-0000-0000FC190000}"/>
    <cellStyle name="Normal 2 2 10 11 4 9" xfId="6653" xr:uid="{00000000-0005-0000-0000-0000FD190000}"/>
    <cellStyle name="Normal 2 2 10 11 5" xfId="6654" xr:uid="{00000000-0005-0000-0000-0000FE190000}"/>
    <cellStyle name="Normal 2 2 10 11 5 10" xfId="6655" xr:uid="{00000000-0005-0000-0000-0000FF190000}"/>
    <cellStyle name="Normal 2 2 10 11 5 2" xfId="6656" xr:uid="{00000000-0005-0000-0000-0000001A0000}"/>
    <cellStyle name="Normal 2 2 10 11 5 3" xfId="6657" xr:uid="{00000000-0005-0000-0000-0000011A0000}"/>
    <cellStyle name="Normal 2 2 10 11 5 4" xfId="6658" xr:uid="{00000000-0005-0000-0000-0000021A0000}"/>
    <cellStyle name="Normal 2 2 10 11 5 5" xfId="6659" xr:uid="{00000000-0005-0000-0000-0000031A0000}"/>
    <cellStyle name="Normal 2 2 10 11 5 6" xfId="6660" xr:uid="{00000000-0005-0000-0000-0000041A0000}"/>
    <cellStyle name="Normal 2 2 10 11 5 7" xfId="6661" xr:uid="{00000000-0005-0000-0000-0000051A0000}"/>
    <cellStyle name="Normal 2 2 10 11 5 8" xfId="6662" xr:uid="{00000000-0005-0000-0000-0000061A0000}"/>
    <cellStyle name="Normal 2 2 10 11 5 9" xfId="6663" xr:uid="{00000000-0005-0000-0000-0000071A0000}"/>
    <cellStyle name="Normal 2 2 10 11 6" xfId="6664" xr:uid="{00000000-0005-0000-0000-0000081A0000}"/>
    <cellStyle name="Normal 2 2 10 11 7" xfId="6665" xr:uid="{00000000-0005-0000-0000-0000091A0000}"/>
    <cellStyle name="Normal 2 2 10 11 8" xfId="6666" xr:uid="{00000000-0005-0000-0000-00000A1A0000}"/>
    <cellStyle name="Normal 2 2 10 11 9" xfId="6667" xr:uid="{00000000-0005-0000-0000-00000B1A0000}"/>
    <cellStyle name="Normal 2 2 10 12" xfId="6668" xr:uid="{00000000-0005-0000-0000-00000C1A0000}"/>
    <cellStyle name="Normal 2 2 10 12 10" xfId="6669" xr:uid="{00000000-0005-0000-0000-00000D1A0000}"/>
    <cellStyle name="Normal 2 2 10 12 11" xfId="6670" xr:uid="{00000000-0005-0000-0000-00000E1A0000}"/>
    <cellStyle name="Normal 2 2 10 12 12" xfId="6671" xr:uid="{00000000-0005-0000-0000-00000F1A0000}"/>
    <cellStyle name="Normal 2 2 10 12 13" xfId="6672" xr:uid="{00000000-0005-0000-0000-0000101A0000}"/>
    <cellStyle name="Normal 2 2 10 12 14" xfId="6673" xr:uid="{00000000-0005-0000-0000-0000111A0000}"/>
    <cellStyle name="Normal 2 2 10 12 2" xfId="6674" xr:uid="{00000000-0005-0000-0000-0000121A0000}"/>
    <cellStyle name="Normal 2 2 10 12 2 10" xfId="6675" xr:uid="{00000000-0005-0000-0000-0000131A0000}"/>
    <cellStyle name="Normal 2 2 10 12 2 2" xfId="6676" xr:uid="{00000000-0005-0000-0000-0000141A0000}"/>
    <cellStyle name="Normal 2 2 10 12 2 3" xfId="6677" xr:uid="{00000000-0005-0000-0000-0000151A0000}"/>
    <cellStyle name="Normal 2 2 10 12 2 4" xfId="6678" xr:uid="{00000000-0005-0000-0000-0000161A0000}"/>
    <cellStyle name="Normal 2 2 10 12 2 5" xfId="6679" xr:uid="{00000000-0005-0000-0000-0000171A0000}"/>
    <cellStyle name="Normal 2 2 10 12 2 6" xfId="6680" xr:uid="{00000000-0005-0000-0000-0000181A0000}"/>
    <cellStyle name="Normal 2 2 10 12 2 7" xfId="6681" xr:uid="{00000000-0005-0000-0000-0000191A0000}"/>
    <cellStyle name="Normal 2 2 10 12 2 8" xfId="6682" xr:uid="{00000000-0005-0000-0000-00001A1A0000}"/>
    <cellStyle name="Normal 2 2 10 12 2 9" xfId="6683" xr:uid="{00000000-0005-0000-0000-00001B1A0000}"/>
    <cellStyle name="Normal 2 2 10 12 3" xfId="6684" xr:uid="{00000000-0005-0000-0000-00001C1A0000}"/>
    <cellStyle name="Normal 2 2 10 12 3 10" xfId="6685" xr:uid="{00000000-0005-0000-0000-00001D1A0000}"/>
    <cellStyle name="Normal 2 2 10 12 3 2" xfId="6686" xr:uid="{00000000-0005-0000-0000-00001E1A0000}"/>
    <cellStyle name="Normal 2 2 10 12 3 3" xfId="6687" xr:uid="{00000000-0005-0000-0000-00001F1A0000}"/>
    <cellStyle name="Normal 2 2 10 12 3 4" xfId="6688" xr:uid="{00000000-0005-0000-0000-0000201A0000}"/>
    <cellStyle name="Normal 2 2 10 12 3 5" xfId="6689" xr:uid="{00000000-0005-0000-0000-0000211A0000}"/>
    <cellStyle name="Normal 2 2 10 12 3 6" xfId="6690" xr:uid="{00000000-0005-0000-0000-0000221A0000}"/>
    <cellStyle name="Normal 2 2 10 12 3 7" xfId="6691" xr:uid="{00000000-0005-0000-0000-0000231A0000}"/>
    <cellStyle name="Normal 2 2 10 12 3 8" xfId="6692" xr:uid="{00000000-0005-0000-0000-0000241A0000}"/>
    <cellStyle name="Normal 2 2 10 12 3 9" xfId="6693" xr:uid="{00000000-0005-0000-0000-0000251A0000}"/>
    <cellStyle name="Normal 2 2 10 12 4" xfId="6694" xr:uid="{00000000-0005-0000-0000-0000261A0000}"/>
    <cellStyle name="Normal 2 2 10 12 4 10" xfId="6695" xr:uid="{00000000-0005-0000-0000-0000271A0000}"/>
    <cellStyle name="Normal 2 2 10 12 4 2" xfId="6696" xr:uid="{00000000-0005-0000-0000-0000281A0000}"/>
    <cellStyle name="Normal 2 2 10 12 4 3" xfId="6697" xr:uid="{00000000-0005-0000-0000-0000291A0000}"/>
    <cellStyle name="Normal 2 2 10 12 4 4" xfId="6698" xr:uid="{00000000-0005-0000-0000-00002A1A0000}"/>
    <cellStyle name="Normal 2 2 10 12 4 5" xfId="6699" xr:uid="{00000000-0005-0000-0000-00002B1A0000}"/>
    <cellStyle name="Normal 2 2 10 12 4 6" xfId="6700" xr:uid="{00000000-0005-0000-0000-00002C1A0000}"/>
    <cellStyle name="Normal 2 2 10 12 4 7" xfId="6701" xr:uid="{00000000-0005-0000-0000-00002D1A0000}"/>
    <cellStyle name="Normal 2 2 10 12 4 8" xfId="6702" xr:uid="{00000000-0005-0000-0000-00002E1A0000}"/>
    <cellStyle name="Normal 2 2 10 12 4 9" xfId="6703" xr:uid="{00000000-0005-0000-0000-00002F1A0000}"/>
    <cellStyle name="Normal 2 2 10 12 5" xfId="6704" xr:uid="{00000000-0005-0000-0000-0000301A0000}"/>
    <cellStyle name="Normal 2 2 10 12 5 10" xfId="6705" xr:uid="{00000000-0005-0000-0000-0000311A0000}"/>
    <cellStyle name="Normal 2 2 10 12 5 2" xfId="6706" xr:uid="{00000000-0005-0000-0000-0000321A0000}"/>
    <cellStyle name="Normal 2 2 10 12 5 3" xfId="6707" xr:uid="{00000000-0005-0000-0000-0000331A0000}"/>
    <cellStyle name="Normal 2 2 10 12 5 4" xfId="6708" xr:uid="{00000000-0005-0000-0000-0000341A0000}"/>
    <cellStyle name="Normal 2 2 10 12 5 5" xfId="6709" xr:uid="{00000000-0005-0000-0000-0000351A0000}"/>
    <cellStyle name="Normal 2 2 10 12 5 6" xfId="6710" xr:uid="{00000000-0005-0000-0000-0000361A0000}"/>
    <cellStyle name="Normal 2 2 10 12 5 7" xfId="6711" xr:uid="{00000000-0005-0000-0000-0000371A0000}"/>
    <cellStyle name="Normal 2 2 10 12 5 8" xfId="6712" xr:uid="{00000000-0005-0000-0000-0000381A0000}"/>
    <cellStyle name="Normal 2 2 10 12 5 9" xfId="6713" xr:uid="{00000000-0005-0000-0000-0000391A0000}"/>
    <cellStyle name="Normal 2 2 10 12 6" xfId="6714" xr:uid="{00000000-0005-0000-0000-00003A1A0000}"/>
    <cellStyle name="Normal 2 2 10 12 7" xfId="6715" xr:uid="{00000000-0005-0000-0000-00003B1A0000}"/>
    <cellStyle name="Normal 2 2 10 12 8" xfId="6716" xr:uid="{00000000-0005-0000-0000-00003C1A0000}"/>
    <cellStyle name="Normal 2 2 10 12 9" xfId="6717" xr:uid="{00000000-0005-0000-0000-00003D1A0000}"/>
    <cellStyle name="Normal 2 2 10 13" xfId="6718" xr:uid="{00000000-0005-0000-0000-00003E1A0000}"/>
    <cellStyle name="Normal 2 2 10 13 10" xfId="6719" xr:uid="{00000000-0005-0000-0000-00003F1A0000}"/>
    <cellStyle name="Normal 2 2 10 13 11" xfId="6720" xr:uid="{00000000-0005-0000-0000-0000401A0000}"/>
    <cellStyle name="Normal 2 2 10 13 12" xfId="6721" xr:uid="{00000000-0005-0000-0000-0000411A0000}"/>
    <cellStyle name="Normal 2 2 10 13 13" xfId="6722" xr:uid="{00000000-0005-0000-0000-0000421A0000}"/>
    <cellStyle name="Normal 2 2 10 13 14" xfId="6723" xr:uid="{00000000-0005-0000-0000-0000431A0000}"/>
    <cellStyle name="Normal 2 2 10 13 2" xfId="6724" xr:uid="{00000000-0005-0000-0000-0000441A0000}"/>
    <cellStyle name="Normal 2 2 10 13 2 10" xfId="6725" xr:uid="{00000000-0005-0000-0000-0000451A0000}"/>
    <cellStyle name="Normal 2 2 10 13 2 2" xfId="6726" xr:uid="{00000000-0005-0000-0000-0000461A0000}"/>
    <cellStyle name="Normal 2 2 10 13 2 3" xfId="6727" xr:uid="{00000000-0005-0000-0000-0000471A0000}"/>
    <cellStyle name="Normal 2 2 10 13 2 4" xfId="6728" xr:uid="{00000000-0005-0000-0000-0000481A0000}"/>
    <cellStyle name="Normal 2 2 10 13 2 5" xfId="6729" xr:uid="{00000000-0005-0000-0000-0000491A0000}"/>
    <cellStyle name="Normal 2 2 10 13 2 6" xfId="6730" xr:uid="{00000000-0005-0000-0000-00004A1A0000}"/>
    <cellStyle name="Normal 2 2 10 13 2 7" xfId="6731" xr:uid="{00000000-0005-0000-0000-00004B1A0000}"/>
    <cellStyle name="Normal 2 2 10 13 2 8" xfId="6732" xr:uid="{00000000-0005-0000-0000-00004C1A0000}"/>
    <cellStyle name="Normal 2 2 10 13 2 9" xfId="6733" xr:uid="{00000000-0005-0000-0000-00004D1A0000}"/>
    <cellStyle name="Normal 2 2 10 13 3" xfId="6734" xr:uid="{00000000-0005-0000-0000-00004E1A0000}"/>
    <cellStyle name="Normal 2 2 10 13 3 10" xfId="6735" xr:uid="{00000000-0005-0000-0000-00004F1A0000}"/>
    <cellStyle name="Normal 2 2 10 13 3 2" xfId="6736" xr:uid="{00000000-0005-0000-0000-0000501A0000}"/>
    <cellStyle name="Normal 2 2 10 13 3 3" xfId="6737" xr:uid="{00000000-0005-0000-0000-0000511A0000}"/>
    <cellStyle name="Normal 2 2 10 13 3 4" xfId="6738" xr:uid="{00000000-0005-0000-0000-0000521A0000}"/>
    <cellStyle name="Normal 2 2 10 13 3 5" xfId="6739" xr:uid="{00000000-0005-0000-0000-0000531A0000}"/>
    <cellStyle name="Normal 2 2 10 13 3 6" xfId="6740" xr:uid="{00000000-0005-0000-0000-0000541A0000}"/>
    <cellStyle name="Normal 2 2 10 13 3 7" xfId="6741" xr:uid="{00000000-0005-0000-0000-0000551A0000}"/>
    <cellStyle name="Normal 2 2 10 13 3 8" xfId="6742" xr:uid="{00000000-0005-0000-0000-0000561A0000}"/>
    <cellStyle name="Normal 2 2 10 13 3 9" xfId="6743" xr:uid="{00000000-0005-0000-0000-0000571A0000}"/>
    <cellStyle name="Normal 2 2 10 13 4" xfId="6744" xr:uid="{00000000-0005-0000-0000-0000581A0000}"/>
    <cellStyle name="Normal 2 2 10 13 4 10" xfId="6745" xr:uid="{00000000-0005-0000-0000-0000591A0000}"/>
    <cellStyle name="Normal 2 2 10 13 4 2" xfId="6746" xr:uid="{00000000-0005-0000-0000-00005A1A0000}"/>
    <cellStyle name="Normal 2 2 10 13 4 3" xfId="6747" xr:uid="{00000000-0005-0000-0000-00005B1A0000}"/>
    <cellStyle name="Normal 2 2 10 13 4 4" xfId="6748" xr:uid="{00000000-0005-0000-0000-00005C1A0000}"/>
    <cellStyle name="Normal 2 2 10 13 4 5" xfId="6749" xr:uid="{00000000-0005-0000-0000-00005D1A0000}"/>
    <cellStyle name="Normal 2 2 10 13 4 6" xfId="6750" xr:uid="{00000000-0005-0000-0000-00005E1A0000}"/>
    <cellStyle name="Normal 2 2 10 13 4 7" xfId="6751" xr:uid="{00000000-0005-0000-0000-00005F1A0000}"/>
    <cellStyle name="Normal 2 2 10 13 4 8" xfId="6752" xr:uid="{00000000-0005-0000-0000-0000601A0000}"/>
    <cellStyle name="Normal 2 2 10 13 4 9" xfId="6753" xr:uid="{00000000-0005-0000-0000-0000611A0000}"/>
    <cellStyle name="Normal 2 2 10 13 5" xfId="6754" xr:uid="{00000000-0005-0000-0000-0000621A0000}"/>
    <cellStyle name="Normal 2 2 10 13 5 10" xfId="6755" xr:uid="{00000000-0005-0000-0000-0000631A0000}"/>
    <cellStyle name="Normal 2 2 10 13 5 2" xfId="6756" xr:uid="{00000000-0005-0000-0000-0000641A0000}"/>
    <cellStyle name="Normal 2 2 10 13 5 3" xfId="6757" xr:uid="{00000000-0005-0000-0000-0000651A0000}"/>
    <cellStyle name="Normal 2 2 10 13 5 4" xfId="6758" xr:uid="{00000000-0005-0000-0000-0000661A0000}"/>
    <cellStyle name="Normal 2 2 10 13 5 5" xfId="6759" xr:uid="{00000000-0005-0000-0000-0000671A0000}"/>
    <cellStyle name="Normal 2 2 10 13 5 6" xfId="6760" xr:uid="{00000000-0005-0000-0000-0000681A0000}"/>
    <cellStyle name="Normal 2 2 10 13 5 7" xfId="6761" xr:uid="{00000000-0005-0000-0000-0000691A0000}"/>
    <cellStyle name="Normal 2 2 10 13 5 8" xfId="6762" xr:uid="{00000000-0005-0000-0000-00006A1A0000}"/>
    <cellStyle name="Normal 2 2 10 13 5 9" xfId="6763" xr:uid="{00000000-0005-0000-0000-00006B1A0000}"/>
    <cellStyle name="Normal 2 2 10 13 6" xfId="6764" xr:uid="{00000000-0005-0000-0000-00006C1A0000}"/>
    <cellStyle name="Normal 2 2 10 13 7" xfId="6765" xr:uid="{00000000-0005-0000-0000-00006D1A0000}"/>
    <cellStyle name="Normal 2 2 10 13 8" xfId="6766" xr:uid="{00000000-0005-0000-0000-00006E1A0000}"/>
    <cellStyle name="Normal 2 2 10 13 9" xfId="6767" xr:uid="{00000000-0005-0000-0000-00006F1A0000}"/>
    <cellStyle name="Normal 2 2 10 14" xfId="6768" xr:uid="{00000000-0005-0000-0000-0000701A0000}"/>
    <cellStyle name="Normal 2 2 10 14 10" xfId="6769" xr:uid="{00000000-0005-0000-0000-0000711A0000}"/>
    <cellStyle name="Normal 2 2 10 14 11" xfId="6770" xr:uid="{00000000-0005-0000-0000-0000721A0000}"/>
    <cellStyle name="Normal 2 2 10 14 12" xfId="6771" xr:uid="{00000000-0005-0000-0000-0000731A0000}"/>
    <cellStyle name="Normal 2 2 10 14 13" xfId="6772" xr:uid="{00000000-0005-0000-0000-0000741A0000}"/>
    <cellStyle name="Normal 2 2 10 14 14" xfId="6773" xr:uid="{00000000-0005-0000-0000-0000751A0000}"/>
    <cellStyle name="Normal 2 2 10 14 2" xfId="6774" xr:uid="{00000000-0005-0000-0000-0000761A0000}"/>
    <cellStyle name="Normal 2 2 10 14 2 10" xfId="6775" xr:uid="{00000000-0005-0000-0000-0000771A0000}"/>
    <cellStyle name="Normal 2 2 10 14 2 2" xfId="6776" xr:uid="{00000000-0005-0000-0000-0000781A0000}"/>
    <cellStyle name="Normal 2 2 10 14 2 3" xfId="6777" xr:uid="{00000000-0005-0000-0000-0000791A0000}"/>
    <cellStyle name="Normal 2 2 10 14 2 4" xfId="6778" xr:uid="{00000000-0005-0000-0000-00007A1A0000}"/>
    <cellStyle name="Normal 2 2 10 14 2 5" xfId="6779" xr:uid="{00000000-0005-0000-0000-00007B1A0000}"/>
    <cellStyle name="Normal 2 2 10 14 2 6" xfId="6780" xr:uid="{00000000-0005-0000-0000-00007C1A0000}"/>
    <cellStyle name="Normal 2 2 10 14 2 7" xfId="6781" xr:uid="{00000000-0005-0000-0000-00007D1A0000}"/>
    <cellStyle name="Normal 2 2 10 14 2 8" xfId="6782" xr:uid="{00000000-0005-0000-0000-00007E1A0000}"/>
    <cellStyle name="Normal 2 2 10 14 2 9" xfId="6783" xr:uid="{00000000-0005-0000-0000-00007F1A0000}"/>
    <cellStyle name="Normal 2 2 10 14 3" xfId="6784" xr:uid="{00000000-0005-0000-0000-0000801A0000}"/>
    <cellStyle name="Normal 2 2 10 14 3 10" xfId="6785" xr:uid="{00000000-0005-0000-0000-0000811A0000}"/>
    <cellStyle name="Normal 2 2 10 14 3 2" xfId="6786" xr:uid="{00000000-0005-0000-0000-0000821A0000}"/>
    <cellStyle name="Normal 2 2 10 14 3 3" xfId="6787" xr:uid="{00000000-0005-0000-0000-0000831A0000}"/>
    <cellStyle name="Normal 2 2 10 14 3 4" xfId="6788" xr:uid="{00000000-0005-0000-0000-0000841A0000}"/>
    <cellStyle name="Normal 2 2 10 14 3 5" xfId="6789" xr:uid="{00000000-0005-0000-0000-0000851A0000}"/>
    <cellStyle name="Normal 2 2 10 14 3 6" xfId="6790" xr:uid="{00000000-0005-0000-0000-0000861A0000}"/>
    <cellStyle name="Normal 2 2 10 14 3 7" xfId="6791" xr:uid="{00000000-0005-0000-0000-0000871A0000}"/>
    <cellStyle name="Normal 2 2 10 14 3 8" xfId="6792" xr:uid="{00000000-0005-0000-0000-0000881A0000}"/>
    <cellStyle name="Normal 2 2 10 14 3 9" xfId="6793" xr:uid="{00000000-0005-0000-0000-0000891A0000}"/>
    <cellStyle name="Normal 2 2 10 14 4" xfId="6794" xr:uid="{00000000-0005-0000-0000-00008A1A0000}"/>
    <cellStyle name="Normal 2 2 10 14 4 10" xfId="6795" xr:uid="{00000000-0005-0000-0000-00008B1A0000}"/>
    <cellStyle name="Normal 2 2 10 14 4 2" xfId="6796" xr:uid="{00000000-0005-0000-0000-00008C1A0000}"/>
    <cellStyle name="Normal 2 2 10 14 4 3" xfId="6797" xr:uid="{00000000-0005-0000-0000-00008D1A0000}"/>
    <cellStyle name="Normal 2 2 10 14 4 4" xfId="6798" xr:uid="{00000000-0005-0000-0000-00008E1A0000}"/>
    <cellStyle name="Normal 2 2 10 14 4 5" xfId="6799" xr:uid="{00000000-0005-0000-0000-00008F1A0000}"/>
    <cellStyle name="Normal 2 2 10 14 4 6" xfId="6800" xr:uid="{00000000-0005-0000-0000-0000901A0000}"/>
    <cellStyle name="Normal 2 2 10 14 4 7" xfId="6801" xr:uid="{00000000-0005-0000-0000-0000911A0000}"/>
    <cellStyle name="Normal 2 2 10 14 4 8" xfId="6802" xr:uid="{00000000-0005-0000-0000-0000921A0000}"/>
    <cellStyle name="Normal 2 2 10 14 4 9" xfId="6803" xr:uid="{00000000-0005-0000-0000-0000931A0000}"/>
    <cellStyle name="Normal 2 2 10 14 5" xfId="6804" xr:uid="{00000000-0005-0000-0000-0000941A0000}"/>
    <cellStyle name="Normal 2 2 10 14 5 10" xfId="6805" xr:uid="{00000000-0005-0000-0000-0000951A0000}"/>
    <cellStyle name="Normal 2 2 10 14 5 2" xfId="6806" xr:uid="{00000000-0005-0000-0000-0000961A0000}"/>
    <cellStyle name="Normal 2 2 10 14 5 3" xfId="6807" xr:uid="{00000000-0005-0000-0000-0000971A0000}"/>
    <cellStyle name="Normal 2 2 10 14 5 4" xfId="6808" xr:uid="{00000000-0005-0000-0000-0000981A0000}"/>
    <cellStyle name="Normal 2 2 10 14 5 5" xfId="6809" xr:uid="{00000000-0005-0000-0000-0000991A0000}"/>
    <cellStyle name="Normal 2 2 10 14 5 6" xfId="6810" xr:uid="{00000000-0005-0000-0000-00009A1A0000}"/>
    <cellStyle name="Normal 2 2 10 14 5 7" xfId="6811" xr:uid="{00000000-0005-0000-0000-00009B1A0000}"/>
    <cellStyle name="Normal 2 2 10 14 5 8" xfId="6812" xr:uid="{00000000-0005-0000-0000-00009C1A0000}"/>
    <cellStyle name="Normal 2 2 10 14 5 9" xfId="6813" xr:uid="{00000000-0005-0000-0000-00009D1A0000}"/>
    <cellStyle name="Normal 2 2 10 14 6" xfId="6814" xr:uid="{00000000-0005-0000-0000-00009E1A0000}"/>
    <cellStyle name="Normal 2 2 10 14 7" xfId="6815" xr:uid="{00000000-0005-0000-0000-00009F1A0000}"/>
    <cellStyle name="Normal 2 2 10 14 8" xfId="6816" xr:uid="{00000000-0005-0000-0000-0000A01A0000}"/>
    <cellStyle name="Normal 2 2 10 14 9" xfId="6817" xr:uid="{00000000-0005-0000-0000-0000A11A0000}"/>
    <cellStyle name="Normal 2 2 10 15" xfId="6818" xr:uid="{00000000-0005-0000-0000-0000A21A0000}"/>
    <cellStyle name="Normal 2 2 10 15 10" xfId="6819" xr:uid="{00000000-0005-0000-0000-0000A31A0000}"/>
    <cellStyle name="Normal 2 2 10 15 11" xfId="6820" xr:uid="{00000000-0005-0000-0000-0000A41A0000}"/>
    <cellStyle name="Normal 2 2 10 15 12" xfId="6821" xr:uid="{00000000-0005-0000-0000-0000A51A0000}"/>
    <cellStyle name="Normal 2 2 10 15 13" xfId="6822" xr:uid="{00000000-0005-0000-0000-0000A61A0000}"/>
    <cellStyle name="Normal 2 2 10 15 14" xfId="6823" xr:uid="{00000000-0005-0000-0000-0000A71A0000}"/>
    <cellStyle name="Normal 2 2 10 15 2" xfId="6824" xr:uid="{00000000-0005-0000-0000-0000A81A0000}"/>
    <cellStyle name="Normal 2 2 10 15 2 10" xfId="6825" xr:uid="{00000000-0005-0000-0000-0000A91A0000}"/>
    <cellStyle name="Normal 2 2 10 15 2 2" xfId="6826" xr:uid="{00000000-0005-0000-0000-0000AA1A0000}"/>
    <cellStyle name="Normal 2 2 10 15 2 3" xfId="6827" xr:uid="{00000000-0005-0000-0000-0000AB1A0000}"/>
    <cellStyle name="Normal 2 2 10 15 2 4" xfId="6828" xr:uid="{00000000-0005-0000-0000-0000AC1A0000}"/>
    <cellStyle name="Normal 2 2 10 15 2 5" xfId="6829" xr:uid="{00000000-0005-0000-0000-0000AD1A0000}"/>
    <cellStyle name="Normal 2 2 10 15 2 6" xfId="6830" xr:uid="{00000000-0005-0000-0000-0000AE1A0000}"/>
    <cellStyle name="Normal 2 2 10 15 2 7" xfId="6831" xr:uid="{00000000-0005-0000-0000-0000AF1A0000}"/>
    <cellStyle name="Normal 2 2 10 15 2 8" xfId="6832" xr:uid="{00000000-0005-0000-0000-0000B01A0000}"/>
    <cellStyle name="Normal 2 2 10 15 2 9" xfId="6833" xr:uid="{00000000-0005-0000-0000-0000B11A0000}"/>
    <cellStyle name="Normal 2 2 10 15 3" xfId="6834" xr:uid="{00000000-0005-0000-0000-0000B21A0000}"/>
    <cellStyle name="Normal 2 2 10 15 3 10" xfId="6835" xr:uid="{00000000-0005-0000-0000-0000B31A0000}"/>
    <cellStyle name="Normal 2 2 10 15 3 2" xfId="6836" xr:uid="{00000000-0005-0000-0000-0000B41A0000}"/>
    <cellStyle name="Normal 2 2 10 15 3 3" xfId="6837" xr:uid="{00000000-0005-0000-0000-0000B51A0000}"/>
    <cellStyle name="Normal 2 2 10 15 3 4" xfId="6838" xr:uid="{00000000-0005-0000-0000-0000B61A0000}"/>
    <cellStyle name="Normal 2 2 10 15 3 5" xfId="6839" xr:uid="{00000000-0005-0000-0000-0000B71A0000}"/>
    <cellStyle name="Normal 2 2 10 15 3 6" xfId="6840" xr:uid="{00000000-0005-0000-0000-0000B81A0000}"/>
    <cellStyle name="Normal 2 2 10 15 3 7" xfId="6841" xr:uid="{00000000-0005-0000-0000-0000B91A0000}"/>
    <cellStyle name="Normal 2 2 10 15 3 8" xfId="6842" xr:uid="{00000000-0005-0000-0000-0000BA1A0000}"/>
    <cellStyle name="Normal 2 2 10 15 3 9" xfId="6843" xr:uid="{00000000-0005-0000-0000-0000BB1A0000}"/>
    <cellStyle name="Normal 2 2 10 15 4" xfId="6844" xr:uid="{00000000-0005-0000-0000-0000BC1A0000}"/>
    <cellStyle name="Normal 2 2 10 15 4 10" xfId="6845" xr:uid="{00000000-0005-0000-0000-0000BD1A0000}"/>
    <cellStyle name="Normal 2 2 10 15 4 2" xfId="6846" xr:uid="{00000000-0005-0000-0000-0000BE1A0000}"/>
    <cellStyle name="Normal 2 2 10 15 4 3" xfId="6847" xr:uid="{00000000-0005-0000-0000-0000BF1A0000}"/>
    <cellStyle name="Normal 2 2 10 15 4 4" xfId="6848" xr:uid="{00000000-0005-0000-0000-0000C01A0000}"/>
    <cellStyle name="Normal 2 2 10 15 4 5" xfId="6849" xr:uid="{00000000-0005-0000-0000-0000C11A0000}"/>
    <cellStyle name="Normal 2 2 10 15 4 6" xfId="6850" xr:uid="{00000000-0005-0000-0000-0000C21A0000}"/>
    <cellStyle name="Normal 2 2 10 15 4 7" xfId="6851" xr:uid="{00000000-0005-0000-0000-0000C31A0000}"/>
    <cellStyle name="Normal 2 2 10 15 4 8" xfId="6852" xr:uid="{00000000-0005-0000-0000-0000C41A0000}"/>
    <cellStyle name="Normal 2 2 10 15 4 9" xfId="6853" xr:uid="{00000000-0005-0000-0000-0000C51A0000}"/>
    <cellStyle name="Normal 2 2 10 15 5" xfId="6854" xr:uid="{00000000-0005-0000-0000-0000C61A0000}"/>
    <cellStyle name="Normal 2 2 10 15 5 10" xfId="6855" xr:uid="{00000000-0005-0000-0000-0000C71A0000}"/>
    <cellStyle name="Normal 2 2 10 15 5 2" xfId="6856" xr:uid="{00000000-0005-0000-0000-0000C81A0000}"/>
    <cellStyle name="Normal 2 2 10 15 5 3" xfId="6857" xr:uid="{00000000-0005-0000-0000-0000C91A0000}"/>
    <cellStyle name="Normal 2 2 10 15 5 4" xfId="6858" xr:uid="{00000000-0005-0000-0000-0000CA1A0000}"/>
    <cellStyle name="Normal 2 2 10 15 5 5" xfId="6859" xr:uid="{00000000-0005-0000-0000-0000CB1A0000}"/>
    <cellStyle name="Normal 2 2 10 15 5 6" xfId="6860" xr:uid="{00000000-0005-0000-0000-0000CC1A0000}"/>
    <cellStyle name="Normal 2 2 10 15 5 7" xfId="6861" xr:uid="{00000000-0005-0000-0000-0000CD1A0000}"/>
    <cellStyle name="Normal 2 2 10 15 5 8" xfId="6862" xr:uid="{00000000-0005-0000-0000-0000CE1A0000}"/>
    <cellStyle name="Normal 2 2 10 15 5 9" xfId="6863" xr:uid="{00000000-0005-0000-0000-0000CF1A0000}"/>
    <cellStyle name="Normal 2 2 10 15 6" xfId="6864" xr:uid="{00000000-0005-0000-0000-0000D01A0000}"/>
    <cellStyle name="Normal 2 2 10 15 7" xfId="6865" xr:uid="{00000000-0005-0000-0000-0000D11A0000}"/>
    <cellStyle name="Normal 2 2 10 15 8" xfId="6866" xr:uid="{00000000-0005-0000-0000-0000D21A0000}"/>
    <cellStyle name="Normal 2 2 10 15 9" xfId="6867" xr:uid="{00000000-0005-0000-0000-0000D31A0000}"/>
    <cellStyle name="Normal 2 2 10 16" xfId="6868" xr:uid="{00000000-0005-0000-0000-0000D41A0000}"/>
    <cellStyle name="Normal 2 2 10 16 10" xfId="6869" xr:uid="{00000000-0005-0000-0000-0000D51A0000}"/>
    <cellStyle name="Normal 2 2 10 16 11" xfId="6870" xr:uid="{00000000-0005-0000-0000-0000D61A0000}"/>
    <cellStyle name="Normal 2 2 10 16 12" xfId="6871" xr:uid="{00000000-0005-0000-0000-0000D71A0000}"/>
    <cellStyle name="Normal 2 2 10 16 13" xfId="6872" xr:uid="{00000000-0005-0000-0000-0000D81A0000}"/>
    <cellStyle name="Normal 2 2 10 16 14" xfId="6873" xr:uid="{00000000-0005-0000-0000-0000D91A0000}"/>
    <cellStyle name="Normal 2 2 10 16 2" xfId="6874" xr:uid="{00000000-0005-0000-0000-0000DA1A0000}"/>
    <cellStyle name="Normal 2 2 10 16 2 10" xfId="6875" xr:uid="{00000000-0005-0000-0000-0000DB1A0000}"/>
    <cellStyle name="Normal 2 2 10 16 2 2" xfId="6876" xr:uid="{00000000-0005-0000-0000-0000DC1A0000}"/>
    <cellStyle name="Normal 2 2 10 16 2 3" xfId="6877" xr:uid="{00000000-0005-0000-0000-0000DD1A0000}"/>
    <cellStyle name="Normal 2 2 10 16 2 4" xfId="6878" xr:uid="{00000000-0005-0000-0000-0000DE1A0000}"/>
    <cellStyle name="Normal 2 2 10 16 2 5" xfId="6879" xr:uid="{00000000-0005-0000-0000-0000DF1A0000}"/>
    <cellStyle name="Normal 2 2 10 16 2 6" xfId="6880" xr:uid="{00000000-0005-0000-0000-0000E01A0000}"/>
    <cellStyle name="Normal 2 2 10 16 2 7" xfId="6881" xr:uid="{00000000-0005-0000-0000-0000E11A0000}"/>
    <cellStyle name="Normal 2 2 10 16 2 8" xfId="6882" xr:uid="{00000000-0005-0000-0000-0000E21A0000}"/>
    <cellStyle name="Normal 2 2 10 16 2 9" xfId="6883" xr:uid="{00000000-0005-0000-0000-0000E31A0000}"/>
    <cellStyle name="Normal 2 2 10 16 3" xfId="6884" xr:uid="{00000000-0005-0000-0000-0000E41A0000}"/>
    <cellStyle name="Normal 2 2 10 16 3 10" xfId="6885" xr:uid="{00000000-0005-0000-0000-0000E51A0000}"/>
    <cellStyle name="Normal 2 2 10 16 3 2" xfId="6886" xr:uid="{00000000-0005-0000-0000-0000E61A0000}"/>
    <cellStyle name="Normal 2 2 10 16 3 3" xfId="6887" xr:uid="{00000000-0005-0000-0000-0000E71A0000}"/>
    <cellStyle name="Normal 2 2 10 16 3 4" xfId="6888" xr:uid="{00000000-0005-0000-0000-0000E81A0000}"/>
    <cellStyle name="Normal 2 2 10 16 3 5" xfId="6889" xr:uid="{00000000-0005-0000-0000-0000E91A0000}"/>
    <cellStyle name="Normal 2 2 10 16 3 6" xfId="6890" xr:uid="{00000000-0005-0000-0000-0000EA1A0000}"/>
    <cellStyle name="Normal 2 2 10 16 3 7" xfId="6891" xr:uid="{00000000-0005-0000-0000-0000EB1A0000}"/>
    <cellStyle name="Normal 2 2 10 16 3 8" xfId="6892" xr:uid="{00000000-0005-0000-0000-0000EC1A0000}"/>
    <cellStyle name="Normal 2 2 10 16 3 9" xfId="6893" xr:uid="{00000000-0005-0000-0000-0000ED1A0000}"/>
    <cellStyle name="Normal 2 2 10 16 4" xfId="6894" xr:uid="{00000000-0005-0000-0000-0000EE1A0000}"/>
    <cellStyle name="Normal 2 2 10 16 4 10" xfId="6895" xr:uid="{00000000-0005-0000-0000-0000EF1A0000}"/>
    <cellStyle name="Normal 2 2 10 16 4 2" xfId="6896" xr:uid="{00000000-0005-0000-0000-0000F01A0000}"/>
    <cellStyle name="Normal 2 2 10 16 4 3" xfId="6897" xr:uid="{00000000-0005-0000-0000-0000F11A0000}"/>
    <cellStyle name="Normal 2 2 10 16 4 4" xfId="6898" xr:uid="{00000000-0005-0000-0000-0000F21A0000}"/>
    <cellStyle name="Normal 2 2 10 16 4 5" xfId="6899" xr:uid="{00000000-0005-0000-0000-0000F31A0000}"/>
    <cellStyle name="Normal 2 2 10 16 4 6" xfId="6900" xr:uid="{00000000-0005-0000-0000-0000F41A0000}"/>
    <cellStyle name="Normal 2 2 10 16 4 7" xfId="6901" xr:uid="{00000000-0005-0000-0000-0000F51A0000}"/>
    <cellStyle name="Normal 2 2 10 16 4 8" xfId="6902" xr:uid="{00000000-0005-0000-0000-0000F61A0000}"/>
    <cellStyle name="Normal 2 2 10 16 4 9" xfId="6903" xr:uid="{00000000-0005-0000-0000-0000F71A0000}"/>
    <cellStyle name="Normal 2 2 10 16 5" xfId="6904" xr:uid="{00000000-0005-0000-0000-0000F81A0000}"/>
    <cellStyle name="Normal 2 2 10 16 5 10" xfId="6905" xr:uid="{00000000-0005-0000-0000-0000F91A0000}"/>
    <cellStyle name="Normal 2 2 10 16 5 2" xfId="6906" xr:uid="{00000000-0005-0000-0000-0000FA1A0000}"/>
    <cellStyle name="Normal 2 2 10 16 5 3" xfId="6907" xr:uid="{00000000-0005-0000-0000-0000FB1A0000}"/>
    <cellStyle name="Normal 2 2 10 16 5 4" xfId="6908" xr:uid="{00000000-0005-0000-0000-0000FC1A0000}"/>
    <cellStyle name="Normal 2 2 10 16 5 5" xfId="6909" xr:uid="{00000000-0005-0000-0000-0000FD1A0000}"/>
    <cellStyle name="Normal 2 2 10 16 5 6" xfId="6910" xr:uid="{00000000-0005-0000-0000-0000FE1A0000}"/>
    <cellStyle name="Normal 2 2 10 16 5 7" xfId="6911" xr:uid="{00000000-0005-0000-0000-0000FF1A0000}"/>
    <cellStyle name="Normal 2 2 10 16 5 8" xfId="6912" xr:uid="{00000000-0005-0000-0000-0000001B0000}"/>
    <cellStyle name="Normal 2 2 10 16 5 9" xfId="6913" xr:uid="{00000000-0005-0000-0000-0000011B0000}"/>
    <cellStyle name="Normal 2 2 10 16 6" xfId="6914" xr:uid="{00000000-0005-0000-0000-0000021B0000}"/>
    <cellStyle name="Normal 2 2 10 16 7" xfId="6915" xr:uid="{00000000-0005-0000-0000-0000031B0000}"/>
    <cellStyle name="Normal 2 2 10 16 8" xfId="6916" xr:uid="{00000000-0005-0000-0000-0000041B0000}"/>
    <cellStyle name="Normal 2 2 10 16 9" xfId="6917" xr:uid="{00000000-0005-0000-0000-0000051B0000}"/>
    <cellStyle name="Normal 2 2 10 17" xfId="6918" xr:uid="{00000000-0005-0000-0000-0000061B0000}"/>
    <cellStyle name="Normal 2 2 10 17 10" xfId="6919" xr:uid="{00000000-0005-0000-0000-0000071B0000}"/>
    <cellStyle name="Normal 2 2 10 17 11" xfId="6920" xr:uid="{00000000-0005-0000-0000-0000081B0000}"/>
    <cellStyle name="Normal 2 2 10 17 12" xfId="6921" xr:uid="{00000000-0005-0000-0000-0000091B0000}"/>
    <cellStyle name="Normal 2 2 10 17 13" xfId="6922" xr:uid="{00000000-0005-0000-0000-00000A1B0000}"/>
    <cellStyle name="Normal 2 2 10 17 14" xfId="6923" xr:uid="{00000000-0005-0000-0000-00000B1B0000}"/>
    <cellStyle name="Normal 2 2 10 17 2" xfId="6924" xr:uid="{00000000-0005-0000-0000-00000C1B0000}"/>
    <cellStyle name="Normal 2 2 10 17 2 10" xfId="6925" xr:uid="{00000000-0005-0000-0000-00000D1B0000}"/>
    <cellStyle name="Normal 2 2 10 17 2 2" xfId="6926" xr:uid="{00000000-0005-0000-0000-00000E1B0000}"/>
    <cellStyle name="Normal 2 2 10 17 2 3" xfId="6927" xr:uid="{00000000-0005-0000-0000-00000F1B0000}"/>
    <cellStyle name="Normal 2 2 10 17 2 4" xfId="6928" xr:uid="{00000000-0005-0000-0000-0000101B0000}"/>
    <cellStyle name="Normal 2 2 10 17 2 5" xfId="6929" xr:uid="{00000000-0005-0000-0000-0000111B0000}"/>
    <cellStyle name="Normal 2 2 10 17 2 6" xfId="6930" xr:uid="{00000000-0005-0000-0000-0000121B0000}"/>
    <cellStyle name="Normal 2 2 10 17 2 7" xfId="6931" xr:uid="{00000000-0005-0000-0000-0000131B0000}"/>
    <cellStyle name="Normal 2 2 10 17 2 8" xfId="6932" xr:uid="{00000000-0005-0000-0000-0000141B0000}"/>
    <cellStyle name="Normal 2 2 10 17 2 9" xfId="6933" xr:uid="{00000000-0005-0000-0000-0000151B0000}"/>
    <cellStyle name="Normal 2 2 10 17 3" xfId="6934" xr:uid="{00000000-0005-0000-0000-0000161B0000}"/>
    <cellStyle name="Normal 2 2 10 17 3 10" xfId="6935" xr:uid="{00000000-0005-0000-0000-0000171B0000}"/>
    <cellStyle name="Normal 2 2 10 17 3 2" xfId="6936" xr:uid="{00000000-0005-0000-0000-0000181B0000}"/>
    <cellStyle name="Normal 2 2 10 17 3 3" xfId="6937" xr:uid="{00000000-0005-0000-0000-0000191B0000}"/>
    <cellStyle name="Normal 2 2 10 17 3 4" xfId="6938" xr:uid="{00000000-0005-0000-0000-00001A1B0000}"/>
    <cellStyle name="Normal 2 2 10 17 3 5" xfId="6939" xr:uid="{00000000-0005-0000-0000-00001B1B0000}"/>
    <cellStyle name="Normal 2 2 10 17 3 6" xfId="6940" xr:uid="{00000000-0005-0000-0000-00001C1B0000}"/>
    <cellStyle name="Normal 2 2 10 17 3 7" xfId="6941" xr:uid="{00000000-0005-0000-0000-00001D1B0000}"/>
    <cellStyle name="Normal 2 2 10 17 3 8" xfId="6942" xr:uid="{00000000-0005-0000-0000-00001E1B0000}"/>
    <cellStyle name="Normal 2 2 10 17 3 9" xfId="6943" xr:uid="{00000000-0005-0000-0000-00001F1B0000}"/>
    <cellStyle name="Normal 2 2 10 17 4" xfId="6944" xr:uid="{00000000-0005-0000-0000-0000201B0000}"/>
    <cellStyle name="Normal 2 2 10 17 4 10" xfId="6945" xr:uid="{00000000-0005-0000-0000-0000211B0000}"/>
    <cellStyle name="Normal 2 2 10 17 4 2" xfId="6946" xr:uid="{00000000-0005-0000-0000-0000221B0000}"/>
    <cellStyle name="Normal 2 2 10 17 4 3" xfId="6947" xr:uid="{00000000-0005-0000-0000-0000231B0000}"/>
    <cellStyle name="Normal 2 2 10 17 4 4" xfId="6948" xr:uid="{00000000-0005-0000-0000-0000241B0000}"/>
    <cellStyle name="Normal 2 2 10 17 4 5" xfId="6949" xr:uid="{00000000-0005-0000-0000-0000251B0000}"/>
    <cellStyle name="Normal 2 2 10 17 4 6" xfId="6950" xr:uid="{00000000-0005-0000-0000-0000261B0000}"/>
    <cellStyle name="Normal 2 2 10 17 4 7" xfId="6951" xr:uid="{00000000-0005-0000-0000-0000271B0000}"/>
    <cellStyle name="Normal 2 2 10 17 4 8" xfId="6952" xr:uid="{00000000-0005-0000-0000-0000281B0000}"/>
    <cellStyle name="Normal 2 2 10 17 4 9" xfId="6953" xr:uid="{00000000-0005-0000-0000-0000291B0000}"/>
    <cellStyle name="Normal 2 2 10 17 5" xfId="6954" xr:uid="{00000000-0005-0000-0000-00002A1B0000}"/>
    <cellStyle name="Normal 2 2 10 17 5 10" xfId="6955" xr:uid="{00000000-0005-0000-0000-00002B1B0000}"/>
    <cellStyle name="Normal 2 2 10 17 5 2" xfId="6956" xr:uid="{00000000-0005-0000-0000-00002C1B0000}"/>
    <cellStyle name="Normal 2 2 10 17 5 3" xfId="6957" xr:uid="{00000000-0005-0000-0000-00002D1B0000}"/>
    <cellStyle name="Normal 2 2 10 17 5 4" xfId="6958" xr:uid="{00000000-0005-0000-0000-00002E1B0000}"/>
    <cellStyle name="Normal 2 2 10 17 5 5" xfId="6959" xr:uid="{00000000-0005-0000-0000-00002F1B0000}"/>
    <cellStyle name="Normal 2 2 10 17 5 6" xfId="6960" xr:uid="{00000000-0005-0000-0000-0000301B0000}"/>
    <cellStyle name="Normal 2 2 10 17 5 7" xfId="6961" xr:uid="{00000000-0005-0000-0000-0000311B0000}"/>
    <cellStyle name="Normal 2 2 10 17 5 8" xfId="6962" xr:uid="{00000000-0005-0000-0000-0000321B0000}"/>
    <cellStyle name="Normal 2 2 10 17 5 9" xfId="6963" xr:uid="{00000000-0005-0000-0000-0000331B0000}"/>
    <cellStyle name="Normal 2 2 10 17 6" xfId="6964" xr:uid="{00000000-0005-0000-0000-0000341B0000}"/>
    <cellStyle name="Normal 2 2 10 17 7" xfId="6965" xr:uid="{00000000-0005-0000-0000-0000351B0000}"/>
    <cellStyle name="Normal 2 2 10 17 8" xfId="6966" xr:uid="{00000000-0005-0000-0000-0000361B0000}"/>
    <cellStyle name="Normal 2 2 10 17 9" xfId="6967" xr:uid="{00000000-0005-0000-0000-0000371B0000}"/>
    <cellStyle name="Normal 2 2 10 18" xfId="6968" xr:uid="{00000000-0005-0000-0000-0000381B0000}"/>
    <cellStyle name="Normal 2 2 10 18 10" xfId="6969" xr:uid="{00000000-0005-0000-0000-0000391B0000}"/>
    <cellStyle name="Normal 2 2 10 18 11" xfId="6970" xr:uid="{00000000-0005-0000-0000-00003A1B0000}"/>
    <cellStyle name="Normal 2 2 10 18 12" xfId="6971" xr:uid="{00000000-0005-0000-0000-00003B1B0000}"/>
    <cellStyle name="Normal 2 2 10 18 13" xfId="6972" xr:uid="{00000000-0005-0000-0000-00003C1B0000}"/>
    <cellStyle name="Normal 2 2 10 18 14" xfId="6973" xr:uid="{00000000-0005-0000-0000-00003D1B0000}"/>
    <cellStyle name="Normal 2 2 10 18 2" xfId="6974" xr:uid="{00000000-0005-0000-0000-00003E1B0000}"/>
    <cellStyle name="Normal 2 2 10 18 2 10" xfId="6975" xr:uid="{00000000-0005-0000-0000-00003F1B0000}"/>
    <cellStyle name="Normal 2 2 10 18 2 2" xfId="6976" xr:uid="{00000000-0005-0000-0000-0000401B0000}"/>
    <cellStyle name="Normal 2 2 10 18 2 3" xfId="6977" xr:uid="{00000000-0005-0000-0000-0000411B0000}"/>
    <cellStyle name="Normal 2 2 10 18 2 4" xfId="6978" xr:uid="{00000000-0005-0000-0000-0000421B0000}"/>
    <cellStyle name="Normal 2 2 10 18 2 5" xfId="6979" xr:uid="{00000000-0005-0000-0000-0000431B0000}"/>
    <cellStyle name="Normal 2 2 10 18 2 6" xfId="6980" xr:uid="{00000000-0005-0000-0000-0000441B0000}"/>
    <cellStyle name="Normal 2 2 10 18 2 7" xfId="6981" xr:uid="{00000000-0005-0000-0000-0000451B0000}"/>
    <cellStyle name="Normal 2 2 10 18 2 8" xfId="6982" xr:uid="{00000000-0005-0000-0000-0000461B0000}"/>
    <cellStyle name="Normal 2 2 10 18 2 9" xfId="6983" xr:uid="{00000000-0005-0000-0000-0000471B0000}"/>
    <cellStyle name="Normal 2 2 10 18 3" xfId="6984" xr:uid="{00000000-0005-0000-0000-0000481B0000}"/>
    <cellStyle name="Normal 2 2 10 18 3 10" xfId="6985" xr:uid="{00000000-0005-0000-0000-0000491B0000}"/>
    <cellStyle name="Normal 2 2 10 18 3 2" xfId="6986" xr:uid="{00000000-0005-0000-0000-00004A1B0000}"/>
    <cellStyle name="Normal 2 2 10 18 3 3" xfId="6987" xr:uid="{00000000-0005-0000-0000-00004B1B0000}"/>
    <cellStyle name="Normal 2 2 10 18 3 4" xfId="6988" xr:uid="{00000000-0005-0000-0000-00004C1B0000}"/>
    <cellStyle name="Normal 2 2 10 18 3 5" xfId="6989" xr:uid="{00000000-0005-0000-0000-00004D1B0000}"/>
    <cellStyle name="Normal 2 2 10 18 3 6" xfId="6990" xr:uid="{00000000-0005-0000-0000-00004E1B0000}"/>
    <cellStyle name="Normal 2 2 10 18 3 7" xfId="6991" xr:uid="{00000000-0005-0000-0000-00004F1B0000}"/>
    <cellStyle name="Normal 2 2 10 18 3 8" xfId="6992" xr:uid="{00000000-0005-0000-0000-0000501B0000}"/>
    <cellStyle name="Normal 2 2 10 18 3 9" xfId="6993" xr:uid="{00000000-0005-0000-0000-0000511B0000}"/>
    <cellStyle name="Normal 2 2 10 18 4" xfId="6994" xr:uid="{00000000-0005-0000-0000-0000521B0000}"/>
    <cellStyle name="Normal 2 2 10 18 4 10" xfId="6995" xr:uid="{00000000-0005-0000-0000-0000531B0000}"/>
    <cellStyle name="Normal 2 2 10 18 4 2" xfId="6996" xr:uid="{00000000-0005-0000-0000-0000541B0000}"/>
    <cellStyle name="Normal 2 2 10 18 4 3" xfId="6997" xr:uid="{00000000-0005-0000-0000-0000551B0000}"/>
    <cellStyle name="Normal 2 2 10 18 4 4" xfId="6998" xr:uid="{00000000-0005-0000-0000-0000561B0000}"/>
    <cellStyle name="Normal 2 2 10 18 4 5" xfId="6999" xr:uid="{00000000-0005-0000-0000-0000571B0000}"/>
    <cellStyle name="Normal 2 2 10 18 4 6" xfId="7000" xr:uid="{00000000-0005-0000-0000-0000581B0000}"/>
    <cellStyle name="Normal 2 2 10 18 4 7" xfId="7001" xr:uid="{00000000-0005-0000-0000-0000591B0000}"/>
    <cellStyle name="Normal 2 2 10 18 4 8" xfId="7002" xr:uid="{00000000-0005-0000-0000-00005A1B0000}"/>
    <cellStyle name="Normal 2 2 10 18 4 9" xfId="7003" xr:uid="{00000000-0005-0000-0000-00005B1B0000}"/>
    <cellStyle name="Normal 2 2 10 18 5" xfId="7004" xr:uid="{00000000-0005-0000-0000-00005C1B0000}"/>
    <cellStyle name="Normal 2 2 10 18 5 10" xfId="7005" xr:uid="{00000000-0005-0000-0000-00005D1B0000}"/>
    <cellStyle name="Normal 2 2 10 18 5 2" xfId="7006" xr:uid="{00000000-0005-0000-0000-00005E1B0000}"/>
    <cellStyle name="Normal 2 2 10 18 5 3" xfId="7007" xr:uid="{00000000-0005-0000-0000-00005F1B0000}"/>
    <cellStyle name="Normal 2 2 10 18 5 4" xfId="7008" xr:uid="{00000000-0005-0000-0000-0000601B0000}"/>
    <cellStyle name="Normal 2 2 10 18 5 5" xfId="7009" xr:uid="{00000000-0005-0000-0000-0000611B0000}"/>
    <cellStyle name="Normal 2 2 10 18 5 6" xfId="7010" xr:uid="{00000000-0005-0000-0000-0000621B0000}"/>
    <cellStyle name="Normal 2 2 10 18 5 7" xfId="7011" xr:uid="{00000000-0005-0000-0000-0000631B0000}"/>
    <cellStyle name="Normal 2 2 10 18 5 8" xfId="7012" xr:uid="{00000000-0005-0000-0000-0000641B0000}"/>
    <cellStyle name="Normal 2 2 10 18 5 9" xfId="7013" xr:uid="{00000000-0005-0000-0000-0000651B0000}"/>
    <cellStyle name="Normal 2 2 10 18 6" xfId="7014" xr:uid="{00000000-0005-0000-0000-0000661B0000}"/>
    <cellStyle name="Normal 2 2 10 18 7" xfId="7015" xr:uid="{00000000-0005-0000-0000-0000671B0000}"/>
    <cellStyle name="Normal 2 2 10 18 8" xfId="7016" xr:uid="{00000000-0005-0000-0000-0000681B0000}"/>
    <cellStyle name="Normal 2 2 10 18 9" xfId="7017" xr:uid="{00000000-0005-0000-0000-0000691B0000}"/>
    <cellStyle name="Normal 2 2 10 19" xfId="7018" xr:uid="{00000000-0005-0000-0000-00006A1B0000}"/>
    <cellStyle name="Normal 2 2 10 19 10" xfId="7019" xr:uid="{00000000-0005-0000-0000-00006B1B0000}"/>
    <cellStyle name="Normal 2 2 10 19 11" xfId="7020" xr:uid="{00000000-0005-0000-0000-00006C1B0000}"/>
    <cellStyle name="Normal 2 2 10 19 12" xfId="7021" xr:uid="{00000000-0005-0000-0000-00006D1B0000}"/>
    <cellStyle name="Normal 2 2 10 19 13" xfId="7022" xr:uid="{00000000-0005-0000-0000-00006E1B0000}"/>
    <cellStyle name="Normal 2 2 10 19 14" xfId="7023" xr:uid="{00000000-0005-0000-0000-00006F1B0000}"/>
    <cellStyle name="Normal 2 2 10 19 2" xfId="7024" xr:uid="{00000000-0005-0000-0000-0000701B0000}"/>
    <cellStyle name="Normal 2 2 10 19 2 10" xfId="7025" xr:uid="{00000000-0005-0000-0000-0000711B0000}"/>
    <cellStyle name="Normal 2 2 10 19 2 2" xfId="7026" xr:uid="{00000000-0005-0000-0000-0000721B0000}"/>
    <cellStyle name="Normal 2 2 10 19 2 3" xfId="7027" xr:uid="{00000000-0005-0000-0000-0000731B0000}"/>
    <cellStyle name="Normal 2 2 10 19 2 4" xfId="7028" xr:uid="{00000000-0005-0000-0000-0000741B0000}"/>
    <cellStyle name="Normal 2 2 10 19 2 5" xfId="7029" xr:uid="{00000000-0005-0000-0000-0000751B0000}"/>
    <cellStyle name="Normal 2 2 10 19 2 6" xfId="7030" xr:uid="{00000000-0005-0000-0000-0000761B0000}"/>
    <cellStyle name="Normal 2 2 10 19 2 7" xfId="7031" xr:uid="{00000000-0005-0000-0000-0000771B0000}"/>
    <cellStyle name="Normal 2 2 10 19 2 8" xfId="7032" xr:uid="{00000000-0005-0000-0000-0000781B0000}"/>
    <cellStyle name="Normal 2 2 10 19 2 9" xfId="7033" xr:uid="{00000000-0005-0000-0000-0000791B0000}"/>
    <cellStyle name="Normal 2 2 10 19 3" xfId="7034" xr:uid="{00000000-0005-0000-0000-00007A1B0000}"/>
    <cellStyle name="Normal 2 2 10 19 3 10" xfId="7035" xr:uid="{00000000-0005-0000-0000-00007B1B0000}"/>
    <cellStyle name="Normal 2 2 10 19 3 2" xfId="7036" xr:uid="{00000000-0005-0000-0000-00007C1B0000}"/>
    <cellStyle name="Normal 2 2 10 19 3 3" xfId="7037" xr:uid="{00000000-0005-0000-0000-00007D1B0000}"/>
    <cellStyle name="Normal 2 2 10 19 3 4" xfId="7038" xr:uid="{00000000-0005-0000-0000-00007E1B0000}"/>
    <cellStyle name="Normal 2 2 10 19 3 5" xfId="7039" xr:uid="{00000000-0005-0000-0000-00007F1B0000}"/>
    <cellStyle name="Normal 2 2 10 19 3 6" xfId="7040" xr:uid="{00000000-0005-0000-0000-0000801B0000}"/>
    <cellStyle name="Normal 2 2 10 19 3 7" xfId="7041" xr:uid="{00000000-0005-0000-0000-0000811B0000}"/>
    <cellStyle name="Normal 2 2 10 19 3 8" xfId="7042" xr:uid="{00000000-0005-0000-0000-0000821B0000}"/>
    <cellStyle name="Normal 2 2 10 19 3 9" xfId="7043" xr:uid="{00000000-0005-0000-0000-0000831B0000}"/>
    <cellStyle name="Normal 2 2 10 19 4" xfId="7044" xr:uid="{00000000-0005-0000-0000-0000841B0000}"/>
    <cellStyle name="Normal 2 2 10 19 4 10" xfId="7045" xr:uid="{00000000-0005-0000-0000-0000851B0000}"/>
    <cellStyle name="Normal 2 2 10 19 4 2" xfId="7046" xr:uid="{00000000-0005-0000-0000-0000861B0000}"/>
    <cellStyle name="Normal 2 2 10 19 4 3" xfId="7047" xr:uid="{00000000-0005-0000-0000-0000871B0000}"/>
    <cellStyle name="Normal 2 2 10 19 4 4" xfId="7048" xr:uid="{00000000-0005-0000-0000-0000881B0000}"/>
    <cellStyle name="Normal 2 2 10 19 4 5" xfId="7049" xr:uid="{00000000-0005-0000-0000-0000891B0000}"/>
    <cellStyle name="Normal 2 2 10 19 4 6" xfId="7050" xr:uid="{00000000-0005-0000-0000-00008A1B0000}"/>
    <cellStyle name="Normal 2 2 10 19 4 7" xfId="7051" xr:uid="{00000000-0005-0000-0000-00008B1B0000}"/>
    <cellStyle name="Normal 2 2 10 19 4 8" xfId="7052" xr:uid="{00000000-0005-0000-0000-00008C1B0000}"/>
    <cellStyle name="Normal 2 2 10 19 4 9" xfId="7053" xr:uid="{00000000-0005-0000-0000-00008D1B0000}"/>
    <cellStyle name="Normal 2 2 10 19 5" xfId="7054" xr:uid="{00000000-0005-0000-0000-00008E1B0000}"/>
    <cellStyle name="Normal 2 2 10 19 5 10" xfId="7055" xr:uid="{00000000-0005-0000-0000-00008F1B0000}"/>
    <cellStyle name="Normal 2 2 10 19 5 2" xfId="7056" xr:uid="{00000000-0005-0000-0000-0000901B0000}"/>
    <cellStyle name="Normal 2 2 10 19 5 3" xfId="7057" xr:uid="{00000000-0005-0000-0000-0000911B0000}"/>
    <cellStyle name="Normal 2 2 10 19 5 4" xfId="7058" xr:uid="{00000000-0005-0000-0000-0000921B0000}"/>
    <cellStyle name="Normal 2 2 10 19 5 5" xfId="7059" xr:uid="{00000000-0005-0000-0000-0000931B0000}"/>
    <cellStyle name="Normal 2 2 10 19 5 6" xfId="7060" xr:uid="{00000000-0005-0000-0000-0000941B0000}"/>
    <cellStyle name="Normal 2 2 10 19 5 7" xfId="7061" xr:uid="{00000000-0005-0000-0000-0000951B0000}"/>
    <cellStyle name="Normal 2 2 10 19 5 8" xfId="7062" xr:uid="{00000000-0005-0000-0000-0000961B0000}"/>
    <cellStyle name="Normal 2 2 10 19 5 9" xfId="7063" xr:uid="{00000000-0005-0000-0000-0000971B0000}"/>
    <cellStyle name="Normal 2 2 10 19 6" xfId="7064" xr:uid="{00000000-0005-0000-0000-0000981B0000}"/>
    <cellStyle name="Normal 2 2 10 19 7" xfId="7065" xr:uid="{00000000-0005-0000-0000-0000991B0000}"/>
    <cellStyle name="Normal 2 2 10 19 8" xfId="7066" xr:uid="{00000000-0005-0000-0000-00009A1B0000}"/>
    <cellStyle name="Normal 2 2 10 19 9" xfId="7067" xr:uid="{00000000-0005-0000-0000-00009B1B0000}"/>
    <cellStyle name="Normal 2 2 10 2" xfId="7068" xr:uid="{00000000-0005-0000-0000-00009C1B0000}"/>
    <cellStyle name="Normal 2 2 10 2 10" xfId="7069" xr:uid="{00000000-0005-0000-0000-00009D1B0000}"/>
    <cellStyle name="Normal 2 2 10 2 10 10" xfId="7070" xr:uid="{00000000-0005-0000-0000-00009E1B0000}"/>
    <cellStyle name="Normal 2 2 10 2 10 11" xfId="7071" xr:uid="{00000000-0005-0000-0000-00009F1B0000}"/>
    <cellStyle name="Normal 2 2 10 2 10 12" xfId="7072" xr:uid="{00000000-0005-0000-0000-0000A01B0000}"/>
    <cellStyle name="Normal 2 2 10 2 10 13" xfId="7073" xr:uid="{00000000-0005-0000-0000-0000A11B0000}"/>
    <cellStyle name="Normal 2 2 10 2 10 14" xfId="7074" xr:uid="{00000000-0005-0000-0000-0000A21B0000}"/>
    <cellStyle name="Normal 2 2 10 2 10 2" xfId="7075" xr:uid="{00000000-0005-0000-0000-0000A31B0000}"/>
    <cellStyle name="Normal 2 2 10 2 10 2 10" xfId="7076" xr:uid="{00000000-0005-0000-0000-0000A41B0000}"/>
    <cellStyle name="Normal 2 2 10 2 10 2 2" xfId="7077" xr:uid="{00000000-0005-0000-0000-0000A51B0000}"/>
    <cellStyle name="Normal 2 2 10 2 10 2 3" xfId="7078" xr:uid="{00000000-0005-0000-0000-0000A61B0000}"/>
    <cellStyle name="Normal 2 2 10 2 10 2 4" xfId="7079" xr:uid="{00000000-0005-0000-0000-0000A71B0000}"/>
    <cellStyle name="Normal 2 2 10 2 10 2 5" xfId="7080" xr:uid="{00000000-0005-0000-0000-0000A81B0000}"/>
    <cellStyle name="Normal 2 2 10 2 10 2 6" xfId="7081" xr:uid="{00000000-0005-0000-0000-0000A91B0000}"/>
    <cellStyle name="Normal 2 2 10 2 10 2 7" xfId="7082" xr:uid="{00000000-0005-0000-0000-0000AA1B0000}"/>
    <cellStyle name="Normal 2 2 10 2 10 2 8" xfId="7083" xr:uid="{00000000-0005-0000-0000-0000AB1B0000}"/>
    <cellStyle name="Normal 2 2 10 2 10 2 9" xfId="7084" xr:uid="{00000000-0005-0000-0000-0000AC1B0000}"/>
    <cellStyle name="Normal 2 2 10 2 10 3" xfId="7085" xr:uid="{00000000-0005-0000-0000-0000AD1B0000}"/>
    <cellStyle name="Normal 2 2 10 2 10 3 10" xfId="7086" xr:uid="{00000000-0005-0000-0000-0000AE1B0000}"/>
    <cellStyle name="Normal 2 2 10 2 10 3 2" xfId="7087" xr:uid="{00000000-0005-0000-0000-0000AF1B0000}"/>
    <cellStyle name="Normal 2 2 10 2 10 3 3" xfId="7088" xr:uid="{00000000-0005-0000-0000-0000B01B0000}"/>
    <cellStyle name="Normal 2 2 10 2 10 3 4" xfId="7089" xr:uid="{00000000-0005-0000-0000-0000B11B0000}"/>
    <cellStyle name="Normal 2 2 10 2 10 3 5" xfId="7090" xr:uid="{00000000-0005-0000-0000-0000B21B0000}"/>
    <cellStyle name="Normal 2 2 10 2 10 3 6" xfId="7091" xr:uid="{00000000-0005-0000-0000-0000B31B0000}"/>
    <cellStyle name="Normal 2 2 10 2 10 3 7" xfId="7092" xr:uid="{00000000-0005-0000-0000-0000B41B0000}"/>
    <cellStyle name="Normal 2 2 10 2 10 3 8" xfId="7093" xr:uid="{00000000-0005-0000-0000-0000B51B0000}"/>
    <cellStyle name="Normal 2 2 10 2 10 3 9" xfId="7094" xr:uid="{00000000-0005-0000-0000-0000B61B0000}"/>
    <cellStyle name="Normal 2 2 10 2 10 4" xfId="7095" xr:uid="{00000000-0005-0000-0000-0000B71B0000}"/>
    <cellStyle name="Normal 2 2 10 2 10 4 10" xfId="7096" xr:uid="{00000000-0005-0000-0000-0000B81B0000}"/>
    <cellStyle name="Normal 2 2 10 2 10 4 2" xfId="7097" xr:uid="{00000000-0005-0000-0000-0000B91B0000}"/>
    <cellStyle name="Normal 2 2 10 2 10 4 3" xfId="7098" xr:uid="{00000000-0005-0000-0000-0000BA1B0000}"/>
    <cellStyle name="Normal 2 2 10 2 10 4 4" xfId="7099" xr:uid="{00000000-0005-0000-0000-0000BB1B0000}"/>
    <cellStyle name="Normal 2 2 10 2 10 4 5" xfId="7100" xr:uid="{00000000-0005-0000-0000-0000BC1B0000}"/>
    <cellStyle name="Normal 2 2 10 2 10 4 6" xfId="7101" xr:uid="{00000000-0005-0000-0000-0000BD1B0000}"/>
    <cellStyle name="Normal 2 2 10 2 10 4 7" xfId="7102" xr:uid="{00000000-0005-0000-0000-0000BE1B0000}"/>
    <cellStyle name="Normal 2 2 10 2 10 4 8" xfId="7103" xr:uid="{00000000-0005-0000-0000-0000BF1B0000}"/>
    <cellStyle name="Normal 2 2 10 2 10 4 9" xfId="7104" xr:uid="{00000000-0005-0000-0000-0000C01B0000}"/>
    <cellStyle name="Normal 2 2 10 2 10 5" xfId="7105" xr:uid="{00000000-0005-0000-0000-0000C11B0000}"/>
    <cellStyle name="Normal 2 2 10 2 10 5 10" xfId="7106" xr:uid="{00000000-0005-0000-0000-0000C21B0000}"/>
    <cellStyle name="Normal 2 2 10 2 10 5 2" xfId="7107" xr:uid="{00000000-0005-0000-0000-0000C31B0000}"/>
    <cellStyle name="Normal 2 2 10 2 10 5 3" xfId="7108" xr:uid="{00000000-0005-0000-0000-0000C41B0000}"/>
    <cellStyle name="Normal 2 2 10 2 10 5 4" xfId="7109" xr:uid="{00000000-0005-0000-0000-0000C51B0000}"/>
    <cellStyle name="Normal 2 2 10 2 10 5 5" xfId="7110" xr:uid="{00000000-0005-0000-0000-0000C61B0000}"/>
    <cellStyle name="Normal 2 2 10 2 10 5 6" xfId="7111" xr:uid="{00000000-0005-0000-0000-0000C71B0000}"/>
    <cellStyle name="Normal 2 2 10 2 10 5 7" xfId="7112" xr:uid="{00000000-0005-0000-0000-0000C81B0000}"/>
    <cellStyle name="Normal 2 2 10 2 10 5 8" xfId="7113" xr:uid="{00000000-0005-0000-0000-0000C91B0000}"/>
    <cellStyle name="Normal 2 2 10 2 10 5 9" xfId="7114" xr:uid="{00000000-0005-0000-0000-0000CA1B0000}"/>
    <cellStyle name="Normal 2 2 10 2 10 6" xfId="7115" xr:uid="{00000000-0005-0000-0000-0000CB1B0000}"/>
    <cellStyle name="Normal 2 2 10 2 10 7" xfId="7116" xr:uid="{00000000-0005-0000-0000-0000CC1B0000}"/>
    <cellStyle name="Normal 2 2 10 2 10 8" xfId="7117" xr:uid="{00000000-0005-0000-0000-0000CD1B0000}"/>
    <cellStyle name="Normal 2 2 10 2 10 9" xfId="7118" xr:uid="{00000000-0005-0000-0000-0000CE1B0000}"/>
    <cellStyle name="Normal 2 2 10 2 11" xfId="7119" xr:uid="{00000000-0005-0000-0000-0000CF1B0000}"/>
    <cellStyle name="Normal 2 2 10 2 11 10" xfId="7120" xr:uid="{00000000-0005-0000-0000-0000D01B0000}"/>
    <cellStyle name="Normal 2 2 10 2 11 11" xfId="7121" xr:uid="{00000000-0005-0000-0000-0000D11B0000}"/>
    <cellStyle name="Normal 2 2 10 2 11 12" xfId="7122" xr:uid="{00000000-0005-0000-0000-0000D21B0000}"/>
    <cellStyle name="Normal 2 2 10 2 11 13" xfId="7123" xr:uid="{00000000-0005-0000-0000-0000D31B0000}"/>
    <cellStyle name="Normal 2 2 10 2 11 14" xfId="7124" xr:uid="{00000000-0005-0000-0000-0000D41B0000}"/>
    <cellStyle name="Normal 2 2 10 2 11 2" xfId="7125" xr:uid="{00000000-0005-0000-0000-0000D51B0000}"/>
    <cellStyle name="Normal 2 2 10 2 11 2 10" xfId="7126" xr:uid="{00000000-0005-0000-0000-0000D61B0000}"/>
    <cellStyle name="Normal 2 2 10 2 11 2 2" xfId="7127" xr:uid="{00000000-0005-0000-0000-0000D71B0000}"/>
    <cellStyle name="Normal 2 2 10 2 11 2 3" xfId="7128" xr:uid="{00000000-0005-0000-0000-0000D81B0000}"/>
    <cellStyle name="Normal 2 2 10 2 11 2 4" xfId="7129" xr:uid="{00000000-0005-0000-0000-0000D91B0000}"/>
    <cellStyle name="Normal 2 2 10 2 11 2 5" xfId="7130" xr:uid="{00000000-0005-0000-0000-0000DA1B0000}"/>
    <cellStyle name="Normal 2 2 10 2 11 2 6" xfId="7131" xr:uid="{00000000-0005-0000-0000-0000DB1B0000}"/>
    <cellStyle name="Normal 2 2 10 2 11 2 7" xfId="7132" xr:uid="{00000000-0005-0000-0000-0000DC1B0000}"/>
    <cellStyle name="Normal 2 2 10 2 11 2 8" xfId="7133" xr:uid="{00000000-0005-0000-0000-0000DD1B0000}"/>
    <cellStyle name="Normal 2 2 10 2 11 2 9" xfId="7134" xr:uid="{00000000-0005-0000-0000-0000DE1B0000}"/>
    <cellStyle name="Normal 2 2 10 2 11 3" xfId="7135" xr:uid="{00000000-0005-0000-0000-0000DF1B0000}"/>
    <cellStyle name="Normal 2 2 10 2 11 3 10" xfId="7136" xr:uid="{00000000-0005-0000-0000-0000E01B0000}"/>
    <cellStyle name="Normal 2 2 10 2 11 3 2" xfId="7137" xr:uid="{00000000-0005-0000-0000-0000E11B0000}"/>
    <cellStyle name="Normal 2 2 10 2 11 3 3" xfId="7138" xr:uid="{00000000-0005-0000-0000-0000E21B0000}"/>
    <cellStyle name="Normal 2 2 10 2 11 3 4" xfId="7139" xr:uid="{00000000-0005-0000-0000-0000E31B0000}"/>
    <cellStyle name="Normal 2 2 10 2 11 3 5" xfId="7140" xr:uid="{00000000-0005-0000-0000-0000E41B0000}"/>
    <cellStyle name="Normal 2 2 10 2 11 3 6" xfId="7141" xr:uid="{00000000-0005-0000-0000-0000E51B0000}"/>
    <cellStyle name="Normal 2 2 10 2 11 3 7" xfId="7142" xr:uid="{00000000-0005-0000-0000-0000E61B0000}"/>
    <cellStyle name="Normal 2 2 10 2 11 3 8" xfId="7143" xr:uid="{00000000-0005-0000-0000-0000E71B0000}"/>
    <cellStyle name="Normal 2 2 10 2 11 3 9" xfId="7144" xr:uid="{00000000-0005-0000-0000-0000E81B0000}"/>
    <cellStyle name="Normal 2 2 10 2 11 4" xfId="7145" xr:uid="{00000000-0005-0000-0000-0000E91B0000}"/>
    <cellStyle name="Normal 2 2 10 2 11 4 10" xfId="7146" xr:uid="{00000000-0005-0000-0000-0000EA1B0000}"/>
    <cellStyle name="Normal 2 2 10 2 11 4 2" xfId="7147" xr:uid="{00000000-0005-0000-0000-0000EB1B0000}"/>
    <cellStyle name="Normal 2 2 10 2 11 4 3" xfId="7148" xr:uid="{00000000-0005-0000-0000-0000EC1B0000}"/>
    <cellStyle name="Normal 2 2 10 2 11 4 4" xfId="7149" xr:uid="{00000000-0005-0000-0000-0000ED1B0000}"/>
    <cellStyle name="Normal 2 2 10 2 11 4 5" xfId="7150" xr:uid="{00000000-0005-0000-0000-0000EE1B0000}"/>
    <cellStyle name="Normal 2 2 10 2 11 4 6" xfId="7151" xr:uid="{00000000-0005-0000-0000-0000EF1B0000}"/>
    <cellStyle name="Normal 2 2 10 2 11 4 7" xfId="7152" xr:uid="{00000000-0005-0000-0000-0000F01B0000}"/>
    <cellStyle name="Normal 2 2 10 2 11 4 8" xfId="7153" xr:uid="{00000000-0005-0000-0000-0000F11B0000}"/>
    <cellStyle name="Normal 2 2 10 2 11 4 9" xfId="7154" xr:uid="{00000000-0005-0000-0000-0000F21B0000}"/>
    <cellStyle name="Normal 2 2 10 2 11 5" xfId="7155" xr:uid="{00000000-0005-0000-0000-0000F31B0000}"/>
    <cellStyle name="Normal 2 2 10 2 11 5 10" xfId="7156" xr:uid="{00000000-0005-0000-0000-0000F41B0000}"/>
    <cellStyle name="Normal 2 2 10 2 11 5 2" xfId="7157" xr:uid="{00000000-0005-0000-0000-0000F51B0000}"/>
    <cellStyle name="Normal 2 2 10 2 11 5 3" xfId="7158" xr:uid="{00000000-0005-0000-0000-0000F61B0000}"/>
    <cellStyle name="Normal 2 2 10 2 11 5 4" xfId="7159" xr:uid="{00000000-0005-0000-0000-0000F71B0000}"/>
    <cellStyle name="Normal 2 2 10 2 11 5 5" xfId="7160" xr:uid="{00000000-0005-0000-0000-0000F81B0000}"/>
    <cellStyle name="Normal 2 2 10 2 11 5 6" xfId="7161" xr:uid="{00000000-0005-0000-0000-0000F91B0000}"/>
    <cellStyle name="Normal 2 2 10 2 11 5 7" xfId="7162" xr:uid="{00000000-0005-0000-0000-0000FA1B0000}"/>
    <cellStyle name="Normal 2 2 10 2 11 5 8" xfId="7163" xr:uid="{00000000-0005-0000-0000-0000FB1B0000}"/>
    <cellStyle name="Normal 2 2 10 2 11 5 9" xfId="7164" xr:uid="{00000000-0005-0000-0000-0000FC1B0000}"/>
    <cellStyle name="Normal 2 2 10 2 11 6" xfId="7165" xr:uid="{00000000-0005-0000-0000-0000FD1B0000}"/>
    <cellStyle name="Normal 2 2 10 2 11 7" xfId="7166" xr:uid="{00000000-0005-0000-0000-0000FE1B0000}"/>
    <cellStyle name="Normal 2 2 10 2 11 8" xfId="7167" xr:uid="{00000000-0005-0000-0000-0000FF1B0000}"/>
    <cellStyle name="Normal 2 2 10 2 11 9" xfId="7168" xr:uid="{00000000-0005-0000-0000-0000001C0000}"/>
    <cellStyle name="Normal 2 2 10 2 12" xfId="7169" xr:uid="{00000000-0005-0000-0000-0000011C0000}"/>
    <cellStyle name="Normal 2 2 10 2 12 10" xfId="7170" xr:uid="{00000000-0005-0000-0000-0000021C0000}"/>
    <cellStyle name="Normal 2 2 10 2 12 11" xfId="7171" xr:uid="{00000000-0005-0000-0000-0000031C0000}"/>
    <cellStyle name="Normal 2 2 10 2 12 12" xfId="7172" xr:uid="{00000000-0005-0000-0000-0000041C0000}"/>
    <cellStyle name="Normal 2 2 10 2 12 13" xfId="7173" xr:uid="{00000000-0005-0000-0000-0000051C0000}"/>
    <cellStyle name="Normal 2 2 10 2 12 14" xfId="7174" xr:uid="{00000000-0005-0000-0000-0000061C0000}"/>
    <cellStyle name="Normal 2 2 10 2 12 2" xfId="7175" xr:uid="{00000000-0005-0000-0000-0000071C0000}"/>
    <cellStyle name="Normal 2 2 10 2 12 2 10" xfId="7176" xr:uid="{00000000-0005-0000-0000-0000081C0000}"/>
    <cellStyle name="Normal 2 2 10 2 12 2 2" xfId="7177" xr:uid="{00000000-0005-0000-0000-0000091C0000}"/>
    <cellStyle name="Normal 2 2 10 2 12 2 3" xfId="7178" xr:uid="{00000000-0005-0000-0000-00000A1C0000}"/>
    <cellStyle name="Normal 2 2 10 2 12 2 4" xfId="7179" xr:uid="{00000000-0005-0000-0000-00000B1C0000}"/>
    <cellStyle name="Normal 2 2 10 2 12 2 5" xfId="7180" xr:uid="{00000000-0005-0000-0000-00000C1C0000}"/>
    <cellStyle name="Normal 2 2 10 2 12 2 6" xfId="7181" xr:uid="{00000000-0005-0000-0000-00000D1C0000}"/>
    <cellStyle name="Normal 2 2 10 2 12 2 7" xfId="7182" xr:uid="{00000000-0005-0000-0000-00000E1C0000}"/>
    <cellStyle name="Normal 2 2 10 2 12 2 8" xfId="7183" xr:uid="{00000000-0005-0000-0000-00000F1C0000}"/>
    <cellStyle name="Normal 2 2 10 2 12 2 9" xfId="7184" xr:uid="{00000000-0005-0000-0000-0000101C0000}"/>
    <cellStyle name="Normal 2 2 10 2 12 3" xfId="7185" xr:uid="{00000000-0005-0000-0000-0000111C0000}"/>
    <cellStyle name="Normal 2 2 10 2 12 3 10" xfId="7186" xr:uid="{00000000-0005-0000-0000-0000121C0000}"/>
    <cellStyle name="Normal 2 2 10 2 12 3 2" xfId="7187" xr:uid="{00000000-0005-0000-0000-0000131C0000}"/>
    <cellStyle name="Normal 2 2 10 2 12 3 3" xfId="7188" xr:uid="{00000000-0005-0000-0000-0000141C0000}"/>
    <cellStyle name="Normal 2 2 10 2 12 3 4" xfId="7189" xr:uid="{00000000-0005-0000-0000-0000151C0000}"/>
    <cellStyle name="Normal 2 2 10 2 12 3 5" xfId="7190" xr:uid="{00000000-0005-0000-0000-0000161C0000}"/>
    <cellStyle name="Normal 2 2 10 2 12 3 6" xfId="7191" xr:uid="{00000000-0005-0000-0000-0000171C0000}"/>
    <cellStyle name="Normal 2 2 10 2 12 3 7" xfId="7192" xr:uid="{00000000-0005-0000-0000-0000181C0000}"/>
    <cellStyle name="Normal 2 2 10 2 12 3 8" xfId="7193" xr:uid="{00000000-0005-0000-0000-0000191C0000}"/>
    <cellStyle name="Normal 2 2 10 2 12 3 9" xfId="7194" xr:uid="{00000000-0005-0000-0000-00001A1C0000}"/>
    <cellStyle name="Normal 2 2 10 2 12 4" xfId="7195" xr:uid="{00000000-0005-0000-0000-00001B1C0000}"/>
    <cellStyle name="Normal 2 2 10 2 12 4 10" xfId="7196" xr:uid="{00000000-0005-0000-0000-00001C1C0000}"/>
    <cellStyle name="Normal 2 2 10 2 12 4 2" xfId="7197" xr:uid="{00000000-0005-0000-0000-00001D1C0000}"/>
    <cellStyle name="Normal 2 2 10 2 12 4 3" xfId="7198" xr:uid="{00000000-0005-0000-0000-00001E1C0000}"/>
    <cellStyle name="Normal 2 2 10 2 12 4 4" xfId="7199" xr:uid="{00000000-0005-0000-0000-00001F1C0000}"/>
    <cellStyle name="Normal 2 2 10 2 12 4 5" xfId="7200" xr:uid="{00000000-0005-0000-0000-0000201C0000}"/>
    <cellStyle name="Normal 2 2 10 2 12 4 6" xfId="7201" xr:uid="{00000000-0005-0000-0000-0000211C0000}"/>
    <cellStyle name="Normal 2 2 10 2 12 4 7" xfId="7202" xr:uid="{00000000-0005-0000-0000-0000221C0000}"/>
    <cellStyle name="Normal 2 2 10 2 12 4 8" xfId="7203" xr:uid="{00000000-0005-0000-0000-0000231C0000}"/>
    <cellStyle name="Normal 2 2 10 2 12 4 9" xfId="7204" xr:uid="{00000000-0005-0000-0000-0000241C0000}"/>
    <cellStyle name="Normal 2 2 10 2 12 5" xfId="7205" xr:uid="{00000000-0005-0000-0000-0000251C0000}"/>
    <cellStyle name="Normal 2 2 10 2 12 5 10" xfId="7206" xr:uid="{00000000-0005-0000-0000-0000261C0000}"/>
    <cellStyle name="Normal 2 2 10 2 12 5 2" xfId="7207" xr:uid="{00000000-0005-0000-0000-0000271C0000}"/>
    <cellStyle name="Normal 2 2 10 2 12 5 3" xfId="7208" xr:uid="{00000000-0005-0000-0000-0000281C0000}"/>
    <cellStyle name="Normal 2 2 10 2 12 5 4" xfId="7209" xr:uid="{00000000-0005-0000-0000-0000291C0000}"/>
    <cellStyle name="Normal 2 2 10 2 12 5 5" xfId="7210" xr:uid="{00000000-0005-0000-0000-00002A1C0000}"/>
    <cellStyle name="Normal 2 2 10 2 12 5 6" xfId="7211" xr:uid="{00000000-0005-0000-0000-00002B1C0000}"/>
    <cellStyle name="Normal 2 2 10 2 12 5 7" xfId="7212" xr:uid="{00000000-0005-0000-0000-00002C1C0000}"/>
    <cellStyle name="Normal 2 2 10 2 12 5 8" xfId="7213" xr:uid="{00000000-0005-0000-0000-00002D1C0000}"/>
    <cellStyle name="Normal 2 2 10 2 12 5 9" xfId="7214" xr:uid="{00000000-0005-0000-0000-00002E1C0000}"/>
    <cellStyle name="Normal 2 2 10 2 12 6" xfId="7215" xr:uid="{00000000-0005-0000-0000-00002F1C0000}"/>
    <cellStyle name="Normal 2 2 10 2 12 7" xfId="7216" xr:uid="{00000000-0005-0000-0000-0000301C0000}"/>
    <cellStyle name="Normal 2 2 10 2 12 8" xfId="7217" xr:uid="{00000000-0005-0000-0000-0000311C0000}"/>
    <cellStyle name="Normal 2 2 10 2 12 9" xfId="7218" xr:uid="{00000000-0005-0000-0000-0000321C0000}"/>
    <cellStyle name="Normal 2 2 10 2 13" xfId="7219" xr:uid="{00000000-0005-0000-0000-0000331C0000}"/>
    <cellStyle name="Normal 2 2 10 2 13 10" xfId="7220" xr:uid="{00000000-0005-0000-0000-0000341C0000}"/>
    <cellStyle name="Normal 2 2 10 2 13 11" xfId="7221" xr:uid="{00000000-0005-0000-0000-0000351C0000}"/>
    <cellStyle name="Normal 2 2 10 2 13 12" xfId="7222" xr:uid="{00000000-0005-0000-0000-0000361C0000}"/>
    <cellStyle name="Normal 2 2 10 2 13 13" xfId="7223" xr:uid="{00000000-0005-0000-0000-0000371C0000}"/>
    <cellStyle name="Normal 2 2 10 2 13 14" xfId="7224" xr:uid="{00000000-0005-0000-0000-0000381C0000}"/>
    <cellStyle name="Normal 2 2 10 2 13 2" xfId="7225" xr:uid="{00000000-0005-0000-0000-0000391C0000}"/>
    <cellStyle name="Normal 2 2 10 2 13 2 10" xfId="7226" xr:uid="{00000000-0005-0000-0000-00003A1C0000}"/>
    <cellStyle name="Normal 2 2 10 2 13 2 2" xfId="7227" xr:uid="{00000000-0005-0000-0000-00003B1C0000}"/>
    <cellStyle name="Normal 2 2 10 2 13 2 3" xfId="7228" xr:uid="{00000000-0005-0000-0000-00003C1C0000}"/>
    <cellStyle name="Normal 2 2 10 2 13 2 4" xfId="7229" xr:uid="{00000000-0005-0000-0000-00003D1C0000}"/>
    <cellStyle name="Normal 2 2 10 2 13 2 5" xfId="7230" xr:uid="{00000000-0005-0000-0000-00003E1C0000}"/>
    <cellStyle name="Normal 2 2 10 2 13 2 6" xfId="7231" xr:uid="{00000000-0005-0000-0000-00003F1C0000}"/>
    <cellStyle name="Normal 2 2 10 2 13 2 7" xfId="7232" xr:uid="{00000000-0005-0000-0000-0000401C0000}"/>
    <cellStyle name="Normal 2 2 10 2 13 2 8" xfId="7233" xr:uid="{00000000-0005-0000-0000-0000411C0000}"/>
    <cellStyle name="Normal 2 2 10 2 13 2 9" xfId="7234" xr:uid="{00000000-0005-0000-0000-0000421C0000}"/>
    <cellStyle name="Normal 2 2 10 2 13 3" xfId="7235" xr:uid="{00000000-0005-0000-0000-0000431C0000}"/>
    <cellStyle name="Normal 2 2 10 2 13 3 10" xfId="7236" xr:uid="{00000000-0005-0000-0000-0000441C0000}"/>
    <cellStyle name="Normal 2 2 10 2 13 3 2" xfId="7237" xr:uid="{00000000-0005-0000-0000-0000451C0000}"/>
    <cellStyle name="Normal 2 2 10 2 13 3 3" xfId="7238" xr:uid="{00000000-0005-0000-0000-0000461C0000}"/>
    <cellStyle name="Normal 2 2 10 2 13 3 4" xfId="7239" xr:uid="{00000000-0005-0000-0000-0000471C0000}"/>
    <cellStyle name="Normal 2 2 10 2 13 3 5" xfId="7240" xr:uid="{00000000-0005-0000-0000-0000481C0000}"/>
    <cellStyle name="Normal 2 2 10 2 13 3 6" xfId="7241" xr:uid="{00000000-0005-0000-0000-0000491C0000}"/>
    <cellStyle name="Normal 2 2 10 2 13 3 7" xfId="7242" xr:uid="{00000000-0005-0000-0000-00004A1C0000}"/>
    <cellStyle name="Normal 2 2 10 2 13 3 8" xfId="7243" xr:uid="{00000000-0005-0000-0000-00004B1C0000}"/>
    <cellStyle name="Normal 2 2 10 2 13 3 9" xfId="7244" xr:uid="{00000000-0005-0000-0000-00004C1C0000}"/>
    <cellStyle name="Normal 2 2 10 2 13 4" xfId="7245" xr:uid="{00000000-0005-0000-0000-00004D1C0000}"/>
    <cellStyle name="Normal 2 2 10 2 13 4 10" xfId="7246" xr:uid="{00000000-0005-0000-0000-00004E1C0000}"/>
    <cellStyle name="Normal 2 2 10 2 13 4 2" xfId="7247" xr:uid="{00000000-0005-0000-0000-00004F1C0000}"/>
    <cellStyle name="Normal 2 2 10 2 13 4 3" xfId="7248" xr:uid="{00000000-0005-0000-0000-0000501C0000}"/>
    <cellStyle name="Normal 2 2 10 2 13 4 4" xfId="7249" xr:uid="{00000000-0005-0000-0000-0000511C0000}"/>
    <cellStyle name="Normal 2 2 10 2 13 4 5" xfId="7250" xr:uid="{00000000-0005-0000-0000-0000521C0000}"/>
    <cellStyle name="Normal 2 2 10 2 13 4 6" xfId="7251" xr:uid="{00000000-0005-0000-0000-0000531C0000}"/>
    <cellStyle name="Normal 2 2 10 2 13 4 7" xfId="7252" xr:uid="{00000000-0005-0000-0000-0000541C0000}"/>
    <cellStyle name="Normal 2 2 10 2 13 4 8" xfId="7253" xr:uid="{00000000-0005-0000-0000-0000551C0000}"/>
    <cellStyle name="Normal 2 2 10 2 13 4 9" xfId="7254" xr:uid="{00000000-0005-0000-0000-0000561C0000}"/>
    <cellStyle name="Normal 2 2 10 2 13 5" xfId="7255" xr:uid="{00000000-0005-0000-0000-0000571C0000}"/>
    <cellStyle name="Normal 2 2 10 2 13 5 10" xfId="7256" xr:uid="{00000000-0005-0000-0000-0000581C0000}"/>
    <cellStyle name="Normal 2 2 10 2 13 5 2" xfId="7257" xr:uid="{00000000-0005-0000-0000-0000591C0000}"/>
    <cellStyle name="Normal 2 2 10 2 13 5 3" xfId="7258" xr:uid="{00000000-0005-0000-0000-00005A1C0000}"/>
    <cellStyle name="Normal 2 2 10 2 13 5 4" xfId="7259" xr:uid="{00000000-0005-0000-0000-00005B1C0000}"/>
    <cellStyle name="Normal 2 2 10 2 13 5 5" xfId="7260" xr:uid="{00000000-0005-0000-0000-00005C1C0000}"/>
    <cellStyle name="Normal 2 2 10 2 13 5 6" xfId="7261" xr:uid="{00000000-0005-0000-0000-00005D1C0000}"/>
    <cellStyle name="Normal 2 2 10 2 13 5 7" xfId="7262" xr:uid="{00000000-0005-0000-0000-00005E1C0000}"/>
    <cellStyle name="Normal 2 2 10 2 13 5 8" xfId="7263" xr:uid="{00000000-0005-0000-0000-00005F1C0000}"/>
    <cellStyle name="Normal 2 2 10 2 13 5 9" xfId="7264" xr:uid="{00000000-0005-0000-0000-0000601C0000}"/>
    <cellStyle name="Normal 2 2 10 2 13 6" xfId="7265" xr:uid="{00000000-0005-0000-0000-0000611C0000}"/>
    <cellStyle name="Normal 2 2 10 2 13 7" xfId="7266" xr:uid="{00000000-0005-0000-0000-0000621C0000}"/>
    <cellStyle name="Normal 2 2 10 2 13 8" xfId="7267" xr:uid="{00000000-0005-0000-0000-0000631C0000}"/>
    <cellStyle name="Normal 2 2 10 2 13 9" xfId="7268" xr:uid="{00000000-0005-0000-0000-0000641C0000}"/>
    <cellStyle name="Normal 2 2 10 2 14" xfId="7269" xr:uid="{00000000-0005-0000-0000-0000651C0000}"/>
    <cellStyle name="Normal 2 2 10 2 14 10" xfId="7270" xr:uid="{00000000-0005-0000-0000-0000661C0000}"/>
    <cellStyle name="Normal 2 2 10 2 14 11" xfId="7271" xr:uid="{00000000-0005-0000-0000-0000671C0000}"/>
    <cellStyle name="Normal 2 2 10 2 14 12" xfId="7272" xr:uid="{00000000-0005-0000-0000-0000681C0000}"/>
    <cellStyle name="Normal 2 2 10 2 14 13" xfId="7273" xr:uid="{00000000-0005-0000-0000-0000691C0000}"/>
    <cellStyle name="Normal 2 2 10 2 14 14" xfId="7274" xr:uid="{00000000-0005-0000-0000-00006A1C0000}"/>
    <cellStyle name="Normal 2 2 10 2 14 2" xfId="7275" xr:uid="{00000000-0005-0000-0000-00006B1C0000}"/>
    <cellStyle name="Normal 2 2 10 2 14 2 10" xfId="7276" xr:uid="{00000000-0005-0000-0000-00006C1C0000}"/>
    <cellStyle name="Normal 2 2 10 2 14 2 2" xfId="7277" xr:uid="{00000000-0005-0000-0000-00006D1C0000}"/>
    <cellStyle name="Normal 2 2 10 2 14 2 3" xfId="7278" xr:uid="{00000000-0005-0000-0000-00006E1C0000}"/>
    <cellStyle name="Normal 2 2 10 2 14 2 4" xfId="7279" xr:uid="{00000000-0005-0000-0000-00006F1C0000}"/>
    <cellStyle name="Normal 2 2 10 2 14 2 5" xfId="7280" xr:uid="{00000000-0005-0000-0000-0000701C0000}"/>
    <cellStyle name="Normal 2 2 10 2 14 2 6" xfId="7281" xr:uid="{00000000-0005-0000-0000-0000711C0000}"/>
    <cellStyle name="Normal 2 2 10 2 14 2 7" xfId="7282" xr:uid="{00000000-0005-0000-0000-0000721C0000}"/>
    <cellStyle name="Normal 2 2 10 2 14 2 8" xfId="7283" xr:uid="{00000000-0005-0000-0000-0000731C0000}"/>
    <cellStyle name="Normal 2 2 10 2 14 2 9" xfId="7284" xr:uid="{00000000-0005-0000-0000-0000741C0000}"/>
    <cellStyle name="Normal 2 2 10 2 14 3" xfId="7285" xr:uid="{00000000-0005-0000-0000-0000751C0000}"/>
    <cellStyle name="Normal 2 2 10 2 14 3 10" xfId="7286" xr:uid="{00000000-0005-0000-0000-0000761C0000}"/>
    <cellStyle name="Normal 2 2 10 2 14 3 2" xfId="7287" xr:uid="{00000000-0005-0000-0000-0000771C0000}"/>
    <cellStyle name="Normal 2 2 10 2 14 3 3" xfId="7288" xr:uid="{00000000-0005-0000-0000-0000781C0000}"/>
    <cellStyle name="Normal 2 2 10 2 14 3 4" xfId="7289" xr:uid="{00000000-0005-0000-0000-0000791C0000}"/>
    <cellStyle name="Normal 2 2 10 2 14 3 5" xfId="7290" xr:uid="{00000000-0005-0000-0000-00007A1C0000}"/>
    <cellStyle name="Normal 2 2 10 2 14 3 6" xfId="7291" xr:uid="{00000000-0005-0000-0000-00007B1C0000}"/>
    <cellStyle name="Normal 2 2 10 2 14 3 7" xfId="7292" xr:uid="{00000000-0005-0000-0000-00007C1C0000}"/>
    <cellStyle name="Normal 2 2 10 2 14 3 8" xfId="7293" xr:uid="{00000000-0005-0000-0000-00007D1C0000}"/>
    <cellStyle name="Normal 2 2 10 2 14 3 9" xfId="7294" xr:uid="{00000000-0005-0000-0000-00007E1C0000}"/>
    <cellStyle name="Normal 2 2 10 2 14 4" xfId="7295" xr:uid="{00000000-0005-0000-0000-00007F1C0000}"/>
    <cellStyle name="Normal 2 2 10 2 14 4 10" xfId="7296" xr:uid="{00000000-0005-0000-0000-0000801C0000}"/>
    <cellStyle name="Normal 2 2 10 2 14 4 2" xfId="7297" xr:uid="{00000000-0005-0000-0000-0000811C0000}"/>
    <cellStyle name="Normal 2 2 10 2 14 4 3" xfId="7298" xr:uid="{00000000-0005-0000-0000-0000821C0000}"/>
    <cellStyle name="Normal 2 2 10 2 14 4 4" xfId="7299" xr:uid="{00000000-0005-0000-0000-0000831C0000}"/>
    <cellStyle name="Normal 2 2 10 2 14 4 5" xfId="7300" xr:uid="{00000000-0005-0000-0000-0000841C0000}"/>
    <cellStyle name="Normal 2 2 10 2 14 4 6" xfId="7301" xr:uid="{00000000-0005-0000-0000-0000851C0000}"/>
    <cellStyle name="Normal 2 2 10 2 14 4 7" xfId="7302" xr:uid="{00000000-0005-0000-0000-0000861C0000}"/>
    <cellStyle name="Normal 2 2 10 2 14 4 8" xfId="7303" xr:uid="{00000000-0005-0000-0000-0000871C0000}"/>
    <cellStyle name="Normal 2 2 10 2 14 4 9" xfId="7304" xr:uid="{00000000-0005-0000-0000-0000881C0000}"/>
    <cellStyle name="Normal 2 2 10 2 14 5" xfId="7305" xr:uid="{00000000-0005-0000-0000-0000891C0000}"/>
    <cellStyle name="Normal 2 2 10 2 14 5 10" xfId="7306" xr:uid="{00000000-0005-0000-0000-00008A1C0000}"/>
    <cellStyle name="Normal 2 2 10 2 14 5 2" xfId="7307" xr:uid="{00000000-0005-0000-0000-00008B1C0000}"/>
    <cellStyle name="Normal 2 2 10 2 14 5 3" xfId="7308" xr:uid="{00000000-0005-0000-0000-00008C1C0000}"/>
    <cellStyle name="Normal 2 2 10 2 14 5 4" xfId="7309" xr:uid="{00000000-0005-0000-0000-00008D1C0000}"/>
    <cellStyle name="Normal 2 2 10 2 14 5 5" xfId="7310" xr:uid="{00000000-0005-0000-0000-00008E1C0000}"/>
    <cellStyle name="Normal 2 2 10 2 14 5 6" xfId="7311" xr:uid="{00000000-0005-0000-0000-00008F1C0000}"/>
    <cellStyle name="Normal 2 2 10 2 14 5 7" xfId="7312" xr:uid="{00000000-0005-0000-0000-0000901C0000}"/>
    <cellStyle name="Normal 2 2 10 2 14 5 8" xfId="7313" xr:uid="{00000000-0005-0000-0000-0000911C0000}"/>
    <cellStyle name="Normal 2 2 10 2 14 5 9" xfId="7314" xr:uid="{00000000-0005-0000-0000-0000921C0000}"/>
    <cellStyle name="Normal 2 2 10 2 14 6" xfId="7315" xr:uid="{00000000-0005-0000-0000-0000931C0000}"/>
    <cellStyle name="Normal 2 2 10 2 14 7" xfId="7316" xr:uid="{00000000-0005-0000-0000-0000941C0000}"/>
    <cellStyle name="Normal 2 2 10 2 14 8" xfId="7317" xr:uid="{00000000-0005-0000-0000-0000951C0000}"/>
    <cellStyle name="Normal 2 2 10 2 14 9" xfId="7318" xr:uid="{00000000-0005-0000-0000-0000961C0000}"/>
    <cellStyle name="Normal 2 2 10 2 15" xfId="7319" xr:uid="{00000000-0005-0000-0000-0000971C0000}"/>
    <cellStyle name="Normal 2 2 10 2 15 10" xfId="7320" xr:uid="{00000000-0005-0000-0000-0000981C0000}"/>
    <cellStyle name="Normal 2 2 10 2 15 11" xfId="7321" xr:uid="{00000000-0005-0000-0000-0000991C0000}"/>
    <cellStyle name="Normal 2 2 10 2 15 12" xfId="7322" xr:uid="{00000000-0005-0000-0000-00009A1C0000}"/>
    <cellStyle name="Normal 2 2 10 2 15 13" xfId="7323" xr:uid="{00000000-0005-0000-0000-00009B1C0000}"/>
    <cellStyle name="Normal 2 2 10 2 15 14" xfId="7324" xr:uid="{00000000-0005-0000-0000-00009C1C0000}"/>
    <cellStyle name="Normal 2 2 10 2 15 2" xfId="7325" xr:uid="{00000000-0005-0000-0000-00009D1C0000}"/>
    <cellStyle name="Normal 2 2 10 2 15 2 10" xfId="7326" xr:uid="{00000000-0005-0000-0000-00009E1C0000}"/>
    <cellStyle name="Normal 2 2 10 2 15 2 2" xfId="7327" xr:uid="{00000000-0005-0000-0000-00009F1C0000}"/>
    <cellStyle name="Normal 2 2 10 2 15 2 3" xfId="7328" xr:uid="{00000000-0005-0000-0000-0000A01C0000}"/>
    <cellStyle name="Normal 2 2 10 2 15 2 4" xfId="7329" xr:uid="{00000000-0005-0000-0000-0000A11C0000}"/>
    <cellStyle name="Normal 2 2 10 2 15 2 5" xfId="7330" xr:uid="{00000000-0005-0000-0000-0000A21C0000}"/>
    <cellStyle name="Normal 2 2 10 2 15 2 6" xfId="7331" xr:uid="{00000000-0005-0000-0000-0000A31C0000}"/>
    <cellStyle name="Normal 2 2 10 2 15 2 7" xfId="7332" xr:uid="{00000000-0005-0000-0000-0000A41C0000}"/>
    <cellStyle name="Normal 2 2 10 2 15 2 8" xfId="7333" xr:uid="{00000000-0005-0000-0000-0000A51C0000}"/>
    <cellStyle name="Normal 2 2 10 2 15 2 9" xfId="7334" xr:uid="{00000000-0005-0000-0000-0000A61C0000}"/>
    <cellStyle name="Normal 2 2 10 2 15 3" xfId="7335" xr:uid="{00000000-0005-0000-0000-0000A71C0000}"/>
    <cellStyle name="Normal 2 2 10 2 15 3 10" xfId="7336" xr:uid="{00000000-0005-0000-0000-0000A81C0000}"/>
    <cellStyle name="Normal 2 2 10 2 15 3 2" xfId="7337" xr:uid="{00000000-0005-0000-0000-0000A91C0000}"/>
    <cellStyle name="Normal 2 2 10 2 15 3 3" xfId="7338" xr:uid="{00000000-0005-0000-0000-0000AA1C0000}"/>
    <cellStyle name="Normal 2 2 10 2 15 3 4" xfId="7339" xr:uid="{00000000-0005-0000-0000-0000AB1C0000}"/>
    <cellStyle name="Normal 2 2 10 2 15 3 5" xfId="7340" xr:uid="{00000000-0005-0000-0000-0000AC1C0000}"/>
    <cellStyle name="Normal 2 2 10 2 15 3 6" xfId="7341" xr:uid="{00000000-0005-0000-0000-0000AD1C0000}"/>
    <cellStyle name="Normal 2 2 10 2 15 3 7" xfId="7342" xr:uid="{00000000-0005-0000-0000-0000AE1C0000}"/>
    <cellStyle name="Normal 2 2 10 2 15 3 8" xfId="7343" xr:uid="{00000000-0005-0000-0000-0000AF1C0000}"/>
    <cellStyle name="Normal 2 2 10 2 15 3 9" xfId="7344" xr:uid="{00000000-0005-0000-0000-0000B01C0000}"/>
    <cellStyle name="Normal 2 2 10 2 15 4" xfId="7345" xr:uid="{00000000-0005-0000-0000-0000B11C0000}"/>
    <cellStyle name="Normal 2 2 10 2 15 4 10" xfId="7346" xr:uid="{00000000-0005-0000-0000-0000B21C0000}"/>
    <cellStyle name="Normal 2 2 10 2 15 4 2" xfId="7347" xr:uid="{00000000-0005-0000-0000-0000B31C0000}"/>
    <cellStyle name="Normal 2 2 10 2 15 4 3" xfId="7348" xr:uid="{00000000-0005-0000-0000-0000B41C0000}"/>
    <cellStyle name="Normal 2 2 10 2 15 4 4" xfId="7349" xr:uid="{00000000-0005-0000-0000-0000B51C0000}"/>
    <cellStyle name="Normal 2 2 10 2 15 4 5" xfId="7350" xr:uid="{00000000-0005-0000-0000-0000B61C0000}"/>
    <cellStyle name="Normal 2 2 10 2 15 4 6" xfId="7351" xr:uid="{00000000-0005-0000-0000-0000B71C0000}"/>
    <cellStyle name="Normal 2 2 10 2 15 4 7" xfId="7352" xr:uid="{00000000-0005-0000-0000-0000B81C0000}"/>
    <cellStyle name="Normal 2 2 10 2 15 4 8" xfId="7353" xr:uid="{00000000-0005-0000-0000-0000B91C0000}"/>
    <cellStyle name="Normal 2 2 10 2 15 4 9" xfId="7354" xr:uid="{00000000-0005-0000-0000-0000BA1C0000}"/>
    <cellStyle name="Normal 2 2 10 2 15 5" xfId="7355" xr:uid="{00000000-0005-0000-0000-0000BB1C0000}"/>
    <cellStyle name="Normal 2 2 10 2 15 5 10" xfId="7356" xr:uid="{00000000-0005-0000-0000-0000BC1C0000}"/>
    <cellStyle name="Normal 2 2 10 2 15 5 2" xfId="7357" xr:uid="{00000000-0005-0000-0000-0000BD1C0000}"/>
    <cellStyle name="Normal 2 2 10 2 15 5 3" xfId="7358" xr:uid="{00000000-0005-0000-0000-0000BE1C0000}"/>
    <cellStyle name="Normal 2 2 10 2 15 5 4" xfId="7359" xr:uid="{00000000-0005-0000-0000-0000BF1C0000}"/>
    <cellStyle name="Normal 2 2 10 2 15 5 5" xfId="7360" xr:uid="{00000000-0005-0000-0000-0000C01C0000}"/>
    <cellStyle name="Normal 2 2 10 2 15 5 6" xfId="7361" xr:uid="{00000000-0005-0000-0000-0000C11C0000}"/>
    <cellStyle name="Normal 2 2 10 2 15 5 7" xfId="7362" xr:uid="{00000000-0005-0000-0000-0000C21C0000}"/>
    <cellStyle name="Normal 2 2 10 2 15 5 8" xfId="7363" xr:uid="{00000000-0005-0000-0000-0000C31C0000}"/>
    <cellStyle name="Normal 2 2 10 2 15 5 9" xfId="7364" xr:uid="{00000000-0005-0000-0000-0000C41C0000}"/>
    <cellStyle name="Normal 2 2 10 2 15 6" xfId="7365" xr:uid="{00000000-0005-0000-0000-0000C51C0000}"/>
    <cellStyle name="Normal 2 2 10 2 15 7" xfId="7366" xr:uid="{00000000-0005-0000-0000-0000C61C0000}"/>
    <cellStyle name="Normal 2 2 10 2 15 8" xfId="7367" xr:uid="{00000000-0005-0000-0000-0000C71C0000}"/>
    <cellStyle name="Normal 2 2 10 2 15 9" xfId="7368" xr:uid="{00000000-0005-0000-0000-0000C81C0000}"/>
    <cellStyle name="Normal 2 2 10 2 16" xfId="7369" xr:uid="{00000000-0005-0000-0000-0000C91C0000}"/>
    <cellStyle name="Normal 2 2 10 2 16 10" xfId="7370" xr:uid="{00000000-0005-0000-0000-0000CA1C0000}"/>
    <cellStyle name="Normal 2 2 10 2 16 11" xfId="7371" xr:uid="{00000000-0005-0000-0000-0000CB1C0000}"/>
    <cellStyle name="Normal 2 2 10 2 16 12" xfId="7372" xr:uid="{00000000-0005-0000-0000-0000CC1C0000}"/>
    <cellStyle name="Normal 2 2 10 2 16 13" xfId="7373" xr:uid="{00000000-0005-0000-0000-0000CD1C0000}"/>
    <cellStyle name="Normal 2 2 10 2 16 14" xfId="7374" xr:uid="{00000000-0005-0000-0000-0000CE1C0000}"/>
    <cellStyle name="Normal 2 2 10 2 16 2" xfId="7375" xr:uid="{00000000-0005-0000-0000-0000CF1C0000}"/>
    <cellStyle name="Normal 2 2 10 2 16 2 10" xfId="7376" xr:uid="{00000000-0005-0000-0000-0000D01C0000}"/>
    <cellStyle name="Normal 2 2 10 2 16 2 2" xfId="7377" xr:uid="{00000000-0005-0000-0000-0000D11C0000}"/>
    <cellStyle name="Normal 2 2 10 2 16 2 3" xfId="7378" xr:uid="{00000000-0005-0000-0000-0000D21C0000}"/>
    <cellStyle name="Normal 2 2 10 2 16 2 4" xfId="7379" xr:uid="{00000000-0005-0000-0000-0000D31C0000}"/>
    <cellStyle name="Normal 2 2 10 2 16 2 5" xfId="7380" xr:uid="{00000000-0005-0000-0000-0000D41C0000}"/>
    <cellStyle name="Normal 2 2 10 2 16 2 6" xfId="7381" xr:uid="{00000000-0005-0000-0000-0000D51C0000}"/>
    <cellStyle name="Normal 2 2 10 2 16 2 7" xfId="7382" xr:uid="{00000000-0005-0000-0000-0000D61C0000}"/>
    <cellStyle name="Normal 2 2 10 2 16 2 8" xfId="7383" xr:uid="{00000000-0005-0000-0000-0000D71C0000}"/>
    <cellStyle name="Normal 2 2 10 2 16 2 9" xfId="7384" xr:uid="{00000000-0005-0000-0000-0000D81C0000}"/>
    <cellStyle name="Normal 2 2 10 2 16 3" xfId="7385" xr:uid="{00000000-0005-0000-0000-0000D91C0000}"/>
    <cellStyle name="Normal 2 2 10 2 16 3 10" xfId="7386" xr:uid="{00000000-0005-0000-0000-0000DA1C0000}"/>
    <cellStyle name="Normal 2 2 10 2 16 3 2" xfId="7387" xr:uid="{00000000-0005-0000-0000-0000DB1C0000}"/>
    <cellStyle name="Normal 2 2 10 2 16 3 3" xfId="7388" xr:uid="{00000000-0005-0000-0000-0000DC1C0000}"/>
    <cellStyle name="Normal 2 2 10 2 16 3 4" xfId="7389" xr:uid="{00000000-0005-0000-0000-0000DD1C0000}"/>
    <cellStyle name="Normal 2 2 10 2 16 3 5" xfId="7390" xr:uid="{00000000-0005-0000-0000-0000DE1C0000}"/>
    <cellStyle name="Normal 2 2 10 2 16 3 6" xfId="7391" xr:uid="{00000000-0005-0000-0000-0000DF1C0000}"/>
    <cellStyle name="Normal 2 2 10 2 16 3 7" xfId="7392" xr:uid="{00000000-0005-0000-0000-0000E01C0000}"/>
    <cellStyle name="Normal 2 2 10 2 16 3 8" xfId="7393" xr:uid="{00000000-0005-0000-0000-0000E11C0000}"/>
    <cellStyle name="Normal 2 2 10 2 16 3 9" xfId="7394" xr:uid="{00000000-0005-0000-0000-0000E21C0000}"/>
    <cellStyle name="Normal 2 2 10 2 16 4" xfId="7395" xr:uid="{00000000-0005-0000-0000-0000E31C0000}"/>
    <cellStyle name="Normal 2 2 10 2 16 4 10" xfId="7396" xr:uid="{00000000-0005-0000-0000-0000E41C0000}"/>
    <cellStyle name="Normal 2 2 10 2 16 4 2" xfId="7397" xr:uid="{00000000-0005-0000-0000-0000E51C0000}"/>
    <cellStyle name="Normal 2 2 10 2 16 4 3" xfId="7398" xr:uid="{00000000-0005-0000-0000-0000E61C0000}"/>
    <cellStyle name="Normal 2 2 10 2 16 4 4" xfId="7399" xr:uid="{00000000-0005-0000-0000-0000E71C0000}"/>
    <cellStyle name="Normal 2 2 10 2 16 4 5" xfId="7400" xr:uid="{00000000-0005-0000-0000-0000E81C0000}"/>
    <cellStyle name="Normal 2 2 10 2 16 4 6" xfId="7401" xr:uid="{00000000-0005-0000-0000-0000E91C0000}"/>
    <cellStyle name="Normal 2 2 10 2 16 4 7" xfId="7402" xr:uid="{00000000-0005-0000-0000-0000EA1C0000}"/>
    <cellStyle name="Normal 2 2 10 2 16 4 8" xfId="7403" xr:uid="{00000000-0005-0000-0000-0000EB1C0000}"/>
    <cellStyle name="Normal 2 2 10 2 16 4 9" xfId="7404" xr:uid="{00000000-0005-0000-0000-0000EC1C0000}"/>
    <cellStyle name="Normal 2 2 10 2 16 5" xfId="7405" xr:uid="{00000000-0005-0000-0000-0000ED1C0000}"/>
    <cellStyle name="Normal 2 2 10 2 16 5 10" xfId="7406" xr:uid="{00000000-0005-0000-0000-0000EE1C0000}"/>
    <cellStyle name="Normal 2 2 10 2 16 5 2" xfId="7407" xr:uid="{00000000-0005-0000-0000-0000EF1C0000}"/>
    <cellStyle name="Normal 2 2 10 2 16 5 3" xfId="7408" xr:uid="{00000000-0005-0000-0000-0000F01C0000}"/>
    <cellStyle name="Normal 2 2 10 2 16 5 4" xfId="7409" xr:uid="{00000000-0005-0000-0000-0000F11C0000}"/>
    <cellStyle name="Normal 2 2 10 2 16 5 5" xfId="7410" xr:uid="{00000000-0005-0000-0000-0000F21C0000}"/>
    <cellStyle name="Normal 2 2 10 2 16 5 6" xfId="7411" xr:uid="{00000000-0005-0000-0000-0000F31C0000}"/>
    <cellStyle name="Normal 2 2 10 2 16 5 7" xfId="7412" xr:uid="{00000000-0005-0000-0000-0000F41C0000}"/>
    <cellStyle name="Normal 2 2 10 2 16 5 8" xfId="7413" xr:uid="{00000000-0005-0000-0000-0000F51C0000}"/>
    <cellStyle name="Normal 2 2 10 2 16 5 9" xfId="7414" xr:uid="{00000000-0005-0000-0000-0000F61C0000}"/>
    <cellStyle name="Normal 2 2 10 2 16 6" xfId="7415" xr:uid="{00000000-0005-0000-0000-0000F71C0000}"/>
    <cellStyle name="Normal 2 2 10 2 16 7" xfId="7416" xr:uid="{00000000-0005-0000-0000-0000F81C0000}"/>
    <cellStyle name="Normal 2 2 10 2 16 8" xfId="7417" xr:uid="{00000000-0005-0000-0000-0000F91C0000}"/>
    <cellStyle name="Normal 2 2 10 2 16 9" xfId="7418" xr:uid="{00000000-0005-0000-0000-0000FA1C0000}"/>
    <cellStyle name="Normal 2 2 10 2 17" xfId="7419" xr:uid="{00000000-0005-0000-0000-0000FB1C0000}"/>
    <cellStyle name="Normal 2 2 10 2 17 10" xfId="7420" xr:uid="{00000000-0005-0000-0000-0000FC1C0000}"/>
    <cellStyle name="Normal 2 2 10 2 17 11" xfId="7421" xr:uid="{00000000-0005-0000-0000-0000FD1C0000}"/>
    <cellStyle name="Normal 2 2 10 2 17 12" xfId="7422" xr:uid="{00000000-0005-0000-0000-0000FE1C0000}"/>
    <cellStyle name="Normal 2 2 10 2 17 13" xfId="7423" xr:uid="{00000000-0005-0000-0000-0000FF1C0000}"/>
    <cellStyle name="Normal 2 2 10 2 17 14" xfId="7424" xr:uid="{00000000-0005-0000-0000-0000001D0000}"/>
    <cellStyle name="Normal 2 2 10 2 17 2" xfId="7425" xr:uid="{00000000-0005-0000-0000-0000011D0000}"/>
    <cellStyle name="Normal 2 2 10 2 17 2 10" xfId="7426" xr:uid="{00000000-0005-0000-0000-0000021D0000}"/>
    <cellStyle name="Normal 2 2 10 2 17 2 2" xfId="7427" xr:uid="{00000000-0005-0000-0000-0000031D0000}"/>
    <cellStyle name="Normal 2 2 10 2 17 2 3" xfId="7428" xr:uid="{00000000-0005-0000-0000-0000041D0000}"/>
    <cellStyle name="Normal 2 2 10 2 17 2 4" xfId="7429" xr:uid="{00000000-0005-0000-0000-0000051D0000}"/>
    <cellStyle name="Normal 2 2 10 2 17 2 5" xfId="7430" xr:uid="{00000000-0005-0000-0000-0000061D0000}"/>
    <cellStyle name="Normal 2 2 10 2 17 2 6" xfId="7431" xr:uid="{00000000-0005-0000-0000-0000071D0000}"/>
    <cellStyle name="Normal 2 2 10 2 17 2 7" xfId="7432" xr:uid="{00000000-0005-0000-0000-0000081D0000}"/>
    <cellStyle name="Normal 2 2 10 2 17 2 8" xfId="7433" xr:uid="{00000000-0005-0000-0000-0000091D0000}"/>
    <cellStyle name="Normal 2 2 10 2 17 2 9" xfId="7434" xr:uid="{00000000-0005-0000-0000-00000A1D0000}"/>
    <cellStyle name="Normal 2 2 10 2 17 3" xfId="7435" xr:uid="{00000000-0005-0000-0000-00000B1D0000}"/>
    <cellStyle name="Normal 2 2 10 2 17 3 10" xfId="7436" xr:uid="{00000000-0005-0000-0000-00000C1D0000}"/>
    <cellStyle name="Normal 2 2 10 2 17 3 2" xfId="7437" xr:uid="{00000000-0005-0000-0000-00000D1D0000}"/>
    <cellStyle name="Normal 2 2 10 2 17 3 3" xfId="7438" xr:uid="{00000000-0005-0000-0000-00000E1D0000}"/>
    <cellStyle name="Normal 2 2 10 2 17 3 4" xfId="7439" xr:uid="{00000000-0005-0000-0000-00000F1D0000}"/>
    <cellStyle name="Normal 2 2 10 2 17 3 5" xfId="7440" xr:uid="{00000000-0005-0000-0000-0000101D0000}"/>
    <cellStyle name="Normal 2 2 10 2 17 3 6" xfId="7441" xr:uid="{00000000-0005-0000-0000-0000111D0000}"/>
    <cellStyle name="Normal 2 2 10 2 17 3 7" xfId="7442" xr:uid="{00000000-0005-0000-0000-0000121D0000}"/>
    <cellStyle name="Normal 2 2 10 2 17 3 8" xfId="7443" xr:uid="{00000000-0005-0000-0000-0000131D0000}"/>
    <cellStyle name="Normal 2 2 10 2 17 3 9" xfId="7444" xr:uid="{00000000-0005-0000-0000-0000141D0000}"/>
    <cellStyle name="Normal 2 2 10 2 17 4" xfId="7445" xr:uid="{00000000-0005-0000-0000-0000151D0000}"/>
    <cellStyle name="Normal 2 2 10 2 17 4 10" xfId="7446" xr:uid="{00000000-0005-0000-0000-0000161D0000}"/>
    <cellStyle name="Normal 2 2 10 2 17 4 2" xfId="7447" xr:uid="{00000000-0005-0000-0000-0000171D0000}"/>
    <cellStyle name="Normal 2 2 10 2 17 4 3" xfId="7448" xr:uid="{00000000-0005-0000-0000-0000181D0000}"/>
    <cellStyle name="Normal 2 2 10 2 17 4 4" xfId="7449" xr:uid="{00000000-0005-0000-0000-0000191D0000}"/>
    <cellStyle name="Normal 2 2 10 2 17 4 5" xfId="7450" xr:uid="{00000000-0005-0000-0000-00001A1D0000}"/>
    <cellStyle name="Normal 2 2 10 2 17 4 6" xfId="7451" xr:uid="{00000000-0005-0000-0000-00001B1D0000}"/>
    <cellStyle name="Normal 2 2 10 2 17 4 7" xfId="7452" xr:uid="{00000000-0005-0000-0000-00001C1D0000}"/>
    <cellStyle name="Normal 2 2 10 2 17 4 8" xfId="7453" xr:uid="{00000000-0005-0000-0000-00001D1D0000}"/>
    <cellStyle name="Normal 2 2 10 2 17 4 9" xfId="7454" xr:uid="{00000000-0005-0000-0000-00001E1D0000}"/>
    <cellStyle name="Normal 2 2 10 2 17 5" xfId="7455" xr:uid="{00000000-0005-0000-0000-00001F1D0000}"/>
    <cellStyle name="Normal 2 2 10 2 17 5 10" xfId="7456" xr:uid="{00000000-0005-0000-0000-0000201D0000}"/>
    <cellStyle name="Normal 2 2 10 2 17 5 2" xfId="7457" xr:uid="{00000000-0005-0000-0000-0000211D0000}"/>
    <cellStyle name="Normal 2 2 10 2 17 5 3" xfId="7458" xr:uid="{00000000-0005-0000-0000-0000221D0000}"/>
    <cellStyle name="Normal 2 2 10 2 17 5 4" xfId="7459" xr:uid="{00000000-0005-0000-0000-0000231D0000}"/>
    <cellStyle name="Normal 2 2 10 2 17 5 5" xfId="7460" xr:uid="{00000000-0005-0000-0000-0000241D0000}"/>
    <cellStyle name="Normal 2 2 10 2 17 5 6" xfId="7461" xr:uid="{00000000-0005-0000-0000-0000251D0000}"/>
    <cellStyle name="Normal 2 2 10 2 17 5 7" xfId="7462" xr:uid="{00000000-0005-0000-0000-0000261D0000}"/>
    <cellStyle name="Normal 2 2 10 2 17 5 8" xfId="7463" xr:uid="{00000000-0005-0000-0000-0000271D0000}"/>
    <cellStyle name="Normal 2 2 10 2 17 5 9" xfId="7464" xr:uid="{00000000-0005-0000-0000-0000281D0000}"/>
    <cellStyle name="Normal 2 2 10 2 17 6" xfId="7465" xr:uid="{00000000-0005-0000-0000-0000291D0000}"/>
    <cellStyle name="Normal 2 2 10 2 17 7" xfId="7466" xr:uid="{00000000-0005-0000-0000-00002A1D0000}"/>
    <cellStyle name="Normal 2 2 10 2 17 8" xfId="7467" xr:uid="{00000000-0005-0000-0000-00002B1D0000}"/>
    <cellStyle name="Normal 2 2 10 2 17 9" xfId="7468" xr:uid="{00000000-0005-0000-0000-00002C1D0000}"/>
    <cellStyle name="Normal 2 2 10 2 18" xfId="7469" xr:uid="{00000000-0005-0000-0000-00002D1D0000}"/>
    <cellStyle name="Normal 2 2 10 2 18 10" xfId="7470" xr:uid="{00000000-0005-0000-0000-00002E1D0000}"/>
    <cellStyle name="Normal 2 2 10 2 18 11" xfId="7471" xr:uid="{00000000-0005-0000-0000-00002F1D0000}"/>
    <cellStyle name="Normal 2 2 10 2 18 12" xfId="7472" xr:uid="{00000000-0005-0000-0000-0000301D0000}"/>
    <cellStyle name="Normal 2 2 10 2 18 13" xfId="7473" xr:uid="{00000000-0005-0000-0000-0000311D0000}"/>
    <cellStyle name="Normal 2 2 10 2 18 14" xfId="7474" xr:uid="{00000000-0005-0000-0000-0000321D0000}"/>
    <cellStyle name="Normal 2 2 10 2 18 2" xfId="7475" xr:uid="{00000000-0005-0000-0000-0000331D0000}"/>
    <cellStyle name="Normal 2 2 10 2 18 2 10" xfId="7476" xr:uid="{00000000-0005-0000-0000-0000341D0000}"/>
    <cellStyle name="Normal 2 2 10 2 18 2 2" xfId="7477" xr:uid="{00000000-0005-0000-0000-0000351D0000}"/>
    <cellStyle name="Normal 2 2 10 2 18 2 3" xfId="7478" xr:uid="{00000000-0005-0000-0000-0000361D0000}"/>
    <cellStyle name="Normal 2 2 10 2 18 2 4" xfId="7479" xr:uid="{00000000-0005-0000-0000-0000371D0000}"/>
    <cellStyle name="Normal 2 2 10 2 18 2 5" xfId="7480" xr:uid="{00000000-0005-0000-0000-0000381D0000}"/>
    <cellStyle name="Normal 2 2 10 2 18 2 6" xfId="7481" xr:uid="{00000000-0005-0000-0000-0000391D0000}"/>
    <cellStyle name="Normal 2 2 10 2 18 2 7" xfId="7482" xr:uid="{00000000-0005-0000-0000-00003A1D0000}"/>
    <cellStyle name="Normal 2 2 10 2 18 2 8" xfId="7483" xr:uid="{00000000-0005-0000-0000-00003B1D0000}"/>
    <cellStyle name="Normal 2 2 10 2 18 2 9" xfId="7484" xr:uid="{00000000-0005-0000-0000-00003C1D0000}"/>
    <cellStyle name="Normal 2 2 10 2 18 3" xfId="7485" xr:uid="{00000000-0005-0000-0000-00003D1D0000}"/>
    <cellStyle name="Normal 2 2 10 2 18 3 10" xfId="7486" xr:uid="{00000000-0005-0000-0000-00003E1D0000}"/>
    <cellStyle name="Normal 2 2 10 2 18 3 2" xfId="7487" xr:uid="{00000000-0005-0000-0000-00003F1D0000}"/>
    <cellStyle name="Normal 2 2 10 2 18 3 3" xfId="7488" xr:uid="{00000000-0005-0000-0000-0000401D0000}"/>
    <cellStyle name="Normal 2 2 10 2 18 3 4" xfId="7489" xr:uid="{00000000-0005-0000-0000-0000411D0000}"/>
    <cellStyle name="Normal 2 2 10 2 18 3 5" xfId="7490" xr:uid="{00000000-0005-0000-0000-0000421D0000}"/>
    <cellStyle name="Normal 2 2 10 2 18 3 6" xfId="7491" xr:uid="{00000000-0005-0000-0000-0000431D0000}"/>
    <cellStyle name="Normal 2 2 10 2 18 3 7" xfId="7492" xr:uid="{00000000-0005-0000-0000-0000441D0000}"/>
    <cellStyle name="Normal 2 2 10 2 18 3 8" xfId="7493" xr:uid="{00000000-0005-0000-0000-0000451D0000}"/>
    <cellStyle name="Normal 2 2 10 2 18 3 9" xfId="7494" xr:uid="{00000000-0005-0000-0000-0000461D0000}"/>
    <cellStyle name="Normal 2 2 10 2 18 4" xfId="7495" xr:uid="{00000000-0005-0000-0000-0000471D0000}"/>
    <cellStyle name="Normal 2 2 10 2 18 4 10" xfId="7496" xr:uid="{00000000-0005-0000-0000-0000481D0000}"/>
    <cellStyle name="Normal 2 2 10 2 18 4 2" xfId="7497" xr:uid="{00000000-0005-0000-0000-0000491D0000}"/>
    <cellStyle name="Normal 2 2 10 2 18 4 3" xfId="7498" xr:uid="{00000000-0005-0000-0000-00004A1D0000}"/>
    <cellStyle name="Normal 2 2 10 2 18 4 4" xfId="7499" xr:uid="{00000000-0005-0000-0000-00004B1D0000}"/>
    <cellStyle name="Normal 2 2 10 2 18 4 5" xfId="7500" xr:uid="{00000000-0005-0000-0000-00004C1D0000}"/>
    <cellStyle name="Normal 2 2 10 2 18 4 6" xfId="7501" xr:uid="{00000000-0005-0000-0000-00004D1D0000}"/>
    <cellStyle name="Normal 2 2 10 2 18 4 7" xfId="7502" xr:uid="{00000000-0005-0000-0000-00004E1D0000}"/>
    <cellStyle name="Normal 2 2 10 2 18 4 8" xfId="7503" xr:uid="{00000000-0005-0000-0000-00004F1D0000}"/>
    <cellStyle name="Normal 2 2 10 2 18 4 9" xfId="7504" xr:uid="{00000000-0005-0000-0000-0000501D0000}"/>
    <cellStyle name="Normal 2 2 10 2 18 5" xfId="7505" xr:uid="{00000000-0005-0000-0000-0000511D0000}"/>
    <cellStyle name="Normal 2 2 10 2 18 5 10" xfId="7506" xr:uid="{00000000-0005-0000-0000-0000521D0000}"/>
    <cellStyle name="Normal 2 2 10 2 18 5 2" xfId="7507" xr:uid="{00000000-0005-0000-0000-0000531D0000}"/>
    <cellStyle name="Normal 2 2 10 2 18 5 3" xfId="7508" xr:uid="{00000000-0005-0000-0000-0000541D0000}"/>
    <cellStyle name="Normal 2 2 10 2 18 5 4" xfId="7509" xr:uid="{00000000-0005-0000-0000-0000551D0000}"/>
    <cellStyle name="Normal 2 2 10 2 18 5 5" xfId="7510" xr:uid="{00000000-0005-0000-0000-0000561D0000}"/>
    <cellStyle name="Normal 2 2 10 2 18 5 6" xfId="7511" xr:uid="{00000000-0005-0000-0000-0000571D0000}"/>
    <cellStyle name="Normal 2 2 10 2 18 5 7" xfId="7512" xr:uid="{00000000-0005-0000-0000-0000581D0000}"/>
    <cellStyle name="Normal 2 2 10 2 18 5 8" xfId="7513" xr:uid="{00000000-0005-0000-0000-0000591D0000}"/>
    <cellStyle name="Normal 2 2 10 2 18 5 9" xfId="7514" xr:uid="{00000000-0005-0000-0000-00005A1D0000}"/>
    <cellStyle name="Normal 2 2 10 2 18 6" xfId="7515" xr:uid="{00000000-0005-0000-0000-00005B1D0000}"/>
    <cellStyle name="Normal 2 2 10 2 18 7" xfId="7516" xr:uid="{00000000-0005-0000-0000-00005C1D0000}"/>
    <cellStyle name="Normal 2 2 10 2 18 8" xfId="7517" xr:uid="{00000000-0005-0000-0000-00005D1D0000}"/>
    <cellStyle name="Normal 2 2 10 2 18 9" xfId="7518" xr:uid="{00000000-0005-0000-0000-00005E1D0000}"/>
    <cellStyle name="Normal 2 2 10 2 19" xfId="7519" xr:uid="{00000000-0005-0000-0000-00005F1D0000}"/>
    <cellStyle name="Normal 2 2 10 2 19 10" xfId="7520" xr:uid="{00000000-0005-0000-0000-0000601D0000}"/>
    <cellStyle name="Normal 2 2 10 2 19 11" xfId="7521" xr:uid="{00000000-0005-0000-0000-0000611D0000}"/>
    <cellStyle name="Normal 2 2 10 2 19 12" xfId="7522" xr:uid="{00000000-0005-0000-0000-0000621D0000}"/>
    <cellStyle name="Normal 2 2 10 2 19 13" xfId="7523" xr:uid="{00000000-0005-0000-0000-0000631D0000}"/>
    <cellStyle name="Normal 2 2 10 2 19 14" xfId="7524" xr:uid="{00000000-0005-0000-0000-0000641D0000}"/>
    <cellStyle name="Normal 2 2 10 2 19 2" xfId="7525" xr:uid="{00000000-0005-0000-0000-0000651D0000}"/>
    <cellStyle name="Normal 2 2 10 2 19 2 10" xfId="7526" xr:uid="{00000000-0005-0000-0000-0000661D0000}"/>
    <cellStyle name="Normal 2 2 10 2 19 2 2" xfId="7527" xr:uid="{00000000-0005-0000-0000-0000671D0000}"/>
    <cellStyle name="Normal 2 2 10 2 19 2 3" xfId="7528" xr:uid="{00000000-0005-0000-0000-0000681D0000}"/>
    <cellStyle name="Normal 2 2 10 2 19 2 4" xfId="7529" xr:uid="{00000000-0005-0000-0000-0000691D0000}"/>
    <cellStyle name="Normal 2 2 10 2 19 2 5" xfId="7530" xr:uid="{00000000-0005-0000-0000-00006A1D0000}"/>
    <cellStyle name="Normal 2 2 10 2 19 2 6" xfId="7531" xr:uid="{00000000-0005-0000-0000-00006B1D0000}"/>
    <cellStyle name="Normal 2 2 10 2 19 2 7" xfId="7532" xr:uid="{00000000-0005-0000-0000-00006C1D0000}"/>
    <cellStyle name="Normal 2 2 10 2 19 2 8" xfId="7533" xr:uid="{00000000-0005-0000-0000-00006D1D0000}"/>
    <cellStyle name="Normal 2 2 10 2 19 2 9" xfId="7534" xr:uid="{00000000-0005-0000-0000-00006E1D0000}"/>
    <cellStyle name="Normal 2 2 10 2 19 3" xfId="7535" xr:uid="{00000000-0005-0000-0000-00006F1D0000}"/>
    <cellStyle name="Normal 2 2 10 2 19 3 10" xfId="7536" xr:uid="{00000000-0005-0000-0000-0000701D0000}"/>
    <cellStyle name="Normal 2 2 10 2 19 3 2" xfId="7537" xr:uid="{00000000-0005-0000-0000-0000711D0000}"/>
    <cellStyle name="Normal 2 2 10 2 19 3 3" xfId="7538" xr:uid="{00000000-0005-0000-0000-0000721D0000}"/>
    <cellStyle name="Normal 2 2 10 2 19 3 4" xfId="7539" xr:uid="{00000000-0005-0000-0000-0000731D0000}"/>
    <cellStyle name="Normal 2 2 10 2 19 3 5" xfId="7540" xr:uid="{00000000-0005-0000-0000-0000741D0000}"/>
    <cellStyle name="Normal 2 2 10 2 19 3 6" xfId="7541" xr:uid="{00000000-0005-0000-0000-0000751D0000}"/>
    <cellStyle name="Normal 2 2 10 2 19 3 7" xfId="7542" xr:uid="{00000000-0005-0000-0000-0000761D0000}"/>
    <cellStyle name="Normal 2 2 10 2 19 3 8" xfId="7543" xr:uid="{00000000-0005-0000-0000-0000771D0000}"/>
    <cellStyle name="Normal 2 2 10 2 19 3 9" xfId="7544" xr:uid="{00000000-0005-0000-0000-0000781D0000}"/>
    <cellStyle name="Normal 2 2 10 2 19 4" xfId="7545" xr:uid="{00000000-0005-0000-0000-0000791D0000}"/>
    <cellStyle name="Normal 2 2 10 2 19 4 10" xfId="7546" xr:uid="{00000000-0005-0000-0000-00007A1D0000}"/>
    <cellStyle name="Normal 2 2 10 2 19 4 2" xfId="7547" xr:uid="{00000000-0005-0000-0000-00007B1D0000}"/>
    <cellStyle name="Normal 2 2 10 2 19 4 3" xfId="7548" xr:uid="{00000000-0005-0000-0000-00007C1D0000}"/>
    <cellStyle name="Normal 2 2 10 2 19 4 4" xfId="7549" xr:uid="{00000000-0005-0000-0000-00007D1D0000}"/>
    <cellStyle name="Normal 2 2 10 2 19 4 5" xfId="7550" xr:uid="{00000000-0005-0000-0000-00007E1D0000}"/>
    <cellStyle name="Normal 2 2 10 2 19 4 6" xfId="7551" xr:uid="{00000000-0005-0000-0000-00007F1D0000}"/>
    <cellStyle name="Normal 2 2 10 2 19 4 7" xfId="7552" xr:uid="{00000000-0005-0000-0000-0000801D0000}"/>
    <cellStyle name="Normal 2 2 10 2 19 4 8" xfId="7553" xr:uid="{00000000-0005-0000-0000-0000811D0000}"/>
    <cellStyle name="Normal 2 2 10 2 19 4 9" xfId="7554" xr:uid="{00000000-0005-0000-0000-0000821D0000}"/>
    <cellStyle name="Normal 2 2 10 2 19 5" xfId="7555" xr:uid="{00000000-0005-0000-0000-0000831D0000}"/>
    <cellStyle name="Normal 2 2 10 2 19 5 10" xfId="7556" xr:uid="{00000000-0005-0000-0000-0000841D0000}"/>
    <cellStyle name="Normal 2 2 10 2 19 5 2" xfId="7557" xr:uid="{00000000-0005-0000-0000-0000851D0000}"/>
    <cellStyle name="Normal 2 2 10 2 19 5 3" xfId="7558" xr:uid="{00000000-0005-0000-0000-0000861D0000}"/>
    <cellStyle name="Normal 2 2 10 2 19 5 4" xfId="7559" xr:uid="{00000000-0005-0000-0000-0000871D0000}"/>
    <cellStyle name="Normal 2 2 10 2 19 5 5" xfId="7560" xr:uid="{00000000-0005-0000-0000-0000881D0000}"/>
    <cellStyle name="Normal 2 2 10 2 19 5 6" xfId="7561" xr:uid="{00000000-0005-0000-0000-0000891D0000}"/>
    <cellStyle name="Normal 2 2 10 2 19 5 7" xfId="7562" xr:uid="{00000000-0005-0000-0000-00008A1D0000}"/>
    <cellStyle name="Normal 2 2 10 2 19 5 8" xfId="7563" xr:uid="{00000000-0005-0000-0000-00008B1D0000}"/>
    <cellStyle name="Normal 2 2 10 2 19 5 9" xfId="7564" xr:uid="{00000000-0005-0000-0000-00008C1D0000}"/>
    <cellStyle name="Normal 2 2 10 2 19 6" xfId="7565" xr:uid="{00000000-0005-0000-0000-00008D1D0000}"/>
    <cellStyle name="Normal 2 2 10 2 19 7" xfId="7566" xr:uid="{00000000-0005-0000-0000-00008E1D0000}"/>
    <cellStyle name="Normal 2 2 10 2 19 8" xfId="7567" xr:uid="{00000000-0005-0000-0000-00008F1D0000}"/>
    <cellStyle name="Normal 2 2 10 2 19 9" xfId="7568" xr:uid="{00000000-0005-0000-0000-0000901D0000}"/>
    <cellStyle name="Normal 2 2 10 2 2" xfId="7569" xr:uid="{00000000-0005-0000-0000-0000911D0000}"/>
    <cellStyle name="Normal 2 2 10 2 2 10" xfId="7570" xr:uid="{00000000-0005-0000-0000-0000921D0000}"/>
    <cellStyle name="Normal 2 2 10 2 2 11" xfId="7571" xr:uid="{00000000-0005-0000-0000-0000931D0000}"/>
    <cellStyle name="Normal 2 2 10 2 2 12" xfId="7572" xr:uid="{00000000-0005-0000-0000-0000941D0000}"/>
    <cellStyle name="Normal 2 2 10 2 2 13" xfId="7573" xr:uid="{00000000-0005-0000-0000-0000951D0000}"/>
    <cellStyle name="Normal 2 2 10 2 2 14" xfId="7574" xr:uid="{00000000-0005-0000-0000-0000961D0000}"/>
    <cellStyle name="Normal 2 2 10 2 2 2" xfId="7575" xr:uid="{00000000-0005-0000-0000-0000971D0000}"/>
    <cellStyle name="Normal 2 2 10 2 2 2 10" xfId="7576" xr:uid="{00000000-0005-0000-0000-0000981D0000}"/>
    <cellStyle name="Normal 2 2 10 2 2 2 2" xfId="7577" xr:uid="{00000000-0005-0000-0000-0000991D0000}"/>
    <cellStyle name="Normal 2 2 10 2 2 2 3" xfId="7578" xr:uid="{00000000-0005-0000-0000-00009A1D0000}"/>
    <cellStyle name="Normal 2 2 10 2 2 2 4" xfId="7579" xr:uid="{00000000-0005-0000-0000-00009B1D0000}"/>
    <cellStyle name="Normal 2 2 10 2 2 2 5" xfId="7580" xr:uid="{00000000-0005-0000-0000-00009C1D0000}"/>
    <cellStyle name="Normal 2 2 10 2 2 2 6" xfId="7581" xr:uid="{00000000-0005-0000-0000-00009D1D0000}"/>
    <cellStyle name="Normal 2 2 10 2 2 2 7" xfId="7582" xr:uid="{00000000-0005-0000-0000-00009E1D0000}"/>
    <cellStyle name="Normal 2 2 10 2 2 2 8" xfId="7583" xr:uid="{00000000-0005-0000-0000-00009F1D0000}"/>
    <cellStyle name="Normal 2 2 10 2 2 2 9" xfId="7584" xr:uid="{00000000-0005-0000-0000-0000A01D0000}"/>
    <cellStyle name="Normal 2 2 10 2 2 3" xfId="7585" xr:uid="{00000000-0005-0000-0000-0000A11D0000}"/>
    <cellStyle name="Normal 2 2 10 2 2 3 10" xfId="7586" xr:uid="{00000000-0005-0000-0000-0000A21D0000}"/>
    <cellStyle name="Normal 2 2 10 2 2 3 2" xfId="7587" xr:uid="{00000000-0005-0000-0000-0000A31D0000}"/>
    <cellStyle name="Normal 2 2 10 2 2 3 3" xfId="7588" xr:uid="{00000000-0005-0000-0000-0000A41D0000}"/>
    <cellStyle name="Normal 2 2 10 2 2 3 4" xfId="7589" xr:uid="{00000000-0005-0000-0000-0000A51D0000}"/>
    <cellStyle name="Normal 2 2 10 2 2 3 5" xfId="7590" xr:uid="{00000000-0005-0000-0000-0000A61D0000}"/>
    <cellStyle name="Normal 2 2 10 2 2 3 6" xfId="7591" xr:uid="{00000000-0005-0000-0000-0000A71D0000}"/>
    <cellStyle name="Normal 2 2 10 2 2 3 7" xfId="7592" xr:uid="{00000000-0005-0000-0000-0000A81D0000}"/>
    <cellStyle name="Normal 2 2 10 2 2 3 8" xfId="7593" xr:uid="{00000000-0005-0000-0000-0000A91D0000}"/>
    <cellStyle name="Normal 2 2 10 2 2 3 9" xfId="7594" xr:uid="{00000000-0005-0000-0000-0000AA1D0000}"/>
    <cellStyle name="Normal 2 2 10 2 2 4" xfId="7595" xr:uid="{00000000-0005-0000-0000-0000AB1D0000}"/>
    <cellStyle name="Normal 2 2 10 2 2 4 10" xfId="7596" xr:uid="{00000000-0005-0000-0000-0000AC1D0000}"/>
    <cellStyle name="Normal 2 2 10 2 2 4 2" xfId="7597" xr:uid="{00000000-0005-0000-0000-0000AD1D0000}"/>
    <cellStyle name="Normal 2 2 10 2 2 4 3" xfId="7598" xr:uid="{00000000-0005-0000-0000-0000AE1D0000}"/>
    <cellStyle name="Normal 2 2 10 2 2 4 4" xfId="7599" xr:uid="{00000000-0005-0000-0000-0000AF1D0000}"/>
    <cellStyle name="Normal 2 2 10 2 2 4 5" xfId="7600" xr:uid="{00000000-0005-0000-0000-0000B01D0000}"/>
    <cellStyle name="Normal 2 2 10 2 2 4 6" xfId="7601" xr:uid="{00000000-0005-0000-0000-0000B11D0000}"/>
    <cellStyle name="Normal 2 2 10 2 2 4 7" xfId="7602" xr:uid="{00000000-0005-0000-0000-0000B21D0000}"/>
    <cellStyle name="Normal 2 2 10 2 2 4 8" xfId="7603" xr:uid="{00000000-0005-0000-0000-0000B31D0000}"/>
    <cellStyle name="Normal 2 2 10 2 2 4 9" xfId="7604" xr:uid="{00000000-0005-0000-0000-0000B41D0000}"/>
    <cellStyle name="Normal 2 2 10 2 2 5" xfId="7605" xr:uid="{00000000-0005-0000-0000-0000B51D0000}"/>
    <cellStyle name="Normal 2 2 10 2 2 5 10" xfId="7606" xr:uid="{00000000-0005-0000-0000-0000B61D0000}"/>
    <cellStyle name="Normal 2 2 10 2 2 5 2" xfId="7607" xr:uid="{00000000-0005-0000-0000-0000B71D0000}"/>
    <cellStyle name="Normal 2 2 10 2 2 5 3" xfId="7608" xr:uid="{00000000-0005-0000-0000-0000B81D0000}"/>
    <cellStyle name="Normal 2 2 10 2 2 5 4" xfId="7609" xr:uid="{00000000-0005-0000-0000-0000B91D0000}"/>
    <cellStyle name="Normal 2 2 10 2 2 5 5" xfId="7610" xr:uid="{00000000-0005-0000-0000-0000BA1D0000}"/>
    <cellStyle name="Normal 2 2 10 2 2 5 6" xfId="7611" xr:uid="{00000000-0005-0000-0000-0000BB1D0000}"/>
    <cellStyle name="Normal 2 2 10 2 2 5 7" xfId="7612" xr:uid="{00000000-0005-0000-0000-0000BC1D0000}"/>
    <cellStyle name="Normal 2 2 10 2 2 5 8" xfId="7613" xr:uid="{00000000-0005-0000-0000-0000BD1D0000}"/>
    <cellStyle name="Normal 2 2 10 2 2 5 9" xfId="7614" xr:uid="{00000000-0005-0000-0000-0000BE1D0000}"/>
    <cellStyle name="Normal 2 2 10 2 2 6" xfId="7615" xr:uid="{00000000-0005-0000-0000-0000BF1D0000}"/>
    <cellStyle name="Normal 2 2 10 2 2 7" xfId="7616" xr:uid="{00000000-0005-0000-0000-0000C01D0000}"/>
    <cellStyle name="Normal 2 2 10 2 2 8" xfId="7617" xr:uid="{00000000-0005-0000-0000-0000C11D0000}"/>
    <cellStyle name="Normal 2 2 10 2 2 9" xfId="7618" xr:uid="{00000000-0005-0000-0000-0000C21D0000}"/>
    <cellStyle name="Normal 2 2 10 2 20" xfId="7619" xr:uid="{00000000-0005-0000-0000-0000C31D0000}"/>
    <cellStyle name="Normal 2 2 10 2 20 10" xfId="7620" xr:uid="{00000000-0005-0000-0000-0000C41D0000}"/>
    <cellStyle name="Normal 2 2 10 2 20 11" xfId="7621" xr:uid="{00000000-0005-0000-0000-0000C51D0000}"/>
    <cellStyle name="Normal 2 2 10 2 20 12" xfId="7622" xr:uid="{00000000-0005-0000-0000-0000C61D0000}"/>
    <cellStyle name="Normal 2 2 10 2 20 13" xfId="7623" xr:uid="{00000000-0005-0000-0000-0000C71D0000}"/>
    <cellStyle name="Normal 2 2 10 2 20 14" xfId="7624" xr:uid="{00000000-0005-0000-0000-0000C81D0000}"/>
    <cellStyle name="Normal 2 2 10 2 20 2" xfId="7625" xr:uid="{00000000-0005-0000-0000-0000C91D0000}"/>
    <cellStyle name="Normal 2 2 10 2 20 2 10" xfId="7626" xr:uid="{00000000-0005-0000-0000-0000CA1D0000}"/>
    <cellStyle name="Normal 2 2 10 2 20 2 2" xfId="7627" xr:uid="{00000000-0005-0000-0000-0000CB1D0000}"/>
    <cellStyle name="Normal 2 2 10 2 20 2 3" xfId="7628" xr:uid="{00000000-0005-0000-0000-0000CC1D0000}"/>
    <cellStyle name="Normal 2 2 10 2 20 2 4" xfId="7629" xr:uid="{00000000-0005-0000-0000-0000CD1D0000}"/>
    <cellStyle name="Normal 2 2 10 2 20 2 5" xfId="7630" xr:uid="{00000000-0005-0000-0000-0000CE1D0000}"/>
    <cellStyle name="Normal 2 2 10 2 20 2 6" xfId="7631" xr:uid="{00000000-0005-0000-0000-0000CF1D0000}"/>
    <cellStyle name="Normal 2 2 10 2 20 2 7" xfId="7632" xr:uid="{00000000-0005-0000-0000-0000D01D0000}"/>
    <cellStyle name="Normal 2 2 10 2 20 2 8" xfId="7633" xr:uid="{00000000-0005-0000-0000-0000D11D0000}"/>
    <cellStyle name="Normal 2 2 10 2 20 2 9" xfId="7634" xr:uid="{00000000-0005-0000-0000-0000D21D0000}"/>
    <cellStyle name="Normal 2 2 10 2 20 3" xfId="7635" xr:uid="{00000000-0005-0000-0000-0000D31D0000}"/>
    <cellStyle name="Normal 2 2 10 2 20 3 10" xfId="7636" xr:uid="{00000000-0005-0000-0000-0000D41D0000}"/>
    <cellStyle name="Normal 2 2 10 2 20 3 2" xfId="7637" xr:uid="{00000000-0005-0000-0000-0000D51D0000}"/>
    <cellStyle name="Normal 2 2 10 2 20 3 3" xfId="7638" xr:uid="{00000000-0005-0000-0000-0000D61D0000}"/>
    <cellStyle name="Normal 2 2 10 2 20 3 4" xfId="7639" xr:uid="{00000000-0005-0000-0000-0000D71D0000}"/>
    <cellStyle name="Normal 2 2 10 2 20 3 5" xfId="7640" xr:uid="{00000000-0005-0000-0000-0000D81D0000}"/>
    <cellStyle name="Normal 2 2 10 2 20 3 6" xfId="7641" xr:uid="{00000000-0005-0000-0000-0000D91D0000}"/>
    <cellStyle name="Normal 2 2 10 2 20 3 7" xfId="7642" xr:uid="{00000000-0005-0000-0000-0000DA1D0000}"/>
    <cellStyle name="Normal 2 2 10 2 20 3 8" xfId="7643" xr:uid="{00000000-0005-0000-0000-0000DB1D0000}"/>
    <cellStyle name="Normal 2 2 10 2 20 3 9" xfId="7644" xr:uid="{00000000-0005-0000-0000-0000DC1D0000}"/>
    <cellStyle name="Normal 2 2 10 2 20 4" xfId="7645" xr:uid="{00000000-0005-0000-0000-0000DD1D0000}"/>
    <cellStyle name="Normal 2 2 10 2 20 4 10" xfId="7646" xr:uid="{00000000-0005-0000-0000-0000DE1D0000}"/>
    <cellStyle name="Normal 2 2 10 2 20 4 2" xfId="7647" xr:uid="{00000000-0005-0000-0000-0000DF1D0000}"/>
    <cellStyle name="Normal 2 2 10 2 20 4 3" xfId="7648" xr:uid="{00000000-0005-0000-0000-0000E01D0000}"/>
    <cellStyle name="Normal 2 2 10 2 20 4 4" xfId="7649" xr:uid="{00000000-0005-0000-0000-0000E11D0000}"/>
    <cellStyle name="Normal 2 2 10 2 20 4 5" xfId="7650" xr:uid="{00000000-0005-0000-0000-0000E21D0000}"/>
    <cellStyle name="Normal 2 2 10 2 20 4 6" xfId="7651" xr:uid="{00000000-0005-0000-0000-0000E31D0000}"/>
    <cellStyle name="Normal 2 2 10 2 20 4 7" xfId="7652" xr:uid="{00000000-0005-0000-0000-0000E41D0000}"/>
    <cellStyle name="Normal 2 2 10 2 20 4 8" xfId="7653" xr:uid="{00000000-0005-0000-0000-0000E51D0000}"/>
    <cellStyle name="Normal 2 2 10 2 20 4 9" xfId="7654" xr:uid="{00000000-0005-0000-0000-0000E61D0000}"/>
    <cellStyle name="Normal 2 2 10 2 20 5" xfId="7655" xr:uid="{00000000-0005-0000-0000-0000E71D0000}"/>
    <cellStyle name="Normal 2 2 10 2 20 5 10" xfId="7656" xr:uid="{00000000-0005-0000-0000-0000E81D0000}"/>
    <cellStyle name="Normal 2 2 10 2 20 5 2" xfId="7657" xr:uid="{00000000-0005-0000-0000-0000E91D0000}"/>
    <cellStyle name="Normal 2 2 10 2 20 5 3" xfId="7658" xr:uid="{00000000-0005-0000-0000-0000EA1D0000}"/>
    <cellStyle name="Normal 2 2 10 2 20 5 4" xfId="7659" xr:uid="{00000000-0005-0000-0000-0000EB1D0000}"/>
    <cellStyle name="Normal 2 2 10 2 20 5 5" xfId="7660" xr:uid="{00000000-0005-0000-0000-0000EC1D0000}"/>
    <cellStyle name="Normal 2 2 10 2 20 5 6" xfId="7661" xr:uid="{00000000-0005-0000-0000-0000ED1D0000}"/>
    <cellStyle name="Normal 2 2 10 2 20 5 7" xfId="7662" xr:uid="{00000000-0005-0000-0000-0000EE1D0000}"/>
    <cellStyle name="Normal 2 2 10 2 20 5 8" xfId="7663" xr:uid="{00000000-0005-0000-0000-0000EF1D0000}"/>
    <cellStyle name="Normal 2 2 10 2 20 5 9" xfId="7664" xr:uid="{00000000-0005-0000-0000-0000F01D0000}"/>
    <cellStyle name="Normal 2 2 10 2 20 6" xfId="7665" xr:uid="{00000000-0005-0000-0000-0000F11D0000}"/>
    <cellStyle name="Normal 2 2 10 2 20 7" xfId="7666" xr:uid="{00000000-0005-0000-0000-0000F21D0000}"/>
    <cellStyle name="Normal 2 2 10 2 20 8" xfId="7667" xr:uid="{00000000-0005-0000-0000-0000F31D0000}"/>
    <cellStyle name="Normal 2 2 10 2 20 9" xfId="7668" xr:uid="{00000000-0005-0000-0000-0000F41D0000}"/>
    <cellStyle name="Normal 2 2 10 2 21" xfId="7669" xr:uid="{00000000-0005-0000-0000-0000F51D0000}"/>
    <cellStyle name="Normal 2 2 10 2 21 10" xfId="7670" xr:uid="{00000000-0005-0000-0000-0000F61D0000}"/>
    <cellStyle name="Normal 2 2 10 2 21 11" xfId="7671" xr:uid="{00000000-0005-0000-0000-0000F71D0000}"/>
    <cellStyle name="Normal 2 2 10 2 21 12" xfId="7672" xr:uid="{00000000-0005-0000-0000-0000F81D0000}"/>
    <cellStyle name="Normal 2 2 10 2 21 13" xfId="7673" xr:uid="{00000000-0005-0000-0000-0000F91D0000}"/>
    <cellStyle name="Normal 2 2 10 2 21 14" xfId="7674" xr:uid="{00000000-0005-0000-0000-0000FA1D0000}"/>
    <cellStyle name="Normal 2 2 10 2 21 2" xfId="7675" xr:uid="{00000000-0005-0000-0000-0000FB1D0000}"/>
    <cellStyle name="Normal 2 2 10 2 21 2 10" xfId="7676" xr:uid="{00000000-0005-0000-0000-0000FC1D0000}"/>
    <cellStyle name="Normal 2 2 10 2 21 2 2" xfId="7677" xr:uid="{00000000-0005-0000-0000-0000FD1D0000}"/>
    <cellStyle name="Normal 2 2 10 2 21 2 3" xfId="7678" xr:uid="{00000000-0005-0000-0000-0000FE1D0000}"/>
    <cellStyle name="Normal 2 2 10 2 21 2 4" xfId="7679" xr:uid="{00000000-0005-0000-0000-0000FF1D0000}"/>
    <cellStyle name="Normal 2 2 10 2 21 2 5" xfId="7680" xr:uid="{00000000-0005-0000-0000-0000001E0000}"/>
    <cellStyle name="Normal 2 2 10 2 21 2 6" xfId="7681" xr:uid="{00000000-0005-0000-0000-0000011E0000}"/>
    <cellStyle name="Normal 2 2 10 2 21 2 7" xfId="7682" xr:uid="{00000000-0005-0000-0000-0000021E0000}"/>
    <cellStyle name="Normal 2 2 10 2 21 2 8" xfId="7683" xr:uid="{00000000-0005-0000-0000-0000031E0000}"/>
    <cellStyle name="Normal 2 2 10 2 21 2 9" xfId="7684" xr:uid="{00000000-0005-0000-0000-0000041E0000}"/>
    <cellStyle name="Normal 2 2 10 2 21 3" xfId="7685" xr:uid="{00000000-0005-0000-0000-0000051E0000}"/>
    <cellStyle name="Normal 2 2 10 2 21 3 10" xfId="7686" xr:uid="{00000000-0005-0000-0000-0000061E0000}"/>
    <cellStyle name="Normal 2 2 10 2 21 3 2" xfId="7687" xr:uid="{00000000-0005-0000-0000-0000071E0000}"/>
    <cellStyle name="Normal 2 2 10 2 21 3 3" xfId="7688" xr:uid="{00000000-0005-0000-0000-0000081E0000}"/>
    <cellStyle name="Normal 2 2 10 2 21 3 4" xfId="7689" xr:uid="{00000000-0005-0000-0000-0000091E0000}"/>
    <cellStyle name="Normal 2 2 10 2 21 3 5" xfId="7690" xr:uid="{00000000-0005-0000-0000-00000A1E0000}"/>
    <cellStyle name="Normal 2 2 10 2 21 3 6" xfId="7691" xr:uid="{00000000-0005-0000-0000-00000B1E0000}"/>
    <cellStyle name="Normal 2 2 10 2 21 3 7" xfId="7692" xr:uid="{00000000-0005-0000-0000-00000C1E0000}"/>
    <cellStyle name="Normal 2 2 10 2 21 3 8" xfId="7693" xr:uid="{00000000-0005-0000-0000-00000D1E0000}"/>
    <cellStyle name="Normal 2 2 10 2 21 3 9" xfId="7694" xr:uid="{00000000-0005-0000-0000-00000E1E0000}"/>
    <cellStyle name="Normal 2 2 10 2 21 4" xfId="7695" xr:uid="{00000000-0005-0000-0000-00000F1E0000}"/>
    <cellStyle name="Normal 2 2 10 2 21 4 10" xfId="7696" xr:uid="{00000000-0005-0000-0000-0000101E0000}"/>
    <cellStyle name="Normal 2 2 10 2 21 4 2" xfId="7697" xr:uid="{00000000-0005-0000-0000-0000111E0000}"/>
    <cellStyle name="Normal 2 2 10 2 21 4 3" xfId="7698" xr:uid="{00000000-0005-0000-0000-0000121E0000}"/>
    <cellStyle name="Normal 2 2 10 2 21 4 4" xfId="7699" xr:uid="{00000000-0005-0000-0000-0000131E0000}"/>
    <cellStyle name="Normal 2 2 10 2 21 4 5" xfId="7700" xr:uid="{00000000-0005-0000-0000-0000141E0000}"/>
    <cellStyle name="Normal 2 2 10 2 21 4 6" xfId="7701" xr:uid="{00000000-0005-0000-0000-0000151E0000}"/>
    <cellStyle name="Normal 2 2 10 2 21 4 7" xfId="7702" xr:uid="{00000000-0005-0000-0000-0000161E0000}"/>
    <cellStyle name="Normal 2 2 10 2 21 4 8" xfId="7703" xr:uid="{00000000-0005-0000-0000-0000171E0000}"/>
    <cellStyle name="Normal 2 2 10 2 21 4 9" xfId="7704" xr:uid="{00000000-0005-0000-0000-0000181E0000}"/>
    <cellStyle name="Normal 2 2 10 2 21 5" xfId="7705" xr:uid="{00000000-0005-0000-0000-0000191E0000}"/>
    <cellStyle name="Normal 2 2 10 2 21 5 10" xfId="7706" xr:uid="{00000000-0005-0000-0000-00001A1E0000}"/>
    <cellStyle name="Normal 2 2 10 2 21 5 2" xfId="7707" xr:uid="{00000000-0005-0000-0000-00001B1E0000}"/>
    <cellStyle name="Normal 2 2 10 2 21 5 3" xfId="7708" xr:uid="{00000000-0005-0000-0000-00001C1E0000}"/>
    <cellStyle name="Normal 2 2 10 2 21 5 4" xfId="7709" xr:uid="{00000000-0005-0000-0000-00001D1E0000}"/>
    <cellStyle name="Normal 2 2 10 2 21 5 5" xfId="7710" xr:uid="{00000000-0005-0000-0000-00001E1E0000}"/>
    <cellStyle name="Normal 2 2 10 2 21 5 6" xfId="7711" xr:uid="{00000000-0005-0000-0000-00001F1E0000}"/>
    <cellStyle name="Normal 2 2 10 2 21 5 7" xfId="7712" xr:uid="{00000000-0005-0000-0000-0000201E0000}"/>
    <cellStyle name="Normal 2 2 10 2 21 5 8" xfId="7713" xr:uid="{00000000-0005-0000-0000-0000211E0000}"/>
    <cellStyle name="Normal 2 2 10 2 21 5 9" xfId="7714" xr:uid="{00000000-0005-0000-0000-0000221E0000}"/>
    <cellStyle name="Normal 2 2 10 2 21 6" xfId="7715" xr:uid="{00000000-0005-0000-0000-0000231E0000}"/>
    <cellStyle name="Normal 2 2 10 2 21 7" xfId="7716" xr:uid="{00000000-0005-0000-0000-0000241E0000}"/>
    <cellStyle name="Normal 2 2 10 2 21 8" xfId="7717" xr:uid="{00000000-0005-0000-0000-0000251E0000}"/>
    <cellStyle name="Normal 2 2 10 2 21 9" xfId="7718" xr:uid="{00000000-0005-0000-0000-0000261E0000}"/>
    <cellStyle name="Normal 2 2 10 2 22" xfId="7719" xr:uid="{00000000-0005-0000-0000-0000271E0000}"/>
    <cellStyle name="Normal 2 2 10 2 22 10" xfId="7720" xr:uid="{00000000-0005-0000-0000-0000281E0000}"/>
    <cellStyle name="Normal 2 2 10 2 22 11" xfId="7721" xr:uid="{00000000-0005-0000-0000-0000291E0000}"/>
    <cellStyle name="Normal 2 2 10 2 22 12" xfId="7722" xr:uid="{00000000-0005-0000-0000-00002A1E0000}"/>
    <cellStyle name="Normal 2 2 10 2 22 13" xfId="7723" xr:uid="{00000000-0005-0000-0000-00002B1E0000}"/>
    <cellStyle name="Normal 2 2 10 2 22 14" xfId="7724" xr:uid="{00000000-0005-0000-0000-00002C1E0000}"/>
    <cellStyle name="Normal 2 2 10 2 22 2" xfId="7725" xr:uid="{00000000-0005-0000-0000-00002D1E0000}"/>
    <cellStyle name="Normal 2 2 10 2 22 2 10" xfId="7726" xr:uid="{00000000-0005-0000-0000-00002E1E0000}"/>
    <cellStyle name="Normal 2 2 10 2 22 2 2" xfId="7727" xr:uid="{00000000-0005-0000-0000-00002F1E0000}"/>
    <cellStyle name="Normal 2 2 10 2 22 2 3" xfId="7728" xr:uid="{00000000-0005-0000-0000-0000301E0000}"/>
    <cellStyle name="Normal 2 2 10 2 22 2 4" xfId="7729" xr:uid="{00000000-0005-0000-0000-0000311E0000}"/>
    <cellStyle name="Normal 2 2 10 2 22 2 5" xfId="7730" xr:uid="{00000000-0005-0000-0000-0000321E0000}"/>
    <cellStyle name="Normal 2 2 10 2 22 2 6" xfId="7731" xr:uid="{00000000-0005-0000-0000-0000331E0000}"/>
    <cellStyle name="Normal 2 2 10 2 22 2 7" xfId="7732" xr:uid="{00000000-0005-0000-0000-0000341E0000}"/>
    <cellStyle name="Normal 2 2 10 2 22 2 8" xfId="7733" xr:uid="{00000000-0005-0000-0000-0000351E0000}"/>
    <cellStyle name="Normal 2 2 10 2 22 2 9" xfId="7734" xr:uid="{00000000-0005-0000-0000-0000361E0000}"/>
    <cellStyle name="Normal 2 2 10 2 22 3" xfId="7735" xr:uid="{00000000-0005-0000-0000-0000371E0000}"/>
    <cellStyle name="Normal 2 2 10 2 22 3 10" xfId="7736" xr:uid="{00000000-0005-0000-0000-0000381E0000}"/>
    <cellStyle name="Normal 2 2 10 2 22 3 2" xfId="7737" xr:uid="{00000000-0005-0000-0000-0000391E0000}"/>
    <cellStyle name="Normal 2 2 10 2 22 3 3" xfId="7738" xr:uid="{00000000-0005-0000-0000-00003A1E0000}"/>
    <cellStyle name="Normal 2 2 10 2 22 3 4" xfId="7739" xr:uid="{00000000-0005-0000-0000-00003B1E0000}"/>
    <cellStyle name="Normal 2 2 10 2 22 3 5" xfId="7740" xr:uid="{00000000-0005-0000-0000-00003C1E0000}"/>
    <cellStyle name="Normal 2 2 10 2 22 3 6" xfId="7741" xr:uid="{00000000-0005-0000-0000-00003D1E0000}"/>
    <cellStyle name="Normal 2 2 10 2 22 3 7" xfId="7742" xr:uid="{00000000-0005-0000-0000-00003E1E0000}"/>
    <cellStyle name="Normal 2 2 10 2 22 3 8" xfId="7743" xr:uid="{00000000-0005-0000-0000-00003F1E0000}"/>
    <cellStyle name="Normal 2 2 10 2 22 3 9" xfId="7744" xr:uid="{00000000-0005-0000-0000-0000401E0000}"/>
    <cellStyle name="Normal 2 2 10 2 22 4" xfId="7745" xr:uid="{00000000-0005-0000-0000-0000411E0000}"/>
    <cellStyle name="Normal 2 2 10 2 22 4 10" xfId="7746" xr:uid="{00000000-0005-0000-0000-0000421E0000}"/>
    <cellStyle name="Normal 2 2 10 2 22 4 2" xfId="7747" xr:uid="{00000000-0005-0000-0000-0000431E0000}"/>
    <cellStyle name="Normal 2 2 10 2 22 4 3" xfId="7748" xr:uid="{00000000-0005-0000-0000-0000441E0000}"/>
    <cellStyle name="Normal 2 2 10 2 22 4 4" xfId="7749" xr:uid="{00000000-0005-0000-0000-0000451E0000}"/>
    <cellStyle name="Normal 2 2 10 2 22 4 5" xfId="7750" xr:uid="{00000000-0005-0000-0000-0000461E0000}"/>
    <cellStyle name="Normal 2 2 10 2 22 4 6" xfId="7751" xr:uid="{00000000-0005-0000-0000-0000471E0000}"/>
    <cellStyle name="Normal 2 2 10 2 22 4 7" xfId="7752" xr:uid="{00000000-0005-0000-0000-0000481E0000}"/>
    <cellStyle name="Normal 2 2 10 2 22 4 8" xfId="7753" xr:uid="{00000000-0005-0000-0000-0000491E0000}"/>
    <cellStyle name="Normal 2 2 10 2 22 4 9" xfId="7754" xr:uid="{00000000-0005-0000-0000-00004A1E0000}"/>
    <cellStyle name="Normal 2 2 10 2 22 5" xfId="7755" xr:uid="{00000000-0005-0000-0000-00004B1E0000}"/>
    <cellStyle name="Normal 2 2 10 2 22 5 10" xfId="7756" xr:uid="{00000000-0005-0000-0000-00004C1E0000}"/>
    <cellStyle name="Normal 2 2 10 2 22 5 2" xfId="7757" xr:uid="{00000000-0005-0000-0000-00004D1E0000}"/>
    <cellStyle name="Normal 2 2 10 2 22 5 3" xfId="7758" xr:uid="{00000000-0005-0000-0000-00004E1E0000}"/>
    <cellStyle name="Normal 2 2 10 2 22 5 4" xfId="7759" xr:uid="{00000000-0005-0000-0000-00004F1E0000}"/>
    <cellStyle name="Normal 2 2 10 2 22 5 5" xfId="7760" xr:uid="{00000000-0005-0000-0000-0000501E0000}"/>
    <cellStyle name="Normal 2 2 10 2 22 5 6" xfId="7761" xr:uid="{00000000-0005-0000-0000-0000511E0000}"/>
    <cellStyle name="Normal 2 2 10 2 22 5 7" xfId="7762" xr:uid="{00000000-0005-0000-0000-0000521E0000}"/>
    <cellStyle name="Normal 2 2 10 2 22 5 8" xfId="7763" xr:uid="{00000000-0005-0000-0000-0000531E0000}"/>
    <cellStyle name="Normal 2 2 10 2 22 5 9" xfId="7764" xr:uid="{00000000-0005-0000-0000-0000541E0000}"/>
    <cellStyle name="Normal 2 2 10 2 22 6" xfId="7765" xr:uid="{00000000-0005-0000-0000-0000551E0000}"/>
    <cellStyle name="Normal 2 2 10 2 22 7" xfId="7766" xr:uid="{00000000-0005-0000-0000-0000561E0000}"/>
    <cellStyle name="Normal 2 2 10 2 22 8" xfId="7767" xr:uid="{00000000-0005-0000-0000-0000571E0000}"/>
    <cellStyle name="Normal 2 2 10 2 22 9" xfId="7768" xr:uid="{00000000-0005-0000-0000-0000581E0000}"/>
    <cellStyle name="Normal 2 2 10 2 23" xfId="7769" xr:uid="{00000000-0005-0000-0000-0000591E0000}"/>
    <cellStyle name="Normal 2 2 10 2 23 10" xfId="7770" xr:uid="{00000000-0005-0000-0000-00005A1E0000}"/>
    <cellStyle name="Normal 2 2 10 2 23 11" xfId="7771" xr:uid="{00000000-0005-0000-0000-00005B1E0000}"/>
    <cellStyle name="Normal 2 2 10 2 23 12" xfId="7772" xr:uid="{00000000-0005-0000-0000-00005C1E0000}"/>
    <cellStyle name="Normal 2 2 10 2 23 13" xfId="7773" xr:uid="{00000000-0005-0000-0000-00005D1E0000}"/>
    <cellStyle name="Normal 2 2 10 2 23 14" xfId="7774" xr:uid="{00000000-0005-0000-0000-00005E1E0000}"/>
    <cellStyle name="Normal 2 2 10 2 23 2" xfId="7775" xr:uid="{00000000-0005-0000-0000-00005F1E0000}"/>
    <cellStyle name="Normal 2 2 10 2 23 2 10" xfId="7776" xr:uid="{00000000-0005-0000-0000-0000601E0000}"/>
    <cellStyle name="Normal 2 2 10 2 23 2 2" xfId="7777" xr:uid="{00000000-0005-0000-0000-0000611E0000}"/>
    <cellStyle name="Normal 2 2 10 2 23 2 3" xfId="7778" xr:uid="{00000000-0005-0000-0000-0000621E0000}"/>
    <cellStyle name="Normal 2 2 10 2 23 2 4" xfId="7779" xr:uid="{00000000-0005-0000-0000-0000631E0000}"/>
    <cellStyle name="Normal 2 2 10 2 23 2 5" xfId="7780" xr:uid="{00000000-0005-0000-0000-0000641E0000}"/>
    <cellStyle name="Normal 2 2 10 2 23 2 6" xfId="7781" xr:uid="{00000000-0005-0000-0000-0000651E0000}"/>
    <cellStyle name="Normal 2 2 10 2 23 2 7" xfId="7782" xr:uid="{00000000-0005-0000-0000-0000661E0000}"/>
    <cellStyle name="Normal 2 2 10 2 23 2 8" xfId="7783" xr:uid="{00000000-0005-0000-0000-0000671E0000}"/>
    <cellStyle name="Normal 2 2 10 2 23 2 9" xfId="7784" xr:uid="{00000000-0005-0000-0000-0000681E0000}"/>
    <cellStyle name="Normal 2 2 10 2 23 3" xfId="7785" xr:uid="{00000000-0005-0000-0000-0000691E0000}"/>
    <cellStyle name="Normal 2 2 10 2 23 3 10" xfId="7786" xr:uid="{00000000-0005-0000-0000-00006A1E0000}"/>
    <cellStyle name="Normal 2 2 10 2 23 3 2" xfId="7787" xr:uid="{00000000-0005-0000-0000-00006B1E0000}"/>
    <cellStyle name="Normal 2 2 10 2 23 3 3" xfId="7788" xr:uid="{00000000-0005-0000-0000-00006C1E0000}"/>
    <cellStyle name="Normal 2 2 10 2 23 3 4" xfId="7789" xr:uid="{00000000-0005-0000-0000-00006D1E0000}"/>
    <cellStyle name="Normal 2 2 10 2 23 3 5" xfId="7790" xr:uid="{00000000-0005-0000-0000-00006E1E0000}"/>
    <cellStyle name="Normal 2 2 10 2 23 3 6" xfId="7791" xr:uid="{00000000-0005-0000-0000-00006F1E0000}"/>
    <cellStyle name="Normal 2 2 10 2 23 3 7" xfId="7792" xr:uid="{00000000-0005-0000-0000-0000701E0000}"/>
    <cellStyle name="Normal 2 2 10 2 23 3 8" xfId="7793" xr:uid="{00000000-0005-0000-0000-0000711E0000}"/>
    <cellStyle name="Normal 2 2 10 2 23 3 9" xfId="7794" xr:uid="{00000000-0005-0000-0000-0000721E0000}"/>
    <cellStyle name="Normal 2 2 10 2 23 4" xfId="7795" xr:uid="{00000000-0005-0000-0000-0000731E0000}"/>
    <cellStyle name="Normal 2 2 10 2 23 4 10" xfId="7796" xr:uid="{00000000-0005-0000-0000-0000741E0000}"/>
    <cellStyle name="Normal 2 2 10 2 23 4 2" xfId="7797" xr:uid="{00000000-0005-0000-0000-0000751E0000}"/>
    <cellStyle name="Normal 2 2 10 2 23 4 3" xfId="7798" xr:uid="{00000000-0005-0000-0000-0000761E0000}"/>
    <cellStyle name="Normal 2 2 10 2 23 4 4" xfId="7799" xr:uid="{00000000-0005-0000-0000-0000771E0000}"/>
    <cellStyle name="Normal 2 2 10 2 23 4 5" xfId="7800" xr:uid="{00000000-0005-0000-0000-0000781E0000}"/>
    <cellStyle name="Normal 2 2 10 2 23 4 6" xfId="7801" xr:uid="{00000000-0005-0000-0000-0000791E0000}"/>
    <cellStyle name="Normal 2 2 10 2 23 4 7" xfId="7802" xr:uid="{00000000-0005-0000-0000-00007A1E0000}"/>
    <cellStyle name="Normal 2 2 10 2 23 4 8" xfId="7803" xr:uid="{00000000-0005-0000-0000-00007B1E0000}"/>
    <cellStyle name="Normal 2 2 10 2 23 4 9" xfId="7804" xr:uid="{00000000-0005-0000-0000-00007C1E0000}"/>
    <cellStyle name="Normal 2 2 10 2 23 5" xfId="7805" xr:uid="{00000000-0005-0000-0000-00007D1E0000}"/>
    <cellStyle name="Normal 2 2 10 2 23 5 10" xfId="7806" xr:uid="{00000000-0005-0000-0000-00007E1E0000}"/>
    <cellStyle name="Normal 2 2 10 2 23 5 2" xfId="7807" xr:uid="{00000000-0005-0000-0000-00007F1E0000}"/>
    <cellStyle name="Normal 2 2 10 2 23 5 3" xfId="7808" xr:uid="{00000000-0005-0000-0000-0000801E0000}"/>
    <cellStyle name="Normal 2 2 10 2 23 5 4" xfId="7809" xr:uid="{00000000-0005-0000-0000-0000811E0000}"/>
    <cellStyle name="Normal 2 2 10 2 23 5 5" xfId="7810" xr:uid="{00000000-0005-0000-0000-0000821E0000}"/>
    <cellStyle name="Normal 2 2 10 2 23 5 6" xfId="7811" xr:uid="{00000000-0005-0000-0000-0000831E0000}"/>
    <cellStyle name="Normal 2 2 10 2 23 5 7" xfId="7812" xr:uid="{00000000-0005-0000-0000-0000841E0000}"/>
    <cellStyle name="Normal 2 2 10 2 23 5 8" xfId="7813" xr:uid="{00000000-0005-0000-0000-0000851E0000}"/>
    <cellStyle name="Normal 2 2 10 2 23 5 9" xfId="7814" xr:uid="{00000000-0005-0000-0000-0000861E0000}"/>
    <cellStyle name="Normal 2 2 10 2 23 6" xfId="7815" xr:uid="{00000000-0005-0000-0000-0000871E0000}"/>
    <cellStyle name="Normal 2 2 10 2 23 7" xfId="7816" xr:uid="{00000000-0005-0000-0000-0000881E0000}"/>
    <cellStyle name="Normal 2 2 10 2 23 8" xfId="7817" xr:uid="{00000000-0005-0000-0000-0000891E0000}"/>
    <cellStyle name="Normal 2 2 10 2 23 9" xfId="7818" xr:uid="{00000000-0005-0000-0000-00008A1E0000}"/>
    <cellStyle name="Normal 2 2 10 2 24" xfId="7819" xr:uid="{00000000-0005-0000-0000-00008B1E0000}"/>
    <cellStyle name="Normal 2 2 10 2 24 10" xfId="7820" xr:uid="{00000000-0005-0000-0000-00008C1E0000}"/>
    <cellStyle name="Normal 2 2 10 2 24 11" xfId="7821" xr:uid="{00000000-0005-0000-0000-00008D1E0000}"/>
    <cellStyle name="Normal 2 2 10 2 24 12" xfId="7822" xr:uid="{00000000-0005-0000-0000-00008E1E0000}"/>
    <cellStyle name="Normal 2 2 10 2 24 13" xfId="7823" xr:uid="{00000000-0005-0000-0000-00008F1E0000}"/>
    <cellStyle name="Normal 2 2 10 2 24 14" xfId="7824" xr:uid="{00000000-0005-0000-0000-0000901E0000}"/>
    <cellStyle name="Normal 2 2 10 2 24 2" xfId="7825" xr:uid="{00000000-0005-0000-0000-0000911E0000}"/>
    <cellStyle name="Normal 2 2 10 2 24 2 10" xfId="7826" xr:uid="{00000000-0005-0000-0000-0000921E0000}"/>
    <cellStyle name="Normal 2 2 10 2 24 2 2" xfId="7827" xr:uid="{00000000-0005-0000-0000-0000931E0000}"/>
    <cellStyle name="Normal 2 2 10 2 24 2 3" xfId="7828" xr:uid="{00000000-0005-0000-0000-0000941E0000}"/>
    <cellStyle name="Normal 2 2 10 2 24 2 4" xfId="7829" xr:uid="{00000000-0005-0000-0000-0000951E0000}"/>
    <cellStyle name="Normal 2 2 10 2 24 2 5" xfId="7830" xr:uid="{00000000-0005-0000-0000-0000961E0000}"/>
    <cellStyle name="Normal 2 2 10 2 24 2 6" xfId="7831" xr:uid="{00000000-0005-0000-0000-0000971E0000}"/>
    <cellStyle name="Normal 2 2 10 2 24 2 7" xfId="7832" xr:uid="{00000000-0005-0000-0000-0000981E0000}"/>
    <cellStyle name="Normal 2 2 10 2 24 2 8" xfId="7833" xr:uid="{00000000-0005-0000-0000-0000991E0000}"/>
    <cellStyle name="Normal 2 2 10 2 24 2 9" xfId="7834" xr:uid="{00000000-0005-0000-0000-00009A1E0000}"/>
    <cellStyle name="Normal 2 2 10 2 24 3" xfId="7835" xr:uid="{00000000-0005-0000-0000-00009B1E0000}"/>
    <cellStyle name="Normal 2 2 10 2 24 3 10" xfId="7836" xr:uid="{00000000-0005-0000-0000-00009C1E0000}"/>
    <cellStyle name="Normal 2 2 10 2 24 3 2" xfId="7837" xr:uid="{00000000-0005-0000-0000-00009D1E0000}"/>
    <cellStyle name="Normal 2 2 10 2 24 3 3" xfId="7838" xr:uid="{00000000-0005-0000-0000-00009E1E0000}"/>
    <cellStyle name="Normal 2 2 10 2 24 3 4" xfId="7839" xr:uid="{00000000-0005-0000-0000-00009F1E0000}"/>
    <cellStyle name="Normal 2 2 10 2 24 3 5" xfId="7840" xr:uid="{00000000-0005-0000-0000-0000A01E0000}"/>
    <cellStyle name="Normal 2 2 10 2 24 3 6" xfId="7841" xr:uid="{00000000-0005-0000-0000-0000A11E0000}"/>
    <cellStyle name="Normal 2 2 10 2 24 3 7" xfId="7842" xr:uid="{00000000-0005-0000-0000-0000A21E0000}"/>
    <cellStyle name="Normal 2 2 10 2 24 3 8" xfId="7843" xr:uid="{00000000-0005-0000-0000-0000A31E0000}"/>
    <cellStyle name="Normal 2 2 10 2 24 3 9" xfId="7844" xr:uid="{00000000-0005-0000-0000-0000A41E0000}"/>
    <cellStyle name="Normal 2 2 10 2 24 4" xfId="7845" xr:uid="{00000000-0005-0000-0000-0000A51E0000}"/>
    <cellStyle name="Normal 2 2 10 2 24 4 10" xfId="7846" xr:uid="{00000000-0005-0000-0000-0000A61E0000}"/>
    <cellStyle name="Normal 2 2 10 2 24 4 2" xfId="7847" xr:uid="{00000000-0005-0000-0000-0000A71E0000}"/>
    <cellStyle name="Normal 2 2 10 2 24 4 3" xfId="7848" xr:uid="{00000000-0005-0000-0000-0000A81E0000}"/>
    <cellStyle name="Normal 2 2 10 2 24 4 4" xfId="7849" xr:uid="{00000000-0005-0000-0000-0000A91E0000}"/>
    <cellStyle name="Normal 2 2 10 2 24 4 5" xfId="7850" xr:uid="{00000000-0005-0000-0000-0000AA1E0000}"/>
    <cellStyle name="Normal 2 2 10 2 24 4 6" xfId="7851" xr:uid="{00000000-0005-0000-0000-0000AB1E0000}"/>
    <cellStyle name="Normal 2 2 10 2 24 4 7" xfId="7852" xr:uid="{00000000-0005-0000-0000-0000AC1E0000}"/>
    <cellStyle name="Normal 2 2 10 2 24 4 8" xfId="7853" xr:uid="{00000000-0005-0000-0000-0000AD1E0000}"/>
    <cellStyle name="Normal 2 2 10 2 24 4 9" xfId="7854" xr:uid="{00000000-0005-0000-0000-0000AE1E0000}"/>
    <cellStyle name="Normal 2 2 10 2 24 5" xfId="7855" xr:uid="{00000000-0005-0000-0000-0000AF1E0000}"/>
    <cellStyle name="Normal 2 2 10 2 24 5 10" xfId="7856" xr:uid="{00000000-0005-0000-0000-0000B01E0000}"/>
    <cellStyle name="Normal 2 2 10 2 24 5 2" xfId="7857" xr:uid="{00000000-0005-0000-0000-0000B11E0000}"/>
    <cellStyle name="Normal 2 2 10 2 24 5 3" xfId="7858" xr:uid="{00000000-0005-0000-0000-0000B21E0000}"/>
    <cellStyle name="Normal 2 2 10 2 24 5 4" xfId="7859" xr:uid="{00000000-0005-0000-0000-0000B31E0000}"/>
    <cellStyle name="Normal 2 2 10 2 24 5 5" xfId="7860" xr:uid="{00000000-0005-0000-0000-0000B41E0000}"/>
    <cellStyle name="Normal 2 2 10 2 24 5 6" xfId="7861" xr:uid="{00000000-0005-0000-0000-0000B51E0000}"/>
    <cellStyle name="Normal 2 2 10 2 24 5 7" xfId="7862" xr:uid="{00000000-0005-0000-0000-0000B61E0000}"/>
    <cellStyle name="Normal 2 2 10 2 24 5 8" xfId="7863" xr:uid="{00000000-0005-0000-0000-0000B71E0000}"/>
    <cellStyle name="Normal 2 2 10 2 24 5 9" xfId="7864" xr:uid="{00000000-0005-0000-0000-0000B81E0000}"/>
    <cellStyle name="Normal 2 2 10 2 24 6" xfId="7865" xr:uid="{00000000-0005-0000-0000-0000B91E0000}"/>
    <cellStyle name="Normal 2 2 10 2 24 7" xfId="7866" xr:uid="{00000000-0005-0000-0000-0000BA1E0000}"/>
    <cellStyle name="Normal 2 2 10 2 24 8" xfId="7867" xr:uid="{00000000-0005-0000-0000-0000BB1E0000}"/>
    <cellStyle name="Normal 2 2 10 2 24 9" xfId="7868" xr:uid="{00000000-0005-0000-0000-0000BC1E0000}"/>
    <cellStyle name="Normal 2 2 10 2 25" xfId="7869" xr:uid="{00000000-0005-0000-0000-0000BD1E0000}"/>
    <cellStyle name="Normal 2 2 10 2 25 10" xfId="7870" xr:uid="{00000000-0005-0000-0000-0000BE1E0000}"/>
    <cellStyle name="Normal 2 2 10 2 25 11" xfId="7871" xr:uid="{00000000-0005-0000-0000-0000BF1E0000}"/>
    <cellStyle name="Normal 2 2 10 2 25 12" xfId="7872" xr:uid="{00000000-0005-0000-0000-0000C01E0000}"/>
    <cellStyle name="Normal 2 2 10 2 25 13" xfId="7873" xr:uid="{00000000-0005-0000-0000-0000C11E0000}"/>
    <cellStyle name="Normal 2 2 10 2 25 14" xfId="7874" xr:uid="{00000000-0005-0000-0000-0000C21E0000}"/>
    <cellStyle name="Normal 2 2 10 2 25 2" xfId="7875" xr:uid="{00000000-0005-0000-0000-0000C31E0000}"/>
    <cellStyle name="Normal 2 2 10 2 25 2 10" xfId="7876" xr:uid="{00000000-0005-0000-0000-0000C41E0000}"/>
    <cellStyle name="Normal 2 2 10 2 25 2 2" xfId="7877" xr:uid="{00000000-0005-0000-0000-0000C51E0000}"/>
    <cellStyle name="Normal 2 2 10 2 25 2 3" xfId="7878" xr:uid="{00000000-0005-0000-0000-0000C61E0000}"/>
    <cellStyle name="Normal 2 2 10 2 25 2 4" xfId="7879" xr:uid="{00000000-0005-0000-0000-0000C71E0000}"/>
    <cellStyle name="Normal 2 2 10 2 25 2 5" xfId="7880" xr:uid="{00000000-0005-0000-0000-0000C81E0000}"/>
    <cellStyle name="Normal 2 2 10 2 25 2 6" xfId="7881" xr:uid="{00000000-0005-0000-0000-0000C91E0000}"/>
    <cellStyle name="Normal 2 2 10 2 25 2 7" xfId="7882" xr:uid="{00000000-0005-0000-0000-0000CA1E0000}"/>
    <cellStyle name="Normal 2 2 10 2 25 2 8" xfId="7883" xr:uid="{00000000-0005-0000-0000-0000CB1E0000}"/>
    <cellStyle name="Normal 2 2 10 2 25 2 9" xfId="7884" xr:uid="{00000000-0005-0000-0000-0000CC1E0000}"/>
    <cellStyle name="Normal 2 2 10 2 25 3" xfId="7885" xr:uid="{00000000-0005-0000-0000-0000CD1E0000}"/>
    <cellStyle name="Normal 2 2 10 2 25 3 10" xfId="7886" xr:uid="{00000000-0005-0000-0000-0000CE1E0000}"/>
    <cellStyle name="Normal 2 2 10 2 25 3 2" xfId="7887" xr:uid="{00000000-0005-0000-0000-0000CF1E0000}"/>
    <cellStyle name="Normal 2 2 10 2 25 3 3" xfId="7888" xr:uid="{00000000-0005-0000-0000-0000D01E0000}"/>
    <cellStyle name="Normal 2 2 10 2 25 3 4" xfId="7889" xr:uid="{00000000-0005-0000-0000-0000D11E0000}"/>
    <cellStyle name="Normal 2 2 10 2 25 3 5" xfId="7890" xr:uid="{00000000-0005-0000-0000-0000D21E0000}"/>
    <cellStyle name="Normal 2 2 10 2 25 3 6" xfId="7891" xr:uid="{00000000-0005-0000-0000-0000D31E0000}"/>
    <cellStyle name="Normal 2 2 10 2 25 3 7" xfId="7892" xr:uid="{00000000-0005-0000-0000-0000D41E0000}"/>
    <cellStyle name="Normal 2 2 10 2 25 3 8" xfId="7893" xr:uid="{00000000-0005-0000-0000-0000D51E0000}"/>
    <cellStyle name="Normal 2 2 10 2 25 3 9" xfId="7894" xr:uid="{00000000-0005-0000-0000-0000D61E0000}"/>
    <cellStyle name="Normal 2 2 10 2 25 4" xfId="7895" xr:uid="{00000000-0005-0000-0000-0000D71E0000}"/>
    <cellStyle name="Normal 2 2 10 2 25 4 10" xfId="7896" xr:uid="{00000000-0005-0000-0000-0000D81E0000}"/>
    <cellStyle name="Normal 2 2 10 2 25 4 2" xfId="7897" xr:uid="{00000000-0005-0000-0000-0000D91E0000}"/>
    <cellStyle name="Normal 2 2 10 2 25 4 3" xfId="7898" xr:uid="{00000000-0005-0000-0000-0000DA1E0000}"/>
    <cellStyle name="Normal 2 2 10 2 25 4 4" xfId="7899" xr:uid="{00000000-0005-0000-0000-0000DB1E0000}"/>
    <cellStyle name="Normal 2 2 10 2 25 4 5" xfId="7900" xr:uid="{00000000-0005-0000-0000-0000DC1E0000}"/>
    <cellStyle name="Normal 2 2 10 2 25 4 6" xfId="7901" xr:uid="{00000000-0005-0000-0000-0000DD1E0000}"/>
    <cellStyle name="Normal 2 2 10 2 25 4 7" xfId="7902" xr:uid="{00000000-0005-0000-0000-0000DE1E0000}"/>
    <cellStyle name="Normal 2 2 10 2 25 4 8" xfId="7903" xr:uid="{00000000-0005-0000-0000-0000DF1E0000}"/>
    <cellStyle name="Normal 2 2 10 2 25 4 9" xfId="7904" xr:uid="{00000000-0005-0000-0000-0000E01E0000}"/>
    <cellStyle name="Normal 2 2 10 2 25 5" xfId="7905" xr:uid="{00000000-0005-0000-0000-0000E11E0000}"/>
    <cellStyle name="Normal 2 2 10 2 25 5 10" xfId="7906" xr:uid="{00000000-0005-0000-0000-0000E21E0000}"/>
    <cellStyle name="Normal 2 2 10 2 25 5 2" xfId="7907" xr:uid="{00000000-0005-0000-0000-0000E31E0000}"/>
    <cellStyle name="Normal 2 2 10 2 25 5 3" xfId="7908" xr:uid="{00000000-0005-0000-0000-0000E41E0000}"/>
    <cellStyle name="Normal 2 2 10 2 25 5 4" xfId="7909" xr:uid="{00000000-0005-0000-0000-0000E51E0000}"/>
    <cellStyle name="Normal 2 2 10 2 25 5 5" xfId="7910" xr:uid="{00000000-0005-0000-0000-0000E61E0000}"/>
    <cellStyle name="Normal 2 2 10 2 25 5 6" xfId="7911" xr:uid="{00000000-0005-0000-0000-0000E71E0000}"/>
    <cellStyle name="Normal 2 2 10 2 25 5 7" xfId="7912" xr:uid="{00000000-0005-0000-0000-0000E81E0000}"/>
    <cellStyle name="Normal 2 2 10 2 25 5 8" xfId="7913" xr:uid="{00000000-0005-0000-0000-0000E91E0000}"/>
    <cellStyle name="Normal 2 2 10 2 25 5 9" xfId="7914" xr:uid="{00000000-0005-0000-0000-0000EA1E0000}"/>
    <cellStyle name="Normal 2 2 10 2 25 6" xfId="7915" xr:uid="{00000000-0005-0000-0000-0000EB1E0000}"/>
    <cellStyle name="Normal 2 2 10 2 25 7" xfId="7916" xr:uid="{00000000-0005-0000-0000-0000EC1E0000}"/>
    <cellStyle name="Normal 2 2 10 2 25 8" xfId="7917" xr:uid="{00000000-0005-0000-0000-0000ED1E0000}"/>
    <cellStyle name="Normal 2 2 10 2 25 9" xfId="7918" xr:uid="{00000000-0005-0000-0000-0000EE1E0000}"/>
    <cellStyle name="Normal 2 2 10 2 26" xfId="7919" xr:uid="{00000000-0005-0000-0000-0000EF1E0000}"/>
    <cellStyle name="Normal 2 2 10 2 26 10" xfId="7920" xr:uid="{00000000-0005-0000-0000-0000F01E0000}"/>
    <cellStyle name="Normal 2 2 10 2 26 11" xfId="7921" xr:uid="{00000000-0005-0000-0000-0000F11E0000}"/>
    <cellStyle name="Normal 2 2 10 2 26 12" xfId="7922" xr:uid="{00000000-0005-0000-0000-0000F21E0000}"/>
    <cellStyle name="Normal 2 2 10 2 26 13" xfId="7923" xr:uid="{00000000-0005-0000-0000-0000F31E0000}"/>
    <cellStyle name="Normal 2 2 10 2 26 14" xfId="7924" xr:uid="{00000000-0005-0000-0000-0000F41E0000}"/>
    <cellStyle name="Normal 2 2 10 2 26 2" xfId="7925" xr:uid="{00000000-0005-0000-0000-0000F51E0000}"/>
    <cellStyle name="Normal 2 2 10 2 26 2 10" xfId="7926" xr:uid="{00000000-0005-0000-0000-0000F61E0000}"/>
    <cellStyle name="Normal 2 2 10 2 26 2 2" xfId="7927" xr:uid="{00000000-0005-0000-0000-0000F71E0000}"/>
    <cellStyle name="Normal 2 2 10 2 26 2 3" xfId="7928" xr:uid="{00000000-0005-0000-0000-0000F81E0000}"/>
    <cellStyle name="Normal 2 2 10 2 26 2 4" xfId="7929" xr:uid="{00000000-0005-0000-0000-0000F91E0000}"/>
    <cellStyle name="Normal 2 2 10 2 26 2 5" xfId="7930" xr:uid="{00000000-0005-0000-0000-0000FA1E0000}"/>
    <cellStyle name="Normal 2 2 10 2 26 2 6" xfId="7931" xr:uid="{00000000-0005-0000-0000-0000FB1E0000}"/>
    <cellStyle name="Normal 2 2 10 2 26 2 7" xfId="7932" xr:uid="{00000000-0005-0000-0000-0000FC1E0000}"/>
    <cellStyle name="Normal 2 2 10 2 26 2 8" xfId="7933" xr:uid="{00000000-0005-0000-0000-0000FD1E0000}"/>
    <cellStyle name="Normal 2 2 10 2 26 2 9" xfId="7934" xr:uid="{00000000-0005-0000-0000-0000FE1E0000}"/>
    <cellStyle name="Normal 2 2 10 2 26 3" xfId="7935" xr:uid="{00000000-0005-0000-0000-0000FF1E0000}"/>
    <cellStyle name="Normal 2 2 10 2 26 3 10" xfId="7936" xr:uid="{00000000-0005-0000-0000-0000001F0000}"/>
    <cellStyle name="Normal 2 2 10 2 26 3 2" xfId="7937" xr:uid="{00000000-0005-0000-0000-0000011F0000}"/>
    <cellStyle name="Normal 2 2 10 2 26 3 3" xfId="7938" xr:uid="{00000000-0005-0000-0000-0000021F0000}"/>
    <cellStyle name="Normal 2 2 10 2 26 3 4" xfId="7939" xr:uid="{00000000-0005-0000-0000-0000031F0000}"/>
    <cellStyle name="Normal 2 2 10 2 26 3 5" xfId="7940" xr:uid="{00000000-0005-0000-0000-0000041F0000}"/>
    <cellStyle name="Normal 2 2 10 2 26 3 6" xfId="7941" xr:uid="{00000000-0005-0000-0000-0000051F0000}"/>
    <cellStyle name="Normal 2 2 10 2 26 3 7" xfId="7942" xr:uid="{00000000-0005-0000-0000-0000061F0000}"/>
    <cellStyle name="Normal 2 2 10 2 26 3 8" xfId="7943" xr:uid="{00000000-0005-0000-0000-0000071F0000}"/>
    <cellStyle name="Normal 2 2 10 2 26 3 9" xfId="7944" xr:uid="{00000000-0005-0000-0000-0000081F0000}"/>
    <cellStyle name="Normal 2 2 10 2 26 4" xfId="7945" xr:uid="{00000000-0005-0000-0000-0000091F0000}"/>
    <cellStyle name="Normal 2 2 10 2 26 4 10" xfId="7946" xr:uid="{00000000-0005-0000-0000-00000A1F0000}"/>
    <cellStyle name="Normal 2 2 10 2 26 4 2" xfId="7947" xr:uid="{00000000-0005-0000-0000-00000B1F0000}"/>
    <cellStyle name="Normal 2 2 10 2 26 4 3" xfId="7948" xr:uid="{00000000-0005-0000-0000-00000C1F0000}"/>
    <cellStyle name="Normal 2 2 10 2 26 4 4" xfId="7949" xr:uid="{00000000-0005-0000-0000-00000D1F0000}"/>
    <cellStyle name="Normal 2 2 10 2 26 4 5" xfId="7950" xr:uid="{00000000-0005-0000-0000-00000E1F0000}"/>
    <cellStyle name="Normal 2 2 10 2 26 4 6" xfId="7951" xr:uid="{00000000-0005-0000-0000-00000F1F0000}"/>
    <cellStyle name="Normal 2 2 10 2 26 4 7" xfId="7952" xr:uid="{00000000-0005-0000-0000-0000101F0000}"/>
    <cellStyle name="Normal 2 2 10 2 26 4 8" xfId="7953" xr:uid="{00000000-0005-0000-0000-0000111F0000}"/>
    <cellStyle name="Normal 2 2 10 2 26 4 9" xfId="7954" xr:uid="{00000000-0005-0000-0000-0000121F0000}"/>
    <cellStyle name="Normal 2 2 10 2 26 5" xfId="7955" xr:uid="{00000000-0005-0000-0000-0000131F0000}"/>
    <cellStyle name="Normal 2 2 10 2 26 5 10" xfId="7956" xr:uid="{00000000-0005-0000-0000-0000141F0000}"/>
    <cellStyle name="Normal 2 2 10 2 26 5 2" xfId="7957" xr:uid="{00000000-0005-0000-0000-0000151F0000}"/>
    <cellStyle name="Normal 2 2 10 2 26 5 3" xfId="7958" xr:uid="{00000000-0005-0000-0000-0000161F0000}"/>
    <cellStyle name="Normal 2 2 10 2 26 5 4" xfId="7959" xr:uid="{00000000-0005-0000-0000-0000171F0000}"/>
    <cellStyle name="Normal 2 2 10 2 26 5 5" xfId="7960" xr:uid="{00000000-0005-0000-0000-0000181F0000}"/>
    <cellStyle name="Normal 2 2 10 2 26 5 6" xfId="7961" xr:uid="{00000000-0005-0000-0000-0000191F0000}"/>
    <cellStyle name="Normal 2 2 10 2 26 5 7" xfId="7962" xr:uid="{00000000-0005-0000-0000-00001A1F0000}"/>
    <cellStyle name="Normal 2 2 10 2 26 5 8" xfId="7963" xr:uid="{00000000-0005-0000-0000-00001B1F0000}"/>
    <cellStyle name="Normal 2 2 10 2 26 5 9" xfId="7964" xr:uid="{00000000-0005-0000-0000-00001C1F0000}"/>
    <cellStyle name="Normal 2 2 10 2 26 6" xfId="7965" xr:uid="{00000000-0005-0000-0000-00001D1F0000}"/>
    <cellStyle name="Normal 2 2 10 2 26 7" xfId="7966" xr:uid="{00000000-0005-0000-0000-00001E1F0000}"/>
    <cellStyle name="Normal 2 2 10 2 26 8" xfId="7967" xr:uid="{00000000-0005-0000-0000-00001F1F0000}"/>
    <cellStyle name="Normal 2 2 10 2 26 9" xfId="7968" xr:uid="{00000000-0005-0000-0000-0000201F0000}"/>
    <cellStyle name="Normal 2 2 10 2 27" xfId="7969" xr:uid="{00000000-0005-0000-0000-0000211F0000}"/>
    <cellStyle name="Normal 2 2 10 2 27 10" xfId="7970" xr:uid="{00000000-0005-0000-0000-0000221F0000}"/>
    <cellStyle name="Normal 2 2 10 2 27 11" xfId="7971" xr:uid="{00000000-0005-0000-0000-0000231F0000}"/>
    <cellStyle name="Normal 2 2 10 2 27 12" xfId="7972" xr:uid="{00000000-0005-0000-0000-0000241F0000}"/>
    <cellStyle name="Normal 2 2 10 2 27 13" xfId="7973" xr:uid="{00000000-0005-0000-0000-0000251F0000}"/>
    <cellStyle name="Normal 2 2 10 2 27 14" xfId="7974" xr:uid="{00000000-0005-0000-0000-0000261F0000}"/>
    <cellStyle name="Normal 2 2 10 2 27 2" xfId="7975" xr:uid="{00000000-0005-0000-0000-0000271F0000}"/>
    <cellStyle name="Normal 2 2 10 2 27 2 10" xfId="7976" xr:uid="{00000000-0005-0000-0000-0000281F0000}"/>
    <cellStyle name="Normal 2 2 10 2 27 2 2" xfId="7977" xr:uid="{00000000-0005-0000-0000-0000291F0000}"/>
    <cellStyle name="Normal 2 2 10 2 27 2 3" xfId="7978" xr:uid="{00000000-0005-0000-0000-00002A1F0000}"/>
    <cellStyle name="Normal 2 2 10 2 27 2 4" xfId="7979" xr:uid="{00000000-0005-0000-0000-00002B1F0000}"/>
    <cellStyle name="Normal 2 2 10 2 27 2 5" xfId="7980" xr:uid="{00000000-0005-0000-0000-00002C1F0000}"/>
    <cellStyle name="Normal 2 2 10 2 27 2 6" xfId="7981" xr:uid="{00000000-0005-0000-0000-00002D1F0000}"/>
    <cellStyle name="Normal 2 2 10 2 27 2 7" xfId="7982" xr:uid="{00000000-0005-0000-0000-00002E1F0000}"/>
    <cellStyle name="Normal 2 2 10 2 27 2 8" xfId="7983" xr:uid="{00000000-0005-0000-0000-00002F1F0000}"/>
    <cellStyle name="Normal 2 2 10 2 27 2 9" xfId="7984" xr:uid="{00000000-0005-0000-0000-0000301F0000}"/>
    <cellStyle name="Normal 2 2 10 2 27 3" xfId="7985" xr:uid="{00000000-0005-0000-0000-0000311F0000}"/>
    <cellStyle name="Normal 2 2 10 2 27 3 10" xfId="7986" xr:uid="{00000000-0005-0000-0000-0000321F0000}"/>
    <cellStyle name="Normal 2 2 10 2 27 3 2" xfId="7987" xr:uid="{00000000-0005-0000-0000-0000331F0000}"/>
    <cellStyle name="Normal 2 2 10 2 27 3 3" xfId="7988" xr:uid="{00000000-0005-0000-0000-0000341F0000}"/>
    <cellStyle name="Normal 2 2 10 2 27 3 4" xfId="7989" xr:uid="{00000000-0005-0000-0000-0000351F0000}"/>
    <cellStyle name="Normal 2 2 10 2 27 3 5" xfId="7990" xr:uid="{00000000-0005-0000-0000-0000361F0000}"/>
    <cellStyle name="Normal 2 2 10 2 27 3 6" xfId="7991" xr:uid="{00000000-0005-0000-0000-0000371F0000}"/>
    <cellStyle name="Normal 2 2 10 2 27 3 7" xfId="7992" xr:uid="{00000000-0005-0000-0000-0000381F0000}"/>
    <cellStyle name="Normal 2 2 10 2 27 3 8" xfId="7993" xr:uid="{00000000-0005-0000-0000-0000391F0000}"/>
    <cellStyle name="Normal 2 2 10 2 27 3 9" xfId="7994" xr:uid="{00000000-0005-0000-0000-00003A1F0000}"/>
    <cellStyle name="Normal 2 2 10 2 27 4" xfId="7995" xr:uid="{00000000-0005-0000-0000-00003B1F0000}"/>
    <cellStyle name="Normal 2 2 10 2 27 4 10" xfId="7996" xr:uid="{00000000-0005-0000-0000-00003C1F0000}"/>
    <cellStyle name="Normal 2 2 10 2 27 4 2" xfId="7997" xr:uid="{00000000-0005-0000-0000-00003D1F0000}"/>
    <cellStyle name="Normal 2 2 10 2 27 4 3" xfId="7998" xr:uid="{00000000-0005-0000-0000-00003E1F0000}"/>
    <cellStyle name="Normal 2 2 10 2 27 4 4" xfId="7999" xr:uid="{00000000-0005-0000-0000-00003F1F0000}"/>
    <cellStyle name="Normal 2 2 10 2 27 4 5" xfId="8000" xr:uid="{00000000-0005-0000-0000-0000401F0000}"/>
    <cellStyle name="Normal 2 2 10 2 27 4 6" xfId="8001" xr:uid="{00000000-0005-0000-0000-0000411F0000}"/>
    <cellStyle name="Normal 2 2 10 2 27 4 7" xfId="8002" xr:uid="{00000000-0005-0000-0000-0000421F0000}"/>
    <cellStyle name="Normal 2 2 10 2 27 4 8" xfId="8003" xr:uid="{00000000-0005-0000-0000-0000431F0000}"/>
    <cellStyle name="Normal 2 2 10 2 27 4 9" xfId="8004" xr:uid="{00000000-0005-0000-0000-0000441F0000}"/>
    <cellStyle name="Normal 2 2 10 2 27 5" xfId="8005" xr:uid="{00000000-0005-0000-0000-0000451F0000}"/>
    <cellStyle name="Normal 2 2 10 2 27 5 10" xfId="8006" xr:uid="{00000000-0005-0000-0000-0000461F0000}"/>
    <cellStyle name="Normal 2 2 10 2 27 5 2" xfId="8007" xr:uid="{00000000-0005-0000-0000-0000471F0000}"/>
    <cellStyle name="Normal 2 2 10 2 27 5 3" xfId="8008" xr:uid="{00000000-0005-0000-0000-0000481F0000}"/>
    <cellStyle name="Normal 2 2 10 2 27 5 4" xfId="8009" xr:uid="{00000000-0005-0000-0000-0000491F0000}"/>
    <cellStyle name="Normal 2 2 10 2 27 5 5" xfId="8010" xr:uid="{00000000-0005-0000-0000-00004A1F0000}"/>
    <cellStyle name="Normal 2 2 10 2 27 5 6" xfId="8011" xr:uid="{00000000-0005-0000-0000-00004B1F0000}"/>
    <cellStyle name="Normal 2 2 10 2 27 5 7" xfId="8012" xr:uid="{00000000-0005-0000-0000-00004C1F0000}"/>
    <cellStyle name="Normal 2 2 10 2 27 5 8" xfId="8013" xr:uid="{00000000-0005-0000-0000-00004D1F0000}"/>
    <cellStyle name="Normal 2 2 10 2 27 5 9" xfId="8014" xr:uid="{00000000-0005-0000-0000-00004E1F0000}"/>
    <cellStyle name="Normal 2 2 10 2 27 6" xfId="8015" xr:uid="{00000000-0005-0000-0000-00004F1F0000}"/>
    <cellStyle name="Normal 2 2 10 2 27 7" xfId="8016" xr:uid="{00000000-0005-0000-0000-0000501F0000}"/>
    <cellStyle name="Normal 2 2 10 2 27 8" xfId="8017" xr:uid="{00000000-0005-0000-0000-0000511F0000}"/>
    <cellStyle name="Normal 2 2 10 2 27 9" xfId="8018" xr:uid="{00000000-0005-0000-0000-0000521F0000}"/>
    <cellStyle name="Normal 2 2 10 2 28" xfId="8019" xr:uid="{00000000-0005-0000-0000-0000531F0000}"/>
    <cellStyle name="Normal 2 2 10 2 28 10" xfId="8020" xr:uid="{00000000-0005-0000-0000-0000541F0000}"/>
    <cellStyle name="Normal 2 2 10 2 28 11" xfId="8021" xr:uid="{00000000-0005-0000-0000-0000551F0000}"/>
    <cellStyle name="Normal 2 2 10 2 28 12" xfId="8022" xr:uid="{00000000-0005-0000-0000-0000561F0000}"/>
    <cellStyle name="Normal 2 2 10 2 28 13" xfId="8023" xr:uid="{00000000-0005-0000-0000-0000571F0000}"/>
    <cellStyle name="Normal 2 2 10 2 28 14" xfId="8024" xr:uid="{00000000-0005-0000-0000-0000581F0000}"/>
    <cellStyle name="Normal 2 2 10 2 28 2" xfId="8025" xr:uid="{00000000-0005-0000-0000-0000591F0000}"/>
    <cellStyle name="Normal 2 2 10 2 28 2 10" xfId="8026" xr:uid="{00000000-0005-0000-0000-00005A1F0000}"/>
    <cellStyle name="Normal 2 2 10 2 28 2 2" xfId="8027" xr:uid="{00000000-0005-0000-0000-00005B1F0000}"/>
    <cellStyle name="Normal 2 2 10 2 28 2 3" xfId="8028" xr:uid="{00000000-0005-0000-0000-00005C1F0000}"/>
    <cellStyle name="Normal 2 2 10 2 28 2 4" xfId="8029" xr:uid="{00000000-0005-0000-0000-00005D1F0000}"/>
    <cellStyle name="Normal 2 2 10 2 28 2 5" xfId="8030" xr:uid="{00000000-0005-0000-0000-00005E1F0000}"/>
    <cellStyle name="Normal 2 2 10 2 28 2 6" xfId="8031" xr:uid="{00000000-0005-0000-0000-00005F1F0000}"/>
    <cellStyle name="Normal 2 2 10 2 28 2 7" xfId="8032" xr:uid="{00000000-0005-0000-0000-0000601F0000}"/>
    <cellStyle name="Normal 2 2 10 2 28 2 8" xfId="8033" xr:uid="{00000000-0005-0000-0000-0000611F0000}"/>
    <cellStyle name="Normal 2 2 10 2 28 2 9" xfId="8034" xr:uid="{00000000-0005-0000-0000-0000621F0000}"/>
    <cellStyle name="Normal 2 2 10 2 28 3" xfId="8035" xr:uid="{00000000-0005-0000-0000-0000631F0000}"/>
    <cellStyle name="Normal 2 2 10 2 28 3 10" xfId="8036" xr:uid="{00000000-0005-0000-0000-0000641F0000}"/>
    <cellStyle name="Normal 2 2 10 2 28 3 2" xfId="8037" xr:uid="{00000000-0005-0000-0000-0000651F0000}"/>
    <cellStyle name="Normal 2 2 10 2 28 3 3" xfId="8038" xr:uid="{00000000-0005-0000-0000-0000661F0000}"/>
    <cellStyle name="Normal 2 2 10 2 28 3 4" xfId="8039" xr:uid="{00000000-0005-0000-0000-0000671F0000}"/>
    <cellStyle name="Normal 2 2 10 2 28 3 5" xfId="8040" xr:uid="{00000000-0005-0000-0000-0000681F0000}"/>
    <cellStyle name="Normal 2 2 10 2 28 3 6" xfId="8041" xr:uid="{00000000-0005-0000-0000-0000691F0000}"/>
    <cellStyle name="Normal 2 2 10 2 28 3 7" xfId="8042" xr:uid="{00000000-0005-0000-0000-00006A1F0000}"/>
    <cellStyle name="Normal 2 2 10 2 28 3 8" xfId="8043" xr:uid="{00000000-0005-0000-0000-00006B1F0000}"/>
    <cellStyle name="Normal 2 2 10 2 28 3 9" xfId="8044" xr:uid="{00000000-0005-0000-0000-00006C1F0000}"/>
    <cellStyle name="Normal 2 2 10 2 28 4" xfId="8045" xr:uid="{00000000-0005-0000-0000-00006D1F0000}"/>
    <cellStyle name="Normal 2 2 10 2 28 4 10" xfId="8046" xr:uid="{00000000-0005-0000-0000-00006E1F0000}"/>
    <cellStyle name="Normal 2 2 10 2 28 4 2" xfId="8047" xr:uid="{00000000-0005-0000-0000-00006F1F0000}"/>
    <cellStyle name="Normal 2 2 10 2 28 4 3" xfId="8048" xr:uid="{00000000-0005-0000-0000-0000701F0000}"/>
    <cellStyle name="Normal 2 2 10 2 28 4 4" xfId="8049" xr:uid="{00000000-0005-0000-0000-0000711F0000}"/>
    <cellStyle name="Normal 2 2 10 2 28 4 5" xfId="8050" xr:uid="{00000000-0005-0000-0000-0000721F0000}"/>
    <cellStyle name="Normal 2 2 10 2 28 4 6" xfId="8051" xr:uid="{00000000-0005-0000-0000-0000731F0000}"/>
    <cellStyle name="Normal 2 2 10 2 28 4 7" xfId="8052" xr:uid="{00000000-0005-0000-0000-0000741F0000}"/>
    <cellStyle name="Normal 2 2 10 2 28 4 8" xfId="8053" xr:uid="{00000000-0005-0000-0000-0000751F0000}"/>
    <cellStyle name="Normal 2 2 10 2 28 4 9" xfId="8054" xr:uid="{00000000-0005-0000-0000-0000761F0000}"/>
    <cellStyle name="Normal 2 2 10 2 28 5" xfId="8055" xr:uid="{00000000-0005-0000-0000-0000771F0000}"/>
    <cellStyle name="Normal 2 2 10 2 28 5 10" xfId="8056" xr:uid="{00000000-0005-0000-0000-0000781F0000}"/>
    <cellStyle name="Normal 2 2 10 2 28 5 2" xfId="8057" xr:uid="{00000000-0005-0000-0000-0000791F0000}"/>
    <cellStyle name="Normal 2 2 10 2 28 5 3" xfId="8058" xr:uid="{00000000-0005-0000-0000-00007A1F0000}"/>
    <cellStyle name="Normal 2 2 10 2 28 5 4" xfId="8059" xr:uid="{00000000-0005-0000-0000-00007B1F0000}"/>
    <cellStyle name="Normal 2 2 10 2 28 5 5" xfId="8060" xr:uid="{00000000-0005-0000-0000-00007C1F0000}"/>
    <cellStyle name="Normal 2 2 10 2 28 5 6" xfId="8061" xr:uid="{00000000-0005-0000-0000-00007D1F0000}"/>
    <cellStyle name="Normal 2 2 10 2 28 5 7" xfId="8062" xr:uid="{00000000-0005-0000-0000-00007E1F0000}"/>
    <cellStyle name="Normal 2 2 10 2 28 5 8" xfId="8063" xr:uid="{00000000-0005-0000-0000-00007F1F0000}"/>
    <cellStyle name="Normal 2 2 10 2 28 5 9" xfId="8064" xr:uid="{00000000-0005-0000-0000-0000801F0000}"/>
    <cellStyle name="Normal 2 2 10 2 28 6" xfId="8065" xr:uid="{00000000-0005-0000-0000-0000811F0000}"/>
    <cellStyle name="Normal 2 2 10 2 28 7" xfId="8066" xr:uid="{00000000-0005-0000-0000-0000821F0000}"/>
    <cellStyle name="Normal 2 2 10 2 28 8" xfId="8067" xr:uid="{00000000-0005-0000-0000-0000831F0000}"/>
    <cellStyle name="Normal 2 2 10 2 28 9" xfId="8068" xr:uid="{00000000-0005-0000-0000-0000841F0000}"/>
    <cellStyle name="Normal 2 2 10 2 29" xfId="8069" xr:uid="{00000000-0005-0000-0000-0000851F0000}"/>
    <cellStyle name="Normal 2 2 10 2 29 10" xfId="8070" xr:uid="{00000000-0005-0000-0000-0000861F0000}"/>
    <cellStyle name="Normal 2 2 10 2 29 11" xfId="8071" xr:uid="{00000000-0005-0000-0000-0000871F0000}"/>
    <cellStyle name="Normal 2 2 10 2 29 12" xfId="8072" xr:uid="{00000000-0005-0000-0000-0000881F0000}"/>
    <cellStyle name="Normal 2 2 10 2 29 13" xfId="8073" xr:uid="{00000000-0005-0000-0000-0000891F0000}"/>
    <cellStyle name="Normal 2 2 10 2 29 14" xfId="8074" xr:uid="{00000000-0005-0000-0000-00008A1F0000}"/>
    <cellStyle name="Normal 2 2 10 2 29 2" xfId="8075" xr:uid="{00000000-0005-0000-0000-00008B1F0000}"/>
    <cellStyle name="Normal 2 2 10 2 29 2 10" xfId="8076" xr:uid="{00000000-0005-0000-0000-00008C1F0000}"/>
    <cellStyle name="Normal 2 2 10 2 29 2 2" xfId="8077" xr:uid="{00000000-0005-0000-0000-00008D1F0000}"/>
    <cellStyle name="Normal 2 2 10 2 29 2 3" xfId="8078" xr:uid="{00000000-0005-0000-0000-00008E1F0000}"/>
    <cellStyle name="Normal 2 2 10 2 29 2 4" xfId="8079" xr:uid="{00000000-0005-0000-0000-00008F1F0000}"/>
    <cellStyle name="Normal 2 2 10 2 29 2 5" xfId="8080" xr:uid="{00000000-0005-0000-0000-0000901F0000}"/>
    <cellStyle name="Normal 2 2 10 2 29 2 6" xfId="8081" xr:uid="{00000000-0005-0000-0000-0000911F0000}"/>
    <cellStyle name="Normal 2 2 10 2 29 2 7" xfId="8082" xr:uid="{00000000-0005-0000-0000-0000921F0000}"/>
    <cellStyle name="Normal 2 2 10 2 29 2 8" xfId="8083" xr:uid="{00000000-0005-0000-0000-0000931F0000}"/>
    <cellStyle name="Normal 2 2 10 2 29 2 9" xfId="8084" xr:uid="{00000000-0005-0000-0000-0000941F0000}"/>
    <cellStyle name="Normal 2 2 10 2 29 3" xfId="8085" xr:uid="{00000000-0005-0000-0000-0000951F0000}"/>
    <cellStyle name="Normal 2 2 10 2 29 3 10" xfId="8086" xr:uid="{00000000-0005-0000-0000-0000961F0000}"/>
    <cellStyle name="Normal 2 2 10 2 29 3 2" xfId="8087" xr:uid="{00000000-0005-0000-0000-0000971F0000}"/>
    <cellStyle name="Normal 2 2 10 2 29 3 3" xfId="8088" xr:uid="{00000000-0005-0000-0000-0000981F0000}"/>
    <cellStyle name="Normal 2 2 10 2 29 3 4" xfId="8089" xr:uid="{00000000-0005-0000-0000-0000991F0000}"/>
    <cellStyle name="Normal 2 2 10 2 29 3 5" xfId="8090" xr:uid="{00000000-0005-0000-0000-00009A1F0000}"/>
    <cellStyle name="Normal 2 2 10 2 29 3 6" xfId="8091" xr:uid="{00000000-0005-0000-0000-00009B1F0000}"/>
    <cellStyle name="Normal 2 2 10 2 29 3 7" xfId="8092" xr:uid="{00000000-0005-0000-0000-00009C1F0000}"/>
    <cellStyle name="Normal 2 2 10 2 29 3 8" xfId="8093" xr:uid="{00000000-0005-0000-0000-00009D1F0000}"/>
    <cellStyle name="Normal 2 2 10 2 29 3 9" xfId="8094" xr:uid="{00000000-0005-0000-0000-00009E1F0000}"/>
    <cellStyle name="Normal 2 2 10 2 29 4" xfId="8095" xr:uid="{00000000-0005-0000-0000-00009F1F0000}"/>
    <cellStyle name="Normal 2 2 10 2 29 4 10" xfId="8096" xr:uid="{00000000-0005-0000-0000-0000A01F0000}"/>
    <cellStyle name="Normal 2 2 10 2 29 4 2" xfId="8097" xr:uid="{00000000-0005-0000-0000-0000A11F0000}"/>
    <cellStyle name="Normal 2 2 10 2 29 4 3" xfId="8098" xr:uid="{00000000-0005-0000-0000-0000A21F0000}"/>
    <cellStyle name="Normal 2 2 10 2 29 4 4" xfId="8099" xr:uid="{00000000-0005-0000-0000-0000A31F0000}"/>
    <cellStyle name="Normal 2 2 10 2 29 4 5" xfId="8100" xr:uid="{00000000-0005-0000-0000-0000A41F0000}"/>
    <cellStyle name="Normal 2 2 10 2 29 4 6" xfId="8101" xr:uid="{00000000-0005-0000-0000-0000A51F0000}"/>
    <cellStyle name="Normal 2 2 10 2 29 4 7" xfId="8102" xr:uid="{00000000-0005-0000-0000-0000A61F0000}"/>
    <cellStyle name="Normal 2 2 10 2 29 4 8" xfId="8103" xr:uid="{00000000-0005-0000-0000-0000A71F0000}"/>
    <cellStyle name="Normal 2 2 10 2 29 4 9" xfId="8104" xr:uid="{00000000-0005-0000-0000-0000A81F0000}"/>
    <cellStyle name="Normal 2 2 10 2 29 5" xfId="8105" xr:uid="{00000000-0005-0000-0000-0000A91F0000}"/>
    <cellStyle name="Normal 2 2 10 2 29 5 10" xfId="8106" xr:uid="{00000000-0005-0000-0000-0000AA1F0000}"/>
    <cellStyle name="Normal 2 2 10 2 29 5 2" xfId="8107" xr:uid="{00000000-0005-0000-0000-0000AB1F0000}"/>
    <cellStyle name="Normal 2 2 10 2 29 5 3" xfId="8108" xr:uid="{00000000-0005-0000-0000-0000AC1F0000}"/>
    <cellStyle name="Normal 2 2 10 2 29 5 4" xfId="8109" xr:uid="{00000000-0005-0000-0000-0000AD1F0000}"/>
    <cellStyle name="Normal 2 2 10 2 29 5 5" xfId="8110" xr:uid="{00000000-0005-0000-0000-0000AE1F0000}"/>
    <cellStyle name="Normal 2 2 10 2 29 5 6" xfId="8111" xr:uid="{00000000-0005-0000-0000-0000AF1F0000}"/>
    <cellStyle name="Normal 2 2 10 2 29 5 7" xfId="8112" xr:uid="{00000000-0005-0000-0000-0000B01F0000}"/>
    <cellStyle name="Normal 2 2 10 2 29 5 8" xfId="8113" xr:uid="{00000000-0005-0000-0000-0000B11F0000}"/>
    <cellStyle name="Normal 2 2 10 2 29 5 9" xfId="8114" xr:uid="{00000000-0005-0000-0000-0000B21F0000}"/>
    <cellStyle name="Normal 2 2 10 2 29 6" xfId="8115" xr:uid="{00000000-0005-0000-0000-0000B31F0000}"/>
    <cellStyle name="Normal 2 2 10 2 29 7" xfId="8116" xr:uid="{00000000-0005-0000-0000-0000B41F0000}"/>
    <cellStyle name="Normal 2 2 10 2 29 8" xfId="8117" xr:uid="{00000000-0005-0000-0000-0000B51F0000}"/>
    <cellStyle name="Normal 2 2 10 2 29 9" xfId="8118" xr:uid="{00000000-0005-0000-0000-0000B61F0000}"/>
    <cellStyle name="Normal 2 2 10 2 3" xfId="8119" xr:uid="{00000000-0005-0000-0000-0000B71F0000}"/>
    <cellStyle name="Normal 2 2 10 2 3 10" xfId="8120" xr:uid="{00000000-0005-0000-0000-0000B81F0000}"/>
    <cellStyle name="Normal 2 2 10 2 3 11" xfId="8121" xr:uid="{00000000-0005-0000-0000-0000B91F0000}"/>
    <cellStyle name="Normal 2 2 10 2 3 12" xfId="8122" xr:uid="{00000000-0005-0000-0000-0000BA1F0000}"/>
    <cellStyle name="Normal 2 2 10 2 3 13" xfId="8123" xr:uid="{00000000-0005-0000-0000-0000BB1F0000}"/>
    <cellStyle name="Normal 2 2 10 2 3 14" xfId="8124" xr:uid="{00000000-0005-0000-0000-0000BC1F0000}"/>
    <cellStyle name="Normal 2 2 10 2 3 2" xfId="8125" xr:uid="{00000000-0005-0000-0000-0000BD1F0000}"/>
    <cellStyle name="Normal 2 2 10 2 3 2 10" xfId="8126" xr:uid="{00000000-0005-0000-0000-0000BE1F0000}"/>
    <cellStyle name="Normal 2 2 10 2 3 2 2" xfId="8127" xr:uid="{00000000-0005-0000-0000-0000BF1F0000}"/>
    <cellStyle name="Normal 2 2 10 2 3 2 3" xfId="8128" xr:uid="{00000000-0005-0000-0000-0000C01F0000}"/>
    <cellStyle name="Normal 2 2 10 2 3 2 4" xfId="8129" xr:uid="{00000000-0005-0000-0000-0000C11F0000}"/>
    <cellStyle name="Normal 2 2 10 2 3 2 5" xfId="8130" xr:uid="{00000000-0005-0000-0000-0000C21F0000}"/>
    <cellStyle name="Normal 2 2 10 2 3 2 6" xfId="8131" xr:uid="{00000000-0005-0000-0000-0000C31F0000}"/>
    <cellStyle name="Normal 2 2 10 2 3 2 7" xfId="8132" xr:uid="{00000000-0005-0000-0000-0000C41F0000}"/>
    <cellStyle name="Normal 2 2 10 2 3 2 8" xfId="8133" xr:uid="{00000000-0005-0000-0000-0000C51F0000}"/>
    <cellStyle name="Normal 2 2 10 2 3 2 9" xfId="8134" xr:uid="{00000000-0005-0000-0000-0000C61F0000}"/>
    <cellStyle name="Normal 2 2 10 2 3 3" xfId="8135" xr:uid="{00000000-0005-0000-0000-0000C71F0000}"/>
    <cellStyle name="Normal 2 2 10 2 3 3 10" xfId="8136" xr:uid="{00000000-0005-0000-0000-0000C81F0000}"/>
    <cellStyle name="Normal 2 2 10 2 3 3 2" xfId="8137" xr:uid="{00000000-0005-0000-0000-0000C91F0000}"/>
    <cellStyle name="Normal 2 2 10 2 3 3 3" xfId="8138" xr:uid="{00000000-0005-0000-0000-0000CA1F0000}"/>
    <cellStyle name="Normal 2 2 10 2 3 3 4" xfId="8139" xr:uid="{00000000-0005-0000-0000-0000CB1F0000}"/>
    <cellStyle name="Normal 2 2 10 2 3 3 5" xfId="8140" xr:uid="{00000000-0005-0000-0000-0000CC1F0000}"/>
    <cellStyle name="Normal 2 2 10 2 3 3 6" xfId="8141" xr:uid="{00000000-0005-0000-0000-0000CD1F0000}"/>
    <cellStyle name="Normal 2 2 10 2 3 3 7" xfId="8142" xr:uid="{00000000-0005-0000-0000-0000CE1F0000}"/>
    <cellStyle name="Normal 2 2 10 2 3 3 8" xfId="8143" xr:uid="{00000000-0005-0000-0000-0000CF1F0000}"/>
    <cellStyle name="Normal 2 2 10 2 3 3 9" xfId="8144" xr:uid="{00000000-0005-0000-0000-0000D01F0000}"/>
    <cellStyle name="Normal 2 2 10 2 3 4" xfId="8145" xr:uid="{00000000-0005-0000-0000-0000D11F0000}"/>
    <cellStyle name="Normal 2 2 10 2 3 4 10" xfId="8146" xr:uid="{00000000-0005-0000-0000-0000D21F0000}"/>
    <cellStyle name="Normal 2 2 10 2 3 4 2" xfId="8147" xr:uid="{00000000-0005-0000-0000-0000D31F0000}"/>
    <cellStyle name="Normal 2 2 10 2 3 4 3" xfId="8148" xr:uid="{00000000-0005-0000-0000-0000D41F0000}"/>
    <cellStyle name="Normal 2 2 10 2 3 4 4" xfId="8149" xr:uid="{00000000-0005-0000-0000-0000D51F0000}"/>
    <cellStyle name="Normal 2 2 10 2 3 4 5" xfId="8150" xr:uid="{00000000-0005-0000-0000-0000D61F0000}"/>
    <cellStyle name="Normal 2 2 10 2 3 4 6" xfId="8151" xr:uid="{00000000-0005-0000-0000-0000D71F0000}"/>
    <cellStyle name="Normal 2 2 10 2 3 4 7" xfId="8152" xr:uid="{00000000-0005-0000-0000-0000D81F0000}"/>
    <cellStyle name="Normal 2 2 10 2 3 4 8" xfId="8153" xr:uid="{00000000-0005-0000-0000-0000D91F0000}"/>
    <cellStyle name="Normal 2 2 10 2 3 4 9" xfId="8154" xr:uid="{00000000-0005-0000-0000-0000DA1F0000}"/>
    <cellStyle name="Normal 2 2 10 2 3 5" xfId="8155" xr:uid="{00000000-0005-0000-0000-0000DB1F0000}"/>
    <cellStyle name="Normal 2 2 10 2 3 5 10" xfId="8156" xr:uid="{00000000-0005-0000-0000-0000DC1F0000}"/>
    <cellStyle name="Normal 2 2 10 2 3 5 2" xfId="8157" xr:uid="{00000000-0005-0000-0000-0000DD1F0000}"/>
    <cellStyle name="Normal 2 2 10 2 3 5 3" xfId="8158" xr:uid="{00000000-0005-0000-0000-0000DE1F0000}"/>
    <cellStyle name="Normal 2 2 10 2 3 5 4" xfId="8159" xr:uid="{00000000-0005-0000-0000-0000DF1F0000}"/>
    <cellStyle name="Normal 2 2 10 2 3 5 5" xfId="8160" xr:uid="{00000000-0005-0000-0000-0000E01F0000}"/>
    <cellStyle name="Normal 2 2 10 2 3 5 6" xfId="8161" xr:uid="{00000000-0005-0000-0000-0000E11F0000}"/>
    <cellStyle name="Normal 2 2 10 2 3 5 7" xfId="8162" xr:uid="{00000000-0005-0000-0000-0000E21F0000}"/>
    <cellStyle name="Normal 2 2 10 2 3 5 8" xfId="8163" xr:uid="{00000000-0005-0000-0000-0000E31F0000}"/>
    <cellStyle name="Normal 2 2 10 2 3 5 9" xfId="8164" xr:uid="{00000000-0005-0000-0000-0000E41F0000}"/>
    <cellStyle name="Normal 2 2 10 2 3 6" xfId="8165" xr:uid="{00000000-0005-0000-0000-0000E51F0000}"/>
    <cellStyle name="Normal 2 2 10 2 3 7" xfId="8166" xr:uid="{00000000-0005-0000-0000-0000E61F0000}"/>
    <cellStyle name="Normal 2 2 10 2 3 8" xfId="8167" xr:uid="{00000000-0005-0000-0000-0000E71F0000}"/>
    <cellStyle name="Normal 2 2 10 2 3 9" xfId="8168" xr:uid="{00000000-0005-0000-0000-0000E81F0000}"/>
    <cellStyle name="Normal 2 2 10 2 30" xfId="8169" xr:uid="{00000000-0005-0000-0000-0000E91F0000}"/>
    <cellStyle name="Normal 2 2 10 2 30 10" xfId="8170" xr:uid="{00000000-0005-0000-0000-0000EA1F0000}"/>
    <cellStyle name="Normal 2 2 10 2 30 11" xfId="8171" xr:uid="{00000000-0005-0000-0000-0000EB1F0000}"/>
    <cellStyle name="Normal 2 2 10 2 30 12" xfId="8172" xr:uid="{00000000-0005-0000-0000-0000EC1F0000}"/>
    <cellStyle name="Normal 2 2 10 2 30 13" xfId="8173" xr:uid="{00000000-0005-0000-0000-0000ED1F0000}"/>
    <cellStyle name="Normal 2 2 10 2 30 14" xfId="8174" xr:uid="{00000000-0005-0000-0000-0000EE1F0000}"/>
    <cellStyle name="Normal 2 2 10 2 30 2" xfId="8175" xr:uid="{00000000-0005-0000-0000-0000EF1F0000}"/>
    <cellStyle name="Normal 2 2 10 2 30 2 10" xfId="8176" xr:uid="{00000000-0005-0000-0000-0000F01F0000}"/>
    <cellStyle name="Normal 2 2 10 2 30 2 2" xfId="8177" xr:uid="{00000000-0005-0000-0000-0000F11F0000}"/>
    <cellStyle name="Normal 2 2 10 2 30 2 3" xfId="8178" xr:uid="{00000000-0005-0000-0000-0000F21F0000}"/>
    <cellStyle name="Normal 2 2 10 2 30 2 4" xfId="8179" xr:uid="{00000000-0005-0000-0000-0000F31F0000}"/>
    <cellStyle name="Normal 2 2 10 2 30 2 5" xfId="8180" xr:uid="{00000000-0005-0000-0000-0000F41F0000}"/>
    <cellStyle name="Normal 2 2 10 2 30 2 6" xfId="8181" xr:uid="{00000000-0005-0000-0000-0000F51F0000}"/>
    <cellStyle name="Normal 2 2 10 2 30 2 7" xfId="8182" xr:uid="{00000000-0005-0000-0000-0000F61F0000}"/>
    <cellStyle name="Normal 2 2 10 2 30 2 8" xfId="8183" xr:uid="{00000000-0005-0000-0000-0000F71F0000}"/>
    <cellStyle name="Normal 2 2 10 2 30 2 9" xfId="8184" xr:uid="{00000000-0005-0000-0000-0000F81F0000}"/>
    <cellStyle name="Normal 2 2 10 2 30 3" xfId="8185" xr:uid="{00000000-0005-0000-0000-0000F91F0000}"/>
    <cellStyle name="Normal 2 2 10 2 30 3 10" xfId="8186" xr:uid="{00000000-0005-0000-0000-0000FA1F0000}"/>
    <cellStyle name="Normal 2 2 10 2 30 3 2" xfId="8187" xr:uid="{00000000-0005-0000-0000-0000FB1F0000}"/>
    <cellStyle name="Normal 2 2 10 2 30 3 3" xfId="8188" xr:uid="{00000000-0005-0000-0000-0000FC1F0000}"/>
    <cellStyle name="Normal 2 2 10 2 30 3 4" xfId="8189" xr:uid="{00000000-0005-0000-0000-0000FD1F0000}"/>
    <cellStyle name="Normal 2 2 10 2 30 3 5" xfId="8190" xr:uid="{00000000-0005-0000-0000-0000FE1F0000}"/>
    <cellStyle name="Normal 2 2 10 2 30 3 6" xfId="8191" xr:uid="{00000000-0005-0000-0000-0000FF1F0000}"/>
    <cellStyle name="Normal 2 2 10 2 30 3 7" xfId="8192" xr:uid="{00000000-0005-0000-0000-000000200000}"/>
    <cellStyle name="Normal 2 2 10 2 30 3 8" xfId="8193" xr:uid="{00000000-0005-0000-0000-000001200000}"/>
    <cellStyle name="Normal 2 2 10 2 30 3 9" xfId="8194" xr:uid="{00000000-0005-0000-0000-000002200000}"/>
    <cellStyle name="Normal 2 2 10 2 30 4" xfId="8195" xr:uid="{00000000-0005-0000-0000-000003200000}"/>
    <cellStyle name="Normal 2 2 10 2 30 4 10" xfId="8196" xr:uid="{00000000-0005-0000-0000-000004200000}"/>
    <cellStyle name="Normal 2 2 10 2 30 4 2" xfId="8197" xr:uid="{00000000-0005-0000-0000-000005200000}"/>
    <cellStyle name="Normal 2 2 10 2 30 4 3" xfId="8198" xr:uid="{00000000-0005-0000-0000-000006200000}"/>
    <cellStyle name="Normal 2 2 10 2 30 4 4" xfId="8199" xr:uid="{00000000-0005-0000-0000-000007200000}"/>
    <cellStyle name="Normal 2 2 10 2 30 4 5" xfId="8200" xr:uid="{00000000-0005-0000-0000-000008200000}"/>
    <cellStyle name="Normal 2 2 10 2 30 4 6" xfId="8201" xr:uid="{00000000-0005-0000-0000-000009200000}"/>
    <cellStyle name="Normal 2 2 10 2 30 4 7" xfId="8202" xr:uid="{00000000-0005-0000-0000-00000A200000}"/>
    <cellStyle name="Normal 2 2 10 2 30 4 8" xfId="8203" xr:uid="{00000000-0005-0000-0000-00000B200000}"/>
    <cellStyle name="Normal 2 2 10 2 30 4 9" xfId="8204" xr:uid="{00000000-0005-0000-0000-00000C200000}"/>
    <cellStyle name="Normal 2 2 10 2 30 5" xfId="8205" xr:uid="{00000000-0005-0000-0000-00000D200000}"/>
    <cellStyle name="Normal 2 2 10 2 30 5 10" xfId="8206" xr:uid="{00000000-0005-0000-0000-00000E200000}"/>
    <cellStyle name="Normal 2 2 10 2 30 5 2" xfId="8207" xr:uid="{00000000-0005-0000-0000-00000F200000}"/>
    <cellStyle name="Normal 2 2 10 2 30 5 3" xfId="8208" xr:uid="{00000000-0005-0000-0000-000010200000}"/>
    <cellStyle name="Normal 2 2 10 2 30 5 4" xfId="8209" xr:uid="{00000000-0005-0000-0000-000011200000}"/>
    <cellStyle name="Normal 2 2 10 2 30 5 5" xfId="8210" xr:uid="{00000000-0005-0000-0000-000012200000}"/>
    <cellStyle name="Normal 2 2 10 2 30 5 6" xfId="8211" xr:uid="{00000000-0005-0000-0000-000013200000}"/>
    <cellStyle name="Normal 2 2 10 2 30 5 7" xfId="8212" xr:uid="{00000000-0005-0000-0000-000014200000}"/>
    <cellStyle name="Normal 2 2 10 2 30 5 8" xfId="8213" xr:uid="{00000000-0005-0000-0000-000015200000}"/>
    <cellStyle name="Normal 2 2 10 2 30 5 9" xfId="8214" xr:uid="{00000000-0005-0000-0000-000016200000}"/>
    <cellStyle name="Normal 2 2 10 2 30 6" xfId="8215" xr:uid="{00000000-0005-0000-0000-000017200000}"/>
    <cellStyle name="Normal 2 2 10 2 30 7" xfId="8216" xr:uid="{00000000-0005-0000-0000-000018200000}"/>
    <cellStyle name="Normal 2 2 10 2 30 8" xfId="8217" xr:uid="{00000000-0005-0000-0000-000019200000}"/>
    <cellStyle name="Normal 2 2 10 2 30 9" xfId="8218" xr:uid="{00000000-0005-0000-0000-00001A200000}"/>
    <cellStyle name="Normal 2 2 10 2 31" xfId="8219" xr:uid="{00000000-0005-0000-0000-00001B200000}"/>
    <cellStyle name="Normal 2 2 10 2 31 10" xfId="8220" xr:uid="{00000000-0005-0000-0000-00001C200000}"/>
    <cellStyle name="Normal 2 2 10 2 31 11" xfId="8221" xr:uid="{00000000-0005-0000-0000-00001D200000}"/>
    <cellStyle name="Normal 2 2 10 2 31 12" xfId="8222" xr:uid="{00000000-0005-0000-0000-00001E200000}"/>
    <cellStyle name="Normal 2 2 10 2 31 13" xfId="8223" xr:uid="{00000000-0005-0000-0000-00001F200000}"/>
    <cellStyle name="Normal 2 2 10 2 31 14" xfId="8224" xr:uid="{00000000-0005-0000-0000-000020200000}"/>
    <cellStyle name="Normal 2 2 10 2 31 2" xfId="8225" xr:uid="{00000000-0005-0000-0000-000021200000}"/>
    <cellStyle name="Normal 2 2 10 2 31 2 10" xfId="8226" xr:uid="{00000000-0005-0000-0000-000022200000}"/>
    <cellStyle name="Normal 2 2 10 2 31 2 2" xfId="8227" xr:uid="{00000000-0005-0000-0000-000023200000}"/>
    <cellStyle name="Normal 2 2 10 2 31 2 3" xfId="8228" xr:uid="{00000000-0005-0000-0000-000024200000}"/>
    <cellStyle name="Normal 2 2 10 2 31 2 4" xfId="8229" xr:uid="{00000000-0005-0000-0000-000025200000}"/>
    <cellStyle name="Normal 2 2 10 2 31 2 5" xfId="8230" xr:uid="{00000000-0005-0000-0000-000026200000}"/>
    <cellStyle name="Normal 2 2 10 2 31 2 6" xfId="8231" xr:uid="{00000000-0005-0000-0000-000027200000}"/>
    <cellStyle name="Normal 2 2 10 2 31 2 7" xfId="8232" xr:uid="{00000000-0005-0000-0000-000028200000}"/>
    <cellStyle name="Normal 2 2 10 2 31 2 8" xfId="8233" xr:uid="{00000000-0005-0000-0000-000029200000}"/>
    <cellStyle name="Normal 2 2 10 2 31 2 9" xfId="8234" xr:uid="{00000000-0005-0000-0000-00002A200000}"/>
    <cellStyle name="Normal 2 2 10 2 31 3" xfId="8235" xr:uid="{00000000-0005-0000-0000-00002B200000}"/>
    <cellStyle name="Normal 2 2 10 2 31 3 10" xfId="8236" xr:uid="{00000000-0005-0000-0000-00002C200000}"/>
    <cellStyle name="Normal 2 2 10 2 31 3 2" xfId="8237" xr:uid="{00000000-0005-0000-0000-00002D200000}"/>
    <cellStyle name="Normal 2 2 10 2 31 3 3" xfId="8238" xr:uid="{00000000-0005-0000-0000-00002E200000}"/>
    <cellStyle name="Normal 2 2 10 2 31 3 4" xfId="8239" xr:uid="{00000000-0005-0000-0000-00002F200000}"/>
    <cellStyle name="Normal 2 2 10 2 31 3 5" xfId="8240" xr:uid="{00000000-0005-0000-0000-000030200000}"/>
    <cellStyle name="Normal 2 2 10 2 31 3 6" xfId="8241" xr:uid="{00000000-0005-0000-0000-000031200000}"/>
    <cellStyle name="Normal 2 2 10 2 31 3 7" xfId="8242" xr:uid="{00000000-0005-0000-0000-000032200000}"/>
    <cellStyle name="Normal 2 2 10 2 31 3 8" xfId="8243" xr:uid="{00000000-0005-0000-0000-000033200000}"/>
    <cellStyle name="Normal 2 2 10 2 31 3 9" xfId="8244" xr:uid="{00000000-0005-0000-0000-000034200000}"/>
    <cellStyle name="Normal 2 2 10 2 31 4" xfId="8245" xr:uid="{00000000-0005-0000-0000-000035200000}"/>
    <cellStyle name="Normal 2 2 10 2 31 4 10" xfId="8246" xr:uid="{00000000-0005-0000-0000-000036200000}"/>
    <cellStyle name="Normal 2 2 10 2 31 4 2" xfId="8247" xr:uid="{00000000-0005-0000-0000-000037200000}"/>
    <cellStyle name="Normal 2 2 10 2 31 4 3" xfId="8248" xr:uid="{00000000-0005-0000-0000-000038200000}"/>
    <cellStyle name="Normal 2 2 10 2 31 4 4" xfId="8249" xr:uid="{00000000-0005-0000-0000-000039200000}"/>
    <cellStyle name="Normal 2 2 10 2 31 4 5" xfId="8250" xr:uid="{00000000-0005-0000-0000-00003A200000}"/>
    <cellStyle name="Normal 2 2 10 2 31 4 6" xfId="8251" xr:uid="{00000000-0005-0000-0000-00003B200000}"/>
    <cellStyle name="Normal 2 2 10 2 31 4 7" xfId="8252" xr:uid="{00000000-0005-0000-0000-00003C200000}"/>
    <cellStyle name="Normal 2 2 10 2 31 4 8" xfId="8253" xr:uid="{00000000-0005-0000-0000-00003D200000}"/>
    <cellStyle name="Normal 2 2 10 2 31 4 9" xfId="8254" xr:uid="{00000000-0005-0000-0000-00003E200000}"/>
    <cellStyle name="Normal 2 2 10 2 31 5" xfId="8255" xr:uid="{00000000-0005-0000-0000-00003F200000}"/>
    <cellStyle name="Normal 2 2 10 2 31 5 10" xfId="8256" xr:uid="{00000000-0005-0000-0000-000040200000}"/>
    <cellStyle name="Normal 2 2 10 2 31 5 2" xfId="8257" xr:uid="{00000000-0005-0000-0000-000041200000}"/>
    <cellStyle name="Normal 2 2 10 2 31 5 3" xfId="8258" xr:uid="{00000000-0005-0000-0000-000042200000}"/>
    <cellStyle name="Normal 2 2 10 2 31 5 4" xfId="8259" xr:uid="{00000000-0005-0000-0000-000043200000}"/>
    <cellStyle name="Normal 2 2 10 2 31 5 5" xfId="8260" xr:uid="{00000000-0005-0000-0000-000044200000}"/>
    <cellStyle name="Normal 2 2 10 2 31 5 6" xfId="8261" xr:uid="{00000000-0005-0000-0000-000045200000}"/>
    <cellStyle name="Normal 2 2 10 2 31 5 7" xfId="8262" xr:uid="{00000000-0005-0000-0000-000046200000}"/>
    <cellStyle name="Normal 2 2 10 2 31 5 8" xfId="8263" xr:uid="{00000000-0005-0000-0000-000047200000}"/>
    <cellStyle name="Normal 2 2 10 2 31 5 9" xfId="8264" xr:uid="{00000000-0005-0000-0000-000048200000}"/>
    <cellStyle name="Normal 2 2 10 2 31 6" xfId="8265" xr:uid="{00000000-0005-0000-0000-000049200000}"/>
    <cellStyle name="Normal 2 2 10 2 31 7" xfId="8266" xr:uid="{00000000-0005-0000-0000-00004A200000}"/>
    <cellStyle name="Normal 2 2 10 2 31 8" xfId="8267" xr:uid="{00000000-0005-0000-0000-00004B200000}"/>
    <cellStyle name="Normal 2 2 10 2 31 9" xfId="8268" xr:uid="{00000000-0005-0000-0000-00004C200000}"/>
    <cellStyle name="Normal 2 2 10 2 32" xfId="8269" xr:uid="{00000000-0005-0000-0000-00004D200000}"/>
    <cellStyle name="Normal 2 2 10 2 32 10" xfId="8270" xr:uid="{00000000-0005-0000-0000-00004E200000}"/>
    <cellStyle name="Normal 2 2 10 2 32 11" xfId="8271" xr:uid="{00000000-0005-0000-0000-00004F200000}"/>
    <cellStyle name="Normal 2 2 10 2 32 12" xfId="8272" xr:uid="{00000000-0005-0000-0000-000050200000}"/>
    <cellStyle name="Normal 2 2 10 2 32 13" xfId="8273" xr:uid="{00000000-0005-0000-0000-000051200000}"/>
    <cellStyle name="Normal 2 2 10 2 32 14" xfId="8274" xr:uid="{00000000-0005-0000-0000-000052200000}"/>
    <cellStyle name="Normal 2 2 10 2 32 2" xfId="8275" xr:uid="{00000000-0005-0000-0000-000053200000}"/>
    <cellStyle name="Normal 2 2 10 2 32 2 10" xfId="8276" xr:uid="{00000000-0005-0000-0000-000054200000}"/>
    <cellStyle name="Normal 2 2 10 2 32 2 2" xfId="8277" xr:uid="{00000000-0005-0000-0000-000055200000}"/>
    <cellStyle name="Normal 2 2 10 2 32 2 3" xfId="8278" xr:uid="{00000000-0005-0000-0000-000056200000}"/>
    <cellStyle name="Normal 2 2 10 2 32 2 4" xfId="8279" xr:uid="{00000000-0005-0000-0000-000057200000}"/>
    <cellStyle name="Normal 2 2 10 2 32 2 5" xfId="8280" xr:uid="{00000000-0005-0000-0000-000058200000}"/>
    <cellStyle name="Normal 2 2 10 2 32 2 6" xfId="8281" xr:uid="{00000000-0005-0000-0000-000059200000}"/>
    <cellStyle name="Normal 2 2 10 2 32 2 7" xfId="8282" xr:uid="{00000000-0005-0000-0000-00005A200000}"/>
    <cellStyle name="Normal 2 2 10 2 32 2 8" xfId="8283" xr:uid="{00000000-0005-0000-0000-00005B200000}"/>
    <cellStyle name="Normal 2 2 10 2 32 2 9" xfId="8284" xr:uid="{00000000-0005-0000-0000-00005C200000}"/>
    <cellStyle name="Normal 2 2 10 2 32 3" xfId="8285" xr:uid="{00000000-0005-0000-0000-00005D200000}"/>
    <cellStyle name="Normal 2 2 10 2 32 3 10" xfId="8286" xr:uid="{00000000-0005-0000-0000-00005E200000}"/>
    <cellStyle name="Normal 2 2 10 2 32 3 2" xfId="8287" xr:uid="{00000000-0005-0000-0000-00005F200000}"/>
    <cellStyle name="Normal 2 2 10 2 32 3 3" xfId="8288" xr:uid="{00000000-0005-0000-0000-000060200000}"/>
    <cellStyle name="Normal 2 2 10 2 32 3 4" xfId="8289" xr:uid="{00000000-0005-0000-0000-000061200000}"/>
    <cellStyle name="Normal 2 2 10 2 32 3 5" xfId="8290" xr:uid="{00000000-0005-0000-0000-000062200000}"/>
    <cellStyle name="Normal 2 2 10 2 32 3 6" xfId="8291" xr:uid="{00000000-0005-0000-0000-000063200000}"/>
    <cellStyle name="Normal 2 2 10 2 32 3 7" xfId="8292" xr:uid="{00000000-0005-0000-0000-000064200000}"/>
    <cellStyle name="Normal 2 2 10 2 32 3 8" xfId="8293" xr:uid="{00000000-0005-0000-0000-000065200000}"/>
    <cellStyle name="Normal 2 2 10 2 32 3 9" xfId="8294" xr:uid="{00000000-0005-0000-0000-000066200000}"/>
    <cellStyle name="Normal 2 2 10 2 32 4" xfId="8295" xr:uid="{00000000-0005-0000-0000-000067200000}"/>
    <cellStyle name="Normal 2 2 10 2 32 4 10" xfId="8296" xr:uid="{00000000-0005-0000-0000-000068200000}"/>
    <cellStyle name="Normal 2 2 10 2 32 4 2" xfId="8297" xr:uid="{00000000-0005-0000-0000-000069200000}"/>
    <cellStyle name="Normal 2 2 10 2 32 4 3" xfId="8298" xr:uid="{00000000-0005-0000-0000-00006A200000}"/>
    <cellStyle name="Normal 2 2 10 2 32 4 4" xfId="8299" xr:uid="{00000000-0005-0000-0000-00006B200000}"/>
    <cellStyle name="Normal 2 2 10 2 32 4 5" xfId="8300" xr:uid="{00000000-0005-0000-0000-00006C200000}"/>
    <cellStyle name="Normal 2 2 10 2 32 4 6" xfId="8301" xr:uid="{00000000-0005-0000-0000-00006D200000}"/>
    <cellStyle name="Normal 2 2 10 2 32 4 7" xfId="8302" xr:uid="{00000000-0005-0000-0000-00006E200000}"/>
    <cellStyle name="Normal 2 2 10 2 32 4 8" xfId="8303" xr:uid="{00000000-0005-0000-0000-00006F200000}"/>
    <cellStyle name="Normal 2 2 10 2 32 4 9" xfId="8304" xr:uid="{00000000-0005-0000-0000-000070200000}"/>
    <cellStyle name="Normal 2 2 10 2 32 5" xfId="8305" xr:uid="{00000000-0005-0000-0000-000071200000}"/>
    <cellStyle name="Normal 2 2 10 2 32 5 10" xfId="8306" xr:uid="{00000000-0005-0000-0000-000072200000}"/>
    <cellStyle name="Normal 2 2 10 2 32 5 2" xfId="8307" xr:uid="{00000000-0005-0000-0000-000073200000}"/>
    <cellStyle name="Normal 2 2 10 2 32 5 3" xfId="8308" xr:uid="{00000000-0005-0000-0000-000074200000}"/>
    <cellStyle name="Normal 2 2 10 2 32 5 4" xfId="8309" xr:uid="{00000000-0005-0000-0000-000075200000}"/>
    <cellStyle name="Normal 2 2 10 2 32 5 5" xfId="8310" xr:uid="{00000000-0005-0000-0000-000076200000}"/>
    <cellStyle name="Normal 2 2 10 2 32 5 6" xfId="8311" xr:uid="{00000000-0005-0000-0000-000077200000}"/>
    <cellStyle name="Normal 2 2 10 2 32 5 7" xfId="8312" xr:uid="{00000000-0005-0000-0000-000078200000}"/>
    <cellStyle name="Normal 2 2 10 2 32 5 8" xfId="8313" xr:uid="{00000000-0005-0000-0000-000079200000}"/>
    <cellStyle name="Normal 2 2 10 2 32 5 9" xfId="8314" xr:uid="{00000000-0005-0000-0000-00007A200000}"/>
    <cellStyle name="Normal 2 2 10 2 32 6" xfId="8315" xr:uid="{00000000-0005-0000-0000-00007B200000}"/>
    <cellStyle name="Normal 2 2 10 2 32 7" xfId="8316" xr:uid="{00000000-0005-0000-0000-00007C200000}"/>
    <cellStyle name="Normal 2 2 10 2 32 8" xfId="8317" xr:uid="{00000000-0005-0000-0000-00007D200000}"/>
    <cellStyle name="Normal 2 2 10 2 32 9" xfId="8318" xr:uid="{00000000-0005-0000-0000-00007E200000}"/>
    <cellStyle name="Normal 2 2 10 2 33" xfId="8319" xr:uid="{00000000-0005-0000-0000-00007F200000}"/>
    <cellStyle name="Normal 2 2 10 2 33 10" xfId="8320" xr:uid="{00000000-0005-0000-0000-000080200000}"/>
    <cellStyle name="Normal 2 2 10 2 33 11" xfId="8321" xr:uid="{00000000-0005-0000-0000-000081200000}"/>
    <cellStyle name="Normal 2 2 10 2 33 12" xfId="8322" xr:uid="{00000000-0005-0000-0000-000082200000}"/>
    <cellStyle name="Normal 2 2 10 2 33 13" xfId="8323" xr:uid="{00000000-0005-0000-0000-000083200000}"/>
    <cellStyle name="Normal 2 2 10 2 33 14" xfId="8324" xr:uid="{00000000-0005-0000-0000-000084200000}"/>
    <cellStyle name="Normal 2 2 10 2 33 2" xfId="8325" xr:uid="{00000000-0005-0000-0000-000085200000}"/>
    <cellStyle name="Normal 2 2 10 2 33 2 10" xfId="8326" xr:uid="{00000000-0005-0000-0000-000086200000}"/>
    <cellStyle name="Normal 2 2 10 2 33 2 2" xfId="8327" xr:uid="{00000000-0005-0000-0000-000087200000}"/>
    <cellStyle name="Normal 2 2 10 2 33 2 3" xfId="8328" xr:uid="{00000000-0005-0000-0000-000088200000}"/>
    <cellStyle name="Normal 2 2 10 2 33 2 4" xfId="8329" xr:uid="{00000000-0005-0000-0000-000089200000}"/>
    <cellStyle name="Normal 2 2 10 2 33 2 5" xfId="8330" xr:uid="{00000000-0005-0000-0000-00008A200000}"/>
    <cellStyle name="Normal 2 2 10 2 33 2 6" xfId="8331" xr:uid="{00000000-0005-0000-0000-00008B200000}"/>
    <cellStyle name="Normal 2 2 10 2 33 2 7" xfId="8332" xr:uid="{00000000-0005-0000-0000-00008C200000}"/>
    <cellStyle name="Normal 2 2 10 2 33 2 8" xfId="8333" xr:uid="{00000000-0005-0000-0000-00008D200000}"/>
    <cellStyle name="Normal 2 2 10 2 33 2 9" xfId="8334" xr:uid="{00000000-0005-0000-0000-00008E200000}"/>
    <cellStyle name="Normal 2 2 10 2 33 3" xfId="8335" xr:uid="{00000000-0005-0000-0000-00008F200000}"/>
    <cellStyle name="Normal 2 2 10 2 33 3 10" xfId="8336" xr:uid="{00000000-0005-0000-0000-000090200000}"/>
    <cellStyle name="Normal 2 2 10 2 33 3 2" xfId="8337" xr:uid="{00000000-0005-0000-0000-000091200000}"/>
    <cellStyle name="Normal 2 2 10 2 33 3 3" xfId="8338" xr:uid="{00000000-0005-0000-0000-000092200000}"/>
    <cellStyle name="Normal 2 2 10 2 33 3 4" xfId="8339" xr:uid="{00000000-0005-0000-0000-000093200000}"/>
    <cellStyle name="Normal 2 2 10 2 33 3 5" xfId="8340" xr:uid="{00000000-0005-0000-0000-000094200000}"/>
    <cellStyle name="Normal 2 2 10 2 33 3 6" xfId="8341" xr:uid="{00000000-0005-0000-0000-000095200000}"/>
    <cellStyle name="Normal 2 2 10 2 33 3 7" xfId="8342" xr:uid="{00000000-0005-0000-0000-000096200000}"/>
    <cellStyle name="Normal 2 2 10 2 33 3 8" xfId="8343" xr:uid="{00000000-0005-0000-0000-000097200000}"/>
    <cellStyle name="Normal 2 2 10 2 33 3 9" xfId="8344" xr:uid="{00000000-0005-0000-0000-000098200000}"/>
    <cellStyle name="Normal 2 2 10 2 33 4" xfId="8345" xr:uid="{00000000-0005-0000-0000-000099200000}"/>
    <cellStyle name="Normal 2 2 10 2 33 4 10" xfId="8346" xr:uid="{00000000-0005-0000-0000-00009A200000}"/>
    <cellStyle name="Normal 2 2 10 2 33 4 2" xfId="8347" xr:uid="{00000000-0005-0000-0000-00009B200000}"/>
    <cellStyle name="Normal 2 2 10 2 33 4 3" xfId="8348" xr:uid="{00000000-0005-0000-0000-00009C200000}"/>
    <cellStyle name="Normal 2 2 10 2 33 4 4" xfId="8349" xr:uid="{00000000-0005-0000-0000-00009D200000}"/>
    <cellStyle name="Normal 2 2 10 2 33 4 5" xfId="8350" xr:uid="{00000000-0005-0000-0000-00009E200000}"/>
    <cellStyle name="Normal 2 2 10 2 33 4 6" xfId="8351" xr:uid="{00000000-0005-0000-0000-00009F200000}"/>
    <cellStyle name="Normal 2 2 10 2 33 4 7" xfId="8352" xr:uid="{00000000-0005-0000-0000-0000A0200000}"/>
    <cellStyle name="Normal 2 2 10 2 33 4 8" xfId="8353" xr:uid="{00000000-0005-0000-0000-0000A1200000}"/>
    <cellStyle name="Normal 2 2 10 2 33 4 9" xfId="8354" xr:uid="{00000000-0005-0000-0000-0000A2200000}"/>
    <cellStyle name="Normal 2 2 10 2 33 5" xfId="8355" xr:uid="{00000000-0005-0000-0000-0000A3200000}"/>
    <cellStyle name="Normal 2 2 10 2 33 5 10" xfId="8356" xr:uid="{00000000-0005-0000-0000-0000A4200000}"/>
    <cellStyle name="Normal 2 2 10 2 33 5 2" xfId="8357" xr:uid="{00000000-0005-0000-0000-0000A5200000}"/>
    <cellStyle name="Normal 2 2 10 2 33 5 3" xfId="8358" xr:uid="{00000000-0005-0000-0000-0000A6200000}"/>
    <cellStyle name="Normal 2 2 10 2 33 5 4" xfId="8359" xr:uid="{00000000-0005-0000-0000-0000A7200000}"/>
    <cellStyle name="Normal 2 2 10 2 33 5 5" xfId="8360" xr:uid="{00000000-0005-0000-0000-0000A8200000}"/>
    <cellStyle name="Normal 2 2 10 2 33 5 6" xfId="8361" xr:uid="{00000000-0005-0000-0000-0000A9200000}"/>
    <cellStyle name="Normal 2 2 10 2 33 5 7" xfId="8362" xr:uid="{00000000-0005-0000-0000-0000AA200000}"/>
    <cellStyle name="Normal 2 2 10 2 33 5 8" xfId="8363" xr:uid="{00000000-0005-0000-0000-0000AB200000}"/>
    <cellStyle name="Normal 2 2 10 2 33 5 9" xfId="8364" xr:uid="{00000000-0005-0000-0000-0000AC200000}"/>
    <cellStyle name="Normal 2 2 10 2 33 6" xfId="8365" xr:uid="{00000000-0005-0000-0000-0000AD200000}"/>
    <cellStyle name="Normal 2 2 10 2 33 7" xfId="8366" xr:uid="{00000000-0005-0000-0000-0000AE200000}"/>
    <cellStyle name="Normal 2 2 10 2 33 8" xfId="8367" xr:uid="{00000000-0005-0000-0000-0000AF200000}"/>
    <cellStyle name="Normal 2 2 10 2 33 9" xfId="8368" xr:uid="{00000000-0005-0000-0000-0000B0200000}"/>
    <cellStyle name="Normal 2 2 10 2 34" xfId="8369" xr:uid="{00000000-0005-0000-0000-0000B1200000}"/>
    <cellStyle name="Normal 2 2 10 2 34 10" xfId="8370" xr:uid="{00000000-0005-0000-0000-0000B2200000}"/>
    <cellStyle name="Normal 2 2 10 2 34 2" xfId="8371" xr:uid="{00000000-0005-0000-0000-0000B3200000}"/>
    <cellStyle name="Normal 2 2 10 2 34 3" xfId="8372" xr:uid="{00000000-0005-0000-0000-0000B4200000}"/>
    <cellStyle name="Normal 2 2 10 2 34 4" xfId="8373" xr:uid="{00000000-0005-0000-0000-0000B5200000}"/>
    <cellStyle name="Normal 2 2 10 2 34 5" xfId="8374" xr:uid="{00000000-0005-0000-0000-0000B6200000}"/>
    <cellStyle name="Normal 2 2 10 2 34 6" xfId="8375" xr:uid="{00000000-0005-0000-0000-0000B7200000}"/>
    <cellStyle name="Normal 2 2 10 2 34 7" xfId="8376" xr:uid="{00000000-0005-0000-0000-0000B8200000}"/>
    <cellStyle name="Normal 2 2 10 2 34 8" xfId="8377" xr:uid="{00000000-0005-0000-0000-0000B9200000}"/>
    <cellStyle name="Normal 2 2 10 2 34 9" xfId="8378" xr:uid="{00000000-0005-0000-0000-0000BA200000}"/>
    <cellStyle name="Normal 2 2 10 2 35" xfId="8379" xr:uid="{00000000-0005-0000-0000-0000BB200000}"/>
    <cellStyle name="Normal 2 2 10 2 35 10" xfId="8380" xr:uid="{00000000-0005-0000-0000-0000BC200000}"/>
    <cellStyle name="Normal 2 2 10 2 35 2" xfId="8381" xr:uid="{00000000-0005-0000-0000-0000BD200000}"/>
    <cellStyle name="Normal 2 2 10 2 35 3" xfId="8382" xr:uid="{00000000-0005-0000-0000-0000BE200000}"/>
    <cellStyle name="Normal 2 2 10 2 35 4" xfId="8383" xr:uid="{00000000-0005-0000-0000-0000BF200000}"/>
    <cellStyle name="Normal 2 2 10 2 35 5" xfId="8384" xr:uid="{00000000-0005-0000-0000-0000C0200000}"/>
    <cellStyle name="Normal 2 2 10 2 35 6" xfId="8385" xr:uid="{00000000-0005-0000-0000-0000C1200000}"/>
    <cellStyle name="Normal 2 2 10 2 35 7" xfId="8386" xr:uid="{00000000-0005-0000-0000-0000C2200000}"/>
    <cellStyle name="Normal 2 2 10 2 35 8" xfId="8387" xr:uid="{00000000-0005-0000-0000-0000C3200000}"/>
    <cellStyle name="Normal 2 2 10 2 35 9" xfId="8388" xr:uid="{00000000-0005-0000-0000-0000C4200000}"/>
    <cellStyle name="Normal 2 2 10 2 36" xfId="8389" xr:uid="{00000000-0005-0000-0000-0000C5200000}"/>
    <cellStyle name="Normal 2 2 10 2 36 10" xfId="8390" xr:uid="{00000000-0005-0000-0000-0000C6200000}"/>
    <cellStyle name="Normal 2 2 10 2 36 2" xfId="8391" xr:uid="{00000000-0005-0000-0000-0000C7200000}"/>
    <cellStyle name="Normal 2 2 10 2 36 3" xfId="8392" xr:uid="{00000000-0005-0000-0000-0000C8200000}"/>
    <cellStyle name="Normal 2 2 10 2 36 4" xfId="8393" xr:uid="{00000000-0005-0000-0000-0000C9200000}"/>
    <cellStyle name="Normal 2 2 10 2 36 5" xfId="8394" xr:uid="{00000000-0005-0000-0000-0000CA200000}"/>
    <cellStyle name="Normal 2 2 10 2 36 6" xfId="8395" xr:uid="{00000000-0005-0000-0000-0000CB200000}"/>
    <cellStyle name="Normal 2 2 10 2 36 7" xfId="8396" xr:uid="{00000000-0005-0000-0000-0000CC200000}"/>
    <cellStyle name="Normal 2 2 10 2 36 8" xfId="8397" xr:uid="{00000000-0005-0000-0000-0000CD200000}"/>
    <cellStyle name="Normal 2 2 10 2 36 9" xfId="8398" xr:uid="{00000000-0005-0000-0000-0000CE200000}"/>
    <cellStyle name="Normal 2 2 10 2 37" xfId="8399" xr:uid="{00000000-0005-0000-0000-0000CF200000}"/>
    <cellStyle name="Normal 2 2 10 2 37 10" xfId="8400" xr:uid="{00000000-0005-0000-0000-0000D0200000}"/>
    <cellStyle name="Normal 2 2 10 2 37 2" xfId="8401" xr:uid="{00000000-0005-0000-0000-0000D1200000}"/>
    <cellStyle name="Normal 2 2 10 2 37 3" xfId="8402" xr:uid="{00000000-0005-0000-0000-0000D2200000}"/>
    <cellStyle name="Normal 2 2 10 2 37 4" xfId="8403" xr:uid="{00000000-0005-0000-0000-0000D3200000}"/>
    <cellStyle name="Normal 2 2 10 2 37 5" xfId="8404" xr:uid="{00000000-0005-0000-0000-0000D4200000}"/>
    <cellStyle name="Normal 2 2 10 2 37 6" xfId="8405" xr:uid="{00000000-0005-0000-0000-0000D5200000}"/>
    <cellStyle name="Normal 2 2 10 2 37 7" xfId="8406" xr:uid="{00000000-0005-0000-0000-0000D6200000}"/>
    <cellStyle name="Normal 2 2 10 2 37 8" xfId="8407" xr:uid="{00000000-0005-0000-0000-0000D7200000}"/>
    <cellStyle name="Normal 2 2 10 2 37 9" xfId="8408" xr:uid="{00000000-0005-0000-0000-0000D8200000}"/>
    <cellStyle name="Normal 2 2 10 2 38" xfId="8409" xr:uid="{00000000-0005-0000-0000-0000D9200000}"/>
    <cellStyle name="Normal 2 2 10 2 39" xfId="8410" xr:uid="{00000000-0005-0000-0000-0000DA200000}"/>
    <cellStyle name="Normal 2 2 10 2 4" xfId="8411" xr:uid="{00000000-0005-0000-0000-0000DB200000}"/>
    <cellStyle name="Normal 2 2 10 2 4 10" xfId="8412" xr:uid="{00000000-0005-0000-0000-0000DC200000}"/>
    <cellStyle name="Normal 2 2 10 2 4 11" xfId="8413" xr:uid="{00000000-0005-0000-0000-0000DD200000}"/>
    <cellStyle name="Normal 2 2 10 2 4 12" xfId="8414" xr:uid="{00000000-0005-0000-0000-0000DE200000}"/>
    <cellStyle name="Normal 2 2 10 2 4 13" xfId="8415" xr:uid="{00000000-0005-0000-0000-0000DF200000}"/>
    <cellStyle name="Normal 2 2 10 2 4 14" xfId="8416" xr:uid="{00000000-0005-0000-0000-0000E0200000}"/>
    <cellStyle name="Normal 2 2 10 2 4 2" xfId="8417" xr:uid="{00000000-0005-0000-0000-0000E1200000}"/>
    <cellStyle name="Normal 2 2 10 2 4 2 10" xfId="8418" xr:uid="{00000000-0005-0000-0000-0000E2200000}"/>
    <cellStyle name="Normal 2 2 10 2 4 2 2" xfId="8419" xr:uid="{00000000-0005-0000-0000-0000E3200000}"/>
    <cellStyle name="Normal 2 2 10 2 4 2 3" xfId="8420" xr:uid="{00000000-0005-0000-0000-0000E4200000}"/>
    <cellStyle name="Normal 2 2 10 2 4 2 4" xfId="8421" xr:uid="{00000000-0005-0000-0000-0000E5200000}"/>
    <cellStyle name="Normal 2 2 10 2 4 2 5" xfId="8422" xr:uid="{00000000-0005-0000-0000-0000E6200000}"/>
    <cellStyle name="Normal 2 2 10 2 4 2 6" xfId="8423" xr:uid="{00000000-0005-0000-0000-0000E7200000}"/>
    <cellStyle name="Normal 2 2 10 2 4 2 7" xfId="8424" xr:uid="{00000000-0005-0000-0000-0000E8200000}"/>
    <cellStyle name="Normal 2 2 10 2 4 2 8" xfId="8425" xr:uid="{00000000-0005-0000-0000-0000E9200000}"/>
    <cellStyle name="Normal 2 2 10 2 4 2 9" xfId="8426" xr:uid="{00000000-0005-0000-0000-0000EA200000}"/>
    <cellStyle name="Normal 2 2 10 2 4 3" xfId="8427" xr:uid="{00000000-0005-0000-0000-0000EB200000}"/>
    <cellStyle name="Normal 2 2 10 2 4 3 10" xfId="8428" xr:uid="{00000000-0005-0000-0000-0000EC200000}"/>
    <cellStyle name="Normal 2 2 10 2 4 3 2" xfId="8429" xr:uid="{00000000-0005-0000-0000-0000ED200000}"/>
    <cellStyle name="Normal 2 2 10 2 4 3 3" xfId="8430" xr:uid="{00000000-0005-0000-0000-0000EE200000}"/>
    <cellStyle name="Normal 2 2 10 2 4 3 4" xfId="8431" xr:uid="{00000000-0005-0000-0000-0000EF200000}"/>
    <cellStyle name="Normal 2 2 10 2 4 3 5" xfId="8432" xr:uid="{00000000-0005-0000-0000-0000F0200000}"/>
    <cellStyle name="Normal 2 2 10 2 4 3 6" xfId="8433" xr:uid="{00000000-0005-0000-0000-0000F1200000}"/>
    <cellStyle name="Normal 2 2 10 2 4 3 7" xfId="8434" xr:uid="{00000000-0005-0000-0000-0000F2200000}"/>
    <cellStyle name="Normal 2 2 10 2 4 3 8" xfId="8435" xr:uid="{00000000-0005-0000-0000-0000F3200000}"/>
    <cellStyle name="Normal 2 2 10 2 4 3 9" xfId="8436" xr:uid="{00000000-0005-0000-0000-0000F4200000}"/>
    <cellStyle name="Normal 2 2 10 2 4 4" xfId="8437" xr:uid="{00000000-0005-0000-0000-0000F5200000}"/>
    <cellStyle name="Normal 2 2 10 2 4 4 10" xfId="8438" xr:uid="{00000000-0005-0000-0000-0000F6200000}"/>
    <cellStyle name="Normal 2 2 10 2 4 4 2" xfId="8439" xr:uid="{00000000-0005-0000-0000-0000F7200000}"/>
    <cellStyle name="Normal 2 2 10 2 4 4 3" xfId="8440" xr:uid="{00000000-0005-0000-0000-0000F8200000}"/>
    <cellStyle name="Normal 2 2 10 2 4 4 4" xfId="8441" xr:uid="{00000000-0005-0000-0000-0000F9200000}"/>
    <cellStyle name="Normal 2 2 10 2 4 4 5" xfId="8442" xr:uid="{00000000-0005-0000-0000-0000FA200000}"/>
    <cellStyle name="Normal 2 2 10 2 4 4 6" xfId="8443" xr:uid="{00000000-0005-0000-0000-0000FB200000}"/>
    <cellStyle name="Normal 2 2 10 2 4 4 7" xfId="8444" xr:uid="{00000000-0005-0000-0000-0000FC200000}"/>
    <cellStyle name="Normal 2 2 10 2 4 4 8" xfId="8445" xr:uid="{00000000-0005-0000-0000-0000FD200000}"/>
    <cellStyle name="Normal 2 2 10 2 4 4 9" xfId="8446" xr:uid="{00000000-0005-0000-0000-0000FE200000}"/>
    <cellStyle name="Normal 2 2 10 2 4 5" xfId="8447" xr:uid="{00000000-0005-0000-0000-0000FF200000}"/>
    <cellStyle name="Normal 2 2 10 2 4 5 10" xfId="8448" xr:uid="{00000000-0005-0000-0000-000000210000}"/>
    <cellStyle name="Normal 2 2 10 2 4 5 2" xfId="8449" xr:uid="{00000000-0005-0000-0000-000001210000}"/>
    <cellStyle name="Normal 2 2 10 2 4 5 3" xfId="8450" xr:uid="{00000000-0005-0000-0000-000002210000}"/>
    <cellStyle name="Normal 2 2 10 2 4 5 4" xfId="8451" xr:uid="{00000000-0005-0000-0000-000003210000}"/>
    <cellStyle name="Normal 2 2 10 2 4 5 5" xfId="8452" xr:uid="{00000000-0005-0000-0000-000004210000}"/>
    <cellStyle name="Normal 2 2 10 2 4 5 6" xfId="8453" xr:uid="{00000000-0005-0000-0000-000005210000}"/>
    <cellStyle name="Normal 2 2 10 2 4 5 7" xfId="8454" xr:uid="{00000000-0005-0000-0000-000006210000}"/>
    <cellStyle name="Normal 2 2 10 2 4 5 8" xfId="8455" xr:uid="{00000000-0005-0000-0000-000007210000}"/>
    <cellStyle name="Normal 2 2 10 2 4 5 9" xfId="8456" xr:uid="{00000000-0005-0000-0000-000008210000}"/>
    <cellStyle name="Normal 2 2 10 2 4 6" xfId="8457" xr:uid="{00000000-0005-0000-0000-000009210000}"/>
    <cellStyle name="Normal 2 2 10 2 4 7" xfId="8458" xr:uid="{00000000-0005-0000-0000-00000A210000}"/>
    <cellStyle name="Normal 2 2 10 2 4 8" xfId="8459" xr:uid="{00000000-0005-0000-0000-00000B210000}"/>
    <cellStyle name="Normal 2 2 10 2 4 9" xfId="8460" xr:uid="{00000000-0005-0000-0000-00000C210000}"/>
    <cellStyle name="Normal 2 2 10 2 40" xfId="8461" xr:uid="{00000000-0005-0000-0000-00000D210000}"/>
    <cellStyle name="Normal 2 2 10 2 41" xfId="8462" xr:uid="{00000000-0005-0000-0000-00000E210000}"/>
    <cellStyle name="Normal 2 2 10 2 42" xfId="8463" xr:uid="{00000000-0005-0000-0000-00000F210000}"/>
    <cellStyle name="Normal 2 2 10 2 43" xfId="8464" xr:uid="{00000000-0005-0000-0000-000010210000}"/>
    <cellStyle name="Normal 2 2 10 2 44" xfId="8465" xr:uid="{00000000-0005-0000-0000-000011210000}"/>
    <cellStyle name="Normal 2 2 10 2 45" xfId="8466" xr:uid="{00000000-0005-0000-0000-000012210000}"/>
    <cellStyle name="Normal 2 2 10 2 46" xfId="8467" xr:uid="{00000000-0005-0000-0000-000013210000}"/>
    <cellStyle name="Normal 2 2 10 2 5" xfId="8468" xr:uid="{00000000-0005-0000-0000-000014210000}"/>
    <cellStyle name="Normal 2 2 10 2 5 10" xfId="8469" xr:uid="{00000000-0005-0000-0000-000015210000}"/>
    <cellStyle name="Normal 2 2 10 2 5 11" xfId="8470" xr:uid="{00000000-0005-0000-0000-000016210000}"/>
    <cellStyle name="Normal 2 2 10 2 5 12" xfId="8471" xr:uid="{00000000-0005-0000-0000-000017210000}"/>
    <cellStyle name="Normal 2 2 10 2 5 13" xfId="8472" xr:uid="{00000000-0005-0000-0000-000018210000}"/>
    <cellStyle name="Normal 2 2 10 2 5 14" xfId="8473" xr:uid="{00000000-0005-0000-0000-000019210000}"/>
    <cellStyle name="Normal 2 2 10 2 5 2" xfId="8474" xr:uid="{00000000-0005-0000-0000-00001A210000}"/>
    <cellStyle name="Normal 2 2 10 2 5 2 10" xfId="8475" xr:uid="{00000000-0005-0000-0000-00001B210000}"/>
    <cellStyle name="Normal 2 2 10 2 5 2 2" xfId="8476" xr:uid="{00000000-0005-0000-0000-00001C210000}"/>
    <cellStyle name="Normal 2 2 10 2 5 2 3" xfId="8477" xr:uid="{00000000-0005-0000-0000-00001D210000}"/>
    <cellStyle name="Normal 2 2 10 2 5 2 4" xfId="8478" xr:uid="{00000000-0005-0000-0000-00001E210000}"/>
    <cellStyle name="Normal 2 2 10 2 5 2 5" xfId="8479" xr:uid="{00000000-0005-0000-0000-00001F210000}"/>
    <cellStyle name="Normal 2 2 10 2 5 2 6" xfId="8480" xr:uid="{00000000-0005-0000-0000-000020210000}"/>
    <cellStyle name="Normal 2 2 10 2 5 2 7" xfId="8481" xr:uid="{00000000-0005-0000-0000-000021210000}"/>
    <cellStyle name="Normal 2 2 10 2 5 2 8" xfId="8482" xr:uid="{00000000-0005-0000-0000-000022210000}"/>
    <cellStyle name="Normal 2 2 10 2 5 2 9" xfId="8483" xr:uid="{00000000-0005-0000-0000-000023210000}"/>
    <cellStyle name="Normal 2 2 10 2 5 3" xfId="8484" xr:uid="{00000000-0005-0000-0000-000024210000}"/>
    <cellStyle name="Normal 2 2 10 2 5 3 10" xfId="8485" xr:uid="{00000000-0005-0000-0000-000025210000}"/>
    <cellStyle name="Normal 2 2 10 2 5 3 2" xfId="8486" xr:uid="{00000000-0005-0000-0000-000026210000}"/>
    <cellStyle name="Normal 2 2 10 2 5 3 3" xfId="8487" xr:uid="{00000000-0005-0000-0000-000027210000}"/>
    <cellStyle name="Normal 2 2 10 2 5 3 4" xfId="8488" xr:uid="{00000000-0005-0000-0000-000028210000}"/>
    <cellStyle name="Normal 2 2 10 2 5 3 5" xfId="8489" xr:uid="{00000000-0005-0000-0000-000029210000}"/>
    <cellStyle name="Normal 2 2 10 2 5 3 6" xfId="8490" xr:uid="{00000000-0005-0000-0000-00002A210000}"/>
    <cellStyle name="Normal 2 2 10 2 5 3 7" xfId="8491" xr:uid="{00000000-0005-0000-0000-00002B210000}"/>
    <cellStyle name="Normal 2 2 10 2 5 3 8" xfId="8492" xr:uid="{00000000-0005-0000-0000-00002C210000}"/>
    <cellStyle name="Normal 2 2 10 2 5 3 9" xfId="8493" xr:uid="{00000000-0005-0000-0000-00002D210000}"/>
    <cellStyle name="Normal 2 2 10 2 5 4" xfId="8494" xr:uid="{00000000-0005-0000-0000-00002E210000}"/>
    <cellStyle name="Normal 2 2 10 2 5 4 10" xfId="8495" xr:uid="{00000000-0005-0000-0000-00002F210000}"/>
    <cellStyle name="Normal 2 2 10 2 5 4 2" xfId="8496" xr:uid="{00000000-0005-0000-0000-000030210000}"/>
    <cellStyle name="Normal 2 2 10 2 5 4 3" xfId="8497" xr:uid="{00000000-0005-0000-0000-000031210000}"/>
    <cellStyle name="Normal 2 2 10 2 5 4 4" xfId="8498" xr:uid="{00000000-0005-0000-0000-000032210000}"/>
    <cellStyle name="Normal 2 2 10 2 5 4 5" xfId="8499" xr:uid="{00000000-0005-0000-0000-000033210000}"/>
    <cellStyle name="Normal 2 2 10 2 5 4 6" xfId="8500" xr:uid="{00000000-0005-0000-0000-000034210000}"/>
    <cellStyle name="Normal 2 2 10 2 5 4 7" xfId="8501" xr:uid="{00000000-0005-0000-0000-000035210000}"/>
    <cellStyle name="Normal 2 2 10 2 5 4 8" xfId="8502" xr:uid="{00000000-0005-0000-0000-000036210000}"/>
    <cellStyle name="Normal 2 2 10 2 5 4 9" xfId="8503" xr:uid="{00000000-0005-0000-0000-000037210000}"/>
    <cellStyle name="Normal 2 2 10 2 5 5" xfId="8504" xr:uid="{00000000-0005-0000-0000-000038210000}"/>
    <cellStyle name="Normal 2 2 10 2 5 5 10" xfId="8505" xr:uid="{00000000-0005-0000-0000-000039210000}"/>
    <cellStyle name="Normal 2 2 10 2 5 5 2" xfId="8506" xr:uid="{00000000-0005-0000-0000-00003A210000}"/>
    <cellStyle name="Normal 2 2 10 2 5 5 3" xfId="8507" xr:uid="{00000000-0005-0000-0000-00003B210000}"/>
    <cellStyle name="Normal 2 2 10 2 5 5 4" xfId="8508" xr:uid="{00000000-0005-0000-0000-00003C210000}"/>
    <cellStyle name="Normal 2 2 10 2 5 5 5" xfId="8509" xr:uid="{00000000-0005-0000-0000-00003D210000}"/>
    <cellStyle name="Normal 2 2 10 2 5 5 6" xfId="8510" xr:uid="{00000000-0005-0000-0000-00003E210000}"/>
    <cellStyle name="Normal 2 2 10 2 5 5 7" xfId="8511" xr:uid="{00000000-0005-0000-0000-00003F210000}"/>
    <cellStyle name="Normal 2 2 10 2 5 5 8" xfId="8512" xr:uid="{00000000-0005-0000-0000-000040210000}"/>
    <cellStyle name="Normal 2 2 10 2 5 5 9" xfId="8513" xr:uid="{00000000-0005-0000-0000-000041210000}"/>
    <cellStyle name="Normal 2 2 10 2 5 6" xfId="8514" xr:uid="{00000000-0005-0000-0000-000042210000}"/>
    <cellStyle name="Normal 2 2 10 2 5 7" xfId="8515" xr:uid="{00000000-0005-0000-0000-000043210000}"/>
    <cellStyle name="Normal 2 2 10 2 5 8" xfId="8516" xr:uid="{00000000-0005-0000-0000-000044210000}"/>
    <cellStyle name="Normal 2 2 10 2 5 9" xfId="8517" xr:uid="{00000000-0005-0000-0000-000045210000}"/>
    <cellStyle name="Normal 2 2 10 2 6" xfId="8518" xr:uid="{00000000-0005-0000-0000-000046210000}"/>
    <cellStyle name="Normal 2 2 10 2 6 10" xfId="8519" xr:uid="{00000000-0005-0000-0000-000047210000}"/>
    <cellStyle name="Normal 2 2 10 2 6 11" xfId="8520" xr:uid="{00000000-0005-0000-0000-000048210000}"/>
    <cellStyle name="Normal 2 2 10 2 6 12" xfId="8521" xr:uid="{00000000-0005-0000-0000-000049210000}"/>
    <cellStyle name="Normal 2 2 10 2 6 13" xfId="8522" xr:uid="{00000000-0005-0000-0000-00004A210000}"/>
    <cellStyle name="Normal 2 2 10 2 6 14" xfId="8523" xr:uid="{00000000-0005-0000-0000-00004B210000}"/>
    <cellStyle name="Normal 2 2 10 2 6 2" xfId="8524" xr:uid="{00000000-0005-0000-0000-00004C210000}"/>
    <cellStyle name="Normal 2 2 10 2 6 2 10" xfId="8525" xr:uid="{00000000-0005-0000-0000-00004D210000}"/>
    <cellStyle name="Normal 2 2 10 2 6 2 2" xfId="8526" xr:uid="{00000000-0005-0000-0000-00004E210000}"/>
    <cellStyle name="Normal 2 2 10 2 6 2 3" xfId="8527" xr:uid="{00000000-0005-0000-0000-00004F210000}"/>
    <cellStyle name="Normal 2 2 10 2 6 2 4" xfId="8528" xr:uid="{00000000-0005-0000-0000-000050210000}"/>
    <cellStyle name="Normal 2 2 10 2 6 2 5" xfId="8529" xr:uid="{00000000-0005-0000-0000-000051210000}"/>
    <cellStyle name="Normal 2 2 10 2 6 2 6" xfId="8530" xr:uid="{00000000-0005-0000-0000-000052210000}"/>
    <cellStyle name="Normal 2 2 10 2 6 2 7" xfId="8531" xr:uid="{00000000-0005-0000-0000-000053210000}"/>
    <cellStyle name="Normal 2 2 10 2 6 2 8" xfId="8532" xr:uid="{00000000-0005-0000-0000-000054210000}"/>
    <cellStyle name="Normal 2 2 10 2 6 2 9" xfId="8533" xr:uid="{00000000-0005-0000-0000-000055210000}"/>
    <cellStyle name="Normal 2 2 10 2 6 3" xfId="8534" xr:uid="{00000000-0005-0000-0000-000056210000}"/>
    <cellStyle name="Normal 2 2 10 2 6 3 10" xfId="8535" xr:uid="{00000000-0005-0000-0000-000057210000}"/>
    <cellStyle name="Normal 2 2 10 2 6 3 2" xfId="8536" xr:uid="{00000000-0005-0000-0000-000058210000}"/>
    <cellStyle name="Normal 2 2 10 2 6 3 3" xfId="8537" xr:uid="{00000000-0005-0000-0000-000059210000}"/>
    <cellStyle name="Normal 2 2 10 2 6 3 4" xfId="8538" xr:uid="{00000000-0005-0000-0000-00005A210000}"/>
    <cellStyle name="Normal 2 2 10 2 6 3 5" xfId="8539" xr:uid="{00000000-0005-0000-0000-00005B210000}"/>
    <cellStyle name="Normal 2 2 10 2 6 3 6" xfId="8540" xr:uid="{00000000-0005-0000-0000-00005C210000}"/>
    <cellStyle name="Normal 2 2 10 2 6 3 7" xfId="8541" xr:uid="{00000000-0005-0000-0000-00005D210000}"/>
    <cellStyle name="Normal 2 2 10 2 6 3 8" xfId="8542" xr:uid="{00000000-0005-0000-0000-00005E210000}"/>
    <cellStyle name="Normal 2 2 10 2 6 3 9" xfId="8543" xr:uid="{00000000-0005-0000-0000-00005F210000}"/>
    <cellStyle name="Normal 2 2 10 2 6 4" xfId="8544" xr:uid="{00000000-0005-0000-0000-000060210000}"/>
    <cellStyle name="Normal 2 2 10 2 6 4 10" xfId="8545" xr:uid="{00000000-0005-0000-0000-000061210000}"/>
    <cellStyle name="Normal 2 2 10 2 6 4 2" xfId="8546" xr:uid="{00000000-0005-0000-0000-000062210000}"/>
    <cellStyle name="Normal 2 2 10 2 6 4 3" xfId="8547" xr:uid="{00000000-0005-0000-0000-000063210000}"/>
    <cellStyle name="Normal 2 2 10 2 6 4 4" xfId="8548" xr:uid="{00000000-0005-0000-0000-000064210000}"/>
    <cellStyle name="Normal 2 2 10 2 6 4 5" xfId="8549" xr:uid="{00000000-0005-0000-0000-000065210000}"/>
    <cellStyle name="Normal 2 2 10 2 6 4 6" xfId="8550" xr:uid="{00000000-0005-0000-0000-000066210000}"/>
    <cellStyle name="Normal 2 2 10 2 6 4 7" xfId="8551" xr:uid="{00000000-0005-0000-0000-000067210000}"/>
    <cellStyle name="Normal 2 2 10 2 6 4 8" xfId="8552" xr:uid="{00000000-0005-0000-0000-000068210000}"/>
    <cellStyle name="Normal 2 2 10 2 6 4 9" xfId="8553" xr:uid="{00000000-0005-0000-0000-000069210000}"/>
    <cellStyle name="Normal 2 2 10 2 6 5" xfId="8554" xr:uid="{00000000-0005-0000-0000-00006A210000}"/>
    <cellStyle name="Normal 2 2 10 2 6 5 10" xfId="8555" xr:uid="{00000000-0005-0000-0000-00006B210000}"/>
    <cellStyle name="Normal 2 2 10 2 6 5 2" xfId="8556" xr:uid="{00000000-0005-0000-0000-00006C210000}"/>
    <cellStyle name="Normal 2 2 10 2 6 5 3" xfId="8557" xr:uid="{00000000-0005-0000-0000-00006D210000}"/>
    <cellStyle name="Normal 2 2 10 2 6 5 4" xfId="8558" xr:uid="{00000000-0005-0000-0000-00006E210000}"/>
    <cellStyle name="Normal 2 2 10 2 6 5 5" xfId="8559" xr:uid="{00000000-0005-0000-0000-00006F210000}"/>
    <cellStyle name="Normal 2 2 10 2 6 5 6" xfId="8560" xr:uid="{00000000-0005-0000-0000-000070210000}"/>
    <cellStyle name="Normal 2 2 10 2 6 5 7" xfId="8561" xr:uid="{00000000-0005-0000-0000-000071210000}"/>
    <cellStyle name="Normal 2 2 10 2 6 5 8" xfId="8562" xr:uid="{00000000-0005-0000-0000-000072210000}"/>
    <cellStyle name="Normal 2 2 10 2 6 5 9" xfId="8563" xr:uid="{00000000-0005-0000-0000-000073210000}"/>
    <cellStyle name="Normal 2 2 10 2 6 6" xfId="8564" xr:uid="{00000000-0005-0000-0000-000074210000}"/>
    <cellStyle name="Normal 2 2 10 2 6 7" xfId="8565" xr:uid="{00000000-0005-0000-0000-000075210000}"/>
    <cellStyle name="Normal 2 2 10 2 6 8" xfId="8566" xr:uid="{00000000-0005-0000-0000-000076210000}"/>
    <cellStyle name="Normal 2 2 10 2 6 9" xfId="8567" xr:uid="{00000000-0005-0000-0000-000077210000}"/>
    <cellStyle name="Normal 2 2 10 2 7" xfId="8568" xr:uid="{00000000-0005-0000-0000-000078210000}"/>
    <cellStyle name="Normal 2 2 10 2 7 10" xfId="8569" xr:uid="{00000000-0005-0000-0000-000079210000}"/>
    <cellStyle name="Normal 2 2 10 2 7 11" xfId="8570" xr:uid="{00000000-0005-0000-0000-00007A210000}"/>
    <cellStyle name="Normal 2 2 10 2 7 12" xfId="8571" xr:uid="{00000000-0005-0000-0000-00007B210000}"/>
    <cellStyle name="Normal 2 2 10 2 7 13" xfId="8572" xr:uid="{00000000-0005-0000-0000-00007C210000}"/>
    <cellStyle name="Normal 2 2 10 2 7 14" xfId="8573" xr:uid="{00000000-0005-0000-0000-00007D210000}"/>
    <cellStyle name="Normal 2 2 10 2 7 2" xfId="8574" xr:uid="{00000000-0005-0000-0000-00007E210000}"/>
    <cellStyle name="Normal 2 2 10 2 7 2 10" xfId="8575" xr:uid="{00000000-0005-0000-0000-00007F210000}"/>
    <cellStyle name="Normal 2 2 10 2 7 2 2" xfId="8576" xr:uid="{00000000-0005-0000-0000-000080210000}"/>
    <cellStyle name="Normal 2 2 10 2 7 2 3" xfId="8577" xr:uid="{00000000-0005-0000-0000-000081210000}"/>
    <cellStyle name="Normal 2 2 10 2 7 2 4" xfId="8578" xr:uid="{00000000-0005-0000-0000-000082210000}"/>
    <cellStyle name="Normal 2 2 10 2 7 2 5" xfId="8579" xr:uid="{00000000-0005-0000-0000-000083210000}"/>
    <cellStyle name="Normal 2 2 10 2 7 2 6" xfId="8580" xr:uid="{00000000-0005-0000-0000-000084210000}"/>
    <cellStyle name="Normal 2 2 10 2 7 2 7" xfId="8581" xr:uid="{00000000-0005-0000-0000-000085210000}"/>
    <cellStyle name="Normal 2 2 10 2 7 2 8" xfId="8582" xr:uid="{00000000-0005-0000-0000-000086210000}"/>
    <cellStyle name="Normal 2 2 10 2 7 2 9" xfId="8583" xr:uid="{00000000-0005-0000-0000-000087210000}"/>
    <cellStyle name="Normal 2 2 10 2 7 3" xfId="8584" xr:uid="{00000000-0005-0000-0000-000088210000}"/>
    <cellStyle name="Normal 2 2 10 2 7 3 10" xfId="8585" xr:uid="{00000000-0005-0000-0000-000089210000}"/>
    <cellStyle name="Normal 2 2 10 2 7 3 2" xfId="8586" xr:uid="{00000000-0005-0000-0000-00008A210000}"/>
    <cellStyle name="Normal 2 2 10 2 7 3 3" xfId="8587" xr:uid="{00000000-0005-0000-0000-00008B210000}"/>
    <cellStyle name="Normal 2 2 10 2 7 3 4" xfId="8588" xr:uid="{00000000-0005-0000-0000-00008C210000}"/>
    <cellStyle name="Normal 2 2 10 2 7 3 5" xfId="8589" xr:uid="{00000000-0005-0000-0000-00008D210000}"/>
    <cellStyle name="Normal 2 2 10 2 7 3 6" xfId="8590" xr:uid="{00000000-0005-0000-0000-00008E210000}"/>
    <cellStyle name="Normal 2 2 10 2 7 3 7" xfId="8591" xr:uid="{00000000-0005-0000-0000-00008F210000}"/>
    <cellStyle name="Normal 2 2 10 2 7 3 8" xfId="8592" xr:uid="{00000000-0005-0000-0000-000090210000}"/>
    <cellStyle name="Normal 2 2 10 2 7 3 9" xfId="8593" xr:uid="{00000000-0005-0000-0000-000091210000}"/>
    <cellStyle name="Normal 2 2 10 2 7 4" xfId="8594" xr:uid="{00000000-0005-0000-0000-000092210000}"/>
    <cellStyle name="Normal 2 2 10 2 7 4 10" xfId="8595" xr:uid="{00000000-0005-0000-0000-000093210000}"/>
    <cellStyle name="Normal 2 2 10 2 7 4 2" xfId="8596" xr:uid="{00000000-0005-0000-0000-000094210000}"/>
    <cellStyle name="Normal 2 2 10 2 7 4 3" xfId="8597" xr:uid="{00000000-0005-0000-0000-000095210000}"/>
    <cellStyle name="Normal 2 2 10 2 7 4 4" xfId="8598" xr:uid="{00000000-0005-0000-0000-000096210000}"/>
    <cellStyle name="Normal 2 2 10 2 7 4 5" xfId="8599" xr:uid="{00000000-0005-0000-0000-000097210000}"/>
    <cellStyle name="Normal 2 2 10 2 7 4 6" xfId="8600" xr:uid="{00000000-0005-0000-0000-000098210000}"/>
    <cellStyle name="Normal 2 2 10 2 7 4 7" xfId="8601" xr:uid="{00000000-0005-0000-0000-000099210000}"/>
    <cellStyle name="Normal 2 2 10 2 7 4 8" xfId="8602" xr:uid="{00000000-0005-0000-0000-00009A210000}"/>
    <cellStyle name="Normal 2 2 10 2 7 4 9" xfId="8603" xr:uid="{00000000-0005-0000-0000-00009B210000}"/>
    <cellStyle name="Normal 2 2 10 2 7 5" xfId="8604" xr:uid="{00000000-0005-0000-0000-00009C210000}"/>
    <cellStyle name="Normal 2 2 10 2 7 5 10" xfId="8605" xr:uid="{00000000-0005-0000-0000-00009D210000}"/>
    <cellStyle name="Normal 2 2 10 2 7 5 2" xfId="8606" xr:uid="{00000000-0005-0000-0000-00009E210000}"/>
    <cellStyle name="Normal 2 2 10 2 7 5 3" xfId="8607" xr:uid="{00000000-0005-0000-0000-00009F210000}"/>
    <cellStyle name="Normal 2 2 10 2 7 5 4" xfId="8608" xr:uid="{00000000-0005-0000-0000-0000A0210000}"/>
    <cellStyle name="Normal 2 2 10 2 7 5 5" xfId="8609" xr:uid="{00000000-0005-0000-0000-0000A1210000}"/>
    <cellStyle name="Normal 2 2 10 2 7 5 6" xfId="8610" xr:uid="{00000000-0005-0000-0000-0000A2210000}"/>
    <cellStyle name="Normal 2 2 10 2 7 5 7" xfId="8611" xr:uid="{00000000-0005-0000-0000-0000A3210000}"/>
    <cellStyle name="Normal 2 2 10 2 7 5 8" xfId="8612" xr:uid="{00000000-0005-0000-0000-0000A4210000}"/>
    <cellStyle name="Normal 2 2 10 2 7 5 9" xfId="8613" xr:uid="{00000000-0005-0000-0000-0000A5210000}"/>
    <cellStyle name="Normal 2 2 10 2 7 6" xfId="8614" xr:uid="{00000000-0005-0000-0000-0000A6210000}"/>
    <cellStyle name="Normal 2 2 10 2 7 7" xfId="8615" xr:uid="{00000000-0005-0000-0000-0000A7210000}"/>
    <cellStyle name="Normal 2 2 10 2 7 8" xfId="8616" xr:uid="{00000000-0005-0000-0000-0000A8210000}"/>
    <cellStyle name="Normal 2 2 10 2 7 9" xfId="8617" xr:uid="{00000000-0005-0000-0000-0000A9210000}"/>
    <cellStyle name="Normal 2 2 10 2 8" xfId="8618" xr:uid="{00000000-0005-0000-0000-0000AA210000}"/>
    <cellStyle name="Normal 2 2 10 2 8 10" xfId="8619" xr:uid="{00000000-0005-0000-0000-0000AB210000}"/>
    <cellStyle name="Normal 2 2 10 2 8 11" xfId="8620" xr:uid="{00000000-0005-0000-0000-0000AC210000}"/>
    <cellStyle name="Normal 2 2 10 2 8 12" xfId="8621" xr:uid="{00000000-0005-0000-0000-0000AD210000}"/>
    <cellStyle name="Normal 2 2 10 2 8 13" xfId="8622" xr:uid="{00000000-0005-0000-0000-0000AE210000}"/>
    <cellStyle name="Normal 2 2 10 2 8 14" xfId="8623" xr:uid="{00000000-0005-0000-0000-0000AF210000}"/>
    <cellStyle name="Normal 2 2 10 2 8 2" xfId="8624" xr:uid="{00000000-0005-0000-0000-0000B0210000}"/>
    <cellStyle name="Normal 2 2 10 2 8 2 10" xfId="8625" xr:uid="{00000000-0005-0000-0000-0000B1210000}"/>
    <cellStyle name="Normal 2 2 10 2 8 2 2" xfId="8626" xr:uid="{00000000-0005-0000-0000-0000B2210000}"/>
    <cellStyle name="Normal 2 2 10 2 8 2 3" xfId="8627" xr:uid="{00000000-0005-0000-0000-0000B3210000}"/>
    <cellStyle name="Normal 2 2 10 2 8 2 4" xfId="8628" xr:uid="{00000000-0005-0000-0000-0000B4210000}"/>
    <cellStyle name="Normal 2 2 10 2 8 2 5" xfId="8629" xr:uid="{00000000-0005-0000-0000-0000B5210000}"/>
    <cellStyle name="Normal 2 2 10 2 8 2 6" xfId="8630" xr:uid="{00000000-0005-0000-0000-0000B6210000}"/>
    <cellStyle name="Normal 2 2 10 2 8 2 7" xfId="8631" xr:uid="{00000000-0005-0000-0000-0000B7210000}"/>
    <cellStyle name="Normal 2 2 10 2 8 2 8" xfId="8632" xr:uid="{00000000-0005-0000-0000-0000B8210000}"/>
    <cellStyle name="Normal 2 2 10 2 8 2 9" xfId="8633" xr:uid="{00000000-0005-0000-0000-0000B9210000}"/>
    <cellStyle name="Normal 2 2 10 2 8 3" xfId="8634" xr:uid="{00000000-0005-0000-0000-0000BA210000}"/>
    <cellStyle name="Normal 2 2 10 2 8 3 10" xfId="8635" xr:uid="{00000000-0005-0000-0000-0000BB210000}"/>
    <cellStyle name="Normal 2 2 10 2 8 3 2" xfId="8636" xr:uid="{00000000-0005-0000-0000-0000BC210000}"/>
    <cellStyle name="Normal 2 2 10 2 8 3 3" xfId="8637" xr:uid="{00000000-0005-0000-0000-0000BD210000}"/>
    <cellStyle name="Normal 2 2 10 2 8 3 4" xfId="8638" xr:uid="{00000000-0005-0000-0000-0000BE210000}"/>
    <cellStyle name="Normal 2 2 10 2 8 3 5" xfId="8639" xr:uid="{00000000-0005-0000-0000-0000BF210000}"/>
    <cellStyle name="Normal 2 2 10 2 8 3 6" xfId="8640" xr:uid="{00000000-0005-0000-0000-0000C0210000}"/>
    <cellStyle name="Normal 2 2 10 2 8 3 7" xfId="8641" xr:uid="{00000000-0005-0000-0000-0000C1210000}"/>
    <cellStyle name="Normal 2 2 10 2 8 3 8" xfId="8642" xr:uid="{00000000-0005-0000-0000-0000C2210000}"/>
    <cellStyle name="Normal 2 2 10 2 8 3 9" xfId="8643" xr:uid="{00000000-0005-0000-0000-0000C3210000}"/>
    <cellStyle name="Normal 2 2 10 2 8 4" xfId="8644" xr:uid="{00000000-0005-0000-0000-0000C4210000}"/>
    <cellStyle name="Normal 2 2 10 2 8 4 10" xfId="8645" xr:uid="{00000000-0005-0000-0000-0000C5210000}"/>
    <cellStyle name="Normal 2 2 10 2 8 4 2" xfId="8646" xr:uid="{00000000-0005-0000-0000-0000C6210000}"/>
    <cellStyle name="Normal 2 2 10 2 8 4 3" xfId="8647" xr:uid="{00000000-0005-0000-0000-0000C7210000}"/>
    <cellStyle name="Normal 2 2 10 2 8 4 4" xfId="8648" xr:uid="{00000000-0005-0000-0000-0000C8210000}"/>
    <cellStyle name="Normal 2 2 10 2 8 4 5" xfId="8649" xr:uid="{00000000-0005-0000-0000-0000C9210000}"/>
    <cellStyle name="Normal 2 2 10 2 8 4 6" xfId="8650" xr:uid="{00000000-0005-0000-0000-0000CA210000}"/>
    <cellStyle name="Normal 2 2 10 2 8 4 7" xfId="8651" xr:uid="{00000000-0005-0000-0000-0000CB210000}"/>
    <cellStyle name="Normal 2 2 10 2 8 4 8" xfId="8652" xr:uid="{00000000-0005-0000-0000-0000CC210000}"/>
    <cellStyle name="Normal 2 2 10 2 8 4 9" xfId="8653" xr:uid="{00000000-0005-0000-0000-0000CD210000}"/>
    <cellStyle name="Normal 2 2 10 2 8 5" xfId="8654" xr:uid="{00000000-0005-0000-0000-0000CE210000}"/>
    <cellStyle name="Normal 2 2 10 2 8 5 10" xfId="8655" xr:uid="{00000000-0005-0000-0000-0000CF210000}"/>
    <cellStyle name="Normal 2 2 10 2 8 5 2" xfId="8656" xr:uid="{00000000-0005-0000-0000-0000D0210000}"/>
    <cellStyle name="Normal 2 2 10 2 8 5 3" xfId="8657" xr:uid="{00000000-0005-0000-0000-0000D1210000}"/>
    <cellStyle name="Normal 2 2 10 2 8 5 4" xfId="8658" xr:uid="{00000000-0005-0000-0000-0000D2210000}"/>
    <cellStyle name="Normal 2 2 10 2 8 5 5" xfId="8659" xr:uid="{00000000-0005-0000-0000-0000D3210000}"/>
    <cellStyle name="Normal 2 2 10 2 8 5 6" xfId="8660" xr:uid="{00000000-0005-0000-0000-0000D4210000}"/>
    <cellStyle name="Normal 2 2 10 2 8 5 7" xfId="8661" xr:uid="{00000000-0005-0000-0000-0000D5210000}"/>
    <cellStyle name="Normal 2 2 10 2 8 5 8" xfId="8662" xr:uid="{00000000-0005-0000-0000-0000D6210000}"/>
    <cellStyle name="Normal 2 2 10 2 8 5 9" xfId="8663" xr:uid="{00000000-0005-0000-0000-0000D7210000}"/>
    <cellStyle name="Normal 2 2 10 2 8 6" xfId="8664" xr:uid="{00000000-0005-0000-0000-0000D8210000}"/>
    <cellStyle name="Normal 2 2 10 2 8 7" xfId="8665" xr:uid="{00000000-0005-0000-0000-0000D9210000}"/>
    <cellStyle name="Normal 2 2 10 2 8 8" xfId="8666" xr:uid="{00000000-0005-0000-0000-0000DA210000}"/>
    <cellStyle name="Normal 2 2 10 2 8 9" xfId="8667" xr:uid="{00000000-0005-0000-0000-0000DB210000}"/>
    <cellStyle name="Normal 2 2 10 2 9" xfId="8668" xr:uid="{00000000-0005-0000-0000-0000DC210000}"/>
    <cellStyle name="Normal 2 2 10 2 9 10" xfId="8669" xr:uid="{00000000-0005-0000-0000-0000DD210000}"/>
    <cellStyle name="Normal 2 2 10 2 9 11" xfId="8670" xr:uid="{00000000-0005-0000-0000-0000DE210000}"/>
    <cellStyle name="Normal 2 2 10 2 9 12" xfId="8671" xr:uid="{00000000-0005-0000-0000-0000DF210000}"/>
    <cellStyle name="Normal 2 2 10 2 9 13" xfId="8672" xr:uid="{00000000-0005-0000-0000-0000E0210000}"/>
    <cellStyle name="Normal 2 2 10 2 9 14" xfId="8673" xr:uid="{00000000-0005-0000-0000-0000E1210000}"/>
    <cellStyle name="Normal 2 2 10 2 9 2" xfId="8674" xr:uid="{00000000-0005-0000-0000-0000E2210000}"/>
    <cellStyle name="Normal 2 2 10 2 9 2 10" xfId="8675" xr:uid="{00000000-0005-0000-0000-0000E3210000}"/>
    <cellStyle name="Normal 2 2 10 2 9 2 2" xfId="8676" xr:uid="{00000000-0005-0000-0000-0000E4210000}"/>
    <cellStyle name="Normal 2 2 10 2 9 2 3" xfId="8677" xr:uid="{00000000-0005-0000-0000-0000E5210000}"/>
    <cellStyle name="Normal 2 2 10 2 9 2 4" xfId="8678" xr:uid="{00000000-0005-0000-0000-0000E6210000}"/>
    <cellStyle name="Normal 2 2 10 2 9 2 5" xfId="8679" xr:uid="{00000000-0005-0000-0000-0000E7210000}"/>
    <cellStyle name="Normal 2 2 10 2 9 2 6" xfId="8680" xr:uid="{00000000-0005-0000-0000-0000E8210000}"/>
    <cellStyle name="Normal 2 2 10 2 9 2 7" xfId="8681" xr:uid="{00000000-0005-0000-0000-0000E9210000}"/>
    <cellStyle name="Normal 2 2 10 2 9 2 8" xfId="8682" xr:uid="{00000000-0005-0000-0000-0000EA210000}"/>
    <cellStyle name="Normal 2 2 10 2 9 2 9" xfId="8683" xr:uid="{00000000-0005-0000-0000-0000EB210000}"/>
    <cellStyle name="Normal 2 2 10 2 9 3" xfId="8684" xr:uid="{00000000-0005-0000-0000-0000EC210000}"/>
    <cellStyle name="Normal 2 2 10 2 9 3 10" xfId="8685" xr:uid="{00000000-0005-0000-0000-0000ED210000}"/>
    <cellStyle name="Normal 2 2 10 2 9 3 2" xfId="8686" xr:uid="{00000000-0005-0000-0000-0000EE210000}"/>
    <cellStyle name="Normal 2 2 10 2 9 3 3" xfId="8687" xr:uid="{00000000-0005-0000-0000-0000EF210000}"/>
    <cellStyle name="Normal 2 2 10 2 9 3 4" xfId="8688" xr:uid="{00000000-0005-0000-0000-0000F0210000}"/>
    <cellStyle name="Normal 2 2 10 2 9 3 5" xfId="8689" xr:uid="{00000000-0005-0000-0000-0000F1210000}"/>
    <cellStyle name="Normal 2 2 10 2 9 3 6" xfId="8690" xr:uid="{00000000-0005-0000-0000-0000F2210000}"/>
    <cellStyle name="Normal 2 2 10 2 9 3 7" xfId="8691" xr:uid="{00000000-0005-0000-0000-0000F3210000}"/>
    <cellStyle name="Normal 2 2 10 2 9 3 8" xfId="8692" xr:uid="{00000000-0005-0000-0000-0000F4210000}"/>
    <cellStyle name="Normal 2 2 10 2 9 3 9" xfId="8693" xr:uid="{00000000-0005-0000-0000-0000F5210000}"/>
    <cellStyle name="Normal 2 2 10 2 9 4" xfId="8694" xr:uid="{00000000-0005-0000-0000-0000F6210000}"/>
    <cellStyle name="Normal 2 2 10 2 9 4 10" xfId="8695" xr:uid="{00000000-0005-0000-0000-0000F7210000}"/>
    <cellStyle name="Normal 2 2 10 2 9 4 2" xfId="8696" xr:uid="{00000000-0005-0000-0000-0000F8210000}"/>
    <cellStyle name="Normal 2 2 10 2 9 4 3" xfId="8697" xr:uid="{00000000-0005-0000-0000-0000F9210000}"/>
    <cellStyle name="Normal 2 2 10 2 9 4 4" xfId="8698" xr:uid="{00000000-0005-0000-0000-0000FA210000}"/>
    <cellStyle name="Normal 2 2 10 2 9 4 5" xfId="8699" xr:uid="{00000000-0005-0000-0000-0000FB210000}"/>
    <cellStyle name="Normal 2 2 10 2 9 4 6" xfId="8700" xr:uid="{00000000-0005-0000-0000-0000FC210000}"/>
    <cellStyle name="Normal 2 2 10 2 9 4 7" xfId="8701" xr:uid="{00000000-0005-0000-0000-0000FD210000}"/>
    <cellStyle name="Normal 2 2 10 2 9 4 8" xfId="8702" xr:uid="{00000000-0005-0000-0000-0000FE210000}"/>
    <cellStyle name="Normal 2 2 10 2 9 4 9" xfId="8703" xr:uid="{00000000-0005-0000-0000-0000FF210000}"/>
    <cellStyle name="Normal 2 2 10 2 9 5" xfId="8704" xr:uid="{00000000-0005-0000-0000-000000220000}"/>
    <cellStyle name="Normal 2 2 10 2 9 5 10" xfId="8705" xr:uid="{00000000-0005-0000-0000-000001220000}"/>
    <cellStyle name="Normal 2 2 10 2 9 5 2" xfId="8706" xr:uid="{00000000-0005-0000-0000-000002220000}"/>
    <cellStyle name="Normal 2 2 10 2 9 5 3" xfId="8707" xr:uid="{00000000-0005-0000-0000-000003220000}"/>
    <cellStyle name="Normal 2 2 10 2 9 5 4" xfId="8708" xr:uid="{00000000-0005-0000-0000-000004220000}"/>
    <cellStyle name="Normal 2 2 10 2 9 5 5" xfId="8709" xr:uid="{00000000-0005-0000-0000-000005220000}"/>
    <cellStyle name="Normal 2 2 10 2 9 5 6" xfId="8710" xr:uid="{00000000-0005-0000-0000-000006220000}"/>
    <cellStyle name="Normal 2 2 10 2 9 5 7" xfId="8711" xr:uid="{00000000-0005-0000-0000-000007220000}"/>
    <cellStyle name="Normal 2 2 10 2 9 5 8" xfId="8712" xr:uid="{00000000-0005-0000-0000-000008220000}"/>
    <cellStyle name="Normal 2 2 10 2 9 5 9" xfId="8713" xr:uid="{00000000-0005-0000-0000-000009220000}"/>
    <cellStyle name="Normal 2 2 10 2 9 6" xfId="8714" xr:uid="{00000000-0005-0000-0000-00000A220000}"/>
    <cellStyle name="Normal 2 2 10 2 9 7" xfId="8715" xr:uid="{00000000-0005-0000-0000-00000B220000}"/>
    <cellStyle name="Normal 2 2 10 2 9 8" xfId="8716" xr:uid="{00000000-0005-0000-0000-00000C220000}"/>
    <cellStyle name="Normal 2 2 10 2 9 9" xfId="8717" xr:uid="{00000000-0005-0000-0000-00000D220000}"/>
    <cellStyle name="Normal 2 2 10 20" xfId="8718" xr:uid="{00000000-0005-0000-0000-00000E220000}"/>
    <cellStyle name="Normal 2 2 10 20 10" xfId="8719" xr:uid="{00000000-0005-0000-0000-00000F220000}"/>
    <cellStyle name="Normal 2 2 10 20 11" xfId="8720" xr:uid="{00000000-0005-0000-0000-000010220000}"/>
    <cellStyle name="Normal 2 2 10 20 12" xfId="8721" xr:uid="{00000000-0005-0000-0000-000011220000}"/>
    <cellStyle name="Normal 2 2 10 20 13" xfId="8722" xr:uid="{00000000-0005-0000-0000-000012220000}"/>
    <cellStyle name="Normal 2 2 10 20 14" xfId="8723" xr:uid="{00000000-0005-0000-0000-000013220000}"/>
    <cellStyle name="Normal 2 2 10 20 2" xfId="8724" xr:uid="{00000000-0005-0000-0000-000014220000}"/>
    <cellStyle name="Normal 2 2 10 20 2 10" xfId="8725" xr:uid="{00000000-0005-0000-0000-000015220000}"/>
    <cellStyle name="Normal 2 2 10 20 2 2" xfId="8726" xr:uid="{00000000-0005-0000-0000-000016220000}"/>
    <cellStyle name="Normal 2 2 10 20 2 3" xfId="8727" xr:uid="{00000000-0005-0000-0000-000017220000}"/>
    <cellStyle name="Normal 2 2 10 20 2 4" xfId="8728" xr:uid="{00000000-0005-0000-0000-000018220000}"/>
    <cellStyle name="Normal 2 2 10 20 2 5" xfId="8729" xr:uid="{00000000-0005-0000-0000-000019220000}"/>
    <cellStyle name="Normal 2 2 10 20 2 6" xfId="8730" xr:uid="{00000000-0005-0000-0000-00001A220000}"/>
    <cellStyle name="Normal 2 2 10 20 2 7" xfId="8731" xr:uid="{00000000-0005-0000-0000-00001B220000}"/>
    <cellStyle name="Normal 2 2 10 20 2 8" xfId="8732" xr:uid="{00000000-0005-0000-0000-00001C220000}"/>
    <cellStyle name="Normal 2 2 10 20 2 9" xfId="8733" xr:uid="{00000000-0005-0000-0000-00001D220000}"/>
    <cellStyle name="Normal 2 2 10 20 3" xfId="8734" xr:uid="{00000000-0005-0000-0000-00001E220000}"/>
    <cellStyle name="Normal 2 2 10 20 3 10" xfId="8735" xr:uid="{00000000-0005-0000-0000-00001F220000}"/>
    <cellStyle name="Normal 2 2 10 20 3 2" xfId="8736" xr:uid="{00000000-0005-0000-0000-000020220000}"/>
    <cellStyle name="Normal 2 2 10 20 3 3" xfId="8737" xr:uid="{00000000-0005-0000-0000-000021220000}"/>
    <cellStyle name="Normal 2 2 10 20 3 4" xfId="8738" xr:uid="{00000000-0005-0000-0000-000022220000}"/>
    <cellStyle name="Normal 2 2 10 20 3 5" xfId="8739" xr:uid="{00000000-0005-0000-0000-000023220000}"/>
    <cellStyle name="Normal 2 2 10 20 3 6" xfId="8740" xr:uid="{00000000-0005-0000-0000-000024220000}"/>
    <cellStyle name="Normal 2 2 10 20 3 7" xfId="8741" xr:uid="{00000000-0005-0000-0000-000025220000}"/>
    <cellStyle name="Normal 2 2 10 20 3 8" xfId="8742" xr:uid="{00000000-0005-0000-0000-000026220000}"/>
    <cellStyle name="Normal 2 2 10 20 3 9" xfId="8743" xr:uid="{00000000-0005-0000-0000-000027220000}"/>
    <cellStyle name="Normal 2 2 10 20 4" xfId="8744" xr:uid="{00000000-0005-0000-0000-000028220000}"/>
    <cellStyle name="Normal 2 2 10 20 4 10" xfId="8745" xr:uid="{00000000-0005-0000-0000-000029220000}"/>
    <cellStyle name="Normal 2 2 10 20 4 2" xfId="8746" xr:uid="{00000000-0005-0000-0000-00002A220000}"/>
    <cellStyle name="Normal 2 2 10 20 4 3" xfId="8747" xr:uid="{00000000-0005-0000-0000-00002B220000}"/>
    <cellStyle name="Normal 2 2 10 20 4 4" xfId="8748" xr:uid="{00000000-0005-0000-0000-00002C220000}"/>
    <cellStyle name="Normal 2 2 10 20 4 5" xfId="8749" xr:uid="{00000000-0005-0000-0000-00002D220000}"/>
    <cellStyle name="Normal 2 2 10 20 4 6" xfId="8750" xr:uid="{00000000-0005-0000-0000-00002E220000}"/>
    <cellStyle name="Normal 2 2 10 20 4 7" xfId="8751" xr:uid="{00000000-0005-0000-0000-00002F220000}"/>
    <cellStyle name="Normal 2 2 10 20 4 8" xfId="8752" xr:uid="{00000000-0005-0000-0000-000030220000}"/>
    <cellStyle name="Normal 2 2 10 20 4 9" xfId="8753" xr:uid="{00000000-0005-0000-0000-000031220000}"/>
    <cellStyle name="Normal 2 2 10 20 5" xfId="8754" xr:uid="{00000000-0005-0000-0000-000032220000}"/>
    <cellStyle name="Normal 2 2 10 20 5 10" xfId="8755" xr:uid="{00000000-0005-0000-0000-000033220000}"/>
    <cellStyle name="Normal 2 2 10 20 5 2" xfId="8756" xr:uid="{00000000-0005-0000-0000-000034220000}"/>
    <cellStyle name="Normal 2 2 10 20 5 3" xfId="8757" xr:uid="{00000000-0005-0000-0000-000035220000}"/>
    <cellStyle name="Normal 2 2 10 20 5 4" xfId="8758" xr:uid="{00000000-0005-0000-0000-000036220000}"/>
    <cellStyle name="Normal 2 2 10 20 5 5" xfId="8759" xr:uid="{00000000-0005-0000-0000-000037220000}"/>
    <cellStyle name="Normal 2 2 10 20 5 6" xfId="8760" xr:uid="{00000000-0005-0000-0000-000038220000}"/>
    <cellStyle name="Normal 2 2 10 20 5 7" xfId="8761" xr:uid="{00000000-0005-0000-0000-000039220000}"/>
    <cellStyle name="Normal 2 2 10 20 5 8" xfId="8762" xr:uid="{00000000-0005-0000-0000-00003A220000}"/>
    <cellStyle name="Normal 2 2 10 20 5 9" xfId="8763" xr:uid="{00000000-0005-0000-0000-00003B220000}"/>
    <cellStyle name="Normal 2 2 10 20 6" xfId="8764" xr:uid="{00000000-0005-0000-0000-00003C220000}"/>
    <cellStyle name="Normal 2 2 10 20 7" xfId="8765" xr:uid="{00000000-0005-0000-0000-00003D220000}"/>
    <cellStyle name="Normal 2 2 10 20 8" xfId="8766" xr:uid="{00000000-0005-0000-0000-00003E220000}"/>
    <cellStyle name="Normal 2 2 10 20 9" xfId="8767" xr:uid="{00000000-0005-0000-0000-00003F220000}"/>
    <cellStyle name="Normal 2 2 10 21" xfId="8768" xr:uid="{00000000-0005-0000-0000-000040220000}"/>
    <cellStyle name="Normal 2 2 10 21 10" xfId="8769" xr:uid="{00000000-0005-0000-0000-000041220000}"/>
    <cellStyle name="Normal 2 2 10 21 11" xfId="8770" xr:uid="{00000000-0005-0000-0000-000042220000}"/>
    <cellStyle name="Normal 2 2 10 21 12" xfId="8771" xr:uid="{00000000-0005-0000-0000-000043220000}"/>
    <cellStyle name="Normal 2 2 10 21 13" xfId="8772" xr:uid="{00000000-0005-0000-0000-000044220000}"/>
    <cellStyle name="Normal 2 2 10 21 14" xfId="8773" xr:uid="{00000000-0005-0000-0000-000045220000}"/>
    <cellStyle name="Normal 2 2 10 21 2" xfId="8774" xr:uid="{00000000-0005-0000-0000-000046220000}"/>
    <cellStyle name="Normal 2 2 10 21 2 10" xfId="8775" xr:uid="{00000000-0005-0000-0000-000047220000}"/>
    <cellStyle name="Normal 2 2 10 21 2 2" xfId="8776" xr:uid="{00000000-0005-0000-0000-000048220000}"/>
    <cellStyle name="Normal 2 2 10 21 2 3" xfId="8777" xr:uid="{00000000-0005-0000-0000-000049220000}"/>
    <cellStyle name="Normal 2 2 10 21 2 4" xfId="8778" xr:uid="{00000000-0005-0000-0000-00004A220000}"/>
    <cellStyle name="Normal 2 2 10 21 2 5" xfId="8779" xr:uid="{00000000-0005-0000-0000-00004B220000}"/>
    <cellStyle name="Normal 2 2 10 21 2 6" xfId="8780" xr:uid="{00000000-0005-0000-0000-00004C220000}"/>
    <cellStyle name="Normal 2 2 10 21 2 7" xfId="8781" xr:uid="{00000000-0005-0000-0000-00004D220000}"/>
    <cellStyle name="Normal 2 2 10 21 2 8" xfId="8782" xr:uid="{00000000-0005-0000-0000-00004E220000}"/>
    <cellStyle name="Normal 2 2 10 21 2 9" xfId="8783" xr:uid="{00000000-0005-0000-0000-00004F220000}"/>
    <cellStyle name="Normal 2 2 10 21 3" xfId="8784" xr:uid="{00000000-0005-0000-0000-000050220000}"/>
    <cellStyle name="Normal 2 2 10 21 3 10" xfId="8785" xr:uid="{00000000-0005-0000-0000-000051220000}"/>
    <cellStyle name="Normal 2 2 10 21 3 2" xfId="8786" xr:uid="{00000000-0005-0000-0000-000052220000}"/>
    <cellStyle name="Normal 2 2 10 21 3 3" xfId="8787" xr:uid="{00000000-0005-0000-0000-000053220000}"/>
    <cellStyle name="Normal 2 2 10 21 3 4" xfId="8788" xr:uid="{00000000-0005-0000-0000-000054220000}"/>
    <cellStyle name="Normal 2 2 10 21 3 5" xfId="8789" xr:uid="{00000000-0005-0000-0000-000055220000}"/>
    <cellStyle name="Normal 2 2 10 21 3 6" xfId="8790" xr:uid="{00000000-0005-0000-0000-000056220000}"/>
    <cellStyle name="Normal 2 2 10 21 3 7" xfId="8791" xr:uid="{00000000-0005-0000-0000-000057220000}"/>
    <cellStyle name="Normal 2 2 10 21 3 8" xfId="8792" xr:uid="{00000000-0005-0000-0000-000058220000}"/>
    <cellStyle name="Normal 2 2 10 21 3 9" xfId="8793" xr:uid="{00000000-0005-0000-0000-000059220000}"/>
    <cellStyle name="Normal 2 2 10 21 4" xfId="8794" xr:uid="{00000000-0005-0000-0000-00005A220000}"/>
    <cellStyle name="Normal 2 2 10 21 4 10" xfId="8795" xr:uid="{00000000-0005-0000-0000-00005B220000}"/>
    <cellStyle name="Normal 2 2 10 21 4 2" xfId="8796" xr:uid="{00000000-0005-0000-0000-00005C220000}"/>
    <cellStyle name="Normal 2 2 10 21 4 3" xfId="8797" xr:uid="{00000000-0005-0000-0000-00005D220000}"/>
    <cellStyle name="Normal 2 2 10 21 4 4" xfId="8798" xr:uid="{00000000-0005-0000-0000-00005E220000}"/>
    <cellStyle name="Normal 2 2 10 21 4 5" xfId="8799" xr:uid="{00000000-0005-0000-0000-00005F220000}"/>
    <cellStyle name="Normal 2 2 10 21 4 6" xfId="8800" xr:uid="{00000000-0005-0000-0000-000060220000}"/>
    <cellStyle name="Normal 2 2 10 21 4 7" xfId="8801" xr:uid="{00000000-0005-0000-0000-000061220000}"/>
    <cellStyle name="Normal 2 2 10 21 4 8" xfId="8802" xr:uid="{00000000-0005-0000-0000-000062220000}"/>
    <cellStyle name="Normal 2 2 10 21 4 9" xfId="8803" xr:uid="{00000000-0005-0000-0000-000063220000}"/>
    <cellStyle name="Normal 2 2 10 21 5" xfId="8804" xr:uid="{00000000-0005-0000-0000-000064220000}"/>
    <cellStyle name="Normal 2 2 10 21 5 10" xfId="8805" xr:uid="{00000000-0005-0000-0000-000065220000}"/>
    <cellStyle name="Normal 2 2 10 21 5 2" xfId="8806" xr:uid="{00000000-0005-0000-0000-000066220000}"/>
    <cellStyle name="Normal 2 2 10 21 5 3" xfId="8807" xr:uid="{00000000-0005-0000-0000-000067220000}"/>
    <cellStyle name="Normal 2 2 10 21 5 4" xfId="8808" xr:uid="{00000000-0005-0000-0000-000068220000}"/>
    <cellStyle name="Normal 2 2 10 21 5 5" xfId="8809" xr:uid="{00000000-0005-0000-0000-000069220000}"/>
    <cellStyle name="Normal 2 2 10 21 5 6" xfId="8810" xr:uid="{00000000-0005-0000-0000-00006A220000}"/>
    <cellStyle name="Normal 2 2 10 21 5 7" xfId="8811" xr:uid="{00000000-0005-0000-0000-00006B220000}"/>
    <cellStyle name="Normal 2 2 10 21 5 8" xfId="8812" xr:uid="{00000000-0005-0000-0000-00006C220000}"/>
    <cellStyle name="Normal 2 2 10 21 5 9" xfId="8813" xr:uid="{00000000-0005-0000-0000-00006D220000}"/>
    <cellStyle name="Normal 2 2 10 21 6" xfId="8814" xr:uid="{00000000-0005-0000-0000-00006E220000}"/>
    <cellStyle name="Normal 2 2 10 21 7" xfId="8815" xr:uid="{00000000-0005-0000-0000-00006F220000}"/>
    <cellStyle name="Normal 2 2 10 21 8" xfId="8816" xr:uid="{00000000-0005-0000-0000-000070220000}"/>
    <cellStyle name="Normal 2 2 10 21 9" xfId="8817" xr:uid="{00000000-0005-0000-0000-000071220000}"/>
    <cellStyle name="Normal 2 2 10 22" xfId="8818" xr:uid="{00000000-0005-0000-0000-000072220000}"/>
    <cellStyle name="Normal 2 2 10 22 10" xfId="8819" xr:uid="{00000000-0005-0000-0000-000073220000}"/>
    <cellStyle name="Normal 2 2 10 22 11" xfId="8820" xr:uid="{00000000-0005-0000-0000-000074220000}"/>
    <cellStyle name="Normal 2 2 10 22 12" xfId="8821" xr:uid="{00000000-0005-0000-0000-000075220000}"/>
    <cellStyle name="Normal 2 2 10 22 13" xfId="8822" xr:uid="{00000000-0005-0000-0000-000076220000}"/>
    <cellStyle name="Normal 2 2 10 22 14" xfId="8823" xr:uid="{00000000-0005-0000-0000-000077220000}"/>
    <cellStyle name="Normal 2 2 10 22 2" xfId="8824" xr:uid="{00000000-0005-0000-0000-000078220000}"/>
    <cellStyle name="Normal 2 2 10 22 2 10" xfId="8825" xr:uid="{00000000-0005-0000-0000-000079220000}"/>
    <cellStyle name="Normal 2 2 10 22 2 2" xfId="8826" xr:uid="{00000000-0005-0000-0000-00007A220000}"/>
    <cellStyle name="Normal 2 2 10 22 2 3" xfId="8827" xr:uid="{00000000-0005-0000-0000-00007B220000}"/>
    <cellStyle name="Normal 2 2 10 22 2 4" xfId="8828" xr:uid="{00000000-0005-0000-0000-00007C220000}"/>
    <cellStyle name="Normal 2 2 10 22 2 5" xfId="8829" xr:uid="{00000000-0005-0000-0000-00007D220000}"/>
    <cellStyle name="Normal 2 2 10 22 2 6" xfId="8830" xr:uid="{00000000-0005-0000-0000-00007E220000}"/>
    <cellStyle name="Normal 2 2 10 22 2 7" xfId="8831" xr:uid="{00000000-0005-0000-0000-00007F220000}"/>
    <cellStyle name="Normal 2 2 10 22 2 8" xfId="8832" xr:uid="{00000000-0005-0000-0000-000080220000}"/>
    <cellStyle name="Normal 2 2 10 22 2 9" xfId="8833" xr:uid="{00000000-0005-0000-0000-000081220000}"/>
    <cellStyle name="Normal 2 2 10 22 3" xfId="8834" xr:uid="{00000000-0005-0000-0000-000082220000}"/>
    <cellStyle name="Normal 2 2 10 22 3 10" xfId="8835" xr:uid="{00000000-0005-0000-0000-000083220000}"/>
    <cellStyle name="Normal 2 2 10 22 3 2" xfId="8836" xr:uid="{00000000-0005-0000-0000-000084220000}"/>
    <cellStyle name="Normal 2 2 10 22 3 3" xfId="8837" xr:uid="{00000000-0005-0000-0000-000085220000}"/>
    <cellStyle name="Normal 2 2 10 22 3 4" xfId="8838" xr:uid="{00000000-0005-0000-0000-000086220000}"/>
    <cellStyle name="Normal 2 2 10 22 3 5" xfId="8839" xr:uid="{00000000-0005-0000-0000-000087220000}"/>
    <cellStyle name="Normal 2 2 10 22 3 6" xfId="8840" xr:uid="{00000000-0005-0000-0000-000088220000}"/>
    <cellStyle name="Normal 2 2 10 22 3 7" xfId="8841" xr:uid="{00000000-0005-0000-0000-000089220000}"/>
    <cellStyle name="Normal 2 2 10 22 3 8" xfId="8842" xr:uid="{00000000-0005-0000-0000-00008A220000}"/>
    <cellStyle name="Normal 2 2 10 22 3 9" xfId="8843" xr:uid="{00000000-0005-0000-0000-00008B220000}"/>
    <cellStyle name="Normal 2 2 10 22 4" xfId="8844" xr:uid="{00000000-0005-0000-0000-00008C220000}"/>
    <cellStyle name="Normal 2 2 10 22 4 10" xfId="8845" xr:uid="{00000000-0005-0000-0000-00008D220000}"/>
    <cellStyle name="Normal 2 2 10 22 4 2" xfId="8846" xr:uid="{00000000-0005-0000-0000-00008E220000}"/>
    <cellStyle name="Normal 2 2 10 22 4 3" xfId="8847" xr:uid="{00000000-0005-0000-0000-00008F220000}"/>
    <cellStyle name="Normal 2 2 10 22 4 4" xfId="8848" xr:uid="{00000000-0005-0000-0000-000090220000}"/>
    <cellStyle name="Normal 2 2 10 22 4 5" xfId="8849" xr:uid="{00000000-0005-0000-0000-000091220000}"/>
    <cellStyle name="Normal 2 2 10 22 4 6" xfId="8850" xr:uid="{00000000-0005-0000-0000-000092220000}"/>
    <cellStyle name="Normal 2 2 10 22 4 7" xfId="8851" xr:uid="{00000000-0005-0000-0000-000093220000}"/>
    <cellStyle name="Normal 2 2 10 22 4 8" xfId="8852" xr:uid="{00000000-0005-0000-0000-000094220000}"/>
    <cellStyle name="Normal 2 2 10 22 4 9" xfId="8853" xr:uid="{00000000-0005-0000-0000-000095220000}"/>
    <cellStyle name="Normal 2 2 10 22 5" xfId="8854" xr:uid="{00000000-0005-0000-0000-000096220000}"/>
    <cellStyle name="Normal 2 2 10 22 5 10" xfId="8855" xr:uid="{00000000-0005-0000-0000-000097220000}"/>
    <cellStyle name="Normal 2 2 10 22 5 2" xfId="8856" xr:uid="{00000000-0005-0000-0000-000098220000}"/>
    <cellStyle name="Normal 2 2 10 22 5 3" xfId="8857" xr:uid="{00000000-0005-0000-0000-000099220000}"/>
    <cellStyle name="Normal 2 2 10 22 5 4" xfId="8858" xr:uid="{00000000-0005-0000-0000-00009A220000}"/>
    <cellStyle name="Normal 2 2 10 22 5 5" xfId="8859" xr:uid="{00000000-0005-0000-0000-00009B220000}"/>
    <cellStyle name="Normal 2 2 10 22 5 6" xfId="8860" xr:uid="{00000000-0005-0000-0000-00009C220000}"/>
    <cellStyle name="Normal 2 2 10 22 5 7" xfId="8861" xr:uid="{00000000-0005-0000-0000-00009D220000}"/>
    <cellStyle name="Normal 2 2 10 22 5 8" xfId="8862" xr:uid="{00000000-0005-0000-0000-00009E220000}"/>
    <cellStyle name="Normal 2 2 10 22 5 9" xfId="8863" xr:uid="{00000000-0005-0000-0000-00009F220000}"/>
    <cellStyle name="Normal 2 2 10 22 6" xfId="8864" xr:uid="{00000000-0005-0000-0000-0000A0220000}"/>
    <cellStyle name="Normal 2 2 10 22 7" xfId="8865" xr:uid="{00000000-0005-0000-0000-0000A1220000}"/>
    <cellStyle name="Normal 2 2 10 22 8" xfId="8866" xr:uid="{00000000-0005-0000-0000-0000A2220000}"/>
    <cellStyle name="Normal 2 2 10 22 9" xfId="8867" xr:uid="{00000000-0005-0000-0000-0000A3220000}"/>
    <cellStyle name="Normal 2 2 10 23" xfId="8868" xr:uid="{00000000-0005-0000-0000-0000A4220000}"/>
    <cellStyle name="Normal 2 2 10 23 10" xfId="8869" xr:uid="{00000000-0005-0000-0000-0000A5220000}"/>
    <cellStyle name="Normal 2 2 10 23 11" xfId="8870" xr:uid="{00000000-0005-0000-0000-0000A6220000}"/>
    <cellStyle name="Normal 2 2 10 23 12" xfId="8871" xr:uid="{00000000-0005-0000-0000-0000A7220000}"/>
    <cellStyle name="Normal 2 2 10 23 13" xfId="8872" xr:uid="{00000000-0005-0000-0000-0000A8220000}"/>
    <cellStyle name="Normal 2 2 10 23 14" xfId="8873" xr:uid="{00000000-0005-0000-0000-0000A9220000}"/>
    <cellStyle name="Normal 2 2 10 23 2" xfId="8874" xr:uid="{00000000-0005-0000-0000-0000AA220000}"/>
    <cellStyle name="Normal 2 2 10 23 2 10" xfId="8875" xr:uid="{00000000-0005-0000-0000-0000AB220000}"/>
    <cellStyle name="Normal 2 2 10 23 2 2" xfId="8876" xr:uid="{00000000-0005-0000-0000-0000AC220000}"/>
    <cellStyle name="Normal 2 2 10 23 2 3" xfId="8877" xr:uid="{00000000-0005-0000-0000-0000AD220000}"/>
    <cellStyle name="Normal 2 2 10 23 2 4" xfId="8878" xr:uid="{00000000-0005-0000-0000-0000AE220000}"/>
    <cellStyle name="Normal 2 2 10 23 2 5" xfId="8879" xr:uid="{00000000-0005-0000-0000-0000AF220000}"/>
    <cellStyle name="Normal 2 2 10 23 2 6" xfId="8880" xr:uid="{00000000-0005-0000-0000-0000B0220000}"/>
    <cellStyle name="Normal 2 2 10 23 2 7" xfId="8881" xr:uid="{00000000-0005-0000-0000-0000B1220000}"/>
    <cellStyle name="Normal 2 2 10 23 2 8" xfId="8882" xr:uid="{00000000-0005-0000-0000-0000B2220000}"/>
    <cellStyle name="Normal 2 2 10 23 2 9" xfId="8883" xr:uid="{00000000-0005-0000-0000-0000B3220000}"/>
    <cellStyle name="Normal 2 2 10 23 3" xfId="8884" xr:uid="{00000000-0005-0000-0000-0000B4220000}"/>
    <cellStyle name="Normal 2 2 10 23 3 10" xfId="8885" xr:uid="{00000000-0005-0000-0000-0000B5220000}"/>
    <cellStyle name="Normal 2 2 10 23 3 2" xfId="8886" xr:uid="{00000000-0005-0000-0000-0000B6220000}"/>
    <cellStyle name="Normal 2 2 10 23 3 3" xfId="8887" xr:uid="{00000000-0005-0000-0000-0000B7220000}"/>
    <cellStyle name="Normal 2 2 10 23 3 4" xfId="8888" xr:uid="{00000000-0005-0000-0000-0000B8220000}"/>
    <cellStyle name="Normal 2 2 10 23 3 5" xfId="8889" xr:uid="{00000000-0005-0000-0000-0000B9220000}"/>
    <cellStyle name="Normal 2 2 10 23 3 6" xfId="8890" xr:uid="{00000000-0005-0000-0000-0000BA220000}"/>
    <cellStyle name="Normal 2 2 10 23 3 7" xfId="8891" xr:uid="{00000000-0005-0000-0000-0000BB220000}"/>
    <cellStyle name="Normal 2 2 10 23 3 8" xfId="8892" xr:uid="{00000000-0005-0000-0000-0000BC220000}"/>
    <cellStyle name="Normal 2 2 10 23 3 9" xfId="8893" xr:uid="{00000000-0005-0000-0000-0000BD220000}"/>
    <cellStyle name="Normal 2 2 10 23 4" xfId="8894" xr:uid="{00000000-0005-0000-0000-0000BE220000}"/>
    <cellStyle name="Normal 2 2 10 23 4 10" xfId="8895" xr:uid="{00000000-0005-0000-0000-0000BF220000}"/>
    <cellStyle name="Normal 2 2 10 23 4 2" xfId="8896" xr:uid="{00000000-0005-0000-0000-0000C0220000}"/>
    <cellStyle name="Normal 2 2 10 23 4 3" xfId="8897" xr:uid="{00000000-0005-0000-0000-0000C1220000}"/>
    <cellStyle name="Normal 2 2 10 23 4 4" xfId="8898" xr:uid="{00000000-0005-0000-0000-0000C2220000}"/>
    <cellStyle name="Normal 2 2 10 23 4 5" xfId="8899" xr:uid="{00000000-0005-0000-0000-0000C3220000}"/>
    <cellStyle name="Normal 2 2 10 23 4 6" xfId="8900" xr:uid="{00000000-0005-0000-0000-0000C4220000}"/>
    <cellStyle name="Normal 2 2 10 23 4 7" xfId="8901" xr:uid="{00000000-0005-0000-0000-0000C5220000}"/>
    <cellStyle name="Normal 2 2 10 23 4 8" xfId="8902" xr:uid="{00000000-0005-0000-0000-0000C6220000}"/>
    <cellStyle name="Normal 2 2 10 23 4 9" xfId="8903" xr:uid="{00000000-0005-0000-0000-0000C7220000}"/>
    <cellStyle name="Normal 2 2 10 23 5" xfId="8904" xr:uid="{00000000-0005-0000-0000-0000C8220000}"/>
    <cellStyle name="Normal 2 2 10 23 5 10" xfId="8905" xr:uid="{00000000-0005-0000-0000-0000C9220000}"/>
    <cellStyle name="Normal 2 2 10 23 5 2" xfId="8906" xr:uid="{00000000-0005-0000-0000-0000CA220000}"/>
    <cellStyle name="Normal 2 2 10 23 5 3" xfId="8907" xr:uid="{00000000-0005-0000-0000-0000CB220000}"/>
    <cellStyle name="Normal 2 2 10 23 5 4" xfId="8908" xr:uid="{00000000-0005-0000-0000-0000CC220000}"/>
    <cellStyle name="Normal 2 2 10 23 5 5" xfId="8909" xr:uid="{00000000-0005-0000-0000-0000CD220000}"/>
    <cellStyle name="Normal 2 2 10 23 5 6" xfId="8910" xr:uid="{00000000-0005-0000-0000-0000CE220000}"/>
    <cellStyle name="Normal 2 2 10 23 5 7" xfId="8911" xr:uid="{00000000-0005-0000-0000-0000CF220000}"/>
    <cellStyle name="Normal 2 2 10 23 5 8" xfId="8912" xr:uid="{00000000-0005-0000-0000-0000D0220000}"/>
    <cellStyle name="Normal 2 2 10 23 5 9" xfId="8913" xr:uid="{00000000-0005-0000-0000-0000D1220000}"/>
    <cellStyle name="Normal 2 2 10 23 6" xfId="8914" xr:uid="{00000000-0005-0000-0000-0000D2220000}"/>
    <cellStyle name="Normal 2 2 10 23 7" xfId="8915" xr:uid="{00000000-0005-0000-0000-0000D3220000}"/>
    <cellStyle name="Normal 2 2 10 23 8" xfId="8916" xr:uid="{00000000-0005-0000-0000-0000D4220000}"/>
    <cellStyle name="Normal 2 2 10 23 9" xfId="8917" xr:uid="{00000000-0005-0000-0000-0000D5220000}"/>
    <cellStyle name="Normal 2 2 10 24" xfId="8918" xr:uid="{00000000-0005-0000-0000-0000D6220000}"/>
    <cellStyle name="Normal 2 2 10 24 10" xfId="8919" xr:uid="{00000000-0005-0000-0000-0000D7220000}"/>
    <cellStyle name="Normal 2 2 10 24 11" xfId="8920" xr:uid="{00000000-0005-0000-0000-0000D8220000}"/>
    <cellStyle name="Normal 2 2 10 24 12" xfId="8921" xr:uid="{00000000-0005-0000-0000-0000D9220000}"/>
    <cellStyle name="Normal 2 2 10 24 13" xfId="8922" xr:uid="{00000000-0005-0000-0000-0000DA220000}"/>
    <cellStyle name="Normal 2 2 10 24 14" xfId="8923" xr:uid="{00000000-0005-0000-0000-0000DB220000}"/>
    <cellStyle name="Normal 2 2 10 24 2" xfId="8924" xr:uid="{00000000-0005-0000-0000-0000DC220000}"/>
    <cellStyle name="Normal 2 2 10 24 2 10" xfId="8925" xr:uid="{00000000-0005-0000-0000-0000DD220000}"/>
    <cellStyle name="Normal 2 2 10 24 2 2" xfId="8926" xr:uid="{00000000-0005-0000-0000-0000DE220000}"/>
    <cellStyle name="Normal 2 2 10 24 2 3" xfId="8927" xr:uid="{00000000-0005-0000-0000-0000DF220000}"/>
    <cellStyle name="Normal 2 2 10 24 2 4" xfId="8928" xr:uid="{00000000-0005-0000-0000-0000E0220000}"/>
    <cellStyle name="Normal 2 2 10 24 2 5" xfId="8929" xr:uid="{00000000-0005-0000-0000-0000E1220000}"/>
    <cellStyle name="Normal 2 2 10 24 2 6" xfId="8930" xr:uid="{00000000-0005-0000-0000-0000E2220000}"/>
    <cellStyle name="Normal 2 2 10 24 2 7" xfId="8931" xr:uid="{00000000-0005-0000-0000-0000E3220000}"/>
    <cellStyle name="Normal 2 2 10 24 2 8" xfId="8932" xr:uid="{00000000-0005-0000-0000-0000E4220000}"/>
    <cellStyle name="Normal 2 2 10 24 2 9" xfId="8933" xr:uid="{00000000-0005-0000-0000-0000E5220000}"/>
    <cellStyle name="Normal 2 2 10 24 3" xfId="8934" xr:uid="{00000000-0005-0000-0000-0000E6220000}"/>
    <cellStyle name="Normal 2 2 10 24 3 10" xfId="8935" xr:uid="{00000000-0005-0000-0000-0000E7220000}"/>
    <cellStyle name="Normal 2 2 10 24 3 2" xfId="8936" xr:uid="{00000000-0005-0000-0000-0000E8220000}"/>
    <cellStyle name="Normal 2 2 10 24 3 3" xfId="8937" xr:uid="{00000000-0005-0000-0000-0000E9220000}"/>
    <cellStyle name="Normal 2 2 10 24 3 4" xfId="8938" xr:uid="{00000000-0005-0000-0000-0000EA220000}"/>
    <cellStyle name="Normal 2 2 10 24 3 5" xfId="8939" xr:uid="{00000000-0005-0000-0000-0000EB220000}"/>
    <cellStyle name="Normal 2 2 10 24 3 6" xfId="8940" xr:uid="{00000000-0005-0000-0000-0000EC220000}"/>
    <cellStyle name="Normal 2 2 10 24 3 7" xfId="8941" xr:uid="{00000000-0005-0000-0000-0000ED220000}"/>
    <cellStyle name="Normal 2 2 10 24 3 8" xfId="8942" xr:uid="{00000000-0005-0000-0000-0000EE220000}"/>
    <cellStyle name="Normal 2 2 10 24 3 9" xfId="8943" xr:uid="{00000000-0005-0000-0000-0000EF220000}"/>
    <cellStyle name="Normal 2 2 10 24 4" xfId="8944" xr:uid="{00000000-0005-0000-0000-0000F0220000}"/>
    <cellStyle name="Normal 2 2 10 24 4 10" xfId="8945" xr:uid="{00000000-0005-0000-0000-0000F1220000}"/>
    <cellStyle name="Normal 2 2 10 24 4 2" xfId="8946" xr:uid="{00000000-0005-0000-0000-0000F2220000}"/>
    <cellStyle name="Normal 2 2 10 24 4 3" xfId="8947" xr:uid="{00000000-0005-0000-0000-0000F3220000}"/>
    <cellStyle name="Normal 2 2 10 24 4 4" xfId="8948" xr:uid="{00000000-0005-0000-0000-0000F4220000}"/>
    <cellStyle name="Normal 2 2 10 24 4 5" xfId="8949" xr:uid="{00000000-0005-0000-0000-0000F5220000}"/>
    <cellStyle name="Normal 2 2 10 24 4 6" xfId="8950" xr:uid="{00000000-0005-0000-0000-0000F6220000}"/>
    <cellStyle name="Normal 2 2 10 24 4 7" xfId="8951" xr:uid="{00000000-0005-0000-0000-0000F7220000}"/>
    <cellStyle name="Normal 2 2 10 24 4 8" xfId="8952" xr:uid="{00000000-0005-0000-0000-0000F8220000}"/>
    <cellStyle name="Normal 2 2 10 24 4 9" xfId="8953" xr:uid="{00000000-0005-0000-0000-0000F9220000}"/>
    <cellStyle name="Normal 2 2 10 24 5" xfId="8954" xr:uid="{00000000-0005-0000-0000-0000FA220000}"/>
    <cellStyle name="Normal 2 2 10 24 5 10" xfId="8955" xr:uid="{00000000-0005-0000-0000-0000FB220000}"/>
    <cellStyle name="Normal 2 2 10 24 5 2" xfId="8956" xr:uid="{00000000-0005-0000-0000-0000FC220000}"/>
    <cellStyle name="Normal 2 2 10 24 5 3" xfId="8957" xr:uid="{00000000-0005-0000-0000-0000FD220000}"/>
    <cellStyle name="Normal 2 2 10 24 5 4" xfId="8958" xr:uid="{00000000-0005-0000-0000-0000FE220000}"/>
    <cellStyle name="Normal 2 2 10 24 5 5" xfId="8959" xr:uid="{00000000-0005-0000-0000-0000FF220000}"/>
    <cellStyle name="Normal 2 2 10 24 5 6" xfId="8960" xr:uid="{00000000-0005-0000-0000-000000230000}"/>
    <cellStyle name="Normal 2 2 10 24 5 7" xfId="8961" xr:uid="{00000000-0005-0000-0000-000001230000}"/>
    <cellStyle name="Normal 2 2 10 24 5 8" xfId="8962" xr:uid="{00000000-0005-0000-0000-000002230000}"/>
    <cellStyle name="Normal 2 2 10 24 5 9" xfId="8963" xr:uid="{00000000-0005-0000-0000-000003230000}"/>
    <cellStyle name="Normal 2 2 10 24 6" xfId="8964" xr:uid="{00000000-0005-0000-0000-000004230000}"/>
    <cellStyle name="Normal 2 2 10 24 7" xfId="8965" xr:uid="{00000000-0005-0000-0000-000005230000}"/>
    <cellStyle name="Normal 2 2 10 24 8" xfId="8966" xr:uid="{00000000-0005-0000-0000-000006230000}"/>
    <cellStyle name="Normal 2 2 10 24 9" xfId="8967" xr:uid="{00000000-0005-0000-0000-000007230000}"/>
    <cellStyle name="Normal 2 2 10 25" xfId="8968" xr:uid="{00000000-0005-0000-0000-000008230000}"/>
    <cellStyle name="Normal 2 2 10 25 10" xfId="8969" xr:uid="{00000000-0005-0000-0000-000009230000}"/>
    <cellStyle name="Normal 2 2 10 25 11" xfId="8970" xr:uid="{00000000-0005-0000-0000-00000A230000}"/>
    <cellStyle name="Normal 2 2 10 25 12" xfId="8971" xr:uid="{00000000-0005-0000-0000-00000B230000}"/>
    <cellStyle name="Normal 2 2 10 25 13" xfId="8972" xr:uid="{00000000-0005-0000-0000-00000C230000}"/>
    <cellStyle name="Normal 2 2 10 25 14" xfId="8973" xr:uid="{00000000-0005-0000-0000-00000D230000}"/>
    <cellStyle name="Normal 2 2 10 25 2" xfId="8974" xr:uid="{00000000-0005-0000-0000-00000E230000}"/>
    <cellStyle name="Normal 2 2 10 25 2 10" xfId="8975" xr:uid="{00000000-0005-0000-0000-00000F230000}"/>
    <cellStyle name="Normal 2 2 10 25 2 2" xfId="8976" xr:uid="{00000000-0005-0000-0000-000010230000}"/>
    <cellStyle name="Normal 2 2 10 25 2 3" xfId="8977" xr:uid="{00000000-0005-0000-0000-000011230000}"/>
    <cellStyle name="Normal 2 2 10 25 2 4" xfId="8978" xr:uid="{00000000-0005-0000-0000-000012230000}"/>
    <cellStyle name="Normal 2 2 10 25 2 5" xfId="8979" xr:uid="{00000000-0005-0000-0000-000013230000}"/>
    <cellStyle name="Normal 2 2 10 25 2 6" xfId="8980" xr:uid="{00000000-0005-0000-0000-000014230000}"/>
    <cellStyle name="Normal 2 2 10 25 2 7" xfId="8981" xr:uid="{00000000-0005-0000-0000-000015230000}"/>
    <cellStyle name="Normal 2 2 10 25 2 8" xfId="8982" xr:uid="{00000000-0005-0000-0000-000016230000}"/>
    <cellStyle name="Normal 2 2 10 25 2 9" xfId="8983" xr:uid="{00000000-0005-0000-0000-000017230000}"/>
    <cellStyle name="Normal 2 2 10 25 3" xfId="8984" xr:uid="{00000000-0005-0000-0000-000018230000}"/>
    <cellStyle name="Normal 2 2 10 25 3 10" xfId="8985" xr:uid="{00000000-0005-0000-0000-000019230000}"/>
    <cellStyle name="Normal 2 2 10 25 3 2" xfId="8986" xr:uid="{00000000-0005-0000-0000-00001A230000}"/>
    <cellStyle name="Normal 2 2 10 25 3 3" xfId="8987" xr:uid="{00000000-0005-0000-0000-00001B230000}"/>
    <cellStyle name="Normal 2 2 10 25 3 4" xfId="8988" xr:uid="{00000000-0005-0000-0000-00001C230000}"/>
    <cellStyle name="Normal 2 2 10 25 3 5" xfId="8989" xr:uid="{00000000-0005-0000-0000-00001D230000}"/>
    <cellStyle name="Normal 2 2 10 25 3 6" xfId="8990" xr:uid="{00000000-0005-0000-0000-00001E230000}"/>
    <cellStyle name="Normal 2 2 10 25 3 7" xfId="8991" xr:uid="{00000000-0005-0000-0000-00001F230000}"/>
    <cellStyle name="Normal 2 2 10 25 3 8" xfId="8992" xr:uid="{00000000-0005-0000-0000-000020230000}"/>
    <cellStyle name="Normal 2 2 10 25 3 9" xfId="8993" xr:uid="{00000000-0005-0000-0000-000021230000}"/>
    <cellStyle name="Normal 2 2 10 25 4" xfId="8994" xr:uid="{00000000-0005-0000-0000-000022230000}"/>
    <cellStyle name="Normal 2 2 10 25 4 10" xfId="8995" xr:uid="{00000000-0005-0000-0000-000023230000}"/>
    <cellStyle name="Normal 2 2 10 25 4 2" xfId="8996" xr:uid="{00000000-0005-0000-0000-000024230000}"/>
    <cellStyle name="Normal 2 2 10 25 4 3" xfId="8997" xr:uid="{00000000-0005-0000-0000-000025230000}"/>
    <cellStyle name="Normal 2 2 10 25 4 4" xfId="8998" xr:uid="{00000000-0005-0000-0000-000026230000}"/>
    <cellStyle name="Normal 2 2 10 25 4 5" xfId="8999" xr:uid="{00000000-0005-0000-0000-000027230000}"/>
    <cellStyle name="Normal 2 2 10 25 4 6" xfId="9000" xr:uid="{00000000-0005-0000-0000-000028230000}"/>
    <cellStyle name="Normal 2 2 10 25 4 7" xfId="9001" xr:uid="{00000000-0005-0000-0000-000029230000}"/>
    <cellStyle name="Normal 2 2 10 25 4 8" xfId="9002" xr:uid="{00000000-0005-0000-0000-00002A230000}"/>
    <cellStyle name="Normal 2 2 10 25 4 9" xfId="9003" xr:uid="{00000000-0005-0000-0000-00002B230000}"/>
    <cellStyle name="Normal 2 2 10 25 5" xfId="9004" xr:uid="{00000000-0005-0000-0000-00002C230000}"/>
    <cellStyle name="Normal 2 2 10 25 5 10" xfId="9005" xr:uid="{00000000-0005-0000-0000-00002D230000}"/>
    <cellStyle name="Normal 2 2 10 25 5 2" xfId="9006" xr:uid="{00000000-0005-0000-0000-00002E230000}"/>
    <cellStyle name="Normal 2 2 10 25 5 3" xfId="9007" xr:uid="{00000000-0005-0000-0000-00002F230000}"/>
    <cellStyle name="Normal 2 2 10 25 5 4" xfId="9008" xr:uid="{00000000-0005-0000-0000-000030230000}"/>
    <cellStyle name="Normal 2 2 10 25 5 5" xfId="9009" xr:uid="{00000000-0005-0000-0000-000031230000}"/>
    <cellStyle name="Normal 2 2 10 25 5 6" xfId="9010" xr:uid="{00000000-0005-0000-0000-000032230000}"/>
    <cellStyle name="Normal 2 2 10 25 5 7" xfId="9011" xr:uid="{00000000-0005-0000-0000-000033230000}"/>
    <cellStyle name="Normal 2 2 10 25 5 8" xfId="9012" xr:uid="{00000000-0005-0000-0000-000034230000}"/>
    <cellStyle name="Normal 2 2 10 25 5 9" xfId="9013" xr:uid="{00000000-0005-0000-0000-000035230000}"/>
    <cellStyle name="Normal 2 2 10 25 6" xfId="9014" xr:uid="{00000000-0005-0000-0000-000036230000}"/>
    <cellStyle name="Normal 2 2 10 25 7" xfId="9015" xr:uid="{00000000-0005-0000-0000-000037230000}"/>
    <cellStyle name="Normal 2 2 10 25 8" xfId="9016" xr:uid="{00000000-0005-0000-0000-000038230000}"/>
    <cellStyle name="Normal 2 2 10 25 9" xfId="9017" xr:uid="{00000000-0005-0000-0000-000039230000}"/>
    <cellStyle name="Normal 2 2 10 26" xfId="9018" xr:uid="{00000000-0005-0000-0000-00003A230000}"/>
    <cellStyle name="Normal 2 2 10 26 10" xfId="9019" xr:uid="{00000000-0005-0000-0000-00003B230000}"/>
    <cellStyle name="Normal 2 2 10 26 11" xfId="9020" xr:uid="{00000000-0005-0000-0000-00003C230000}"/>
    <cellStyle name="Normal 2 2 10 26 12" xfId="9021" xr:uid="{00000000-0005-0000-0000-00003D230000}"/>
    <cellStyle name="Normal 2 2 10 26 13" xfId="9022" xr:uid="{00000000-0005-0000-0000-00003E230000}"/>
    <cellStyle name="Normal 2 2 10 26 14" xfId="9023" xr:uid="{00000000-0005-0000-0000-00003F230000}"/>
    <cellStyle name="Normal 2 2 10 26 2" xfId="9024" xr:uid="{00000000-0005-0000-0000-000040230000}"/>
    <cellStyle name="Normal 2 2 10 26 2 10" xfId="9025" xr:uid="{00000000-0005-0000-0000-000041230000}"/>
    <cellStyle name="Normal 2 2 10 26 2 2" xfId="9026" xr:uid="{00000000-0005-0000-0000-000042230000}"/>
    <cellStyle name="Normal 2 2 10 26 2 3" xfId="9027" xr:uid="{00000000-0005-0000-0000-000043230000}"/>
    <cellStyle name="Normal 2 2 10 26 2 4" xfId="9028" xr:uid="{00000000-0005-0000-0000-000044230000}"/>
    <cellStyle name="Normal 2 2 10 26 2 5" xfId="9029" xr:uid="{00000000-0005-0000-0000-000045230000}"/>
    <cellStyle name="Normal 2 2 10 26 2 6" xfId="9030" xr:uid="{00000000-0005-0000-0000-000046230000}"/>
    <cellStyle name="Normal 2 2 10 26 2 7" xfId="9031" xr:uid="{00000000-0005-0000-0000-000047230000}"/>
    <cellStyle name="Normal 2 2 10 26 2 8" xfId="9032" xr:uid="{00000000-0005-0000-0000-000048230000}"/>
    <cellStyle name="Normal 2 2 10 26 2 9" xfId="9033" xr:uid="{00000000-0005-0000-0000-000049230000}"/>
    <cellStyle name="Normal 2 2 10 26 3" xfId="9034" xr:uid="{00000000-0005-0000-0000-00004A230000}"/>
    <cellStyle name="Normal 2 2 10 26 3 10" xfId="9035" xr:uid="{00000000-0005-0000-0000-00004B230000}"/>
    <cellStyle name="Normal 2 2 10 26 3 2" xfId="9036" xr:uid="{00000000-0005-0000-0000-00004C230000}"/>
    <cellStyle name="Normal 2 2 10 26 3 3" xfId="9037" xr:uid="{00000000-0005-0000-0000-00004D230000}"/>
    <cellStyle name="Normal 2 2 10 26 3 4" xfId="9038" xr:uid="{00000000-0005-0000-0000-00004E230000}"/>
    <cellStyle name="Normal 2 2 10 26 3 5" xfId="9039" xr:uid="{00000000-0005-0000-0000-00004F230000}"/>
    <cellStyle name="Normal 2 2 10 26 3 6" xfId="9040" xr:uid="{00000000-0005-0000-0000-000050230000}"/>
    <cellStyle name="Normal 2 2 10 26 3 7" xfId="9041" xr:uid="{00000000-0005-0000-0000-000051230000}"/>
    <cellStyle name="Normal 2 2 10 26 3 8" xfId="9042" xr:uid="{00000000-0005-0000-0000-000052230000}"/>
    <cellStyle name="Normal 2 2 10 26 3 9" xfId="9043" xr:uid="{00000000-0005-0000-0000-000053230000}"/>
    <cellStyle name="Normal 2 2 10 26 4" xfId="9044" xr:uid="{00000000-0005-0000-0000-000054230000}"/>
    <cellStyle name="Normal 2 2 10 26 4 10" xfId="9045" xr:uid="{00000000-0005-0000-0000-000055230000}"/>
    <cellStyle name="Normal 2 2 10 26 4 2" xfId="9046" xr:uid="{00000000-0005-0000-0000-000056230000}"/>
    <cellStyle name="Normal 2 2 10 26 4 3" xfId="9047" xr:uid="{00000000-0005-0000-0000-000057230000}"/>
    <cellStyle name="Normal 2 2 10 26 4 4" xfId="9048" xr:uid="{00000000-0005-0000-0000-000058230000}"/>
    <cellStyle name="Normal 2 2 10 26 4 5" xfId="9049" xr:uid="{00000000-0005-0000-0000-000059230000}"/>
    <cellStyle name="Normal 2 2 10 26 4 6" xfId="9050" xr:uid="{00000000-0005-0000-0000-00005A230000}"/>
    <cellStyle name="Normal 2 2 10 26 4 7" xfId="9051" xr:uid="{00000000-0005-0000-0000-00005B230000}"/>
    <cellStyle name="Normal 2 2 10 26 4 8" xfId="9052" xr:uid="{00000000-0005-0000-0000-00005C230000}"/>
    <cellStyle name="Normal 2 2 10 26 4 9" xfId="9053" xr:uid="{00000000-0005-0000-0000-00005D230000}"/>
    <cellStyle name="Normal 2 2 10 26 5" xfId="9054" xr:uid="{00000000-0005-0000-0000-00005E230000}"/>
    <cellStyle name="Normal 2 2 10 26 5 10" xfId="9055" xr:uid="{00000000-0005-0000-0000-00005F230000}"/>
    <cellStyle name="Normal 2 2 10 26 5 2" xfId="9056" xr:uid="{00000000-0005-0000-0000-000060230000}"/>
    <cellStyle name="Normal 2 2 10 26 5 3" xfId="9057" xr:uid="{00000000-0005-0000-0000-000061230000}"/>
    <cellStyle name="Normal 2 2 10 26 5 4" xfId="9058" xr:uid="{00000000-0005-0000-0000-000062230000}"/>
    <cellStyle name="Normal 2 2 10 26 5 5" xfId="9059" xr:uid="{00000000-0005-0000-0000-000063230000}"/>
    <cellStyle name="Normal 2 2 10 26 5 6" xfId="9060" xr:uid="{00000000-0005-0000-0000-000064230000}"/>
    <cellStyle name="Normal 2 2 10 26 5 7" xfId="9061" xr:uid="{00000000-0005-0000-0000-000065230000}"/>
    <cellStyle name="Normal 2 2 10 26 5 8" xfId="9062" xr:uid="{00000000-0005-0000-0000-000066230000}"/>
    <cellStyle name="Normal 2 2 10 26 5 9" xfId="9063" xr:uid="{00000000-0005-0000-0000-000067230000}"/>
    <cellStyle name="Normal 2 2 10 26 6" xfId="9064" xr:uid="{00000000-0005-0000-0000-000068230000}"/>
    <cellStyle name="Normal 2 2 10 26 7" xfId="9065" xr:uid="{00000000-0005-0000-0000-000069230000}"/>
    <cellStyle name="Normal 2 2 10 26 8" xfId="9066" xr:uid="{00000000-0005-0000-0000-00006A230000}"/>
    <cellStyle name="Normal 2 2 10 26 9" xfId="9067" xr:uid="{00000000-0005-0000-0000-00006B230000}"/>
    <cellStyle name="Normal 2 2 10 27" xfId="9068" xr:uid="{00000000-0005-0000-0000-00006C230000}"/>
    <cellStyle name="Normal 2 2 10 27 10" xfId="9069" xr:uid="{00000000-0005-0000-0000-00006D230000}"/>
    <cellStyle name="Normal 2 2 10 27 11" xfId="9070" xr:uid="{00000000-0005-0000-0000-00006E230000}"/>
    <cellStyle name="Normal 2 2 10 27 12" xfId="9071" xr:uid="{00000000-0005-0000-0000-00006F230000}"/>
    <cellStyle name="Normal 2 2 10 27 13" xfId="9072" xr:uid="{00000000-0005-0000-0000-000070230000}"/>
    <cellStyle name="Normal 2 2 10 27 14" xfId="9073" xr:uid="{00000000-0005-0000-0000-000071230000}"/>
    <cellStyle name="Normal 2 2 10 27 2" xfId="9074" xr:uid="{00000000-0005-0000-0000-000072230000}"/>
    <cellStyle name="Normal 2 2 10 27 2 10" xfId="9075" xr:uid="{00000000-0005-0000-0000-000073230000}"/>
    <cellStyle name="Normal 2 2 10 27 2 2" xfId="9076" xr:uid="{00000000-0005-0000-0000-000074230000}"/>
    <cellStyle name="Normal 2 2 10 27 2 3" xfId="9077" xr:uid="{00000000-0005-0000-0000-000075230000}"/>
    <cellStyle name="Normal 2 2 10 27 2 4" xfId="9078" xr:uid="{00000000-0005-0000-0000-000076230000}"/>
    <cellStyle name="Normal 2 2 10 27 2 5" xfId="9079" xr:uid="{00000000-0005-0000-0000-000077230000}"/>
    <cellStyle name="Normal 2 2 10 27 2 6" xfId="9080" xr:uid="{00000000-0005-0000-0000-000078230000}"/>
    <cellStyle name="Normal 2 2 10 27 2 7" xfId="9081" xr:uid="{00000000-0005-0000-0000-000079230000}"/>
    <cellStyle name="Normal 2 2 10 27 2 8" xfId="9082" xr:uid="{00000000-0005-0000-0000-00007A230000}"/>
    <cellStyle name="Normal 2 2 10 27 2 9" xfId="9083" xr:uid="{00000000-0005-0000-0000-00007B230000}"/>
    <cellStyle name="Normal 2 2 10 27 3" xfId="9084" xr:uid="{00000000-0005-0000-0000-00007C230000}"/>
    <cellStyle name="Normal 2 2 10 27 3 10" xfId="9085" xr:uid="{00000000-0005-0000-0000-00007D230000}"/>
    <cellStyle name="Normal 2 2 10 27 3 2" xfId="9086" xr:uid="{00000000-0005-0000-0000-00007E230000}"/>
    <cellStyle name="Normal 2 2 10 27 3 3" xfId="9087" xr:uid="{00000000-0005-0000-0000-00007F230000}"/>
    <cellStyle name="Normal 2 2 10 27 3 4" xfId="9088" xr:uid="{00000000-0005-0000-0000-000080230000}"/>
    <cellStyle name="Normal 2 2 10 27 3 5" xfId="9089" xr:uid="{00000000-0005-0000-0000-000081230000}"/>
    <cellStyle name="Normal 2 2 10 27 3 6" xfId="9090" xr:uid="{00000000-0005-0000-0000-000082230000}"/>
    <cellStyle name="Normal 2 2 10 27 3 7" xfId="9091" xr:uid="{00000000-0005-0000-0000-000083230000}"/>
    <cellStyle name="Normal 2 2 10 27 3 8" xfId="9092" xr:uid="{00000000-0005-0000-0000-000084230000}"/>
    <cellStyle name="Normal 2 2 10 27 3 9" xfId="9093" xr:uid="{00000000-0005-0000-0000-000085230000}"/>
    <cellStyle name="Normal 2 2 10 27 4" xfId="9094" xr:uid="{00000000-0005-0000-0000-000086230000}"/>
    <cellStyle name="Normal 2 2 10 27 4 10" xfId="9095" xr:uid="{00000000-0005-0000-0000-000087230000}"/>
    <cellStyle name="Normal 2 2 10 27 4 2" xfId="9096" xr:uid="{00000000-0005-0000-0000-000088230000}"/>
    <cellStyle name="Normal 2 2 10 27 4 3" xfId="9097" xr:uid="{00000000-0005-0000-0000-000089230000}"/>
    <cellStyle name="Normal 2 2 10 27 4 4" xfId="9098" xr:uid="{00000000-0005-0000-0000-00008A230000}"/>
    <cellStyle name="Normal 2 2 10 27 4 5" xfId="9099" xr:uid="{00000000-0005-0000-0000-00008B230000}"/>
    <cellStyle name="Normal 2 2 10 27 4 6" xfId="9100" xr:uid="{00000000-0005-0000-0000-00008C230000}"/>
    <cellStyle name="Normal 2 2 10 27 4 7" xfId="9101" xr:uid="{00000000-0005-0000-0000-00008D230000}"/>
    <cellStyle name="Normal 2 2 10 27 4 8" xfId="9102" xr:uid="{00000000-0005-0000-0000-00008E230000}"/>
    <cellStyle name="Normal 2 2 10 27 4 9" xfId="9103" xr:uid="{00000000-0005-0000-0000-00008F230000}"/>
    <cellStyle name="Normal 2 2 10 27 5" xfId="9104" xr:uid="{00000000-0005-0000-0000-000090230000}"/>
    <cellStyle name="Normal 2 2 10 27 5 10" xfId="9105" xr:uid="{00000000-0005-0000-0000-000091230000}"/>
    <cellStyle name="Normal 2 2 10 27 5 2" xfId="9106" xr:uid="{00000000-0005-0000-0000-000092230000}"/>
    <cellStyle name="Normal 2 2 10 27 5 3" xfId="9107" xr:uid="{00000000-0005-0000-0000-000093230000}"/>
    <cellStyle name="Normal 2 2 10 27 5 4" xfId="9108" xr:uid="{00000000-0005-0000-0000-000094230000}"/>
    <cellStyle name="Normal 2 2 10 27 5 5" xfId="9109" xr:uid="{00000000-0005-0000-0000-000095230000}"/>
    <cellStyle name="Normal 2 2 10 27 5 6" xfId="9110" xr:uid="{00000000-0005-0000-0000-000096230000}"/>
    <cellStyle name="Normal 2 2 10 27 5 7" xfId="9111" xr:uid="{00000000-0005-0000-0000-000097230000}"/>
    <cellStyle name="Normal 2 2 10 27 5 8" xfId="9112" xr:uid="{00000000-0005-0000-0000-000098230000}"/>
    <cellStyle name="Normal 2 2 10 27 5 9" xfId="9113" xr:uid="{00000000-0005-0000-0000-000099230000}"/>
    <cellStyle name="Normal 2 2 10 27 6" xfId="9114" xr:uid="{00000000-0005-0000-0000-00009A230000}"/>
    <cellStyle name="Normal 2 2 10 27 7" xfId="9115" xr:uid="{00000000-0005-0000-0000-00009B230000}"/>
    <cellStyle name="Normal 2 2 10 27 8" xfId="9116" xr:uid="{00000000-0005-0000-0000-00009C230000}"/>
    <cellStyle name="Normal 2 2 10 27 9" xfId="9117" xr:uid="{00000000-0005-0000-0000-00009D230000}"/>
    <cellStyle name="Normal 2 2 10 28" xfId="9118" xr:uid="{00000000-0005-0000-0000-00009E230000}"/>
    <cellStyle name="Normal 2 2 10 28 10" xfId="9119" xr:uid="{00000000-0005-0000-0000-00009F230000}"/>
    <cellStyle name="Normal 2 2 10 28 11" xfId="9120" xr:uid="{00000000-0005-0000-0000-0000A0230000}"/>
    <cellStyle name="Normal 2 2 10 28 12" xfId="9121" xr:uid="{00000000-0005-0000-0000-0000A1230000}"/>
    <cellStyle name="Normal 2 2 10 28 13" xfId="9122" xr:uid="{00000000-0005-0000-0000-0000A2230000}"/>
    <cellStyle name="Normal 2 2 10 28 14" xfId="9123" xr:uid="{00000000-0005-0000-0000-0000A3230000}"/>
    <cellStyle name="Normal 2 2 10 28 2" xfId="9124" xr:uid="{00000000-0005-0000-0000-0000A4230000}"/>
    <cellStyle name="Normal 2 2 10 28 2 10" xfId="9125" xr:uid="{00000000-0005-0000-0000-0000A5230000}"/>
    <cellStyle name="Normal 2 2 10 28 2 2" xfId="9126" xr:uid="{00000000-0005-0000-0000-0000A6230000}"/>
    <cellStyle name="Normal 2 2 10 28 2 3" xfId="9127" xr:uid="{00000000-0005-0000-0000-0000A7230000}"/>
    <cellStyle name="Normal 2 2 10 28 2 4" xfId="9128" xr:uid="{00000000-0005-0000-0000-0000A8230000}"/>
    <cellStyle name="Normal 2 2 10 28 2 5" xfId="9129" xr:uid="{00000000-0005-0000-0000-0000A9230000}"/>
    <cellStyle name="Normal 2 2 10 28 2 6" xfId="9130" xr:uid="{00000000-0005-0000-0000-0000AA230000}"/>
    <cellStyle name="Normal 2 2 10 28 2 7" xfId="9131" xr:uid="{00000000-0005-0000-0000-0000AB230000}"/>
    <cellStyle name="Normal 2 2 10 28 2 8" xfId="9132" xr:uid="{00000000-0005-0000-0000-0000AC230000}"/>
    <cellStyle name="Normal 2 2 10 28 2 9" xfId="9133" xr:uid="{00000000-0005-0000-0000-0000AD230000}"/>
    <cellStyle name="Normal 2 2 10 28 3" xfId="9134" xr:uid="{00000000-0005-0000-0000-0000AE230000}"/>
    <cellStyle name="Normal 2 2 10 28 3 10" xfId="9135" xr:uid="{00000000-0005-0000-0000-0000AF230000}"/>
    <cellStyle name="Normal 2 2 10 28 3 2" xfId="9136" xr:uid="{00000000-0005-0000-0000-0000B0230000}"/>
    <cellStyle name="Normal 2 2 10 28 3 3" xfId="9137" xr:uid="{00000000-0005-0000-0000-0000B1230000}"/>
    <cellStyle name="Normal 2 2 10 28 3 4" xfId="9138" xr:uid="{00000000-0005-0000-0000-0000B2230000}"/>
    <cellStyle name="Normal 2 2 10 28 3 5" xfId="9139" xr:uid="{00000000-0005-0000-0000-0000B3230000}"/>
    <cellStyle name="Normal 2 2 10 28 3 6" xfId="9140" xr:uid="{00000000-0005-0000-0000-0000B4230000}"/>
    <cellStyle name="Normal 2 2 10 28 3 7" xfId="9141" xr:uid="{00000000-0005-0000-0000-0000B5230000}"/>
    <cellStyle name="Normal 2 2 10 28 3 8" xfId="9142" xr:uid="{00000000-0005-0000-0000-0000B6230000}"/>
    <cellStyle name="Normal 2 2 10 28 3 9" xfId="9143" xr:uid="{00000000-0005-0000-0000-0000B7230000}"/>
    <cellStyle name="Normal 2 2 10 28 4" xfId="9144" xr:uid="{00000000-0005-0000-0000-0000B8230000}"/>
    <cellStyle name="Normal 2 2 10 28 4 10" xfId="9145" xr:uid="{00000000-0005-0000-0000-0000B9230000}"/>
    <cellStyle name="Normal 2 2 10 28 4 2" xfId="9146" xr:uid="{00000000-0005-0000-0000-0000BA230000}"/>
    <cellStyle name="Normal 2 2 10 28 4 3" xfId="9147" xr:uid="{00000000-0005-0000-0000-0000BB230000}"/>
    <cellStyle name="Normal 2 2 10 28 4 4" xfId="9148" xr:uid="{00000000-0005-0000-0000-0000BC230000}"/>
    <cellStyle name="Normal 2 2 10 28 4 5" xfId="9149" xr:uid="{00000000-0005-0000-0000-0000BD230000}"/>
    <cellStyle name="Normal 2 2 10 28 4 6" xfId="9150" xr:uid="{00000000-0005-0000-0000-0000BE230000}"/>
    <cellStyle name="Normal 2 2 10 28 4 7" xfId="9151" xr:uid="{00000000-0005-0000-0000-0000BF230000}"/>
    <cellStyle name="Normal 2 2 10 28 4 8" xfId="9152" xr:uid="{00000000-0005-0000-0000-0000C0230000}"/>
    <cellStyle name="Normal 2 2 10 28 4 9" xfId="9153" xr:uid="{00000000-0005-0000-0000-0000C1230000}"/>
    <cellStyle name="Normal 2 2 10 28 5" xfId="9154" xr:uid="{00000000-0005-0000-0000-0000C2230000}"/>
    <cellStyle name="Normal 2 2 10 28 5 10" xfId="9155" xr:uid="{00000000-0005-0000-0000-0000C3230000}"/>
    <cellStyle name="Normal 2 2 10 28 5 2" xfId="9156" xr:uid="{00000000-0005-0000-0000-0000C4230000}"/>
    <cellStyle name="Normal 2 2 10 28 5 3" xfId="9157" xr:uid="{00000000-0005-0000-0000-0000C5230000}"/>
    <cellStyle name="Normal 2 2 10 28 5 4" xfId="9158" xr:uid="{00000000-0005-0000-0000-0000C6230000}"/>
    <cellStyle name="Normal 2 2 10 28 5 5" xfId="9159" xr:uid="{00000000-0005-0000-0000-0000C7230000}"/>
    <cellStyle name="Normal 2 2 10 28 5 6" xfId="9160" xr:uid="{00000000-0005-0000-0000-0000C8230000}"/>
    <cellStyle name="Normal 2 2 10 28 5 7" xfId="9161" xr:uid="{00000000-0005-0000-0000-0000C9230000}"/>
    <cellStyle name="Normal 2 2 10 28 5 8" xfId="9162" xr:uid="{00000000-0005-0000-0000-0000CA230000}"/>
    <cellStyle name="Normal 2 2 10 28 5 9" xfId="9163" xr:uid="{00000000-0005-0000-0000-0000CB230000}"/>
    <cellStyle name="Normal 2 2 10 28 6" xfId="9164" xr:uid="{00000000-0005-0000-0000-0000CC230000}"/>
    <cellStyle name="Normal 2 2 10 28 7" xfId="9165" xr:uid="{00000000-0005-0000-0000-0000CD230000}"/>
    <cellStyle name="Normal 2 2 10 28 8" xfId="9166" xr:uid="{00000000-0005-0000-0000-0000CE230000}"/>
    <cellStyle name="Normal 2 2 10 28 9" xfId="9167" xr:uid="{00000000-0005-0000-0000-0000CF230000}"/>
    <cellStyle name="Normal 2 2 10 29" xfId="9168" xr:uid="{00000000-0005-0000-0000-0000D0230000}"/>
    <cellStyle name="Normal 2 2 10 29 10" xfId="9169" xr:uid="{00000000-0005-0000-0000-0000D1230000}"/>
    <cellStyle name="Normal 2 2 10 29 11" xfId="9170" xr:uid="{00000000-0005-0000-0000-0000D2230000}"/>
    <cellStyle name="Normal 2 2 10 29 12" xfId="9171" xr:uid="{00000000-0005-0000-0000-0000D3230000}"/>
    <cellStyle name="Normal 2 2 10 29 13" xfId="9172" xr:uid="{00000000-0005-0000-0000-0000D4230000}"/>
    <cellStyle name="Normal 2 2 10 29 14" xfId="9173" xr:uid="{00000000-0005-0000-0000-0000D5230000}"/>
    <cellStyle name="Normal 2 2 10 29 2" xfId="9174" xr:uid="{00000000-0005-0000-0000-0000D6230000}"/>
    <cellStyle name="Normal 2 2 10 29 2 10" xfId="9175" xr:uid="{00000000-0005-0000-0000-0000D7230000}"/>
    <cellStyle name="Normal 2 2 10 29 2 2" xfId="9176" xr:uid="{00000000-0005-0000-0000-0000D8230000}"/>
    <cellStyle name="Normal 2 2 10 29 2 3" xfId="9177" xr:uid="{00000000-0005-0000-0000-0000D9230000}"/>
    <cellStyle name="Normal 2 2 10 29 2 4" xfId="9178" xr:uid="{00000000-0005-0000-0000-0000DA230000}"/>
    <cellStyle name="Normal 2 2 10 29 2 5" xfId="9179" xr:uid="{00000000-0005-0000-0000-0000DB230000}"/>
    <cellStyle name="Normal 2 2 10 29 2 6" xfId="9180" xr:uid="{00000000-0005-0000-0000-0000DC230000}"/>
    <cellStyle name="Normal 2 2 10 29 2 7" xfId="9181" xr:uid="{00000000-0005-0000-0000-0000DD230000}"/>
    <cellStyle name="Normal 2 2 10 29 2 8" xfId="9182" xr:uid="{00000000-0005-0000-0000-0000DE230000}"/>
    <cellStyle name="Normal 2 2 10 29 2 9" xfId="9183" xr:uid="{00000000-0005-0000-0000-0000DF230000}"/>
    <cellStyle name="Normal 2 2 10 29 3" xfId="9184" xr:uid="{00000000-0005-0000-0000-0000E0230000}"/>
    <cellStyle name="Normal 2 2 10 29 3 10" xfId="9185" xr:uid="{00000000-0005-0000-0000-0000E1230000}"/>
    <cellStyle name="Normal 2 2 10 29 3 2" xfId="9186" xr:uid="{00000000-0005-0000-0000-0000E2230000}"/>
    <cellStyle name="Normal 2 2 10 29 3 3" xfId="9187" xr:uid="{00000000-0005-0000-0000-0000E3230000}"/>
    <cellStyle name="Normal 2 2 10 29 3 4" xfId="9188" xr:uid="{00000000-0005-0000-0000-0000E4230000}"/>
    <cellStyle name="Normal 2 2 10 29 3 5" xfId="9189" xr:uid="{00000000-0005-0000-0000-0000E5230000}"/>
    <cellStyle name="Normal 2 2 10 29 3 6" xfId="9190" xr:uid="{00000000-0005-0000-0000-0000E6230000}"/>
    <cellStyle name="Normal 2 2 10 29 3 7" xfId="9191" xr:uid="{00000000-0005-0000-0000-0000E7230000}"/>
    <cellStyle name="Normal 2 2 10 29 3 8" xfId="9192" xr:uid="{00000000-0005-0000-0000-0000E8230000}"/>
    <cellStyle name="Normal 2 2 10 29 3 9" xfId="9193" xr:uid="{00000000-0005-0000-0000-0000E9230000}"/>
    <cellStyle name="Normal 2 2 10 29 4" xfId="9194" xr:uid="{00000000-0005-0000-0000-0000EA230000}"/>
    <cellStyle name="Normal 2 2 10 29 4 10" xfId="9195" xr:uid="{00000000-0005-0000-0000-0000EB230000}"/>
    <cellStyle name="Normal 2 2 10 29 4 2" xfId="9196" xr:uid="{00000000-0005-0000-0000-0000EC230000}"/>
    <cellStyle name="Normal 2 2 10 29 4 3" xfId="9197" xr:uid="{00000000-0005-0000-0000-0000ED230000}"/>
    <cellStyle name="Normal 2 2 10 29 4 4" xfId="9198" xr:uid="{00000000-0005-0000-0000-0000EE230000}"/>
    <cellStyle name="Normal 2 2 10 29 4 5" xfId="9199" xr:uid="{00000000-0005-0000-0000-0000EF230000}"/>
    <cellStyle name="Normal 2 2 10 29 4 6" xfId="9200" xr:uid="{00000000-0005-0000-0000-0000F0230000}"/>
    <cellStyle name="Normal 2 2 10 29 4 7" xfId="9201" xr:uid="{00000000-0005-0000-0000-0000F1230000}"/>
    <cellStyle name="Normal 2 2 10 29 4 8" xfId="9202" xr:uid="{00000000-0005-0000-0000-0000F2230000}"/>
    <cellStyle name="Normal 2 2 10 29 4 9" xfId="9203" xr:uid="{00000000-0005-0000-0000-0000F3230000}"/>
    <cellStyle name="Normal 2 2 10 29 5" xfId="9204" xr:uid="{00000000-0005-0000-0000-0000F4230000}"/>
    <cellStyle name="Normal 2 2 10 29 5 10" xfId="9205" xr:uid="{00000000-0005-0000-0000-0000F5230000}"/>
    <cellStyle name="Normal 2 2 10 29 5 2" xfId="9206" xr:uid="{00000000-0005-0000-0000-0000F6230000}"/>
    <cellStyle name="Normal 2 2 10 29 5 3" xfId="9207" xr:uid="{00000000-0005-0000-0000-0000F7230000}"/>
    <cellStyle name="Normal 2 2 10 29 5 4" xfId="9208" xr:uid="{00000000-0005-0000-0000-0000F8230000}"/>
    <cellStyle name="Normal 2 2 10 29 5 5" xfId="9209" xr:uid="{00000000-0005-0000-0000-0000F9230000}"/>
    <cellStyle name="Normal 2 2 10 29 5 6" xfId="9210" xr:uid="{00000000-0005-0000-0000-0000FA230000}"/>
    <cellStyle name="Normal 2 2 10 29 5 7" xfId="9211" xr:uid="{00000000-0005-0000-0000-0000FB230000}"/>
    <cellStyle name="Normal 2 2 10 29 5 8" xfId="9212" xr:uid="{00000000-0005-0000-0000-0000FC230000}"/>
    <cellStyle name="Normal 2 2 10 29 5 9" xfId="9213" xr:uid="{00000000-0005-0000-0000-0000FD230000}"/>
    <cellStyle name="Normal 2 2 10 29 6" xfId="9214" xr:uid="{00000000-0005-0000-0000-0000FE230000}"/>
    <cellStyle name="Normal 2 2 10 29 7" xfId="9215" xr:uid="{00000000-0005-0000-0000-0000FF230000}"/>
    <cellStyle name="Normal 2 2 10 29 8" xfId="9216" xr:uid="{00000000-0005-0000-0000-000000240000}"/>
    <cellStyle name="Normal 2 2 10 29 9" xfId="9217" xr:uid="{00000000-0005-0000-0000-000001240000}"/>
    <cellStyle name="Normal 2 2 10 3" xfId="9218" xr:uid="{00000000-0005-0000-0000-000002240000}"/>
    <cellStyle name="Normal 2 2 10 3 10" xfId="9219" xr:uid="{00000000-0005-0000-0000-000003240000}"/>
    <cellStyle name="Normal 2 2 10 3 11" xfId="9220" xr:uid="{00000000-0005-0000-0000-000004240000}"/>
    <cellStyle name="Normal 2 2 10 3 12" xfId="9221" xr:uid="{00000000-0005-0000-0000-000005240000}"/>
    <cellStyle name="Normal 2 2 10 3 13" xfId="9222" xr:uid="{00000000-0005-0000-0000-000006240000}"/>
    <cellStyle name="Normal 2 2 10 3 14" xfId="9223" xr:uid="{00000000-0005-0000-0000-000007240000}"/>
    <cellStyle name="Normal 2 2 10 3 2" xfId="9224" xr:uid="{00000000-0005-0000-0000-000008240000}"/>
    <cellStyle name="Normal 2 2 10 3 2 10" xfId="9225" xr:uid="{00000000-0005-0000-0000-000009240000}"/>
    <cellStyle name="Normal 2 2 10 3 2 2" xfId="9226" xr:uid="{00000000-0005-0000-0000-00000A240000}"/>
    <cellStyle name="Normal 2 2 10 3 2 3" xfId="9227" xr:uid="{00000000-0005-0000-0000-00000B240000}"/>
    <cellStyle name="Normal 2 2 10 3 2 4" xfId="9228" xr:uid="{00000000-0005-0000-0000-00000C240000}"/>
    <cellStyle name="Normal 2 2 10 3 2 5" xfId="9229" xr:uid="{00000000-0005-0000-0000-00000D240000}"/>
    <cellStyle name="Normal 2 2 10 3 2 6" xfId="9230" xr:uid="{00000000-0005-0000-0000-00000E240000}"/>
    <cellStyle name="Normal 2 2 10 3 2 7" xfId="9231" xr:uid="{00000000-0005-0000-0000-00000F240000}"/>
    <cellStyle name="Normal 2 2 10 3 2 8" xfId="9232" xr:uid="{00000000-0005-0000-0000-000010240000}"/>
    <cellStyle name="Normal 2 2 10 3 2 9" xfId="9233" xr:uid="{00000000-0005-0000-0000-000011240000}"/>
    <cellStyle name="Normal 2 2 10 3 3" xfId="9234" xr:uid="{00000000-0005-0000-0000-000012240000}"/>
    <cellStyle name="Normal 2 2 10 3 3 10" xfId="9235" xr:uid="{00000000-0005-0000-0000-000013240000}"/>
    <cellStyle name="Normal 2 2 10 3 3 2" xfId="9236" xr:uid="{00000000-0005-0000-0000-000014240000}"/>
    <cellStyle name="Normal 2 2 10 3 3 3" xfId="9237" xr:uid="{00000000-0005-0000-0000-000015240000}"/>
    <cellStyle name="Normal 2 2 10 3 3 4" xfId="9238" xr:uid="{00000000-0005-0000-0000-000016240000}"/>
    <cellStyle name="Normal 2 2 10 3 3 5" xfId="9239" xr:uid="{00000000-0005-0000-0000-000017240000}"/>
    <cellStyle name="Normal 2 2 10 3 3 6" xfId="9240" xr:uid="{00000000-0005-0000-0000-000018240000}"/>
    <cellStyle name="Normal 2 2 10 3 3 7" xfId="9241" xr:uid="{00000000-0005-0000-0000-000019240000}"/>
    <cellStyle name="Normal 2 2 10 3 3 8" xfId="9242" xr:uid="{00000000-0005-0000-0000-00001A240000}"/>
    <cellStyle name="Normal 2 2 10 3 3 9" xfId="9243" xr:uid="{00000000-0005-0000-0000-00001B240000}"/>
    <cellStyle name="Normal 2 2 10 3 4" xfId="9244" xr:uid="{00000000-0005-0000-0000-00001C240000}"/>
    <cellStyle name="Normal 2 2 10 3 4 10" xfId="9245" xr:uid="{00000000-0005-0000-0000-00001D240000}"/>
    <cellStyle name="Normal 2 2 10 3 4 2" xfId="9246" xr:uid="{00000000-0005-0000-0000-00001E240000}"/>
    <cellStyle name="Normal 2 2 10 3 4 3" xfId="9247" xr:uid="{00000000-0005-0000-0000-00001F240000}"/>
    <cellStyle name="Normal 2 2 10 3 4 4" xfId="9248" xr:uid="{00000000-0005-0000-0000-000020240000}"/>
    <cellStyle name="Normal 2 2 10 3 4 5" xfId="9249" xr:uid="{00000000-0005-0000-0000-000021240000}"/>
    <cellStyle name="Normal 2 2 10 3 4 6" xfId="9250" xr:uid="{00000000-0005-0000-0000-000022240000}"/>
    <cellStyle name="Normal 2 2 10 3 4 7" xfId="9251" xr:uid="{00000000-0005-0000-0000-000023240000}"/>
    <cellStyle name="Normal 2 2 10 3 4 8" xfId="9252" xr:uid="{00000000-0005-0000-0000-000024240000}"/>
    <cellStyle name="Normal 2 2 10 3 4 9" xfId="9253" xr:uid="{00000000-0005-0000-0000-000025240000}"/>
    <cellStyle name="Normal 2 2 10 3 5" xfId="9254" xr:uid="{00000000-0005-0000-0000-000026240000}"/>
    <cellStyle name="Normal 2 2 10 3 5 10" xfId="9255" xr:uid="{00000000-0005-0000-0000-000027240000}"/>
    <cellStyle name="Normal 2 2 10 3 5 2" xfId="9256" xr:uid="{00000000-0005-0000-0000-000028240000}"/>
    <cellStyle name="Normal 2 2 10 3 5 3" xfId="9257" xr:uid="{00000000-0005-0000-0000-000029240000}"/>
    <cellStyle name="Normal 2 2 10 3 5 4" xfId="9258" xr:uid="{00000000-0005-0000-0000-00002A240000}"/>
    <cellStyle name="Normal 2 2 10 3 5 5" xfId="9259" xr:uid="{00000000-0005-0000-0000-00002B240000}"/>
    <cellStyle name="Normal 2 2 10 3 5 6" xfId="9260" xr:uid="{00000000-0005-0000-0000-00002C240000}"/>
    <cellStyle name="Normal 2 2 10 3 5 7" xfId="9261" xr:uid="{00000000-0005-0000-0000-00002D240000}"/>
    <cellStyle name="Normal 2 2 10 3 5 8" xfId="9262" xr:uid="{00000000-0005-0000-0000-00002E240000}"/>
    <cellStyle name="Normal 2 2 10 3 5 9" xfId="9263" xr:uid="{00000000-0005-0000-0000-00002F240000}"/>
    <cellStyle name="Normal 2 2 10 3 6" xfId="9264" xr:uid="{00000000-0005-0000-0000-000030240000}"/>
    <cellStyle name="Normal 2 2 10 3 7" xfId="9265" xr:uid="{00000000-0005-0000-0000-000031240000}"/>
    <cellStyle name="Normal 2 2 10 3 8" xfId="9266" xr:uid="{00000000-0005-0000-0000-000032240000}"/>
    <cellStyle name="Normal 2 2 10 3 9" xfId="9267" xr:uid="{00000000-0005-0000-0000-000033240000}"/>
    <cellStyle name="Normal 2 2 10 30" xfId="9268" xr:uid="{00000000-0005-0000-0000-000034240000}"/>
    <cellStyle name="Normal 2 2 10 30 10" xfId="9269" xr:uid="{00000000-0005-0000-0000-000035240000}"/>
    <cellStyle name="Normal 2 2 10 30 11" xfId="9270" xr:uid="{00000000-0005-0000-0000-000036240000}"/>
    <cellStyle name="Normal 2 2 10 30 12" xfId="9271" xr:uid="{00000000-0005-0000-0000-000037240000}"/>
    <cellStyle name="Normal 2 2 10 30 13" xfId="9272" xr:uid="{00000000-0005-0000-0000-000038240000}"/>
    <cellStyle name="Normal 2 2 10 30 14" xfId="9273" xr:uid="{00000000-0005-0000-0000-000039240000}"/>
    <cellStyle name="Normal 2 2 10 30 2" xfId="9274" xr:uid="{00000000-0005-0000-0000-00003A240000}"/>
    <cellStyle name="Normal 2 2 10 30 2 10" xfId="9275" xr:uid="{00000000-0005-0000-0000-00003B240000}"/>
    <cellStyle name="Normal 2 2 10 30 2 2" xfId="9276" xr:uid="{00000000-0005-0000-0000-00003C240000}"/>
    <cellStyle name="Normal 2 2 10 30 2 3" xfId="9277" xr:uid="{00000000-0005-0000-0000-00003D240000}"/>
    <cellStyle name="Normal 2 2 10 30 2 4" xfId="9278" xr:uid="{00000000-0005-0000-0000-00003E240000}"/>
    <cellStyle name="Normal 2 2 10 30 2 5" xfId="9279" xr:uid="{00000000-0005-0000-0000-00003F240000}"/>
    <cellStyle name="Normal 2 2 10 30 2 6" xfId="9280" xr:uid="{00000000-0005-0000-0000-000040240000}"/>
    <cellStyle name="Normal 2 2 10 30 2 7" xfId="9281" xr:uid="{00000000-0005-0000-0000-000041240000}"/>
    <cellStyle name="Normal 2 2 10 30 2 8" xfId="9282" xr:uid="{00000000-0005-0000-0000-000042240000}"/>
    <cellStyle name="Normal 2 2 10 30 2 9" xfId="9283" xr:uid="{00000000-0005-0000-0000-000043240000}"/>
    <cellStyle name="Normal 2 2 10 30 3" xfId="9284" xr:uid="{00000000-0005-0000-0000-000044240000}"/>
    <cellStyle name="Normal 2 2 10 30 3 10" xfId="9285" xr:uid="{00000000-0005-0000-0000-000045240000}"/>
    <cellStyle name="Normal 2 2 10 30 3 2" xfId="9286" xr:uid="{00000000-0005-0000-0000-000046240000}"/>
    <cellStyle name="Normal 2 2 10 30 3 3" xfId="9287" xr:uid="{00000000-0005-0000-0000-000047240000}"/>
    <cellStyle name="Normal 2 2 10 30 3 4" xfId="9288" xr:uid="{00000000-0005-0000-0000-000048240000}"/>
    <cellStyle name="Normal 2 2 10 30 3 5" xfId="9289" xr:uid="{00000000-0005-0000-0000-000049240000}"/>
    <cellStyle name="Normal 2 2 10 30 3 6" xfId="9290" xr:uid="{00000000-0005-0000-0000-00004A240000}"/>
    <cellStyle name="Normal 2 2 10 30 3 7" xfId="9291" xr:uid="{00000000-0005-0000-0000-00004B240000}"/>
    <cellStyle name="Normal 2 2 10 30 3 8" xfId="9292" xr:uid="{00000000-0005-0000-0000-00004C240000}"/>
    <cellStyle name="Normal 2 2 10 30 3 9" xfId="9293" xr:uid="{00000000-0005-0000-0000-00004D240000}"/>
    <cellStyle name="Normal 2 2 10 30 4" xfId="9294" xr:uid="{00000000-0005-0000-0000-00004E240000}"/>
    <cellStyle name="Normal 2 2 10 30 4 10" xfId="9295" xr:uid="{00000000-0005-0000-0000-00004F240000}"/>
    <cellStyle name="Normal 2 2 10 30 4 2" xfId="9296" xr:uid="{00000000-0005-0000-0000-000050240000}"/>
    <cellStyle name="Normal 2 2 10 30 4 3" xfId="9297" xr:uid="{00000000-0005-0000-0000-000051240000}"/>
    <cellStyle name="Normal 2 2 10 30 4 4" xfId="9298" xr:uid="{00000000-0005-0000-0000-000052240000}"/>
    <cellStyle name="Normal 2 2 10 30 4 5" xfId="9299" xr:uid="{00000000-0005-0000-0000-000053240000}"/>
    <cellStyle name="Normal 2 2 10 30 4 6" xfId="9300" xr:uid="{00000000-0005-0000-0000-000054240000}"/>
    <cellStyle name="Normal 2 2 10 30 4 7" xfId="9301" xr:uid="{00000000-0005-0000-0000-000055240000}"/>
    <cellStyle name="Normal 2 2 10 30 4 8" xfId="9302" xr:uid="{00000000-0005-0000-0000-000056240000}"/>
    <cellStyle name="Normal 2 2 10 30 4 9" xfId="9303" xr:uid="{00000000-0005-0000-0000-000057240000}"/>
    <cellStyle name="Normal 2 2 10 30 5" xfId="9304" xr:uid="{00000000-0005-0000-0000-000058240000}"/>
    <cellStyle name="Normal 2 2 10 30 5 10" xfId="9305" xr:uid="{00000000-0005-0000-0000-000059240000}"/>
    <cellStyle name="Normal 2 2 10 30 5 2" xfId="9306" xr:uid="{00000000-0005-0000-0000-00005A240000}"/>
    <cellStyle name="Normal 2 2 10 30 5 3" xfId="9307" xr:uid="{00000000-0005-0000-0000-00005B240000}"/>
    <cellStyle name="Normal 2 2 10 30 5 4" xfId="9308" xr:uid="{00000000-0005-0000-0000-00005C240000}"/>
    <cellStyle name="Normal 2 2 10 30 5 5" xfId="9309" xr:uid="{00000000-0005-0000-0000-00005D240000}"/>
    <cellStyle name="Normal 2 2 10 30 5 6" xfId="9310" xr:uid="{00000000-0005-0000-0000-00005E240000}"/>
    <cellStyle name="Normal 2 2 10 30 5 7" xfId="9311" xr:uid="{00000000-0005-0000-0000-00005F240000}"/>
    <cellStyle name="Normal 2 2 10 30 5 8" xfId="9312" xr:uid="{00000000-0005-0000-0000-000060240000}"/>
    <cellStyle name="Normal 2 2 10 30 5 9" xfId="9313" xr:uid="{00000000-0005-0000-0000-000061240000}"/>
    <cellStyle name="Normal 2 2 10 30 6" xfId="9314" xr:uid="{00000000-0005-0000-0000-000062240000}"/>
    <cellStyle name="Normal 2 2 10 30 7" xfId="9315" xr:uid="{00000000-0005-0000-0000-000063240000}"/>
    <cellStyle name="Normal 2 2 10 30 8" xfId="9316" xr:uid="{00000000-0005-0000-0000-000064240000}"/>
    <cellStyle name="Normal 2 2 10 30 9" xfId="9317" xr:uid="{00000000-0005-0000-0000-000065240000}"/>
    <cellStyle name="Normal 2 2 10 31" xfId="9318" xr:uid="{00000000-0005-0000-0000-000066240000}"/>
    <cellStyle name="Normal 2 2 10 31 10" xfId="9319" xr:uid="{00000000-0005-0000-0000-000067240000}"/>
    <cellStyle name="Normal 2 2 10 31 11" xfId="9320" xr:uid="{00000000-0005-0000-0000-000068240000}"/>
    <cellStyle name="Normal 2 2 10 31 12" xfId="9321" xr:uid="{00000000-0005-0000-0000-000069240000}"/>
    <cellStyle name="Normal 2 2 10 31 13" xfId="9322" xr:uid="{00000000-0005-0000-0000-00006A240000}"/>
    <cellStyle name="Normal 2 2 10 31 14" xfId="9323" xr:uid="{00000000-0005-0000-0000-00006B240000}"/>
    <cellStyle name="Normal 2 2 10 31 2" xfId="9324" xr:uid="{00000000-0005-0000-0000-00006C240000}"/>
    <cellStyle name="Normal 2 2 10 31 2 10" xfId="9325" xr:uid="{00000000-0005-0000-0000-00006D240000}"/>
    <cellStyle name="Normal 2 2 10 31 2 2" xfId="9326" xr:uid="{00000000-0005-0000-0000-00006E240000}"/>
    <cellStyle name="Normal 2 2 10 31 2 3" xfId="9327" xr:uid="{00000000-0005-0000-0000-00006F240000}"/>
    <cellStyle name="Normal 2 2 10 31 2 4" xfId="9328" xr:uid="{00000000-0005-0000-0000-000070240000}"/>
    <cellStyle name="Normal 2 2 10 31 2 5" xfId="9329" xr:uid="{00000000-0005-0000-0000-000071240000}"/>
    <cellStyle name="Normal 2 2 10 31 2 6" xfId="9330" xr:uid="{00000000-0005-0000-0000-000072240000}"/>
    <cellStyle name="Normal 2 2 10 31 2 7" xfId="9331" xr:uid="{00000000-0005-0000-0000-000073240000}"/>
    <cellStyle name="Normal 2 2 10 31 2 8" xfId="9332" xr:uid="{00000000-0005-0000-0000-000074240000}"/>
    <cellStyle name="Normal 2 2 10 31 2 9" xfId="9333" xr:uid="{00000000-0005-0000-0000-000075240000}"/>
    <cellStyle name="Normal 2 2 10 31 3" xfId="9334" xr:uid="{00000000-0005-0000-0000-000076240000}"/>
    <cellStyle name="Normal 2 2 10 31 3 10" xfId="9335" xr:uid="{00000000-0005-0000-0000-000077240000}"/>
    <cellStyle name="Normal 2 2 10 31 3 2" xfId="9336" xr:uid="{00000000-0005-0000-0000-000078240000}"/>
    <cellStyle name="Normal 2 2 10 31 3 3" xfId="9337" xr:uid="{00000000-0005-0000-0000-000079240000}"/>
    <cellStyle name="Normal 2 2 10 31 3 4" xfId="9338" xr:uid="{00000000-0005-0000-0000-00007A240000}"/>
    <cellStyle name="Normal 2 2 10 31 3 5" xfId="9339" xr:uid="{00000000-0005-0000-0000-00007B240000}"/>
    <cellStyle name="Normal 2 2 10 31 3 6" xfId="9340" xr:uid="{00000000-0005-0000-0000-00007C240000}"/>
    <cellStyle name="Normal 2 2 10 31 3 7" xfId="9341" xr:uid="{00000000-0005-0000-0000-00007D240000}"/>
    <cellStyle name="Normal 2 2 10 31 3 8" xfId="9342" xr:uid="{00000000-0005-0000-0000-00007E240000}"/>
    <cellStyle name="Normal 2 2 10 31 3 9" xfId="9343" xr:uid="{00000000-0005-0000-0000-00007F240000}"/>
    <cellStyle name="Normal 2 2 10 31 4" xfId="9344" xr:uid="{00000000-0005-0000-0000-000080240000}"/>
    <cellStyle name="Normal 2 2 10 31 4 10" xfId="9345" xr:uid="{00000000-0005-0000-0000-000081240000}"/>
    <cellStyle name="Normal 2 2 10 31 4 2" xfId="9346" xr:uid="{00000000-0005-0000-0000-000082240000}"/>
    <cellStyle name="Normal 2 2 10 31 4 3" xfId="9347" xr:uid="{00000000-0005-0000-0000-000083240000}"/>
    <cellStyle name="Normal 2 2 10 31 4 4" xfId="9348" xr:uid="{00000000-0005-0000-0000-000084240000}"/>
    <cellStyle name="Normal 2 2 10 31 4 5" xfId="9349" xr:uid="{00000000-0005-0000-0000-000085240000}"/>
    <cellStyle name="Normal 2 2 10 31 4 6" xfId="9350" xr:uid="{00000000-0005-0000-0000-000086240000}"/>
    <cellStyle name="Normal 2 2 10 31 4 7" xfId="9351" xr:uid="{00000000-0005-0000-0000-000087240000}"/>
    <cellStyle name="Normal 2 2 10 31 4 8" xfId="9352" xr:uid="{00000000-0005-0000-0000-000088240000}"/>
    <cellStyle name="Normal 2 2 10 31 4 9" xfId="9353" xr:uid="{00000000-0005-0000-0000-000089240000}"/>
    <cellStyle name="Normal 2 2 10 31 5" xfId="9354" xr:uid="{00000000-0005-0000-0000-00008A240000}"/>
    <cellStyle name="Normal 2 2 10 31 5 10" xfId="9355" xr:uid="{00000000-0005-0000-0000-00008B240000}"/>
    <cellStyle name="Normal 2 2 10 31 5 2" xfId="9356" xr:uid="{00000000-0005-0000-0000-00008C240000}"/>
    <cellStyle name="Normal 2 2 10 31 5 3" xfId="9357" xr:uid="{00000000-0005-0000-0000-00008D240000}"/>
    <cellStyle name="Normal 2 2 10 31 5 4" xfId="9358" xr:uid="{00000000-0005-0000-0000-00008E240000}"/>
    <cellStyle name="Normal 2 2 10 31 5 5" xfId="9359" xr:uid="{00000000-0005-0000-0000-00008F240000}"/>
    <cellStyle name="Normal 2 2 10 31 5 6" xfId="9360" xr:uid="{00000000-0005-0000-0000-000090240000}"/>
    <cellStyle name="Normal 2 2 10 31 5 7" xfId="9361" xr:uid="{00000000-0005-0000-0000-000091240000}"/>
    <cellStyle name="Normal 2 2 10 31 5 8" xfId="9362" xr:uid="{00000000-0005-0000-0000-000092240000}"/>
    <cellStyle name="Normal 2 2 10 31 5 9" xfId="9363" xr:uid="{00000000-0005-0000-0000-000093240000}"/>
    <cellStyle name="Normal 2 2 10 31 6" xfId="9364" xr:uid="{00000000-0005-0000-0000-000094240000}"/>
    <cellStyle name="Normal 2 2 10 31 7" xfId="9365" xr:uid="{00000000-0005-0000-0000-000095240000}"/>
    <cellStyle name="Normal 2 2 10 31 8" xfId="9366" xr:uid="{00000000-0005-0000-0000-000096240000}"/>
    <cellStyle name="Normal 2 2 10 31 9" xfId="9367" xr:uid="{00000000-0005-0000-0000-000097240000}"/>
    <cellStyle name="Normal 2 2 10 32" xfId="9368" xr:uid="{00000000-0005-0000-0000-000098240000}"/>
    <cellStyle name="Normal 2 2 10 32 10" xfId="9369" xr:uid="{00000000-0005-0000-0000-000099240000}"/>
    <cellStyle name="Normal 2 2 10 32 11" xfId="9370" xr:uid="{00000000-0005-0000-0000-00009A240000}"/>
    <cellStyle name="Normal 2 2 10 32 12" xfId="9371" xr:uid="{00000000-0005-0000-0000-00009B240000}"/>
    <cellStyle name="Normal 2 2 10 32 13" xfId="9372" xr:uid="{00000000-0005-0000-0000-00009C240000}"/>
    <cellStyle name="Normal 2 2 10 32 14" xfId="9373" xr:uid="{00000000-0005-0000-0000-00009D240000}"/>
    <cellStyle name="Normal 2 2 10 32 2" xfId="9374" xr:uid="{00000000-0005-0000-0000-00009E240000}"/>
    <cellStyle name="Normal 2 2 10 32 2 10" xfId="9375" xr:uid="{00000000-0005-0000-0000-00009F240000}"/>
    <cellStyle name="Normal 2 2 10 32 2 2" xfId="9376" xr:uid="{00000000-0005-0000-0000-0000A0240000}"/>
    <cellStyle name="Normal 2 2 10 32 2 3" xfId="9377" xr:uid="{00000000-0005-0000-0000-0000A1240000}"/>
    <cellStyle name="Normal 2 2 10 32 2 4" xfId="9378" xr:uid="{00000000-0005-0000-0000-0000A2240000}"/>
    <cellStyle name="Normal 2 2 10 32 2 5" xfId="9379" xr:uid="{00000000-0005-0000-0000-0000A3240000}"/>
    <cellStyle name="Normal 2 2 10 32 2 6" xfId="9380" xr:uid="{00000000-0005-0000-0000-0000A4240000}"/>
    <cellStyle name="Normal 2 2 10 32 2 7" xfId="9381" xr:uid="{00000000-0005-0000-0000-0000A5240000}"/>
    <cellStyle name="Normal 2 2 10 32 2 8" xfId="9382" xr:uid="{00000000-0005-0000-0000-0000A6240000}"/>
    <cellStyle name="Normal 2 2 10 32 2 9" xfId="9383" xr:uid="{00000000-0005-0000-0000-0000A7240000}"/>
    <cellStyle name="Normal 2 2 10 32 3" xfId="9384" xr:uid="{00000000-0005-0000-0000-0000A8240000}"/>
    <cellStyle name="Normal 2 2 10 32 3 10" xfId="9385" xr:uid="{00000000-0005-0000-0000-0000A9240000}"/>
    <cellStyle name="Normal 2 2 10 32 3 2" xfId="9386" xr:uid="{00000000-0005-0000-0000-0000AA240000}"/>
    <cellStyle name="Normal 2 2 10 32 3 3" xfId="9387" xr:uid="{00000000-0005-0000-0000-0000AB240000}"/>
    <cellStyle name="Normal 2 2 10 32 3 4" xfId="9388" xr:uid="{00000000-0005-0000-0000-0000AC240000}"/>
    <cellStyle name="Normal 2 2 10 32 3 5" xfId="9389" xr:uid="{00000000-0005-0000-0000-0000AD240000}"/>
    <cellStyle name="Normal 2 2 10 32 3 6" xfId="9390" xr:uid="{00000000-0005-0000-0000-0000AE240000}"/>
    <cellStyle name="Normal 2 2 10 32 3 7" xfId="9391" xr:uid="{00000000-0005-0000-0000-0000AF240000}"/>
    <cellStyle name="Normal 2 2 10 32 3 8" xfId="9392" xr:uid="{00000000-0005-0000-0000-0000B0240000}"/>
    <cellStyle name="Normal 2 2 10 32 3 9" xfId="9393" xr:uid="{00000000-0005-0000-0000-0000B1240000}"/>
    <cellStyle name="Normal 2 2 10 32 4" xfId="9394" xr:uid="{00000000-0005-0000-0000-0000B2240000}"/>
    <cellStyle name="Normal 2 2 10 32 4 10" xfId="9395" xr:uid="{00000000-0005-0000-0000-0000B3240000}"/>
    <cellStyle name="Normal 2 2 10 32 4 2" xfId="9396" xr:uid="{00000000-0005-0000-0000-0000B4240000}"/>
    <cellStyle name="Normal 2 2 10 32 4 3" xfId="9397" xr:uid="{00000000-0005-0000-0000-0000B5240000}"/>
    <cellStyle name="Normal 2 2 10 32 4 4" xfId="9398" xr:uid="{00000000-0005-0000-0000-0000B6240000}"/>
    <cellStyle name="Normal 2 2 10 32 4 5" xfId="9399" xr:uid="{00000000-0005-0000-0000-0000B7240000}"/>
    <cellStyle name="Normal 2 2 10 32 4 6" xfId="9400" xr:uid="{00000000-0005-0000-0000-0000B8240000}"/>
    <cellStyle name="Normal 2 2 10 32 4 7" xfId="9401" xr:uid="{00000000-0005-0000-0000-0000B9240000}"/>
    <cellStyle name="Normal 2 2 10 32 4 8" xfId="9402" xr:uid="{00000000-0005-0000-0000-0000BA240000}"/>
    <cellStyle name="Normal 2 2 10 32 4 9" xfId="9403" xr:uid="{00000000-0005-0000-0000-0000BB240000}"/>
    <cellStyle name="Normal 2 2 10 32 5" xfId="9404" xr:uid="{00000000-0005-0000-0000-0000BC240000}"/>
    <cellStyle name="Normal 2 2 10 32 5 10" xfId="9405" xr:uid="{00000000-0005-0000-0000-0000BD240000}"/>
    <cellStyle name="Normal 2 2 10 32 5 2" xfId="9406" xr:uid="{00000000-0005-0000-0000-0000BE240000}"/>
    <cellStyle name="Normal 2 2 10 32 5 3" xfId="9407" xr:uid="{00000000-0005-0000-0000-0000BF240000}"/>
    <cellStyle name="Normal 2 2 10 32 5 4" xfId="9408" xr:uid="{00000000-0005-0000-0000-0000C0240000}"/>
    <cellStyle name="Normal 2 2 10 32 5 5" xfId="9409" xr:uid="{00000000-0005-0000-0000-0000C1240000}"/>
    <cellStyle name="Normal 2 2 10 32 5 6" xfId="9410" xr:uid="{00000000-0005-0000-0000-0000C2240000}"/>
    <cellStyle name="Normal 2 2 10 32 5 7" xfId="9411" xr:uid="{00000000-0005-0000-0000-0000C3240000}"/>
    <cellStyle name="Normal 2 2 10 32 5 8" xfId="9412" xr:uid="{00000000-0005-0000-0000-0000C4240000}"/>
    <cellStyle name="Normal 2 2 10 32 5 9" xfId="9413" xr:uid="{00000000-0005-0000-0000-0000C5240000}"/>
    <cellStyle name="Normal 2 2 10 32 6" xfId="9414" xr:uid="{00000000-0005-0000-0000-0000C6240000}"/>
    <cellStyle name="Normal 2 2 10 32 7" xfId="9415" xr:uid="{00000000-0005-0000-0000-0000C7240000}"/>
    <cellStyle name="Normal 2 2 10 32 8" xfId="9416" xr:uid="{00000000-0005-0000-0000-0000C8240000}"/>
    <cellStyle name="Normal 2 2 10 32 9" xfId="9417" xr:uid="{00000000-0005-0000-0000-0000C9240000}"/>
    <cellStyle name="Normal 2 2 10 33" xfId="9418" xr:uid="{00000000-0005-0000-0000-0000CA240000}"/>
    <cellStyle name="Normal 2 2 10 33 10" xfId="9419" xr:uid="{00000000-0005-0000-0000-0000CB240000}"/>
    <cellStyle name="Normal 2 2 10 33 11" xfId="9420" xr:uid="{00000000-0005-0000-0000-0000CC240000}"/>
    <cellStyle name="Normal 2 2 10 33 12" xfId="9421" xr:uid="{00000000-0005-0000-0000-0000CD240000}"/>
    <cellStyle name="Normal 2 2 10 33 13" xfId="9422" xr:uid="{00000000-0005-0000-0000-0000CE240000}"/>
    <cellStyle name="Normal 2 2 10 33 14" xfId="9423" xr:uid="{00000000-0005-0000-0000-0000CF240000}"/>
    <cellStyle name="Normal 2 2 10 33 2" xfId="9424" xr:uid="{00000000-0005-0000-0000-0000D0240000}"/>
    <cellStyle name="Normal 2 2 10 33 2 10" xfId="9425" xr:uid="{00000000-0005-0000-0000-0000D1240000}"/>
    <cellStyle name="Normal 2 2 10 33 2 2" xfId="9426" xr:uid="{00000000-0005-0000-0000-0000D2240000}"/>
    <cellStyle name="Normal 2 2 10 33 2 3" xfId="9427" xr:uid="{00000000-0005-0000-0000-0000D3240000}"/>
    <cellStyle name="Normal 2 2 10 33 2 4" xfId="9428" xr:uid="{00000000-0005-0000-0000-0000D4240000}"/>
    <cellStyle name="Normal 2 2 10 33 2 5" xfId="9429" xr:uid="{00000000-0005-0000-0000-0000D5240000}"/>
    <cellStyle name="Normal 2 2 10 33 2 6" xfId="9430" xr:uid="{00000000-0005-0000-0000-0000D6240000}"/>
    <cellStyle name="Normal 2 2 10 33 2 7" xfId="9431" xr:uid="{00000000-0005-0000-0000-0000D7240000}"/>
    <cellStyle name="Normal 2 2 10 33 2 8" xfId="9432" xr:uid="{00000000-0005-0000-0000-0000D8240000}"/>
    <cellStyle name="Normal 2 2 10 33 2 9" xfId="9433" xr:uid="{00000000-0005-0000-0000-0000D9240000}"/>
    <cellStyle name="Normal 2 2 10 33 3" xfId="9434" xr:uid="{00000000-0005-0000-0000-0000DA240000}"/>
    <cellStyle name="Normal 2 2 10 33 3 10" xfId="9435" xr:uid="{00000000-0005-0000-0000-0000DB240000}"/>
    <cellStyle name="Normal 2 2 10 33 3 2" xfId="9436" xr:uid="{00000000-0005-0000-0000-0000DC240000}"/>
    <cellStyle name="Normal 2 2 10 33 3 3" xfId="9437" xr:uid="{00000000-0005-0000-0000-0000DD240000}"/>
    <cellStyle name="Normal 2 2 10 33 3 4" xfId="9438" xr:uid="{00000000-0005-0000-0000-0000DE240000}"/>
    <cellStyle name="Normal 2 2 10 33 3 5" xfId="9439" xr:uid="{00000000-0005-0000-0000-0000DF240000}"/>
    <cellStyle name="Normal 2 2 10 33 3 6" xfId="9440" xr:uid="{00000000-0005-0000-0000-0000E0240000}"/>
    <cellStyle name="Normal 2 2 10 33 3 7" xfId="9441" xr:uid="{00000000-0005-0000-0000-0000E1240000}"/>
    <cellStyle name="Normal 2 2 10 33 3 8" xfId="9442" xr:uid="{00000000-0005-0000-0000-0000E2240000}"/>
    <cellStyle name="Normal 2 2 10 33 3 9" xfId="9443" xr:uid="{00000000-0005-0000-0000-0000E3240000}"/>
    <cellStyle name="Normal 2 2 10 33 4" xfId="9444" xr:uid="{00000000-0005-0000-0000-0000E4240000}"/>
    <cellStyle name="Normal 2 2 10 33 4 10" xfId="9445" xr:uid="{00000000-0005-0000-0000-0000E5240000}"/>
    <cellStyle name="Normal 2 2 10 33 4 2" xfId="9446" xr:uid="{00000000-0005-0000-0000-0000E6240000}"/>
    <cellStyle name="Normal 2 2 10 33 4 3" xfId="9447" xr:uid="{00000000-0005-0000-0000-0000E7240000}"/>
    <cellStyle name="Normal 2 2 10 33 4 4" xfId="9448" xr:uid="{00000000-0005-0000-0000-0000E8240000}"/>
    <cellStyle name="Normal 2 2 10 33 4 5" xfId="9449" xr:uid="{00000000-0005-0000-0000-0000E9240000}"/>
    <cellStyle name="Normal 2 2 10 33 4 6" xfId="9450" xr:uid="{00000000-0005-0000-0000-0000EA240000}"/>
    <cellStyle name="Normal 2 2 10 33 4 7" xfId="9451" xr:uid="{00000000-0005-0000-0000-0000EB240000}"/>
    <cellStyle name="Normal 2 2 10 33 4 8" xfId="9452" xr:uid="{00000000-0005-0000-0000-0000EC240000}"/>
    <cellStyle name="Normal 2 2 10 33 4 9" xfId="9453" xr:uid="{00000000-0005-0000-0000-0000ED240000}"/>
    <cellStyle name="Normal 2 2 10 33 5" xfId="9454" xr:uid="{00000000-0005-0000-0000-0000EE240000}"/>
    <cellStyle name="Normal 2 2 10 33 5 10" xfId="9455" xr:uid="{00000000-0005-0000-0000-0000EF240000}"/>
    <cellStyle name="Normal 2 2 10 33 5 2" xfId="9456" xr:uid="{00000000-0005-0000-0000-0000F0240000}"/>
    <cellStyle name="Normal 2 2 10 33 5 3" xfId="9457" xr:uid="{00000000-0005-0000-0000-0000F1240000}"/>
    <cellStyle name="Normal 2 2 10 33 5 4" xfId="9458" xr:uid="{00000000-0005-0000-0000-0000F2240000}"/>
    <cellStyle name="Normal 2 2 10 33 5 5" xfId="9459" xr:uid="{00000000-0005-0000-0000-0000F3240000}"/>
    <cellStyle name="Normal 2 2 10 33 5 6" xfId="9460" xr:uid="{00000000-0005-0000-0000-0000F4240000}"/>
    <cellStyle name="Normal 2 2 10 33 5 7" xfId="9461" xr:uid="{00000000-0005-0000-0000-0000F5240000}"/>
    <cellStyle name="Normal 2 2 10 33 5 8" xfId="9462" xr:uid="{00000000-0005-0000-0000-0000F6240000}"/>
    <cellStyle name="Normal 2 2 10 33 5 9" xfId="9463" xr:uid="{00000000-0005-0000-0000-0000F7240000}"/>
    <cellStyle name="Normal 2 2 10 33 6" xfId="9464" xr:uid="{00000000-0005-0000-0000-0000F8240000}"/>
    <cellStyle name="Normal 2 2 10 33 7" xfId="9465" xr:uid="{00000000-0005-0000-0000-0000F9240000}"/>
    <cellStyle name="Normal 2 2 10 33 8" xfId="9466" xr:uid="{00000000-0005-0000-0000-0000FA240000}"/>
    <cellStyle name="Normal 2 2 10 33 9" xfId="9467" xr:uid="{00000000-0005-0000-0000-0000FB240000}"/>
    <cellStyle name="Normal 2 2 10 34" xfId="9468" xr:uid="{00000000-0005-0000-0000-0000FC240000}"/>
    <cellStyle name="Normal 2 2 10 34 10" xfId="9469" xr:uid="{00000000-0005-0000-0000-0000FD240000}"/>
    <cellStyle name="Normal 2 2 10 34 11" xfId="9470" xr:uid="{00000000-0005-0000-0000-0000FE240000}"/>
    <cellStyle name="Normal 2 2 10 34 12" xfId="9471" xr:uid="{00000000-0005-0000-0000-0000FF240000}"/>
    <cellStyle name="Normal 2 2 10 34 13" xfId="9472" xr:uid="{00000000-0005-0000-0000-000000250000}"/>
    <cellStyle name="Normal 2 2 10 34 14" xfId="9473" xr:uid="{00000000-0005-0000-0000-000001250000}"/>
    <cellStyle name="Normal 2 2 10 34 2" xfId="9474" xr:uid="{00000000-0005-0000-0000-000002250000}"/>
    <cellStyle name="Normal 2 2 10 34 2 10" xfId="9475" xr:uid="{00000000-0005-0000-0000-000003250000}"/>
    <cellStyle name="Normal 2 2 10 34 2 2" xfId="9476" xr:uid="{00000000-0005-0000-0000-000004250000}"/>
    <cellStyle name="Normal 2 2 10 34 2 3" xfId="9477" xr:uid="{00000000-0005-0000-0000-000005250000}"/>
    <cellStyle name="Normal 2 2 10 34 2 4" xfId="9478" xr:uid="{00000000-0005-0000-0000-000006250000}"/>
    <cellStyle name="Normal 2 2 10 34 2 5" xfId="9479" xr:uid="{00000000-0005-0000-0000-000007250000}"/>
    <cellStyle name="Normal 2 2 10 34 2 6" xfId="9480" xr:uid="{00000000-0005-0000-0000-000008250000}"/>
    <cellStyle name="Normal 2 2 10 34 2 7" xfId="9481" xr:uid="{00000000-0005-0000-0000-000009250000}"/>
    <cellStyle name="Normal 2 2 10 34 2 8" xfId="9482" xr:uid="{00000000-0005-0000-0000-00000A250000}"/>
    <cellStyle name="Normal 2 2 10 34 2 9" xfId="9483" xr:uid="{00000000-0005-0000-0000-00000B250000}"/>
    <cellStyle name="Normal 2 2 10 34 3" xfId="9484" xr:uid="{00000000-0005-0000-0000-00000C250000}"/>
    <cellStyle name="Normal 2 2 10 34 3 10" xfId="9485" xr:uid="{00000000-0005-0000-0000-00000D250000}"/>
    <cellStyle name="Normal 2 2 10 34 3 2" xfId="9486" xr:uid="{00000000-0005-0000-0000-00000E250000}"/>
    <cellStyle name="Normal 2 2 10 34 3 3" xfId="9487" xr:uid="{00000000-0005-0000-0000-00000F250000}"/>
    <cellStyle name="Normal 2 2 10 34 3 4" xfId="9488" xr:uid="{00000000-0005-0000-0000-000010250000}"/>
    <cellStyle name="Normal 2 2 10 34 3 5" xfId="9489" xr:uid="{00000000-0005-0000-0000-000011250000}"/>
    <cellStyle name="Normal 2 2 10 34 3 6" xfId="9490" xr:uid="{00000000-0005-0000-0000-000012250000}"/>
    <cellStyle name="Normal 2 2 10 34 3 7" xfId="9491" xr:uid="{00000000-0005-0000-0000-000013250000}"/>
    <cellStyle name="Normal 2 2 10 34 3 8" xfId="9492" xr:uid="{00000000-0005-0000-0000-000014250000}"/>
    <cellStyle name="Normal 2 2 10 34 3 9" xfId="9493" xr:uid="{00000000-0005-0000-0000-000015250000}"/>
    <cellStyle name="Normal 2 2 10 34 4" xfId="9494" xr:uid="{00000000-0005-0000-0000-000016250000}"/>
    <cellStyle name="Normal 2 2 10 34 4 10" xfId="9495" xr:uid="{00000000-0005-0000-0000-000017250000}"/>
    <cellStyle name="Normal 2 2 10 34 4 2" xfId="9496" xr:uid="{00000000-0005-0000-0000-000018250000}"/>
    <cellStyle name="Normal 2 2 10 34 4 3" xfId="9497" xr:uid="{00000000-0005-0000-0000-000019250000}"/>
    <cellStyle name="Normal 2 2 10 34 4 4" xfId="9498" xr:uid="{00000000-0005-0000-0000-00001A250000}"/>
    <cellStyle name="Normal 2 2 10 34 4 5" xfId="9499" xr:uid="{00000000-0005-0000-0000-00001B250000}"/>
    <cellStyle name="Normal 2 2 10 34 4 6" xfId="9500" xr:uid="{00000000-0005-0000-0000-00001C250000}"/>
    <cellStyle name="Normal 2 2 10 34 4 7" xfId="9501" xr:uid="{00000000-0005-0000-0000-00001D250000}"/>
    <cellStyle name="Normal 2 2 10 34 4 8" xfId="9502" xr:uid="{00000000-0005-0000-0000-00001E250000}"/>
    <cellStyle name="Normal 2 2 10 34 4 9" xfId="9503" xr:uid="{00000000-0005-0000-0000-00001F250000}"/>
    <cellStyle name="Normal 2 2 10 34 5" xfId="9504" xr:uid="{00000000-0005-0000-0000-000020250000}"/>
    <cellStyle name="Normal 2 2 10 34 5 10" xfId="9505" xr:uid="{00000000-0005-0000-0000-000021250000}"/>
    <cellStyle name="Normal 2 2 10 34 5 2" xfId="9506" xr:uid="{00000000-0005-0000-0000-000022250000}"/>
    <cellStyle name="Normal 2 2 10 34 5 3" xfId="9507" xr:uid="{00000000-0005-0000-0000-000023250000}"/>
    <cellStyle name="Normal 2 2 10 34 5 4" xfId="9508" xr:uid="{00000000-0005-0000-0000-000024250000}"/>
    <cellStyle name="Normal 2 2 10 34 5 5" xfId="9509" xr:uid="{00000000-0005-0000-0000-000025250000}"/>
    <cellStyle name="Normal 2 2 10 34 5 6" xfId="9510" xr:uid="{00000000-0005-0000-0000-000026250000}"/>
    <cellStyle name="Normal 2 2 10 34 5 7" xfId="9511" xr:uid="{00000000-0005-0000-0000-000027250000}"/>
    <cellStyle name="Normal 2 2 10 34 5 8" xfId="9512" xr:uid="{00000000-0005-0000-0000-000028250000}"/>
    <cellStyle name="Normal 2 2 10 34 5 9" xfId="9513" xr:uid="{00000000-0005-0000-0000-000029250000}"/>
    <cellStyle name="Normal 2 2 10 34 6" xfId="9514" xr:uid="{00000000-0005-0000-0000-00002A250000}"/>
    <cellStyle name="Normal 2 2 10 34 7" xfId="9515" xr:uid="{00000000-0005-0000-0000-00002B250000}"/>
    <cellStyle name="Normal 2 2 10 34 8" xfId="9516" xr:uid="{00000000-0005-0000-0000-00002C250000}"/>
    <cellStyle name="Normal 2 2 10 34 9" xfId="9517" xr:uid="{00000000-0005-0000-0000-00002D250000}"/>
    <cellStyle name="Normal 2 2 10 35" xfId="9518" xr:uid="{00000000-0005-0000-0000-00002E250000}"/>
    <cellStyle name="Normal 2 2 10 35 10" xfId="9519" xr:uid="{00000000-0005-0000-0000-00002F250000}"/>
    <cellStyle name="Normal 2 2 10 35 2" xfId="9520" xr:uid="{00000000-0005-0000-0000-000030250000}"/>
    <cellStyle name="Normal 2 2 10 35 3" xfId="9521" xr:uid="{00000000-0005-0000-0000-000031250000}"/>
    <cellStyle name="Normal 2 2 10 35 4" xfId="9522" xr:uid="{00000000-0005-0000-0000-000032250000}"/>
    <cellStyle name="Normal 2 2 10 35 5" xfId="9523" xr:uid="{00000000-0005-0000-0000-000033250000}"/>
    <cellStyle name="Normal 2 2 10 35 6" xfId="9524" xr:uid="{00000000-0005-0000-0000-000034250000}"/>
    <cellStyle name="Normal 2 2 10 35 7" xfId="9525" xr:uid="{00000000-0005-0000-0000-000035250000}"/>
    <cellStyle name="Normal 2 2 10 35 8" xfId="9526" xr:uid="{00000000-0005-0000-0000-000036250000}"/>
    <cellStyle name="Normal 2 2 10 35 9" xfId="9527" xr:uid="{00000000-0005-0000-0000-000037250000}"/>
    <cellStyle name="Normal 2 2 10 36" xfId="9528" xr:uid="{00000000-0005-0000-0000-000038250000}"/>
    <cellStyle name="Normal 2 2 10 36 10" xfId="9529" xr:uid="{00000000-0005-0000-0000-000039250000}"/>
    <cellStyle name="Normal 2 2 10 36 2" xfId="9530" xr:uid="{00000000-0005-0000-0000-00003A250000}"/>
    <cellStyle name="Normal 2 2 10 36 3" xfId="9531" xr:uid="{00000000-0005-0000-0000-00003B250000}"/>
    <cellStyle name="Normal 2 2 10 36 4" xfId="9532" xr:uid="{00000000-0005-0000-0000-00003C250000}"/>
    <cellStyle name="Normal 2 2 10 36 5" xfId="9533" xr:uid="{00000000-0005-0000-0000-00003D250000}"/>
    <cellStyle name="Normal 2 2 10 36 6" xfId="9534" xr:uid="{00000000-0005-0000-0000-00003E250000}"/>
    <cellStyle name="Normal 2 2 10 36 7" xfId="9535" xr:uid="{00000000-0005-0000-0000-00003F250000}"/>
    <cellStyle name="Normal 2 2 10 36 8" xfId="9536" xr:uid="{00000000-0005-0000-0000-000040250000}"/>
    <cellStyle name="Normal 2 2 10 36 9" xfId="9537" xr:uid="{00000000-0005-0000-0000-000041250000}"/>
    <cellStyle name="Normal 2 2 10 37" xfId="9538" xr:uid="{00000000-0005-0000-0000-000042250000}"/>
    <cellStyle name="Normal 2 2 10 37 10" xfId="9539" xr:uid="{00000000-0005-0000-0000-000043250000}"/>
    <cellStyle name="Normal 2 2 10 37 2" xfId="9540" xr:uid="{00000000-0005-0000-0000-000044250000}"/>
    <cellStyle name="Normal 2 2 10 37 3" xfId="9541" xr:uid="{00000000-0005-0000-0000-000045250000}"/>
    <cellStyle name="Normal 2 2 10 37 4" xfId="9542" xr:uid="{00000000-0005-0000-0000-000046250000}"/>
    <cellStyle name="Normal 2 2 10 37 5" xfId="9543" xr:uid="{00000000-0005-0000-0000-000047250000}"/>
    <cellStyle name="Normal 2 2 10 37 6" xfId="9544" xr:uid="{00000000-0005-0000-0000-000048250000}"/>
    <cellStyle name="Normal 2 2 10 37 7" xfId="9545" xr:uid="{00000000-0005-0000-0000-000049250000}"/>
    <cellStyle name="Normal 2 2 10 37 8" xfId="9546" xr:uid="{00000000-0005-0000-0000-00004A250000}"/>
    <cellStyle name="Normal 2 2 10 37 9" xfId="9547" xr:uid="{00000000-0005-0000-0000-00004B250000}"/>
    <cellStyle name="Normal 2 2 10 38" xfId="9548" xr:uid="{00000000-0005-0000-0000-00004C250000}"/>
    <cellStyle name="Normal 2 2 10 38 10" xfId="9549" xr:uid="{00000000-0005-0000-0000-00004D250000}"/>
    <cellStyle name="Normal 2 2 10 38 2" xfId="9550" xr:uid="{00000000-0005-0000-0000-00004E250000}"/>
    <cellStyle name="Normal 2 2 10 38 3" xfId="9551" xr:uid="{00000000-0005-0000-0000-00004F250000}"/>
    <cellStyle name="Normal 2 2 10 38 4" xfId="9552" xr:uid="{00000000-0005-0000-0000-000050250000}"/>
    <cellStyle name="Normal 2 2 10 38 5" xfId="9553" xr:uid="{00000000-0005-0000-0000-000051250000}"/>
    <cellStyle name="Normal 2 2 10 38 6" xfId="9554" xr:uid="{00000000-0005-0000-0000-000052250000}"/>
    <cellStyle name="Normal 2 2 10 38 7" xfId="9555" xr:uid="{00000000-0005-0000-0000-000053250000}"/>
    <cellStyle name="Normal 2 2 10 38 8" xfId="9556" xr:uid="{00000000-0005-0000-0000-000054250000}"/>
    <cellStyle name="Normal 2 2 10 38 9" xfId="9557" xr:uid="{00000000-0005-0000-0000-000055250000}"/>
    <cellStyle name="Normal 2 2 10 39" xfId="9558" xr:uid="{00000000-0005-0000-0000-000056250000}"/>
    <cellStyle name="Normal 2 2 10 4" xfId="9559" xr:uid="{00000000-0005-0000-0000-000057250000}"/>
    <cellStyle name="Normal 2 2 10 4 10" xfId="9560" xr:uid="{00000000-0005-0000-0000-000058250000}"/>
    <cellStyle name="Normal 2 2 10 4 11" xfId="9561" xr:uid="{00000000-0005-0000-0000-000059250000}"/>
    <cellStyle name="Normal 2 2 10 4 12" xfId="9562" xr:uid="{00000000-0005-0000-0000-00005A250000}"/>
    <cellStyle name="Normal 2 2 10 4 13" xfId="9563" xr:uid="{00000000-0005-0000-0000-00005B250000}"/>
    <cellStyle name="Normal 2 2 10 4 14" xfId="9564" xr:uid="{00000000-0005-0000-0000-00005C250000}"/>
    <cellStyle name="Normal 2 2 10 4 2" xfId="9565" xr:uid="{00000000-0005-0000-0000-00005D250000}"/>
    <cellStyle name="Normal 2 2 10 4 2 10" xfId="9566" xr:uid="{00000000-0005-0000-0000-00005E250000}"/>
    <cellStyle name="Normal 2 2 10 4 2 2" xfId="9567" xr:uid="{00000000-0005-0000-0000-00005F250000}"/>
    <cellStyle name="Normal 2 2 10 4 2 3" xfId="9568" xr:uid="{00000000-0005-0000-0000-000060250000}"/>
    <cellStyle name="Normal 2 2 10 4 2 4" xfId="9569" xr:uid="{00000000-0005-0000-0000-000061250000}"/>
    <cellStyle name="Normal 2 2 10 4 2 5" xfId="9570" xr:uid="{00000000-0005-0000-0000-000062250000}"/>
    <cellStyle name="Normal 2 2 10 4 2 6" xfId="9571" xr:uid="{00000000-0005-0000-0000-000063250000}"/>
    <cellStyle name="Normal 2 2 10 4 2 7" xfId="9572" xr:uid="{00000000-0005-0000-0000-000064250000}"/>
    <cellStyle name="Normal 2 2 10 4 2 8" xfId="9573" xr:uid="{00000000-0005-0000-0000-000065250000}"/>
    <cellStyle name="Normal 2 2 10 4 2 9" xfId="9574" xr:uid="{00000000-0005-0000-0000-000066250000}"/>
    <cellStyle name="Normal 2 2 10 4 3" xfId="9575" xr:uid="{00000000-0005-0000-0000-000067250000}"/>
    <cellStyle name="Normal 2 2 10 4 3 10" xfId="9576" xr:uid="{00000000-0005-0000-0000-000068250000}"/>
    <cellStyle name="Normal 2 2 10 4 3 2" xfId="9577" xr:uid="{00000000-0005-0000-0000-000069250000}"/>
    <cellStyle name="Normal 2 2 10 4 3 3" xfId="9578" xr:uid="{00000000-0005-0000-0000-00006A250000}"/>
    <cellStyle name="Normal 2 2 10 4 3 4" xfId="9579" xr:uid="{00000000-0005-0000-0000-00006B250000}"/>
    <cellStyle name="Normal 2 2 10 4 3 5" xfId="9580" xr:uid="{00000000-0005-0000-0000-00006C250000}"/>
    <cellStyle name="Normal 2 2 10 4 3 6" xfId="9581" xr:uid="{00000000-0005-0000-0000-00006D250000}"/>
    <cellStyle name="Normal 2 2 10 4 3 7" xfId="9582" xr:uid="{00000000-0005-0000-0000-00006E250000}"/>
    <cellStyle name="Normal 2 2 10 4 3 8" xfId="9583" xr:uid="{00000000-0005-0000-0000-00006F250000}"/>
    <cellStyle name="Normal 2 2 10 4 3 9" xfId="9584" xr:uid="{00000000-0005-0000-0000-000070250000}"/>
    <cellStyle name="Normal 2 2 10 4 4" xfId="9585" xr:uid="{00000000-0005-0000-0000-000071250000}"/>
    <cellStyle name="Normal 2 2 10 4 4 10" xfId="9586" xr:uid="{00000000-0005-0000-0000-000072250000}"/>
    <cellStyle name="Normal 2 2 10 4 4 2" xfId="9587" xr:uid="{00000000-0005-0000-0000-000073250000}"/>
    <cellStyle name="Normal 2 2 10 4 4 3" xfId="9588" xr:uid="{00000000-0005-0000-0000-000074250000}"/>
    <cellStyle name="Normal 2 2 10 4 4 4" xfId="9589" xr:uid="{00000000-0005-0000-0000-000075250000}"/>
    <cellStyle name="Normal 2 2 10 4 4 5" xfId="9590" xr:uid="{00000000-0005-0000-0000-000076250000}"/>
    <cellStyle name="Normal 2 2 10 4 4 6" xfId="9591" xr:uid="{00000000-0005-0000-0000-000077250000}"/>
    <cellStyle name="Normal 2 2 10 4 4 7" xfId="9592" xr:uid="{00000000-0005-0000-0000-000078250000}"/>
    <cellStyle name="Normal 2 2 10 4 4 8" xfId="9593" xr:uid="{00000000-0005-0000-0000-000079250000}"/>
    <cellStyle name="Normal 2 2 10 4 4 9" xfId="9594" xr:uid="{00000000-0005-0000-0000-00007A250000}"/>
    <cellStyle name="Normal 2 2 10 4 5" xfId="9595" xr:uid="{00000000-0005-0000-0000-00007B250000}"/>
    <cellStyle name="Normal 2 2 10 4 5 10" xfId="9596" xr:uid="{00000000-0005-0000-0000-00007C250000}"/>
    <cellStyle name="Normal 2 2 10 4 5 2" xfId="9597" xr:uid="{00000000-0005-0000-0000-00007D250000}"/>
    <cellStyle name="Normal 2 2 10 4 5 3" xfId="9598" xr:uid="{00000000-0005-0000-0000-00007E250000}"/>
    <cellStyle name="Normal 2 2 10 4 5 4" xfId="9599" xr:uid="{00000000-0005-0000-0000-00007F250000}"/>
    <cellStyle name="Normal 2 2 10 4 5 5" xfId="9600" xr:uid="{00000000-0005-0000-0000-000080250000}"/>
    <cellStyle name="Normal 2 2 10 4 5 6" xfId="9601" xr:uid="{00000000-0005-0000-0000-000081250000}"/>
    <cellStyle name="Normal 2 2 10 4 5 7" xfId="9602" xr:uid="{00000000-0005-0000-0000-000082250000}"/>
    <cellStyle name="Normal 2 2 10 4 5 8" xfId="9603" xr:uid="{00000000-0005-0000-0000-000083250000}"/>
    <cellStyle name="Normal 2 2 10 4 5 9" xfId="9604" xr:uid="{00000000-0005-0000-0000-000084250000}"/>
    <cellStyle name="Normal 2 2 10 4 6" xfId="9605" xr:uid="{00000000-0005-0000-0000-000085250000}"/>
    <cellStyle name="Normal 2 2 10 4 7" xfId="9606" xr:uid="{00000000-0005-0000-0000-000086250000}"/>
    <cellStyle name="Normal 2 2 10 4 8" xfId="9607" xr:uid="{00000000-0005-0000-0000-000087250000}"/>
    <cellStyle name="Normal 2 2 10 4 9" xfId="9608" xr:uid="{00000000-0005-0000-0000-000088250000}"/>
    <cellStyle name="Normal 2 2 10 40" xfId="9609" xr:uid="{00000000-0005-0000-0000-000089250000}"/>
    <cellStyle name="Normal 2 2 10 41" xfId="9610" xr:uid="{00000000-0005-0000-0000-00008A250000}"/>
    <cellStyle name="Normal 2 2 10 42" xfId="9611" xr:uid="{00000000-0005-0000-0000-00008B250000}"/>
    <cellStyle name="Normal 2 2 10 43" xfId="9612" xr:uid="{00000000-0005-0000-0000-00008C250000}"/>
    <cellStyle name="Normal 2 2 10 44" xfId="9613" xr:uid="{00000000-0005-0000-0000-00008D250000}"/>
    <cellStyle name="Normal 2 2 10 45" xfId="9614" xr:uid="{00000000-0005-0000-0000-00008E250000}"/>
    <cellStyle name="Normal 2 2 10 46" xfId="9615" xr:uid="{00000000-0005-0000-0000-00008F250000}"/>
    <cellStyle name="Normal 2 2 10 47" xfId="9616" xr:uid="{00000000-0005-0000-0000-000090250000}"/>
    <cellStyle name="Normal 2 2 10 5" xfId="9617" xr:uid="{00000000-0005-0000-0000-000091250000}"/>
    <cellStyle name="Normal 2 2 10 5 10" xfId="9618" xr:uid="{00000000-0005-0000-0000-000092250000}"/>
    <cellStyle name="Normal 2 2 10 5 11" xfId="9619" xr:uid="{00000000-0005-0000-0000-000093250000}"/>
    <cellStyle name="Normal 2 2 10 5 12" xfId="9620" xr:uid="{00000000-0005-0000-0000-000094250000}"/>
    <cellStyle name="Normal 2 2 10 5 13" xfId="9621" xr:uid="{00000000-0005-0000-0000-000095250000}"/>
    <cellStyle name="Normal 2 2 10 5 14" xfId="9622" xr:uid="{00000000-0005-0000-0000-000096250000}"/>
    <cellStyle name="Normal 2 2 10 5 2" xfId="9623" xr:uid="{00000000-0005-0000-0000-000097250000}"/>
    <cellStyle name="Normal 2 2 10 5 2 10" xfId="9624" xr:uid="{00000000-0005-0000-0000-000098250000}"/>
    <cellStyle name="Normal 2 2 10 5 2 2" xfId="9625" xr:uid="{00000000-0005-0000-0000-000099250000}"/>
    <cellStyle name="Normal 2 2 10 5 2 3" xfId="9626" xr:uid="{00000000-0005-0000-0000-00009A250000}"/>
    <cellStyle name="Normal 2 2 10 5 2 4" xfId="9627" xr:uid="{00000000-0005-0000-0000-00009B250000}"/>
    <cellStyle name="Normal 2 2 10 5 2 5" xfId="9628" xr:uid="{00000000-0005-0000-0000-00009C250000}"/>
    <cellStyle name="Normal 2 2 10 5 2 6" xfId="9629" xr:uid="{00000000-0005-0000-0000-00009D250000}"/>
    <cellStyle name="Normal 2 2 10 5 2 7" xfId="9630" xr:uid="{00000000-0005-0000-0000-00009E250000}"/>
    <cellStyle name="Normal 2 2 10 5 2 8" xfId="9631" xr:uid="{00000000-0005-0000-0000-00009F250000}"/>
    <cellStyle name="Normal 2 2 10 5 2 9" xfId="9632" xr:uid="{00000000-0005-0000-0000-0000A0250000}"/>
    <cellStyle name="Normal 2 2 10 5 3" xfId="9633" xr:uid="{00000000-0005-0000-0000-0000A1250000}"/>
    <cellStyle name="Normal 2 2 10 5 3 10" xfId="9634" xr:uid="{00000000-0005-0000-0000-0000A2250000}"/>
    <cellStyle name="Normal 2 2 10 5 3 2" xfId="9635" xr:uid="{00000000-0005-0000-0000-0000A3250000}"/>
    <cellStyle name="Normal 2 2 10 5 3 3" xfId="9636" xr:uid="{00000000-0005-0000-0000-0000A4250000}"/>
    <cellStyle name="Normal 2 2 10 5 3 4" xfId="9637" xr:uid="{00000000-0005-0000-0000-0000A5250000}"/>
    <cellStyle name="Normal 2 2 10 5 3 5" xfId="9638" xr:uid="{00000000-0005-0000-0000-0000A6250000}"/>
    <cellStyle name="Normal 2 2 10 5 3 6" xfId="9639" xr:uid="{00000000-0005-0000-0000-0000A7250000}"/>
    <cellStyle name="Normal 2 2 10 5 3 7" xfId="9640" xr:uid="{00000000-0005-0000-0000-0000A8250000}"/>
    <cellStyle name="Normal 2 2 10 5 3 8" xfId="9641" xr:uid="{00000000-0005-0000-0000-0000A9250000}"/>
    <cellStyle name="Normal 2 2 10 5 3 9" xfId="9642" xr:uid="{00000000-0005-0000-0000-0000AA250000}"/>
    <cellStyle name="Normal 2 2 10 5 4" xfId="9643" xr:uid="{00000000-0005-0000-0000-0000AB250000}"/>
    <cellStyle name="Normal 2 2 10 5 4 10" xfId="9644" xr:uid="{00000000-0005-0000-0000-0000AC250000}"/>
    <cellStyle name="Normal 2 2 10 5 4 2" xfId="9645" xr:uid="{00000000-0005-0000-0000-0000AD250000}"/>
    <cellStyle name="Normal 2 2 10 5 4 3" xfId="9646" xr:uid="{00000000-0005-0000-0000-0000AE250000}"/>
    <cellStyle name="Normal 2 2 10 5 4 4" xfId="9647" xr:uid="{00000000-0005-0000-0000-0000AF250000}"/>
    <cellStyle name="Normal 2 2 10 5 4 5" xfId="9648" xr:uid="{00000000-0005-0000-0000-0000B0250000}"/>
    <cellStyle name="Normal 2 2 10 5 4 6" xfId="9649" xr:uid="{00000000-0005-0000-0000-0000B1250000}"/>
    <cellStyle name="Normal 2 2 10 5 4 7" xfId="9650" xr:uid="{00000000-0005-0000-0000-0000B2250000}"/>
    <cellStyle name="Normal 2 2 10 5 4 8" xfId="9651" xr:uid="{00000000-0005-0000-0000-0000B3250000}"/>
    <cellStyle name="Normal 2 2 10 5 4 9" xfId="9652" xr:uid="{00000000-0005-0000-0000-0000B4250000}"/>
    <cellStyle name="Normal 2 2 10 5 5" xfId="9653" xr:uid="{00000000-0005-0000-0000-0000B5250000}"/>
    <cellStyle name="Normal 2 2 10 5 5 10" xfId="9654" xr:uid="{00000000-0005-0000-0000-0000B6250000}"/>
    <cellStyle name="Normal 2 2 10 5 5 2" xfId="9655" xr:uid="{00000000-0005-0000-0000-0000B7250000}"/>
    <cellStyle name="Normal 2 2 10 5 5 3" xfId="9656" xr:uid="{00000000-0005-0000-0000-0000B8250000}"/>
    <cellStyle name="Normal 2 2 10 5 5 4" xfId="9657" xr:uid="{00000000-0005-0000-0000-0000B9250000}"/>
    <cellStyle name="Normal 2 2 10 5 5 5" xfId="9658" xr:uid="{00000000-0005-0000-0000-0000BA250000}"/>
    <cellStyle name="Normal 2 2 10 5 5 6" xfId="9659" xr:uid="{00000000-0005-0000-0000-0000BB250000}"/>
    <cellStyle name="Normal 2 2 10 5 5 7" xfId="9660" xr:uid="{00000000-0005-0000-0000-0000BC250000}"/>
    <cellStyle name="Normal 2 2 10 5 5 8" xfId="9661" xr:uid="{00000000-0005-0000-0000-0000BD250000}"/>
    <cellStyle name="Normal 2 2 10 5 5 9" xfId="9662" xr:uid="{00000000-0005-0000-0000-0000BE250000}"/>
    <cellStyle name="Normal 2 2 10 5 6" xfId="9663" xr:uid="{00000000-0005-0000-0000-0000BF250000}"/>
    <cellStyle name="Normal 2 2 10 5 7" xfId="9664" xr:uid="{00000000-0005-0000-0000-0000C0250000}"/>
    <cellStyle name="Normal 2 2 10 5 8" xfId="9665" xr:uid="{00000000-0005-0000-0000-0000C1250000}"/>
    <cellStyle name="Normal 2 2 10 5 9" xfId="9666" xr:uid="{00000000-0005-0000-0000-0000C2250000}"/>
    <cellStyle name="Normal 2 2 10 6" xfId="9667" xr:uid="{00000000-0005-0000-0000-0000C3250000}"/>
    <cellStyle name="Normal 2 2 10 6 10" xfId="9668" xr:uid="{00000000-0005-0000-0000-0000C4250000}"/>
    <cellStyle name="Normal 2 2 10 6 11" xfId="9669" xr:uid="{00000000-0005-0000-0000-0000C5250000}"/>
    <cellStyle name="Normal 2 2 10 6 12" xfId="9670" xr:uid="{00000000-0005-0000-0000-0000C6250000}"/>
    <cellStyle name="Normal 2 2 10 6 13" xfId="9671" xr:uid="{00000000-0005-0000-0000-0000C7250000}"/>
    <cellStyle name="Normal 2 2 10 6 14" xfId="9672" xr:uid="{00000000-0005-0000-0000-0000C8250000}"/>
    <cellStyle name="Normal 2 2 10 6 2" xfId="9673" xr:uid="{00000000-0005-0000-0000-0000C9250000}"/>
    <cellStyle name="Normal 2 2 10 6 2 10" xfId="9674" xr:uid="{00000000-0005-0000-0000-0000CA250000}"/>
    <cellStyle name="Normal 2 2 10 6 2 2" xfId="9675" xr:uid="{00000000-0005-0000-0000-0000CB250000}"/>
    <cellStyle name="Normal 2 2 10 6 2 3" xfId="9676" xr:uid="{00000000-0005-0000-0000-0000CC250000}"/>
    <cellStyle name="Normal 2 2 10 6 2 4" xfId="9677" xr:uid="{00000000-0005-0000-0000-0000CD250000}"/>
    <cellStyle name="Normal 2 2 10 6 2 5" xfId="9678" xr:uid="{00000000-0005-0000-0000-0000CE250000}"/>
    <cellStyle name="Normal 2 2 10 6 2 6" xfId="9679" xr:uid="{00000000-0005-0000-0000-0000CF250000}"/>
    <cellStyle name="Normal 2 2 10 6 2 7" xfId="9680" xr:uid="{00000000-0005-0000-0000-0000D0250000}"/>
    <cellStyle name="Normal 2 2 10 6 2 8" xfId="9681" xr:uid="{00000000-0005-0000-0000-0000D1250000}"/>
    <cellStyle name="Normal 2 2 10 6 2 9" xfId="9682" xr:uid="{00000000-0005-0000-0000-0000D2250000}"/>
    <cellStyle name="Normal 2 2 10 6 3" xfId="9683" xr:uid="{00000000-0005-0000-0000-0000D3250000}"/>
    <cellStyle name="Normal 2 2 10 6 3 10" xfId="9684" xr:uid="{00000000-0005-0000-0000-0000D4250000}"/>
    <cellStyle name="Normal 2 2 10 6 3 2" xfId="9685" xr:uid="{00000000-0005-0000-0000-0000D5250000}"/>
    <cellStyle name="Normal 2 2 10 6 3 3" xfId="9686" xr:uid="{00000000-0005-0000-0000-0000D6250000}"/>
    <cellStyle name="Normal 2 2 10 6 3 4" xfId="9687" xr:uid="{00000000-0005-0000-0000-0000D7250000}"/>
    <cellStyle name="Normal 2 2 10 6 3 5" xfId="9688" xr:uid="{00000000-0005-0000-0000-0000D8250000}"/>
    <cellStyle name="Normal 2 2 10 6 3 6" xfId="9689" xr:uid="{00000000-0005-0000-0000-0000D9250000}"/>
    <cellStyle name="Normal 2 2 10 6 3 7" xfId="9690" xr:uid="{00000000-0005-0000-0000-0000DA250000}"/>
    <cellStyle name="Normal 2 2 10 6 3 8" xfId="9691" xr:uid="{00000000-0005-0000-0000-0000DB250000}"/>
    <cellStyle name="Normal 2 2 10 6 3 9" xfId="9692" xr:uid="{00000000-0005-0000-0000-0000DC250000}"/>
    <cellStyle name="Normal 2 2 10 6 4" xfId="9693" xr:uid="{00000000-0005-0000-0000-0000DD250000}"/>
    <cellStyle name="Normal 2 2 10 6 4 10" xfId="9694" xr:uid="{00000000-0005-0000-0000-0000DE250000}"/>
    <cellStyle name="Normal 2 2 10 6 4 2" xfId="9695" xr:uid="{00000000-0005-0000-0000-0000DF250000}"/>
    <cellStyle name="Normal 2 2 10 6 4 3" xfId="9696" xr:uid="{00000000-0005-0000-0000-0000E0250000}"/>
    <cellStyle name="Normal 2 2 10 6 4 4" xfId="9697" xr:uid="{00000000-0005-0000-0000-0000E1250000}"/>
    <cellStyle name="Normal 2 2 10 6 4 5" xfId="9698" xr:uid="{00000000-0005-0000-0000-0000E2250000}"/>
    <cellStyle name="Normal 2 2 10 6 4 6" xfId="9699" xr:uid="{00000000-0005-0000-0000-0000E3250000}"/>
    <cellStyle name="Normal 2 2 10 6 4 7" xfId="9700" xr:uid="{00000000-0005-0000-0000-0000E4250000}"/>
    <cellStyle name="Normal 2 2 10 6 4 8" xfId="9701" xr:uid="{00000000-0005-0000-0000-0000E5250000}"/>
    <cellStyle name="Normal 2 2 10 6 4 9" xfId="9702" xr:uid="{00000000-0005-0000-0000-0000E6250000}"/>
    <cellStyle name="Normal 2 2 10 6 5" xfId="9703" xr:uid="{00000000-0005-0000-0000-0000E7250000}"/>
    <cellStyle name="Normal 2 2 10 6 5 10" xfId="9704" xr:uid="{00000000-0005-0000-0000-0000E8250000}"/>
    <cellStyle name="Normal 2 2 10 6 5 2" xfId="9705" xr:uid="{00000000-0005-0000-0000-0000E9250000}"/>
    <cellStyle name="Normal 2 2 10 6 5 3" xfId="9706" xr:uid="{00000000-0005-0000-0000-0000EA250000}"/>
    <cellStyle name="Normal 2 2 10 6 5 4" xfId="9707" xr:uid="{00000000-0005-0000-0000-0000EB250000}"/>
    <cellStyle name="Normal 2 2 10 6 5 5" xfId="9708" xr:uid="{00000000-0005-0000-0000-0000EC250000}"/>
    <cellStyle name="Normal 2 2 10 6 5 6" xfId="9709" xr:uid="{00000000-0005-0000-0000-0000ED250000}"/>
    <cellStyle name="Normal 2 2 10 6 5 7" xfId="9710" xr:uid="{00000000-0005-0000-0000-0000EE250000}"/>
    <cellStyle name="Normal 2 2 10 6 5 8" xfId="9711" xr:uid="{00000000-0005-0000-0000-0000EF250000}"/>
    <cellStyle name="Normal 2 2 10 6 5 9" xfId="9712" xr:uid="{00000000-0005-0000-0000-0000F0250000}"/>
    <cellStyle name="Normal 2 2 10 6 6" xfId="9713" xr:uid="{00000000-0005-0000-0000-0000F1250000}"/>
    <cellStyle name="Normal 2 2 10 6 7" xfId="9714" xr:uid="{00000000-0005-0000-0000-0000F2250000}"/>
    <cellStyle name="Normal 2 2 10 6 8" xfId="9715" xr:uid="{00000000-0005-0000-0000-0000F3250000}"/>
    <cellStyle name="Normal 2 2 10 6 9" xfId="9716" xr:uid="{00000000-0005-0000-0000-0000F4250000}"/>
    <cellStyle name="Normal 2 2 10 7" xfId="9717" xr:uid="{00000000-0005-0000-0000-0000F5250000}"/>
    <cellStyle name="Normal 2 2 10 7 10" xfId="9718" xr:uid="{00000000-0005-0000-0000-0000F6250000}"/>
    <cellStyle name="Normal 2 2 10 7 11" xfId="9719" xr:uid="{00000000-0005-0000-0000-0000F7250000}"/>
    <cellStyle name="Normal 2 2 10 7 12" xfId="9720" xr:uid="{00000000-0005-0000-0000-0000F8250000}"/>
    <cellStyle name="Normal 2 2 10 7 13" xfId="9721" xr:uid="{00000000-0005-0000-0000-0000F9250000}"/>
    <cellStyle name="Normal 2 2 10 7 14" xfId="9722" xr:uid="{00000000-0005-0000-0000-0000FA250000}"/>
    <cellStyle name="Normal 2 2 10 7 2" xfId="9723" xr:uid="{00000000-0005-0000-0000-0000FB250000}"/>
    <cellStyle name="Normal 2 2 10 7 2 10" xfId="9724" xr:uid="{00000000-0005-0000-0000-0000FC250000}"/>
    <cellStyle name="Normal 2 2 10 7 2 2" xfId="9725" xr:uid="{00000000-0005-0000-0000-0000FD250000}"/>
    <cellStyle name="Normal 2 2 10 7 2 3" xfId="9726" xr:uid="{00000000-0005-0000-0000-0000FE250000}"/>
    <cellStyle name="Normal 2 2 10 7 2 4" xfId="9727" xr:uid="{00000000-0005-0000-0000-0000FF250000}"/>
    <cellStyle name="Normal 2 2 10 7 2 5" xfId="9728" xr:uid="{00000000-0005-0000-0000-000000260000}"/>
    <cellStyle name="Normal 2 2 10 7 2 6" xfId="9729" xr:uid="{00000000-0005-0000-0000-000001260000}"/>
    <cellStyle name="Normal 2 2 10 7 2 7" xfId="9730" xr:uid="{00000000-0005-0000-0000-000002260000}"/>
    <cellStyle name="Normal 2 2 10 7 2 8" xfId="9731" xr:uid="{00000000-0005-0000-0000-000003260000}"/>
    <cellStyle name="Normal 2 2 10 7 2 9" xfId="9732" xr:uid="{00000000-0005-0000-0000-000004260000}"/>
    <cellStyle name="Normal 2 2 10 7 3" xfId="9733" xr:uid="{00000000-0005-0000-0000-000005260000}"/>
    <cellStyle name="Normal 2 2 10 7 3 10" xfId="9734" xr:uid="{00000000-0005-0000-0000-000006260000}"/>
    <cellStyle name="Normal 2 2 10 7 3 2" xfId="9735" xr:uid="{00000000-0005-0000-0000-000007260000}"/>
    <cellStyle name="Normal 2 2 10 7 3 3" xfId="9736" xr:uid="{00000000-0005-0000-0000-000008260000}"/>
    <cellStyle name="Normal 2 2 10 7 3 4" xfId="9737" xr:uid="{00000000-0005-0000-0000-000009260000}"/>
    <cellStyle name="Normal 2 2 10 7 3 5" xfId="9738" xr:uid="{00000000-0005-0000-0000-00000A260000}"/>
    <cellStyle name="Normal 2 2 10 7 3 6" xfId="9739" xr:uid="{00000000-0005-0000-0000-00000B260000}"/>
    <cellStyle name="Normal 2 2 10 7 3 7" xfId="9740" xr:uid="{00000000-0005-0000-0000-00000C260000}"/>
    <cellStyle name="Normal 2 2 10 7 3 8" xfId="9741" xr:uid="{00000000-0005-0000-0000-00000D260000}"/>
    <cellStyle name="Normal 2 2 10 7 3 9" xfId="9742" xr:uid="{00000000-0005-0000-0000-00000E260000}"/>
    <cellStyle name="Normal 2 2 10 7 4" xfId="9743" xr:uid="{00000000-0005-0000-0000-00000F260000}"/>
    <cellStyle name="Normal 2 2 10 7 4 10" xfId="9744" xr:uid="{00000000-0005-0000-0000-000010260000}"/>
    <cellStyle name="Normal 2 2 10 7 4 2" xfId="9745" xr:uid="{00000000-0005-0000-0000-000011260000}"/>
    <cellStyle name="Normal 2 2 10 7 4 3" xfId="9746" xr:uid="{00000000-0005-0000-0000-000012260000}"/>
    <cellStyle name="Normal 2 2 10 7 4 4" xfId="9747" xr:uid="{00000000-0005-0000-0000-000013260000}"/>
    <cellStyle name="Normal 2 2 10 7 4 5" xfId="9748" xr:uid="{00000000-0005-0000-0000-000014260000}"/>
    <cellStyle name="Normal 2 2 10 7 4 6" xfId="9749" xr:uid="{00000000-0005-0000-0000-000015260000}"/>
    <cellStyle name="Normal 2 2 10 7 4 7" xfId="9750" xr:uid="{00000000-0005-0000-0000-000016260000}"/>
    <cellStyle name="Normal 2 2 10 7 4 8" xfId="9751" xr:uid="{00000000-0005-0000-0000-000017260000}"/>
    <cellStyle name="Normal 2 2 10 7 4 9" xfId="9752" xr:uid="{00000000-0005-0000-0000-000018260000}"/>
    <cellStyle name="Normal 2 2 10 7 5" xfId="9753" xr:uid="{00000000-0005-0000-0000-000019260000}"/>
    <cellStyle name="Normal 2 2 10 7 5 10" xfId="9754" xr:uid="{00000000-0005-0000-0000-00001A260000}"/>
    <cellStyle name="Normal 2 2 10 7 5 2" xfId="9755" xr:uid="{00000000-0005-0000-0000-00001B260000}"/>
    <cellStyle name="Normal 2 2 10 7 5 3" xfId="9756" xr:uid="{00000000-0005-0000-0000-00001C260000}"/>
    <cellStyle name="Normal 2 2 10 7 5 4" xfId="9757" xr:uid="{00000000-0005-0000-0000-00001D260000}"/>
    <cellStyle name="Normal 2 2 10 7 5 5" xfId="9758" xr:uid="{00000000-0005-0000-0000-00001E260000}"/>
    <cellStyle name="Normal 2 2 10 7 5 6" xfId="9759" xr:uid="{00000000-0005-0000-0000-00001F260000}"/>
    <cellStyle name="Normal 2 2 10 7 5 7" xfId="9760" xr:uid="{00000000-0005-0000-0000-000020260000}"/>
    <cellStyle name="Normal 2 2 10 7 5 8" xfId="9761" xr:uid="{00000000-0005-0000-0000-000021260000}"/>
    <cellStyle name="Normal 2 2 10 7 5 9" xfId="9762" xr:uid="{00000000-0005-0000-0000-000022260000}"/>
    <cellStyle name="Normal 2 2 10 7 6" xfId="9763" xr:uid="{00000000-0005-0000-0000-000023260000}"/>
    <cellStyle name="Normal 2 2 10 7 7" xfId="9764" xr:uid="{00000000-0005-0000-0000-000024260000}"/>
    <cellStyle name="Normal 2 2 10 7 8" xfId="9765" xr:uid="{00000000-0005-0000-0000-000025260000}"/>
    <cellStyle name="Normal 2 2 10 7 9" xfId="9766" xr:uid="{00000000-0005-0000-0000-000026260000}"/>
    <cellStyle name="Normal 2 2 10 8" xfId="9767" xr:uid="{00000000-0005-0000-0000-000027260000}"/>
    <cellStyle name="Normal 2 2 10 8 10" xfId="9768" xr:uid="{00000000-0005-0000-0000-000028260000}"/>
    <cellStyle name="Normal 2 2 10 8 11" xfId="9769" xr:uid="{00000000-0005-0000-0000-000029260000}"/>
    <cellStyle name="Normal 2 2 10 8 12" xfId="9770" xr:uid="{00000000-0005-0000-0000-00002A260000}"/>
    <cellStyle name="Normal 2 2 10 8 13" xfId="9771" xr:uid="{00000000-0005-0000-0000-00002B260000}"/>
    <cellStyle name="Normal 2 2 10 8 14" xfId="9772" xr:uid="{00000000-0005-0000-0000-00002C260000}"/>
    <cellStyle name="Normal 2 2 10 8 2" xfId="9773" xr:uid="{00000000-0005-0000-0000-00002D260000}"/>
    <cellStyle name="Normal 2 2 10 8 2 10" xfId="9774" xr:uid="{00000000-0005-0000-0000-00002E260000}"/>
    <cellStyle name="Normal 2 2 10 8 2 2" xfId="9775" xr:uid="{00000000-0005-0000-0000-00002F260000}"/>
    <cellStyle name="Normal 2 2 10 8 2 3" xfId="9776" xr:uid="{00000000-0005-0000-0000-000030260000}"/>
    <cellStyle name="Normal 2 2 10 8 2 4" xfId="9777" xr:uid="{00000000-0005-0000-0000-000031260000}"/>
    <cellStyle name="Normal 2 2 10 8 2 5" xfId="9778" xr:uid="{00000000-0005-0000-0000-000032260000}"/>
    <cellStyle name="Normal 2 2 10 8 2 6" xfId="9779" xr:uid="{00000000-0005-0000-0000-000033260000}"/>
    <cellStyle name="Normal 2 2 10 8 2 7" xfId="9780" xr:uid="{00000000-0005-0000-0000-000034260000}"/>
    <cellStyle name="Normal 2 2 10 8 2 8" xfId="9781" xr:uid="{00000000-0005-0000-0000-000035260000}"/>
    <cellStyle name="Normal 2 2 10 8 2 9" xfId="9782" xr:uid="{00000000-0005-0000-0000-000036260000}"/>
    <cellStyle name="Normal 2 2 10 8 3" xfId="9783" xr:uid="{00000000-0005-0000-0000-000037260000}"/>
    <cellStyle name="Normal 2 2 10 8 3 10" xfId="9784" xr:uid="{00000000-0005-0000-0000-000038260000}"/>
    <cellStyle name="Normal 2 2 10 8 3 2" xfId="9785" xr:uid="{00000000-0005-0000-0000-000039260000}"/>
    <cellStyle name="Normal 2 2 10 8 3 3" xfId="9786" xr:uid="{00000000-0005-0000-0000-00003A260000}"/>
    <cellStyle name="Normal 2 2 10 8 3 4" xfId="9787" xr:uid="{00000000-0005-0000-0000-00003B260000}"/>
    <cellStyle name="Normal 2 2 10 8 3 5" xfId="9788" xr:uid="{00000000-0005-0000-0000-00003C260000}"/>
    <cellStyle name="Normal 2 2 10 8 3 6" xfId="9789" xr:uid="{00000000-0005-0000-0000-00003D260000}"/>
    <cellStyle name="Normal 2 2 10 8 3 7" xfId="9790" xr:uid="{00000000-0005-0000-0000-00003E260000}"/>
    <cellStyle name="Normal 2 2 10 8 3 8" xfId="9791" xr:uid="{00000000-0005-0000-0000-00003F260000}"/>
    <cellStyle name="Normal 2 2 10 8 3 9" xfId="9792" xr:uid="{00000000-0005-0000-0000-000040260000}"/>
    <cellStyle name="Normal 2 2 10 8 4" xfId="9793" xr:uid="{00000000-0005-0000-0000-000041260000}"/>
    <cellStyle name="Normal 2 2 10 8 4 10" xfId="9794" xr:uid="{00000000-0005-0000-0000-000042260000}"/>
    <cellStyle name="Normal 2 2 10 8 4 2" xfId="9795" xr:uid="{00000000-0005-0000-0000-000043260000}"/>
    <cellStyle name="Normal 2 2 10 8 4 3" xfId="9796" xr:uid="{00000000-0005-0000-0000-000044260000}"/>
    <cellStyle name="Normal 2 2 10 8 4 4" xfId="9797" xr:uid="{00000000-0005-0000-0000-000045260000}"/>
    <cellStyle name="Normal 2 2 10 8 4 5" xfId="9798" xr:uid="{00000000-0005-0000-0000-000046260000}"/>
    <cellStyle name="Normal 2 2 10 8 4 6" xfId="9799" xr:uid="{00000000-0005-0000-0000-000047260000}"/>
    <cellStyle name="Normal 2 2 10 8 4 7" xfId="9800" xr:uid="{00000000-0005-0000-0000-000048260000}"/>
    <cellStyle name="Normal 2 2 10 8 4 8" xfId="9801" xr:uid="{00000000-0005-0000-0000-000049260000}"/>
    <cellStyle name="Normal 2 2 10 8 4 9" xfId="9802" xr:uid="{00000000-0005-0000-0000-00004A260000}"/>
    <cellStyle name="Normal 2 2 10 8 5" xfId="9803" xr:uid="{00000000-0005-0000-0000-00004B260000}"/>
    <cellStyle name="Normal 2 2 10 8 5 10" xfId="9804" xr:uid="{00000000-0005-0000-0000-00004C260000}"/>
    <cellStyle name="Normal 2 2 10 8 5 2" xfId="9805" xr:uid="{00000000-0005-0000-0000-00004D260000}"/>
    <cellStyle name="Normal 2 2 10 8 5 3" xfId="9806" xr:uid="{00000000-0005-0000-0000-00004E260000}"/>
    <cellStyle name="Normal 2 2 10 8 5 4" xfId="9807" xr:uid="{00000000-0005-0000-0000-00004F260000}"/>
    <cellStyle name="Normal 2 2 10 8 5 5" xfId="9808" xr:uid="{00000000-0005-0000-0000-000050260000}"/>
    <cellStyle name="Normal 2 2 10 8 5 6" xfId="9809" xr:uid="{00000000-0005-0000-0000-000051260000}"/>
    <cellStyle name="Normal 2 2 10 8 5 7" xfId="9810" xr:uid="{00000000-0005-0000-0000-000052260000}"/>
    <cellStyle name="Normal 2 2 10 8 5 8" xfId="9811" xr:uid="{00000000-0005-0000-0000-000053260000}"/>
    <cellStyle name="Normal 2 2 10 8 5 9" xfId="9812" xr:uid="{00000000-0005-0000-0000-000054260000}"/>
    <cellStyle name="Normal 2 2 10 8 6" xfId="9813" xr:uid="{00000000-0005-0000-0000-000055260000}"/>
    <cellStyle name="Normal 2 2 10 8 7" xfId="9814" xr:uid="{00000000-0005-0000-0000-000056260000}"/>
    <cellStyle name="Normal 2 2 10 8 8" xfId="9815" xr:uid="{00000000-0005-0000-0000-000057260000}"/>
    <cellStyle name="Normal 2 2 10 8 9" xfId="9816" xr:uid="{00000000-0005-0000-0000-000058260000}"/>
    <cellStyle name="Normal 2 2 10 9" xfId="9817" xr:uid="{00000000-0005-0000-0000-000059260000}"/>
    <cellStyle name="Normal 2 2 10 9 10" xfId="9818" xr:uid="{00000000-0005-0000-0000-00005A260000}"/>
    <cellStyle name="Normal 2 2 10 9 11" xfId="9819" xr:uid="{00000000-0005-0000-0000-00005B260000}"/>
    <cellStyle name="Normal 2 2 10 9 12" xfId="9820" xr:uid="{00000000-0005-0000-0000-00005C260000}"/>
    <cellStyle name="Normal 2 2 10 9 13" xfId="9821" xr:uid="{00000000-0005-0000-0000-00005D260000}"/>
    <cellStyle name="Normal 2 2 10 9 14" xfId="9822" xr:uid="{00000000-0005-0000-0000-00005E260000}"/>
    <cellStyle name="Normal 2 2 10 9 2" xfId="9823" xr:uid="{00000000-0005-0000-0000-00005F260000}"/>
    <cellStyle name="Normal 2 2 10 9 2 10" xfId="9824" xr:uid="{00000000-0005-0000-0000-000060260000}"/>
    <cellStyle name="Normal 2 2 10 9 2 2" xfId="9825" xr:uid="{00000000-0005-0000-0000-000061260000}"/>
    <cellStyle name="Normal 2 2 10 9 2 3" xfId="9826" xr:uid="{00000000-0005-0000-0000-000062260000}"/>
    <cellStyle name="Normal 2 2 10 9 2 4" xfId="9827" xr:uid="{00000000-0005-0000-0000-000063260000}"/>
    <cellStyle name="Normal 2 2 10 9 2 5" xfId="9828" xr:uid="{00000000-0005-0000-0000-000064260000}"/>
    <cellStyle name="Normal 2 2 10 9 2 6" xfId="9829" xr:uid="{00000000-0005-0000-0000-000065260000}"/>
    <cellStyle name="Normal 2 2 10 9 2 7" xfId="9830" xr:uid="{00000000-0005-0000-0000-000066260000}"/>
    <cellStyle name="Normal 2 2 10 9 2 8" xfId="9831" xr:uid="{00000000-0005-0000-0000-000067260000}"/>
    <cellStyle name="Normal 2 2 10 9 2 9" xfId="9832" xr:uid="{00000000-0005-0000-0000-000068260000}"/>
    <cellStyle name="Normal 2 2 10 9 3" xfId="9833" xr:uid="{00000000-0005-0000-0000-000069260000}"/>
    <cellStyle name="Normal 2 2 10 9 3 10" xfId="9834" xr:uid="{00000000-0005-0000-0000-00006A260000}"/>
    <cellStyle name="Normal 2 2 10 9 3 2" xfId="9835" xr:uid="{00000000-0005-0000-0000-00006B260000}"/>
    <cellStyle name="Normal 2 2 10 9 3 3" xfId="9836" xr:uid="{00000000-0005-0000-0000-00006C260000}"/>
    <cellStyle name="Normal 2 2 10 9 3 4" xfId="9837" xr:uid="{00000000-0005-0000-0000-00006D260000}"/>
    <cellStyle name="Normal 2 2 10 9 3 5" xfId="9838" xr:uid="{00000000-0005-0000-0000-00006E260000}"/>
    <cellStyle name="Normal 2 2 10 9 3 6" xfId="9839" xr:uid="{00000000-0005-0000-0000-00006F260000}"/>
    <cellStyle name="Normal 2 2 10 9 3 7" xfId="9840" xr:uid="{00000000-0005-0000-0000-000070260000}"/>
    <cellStyle name="Normal 2 2 10 9 3 8" xfId="9841" xr:uid="{00000000-0005-0000-0000-000071260000}"/>
    <cellStyle name="Normal 2 2 10 9 3 9" xfId="9842" xr:uid="{00000000-0005-0000-0000-000072260000}"/>
    <cellStyle name="Normal 2 2 10 9 4" xfId="9843" xr:uid="{00000000-0005-0000-0000-000073260000}"/>
    <cellStyle name="Normal 2 2 10 9 4 10" xfId="9844" xr:uid="{00000000-0005-0000-0000-000074260000}"/>
    <cellStyle name="Normal 2 2 10 9 4 2" xfId="9845" xr:uid="{00000000-0005-0000-0000-000075260000}"/>
    <cellStyle name="Normal 2 2 10 9 4 3" xfId="9846" xr:uid="{00000000-0005-0000-0000-000076260000}"/>
    <cellStyle name="Normal 2 2 10 9 4 4" xfId="9847" xr:uid="{00000000-0005-0000-0000-000077260000}"/>
    <cellStyle name="Normal 2 2 10 9 4 5" xfId="9848" xr:uid="{00000000-0005-0000-0000-000078260000}"/>
    <cellStyle name="Normal 2 2 10 9 4 6" xfId="9849" xr:uid="{00000000-0005-0000-0000-000079260000}"/>
    <cellStyle name="Normal 2 2 10 9 4 7" xfId="9850" xr:uid="{00000000-0005-0000-0000-00007A260000}"/>
    <cellStyle name="Normal 2 2 10 9 4 8" xfId="9851" xr:uid="{00000000-0005-0000-0000-00007B260000}"/>
    <cellStyle name="Normal 2 2 10 9 4 9" xfId="9852" xr:uid="{00000000-0005-0000-0000-00007C260000}"/>
    <cellStyle name="Normal 2 2 10 9 5" xfId="9853" xr:uid="{00000000-0005-0000-0000-00007D260000}"/>
    <cellStyle name="Normal 2 2 10 9 5 10" xfId="9854" xr:uid="{00000000-0005-0000-0000-00007E260000}"/>
    <cellStyle name="Normal 2 2 10 9 5 2" xfId="9855" xr:uid="{00000000-0005-0000-0000-00007F260000}"/>
    <cellStyle name="Normal 2 2 10 9 5 3" xfId="9856" xr:uid="{00000000-0005-0000-0000-000080260000}"/>
    <cellStyle name="Normal 2 2 10 9 5 4" xfId="9857" xr:uid="{00000000-0005-0000-0000-000081260000}"/>
    <cellStyle name="Normal 2 2 10 9 5 5" xfId="9858" xr:uid="{00000000-0005-0000-0000-000082260000}"/>
    <cellStyle name="Normal 2 2 10 9 5 6" xfId="9859" xr:uid="{00000000-0005-0000-0000-000083260000}"/>
    <cellStyle name="Normal 2 2 10 9 5 7" xfId="9860" xr:uid="{00000000-0005-0000-0000-000084260000}"/>
    <cellStyle name="Normal 2 2 10 9 5 8" xfId="9861" xr:uid="{00000000-0005-0000-0000-000085260000}"/>
    <cellStyle name="Normal 2 2 10 9 5 9" xfId="9862" xr:uid="{00000000-0005-0000-0000-000086260000}"/>
    <cellStyle name="Normal 2 2 10 9 6" xfId="9863" xr:uid="{00000000-0005-0000-0000-000087260000}"/>
    <cellStyle name="Normal 2 2 10 9 7" xfId="9864" xr:uid="{00000000-0005-0000-0000-000088260000}"/>
    <cellStyle name="Normal 2 2 10 9 8" xfId="9865" xr:uid="{00000000-0005-0000-0000-000089260000}"/>
    <cellStyle name="Normal 2 2 10 9 9" xfId="9866" xr:uid="{00000000-0005-0000-0000-00008A260000}"/>
    <cellStyle name="Normal 2 2 11" xfId="9867" xr:uid="{00000000-0005-0000-0000-00008B260000}"/>
    <cellStyle name="Normal 2 2 12" xfId="9868" xr:uid="{00000000-0005-0000-0000-00008C260000}"/>
    <cellStyle name="Normal 2 2 13" xfId="9869" xr:uid="{00000000-0005-0000-0000-00008D260000}"/>
    <cellStyle name="Normal 2 2 14" xfId="9870" xr:uid="{00000000-0005-0000-0000-00008E260000}"/>
    <cellStyle name="Normal 2 2 15" xfId="9871" xr:uid="{00000000-0005-0000-0000-00008F260000}"/>
    <cellStyle name="Normal 2 2 16" xfId="9872" xr:uid="{00000000-0005-0000-0000-000090260000}"/>
    <cellStyle name="Normal 2 2 17" xfId="9873" xr:uid="{00000000-0005-0000-0000-000091260000}"/>
    <cellStyle name="Normal 2 2 18" xfId="9874" xr:uid="{00000000-0005-0000-0000-000092260000}"/>
    <cellStyle name="Normal 2 2 19" xfId="9875" xr:uid="{00000000-0005-0000-0000-000093260000}"/>
    <cellStyle name="Normal 2 2 2" xfId="416" xr:uid="{00000000-0005-0000-0000-0000A0010000}"/>
    <cellStyle name="Normal 2 2 2 10" xfId="9876" xr:uid="{00000000-0005-0000-0000-000094260000}"/>
    <cellStyle name="Normal 2 2 2 10 10" xfId="9877" xr:uid="{00000000-0005-0000-0000-000095260000}"/>
    <cellStyle name="Normal 2 2 2 10 11" xfId="9878" xr:uid="{00000000-0005-0000-0000-000096260000}"/>
    <cellStyle name="Normal 2 2 2 10 12" xfId="9879" xr:uid="{00000000-0005-0000-0000-000097260000}"/>
    <cellStyle name="Normal 2 2 2 10 13" xfId="9880" xr:uid="{00000000-0005-0000-0000-000098260000}"/>
    <cellStyle name="Normal 2 2 2 10 14" xfId="9881" xr:uid="{00000000-0005-0000-0000-000099260000}"/>
    <cellStyle name="Normal 2 2 2 10 2" xfId="9882" xr:uid="{00000000-0005-0000-0000-00009A260000}"/>
    <cellStyle name="Normal 2 2 2 10 2 10" xfId="9883" xr:uid="{00000000-0005-0000-0000-00009B260000}"/>
    <cellStyle name="Normal 2 2 2 10 2 2" xfId="9884" xr:uid="{00000000-0005-0000-0000-00009C260000}"/>
    <cellStyle name="Normal 2 2 2 10 2 3" xfId="9885" xr:uid="{00000000-0005-0000-0000-00009D260000}"/>
    <cellStyle name="Normal 2 2 2 10 2 4" xfId="9886" xr:uid="{00000000-0005-0000-0000-00009E260000}"/>
    <cellStyle name="Normal 2 2 2 10 2 5" xfId="9887" xr:uid="{00000000-0005-0000-0000-00009F260000}"/>
    <cellStyle name="Normal 2 2 2 10 2 6" xfId="9888" xr:uid="{00000000-0005-0000-0000-0000A0260000}"/>
    <cellStyle name="Normal 2 2 2 10 2 7" xfId="9889" xr:uid="{00000000-0005-0000-0000-0000A1260000}"/>
    <cellStyle name="Normal 2 2 2 10 2 8" xfId="9890" xr:uid="{00000000-0005-0000-0000-0000A2260000}"/>
    <cellStyle name="Normal 2 2 2 10 2 9" xfId="9891" xr:uid="{00000000-0005-0000-0000-0000A3260000}"/>
    <cellStyle name="Normal 2 2 2 10 3" xfId="9892" xr:uid="{00000000-0005-0000-0000-0000A4260000}"/>
    <cellStyle name="Normal 2 2 2 10 3 10" xfId="9893" xr:uid="{00000000-0005-0000-0000-0000A5260000}"/>
    <cellStyle name="Normal 2 2 2 10 3 2" xfId="9894" xr:uid="{00000000-0005-0000-0000-0000A6260000}"/>
    <cellStyle name="Normal 2 2 2 10 3 3" xfId="9895" xr:uid="{00000000-0005-0000-0000-0000A7260000}"/>
    <cellStyle name="Normal 2 2 2 10 3 4" xfId="9896" xr:uid="{00000000-0005-0000-0000-0000A8260000}"/>
    <cellStyle name="Normal 2 2 2 10 3 5" xfId="9897" xr:uid="{00000000-0005-0000-0000-0000A9260000}"/>
    <cellStyle name="Normal 2 2 2 10 3 6" xfId="9898" xr:uid="{00000000-0005-0000-0000-0000AA260000}"/>
    <cellStyle name="Normal 2 2 2 10 3 7" xfId="9899" xr:uid="{00000000-0005-0000-0000-0000AB260000}"/>
    <cellStyle name="Normal 2 2 2 10 3 8" xfId="9900" xr:uid="{00000000-0005-0000-0000-0000AC260000}"/>
    <cellStyle name="Normal 2 2 2 10 3 9" xfId="9901" xr:uid="{00000000-0005-0000-0000-0000AD260000}"/>
    <cellStyle name="Normal 2 2 2 10 4" xfId="9902" xr:uid="{00000000-0005-0000-0000-0000AE260000}"/>
    <cellStyle name="Normal 2 2 2 10 4 10" xfId="9903" xr:uid="{00000000-0005-0000-0000-0000AF260000}"/>
    <cellStyle name="Normal 2 2 2 10 4 2" xfId="9904" xr:uid="{00000000-0005-0000-0000-0000B0260000}"/>
    <cellStyle name="Normal 2 2 2 10 4 3" xfId="9905" xr:uid="{00000000-0005-0000-0000-0000B1260000}"/>
    <cellStyle name="Normal 2 2 2 10 4 4" xfId="9906" xr:uid="{00000000-0005-0000-0000-0000B2260000}"/>
    <cellStyle name="Normal 2 2 2 10 4 5" xfId="9907" xr:uid="{00000000-0005-0000-0000-0000B3260000}"/>
    <cellStyle name="Normal 2 2 2 10 4 6" xfId="9908" xr:uid="{00000000-0005-0000-0000-0000B4260000}"/>
    <cellStyle name="Normal 2 2 2 10 4 7" xfId="9909" xr:uid="{00000000-0005-0000-0000-0000B5260000}"/>
    <cellStyle name="Normal 2 2 2 10 4 8" xfId="9910" xr:uid="{00000000-0005-0000-0000-0000B6260000}"/>
    <cellStyle name="Normal 2 2 2 10 4 9" xfId="9911" xr:uid="{00000000-0005-0000-0000-0000B7260000}"/>
    <cellStyle name="Normal 2 2 2 10 5" xfId="9912" xr:uid="{00000000-0005-0000-0000-0000B8260000}"/>
    <cellStyle name="Normal 2 2 2 10 5 10" xfId="9913" xr:uid="{00000000-0005-0000-0000-0000B9260000}"/>
    <cellStyle name="Normal 2 2 2 10 5 2" xfId="9914" xr:uid="{00000000-0005-0000-0000-0000BA260000}"/>
    <cellStyle name="Normal 2 2 2 10 5 3" xfId="9915" xr:uid="{00000000-0005-0000-0000-0000BB260000}"/>
    <cellStyle name="Normal 2 2 2 10 5 4" xfId="9916" xr:uid="{00000000-0005-0000-0000-0000BC260000}"/>
    <cellStyle name="Normal 2 2 2 10 5 5" xfId="9917" xr:uid="{00000000-0005-0000-0000-0000BD260000}"/>
    <cellStyle name="Normal 2 2 2 10 5 6" xfId="9918" xr:uid="{00000000-0005-0000-0000-0000BE260000}"/>
    <cellStyle name="Normal 2 2 2 10 5 7" xfId="9919" xr:uid="{00000000-0005-0000-0000-0000BF260000}"/>
    <cellStyle name="Normal 2 2 2 10 5 8" xfId="9920" xr:uid="{00000000-0005-0000-0000-0000C0260000}"/>
    <cellStyle name="Normal 2 2 2 10 5 9" xfId="9921" xr:uid="{00000000-0005-0000-0000-0000C1260000}"/>
    <cellStyle name="Normal 2 2 2 10 6" xfId="9922" xr:uid="{00000000-0005-0000-0000-0000C2260000}"/>
    <cellStyle name="Normal 2 2 2 10 7" xfId="9923" xr:uid="{00000000-0005-0000-0000-0000C3260000}"/>
    <cellStyle name="Normal 2 2 2 10 8" xfId="9924" xr:uid="{00000000-0005-0000-0000-0000C4260000}"/>
    <cellStyle name="Normal 2 2 2 10 9" xfId="9925" xr:uid="{00000000-0005-0000-0000-0000C5260000}"/>
    <cellStyle name="Normal 2 2 2 11" xfId="9926" xr:uid="{00000000-0005-0000-0000-0000C6260000}"/>
    <cellStyle name="Normal 2 2 2 11 10" xfId="9927" xr:uid="{00000000-0005-0000-0000-0000C7260000}"/>
    <cellStyle name="Normal 2 2 2 11 11" xfId="9928" xr:uid="{00000000-0005-0000-0000-0000C8260000}"/>
    <cellStyle name="Normal 2 2 2 11 12" xfId="9929" xr:uid="{00000000-0005-0000-0000-0000C9260000}"/>
    <cellStyle name="Normal 2 2 2 11 13" xfId="9930" xr:uid="{00000000-0005-0000-0000-0000CA260000}"/>
    <cellStyle name="Normal 2 2 2 11 14" xfId="9931" xr:uid="{00000000-0005-0000-0000-0000CB260000}"/>
    <cellStyle name="Normal 2 2 2 11 2" xfId="9932" xr:uid="{00000000-0005-0000-0000-0000CC260000}"/>
    <cellStyle name="Normal 2 2 2 11 2 10" xfId="9933" xr:uid="{00000000-0005-0000-0000-0000CD260000}"/>
    <cellStyle name="Normal 2 2 2 11 2 2" xfId="9934" xr:uid="{00000000-0005-0000-0000-0000CE260000}"/>
    <cellStyle name="Normal 2 2 2 11 2 3" xfId="9935" xr:uid="{00000000-0005-0000-0000-0000CF260000}"/>
    <cellStyle name="Normal 2 2 2 11 2 4" xfId="9936" xr:uid="{00000000-0005-0000-0000-0000D0260000}"/>
    <cellStyle name="Normal 2 2 2 11 2 5" xfId="9937" xr:uid="{00000000-0005-0000-0000-0000D1260000}"/>
    <cellStyle name="Normal 2 2 2 11 2 6" xfId="9938" xr:uid="{00000000-0005-0000-0000-0000D2260000}"/>
    <cellStyle name="Normal 2 2 2 11 2 7" xfId="9939" xr:uid="{00000000-0005-0000-0000-0000D3260000}"/>
    <cellStyle name="Normal 2 2 2 11 2 8" xfId="9940" xr:uid="{00000000-0005-0000-0000-0000D4260000}"/>
    <cellStyle name="Normal 2 2 2 11 2 9" xfId="9941" xr:uid="{00000000-0005-0000-0000-0000D5260000}"/>
    <cellStyle name="Normal 2 2 2 11 3" xfId="9942" xr:uid="{00000000-0005-0000-0000-0000D6260000}"/>
    <cellStyle name="Normal 2 2 2 11 3 10" xfId="9943" xr:uid="{00000000-0005-0000-0000-0000D7260000}"/>
    <cellStyle name="Normal 2 2 2 11 3 2" xfId="9944" xr:uid="{00000000-0005-0000-0000-0000D8260000}"/>
    <cellStyle name="Normal 2 2 2 11 3 3" xfId="9945" xr:uid="{00000000-0005-0000-0000-0000D9260000}"/>
    <cellStyle name="Normal 2 2 2 11 3 4" xfId="9946" xr:uid="{00000000-0005-0000-0000-0000DA260000}"/>
    <cellStyle name="Normal 2 2 2 11 3 5" xfId="9947" xr:uid="{00000000-0005-0000-0000-0000DB260000}"/>
    <cellStyle name="Normal 2 2 2 11 3 6" xfId="9948" xr:uid="{00000000-0005-0000-0000-0000DC260000}"/>
    <cellStyle name="Normal 2 2 2 11 3 7" xfId="9949" xr:uid="{00000000-0005-0000-0000-0000DD260000}"/>
    <cellStyle name="Normal 2 2 2 11 3 8" xfId="9950" xr:uid="{00000000-0005-0000-0000-0000DE260000}"/>
    <cellStyle name="Normal 2 2 2 11 3 9" xfId="9951" xr:uid="{00000000-0005-0000-0000-0000DF260000}"/>
    <cellStyle name="Normal 2 2 2 11 4" xfId="9952" xr:uid="{00000000-0005-0000-0000-0000E0260000}"/>
    <cellStyle name="Normal 2 2 2 11 4 10" xfId="9953" xr:uid="{00000000-0005-0000-0000-0000E1260000}"/>
    <cellStyle name="Normal 2 2 2 11 4 2" xfId="9954" xr:uid="{00000000-0005-0000-0000-0000E2260000}"/>
    <cellStyle name="Normal 2 2 2 11 4 3" xfId="9955" xr:uid="{00000000-0005-0000-0000-0000E3260000}"/>
    <cellStyle name="Normal 2 2 2 11 4 4" xfId="9956" xr:uid="{00000000-0005-0000-0000-0000E4260000}"/>
    <cellStyle name="Normal 2 2 2 11 4 5" xfId="9957" xr:uid="{00000000-0005-0000-0000-0000E5260000}"/>
    <cellStyle name="Normal 2 2 2 11 4 6" xfId="9958" xr:uid="{00000000-0005-0000-0000-0000E6260000}"/>
    <cellStyle name="Normal 2 2 2 11 4 7" xfId="9959" xr:uid="{00000000-0005-0000-0000-0000E7260000}"/>
    <cellStyle name="Normal 2 2 2 11 4 8" xfId="9960" xr:uid="{00000000-0005-0000-0000-0000E8260000}"/>
    <cellStyle name="Normal 2 2 2 11 4 9" xfId="9961" xr:uid="{00000000-0005-0000-0000-0000E9260000}"/>
    <cellStyle name="Normal 2 2 2 11 5" xfId="9962" xr:uid="{00000000-0005-0000-0000-0000EA260000}"/>
    <cellStyle name="Normal 2 2 2 11 5 10" xfId="9963" xr:uid="{00000000-0005-0000-0000-0000EB260000}"/>
    <cellStyle name="Normal 2 2 2 11 5 2" xfId="9964" xr:uid="{00000000-0005-0000-0000-0000EC260000}"/>
    <cellStyle name="Normal 2 2 2 11 5 3" xfId="9965" xr:uid="{00000000-0005-0000-0000-0000ED260000}"/>
    <cellStyle name="Normal 2 2 2 11 5 4" xfId="9966" xr:uid="{00000000-0005-0000-0000-0000EE260000}"/>
    <cellStyle name="Normal 2 2 2 11 5 5" xfId="9967" xr:uid="{00000000-0005-0000-0000-0000EF260000}"/>
    <cellStyle name="Normal 2 2 2 11 5 6" xfId="9968" xr:uid="{00000000-0005-0000-0000-0000F0260000}"/>
    <cellStyle name="Normal 2 2 2 11 5 7" xfId="9969" xr:uid="{00000000-0005-0000-0000-0000F1260000}"/>
    <cellStyle name="Normal 2 2 2 11 5 8" xfId="9970" xr:uid="{00000000-0005-0000-0000-0000F2260000}"/>
    <cellStyle name="Normal 2 2 2 11 5 9" xfId="9971" xr:uid="{00000000-0005-0000-0000-0000F3260000}"/>
    <cellStyle name="Normal 2 2 2 11 6" xfId="9972" xr:uid="{00000000-0005-0000-0000-0000F4260000}"/>
    <cellStyle name="Normal 2 2 2 11 7" xfId="9973" xr:uid="{00000000-0005-0000-0000-0000F5260000}"/>
    <cellStyle name="Normal 2 2 2 11 8" xfId="9974" xr:uid="{00000000-0005-0000-0000-0000F6260000}"/>
    <cellStyle name="Normal 2 2 2 11 9" xfId="9975" xr:uid="{00000000-0005-0000-0000-0000F7260000}"/>
    <cellStyle name="Normal 2 2 2 12" xfId="9976" xr:uid="{00000000-0005-0000-0000-0000F8260000}"/>
    <cellStyle name="Normal 2 2 2 12 10" xfId="9977" xr:uid="{00000000-0005-0000-0000-0000F9260000}"/>
    <cellStyle name="Normal 2 2 2 12 11" xfId="9978" xr:uid="{00000000-0005-0000-0000-0000FA260000}"/>
    <cellStyle name="Normal 2 2 2 12 12" xfId="9979" xr:uid="{00000000-0005-0000-0000-0000FB260000}"/>
    <cellStyle name="Normal 2 2 2 12 13" xfId="9980" xr:uid="{00000000-0005-0000-0000-0000FC260000}"/>
    <cellStyle name="Normal 2 2 2 12 14" xfId="9981" xr:uid="{00000000-0005-0000-0000-0000FD260000}"/>
    <cellStyle name="Normal 2 2 2 12 2" xfId="9982" xr:uid="{00000000-0005-0000-0000-0000FE260000}"/>
    <cellStyle name="Normal 2 2 2 12 2 10" xfId="9983" xr:uid="{00000000-0005-0000-0000-0000FF260000}"/>
    <cellStyle name="Normal 2 2 2 12 2 2" xfId="9984" xr:uid="{00000000-0005-0000-0000-000000270000}"/>
    <cellStyle name="Normal 2 2 2 12 2 3" xfId="9985" xr:uid="{00000000-0005-0000-0000-000001270000}"/>
    <cellStyle name="Normal 2 2 2 12 2 4" xfId="9986" xr:uid="{00000000-0005-0000-0000-000002270000}"/>
    <cellStyle name="Normal 2 2 2 12 2 5" xfId="9987" xr:uid="{00000000-0005-0000-0000-000003270000}"/>
    <cellStyle name="Normal 2 2 2 12 2 6" xfId="9988" xr:uid="{00000000-0005-0000-0000-000004270000}"/>
    <cellStyle name="Normal 2 2 2 12 2 7" xfId="9989" xr:uid="{00000000-0005-0000-0000-000005270000}"/>
    <cellStyle name="Normal 2 2 2 12 2 8" xfId="9990" xr:uid="{00000000-0005-0000-0000-000006270000}"/>
    <cellStyle name="Normal 2 2 2 12 2 9" xfId="9991" xr:uid="{00000000-0005-0000-0000-000007270000}"/>
    <cellStyle name="Normal 2 2 2 12 3" xfId="9992" xr:uid="{00000000-0005-0000-0000-000008270000}"/>
    <cellStyle name="Normal 2 2 2 12 3 10" xfId="9993" xr:uid="{00000000-0005-0000-0000-000009270000}"/>
    <cellStyle name="Normal 2 2 2 12 3 2" xfId="9994" xr:uid="{00000000-0005-0000-0000-00000A270000}"/>
    <cellStyle name="Normal 2 2 2 12 3 3" xfId="9995" xr:uid="{00000000-0005-0000-0000-00000B270000}"/>
    <cellStyle name="Normal 2 2 2 12 3 4" xfId="9996" xr:uid="{00000000-0005-0000-0000-00000C270000}"/>
    <cellStyle name="Normal 2 2 2 12 3 5" xfId="9997" xr:uid="{00000000-0005-0000-0000-00000D270000}"/>
    <cellStyle name="Normal 2 2 2 12 3 6" xfId="9998" xr:uid="{00000000-0005-0000-0000-00000E270000}"/>
    <cellStyle name="Normal 2 2 2 12 3 7" xfId="9999" xr:uid="{00000000-0005-0000-0000-00000F270000}"/>
    <cellStyle name="Normal 2 2 2 12 3 8" xfId="10000" xr:uid="{00000000-0005-0000-0000-000010270000}"/>
    <cellStyle name="Normal 2 2 2 12 3 9" xfId="10001" xr:uid="{00000000-0005-0000-0000-000011270000}"/>
    <cellStyle name="Normal 2 2 2 12 4" xfId="10002" xr:uid="{00000000-0005-0000-0000-000012270000}"/>
    <cellStyle name="Normal 2 2 2 12 4 10" xfId="10003" xr:uid="{00000000-0005-0000-0000-000013270000}"/>
    <cellStyle name="Normal 2 2 2 12 4 2" xfId="10004" xr:uid="{00000000-0005-0000-0000-000014270000}"/>
    <cellStyle name="Normal 2 2 2 12 4 3" xfId="10005" xr:uid="{00000000-0005-0000-0000-000015270000}"/>
    <cellStyle name="Normal 2 2 2 12 4 4" xfId="10006" xr:uid="{00000000-0005-0000-0000-000016270000}"/>
    <cellStyle name="Normal 2 2 2 12 4 5" xfId="10007" xr:uid="{00000000-0005-0000-0000-000017270000}"/>
    <cellStyle name="Normal 2 2 2 12 4 6" xfId="10008" xr:uid="{00000000-0005-0000-0000-000018270000}"/>
    <cellStyle name="Normal 2 2 2 12 4 7" xfId="10009" xr:uid="{00000000-0005-0000-0000-000019270000}"/>
    <cellStyle name="Normal 2 2 2 12 4 8" xfId="10010" xr:uid="{00000000-0005-0000-0000-00001A270000}"/>
    <cellStyle name="Normal 2 2 2 12 4 9" xfId="10011" xr:uid="{00000000-0005-0000-0000-00001B270000}"/>
    <cellStyle name="Normal 2 2 2 12 5" xfId="10012" xr:uid="{00000000-0005-0000-0000-00001C270000}"/>
    <cellStyle name="Normal 2 2 2 12 5 10" xfId="10013" xr:uid="{00000000-0005-0000-0000-00001D270000}"/>
    <cellStyle name="Normal 2 2 2 12 5 2" xfId="10014" xr:uid="{00000000-0005-0000-0000-00001E270000}"/>
    <cellStyle name="Normal 2 2 2 12 5 3" xfId="10015" xr:uid="{00000000-0005-0000-0000-00001F270000}"/>
    <cellStyle name="Normal 2 2 2 12 5 4" xfId="10016" xr:uid="{00000000-0005-0000-0000-000020270000}"/>
    <cellStyle name="Normal 2 2 2 12 5 5" xfId="10017" xr:uid="{00000000-0005-0000-0000-000021270000}"/>
    <cellStyle name="Normal 2 2 2 12 5 6" xfId="10018" xr:uid="{00000000-0005-0000-0000-000022270000}"/>
    <cellStyle name="Normal 2 2 2 12 5 7" xfId="10019" xr:uid="{00000000-0005-0000-0000-000023270000}"/>
    <cellStyle name="Normal 2 2 2 12 5 8" xfId="10020" xr:uid="{00000000-0005-0000-0000-000024270000}"/>
    <cellStyle name="Normal 2 2 2 12 5 9" xfId="10021" xr:uid="{00000000-0005-0000-0000-000025270000}"/>
    <cellStyle name="Normal 2 2 2 12 6" xfId="10022" xr:uid="{00000000-0005-0000-0000-000026270000}"/>
    <cellStyle name="Normal 2 2 2 12 7" xfId="10023" xr:uid="{00000000-0005-0000-0000-000027270000}"/>
    <cellStyle name="Normal 2 2 2 12 8" xfId="10024" xr:uid="{00000000-0005-0000-0000-000028270000}"/>
    <cellStyle name="Normal 2 2 2 12 9" xfId="10025" xr:uid="{00000000-0005-0000-0000-000029270000}"/>
    <cellStyle name="Normal 2 2 2 13" xfId="10026" xr:uid="{00000000-0005-0000-0000-00002A270000}"/>
    <cellStyle name="Normal 2 2 2 13 10" xfId="10027" xr:uid="{00000000-0005-0000-0000-00002B270000}"/>
    <cellStyle name="Normal 2 2 2 13 11" xfId="10028" xr:uid="{00000000-0005-0000-0000-00002C270000}"/>
    <cellStyle name="Normal 2 2 2 13 12" xfId="10029" xr:uid="{00000000-0005-0000-0000-00002D270000}"/>
    <cellStyle name="Normal 2 2 2 13 13" xfId="10030" xr:uid="{00000000-0005-0000-0000-00002E270000}"/>
    <cellStyle name="Normal 2 2 2 13 14" xfId="10031" xr:uid="{00000000-0005-0000-0000-00002F270000}"/>
    <cellStyle name="Normal 2 2 2 13 2" xfId="10032" xr:uid="{00000000-0005-0000-0000-000030270000}"/>
    <cellStyle name="Normal 2 2 2 13 2 10" xfId="10033" xr:uid="{00000000-0005-0000-0000-000031270000}"/>
    <cellStyle name="Normal 2 2 2 13 2 2" xfId="10034" xr:uid="{00000000-0005-0000-0000-000032270000}"/>
    <cellStyle name="Normal 2 2 2 13 2 3" xfId="10035" xr:uid="{00000000-0005-0000-0000-000033270000}"/>
    <cellStyle name="Normal 2 2 2 13 2 4" xfId="10036" xr:uid="{00000000-0005-0000-0000-000034270000}"/>
    <cellStyle name="Normal 2 2 2 13 2 5" xfId="10037" xr:uid="{00000000-0005-0000-0000-000035270000}"/>
    <cellStyle name="Normal 2 2 2 13 2 6" xfId="10038" xr:uid="{00000000-0005-0000-0000-000036270000}"/>
    <cellStyle name="Normal 2 2 2 13 2 7" xfId="10039" xr:uid="{00000000-0005-0000-0000-000037270000}"/>
    <cellStyle name="Normal 2 2 2 13 2 8" xfId="10040" xr:uid="{00000000-0005-0000-0000-000038270000}"/>
    <cellStyle name="Normal 2 2 2 13 2 9" xfId="10041" xr:uid="{00000000-0005-0000-0000-000039270000}"/>
    <cellStyle name="Normal 2 2 2 13 3" xfId="10042" xr:uid="{00000000-0005-0000-0000-00003A270000}"/>
    <cellStyle name="Normal 2 2 2 13 3 10" xfId="10043" xr:uid="{00000000-0005-0000-0000-00003B270000}"/>
    <cellStyle name="Normal 2 2 2 13 3 2" xfId="10044" xr:uid="{00000000-0005-0000-0000-00003C270000}"/>
    <cellStyle name="Normal 2 2 2 13 3 3" xfId="10045" xr:uid="{00000000-0005-0000-0000-00003D270000}"/>
    <cellStyle name="Normal 2 2 2 13 3 4" xfId="10046" xr:uid="{00000000-0005-0000-0000-00003E270000}"/>
    <cellStyle name="Normal 2 2 2 13 3 5" xfId="10047" xr:uid="{00000000-0005-0000-0000-00003F270000}"/>
    <cellStyle name="Normal 2 2 2 13 3 6" xfId="10048" xr:uid="{00000000-0005-0000-0000-000040270000}"/>
    <cellStyle name="Normal 2 2 2 13 3 7" xfId="10049" xr:uid="{00000000-0005-0000-0000-000041270000}"/>
    <cellStyle name="Normal 2 2 2 13 3 8" xfId="10050" xr:uid="{00000000-0005-0000-0000-000042270000}"/>
    <cellStyle name="Normal 2 2 2 13 3 9" xfId="10051" xr:uid="{00000000-0005-0000-0000-000043270000}"/>
    <cellStyle name="Normal 2 2 2 13 4" xfId="10052" xr:uid="{00000000-0005-0000-0000-000044270000}"/>
    <cellStyle name="Normal 2 2 2 13 4 10" xfId="10053" xr:uid="{00000000-0005-0000-0000-000045270000}"/>
    <cellStyle name="Normal 2 2 2 13 4 2" xfId="10054" xr:uid="{00000000-0005-0000-0000-000046270000}"/>
    <cellStyle name="Normal 2 2 2 13 4 3" xfId="10055" xr:uid="{00000000-0005-0000-0000-000047270000}"/>
    <cellStyle name="Normal 2 2 2 13 4 4" xfId="10056" xr:uid="{00000000-0005-0000-0000-000048270000}"/>
    <cellStyle name="Normal 2 2 2 13 4 5" xfId="10057" xr:uid="{00000000-0005-0000-0000-000049270000}"/>
    <cellStyle name="Normal 2 2 2 13 4 6" xfId="10058" xr:uid="{00000000-0005-0000-0000-00004A270000}"/>
    <cellStyle name="Normal 2 2 2 13 4 7" xfId="10059" xr:uid="{00000000-0005-0000-0000-00004B270000}"/>
    <cellStyle name="Normal 2 2 2 13 4 8" xfId="10060" xr:uid="{00000000-0005-0000-0000-00004C270000}"/>
    <cellStyle name="Normal 2 2 2 13 4 9" xfId="10061" xr:uid="{00000000-0005-0000-0000-00004D270000}"/>
    <cellStyle name="Normal 2 2 2 13 5" xfId="10062" xr:uid="{00000000-0005-0000-0000-00004E270000}"/>
    <cellStyle name="Normal 2 2 2 13 5 10" xfId="10063" xr:uid="{00000000-0005-0000-0000-00004F270000}"/>
    <cellStyle name="Normal 2 2 2 13 5 2" xfId="10064" xr:uid="{00000000-0005-0000-0000-000050270000}"/>
    <cellStyle name="Normal 2 2 2 13 5 3" xfId="10065" xr:uid="{00000000-0005-0000-0000-000051270000}"/>
    <cellStyle name="Normal 2 2 2 13 5 4" xfId="10066" xr:uid="{00000000-0005-0000-0000-000052270000}"/>
    <cellStyle name="Normal 2 2 2 13 5 5" xfId="10067" xr:uid="{00000000-0005-0000-0000-000053270000}"/>
    <cellStyle name="Normal 2 2 2 13 5 6" xfId="10068" xr:uid="{00000000-0005-0000-0000-000054270000}"/>
    <cellStyle name="Normal 2 2 2 13 5 7" xfId="10069" xr:uid="{00000000-0005-0000-0000-000055270000}"/>
    <cellStyle name="Normal 2 2 2 13 5 8" xfId="10070" xr:uid="{00000000-0005-0000-0000-000056270000}"/>
    <cellStyle name="Normal 2 2 2 13 5 9" xfId="10071" xr:uid="{00000000-0005-0000-0000-000057270000}"/>
    <cellStyle name="Normal 2 2 2 13 6" xfId="10072" xr:uid="{00000000-0005-0000-0000-000058270000}"/>
    <cellStyle name="Normal 2 2 2 13 7" xfId="10073" xr:uid="{00000000-0005-0000-0000-000059270000}"/>
    <cellStyle name="Normal 2 2 2 13 8" xfId="10074" xr:uid="{00000000-0005-0000-0000-00005A270000}"/>
    <cellStyle name="Normal 2 2 2 13 9" xfId="10075" xr:uid="{00000000-0005-0000-0000-00005B270000}"/>
    <cellStyle name="Normal 2 2 2 14" xfId="10076" xr:uid="{00000000-0005-0000-0000-00005C270000}"/>
    <cellStyle name="Normal 2 2 2 14 10" xfId="10077" xr:uid="{00000000-0005-0000-0000-00005D270000}"/>
    <cellStyle name="Normal 2 2 2 14 11" xfId="10078" xr:uid="{00000000-0005-0000-0000-00005E270000}"/>
    <cellStyle name="Normal 2 2 2 14 12" xfId="10079" xr:uid="{00000000-0005-0000-0000-00005F270000}"/>
    <cellStyle name="Normal 2 2 2 14 13" xfId="10080" xr:uid="{00000000-0005-0000-0000-000060270000}"/>
    <cellStyle name="Normal 2 2 2 14 14" xfId="10081" xr:uid="{00000000-0005-0000-0000-000061270000}"/>
    <cellStyle name="Normal 2 2 2 14 2" xfId="10082" xr:uid="{00000000-0005-0000-0000-000062270000}"/>
    <cellStyle name="Normal 2 2 2 14 2 10" xfId="10083" xr:uid="{00000000-0005-0000-0000-000063270000}"/>
    <cellStyle name="Normal 2 2 2 14 2 2" xfId="10084" xr:uid="{00000000-0005-0000-0000-000064270000}"/>
    <cellStyle name="Normal 2 2 2 14 2 3" xfId="10085" xr:uid="{00000000-0005-0000-0000-000065270000}"/>
    <cellStyle name="Normal 2 2 2 14 2 4" xfId="10086" xr:uid="{00000000-0005-0000-0000-000066270000}"/>
    <cellStyle name="Normal 2 2 2 14 2 5" xfId="10087" xr:uid="{00000000-0005-0000-0000-000067270000}"/>
    <cellStyle name="Normal 2 2 2 14 2 6" xfId="10088" xr:uid="{00000000-0005-0000-0000-000068270000}"/>
    <cellStyle name="Normal 2 2 2 14 2 7" xfId="10089" xr:uid="{00000000-0005-0000-0000-000069270000}"/>
    <cellStyle name="Normal 2 2 2 14 2 8" xfId="10090" xr:uid="{00000000-0005-0000-0000-00006A270000}"/>
    <cellStyle name="Normal 2 2 2 14 2 9" xfId="10091" xr:uid="{00000000-0005-0000-0000-00006B270000}"/>
    <cellStyle name="Normal 2 2 2 14 3" xfId="10092" xr:uid="{00000000-0005-0000-0000-00006C270000}"/>
    <cellStyle name="Normal 2 2 2 14 3 10" xfId="10093" xr:uid="{00000000-0005-0000-0000-00006D270000}"/>
    <cellStyle name="Normal 2 2 2 14 3 2" xfId="10094" xr:uid="{00000000-0005-0000-0000-00006E270000}"/>
    <cellStyle name="Normal 2 2 2 14 3 3" xfId="10095" xr:uid="{00000000-0005-0000-0000-00006F270000}"/>
    <cellStyle name="Normal 2 2 2 14 3 4" xfId="10096" xr:uid="{00000000-0005-0000-0000-000070270000}"/>
    <cellStyle name="Normal 2 2 2 14 3 5" xfId="10097" xr:uid="{00000000-0005-0000-0000-000071270000}"/>
    <cellStyle name="Normal 2 2 2 14 3 6" xfId="10098" xr:uid="{00000000-0005-0000-0000-000072270000}"/>
    <cellStyle name="Normal 2 2 2 14 3 7" xfId="10099" xr:uid="{00000000-0005-0000-0000-000073270000}"/>
    <cellStyle name="Normal 2 2 2 14 3 8" xfId="10100" xr:uid="{00000000-0005-0000-0000-000074270000}"/>
    <cellStyle name="Normal 2 2 2 14 3 9" xfId="10101" xr:uid="{00000000-0005-0000-0000-000075270000}"/>
    <cellStyle name="Normal 2 2 2 14 4" xfId="10102" xr:uid="{00000000-0005-0000-0000-000076270000}"/>
    <cellStyle name="Normal 2 2 2 14 4 10" xfId="10103" xr:uid="{00000000-0005-0000-0000-000077270000}"/>
    <cellStyle name="Normal 2 2 2 14 4 2" xfId="10104" xr:uid="{00000000-0005-0000-0000-000078270000}"/>
    <cellStyle name="Normal 2 2 2 14 4 3" xfId="10105" xr:uid="{00000000-0005-0000-0000-000079270000}"/>
    <cellStyle name="Normal 2 2 2 14 4 4" xfId="10106" xr:uid="{00000000-0005-0000-0000-00007A270000}"/>
    <cellStyle name="Normal 2 2 2 14 4 5" xfId="10107" xr:uid="{00000000-0005-0000-0000-00007B270000}"/>
    <cellStyle name="Normal 2 2 2 14 4 6" xfId="10108" xr:uid="{00000000-0005-0000-0000-00007C270000}"/>
    <cellStyle name="Normal 2 2 2 14 4 7" xfId="10109" xr:uid="{00000000-0005-0000-0000-00007D270000}"/>
    <cellStyle name="Normal 2 2 2 14 4 8" xfId="10110" xr:uid="{00000000-0005-0000-0000-00007E270000}"/>
    <cellStyle name="Normal 2 2 2 14 4 9" xfId="10111" xr:uid="{00000000-0005-0000-0000-00007F270000}"/>
    <cellStyle name="Normal 2 2 2 14 5" xfId="10112" xr:uid="{00000000-0005-0000-0000-000080270000}"/>
    <cellStyle name="Normal 2 2 2 14 5 10" xfId="10113" xr:uid="{00000000-0005-0000-0000-000081270000}"/>
    <cellStyle name="Normal 2 2 2 14 5 2" xfId="10114" xr:uid="{00000000-0005-0000-0000-000082270000}"/>
    <cellStyle name="Normal 2 2 2 14 5 3" xfId="10115" xr:uid="{00000000-0005-0000-0000-000083270000}"/>
    <cellStyle name="Normal 2 2 2 14 5 4" xfId="10116" xr:uid="{00000000-0005-0000-0000-000084270000}"/>
    <cellStyle name="Normal 2 2 2 14 5 5" xfId="10117" xr:uid="{00000000-0005-0000-0000-000085270000}"/>
    <cellStyle name="Normal 2 2 2 14 5 6" xfId="10118" xr:uid="{00000000-0005-0000-0000-000086270000}"/>
    <cellStyle name="Normal 2 2 2 14 5 7" xfId="10119" xr:uid="{00000000-0005-0000-0000-000087270000}"/>
    <cellStyle name="Normal 2 2 2 14 5 8" xfId="10120" xr:uid="{00000000-0005-0000-0000-000088270000}"/>
    <cellStyle name="Normal 2 2 2 14 5 9" xfId="10121" xr:uid="{00000000-0005-0000-0000-000089270000}"/>
    <cellStyle name="Normal 2 2 2 14 6" xfId="10122" xr:uid="{00000000-0005-0000-0000-00008A270000}"/>
    <cellStyle name="Normal 2 2 2 14 7" xfId="10123" xr:uid="{00000000-0005-0000-0000-00008B270000}"/>
    <cellStyle name="Normal 2 2 2 14 8" xfId="10124" xr:uid="{00000000-0005-0000-0000-00008C270000}"/>
    <cellStyle name="Normal 2 2 2 14 9" xfId="10125" xr:uid="{00000000-0005-0000-0000-00008D270000}"/>
    <cellStyle name="Normal 2 2 2 15" xfId="10126" xr:uid="{00000000-0005-0000-0000-00008E270000}"/>
    <cellStyle name="Normal 2 2 2 15 10" xfId="10127" xr:uid="{00000000-0005-0000-0000-00008F270000}"/>
    <cellStyle name="Normal 2 2 2 15 11" xfId="10128" xr:uid="{00000000-0005-0000-0000-000090270000}"/>
    <cellStyle name="Normal 2 2 2 15 12" xfId="10129" xr:uid="{00000000-0005-0000-0000-000091270000}"/>
    <cellStyle name="Normal 2 2 2 15 13" xfId="10130" xr:uid="{00000000-0005-0000-0000-000092270000}"/>
    <cellStyle name="Normal 2 2 2 15 14" xfId="10131" xr:uid="{00000000-0005-0000-0000-000093270000}"/>
    <cellStyle name="Normal 2 2 2 15 2" xfId="10132" xr:uid="{00000000-0005-0000-0000-000094270000}"/>
    <cellStyle name="Normal 2 2 2 15 2 10" xfId="10133" xr:uid="{00000000-0005-0000-0000-000095270000}"/>
    <cellStyle name="Normal 2 2 2 15 2 2" xfId="10134" xr:uid="{00000000-0005-0000-0000-000096270000}"/>
    <cellStyle name="Normal 2 2 2 15 2 3" xfId="10135" xr:uid="{00000000-0005-0000-0000-000097270000}"/>
    <cellStyle name="Normal 2 2 2 15 2 4" xfId="10136" xr:uid="{00000000-0005-0000-0000-000098270000}"/>
    <cellStyle name="Normal 2 2 2 15 2 5" xfId="10137" xr:uid="{00000000-0005-0000-0000-000099270000}"/>
    <cellStyle name="Normal 2 2 2 15 2 6" xfId="10138" xr:uid="{00000000-0005-0000-0000-00009A270000}"/>
    <cellStyle name="Normal 2 2 2 15 2 7" xfId="10139" xr:uid="{00000000-0005-0000-0000-00009B270000}"/>
    <cellStyle name="Normal 2 2 2 15 2 8" xfId="10140" xr:uid="{00000000-0005-0000-0000-00009C270000}"/>
    <cellStyle name="Normal 2 2 2 15 2 9" xfId="10141" xr:uid="{00000000-0005-0000-0000-00009D270000}"/>
    <cellStyle name="Normal 2 2 2 15 3" xfId="10142" xr:uid="{00000000-0005-0000-0000-00009E270000}"/>
    <cellStyle name="Normal 2 2 2 15 3 10" xfId="10143" xr:uid="{00000000-0005-0000-0000-00009F270000}"/>
    <cellStyle name="Normal 2 2 2 15 3 2" xfId="10144" xr:uid="{00000000-0005-0000-0000-0000A0270000}"/>
    <cellStyle name="Normal 2 2 2 15 3 3" xfId="10145" xr:uid="{00000000-0005-0000-0000-0000A1270000}"/>
    <cellStyle name="Normal 2 2 2 15 3 4" xfId="10146" xr:uid="{00000000-0005-0000-0000-0000A2270000}"/>
    <cellStyle name="Normal 2 2 2 15 3 5" xfId="10147" xr:uid="{00000000-0005-0000-0000-0000A3270000}"/>
    <cellStyle name="Normal 2 2 2 15 3 6" xfId="10148" xr:uid="{00000000-0005-0000-0000-0000A4270000}"/>
    <cellStyle name="Normal 2 2 2 15 3 7" xfId="10149" xr:uid="{00000000-0005-0000-0000-0000A5270000}"/>
    <cellStyle name="Normal 2 2 2 15 3 8" xfId="10150" xr:uid="{00000000-0005-0000-0000-0000A6270000}"/>
    <cellStyle name="Normal 2 2 2 15 3 9" xfId="10151" xr:uid="{00000000-0005-0000-0000-0000A7270000}"/>
    <cellStyle name="Normal 2 2 2 15 4" xfId="10152" xr:uid="{00000000-0005-0000-0000-0000A8270000}"/>
    <cellStyle name="Normal 2 2 2 15 4 10" xfId="10153" xr:uid="{00000000-0005-0000-0000-0000A9270000}"/>
    <cellStyle name="Normal 2 2 2 15 4 2" xfId="10154" xr:uid="{00000000-0005-0000-0000-0000AA270000}"/>
    <cellStyle name="Normal 2 2 2 15 4 3" xfId="10155" xr:uid="{00000000-0005-0000-0000-0000AB270000}"/>
    <cellStyle name="Normal 2 2 2 15 4 4" xfId="10156" xr:uid="{00000000-0005-0000-0000-0000AC270000}"/>
    <cellStyle name="Normal 2 2 2 15 4 5" xfId="10157" xr:uid="{00000000-0005-0000-0000-0000AD270000}"/>
    <cellStyle name="Normal 2 2 2 15 4 6" xfId="10158" xr:uid="{00000000-0005-0000-0000-0000AE270000}"/>
    <cellStyle name="Normal 2 2 2 15 4 7" xfId="10159" xr:uid="{00000000-0005-0000-0000-0000AF270000}"/>
    <cellStyle name="Normal 2 2 2 15 4 8" xfId="10160" xr:uid="{00000000-0005-0000-0000-0000B0270000}"/>
    <cellStyle name="Normal 2 2 2 15 4 9" xfId="10161" xr:uid="{00000000-0005-0000-0000-0000B1270000}"/>
    <cellStyle name="Normal 2 2 2 15 5" xfId="10162" xr:uid="{00000000-0005-0000-0000-0000B2270000}"/>
    <cellStyle name="Normal 2 2 2 15 5 10" xfId="10163" xr:uid="{00000000-0005-0000-0000-0000B3270000}"/>
    <cellStyle name="Normal 2 2 2 15 5 2" xfId="10164" xr:uid="{00000000-0005-0000-0000-0000B4270000}"/>
    <cellStyle name="Normal 2 2 2 15 5 3" xfId="10165" xr:uid="{00000000-0005-0000-0000-0000B5270000}"/>
    <cellStyle name="Normal 2 2 2 15 5 4" xfId="10166" xr:uid="{00000000-0005-0000-0000-0000B6270000}"/>
    <cellStyle name="Normal 2 2 2 15 5 5" xfId="10167" xr:uid="{00000000-0005-0000-0000-0000B7270000}"/>
    <cellStyle name="Normal 2 2 2 15 5 6" xfId="10168" xr:uid="{00000000-0005-0000-0000-0000B8270000}"/>
    <cellStyle name="Normal 2 2 2 15 5 7" xfId="10169" xr:uid="{00000000-0005-0000-0000-0000B9270000}"/>
    <cellStyle name="Normal 2 2 2 15 5 8" xfId="10170" xr:uid="{00000000-0005-0000-0000-0000BA270000}"/>
    <cellStyle name="Normal 2 2 2 15 5 9" xfId="10171" xr:uid="{00000000-0005-0000-0000-0000BB270000}"/>
    <cellStyle name="Normal 2 2 2 15 6" xfId="10172" xr:uid="{00000000-0005-0000-0000-0000BC270000}"/>
    <cellStyle name="Normal 2 2 2 15 7" xfId="10173" xr:uid="{00000000-0005-0000-0000-0000BD270000}"/>
    <cellStyle name="Normal 2 2 2 15 8" xfId="10174" xr:uid="{00000000-0005-0000-0000-0000BE270000}"/>
    <cellStyle name="Normal 2 2 2 15 9" xfId="10175" xr:uid="{00000000-0005-0000-0000-0000BF270000}"/>
    <cellStyle name="Normal 2 2 2 16" xfId="10176" xr:uid="{00000000-0005-0000-0000-0000C0270000}"/>
    <cellStyle name="Normal 2 2 2 16 10" xfId="10177" xr:uid="{00000000-0005-0000-0000-0000C1270000}"/>
    <cellStyle name="Normal 2 2 2 16 11" xfId="10178" xr:uid="{00000000-0005-0000-0000-0000C2270000}"/>
    <cellStyle name="Normal 2 2 2 16 12" xfId="10179" xr:uid="{00000000-0005-0000-0000-0000C3270000}"/>
    <cellStyle name="Normal 2 2 2 16 13" xfId="10180" xr:uid="{00000000-0005-0000-0000-0000C4270000}"/>
    <cellStyle name="Normal 2 2 2 16 14" xfId="10181" xr:uid="{00000000-0005-0000-0000-0000C5270000}"/>
    <cellStyle name="Normal 2 2 2 16 2" xfId="10182" xr:uid="{00000000-0005-0000-0000-0000C6270000}"/>
    <cellStyle name="Normal 2 2 2 16 2 10" xfId="10183" xr:uid="{00000000-0005-0000-0000-0000C7270000}"/>
    <cellStyle name="Normal 2 2 2 16 2 2" xfId="10184" xr:uid="{00000000-0005-0000-0000-0000C8270000}"/>
    <cellStyle name="Normal 2 2 2 16 2 3" xfId="10185" xr:uid="{00000000-0005-0000-0000-0000C9270000}"/>
    <cellStyle name="Normal 2 2 2 16 2 4" xfId="10186" xr:uid="{00000000-0005-0000-0000-0000CA270000}"/>
    <cellStyle name="Normal 2 2 2 16 2 5" xfId="10187" xr:uid="{00000000-0005-0000-0000-0000CB270000}"/>
    <cellStyle name="Normal 2 2 2 16 2 6" xfId="10188" xr:uid="{00000000-0005-0000-0000-0000CC270000}"/>
    <cellStyle name="Normal 2 2 2 16 2 7" xfId="10189" xr:uid="{00000000-0005-0000-0000-0000CD270000}"/>
    <cellStyle name="Normal 2 2 2 16 2 8" xfId="10190" xr:uid="{00000000-0005-0000-0000-0000CE270000}"/>
    <cellStyle name="Normal 2 2 2 16 2 9" xfId="10191" xr:uid="{00000000-0005-0000-0000-0000CF270000}"/>
    <cellStyle name="Normal 2 2 2 16 3" xfId="10192" xr:uid="{00000000-0005-0000-0000-0000D0270000}"/>
    <cellStyle name="Normal 2 2 2 16 3 10" xfId="10193" xr:uid="{00000000-0005-0000-0000-0000D1270000}"/>
    <cellStyle name="Normal 2 2 2 16 3 2" xfId="10194" xr:uid="{00000000-0005-0000-0000-0000D2270000}"/>
    <cellStyle name="Normal 2 2 2 16 3 3" xfId="10195" xr:uid="{00000000-0005-0000-0000-0000D3270000}"/>
    <cellStyle name="Normal 2 2 2 16 3 4" xfId="10196" xr:uid="{00000000-0005-0000-0000-0000D4270000}"/>
    <cellStyle name="Normal 2 2 2 16 3 5" xfId="10197" xr:uid="{00000000-0005-0000-0000-0000D5270000}"/>
    <cellStyle name="Normal 2 2 2 16 3 6" xfId="10198" xr:uid="{00000000-0005-0000-0000-0000D6270000}"/>
    <cellStyle name="Normal 2 2 2 16 3 7" xfId="10199" xr:uid="{00000000-0005-0000-0000-0000D7270000}"/>
    <cellStyle name="Normal 2 2 2 16 3 8" xfId="10200" xr:uid="{00000000-0005-0000-0000-0000D8270000}"/>
    <cellStyle name="Normal 2 2 2 16 3 9" xfId="10201" xr:uid="{00000000-0005-0000-0000-0000D9270000}"/>
    <cellStyle name="Normal 2 2 2 16 4" xfId="10202" xr:uid="{00000000-0005-0000-0000-0000DA270000}"/>
    <cellStyle name="Normal 2 2 2 16 4 10" xfId="10203" xr:uid="{00000000-0005-0000-0000-0000DB270000}"/>
    <cellStyle name="Normal 2 2 2 16 4 2" xfId="10204" xr:uid="{00000000-0005-0000-0000-0000DC270000}"/>
    <cellStyle name="Normal 2 2 2 16 4 3" xfId="10205" xr:uid="{00000000-0005-0000-0000-0000DD270000}"/>
    <cellStyle name="Normal 2 2 2 16 4 4" xfId="10206" xr:uid="{00000000-0005-0000-0000-0000DE270000}"/>
    <cellStyle name="Normal 2 2 2 16 4 5" xfId="10207" xr:uid="{00000000-0005-0000-0000-0000DF270000}"/>
    <cellStyle name="Normal 2 2 2 16 4 6" xfId="10208" xr:uid="{00000000-0005-0000-0000-0000E0270000}"/>
    <cellStyle name="Normal 2 2 2 16 4 7" xfId="10209" xr:uid="{00000000-0005-0000-0000-0000E1270000}"/>
    <cellStyle name="Normal 2 2 2 16 4 8" xfId="10210" xr:uid="{00000000-0005-0000-0000-0000E2270000}"/>
    <cellStyle name="Normal 2 2 2 16 4 9" xfId="10211" xr:uid="{00000000-0005-0000-0000-0000E3270000}"/>
    <cellStyle name="Normal 2 2 2 16 5" xfId="10212" xr:uid="{00000000-0005-0000-0000-0000E4270000}"/>
    <cellStyle name="Normal 2 2 2 16 5 10" xfId="10213" xr:uid="{00000000-0005-0000-0000-0000E5270000}"/>
    <cellStyle name="Normal 2 2 2 16 5 2" xfId="10214" xr:uid="{00000000-0005-0000-0000-0000E6270000}"/>
    <cellStyle name="Normal 2 2 2 16 5 3" xfId="10215" xr:uid="{00000000-0005-0000-0000-0000E7270000}"/>
    <cellStyle name="Normal 2 2 2 16 5 4" xfId="10216" xr:uid="{00000000-0005-0000-0000-0000E8270000}"/>
    <cellStyle name="Normal 2 2 2 16 5 5" xfId="10217" xr:uid="{00000000-0005-0000-0000-0000E9270000}"/>
    <cellStyle name="Normal 2 2 2 16 5 6" xfId="10218" xr:uid="{00000000-0005-0000-0000-0000EA270000}"/>
    <cellStyle name="Normal 2 2 2 16 5 7" xfId="10219" xr:uid="{00000000-0005-0000-0000-0000EB270000}"/>
    <cellStyle name="Normal 2 2 2 16 5 8" xfId="10220" xr:uid="{00000000-0005-0000-0000-0000EC270000}"/>
    <cellStyle name="Normal 2 2 2 16 5 9" xfId="10221" xr:uid="{00000000-0005-0000-0000-0000ED270000}"/>
    <cellStyle name="Normal 2 2 2 16 6" xfId="10222" xr:uid="{00000000-0005-0000-0000-0000EE270000}"/>
    <cellStyle name="Normal 2 2 2 16 7" xfId="10223" xr:uid="{00000000-0005-0000-0000-0000EF270000}"/>
    <cellStyle name="Normal 2 2 2 16 8" xfId="10224" xr:uid="{00000000-0005-0000-0000-0000F0270000}"/>
    <cellStyle name="Normal 2 2 2 16 9" xfId="10225" xr:uid="{00000000-0005-0000-0000-0000F1270000}"/>
    <cellStyle name="Normal 2 2 2 17" xfId="10226" xr:uid="{00000000-0005-0000-0000-0000F2270000}"/>
    <cellStyle name="Normal 2 2 2 17 10" xfId="10227" xr:uid="{00000000-0005-0000-0000-0000F3270000}"/>
    <cellStyle name="Normal 2 2 2 17 11" xfId="10228" xr:uid="{00000000-0005-0000-0000-0000F4270000}"/>
    <cellStyle name="Normal 2 2 2 17 12" xfId="10229" xr:uid="{00000000-0005-0000-0000-0000F5270000}"/>
    <cellStyle name="Normal 2 2 2 17 13" xfId="10230" xr:uid="{00000000-0005-0000-0000-0000F6270000}"/>
    <cellStyle name="Normal 2 2 2 17 14" xfId="10231" xr:uid="{00000000-0005-0000-0000-0000F7270000}"/>
    <cellStyle name="Normal 2 2 2 17 2" xfId="10232" xr:uid="{00000000-0005-0000-0000-0000F8270000}"/>
    <cellStyle name="Normal 2 2 2 17 2 10" xfId="10233" xr:uid="{00000000-0005-0000-0000-0000F9270000}"/>
    <cellStyle name="Normal 2 2 2 17 2 2" xfId="10234" xr:uid="{00000000-0005-0000-0000-0000FA270000}"/>
    <cellStyle name="Normal 2 2 2 17 2 3" xfId="10235" xr:uid="{00000000-0005-0000-0000-0000FB270000}"/>
    <cellStyle name="Normal 2 2 2 17 2 4" xfId="10236" xr:uid="{00000000-0005-0000-0000-0000FC270000}"/>
    <cellStyle name="Normal 2 2 2 17 2 5" xfId="10237" xr:uid="{00000000-0005-0000-0000-0000FD270000}"/>
    <cellStyle name="Normal 2 2 2 17 2 6" xfId="10238" xr:uid="{00000000-0005-0000-0000-0000FE270000}"/>
    <cellStyle name="Normal 2 2 2 17 2 7" xfId="10239" xr:uid="{00000000-0005-0000-0000-0000FF270000}"/>
    <cellStyle name="Normal 2 2 2 17 2 8" xfId="10240" xr:uid="{00000000-0005-0000-0000-000000280000}"/>
    <cellStyle name="Normal 2 2 2 17 2 9" xfId="10241" xr:uid="{00000000-0005-0000-0000-000001280000}"/>
    <cellStyle name="Normal 2 2 2 17 3" xfId="10242" xr:uid="{00000000-0005-0000-0000-000002280000}"/>
    <cellStyle name="Normal 2 2 2 17 3 10" xfId="10243" xr:uid="{00000000-0005-0000-0000-000003280000}"/>
    <cellStyle name="Normal 2 2 2 17 3 2" xfId="10244" xr:uid="{00000000-0005-0000-0000-000004280000}"/>
    <cellStyle name="Normal 2 2 2 17 3 3" xfId="10245" xr:uid="{00000000-0005-0000-0000-000005280000}"/>
    <cellStyle name="Normal 2 2 2 17 3 4" xfId="10246" xr:uid="{00000000-0005-0000-0000-000006280000}"/>
    <cellStyle name="Normal 2 2 2 17 3 5" xfId="10247" xr:uid="{00000000-0005-0000-0000-000007280000}"/>
    <cellStyle name="Normal 2 2 2 17 3 6" xfId="10248" xr:uid="{00000000-0005-0000-0000-000008280000}"/>
    <cellStyle name="Normal 2 2 2 17 3 7" xfId="10249" xr:uid="{00000000-0005-0000-0000-000009280000}"/>
    <cellStyle name="Normal 2 2 2 17 3 8" xfId="10250" xr:uid="{00000000-0005-0000-0000-00000A280000}"/>
    <cellStyle name="Normal 2 2 2 17 3 9" xfId="10251" xr:uid="{00000000-0005-0000-0000-00000B280000}"/>
    <cellStyle name="Normal 2 2 2 17 4" xfId="10252" xr:uid="{00000000-0005-0000-0000-00000C280000}"/>
    <cellStyle name="Normal 2 2 2 17 4 10" xfId="10253" xr:uid="{00000000-0005-0000-0000-00000D280000}"/>
    <cellStyle name="Normal 2 2 2 17 4 2" xfId="10254" xr:uid="{00000000-0005-0000-0000-00000E280000}"/>
    <cellStyle name="Normal 2 2 2 17 4 3" xfId="10255" xr:uid="{00000000-0005-0000-0000-00000F280000}"/>
    <cellStyle name="Normal 2 2 2 17 4 4" xfId="10256" xr:uid="{00000000-0005-0000-0000-000010280000}"/>
    <cellStyle name="Normal 2 2 2 17 4 5" xfId="10257" xr:uid="{00000000-0005-0000-0000-000011280000}"/>
    <cellStyle name="Normal 2 2 2 17 4 6" xfId="10258" xr:uid="{00000000-0005-0000-0000-000012280000}"/>
    <cellStyle name="Normal 2 2 2 17 4 7" xfId="10259" xr:uid="{00000000-0005-0000-0000-000013280000}"/>
    <cellStyle name="Normal 2 2 2 17 4 8" xfId="10260" xr:uid="{00000000-0005-0000-0000-000014280000}"/>
    <cellStyle name="Normal 2 2 2 17 4 9" xfId="10261" xr:uid="{00000000-0005-0000-0000-000015280000}"/>
    <cellStyle name="Normal 2 2 2 17 5" xfId="10262" xr:uid="{00000000-0005-0000-0000-000016280000}"/>
    <cellStyle name="Normal 2 2 2 17 5 10" xfId="10263" xr:uid="{00000000-0005-0000-0000-000017280000}"/>
    <cellStyle name="Normal 2 2 2 17 5 2" xfId="10264" xr:uid="{00000000-0005-0000-0000-000018280000}"/>
    <cellStyle name="Normal 2 2 2 17 5 3" xfId="10265" xr:uid="{00000000-0005-0000-0000-000019280000}"/>
    <cellStyle name="Normal 2 2 2 17 5 4" xfId="10266" xr:uid="{00000000-0005-0000-0000-00001A280000}"/>
    <cellStyle name="Normal 2 2 2 17 5 5" xfId="10267" xr:uid="{00000000-0005-0000-0000-00001B280000}"/>
    <cellStyle name="Normal 2 2 2 17 5 6" xfId="10268" xr:uid="{00000000-0005-0000-0000-00001C280000}"/>
    <cellStyle name="Normal 2 2 2 17 5 7" xfId="10269" xr:uid="{00000000-0005-0000-0000-00001D280000}"/>
    <cellStyle name="Normal 2 2 2 17 5 8" xfId="10270" xr:uid="{00000000-0005-0000-0000-00001E280000}"/>
    <cellStyle name="Normal 2 2 2 17 5 9" xfId="10271" xr:uid="{00000000-0005-0000-0000-00001F280000}"/>
    <cellStyle name="Normal 2 2 2 17 6" xfId="10272" xr:uid="{00000000-0005-0000-0000-000020280000}"/>
    <cellStyle name="Normal 2 2 2 17 7" xfId="10273" xr:uid="{00000000-0005-0000-0000-000021280000}"/>
    <cellStyle name="Normal 2 2 2 17 8" xfId="10274" xr:uid="{00000000-0005-0000-0000-000022280000}"/>
    <cellStyle name="Normal 2 2 2 17 9" xfId="10275" xr:uid="{00000000-0005-0000-0000-000023280000}"/>
    <cellStyle name="Normal 2 2 2 18" xfId="10276" xr:uid="{00000000-0005-0000-0000-000024280000}"/>
    <cellStyle name="Normal 2 2 2 18 10" xfId="10277" xr:uid="{00000000-0005-0000-0000-000025280000}"/>
    <cellStyle name="Normal 2 2 2 18 11" xfId="10278" xr:uid="{00000000-0005-0000-0000-000026280000}"/>
    <cellStyle name="Normal 2 2 2 18 12" xfId="10279" xr:uid="{00000000-0005-0000-0000-000027280000}"/>
    <cellStyle name="Normal 2 2 2 18 13" xfId="10280" xr:uid="{00000000-0005-0000-0000-000028280000}"/>
    <cellStyle name="Normal 2 2 2 18 14" xfId="10281" xr:uid="{00000000-0005-0000-0000-000029280000}"/>
    <cellStyle name="Normal 2 2 2 18 2" xfId="10282" xr:uid="{00000000-0005-0000-0000-00002A280000}"/>
    <cellStyle name="Normal 2 2 2 18 2 10" xfId="10283" xr:uid="{00000000-0005-0000-0000-00002B280000}"/>
    <cellStyle name="Normal 2 2 2 18 2 2" xfId="10284" xr:uid="{00000000-0005-0000-0000-00002C280000}"/>
    <cellStyle name="Normal 2 2 2 18 2 3" xfId="10285" xr:uid="{00000000-0005-0000-0000-00002D280000}"/>
    <cellStyle name="Normal 2 2 2 18 2 4" xfId="10286" xr:uid="{00000000-0005-0000-0000-00002E280000}"/>
    <cellStyle name="Normal 2 2 2 18 2 5" xfId="10287" xr:uid="{00000000-0005-0000-0000-00002F280000}"/>
    <cellStyle name="Normal 2 2 2 18 2 6" xfId="10288" xr:uid="{00000000-0005-0000-0000-000030280000}"/>
    <cellStyle name="Normal 2 2 2 18 2 7" xfId="10289" xr:uid="{00000000-0005-0000-0000-000031280000}"/>
    <cellStyle name="Normal 2 2 2 18 2 8" xfId="10290" xr:uid="{00000000-0005-0000-0000-000032280000}"/>
    <cellStyle name="Normal 2 2 2 18 2 9" xfId="10291" xr:uid="{00000000-0005-0000-0000-000033280000}"/>
    <cellStyle name="Normal 2 2 2 18 3" xfId="10292" xr:uid="{00000000-0005-0000-0000-000034280000}"/>
    <cellStyle name="Normal 2 2 2 18 3 10" xfId="10293" xr:uid="{00000000-0005-0000-0000-000035280000}"/>
    <cellStyle name="Normal 2 2 2 18 3 2" xfId="10294" xr:uid="{00000000-0005-0000-0000-000036280000}"/>
    <cellStyle name="Normal 2 2 2 18 3 3" xfId="10295" xr:uid="{00000000-0005-0000-0000-000037280000}"/>
    <cellStyle name="Normal 2 2 2 18 3 4" xfId="10296" xr:uid="{00000000-0005-0000-0000-000038280000}"/>
    <cellStyle name="Normal 2 2 2 18 3 5" xfId="10297" xr:uid="{00000000-0005-0000-0000-000039280000}"/>
    <cellStyle name="Normal 2 2 2 18 3 6" xfId="10298" xr:uid="{00000000-0005-0000-0000-00003A280000}"/>
    <cellStyle name="Normal 2 2 2 18 3 7" xfId="10299" xr:uid="{00000000-0005-0000-0000-00003B280000}"/>
    <cellStyle name="Normal 2 2 2 18 3 8" xfId="10300" xr:uid="{00000000-0005-0000-0000-00003C280000}"/>
    <cellStyle name="Normal 2 2 2 18 3 9" xfId="10301" xr:uid="{00000000-0005-0000-0000-00003D280000}"/>
    <cellStyle name="Normal 2 2 2 18 4" xfId="10302" xr:uid="{00000000-0005-0000-0000-00003E280000}"/>
    <cellStyle name="Normal 2 2 2 18 4 10" xfId="10303" xr:uid="{00000000-0005-0000-0000-00003F280000}"/>
    <cellStyle name="Normal 2 2 2 18 4 2" xfId="10304" xr:uid="{00000000-0005-0000-0000-000040280000}"/>
    <cellStyle name="Normal 2 2 2 18 4 3" xfId="10305" xr:uid="{00000000-0005-0000-0000-000041280000}"/>
    <cellStyle name="Normal 2 2 2 18 4 4" xfId="10306" xr:uid="{00000000-0005-0000-0000-000042280000}"/>
    <cellStyle name="Normal 2 2 2 18 4 5" xfId="10307" xr:uid="{00000000-0005-0000-0000-000043280000}"/>
    <cellStyle name="Normal 2 2 2 18 4 6" xfId="10308" xr:uid="{00000000-0005-0000-0000-000044280000}"/>
    <cellStyle name="Normal 2 2 2 18 4 7" xfId="10309" xr:uid="{00000000-0005-0000-0000-000045280000}"/>
    <cellStyle name="Normal 2 2 2 18 4 8" xfId="10310" xr:uid="{00000000-0005-0000-0000-000046280000}"/>
    <cellStyle name="Normal 2 2 2 18 4 9" xfId="10311" xr:uid="{00000000-0005-0000-0000-000047280000}"/>
    <cellStyle name="Normal 2 2 2 18 5" xfId="10312" xr:uid="{00000000-0005-0000-0000-000048280000}"/>
    <cellStyle name="Normal 2 2 2 18 5 10" xfId="10313" xr:uid="{00000000-0005-0000-0000-000049280000}"/>
    <cellStyle name="Normal 2 2 2 18 5 2" xfId="10314" xr:uid="{00000000-0005-0000-0000-00004A280000}"/>
    <cellStyle name="Normal 2 2 2 18 5 3" xfId="10315" xr:uid="{00000000-0005-0000-0000-00004B280000}"/>
    <cellStyle name="Normal 2 2 2 18 5 4" xfId="10316" xr:uid="{00000000-0005-0000-0000-00004C280000}"/>
    <cellStyle name="Normal 2 2 2 18 5 5" xfId="10317" xr:uid="{00000000-0005-0000-0000-00004D280000}"/>
    <cellStyle name="Normal 2 2 2 18 5 6" xfId="10318" xr:uid="{00000000-0005-0000-0000-00004E280000}"/>
    <cellStyle name="Normal 2 2 2 18 5 7" xfId="10319" xr:uid="{00000000-0005-0000-0000-00004F280000}"/>
    <cellStyle name="Normal 2 2 2 18 5 8" xfId="10320" xr:uid="{00000000-0005-0000-0000-000050280000}"/>
    <cellStyle name="Normal 2 2 2 18 5 9" xfId="10321" xr:uid="{00000000-0005-0000-0000-000051280000}"/>
    <cellStyle name="Normal 2 2 2 18 6" xfId="10322" xr:uid="{00000000-0005-0000-0000-000052280000}"/>
    <cellStyle name="Normal 2 2 2 18 7" xfId="10323" xr:uid="{00000000-0005-0000-0000-000053280000}"/>
    <cellStyle name="Normal 2 2 2 18 8" xfId="10324" xr:uid="{00000000-0005-0000-0000-000054280000}"/>
    <cellStyle name="Normal 2 2 2 18 9" xfId="10325" xr:uid="{00000000-0005-0000-0000-000055280000}"/>
    <cellStyle name="Normal 2 2 2 19" xfId="10326" xr:uid="{00000000-0005-0000-0000-000056280000}"/>
    <cellStyle name="Normal 2 2 2 19 10" xfId="10327" xr:uid="{00000000-0005-0000-0000-000057280000}"/>
    <cellStyle name="Normal 2 2 2 19 11" xfId="10328" xr:uid="{00000000-0005-0000-0000-000058280000}"/>
    <cellStyle name="Normal 2 2 2 19 12" xfId="10329" xr:uid="{00000000-0005-0000-0000-000059280000}"/>
    <cellStyle name="Normal 2 2 2 19 13" xfId="10330" xr:uid="{00000000-0005-0000-0000-00005A280000}"/>
    <cellStyle name="Normal 2 2 2 19 14" xfId="10331" xr:uid="{00000000-0005-0000-0000-00005B280000}"/>
    <cellStyle name="Normal 2 2 2 19 2" xfId="10332" xr:uid="{00000000-0005-0000-0000-00005C280000}"/>
    <cellStyle name="Normal 2 2 2 19 2 10" xfId="10333" xr:uid="{00000000-0005-0000-0000-00005D280000}"/>
    <cellStyle name="Normal 2 2 2 19 2 2" xfId="10334" xr:uid="{00000000-0005-0000-0000-00005E280000}"/>
    <cellStyle name="Normal 2 2 2 19 2 3" xfId="10335" xr:uid="{00000000-0005-0000-0000-00005F280000}"/>
    <cellStyle name="Normal 2 2 2 19 2 4" xfId="10336" xr:uid="{00000000-0005-0000-0000-000060280000}"/>
    <cellStyle name="Normal 2 2 2 19 2 5" xfId="10337" xr:uid="{00000000-0005-0000-0000-000061280000}"/>
    <cellStyle name="Normal 2 2 2 19 2 6" xfId="10338" xr:uid="{00000000-0005-0000-0000-000062280000}"/>
    <cellStyle name="Normal 2 2 2 19 2 7" xfId="10339" xr:uid="{00000000-0005-0000-0000-000063280000}"/>
    <cellStyle name="Normal 2 2 2 19 2 8" xfId="10340" xr:uid="{00000000-0005-0000-0000-000064280000}"/>
    <cellStyle name="Normal 2 2 2 19 2 9" xfId="10341" xr:uid="{00000000-0005-0000-0000-000065280000}"/>
    <cellStyle name="Normal 2 2 2 19 3" xfId="10342" xr:uid="{00000000-0005-0000-0000-000066280000}"/>
    <cellStyle name="Normal 2 2 2 19 3 10" xfId="10343" xr:uid="{00000000-0005-0000-0000-000067280000}"/>
    <cellStyle name="Normal 2 2 2 19 3 2" xfId="10344" xr:uid="{00000000-0005-0000-0000-000068280000}"/>
    <cellStyle name="Normal 2 2 2 19 3 3" xfId="10345" xr:uid="{00000000-0005-0000-0000-000069280000}"/>
    <cellStyle name="Normal 2 2 2 19 3 4" xfId="10346" xr:uid="{00000000-0005-0000-0000-00006A280000}"/>
    <cellStyle name="Normal 2 2 2 19 3 5" xfId="10347" xr:uid="{00000000-0005-0000-0000-00006B280000}"/>
    <cellStyle name="Normal 2 2 2 19 3 6" xfId="10348" xr:uid="{00000000-0005-0000-0000-00006C280000}"/>
    <cellStyle name="Normal 2 2 2 19 3 7" xfId="10349" xr:uid="{00000000-0005-0000-0000-00006D280000}"/>
    <cellStyle name="Normal 2 2 2 19 3 8" xfId="10350" xr:uid="{00000000-0005-0000-0000-00006E280000}"/>
    <cellStyle name="Normal 2 2 2 19 3 9" xfId="10351" xr:uid="{00000000-0005-0000-0000-00006F280000}"/>
    <cellStyle name="Normal 2 2 2 19 4" xfId="10352" xr:uid="{00000000-0005-0000-0000-000070280000}"/>
    <cellStyle name="Normal 2 2 2 19 4 10" xfId="10353" xr:uid="{00000000-0005-0000-0000-000071280000}"/>
    <cellStyle name="Normal 2 2 2 19 4 2" xfId="10354" xr:uid="{00000000-0005-0000-0000-000072280000}"/>
    <cellStyle name="Normal 2 2 2 19 4 3" xfId="10355" xr:uid="{00000000-0005-0000-0000-000073280000}"/>
    <cellStyle name="Normal 2 2 2 19 4 4" xfId="10356" xr:uid="{00000000-0005-0000-0000-000074280000}"/>
    <cellStyle name="Normal 2 2 2 19 4 5" xfId="10357" xr:uid="{00000000-0005-0000-0000-000075280000}"/>
    <cellStyle name="Normal 2 2 2 19 4 6" xfId="10358" xr:uid="{00000000-0005-0000-0000-000076280000}"/>
    <cellStyle name="Normal 2 2 2 19 4 7" xfId="10359" xr:uid="{00000000-0005-0000-0000-000077280000}"/>
    <cellStyle name="Normal 2 2 2 19 4 8" xfId="10360" xr:uid="{00000000-0005-0000-0000-000078280000}"/>
    <cellStyle name="Normal 2 2 2 19 4 9" xfId="10361" xr:uid="{00000000-0005-0000-0000-000079280000}"/>
    <cellStyle name="Normal 2 2 2 19 5" xfId="10362" xr:uid="{00000000-0005-0000-0000-00007A280000}"/>
    <cellStyle name="Normal 2 2 2 19 5 10" xfId="10363" xr:uid="{00000000-0005-0000-0000-00007B280000}"/>
    <cellStyle name="Normal 2 2 2 19 5 2" xfId="10364" xr:uid="{00000000-0005-0000-0000-00007C280000}"/>
    <cellStyle name="Normal 2 2 2 19 5 3" xfId="10365" xr:uid="{00000000-0005-0000-0000-00007D280000}"/>
    <cellStyle name="Normal 2 2 2 19 5 4" xfId="10366" xr:uid="{00000000-0005-0000-0000-00007E280000}"/>
    <cellStyle name="Normal 2 2 2 19 5 5" xfId="10367" xr:uid="{00000000-0005-0000-0000-00007F280000}"/>
    <cellStyle name="Normal 2 2 2 19 5 6" xfId="10368" xr:uid="{00000000-0005-0000-0000-000080280000}"/>
    <cellStyle name="Normal 2 2 2 19 5 7" xfId="10369" xr:uid="{00000000-0005-0000-0000-000081280000}"/>
    <cellStyle name="Normal 2 2 2 19 5 8" xfId="10370" xr:uid="{00000000-0005-0000-0000-000082280000}"/>
    <cellStyle name="Normal 2 2 2 19 5 9" xfId="10371" xr:uid="{00000000-0005-0000-0000-000083280000}"/>
    <cellStyle name="Normal 2 2 2 19 6" xfId="10372" xr:uid="{00000000-0005-0000-0000-000084280000}"/>
    <cellStyle name="Normal 2 2 2 19 7" xfId="10373" xr:uid="{00000000-0005-0000-0000-000085280000}"/>
    <cellStyle name="Normal 2 2 2 19 8" xfId="10374" xr:uid="{00000000-0005-0000-0000-000086280000}"/>
    <cellStyle name="Normal 2 2 2 19 9" xfId="10375" xr:uid="{00000000-0005-0000-0000-000087280000}"/>
    <cellStyle name="Normal 2 2 2 2" xfId="417" xr:uid="{00000000-0005-0000-0000-0000A1010000}"/>
    <cellStyle name="Normal 2 2 2 2 10" xfId="10376" xr:uid="{00000000-0005-0000-0000-000088280000}"/>
    <cellStyle name="Normal 2 2 2 2 11" xfId="10377" xr:uid="{00000000-0005-0000-0000-000089280000}"/>
    <cellStyle name="Normal 2 2 2 2 12" xfId="10378" xr:uid="{00000000-0005-0000-0000-00008A280000}"/>
    <cellStyle name="Normal 2 2 2 2 13" xfId="10379" xr:uid="{00000000-0005-0000-0000-00008B280000}"/>
    <cellStyle name="Normal 2 2 2 2 14" xfId="10380" xr:uid="{00000000-0005-0000-0000-00008C280000}"/>
    <cellStyle name="Normal 2 2 2 2 15" xfId="10381" xr:uid="{00000000-0005-0000-0000-00008D280000}"/>
    <cellStyle name="Normal 2 2 2 2 16" xfId="10382" xr:uid="{00000000-0005-0000-0000-00008E280000}"/>
    <cellStyle name="Normal 2 2 2 2 17" xfId="10383" xr:uid="{00000000-0005-0000-0000-00008F280000}"/>
    <cellStyle name="Normal 2 2 2 2 18" xfId="10384" xr:uid="{00000000-0005-0000-0000-000090280000}"/>
    <cellStyle name="Normal 2 2 2 2 19" xfId="10385" xr:uid="{00000000-0005-0000-0000-000091280000}"/>
    <cellStyle name="Normal 2 2 2 2 2" xfId="418" xr:uid="{00000000-0005-0000-0000-0000A2010000}"/>
    <cellStyle name="Normal 2 2 2 2 2 10" xfId="10386" xr:uid="{00000000-0005-0000-0000-000092280000}"/>
    <cellStyle name="Normal 2 2 2 2 2 10 10" xfId="10387" xr:uid="{00000000-0005-0000-0000-000093280000}"/>
    <cellStyle name="Normal 2 2 2 2 2 10 11" xfId="10388" xr:uid="{00000000-0005-0000-0000-000094280000}"/>
    <cellStyle name="Normal 2 2 2 2 2 10 12" xfId="10389" xr:uid="{00000000-0005-0000-0000-000095280000}"/>
    <cellStyle name="Normal 2 2 2 2 2 10 13" xfId="10390" xr:uid="{00000000-0005-0000-0000-000096280000}"/>
    <cellStyle name="Normal 2 2 2 2 2 10 14" xfId="10391" xr:uid="{00000000-0005-0000-0000-000097280000}"/>
    <cellStyle name="Normal 2 2 2 2 2 10 2" xfId="10392" xr:uid="{00000000-0005-0000-0000-000098280000}"/>
    <cellStyle name="Normal 2 2 2 2 2 10 2 10" xfId="10393" xr:uid="{00000000-0005-0000-0000-000099280000}"/>
    <cellStyle name="Normal 2 2 2 2 2 10 2 2" xfId="10394" xr:uid="{00000000-0005-0000-0000-00009A280000}"/>
    <cellStyle name="Normal 2 2 2 2 2 10 2 3" xfId="10395" xr:uid="{00000000-0005-0000-0000-00009B280000}"/>
    <cellStyle name="Normal 2 2 2 2 2 10 2 4" xfId="10396" xr:uid="{00000000-0005-0000-0000-00009C280000}"/>
    <cellStyle name="Normal 2 2 2 2 2 10 2 5" xfId="10397" xr:uid="{00000000-0005-0000-0000-00009D280000}"/>
    <cellStyle name="Normal 2 2 2 2 2 10 2 6" xfId="10398" xr:uid="{00000000-0005-0000-0000-00009E280000}"/>
    <cellStyle name="Normal 2 2 2 2 2 10 2 7" xfId="10399" xr:uid="{00000000-0005-0000-0000-00009F280000}"/>
    <cellStyle name="Normal 2 2 2 2 2 10 2 8" xfId="10400" xr:uid="{00000000-0005-0000-0000-0000A0280000}"/>
    <cellStyle name="Normal 2 2 2 2 2 10 2 9" xfId="10401" xr:uid="{00000000-0005-0000-0000-0000A1280000}"/>
    <cellStyle name="Normal 2 2 2 2 2 10 3" xfId="10402" xr:uid="{00000000-0005-0000-0000-0000A2280000}"/>
    <cellStyle name="Normal 2 2 2 2 2 10 3 10" xfId="10403" xr:uid="{00000000-0005-0000-0000-0000A3280000}"/>
    <cellStyle name="Normal 2 2 2 2 2 10 3 2" xfId="10404" xr:uid="{00000000-0005-0000-0000-0000A4280000}"/>
    <cellStyle name="Normal 2 2 2 2 2 10 3 3" xfId="10405" xr:uid="{00000000-0005-0000-0000-0000A5280000}"/>
    <cellStyle name="Normal 2 2 2 2 2 10 3 4" xfId="10406" xr:uid="{00000000-0005-0000-0000-0000A6280000}"/>
    <cellStyle name="Normal 2 2 2 2 2 10 3 5" xfId="10407" xr:uid="{00000000-0005-0000-0000-0000A7280000}"/>
    <cellStyle name="Normal 2 2 2 2 2 10 3 6" xfId="10408" xr:uid="{00000000-0005-0000-0000-0000A8280000}"/>
    <cellStyle name="Normal 2 2 2 2 2 10 3 7" xfId="10409" xr:uid="{00000000-0005-0000-0000-0000A9280000}"/>
    <cellStyle name="Normal 2 2 2 2 2 10 3 8" xfId="10410" xr:uid="{00000000-0005-0000-0000-0000AA280000}"/>
    <cellStyle name="Normal 2 2 2 2 2 10 3 9" xfId="10411" xr:uid="{00000000-0005-0000-0000-0000AB280000}"/>
    <cellStyle name="Normal 2 2 2 2 2 10 4" xfId="10412" xr:uid="{00000000-0005-0000-0000-0000AC280000}"/>
    <cellStyle name="Normal 2 2 2 2 2 10 4 10" xfId="10413" xr:uid="{00000000-0005-0000-0000-0000AD280000}"/>
    <cellStyle name="Normal 2 2 2 2 2 10 4 2" xfId="10414" xr:uid="{00000000-0005-0000-0000-0000AE280000}"/>
    <cellStyle name="Normal 2 2 2 2 2 10 4 3" xfId="10415" xr:uid="{00000000-0005-0000-0000-0000AF280000}"/>
    <cellStyle name="Normal 2 2 2 2 2 10 4 4" xfId="10416" xr:uid="{00000000-0005-0000-0000-0000B0280000}"/>
    <cellStyle name="Normal 2 2 2 2 2 10 4 5" xfId="10417" xr:uid="{00000000-0005-0000-0000-0000B1280000}"/>
    <cellStyle name="Normal 2 2 2 2 2 10 4 6" xfId="10418" xr:uid="{00000000-0005-0000-0000-0000B2280000}"/>
    <cellStyle name="Normal 2 2 2 2 2 10 4 7" xfId="10419" xr:uid="{00000000-0005-0000-0000-0000B3280000}"/>
    <cellStyle name="Normal 2 2 2 2 2 10 4 8" xfId="10420" xr:uid="{00000000-0005-0000-0000-0000B4280000}"/>
    <cellStyle name="Normal 2 2 2 2 2 10 4 9" xfId="10421" xr:uid="{00000000-0005-0000-0000-0000B5280000}"/>
    <cellStyle name="Normal 2 2 2 2 2 10 5" xfId="10422" xr:uid="{00000000-0005-0000-0000-0000B6280000}"/>
    <cellStyle name="Normal 2 2 2 2 2 10 5 10" xfId="10423" xr:uid="{00000000-0005-0000-0000-0000B7280000}"/>
    <cellStyle name="Normal 2 2 2 2 2 10 5 2" xfId="10424" xr:uid="{00000000-0005-0000-0000-0000B8280000}"/>
    <cellStyle name="Normal 2 2 2 2 2 10 5 3" xfId="10425" xr:uid="{00000000-0005-0000-0000-0000B9280000}"/>
    <cellStyle name="Normal 2 2 2 2 2 10 5 4" xfId="10426" xr:uid="{00000000-0005-0000-0000-0000BA280000}"/>
    <cellStyle name="Normal 2 2 2 2 2 10 5 5" xfId="10427" xr:uid="{00000000-0005-0000-0000-0000BB280000}"/>
    <cellStyle name="Normal 2 2 2 2 2 10 5 6" xfId="10428" xr:uid="{00000000-0005-0000-0000-0000BC280000}"/>
    <cellStyle name="Normal 2 2 2 2 2 10 5 7" xfId="10429" xr:uid="{00000000-0005-0000-0000-0000BD280000}"/>
    <cellStyle name="Normal 2 2 2 2 2 10 5 8" xfId="10430" xr:uid="{00000000-0005-0000-0000-0000BE280000}"/>
    <cellStyle name="Normal 2 2 2 2 2 10 5 9" xfId="10431" xr:uid="{00000000-0005-0000-0000-0000BF280000}"/>
    <cellStyle name="Normal 2 2 2 2 2 10 6" xfId="10432" xr:uid="{00000000-0005-0000-0000-0000C0280000}"/>
    <cellStyle name="Normal 2 2 2 2 2 10 7" xfId="10433" xr:uid="{00000000-0005-0000-0000-0000C1280000}"/>
    <cellStyle name="Normal 2 2 2 2 2 10 8" xfId="10434" xr:uid="{00000000-0005-0000-0000-0000C2280000}"/>
    <cellStyle name="Normal 2 2 2 2 2 10 9" xfId="10435" xr:uid="{00000000-0005-0000-0000-0000C3280000}"/>
    <cellStyle name="Normal 2 2 2 2 2 11" xfId="10436" xr:uid="{00000000-0005-0000-0000-0000C4280000}"/>
    <cellStyle name="Normal 2 2 2 2 2 11 10" xfId="10437" xr:uid="{00000000-0005-0000-0000-0000C5280000}"/>
    <cellStyle name="Normal 2 2 2 2 2 11 11" xfId="10438" xr:uid="{00000000-0005-0000-0000-0000C6280000}"/>
    <cellStyle name="Normal 2 2 2 2 2 11 12" xfId="10439" xr:uid="{00000000-0005-0000-0000-0000C7280000}"/>
    <cellStyle name="Normal 2 2 2 2 2 11 13" xfId="10440" xr:uid="{00000000-0005-0000-0000-0000C8280000}"/>
    <cellStyle name="Normal 2 2 2 2 2 11 14" xfId="10441" xr:uid="{00000000-0005-0000-0000-0000C9280000}"/>
    <cellStyle name="Normal 2 2 2 2 2 11 2" xfId="10442" xr:uid="{00000000-0005-0000-0000-0000CA280000}"/>
    <cellStyle name="Normal 2 2 2 2 2 11 2 10" xfId="10443" xr:uid="{00000000-0005-0000-0000-0000CB280000}"/>
    <cellStyle name="Normal 2 2 2 2 2 11 2 2" xfId="10444" xr:uid="{00000000-0005-0000-0000-0000CC280000}"/>
    <cellStyle name="Normal 2 2 2 2 2 11 2 3" xfId="10445" xr:uid="{00000000-0005-0000-0000-0000CD280000}"/>
    <cellStyle name="Normal 2 2 2 2 2 11 2 4" xfId="10446" xr:uid="{00000000-0005-0000-0000-0000CE280000}"/>
    <cellStyle name="Normal 2 2 2 2 2 11 2 5" xfId="10447" xr:uid="{00000000-0005-0000-0000-0000CF280000}"/>
    <cellStyle name="Normal 2 2 2 2 2 11 2 6" xfId="10448" xr:uid="{00000000-0005-0000-0000-0000D0280000}"/>
    <cellStyle name="Normal 2 2 2 2 2 11 2 7" xfId="10449" xr:uid="{00000000-0005-0000-0000-0000D1280000}"/>
    <cellStyle name="Normal 2 2 2 2 2 11 2 8" xfId="10450" xr:uid="{00000000-0005-0000-0000-0000D2280000}"/>
    <cellStyle name="Normal 2 2 2 2 2 11 2 9" xfId="10451" xr:uid="{00000000-0005-0000-0000-0000D3280000}"/>
    <cellStyle name="Normal 2 2 2 2 2 11 3" xfId="10452" xr:uid="{00000000-0005-0000-0000-0000D4280000}"/>
    <cellStyle name="Normal 2 2 2 2 2 11 3 10" xfId="10453" xr:uid="{00000000-0005-0000-0000-0000D5280000}"/>
    <cellStyle name="Normal 2 2 2 2 2 11 3 2" xfId="10454" xr:uid="{00000000-0005-0000-0000-0000D6280000}"/>
    <cellStyle name="Normal 2 2 2 2 2 11 3 3" xfId="10455" xr:uid="{00000000-0005-0000-0000-0000D7280000}"/>
    <cellStyle name="Normal 2 2 2 2 2 11 3 4" xfId="10456" xr:uid="{00000000-0005-0000-0000-0000D8280000}"/>
    <cellStyle name="Normal 2 2 2 2 2 11 3 5" xfId="10457" xr:uid="{00000000-0005-0000-0000-0000D9280000}"/>
    <cellStyle name="Normal 2 2 2 2 2 11 3 6" xfId="10458" xr:uid="{00000000-0005-0000-0000-0000DA280000}"/>
    <cellStyle name="Normal 2 2 2 2 2 11 3 7" xfId="10459" xr:uid="{00000000-0005-0000-0000-0000DB280000}"/>
    <cellStyle name="Normal 2 2 2 2 2 11 3 8" xfId="10460" xr:uid="{00000000-0005-0000-0000-0000DC280000}"/>
    <cellStyle name="Normal 2 2 2 2 2 11 3 9" xfId="10461" xr:uid="{00000000-0005-0000-0000-0000DD280000}"/>
    <cellStyle name="Normal 2 2 2 2 2 11 4" xfId="10462" xr:uid="{00000000-0005-0000-0000-0000DE280000}"/>
    <cellStyle name="Normal 2 2 2 2 2 11 4 10" xfId="10463" xr:uid="{00000000-0005-0000-0000-0000DF280000}"/>
    <cellStyle name="Normal 2 2 2 2 2 11 4 2" xfId="10464" xr:uid="{00000000-0005-0000-0000-0000E0280000}"/>
    <cellStyle name="Normal 2 2 2 2 2 11 4 3" xfId="10465" xr:uid="{00000000-0005-0000-0000-0000E1280000}"/>
    <cellStyle name="Normal 2 2 2 2 2 11 4 4" xfId="10466" xr:uid="{00000000-0005-0000-0000-0000E2280000}"/>
    <cellStyle name="Normal 2 2 2 2 2 11 4 5" xfId="10467" xr:uid="{00000000-0005-0000-0000-0000E3280000}"/>
    <cellStyle name="Normal 2 2 2 2 2 11 4 6" xfId="10468" xr:uid="{00000000-0005-0000-0000-0000E4280000}"/>
    <cellStyle name="Normal 2 2 2 2 2 11 4 7" xfId="10469" xr:uid="{00000000-0005-0000-0000-0000E5280000}"/>
    <cellStyle name="Normal 2 2 2 2 2 11 4 8" xfId="10470" xr:uid="{00000000-0005-0000-0000-0000E6280000}"/>
    <cellStyle name="Normal 2 2 2 2 2 11 4 9" xfId="10471" xr:uid="{00000000-0005-0000-0000-0000E7280000}"/>
    <cellStyle name="Normal 2 2 2 2 2 11 5" xfId="10472" xr:uid="{00000000-0005-0000-0000-0000E8280000}"/>
    <cellStyle name="Normal 2 2 2 2 2 11 5 10" xfId="10473" xr:uid="{00000000-0005-0000-0000-0000E9280000}"/>
    <cellStyle name="Normal 2 2 2 2 2 11 5 2" xfId="10474" xr:uid="{00000000-0005-0000-0000-0000EA280000}"/>
    <cellStyle name="Normal 2 2 2 2 2 11 5 3" xfId="10475" xr:uid="{00000000-0005-0000-0000-0000EB280000}"/>
    <cellStyle name="Normal 2 2 2 2 2 11 5 4" xfId="10476" xr:uid="{00000000-0005-0000-0000-0000EC280000}"/>
    <cellStyle name="Normal 2 2 2 2 2 11 5 5" xfId="10477" xr:uid="{00000000-0005-0000-0000-0000ED280000}"/>
    <cellStyle name="Normal 2 2 2 2 2 11 5 6" xfId="10478" xr:uid="{00000000-0005-0000-0000-0000EE280000}"/>
    <cellStyle name="Normal 2 2 2 2 2 11 5 7" xfId="10479" xr:uid="{00000000-0005-0000-0000-0000EF280000}"/>
    <cellStyle name="Normal 2 2 2 2 2 11 5 8" xfId="10480" xr:uid="{00000000-0005-0000-0000-0000F0280000}"/>
    <cellStyle name="Normal 2 2 2 2 2 11 5 9" xfId="10481" xr:uid="{00000000-0005-0000-0000-0000F1280000}"/>
    <cellStyle name="Normal 2 2 2 2 2 11 6" xfId="10482" xr:uid="{00000000-0005-0000-0000-0000F2280000}"/>
    <cellStyle name="Normal 2 2 2 2 2 11 7" xfId="10483" xr:uid="{00000000-0005-0000-0000-0000F3280000}"/>
    <cellStyle name="Normal 2 2 2 2 2 11 8" xfId="10484" xr:uid="{00000000-0005-0000-0000-0000F4280000}"/>
    <cellStyle name="Normal 2 2 2 2 2 11 9" xfId="10485" xr:uid="{00000000-0005-0000-0000-0000F5280000}"/>
    <cellStyle name="Normal 2 2 2 2 2 12" xfId="10486" xr:uid="{00000000-0005-0000-0000-0000F6280000}"/>
    <cellStyle name="Normal 2 2 2 2 2 12 10" xfId="10487" xr:uid="{00000000-0005-0000-0000-0000F7280000}"/>
    <cellStyle name="Normal 2 2 2 2 2 12 11" xfId="10488" xr:uid="{00000000-0005-0000-0000-0000F8280000}"/>
    <cellStyle name="Normal 2 2 2 2 2 12 12" xfId="10489" xr:uid="{00000000-0005-0000-0000-0000F9280000}"/>
    <cellStyle name="Normal 2 2 2 2 2 12 13" xfId="10490" xr:uid="{00000000-0005-0000-0000-0000FA280000}"/>
    <cellStyle name="Normal 2 2 2 2 2 12 14" xfId="10491" xr:uid="{00000000-0005-0000-0000-0000FB280000}"/>
    <cellStyle name="Normal 2 2 2 2 2 12 2" xfId="10492" xr:uid="{00000000-0005-0000-0000-0000FC280000}"/>
    <cellStyle name="Normal 2 2 2 2 2 12 2 10" xfId="10493" xr:uid="{00000000-0005-0000-0000-0000FD280000}"/>
    <cellStyle name="Normal 2 2 2 2 2 12 2 2" xfId="10494" xr:uid="{00000000-0005-0000-0000-0000FE280000}"/>
    <cellStyle name="Normal 2 2 2 2 2 12 2 3" xfId="10495" xr:uid="{00000000-0005-0000-0000-0000FF280000}"/>
    <cellStyle name="Normal 2 2 2 2 2 12 2 4" xfId="10496" xr:uid="{00000000-0005-0000-0000-000000290000}"/>
    <cellStyle name="Normal 2 2 2 2 2 12 2 5" xfId="10497" xr:uid="{00000000-0005-0000-0000-000001290000}"/>
    <cellStyle name="Normal 2 2 2 2 2 12 2 6" xfId="10498" xr:uid="{00000000-0005-0000-0000-000002290000}"/>
    <cellStyle name="Normal 2 2 2 2 2 12 2 7" xfId="10499" xr:uid="{00000000-0005-0000-0000-000003290000}"/>
    <cellStyle name="Normal 2 2 2 2 2 12 2 8" xfId="10500" xr:uid="{00000000-0005-0000-0000-000004290000}"/>
    <cellStyle name="Normal 2 2 2 2 2 12 2 9" xfId="10501" xr:uid="{00000000-0005-0000-0000-000005290000}"/>
    <cellStyle name="Normal 2 2 2 2 2 12 3" xfId="10502" xr:uid="{00000000-0005-0000-0000-000006290000}"/>
    <cellStyle name="Normal 2 2 2 2 2 12 3 10" xfId="10503" xr:uid="{00000000-0005-0000-0000-000007290000}"/>
    <cellStyle name="Normal 2 2 2 2 2 12 3 2" xfId="10504" xr:uid="{00000000-0005-0000-0000-000008290000}"/>
    <cellStyle name="Normal 2 2 2 2 2 12 3 3" xfId="10505" xr:uid="{00000000-0005-0000-0000-000009290000}"/>
    <cellStyle name="Normal 2 2 2 2 2 12 3 4" xfId="10506" xr:uid="{00000000-0005-0000-0000-00000A290000}"/>
    <cellStyle name="Normal 2 2 2 2 2 12 3 5" xfId="10507" xr:uid="{00000000-0005-0000-0000-00000B290000}"/>
    <cellStyle name="Normal 2 2 2 2 2 12 3 6" xfId="10508" xr:uid="{00000000-0005-0000-0000-00000C290000}"/>
    <cellStyle name="Normal 2 2 2 2 2 12 3 7" xfId="10509" xr:uid="{00000000-0005-0000-0000-00000D290000}"/>
    <cellStyle name="Normal 2 2 2 2 2 12 3 8" xfId="10510" xr:uid="{00000000-0005-0000-0000-00000E290000}"/>
    <cellStyle name="Normal 2 2 2 2 2 12 3 9" xfId="10511" xr:uid="{00000000-0005-0000-0000-00000F290000}"/>
    <cellStyle name="Normal 2 2 2 2 2 12 4" xfId="10512" xr:uid="{00000000-0005-0000-0000-000010290000}"/>
    <cellStyle name="Normal 2 2 2 2 2 12 4 10" xfId="10513" xr:uid="{00000000-0005-0000-0000-000011290000}"/>
    <cellStyle name="Normal 2 2 2 2 2 12 4 2" xfId="10514" xr:uid="{00000000-0005-0000-0000-000012290000}"/>
    <cellStyle name="Normal 2 2 2 2 2 12 4 3" xfId="10515" xr:uid="{00000000-0005-0000-0000-000013290000}"/>
    <cellStyle name="Normal 2 2 2 2 2 12 4 4" xfId="10516" xr:uid="{00000000-0005-0000-0000-000014290000}"/>
    <cellStyle name="Normal 2 2 2 2 2 12 4 5" xfId="10517" xr:uid="{00000000-0005-0000-0000-000015290000}"/>
    <cellStyle name="Normal 2 2 2 2 2 12 4 6" xfId="10518" xr:uid="{00000000-0005-0000-0000-000016290000}"/>
    <cellStyle name="Normal 2 2 2 2 2 12 4 7" xfId="10519" xr:uid="{00000000-0005-0000-0000-000017290000}"/>
    <cellStyle name="Normal 2 2 2 2 2 12 4 8" xfId="10520" xr:uid="{00000000-0005-0000-0000-000018290000}"/>
    <cellStyle name="Normal 2 2 2 2 2 12 4 9" xfId="10521" xr:uid="{00000000-0005-0000-0000-000019290000}"/>
    <cellStyle name="Normal 2 2 2 2 2 12 5" xfId="10522" xr:uid="{00000000-0005-0000-0000-00001A290000}"/>
    <cellStyle name="Normal 2 2 2 2 2 12 5 10" xfId="10523" xr:uid="{00000000-0005-0000-0000-00001B290000}"/>
    <cellStyle name="Normal 2 2 2 2 2 12 5 2" xfId="10524" xr:uid="{00000000-0005-0000-0000-00001C290000}"/>
    <cellStyle name="Normal 2 2 2 2 2 12 5 3" xfId="10525" xr:uid="{00000000-0005-0000-0000-00001D290000}"/>
    <cellStyle name="Normal 2 2 2 2 2 12 5 4" xfId="10526" xr:uid="{00000000-0005-0000-0000-00001E290000}"/>
    <cellStyle name="Normal 2 2 2 2 2 12 5 5" xfId="10527" xr:uid="{00000000-0005-0000-0000-00001F290000}"/>
    <cellStyle name="Normal 2 2 2 2 2 12 5 6" xfId="10528" xr:uid="{00000000-0005-0000-0000-000020290000}"/>
    <cellStyle name="Normal 2 2 2 2 2 12 5 7" xfId="10529" xr:uid="{00000000-0005-0000-0000-000021290000}"/>
    <cellStyle name="Normal 2 2 2 2 2 12 5 8" xfId="10530" xr:uid="{00000000-0005-0000-0000-000022290000}"/>
    <cellStyle name="Normal 2 2 2 2 2 12 5 9" xfId="10531" xr:uid="{00000000-0005-0000-0000-000023290000}"/>
    <cellStyle name="Normal 2 2 2 2 2 12 6" xfId="10532" xr:uid="{00000000-0005-0000-0000-000024290000}"/>
    <cellStyle name="Normal 2 2 2 2 2 12 7" xfId="10533" xr:uid="{00000000-0005-0000-0000-000025290000}"/>
    <cellStyle name="Normal 2 2 2 2 2 12 8" xfId="10534" xr:uid="{00000000-0005-0000-0000-000026290000}"/>
    <cellStyle name="Normal 2 2 2 2 2 12 9" xfId="10535" xr:uid="{00000000-0005-0000-0000-000027290000}"/>
    <cellStyle name="Normal 2 2 2 2 2 13" xfId="10536" xr:uid="{00000000-0005-0000-0000-000028290000}"/>
    <cellStyle name="Normal 2 2 2 2 2 13 10" xfId="10537" xr:uid="{00000000-0005-0000-0000-000029290000}"/>
    <cellStyle name="Normal 2 2 2 2 2 13 11" xfId="10538" xr:uid="{00000000-0005-0000-0000-00002A290000}"/>
    <cellStyle name="Normal 2 2 2 2 2 13 12" xfId="10539" xr:uid="{00000000-0005-0000-0000-00002B290000}"/>
    <cellStyle name="Normal 2 2 2 2 2 13 13" xfId="10540" xr:uid="{00000000-0005-0000-0000-00002C290000}"/>
    <cellStyle name="Normal 2 2 2 2 2 13 14" xfId="10541" xr:uid="{00000000-0005-0000-0000-00002D290000}"/>
    <cellStyle name="Normal 2 2 2 2 2 13 2" xfId="10542" xr:uid="{00000000-0005-0000-0000-00002E290000}"/>
    <cellStyle name="Normal 2 2 2 2 2 13 2 10" xfId="10543" xr:uid="{00000000-0005-0000-0000-00002F290000}"/>
    <cellStyle name="Normal 2 2 2 2 2 13 2 2" xfId="10544" xr:uid="{00000000-0005-0000-0000-000030290000}"/>
    <cellStyle name="Normal 2 2 2 2 2 13 2 3" xfId="10545" xr:uid="{00000000-0005-0000-0000-000031290000}"/>
    <cellStyle name="Normal 2 2 2 2 2 13 2 4" xfId="10546" xr:uid="{00000000-0005-0000-0000-000032290000}"/>
    <cellStyle name="Normal 2 2 2 2 2 13 2 5" xfId="10547" xr:uid="{00000000-0005-0000-0000-000033290000}"/>
    <cellStyle name="Normal 2 2 2 2 2 13 2 6" xfId="10548" xr:uid="{00000000-0005-0000-0000-000034290000}"/>
    <cellStyle name="Normal 2 2 2 2 2 13 2 7" xfId="10549" xr:uid="{00000000-0005-0000-0000-000035290000}"/>
    <cellStyle name="Normal 2 2 2 2 2 13 2 8" xfId="10550" xr:uid="{00000000-0005-0000-0000-000036290000}"/>
    <cellStyle name="Normal 2 2 2 2 2 13 2 9" xfId="10551" xr:uid="{00000000-0005-0000-0000-000037290000}"/>
    <cellStyle name="Normal 2 2 2 2 2 13 3" xfId="10552" xr:uid="{00000000-0005-0000-0000-000038290000}"/>
    <cellStyle name="Normal 2 2 2 2 2 13 3 10" xfId="10553" xr:uid="{00000000-0005-0000-0000-000039290000}"/>
    <cellStyle name="Normal 2 2 2 2 2 13 3 2" xfId="10554" xr:uid="{00000000-0005-0000-0000-00003A290000}"/>
    <cellStyle name="Normal 2 2 2 2 2 13 3 3" xfId="10555" xr:uid="{00000000-0005-0000-0000-00003B290000}"/>
    <cellStyle name="Normal 2 2 2 2 2 13 3 4" xfId="10556" xr:uid="{00000000-0005-0000-0000-00003C290000}"/>
    <cellStyle name="Normal 2 2 2 2 2 13 3 5" xfId="10557" xr:uid="{00000000-0005-0000-0000-00003D290000}"/>
    <cellStyle name="Normal 2 2 2 2 2 13 3 6" xfId="10558" xr:uid="{00000000-0005-0000-0000-00003E290000}"/>
    <cellStyle name="Normal 2 2 2 2 2 13 3 7" xfId="10559" xr:uid="{00000000-0005-0000-0000-00003F290000}"/>
    <cellStyle name="Normal 2 2 2 2 2 13 3 8" xfId="10560" xr:uid="{00000000-0005-0000-0000-000040290000}"/>
    <cellStyle name="Normal 2 2 2 2 2 13 3 9" xfId="10561" xr:uid="{00000000-0005-0000-0000-000041290000}"/>
    <cellStyle name="Normal 2 2 2 2 2 13 4" xfId="10562" xr:uid="{00000000-0005-0000-0000-000042290000}"/>
    <cellStyle name="Normal 2 2 2 2 2 13 4 10" xfId="10563" xr:uid="{00000000-0005-0000-0000-000043290000}"/>
    <cellStyle name="Normal 2 2 2 2 2 13 4 2" xfId="10564" xr:uid="{00000000-0005-0000-0000-000044290000}"/>
    <cellStyle name="Normal 2 2 2 2 2 13 4 3" xfId="10565" xr:uid="{00000000-0005-0000-0000-000045290000}"/>
    <cellStyle name="Normal 2 2 2 2 2 13 4 4" xfId="10566" xr:uid="{00000000-0005-0000-0000-000046290000}"/>
    <cellStyle name="Normal 2 2 2 2 2 13 4 5" xfId="10567" xr:uid="{00000000-0005-0000-0000-000047290000}"/>
    <cellStyle name="Normal 2 2 2 2 2 13 4 6" xfId="10568" xr:uid="{00000000-0005-0000-0000-000048290000}"/>
    <cellStyle name="Normal 2 2 2 2 2 13 4 7" xfId="10569" xr:uid="{00000000-0005-0000-0000-000049290000}"/>
    <cellStyle name="Normal 2 2 2 2 2 13 4 8" xfId="10570" xr:uid="{00000000-0005-0000-0000-00004A290000}"/>
    <cellStyle name="Normal 2 2 2 2 2 13 4 9" xfId="10571" xr:uid="{00000000-0005-0000-0000-00004B290000}"/>
    <cellStyle name="Normal 2 2 2 2 2 13 5" xfId="10572" xr:uid="{00000000-0005-0000-0000-00004C290000}"/>
    <cellStyle name="Normal 2 2 2 2 2 13 5 10" xfId="10573" xr:uid="{00000000-0005-0000-0000-00004D290000}"/>
    <cellStyle name="Normal 2 2 2 2 2 13 5 2" xfId="10574" xr:uid="{00000000-0005-0000-0000-00004E290000}"/>
    <cellStyle name="Normal 2 2 2 2 2 13 5 3" xfId="10575" xr:uid="{00000000-0005-0000-0000-00004F290000}"/>
    <cellStyle name="Normal 2 2 2 2 2 13 5 4" xfId="10576" xr:uid="{00000000-0005-0000-0000-000050290000}"/>
    <cellStyle name="Normal 2 2 2 2 2 13 5 5" xfId="10577" xr:uid="{00000000-0005-0000-0000-000051290000}"/>
    <cellStyle name="Normal 2 2 2 2 2 13 5 6" xfId="10578" xr:uid="{00000000-0005-0000-0000-000052290000}"/>
    <cellStyle name="Normal 2 2 2 2 2 13 5 7" xfId="10579" xr:uid="{00000000-0005-0000-0000-000053290000}"/>
    <cellStyle name="Normal 2 2 2 2 2 13 5 8" xfId="10580" xr:uid="{00000000-0005-0000-0000-000054290000}"/>
    <cellStyle name="Normal 2 2 2 2 2 13 5 9" xfId="10581" xr:uid="{00000000-0005-0000-0000-000055290000}"/>
    <cellStyle name="Normal 2 2 2 2 2 13 6" xfId="10582" xr:uid="{00000000-0005-0000-0000-000056290000}"/>
    <cellStyle name="Normal 2 2 2 2 2 13 7" xfId="10583" xr:uid="{00000000-0005-0000-0000-000057290000}"/>
    <cellStyle name="Normal 2 2 2 2 2 13 8" xfId="10584" xr:uid="{00000000-0005-0000-0000-000058290000}"/>
    <cellStyle name="Normal 2 2 2 2 2 13 9" xfId="10585" xr:uid="{00000000-0005-0000-0000-000059290000}"/>
    <cellStyle name="Normal 2 2 2 2 2 14" xfId="10586" xr:uid="{00000000-0005-0000-0000-00005A290000}"/>
    <cellStyle name="Normal 2 2 2 2 2 14 10" xfId="10587" xr:uid="{00000000-0005-0000-0000-00005B290000}"/>
    <cellStyle name="Normal 2 2 2 2 2 14 11" xfId="10588" xr:uid="{00000000-0005-0000-0000-00005C290000}"/>
    <cellStyle name="Normal 2 2 2 2 2 14 12" xfId="10589" xr:uid="{00000000-0005-0000-0000-00005D290000}"/>
    <cellStyle name="Normal 2 2 2 2 2 14 13" xfId="10590" xr:uid="{00000000-0005-0000-0000-00005E290000}"/>
    <cellStyle name="Normal 2 2 2 2 2 14 14" xfId="10591" xr:uid="{00000000-0005-0000-0000-00005F290000}"/>
    <cellStyle name="Normal 2 2 2 2 2 14 2" xfId="10592" xr:uid="{00000000-0005-0000-0000-000060290000}"/>
    <cellStyle name="Normal 2 2 2 2 2 14 2 10" xfId="10593" xr:uid="{00000000-0005-0000-0000-000061290000}"/>
    <cellStyle name="Normal 2 2 2 2 2 14 2 2" xfId="10594" xr:uid="{00000000-0005-0000-0000-000062290000}"/>
    <cellStyle name="Normal 2 2 2 2 2 14 2 3" xfId="10595" xr:uid="{00000000-0005-0000-0000-000063290000}"/>
    <cellStyle name="Normal 2 2 2 2 2 14 2 4" xfId="10596" xr:uid="{00000000-0005-0000-0000-000064290000}"/>
    <cellStyle name="Normal 2 2 2 2 2 14 2 5" xfId="10597" xr:uid="{00000000-0005-0000-0000-000065290000}"/>
    <cellStyle name="Normal 2 2 2 2 2 14 2 6" xfId="10598" xr:uid="{00000000-0005-0000-0000-000066290000}"/>
    <cellStyle name="Normal 2 2 2 2 2 14 2 7" xfId="10599" xr:uid="{00000000-0005-0000-0000-000067290000}"/>
    <cellStyle name="Normal 2 2 2 2 2 14 2 8" xfId="10600" xr:uid="{00000000-0005-0000-0000-000068290000}"/>
    <cellStyle name="Normal 2 2 2 2 2 14 2 9" xfId="10601" xr:uid="{00000000-0005-0000-0000-000069290000}"/>
    <cellStyle name="Normal 2 2 2 2 2 14 3" xfId="10602" xr:uid="{00000000-0005-0000-0000-00006A290000}"/>
    <cellStyle name="Normal 2 2 2 2 2 14 3 10" xfId="10603" xr:uid="{00000000-0005-0000-0000-00006B290000}"/>
    <cellStyle name="Normal 2 2 2 2 2 14 3 2" xfId="10604" xr:uid="{00000000-0005-0000-0000-00006C290000}"/>
    <cellStyle name="Normal 2 2 2 2 2 14 3 3" xfId="10605" xr:uid="{00000000-0005-0000-0000-00006D290000}"/>
    <cellStyle name="Normal 2 2 2 2 2 14 3 4" xfId="10606" xr:uid="{00000000-0005-0000-0000-00006E290000}"/>
    <cellStyle name="Normal 2 2 2 2 2 14 3 5" xfId="10607" xr:uid="{00000000-0005-0000-0000-00006F290000}"/>
    <cellStyle name="Normal 2 2 2 2 2 14 3 6" xfId="10608" xr:uid="{00000000-0005-0000-0000-000070290000}"/>
    <cellStyle name="Normal 2 2 2 2 2 14 3 7" xfId="10609" xr:uid="{00000000-0005-0000-0000-000071290000}"/>
    <cellStyle name="Normal 2 2 2 2 2 14 3 8" xfId="10610" xr:uid="{00000000-0005-0000-0000-000072290000}"/>
    <cellStyle name="Normal 2 2 2 2 2 14 3 9" xfId="10611" xr:uid="{00000000-0005-0000-0000-000073290000}"/>
    <cellStyle name="Normal 2 2 2 2 2 14 4" xfId="10612" xr:uid="{00000000-0005-0000-0000-000074290000}"/>
    <cellStyle name="Normal 2 2 2 2 2 14 4 10" xfId="10613" xr:uid="{00000000-0005-0000-0000-000075290000}"/>
    <cellStyle name="Normal 2 2 2 2 2 14 4 2" xfId="10614" xr:uid="{00000000-0005-0000-0000-000076290000}"/>
    <cellStyle name="Normal 2 2 2 2 2 14 4 3" xfId="10615" xr:uid="{00000000-0005-0000-0000-000077290000}"/>
    <cellStyle name="Normal 2 2 2 2 2 14 4 4" xfId="10616" xr:uid="{00000000-0005-0000-0000-000078290000}"/>
    <cellStyle name="Normal 2 2 2 2 2 14 4 5" xfId="10617" xr:uid="{00000000-0005-0000-0000-000079290000}"/>
    <cellStyle name="Normal 2 2 2 2 2 14 4 6" xfId="10618" xr:uid="{00000000-0005-0000-0000-00007A290000}"/>
    <cellStyle name="Normal 2 2 2 2 2 14 4 7" xfId="10619" xr:uid="{00000000-0005-0000-0000-00007B290000}"/>
    <cellStyle name="Normal 2 2 2 2 2 14 4 8" xfId="10620" xr:uid="{00000000-0005-0000-0000-00007C290000}"/>
    <cellStyle name="Normal 2 2 2 2 2 14 4 9" xfId="10621" xr:uid="{00000000-0005-0000-0000-00007D290000}"/>
    <cellStyle name="Normal 2 2 2 2 2 14 5" xfId="10622" xr:uid="{00000000-0005-0000-0000-00007E290000}"/>
    <cellStyle name="Normal 2 2 2 2 2 14 5 10" xfId="10623" xr:uid="{00000000-0005-0000-0000-00007F290000}"/>
    <cellStyle name="Normal 2 2 2 2 2 14 5 2" xfId="10624" xr:uid="{00000000-0005-0000-0000-000080290000}"/>
    <cellStyle name="Normal 2 2 2 2 2 14 5 3" xfId="10625" xr:uid="{00000000-0005-0000-0000-000081290000}"/>
    <cellStyle name="Normal 2 2 2 2 2 14 5 4" xfId="10626" xr:uid="{00000000-0005-0000-0000-000082290000}"/>
    <cellStyle name="Normal 2 2 2 2 2 14 5 5" xfId="10627" xr:uid="{00000000-0005-0000-0000-000083290000}"/>
    <cellStyle name="Normal 2 2 2 2 2 14 5 6" xfId="10628" xr:uid="{00000000-0005-0000-0000-000084290000}"/>
    <cellStyle name="Normal 2 2 2 2 2 14 5 7" xfId="10629" xr:uid="{00000000-0005-0000-0000-000085290000}"/>
    <cellStyle name="Normal 2 2 2 2 2 14 5 8" xfId="10630" xr:uid="{00000000-0005-0000-0000-000086290000}"/>
    <cellStyle name="Normal 2 2 2 2 2 14 5 9" xfId="10631" xr:uid="{00000000-0005-0000-0000-000087290000}"/>
    <cellStyle name="Normal 2 2 2 2 2 14 6" xfId="10632" xr:uid="{00000000-0005-0000-0000-000088290000}"/>
    <cellStyle name="Normal 2 2 2 2 2 14 7" xfId="10633" xr:uid="{00000000-0005-0000-0000-000089290000}"/>
    <cellStyle name="Normal 2 2 2 2 2 14 8" xfId="10634" xr:uid="{00000000-0005-0000-0000-00008A290000}"/>
    <cellStyle name="Normal 2 2 2 2 2 14 9" xfId="10635" xr:uid="{00000000-0005-0000-0000-00008B290000}"/>
    <cellStyle name="Normal 2 2 2 2 2 15" xfId="10636" xr:uid="{00000000-0005-0000-0000-00008C290000}"/>
    <cellStyle name="Normal 2 2 2 2 2 15 10" xfId="10637" xr:uid="{00000000-0005-0000-0000-00008D290000}"/>
    <cellStyle name="Normal 2 2 2 2 2 15 11" xfId="10638" xr:uid="{00000000-0005-0000-0000-00008E290000}"/>
    <cellStyle name="Normal 2 2 2 2 2 15 12" xfId="10639" xr:uid="{00000000-0005-0000-0000-00008F290000}"/>
    <cellStyle name="Normal 2 2 2 2 2 15 13" xfId="10640" xr:uid="{00000000-0005-0000-0000-000090290000}"/>
    <cellStyle name="Normal 2 2 2 2 2 15 14" xfId="10641" xr:uid="{00000000-0005-0000-0000-000091290000}"/>
    <cellStyle name="Normal 2 2 2 2 2 15 2" xfId="10642" xr:uid="{00000000-0005-0000-0000-000092290000}"/>
    <cellStyle name="Normal 2 2 2 2 2 15 2 10" xfId="10643" xr:uid="{00000000-0005-0000-0000-000093290000}"/>
    <cellStyle name="Normal 2 2 2 2 2 15 2 2" xfId="10644" xr:uid="{00000000-0005-0000-0000-000094290000}"/>
    <cellStyle name="Normal 2 2 2 2 2 15 2 3" xfId="10645" xr:uid="{00000000-0005-0000-0000-000095290000}"/>
    <cellStyle name="Normal 2 2 2 2 2 15 2 4" xfId="10646" xr:uid="{00000000-0005-0000-0000-000096290000}"/>
    <cellStyle name="Normal 2 2 2 2 2 15 2 5" xfId="10647" xr:uid="{00000000-0005-0000-0000-000097290000}"/>
    <cellStyle name="Normal 2 2 2 2 2 15 2 6" xfId="10648" xr:uid="{00000000-0005-0000-0000-000098290000}"/>
    <cellStyle name="Normal 2 2 2 2 2 15 2 7" xfId="10649" xr:uid="{00000000-0005-0000-0000-000099290000}"/>
    <cellStyle name="Normal 2 2 2 2 2 15 2 8" xfId="10650" xr:uid="{00000000-0005-0000-0000-00009A290000}"/>
    <cellStyle name="Normal 2 2 2 2 2 15 2 9" xfId="10651" xr:uid="{00000000-0005-0000-0000-00009B290000}"/>
    <cellStyle name="Normal 2 2 2 2 2 15 3" xfId="10652" xr:uid="{00000000-0005-0000-0000-00009C290000}"/>
    <cellStyle name="Normal 2 2 2 2 2 15 3 10" xfId="10653" xr:uid="{00000000-0005-0000-0000-00009D290000}"/>
    <cellStyle name="Normal 2 2 2 2 2 15 3 2" xfId="10654" xr:uid="{00000000-0005-0000-0000-00009E290000}"/>
    <cellStyle name="Normal 2 2 2 2 2 15 3 3" xfId="10655" xr:uid="{00000000-0005-0000-0000-00009F290000}"/>
    <cellStyle name="Normal 2 2 2 2 2 15 3 4" xfId="10656" xr:uid="{00000000-0005-0000-0000-0000A0290000}"/>
    <cellStyle name="Normal 2 2 2 2 2 15 3 5" xfId="10657" xr:uid="{00000000-0005-0000-0000-0000A1290000}"/>
    <cellStyle name="Normal 2 2 2 2 2 15 3 6" xfId="10658" xr:uid="{00000000-0005-0000-0000-0000A2290000}"/>
    <cellStyle name="Normal 2 2 2 2 2 15 3 7" xfId="10659" xr:uid="{00000000-0005-0000-0000-0000A3290000}"/>
    <cellStyle name="Normal 2 2 2 2 2 15 3 8" xfId="10660" xr:uid="{00000000-0005-0000-0000-0000A4290000}"/>
    <cellStyle name="Normal 2 2 2 2 2 15 3 9" xfId="10661" xr:uid="{00000000-0005-0000-0000-0000A5290000}"/>
    <cellStyle name="Normal 2 2 2 2 2 15 4" xfId="10662" xr:uid="{00000000-0005-0000-0000-0000A6290000}"/>
    <cellStyle name="Normal 2 2 2 2 2 15 4 10" xfId="10663" xr:uid="{00000000-0005-0000-0000-0000A7290000}"/>
    <cellStyle name="Normal 2 2 2 2 2 15 4 2" xfId="10664" xr:uid="{00000000-0005-0000-0000-0000A8290000}"/>
    <cellStyle name="Normal 2 2 2 2 2 15 4 3" xfId="10665" xr:uid="{00000000-0005-0000-0000-0000A9290000}"/>
    <cellStyle name="Normal 2 2 2 2 2 15 4 4" xfId="10666" xr:uid="{00000000-0005-0000-0000-0000AA290000}"/>
    <cellStyle name="Normal 2 2 2 2 2 15 4 5" xfId="10667" xr:uid="{00000000-0005-0000-0000-0000AB290000}"/>
    <cellStyle name="Normal 2 2 2 2 2 15 4 6" xfId="10668" xr:uid="{00000000-0005-0000-0000-0000AC290000}"/>
    <cellStyle name="Normal 2 2 2 2 2 15 4 7" xfId="10669" xr:uid="{00000000-0005-0000-0000-0000AD290000}"/>
    <cellStyle name="Normal 2 2 2 2 2 15 4 8" xfId="10670" xr:uid="{00000000-0005-0000-0000-0000AE290000}"/>
    <cellStyle name="Normal 2 2 2 2 2 15 4 9" xfId="10671" xr:uid="{00000000-0005-0000-0000-0000AF290000}"/>
    <cellStyle name="Normal 2 2 2 2 2 15 5" xfId="10672" xr:uid="{00000000-0005-0000-0000-0000B0290000}"/>
    <cellStyle name="Normal 2 2 2 2 2 15 5 10" xfId="10673" xr:uid="{00000000-0005-0000-0000-0000B1290000}"/>
    <cellStyle name="Normal 2 2 2 2 2 15 5 2" xfId="10674" xr:uid="{00000000-0005-0000-0000-0000B2290000}"/>
    <cellStyle name="Normal 2 2 2 2 2 15 5 3" xfId="10675" xr:uid="{00000000-0005-0000-0000-0000B3290000}"/>
    <cellStyle name="Normal 2 2 2 2 2 15 5 4" xfId="10676" xr:uid="{00000000-0005-0000-0000-0000B4290000}"/>
    <cellStyle name="Normal 2 2 2 2 2 15 5 5" xfId="10677" xr:uid="{00000000-0005-0000-0000-0000B5290000}"/>
    <cellStyle name="Normal 2 2 2 2 2 15 5 6" xfId="10678" xr:uid="{00000000-0005-0000-0000-0000B6290000}"/>
    <cellStyle name="Normal 2 2 2 2 2 15 5 7" xfId="10679" xr:uid="{00000000-0005-0000-0000-0000B7290000}"/>
    <cellStyle name="Normal 2 2 2 2 2 15 5 8" xfId="10680" xr:uid="{00000000-0005-0000-0000-0000B8290000}"/>
    <cellStyle name="Normal 2 2 2 2 2 15 5 9" xfId="10681" xr:uid="{00000000-0005-0000-0000-0000B9290000}"/>
    <cellStyle name="Normal 2 2 2 2 2 15 6" xfId="10682" xr:uid="{00000000-0005-0000-0000-0000BA290000}"/>
    <cellStyle name="Normal 2 2 2 2 2 15 7" xfId="10683" xr:uid="{00000000-0005-0000-0000-0000BB290000}"/>
    <cellStyle name="Normal 2 2 2 2 2 15 8" xfId="10684" xr:uid="{00000000-0005-0000-0000-0000BC290000}"/>
    <cellStyle name="Normal 2 2 2 2 2 15 9" xfId="10685" xr:uid="{00000000-0005-0000-0000-0000BD290000}"/>
    <cellStyle name="Normal 2 2 2 2 2 16" xfId="10686" xr:uid="{00000000-0005-0000-0000-0000BE290000}"/>
    <cellStyle name="Normal 2 2 2 2 2 16 10" xfId="10687" xr:uid="{00000000-0005-0000-0000-0000BF290000}"/>
    <cellStyle name="Normal 2 2 2 2 2 16 11" xfId="10688" xr:uid="{00000000-0005-0000-0000-0000C0290000}"/>
    <cellStyle name="Normal 2 2 2 2 2 16 12" xfId="10689" xr:uid="{00000000-0005-0000-0000-0000C1290000}"/>
    <cellStyle name="Normal 2 2 2 2 2 16 13" xfId="10690" xr:uid="{00000000-0005-0000-0000-0000C2290000}"/>
    <cellStyle name="Normal 2 2 2 2 2 16 14" xfId="10691" xr:uid="{00000000-0005-0000-0000-0000C3290000}"/>
    <cellStyle name="Normal 2 2 2 2 2 16 2" xfId="10692" xr:uid="{00000000-0005-0000-0000-0000C4290000}"/>
    <cellStyle name="Normal 2 2 2 2 2 16 2 10" xfId="10693" xr:uid="{00000000-0005-0000-0000-0000C5290000}"/>
    <cellStyle name="Normal 2 2 2 2 2 16 2 2" xfId="10694" xr:uid="{00000000-0005-0000-0000-0000C6290000}"/>
    <cellStyle name="Normal 2 2 2 2 2 16 2 3" xfId="10695" xr:uid="{00000000-0005-0000-0000-0000C7290000}"/>
    <cellStyle name="Normal 2 2 2 2 2 16 2 4" xfId="10696" xr:uid="{00000000-0005-0000-0000-0000C8290000}"/>
    <cellStyle name="Normal 2 2 2 2 2 16 2 5" xfId="10697" xr:uid="{00000000-0005-0000-0000-0000C9290000}"/>
    <cellStyle name="Normal 2 2 2 2 2 16 2 6" xfId="10698" xr:uid="{00000000-0005-0000-0000-0000CA290000}"/>
    <cellStyle name="Normal 2 2 2 2 2 16 2 7" xfId="10699" xr:uid="{00000000-0005-0000-0000-0000CB290000}"/>
    <cellStyle name="Normal 2 2 2 2 2 16 2 8" xfId="10700" xr:uid="{00000000-0005-0000-0000-0000CC290000}"/>
    <cellStyle name="Normal 2 2 2 2 2 16 2 9" xfId="10701" xr:uid="{00000000-0005-0000-0000-0000CD290000}"/>
    <cellStyle name="Normal 2 2 2 2 2 16 3" xfId="10702" xr:uid="{00000000-0005-0000-0000-0000CE290000}"/>
    <cellStyle name="Normal 2 2 2 2 2 16 3 10" xfId="10703" xr:uid="{00000000-0005-0000-0000-0000CF290000}"/>
    <cellStyle name="Normal 2 2 2 2 2 16 3 2" xfId="10704" xr:uid="{00000000-0005-0000-0000-0000D0290000}"/>
    <cellStyle name="Normal 2 2 2 2 2 16 3 3" xfId="10705" xr:uid="{00000000-0005-0000-0000-0000D1290000}"/>
    <cellStyle name="Normal 2 2 2 2 2 16 3 4" xfId="10706" xr:uid="{00000000-0005-0000-0000-0000D2290000}"/>
    <cellStyle name="Normal 2 2 2 2 2 16 3 5" xfId="10707" xr:uid="{00000000-0005-0000-0000-0000D3290000}"/>
    <cellStyle name="Normal 2 2 2 2 2 16 3 6" xfId="10708" xr:uid="{00000000-0005-0000-0000-0000D4290000}"/>
    <cellStyle name="Normal 2 2 2 2 2 16 3 7" xfId="10709" xr:uid="{00000000-0005-0000-0000-0000D5290000}"/>
    <cellStyle name="Normal 2 2 2 2 2 16 3 8" xfId="10710" xr:uid="{00000000-0005-0000-0000-0000D6290000}"/>
    <cellStyle name="Normal 2 2 2 2 2 16 3 9" xfId="10711" xr:uid="{00000000-0005-0000-0000-0000D7290000}"/>
    <cellStyle name="Normal 2 2 2 2 2 16 4" xfId="10712" xr:uid="{00000000-0005-0000-0000-0000D8290000}"/>
    <cellStyle name="Normal 2 2 2 2 2 16 4 10" xfId="10713" xr:uid="{00000000-0005-0000-0000-0000D9290000}"/>
    <cellStyle name="Normal 2 2 2 2 2 16 4 2" xfId="10714" xr:uid="{00000000-0005-0000-0000-0000DA290000}"/>
    <cellStyle name="Normal 2 2 2 2 2 16 4 3" xfId="10715" xr:uid="{00000000-0005-0000-0000-0000DB290000}"/>
    <cellStyle name="Normal 2 2 2 2 2 16 4 4" xfId="10716" xr:uid="{00000000-0005-0000-0000-0000DC290000}"/>
    <cellStyle name="Normal 2 2 2 2 2 16 4 5" xfId="10717" xr:uid="{00000000-0005-0000-0000-0000DD290000}"/>
    <cellStyle name="Normal 2 2 2 2 2 16 4 6" xfId="10718" xr:uid="{00000000-0005-0000-0000-0000DE290000}"/>
    <cellStyle name="Normal 2 2 2 2 2 16 4 7" xfId="10719" xr:uid="{00000000-0005-0000-0000-0000DF290000}"/>
    <cellStyle name="Normal 2 2 2 2 2 16 4 8" xfId="10720" xr:uid="{00000000-0005-0000-0000-0000E0290000}"/>
    <cellStyle name="Normal 2 2 2 2 2 16 4 9" xfId="10721" xr:uid="{00000000-0005-0000-0000-0000E1290000}"/>
    <cellStyle name="Normal 2 2 2 2 2 16 5" xfId="10722" xr:uid="{00000000-0005-0000-0000-0000E2290000}"/>
    <cellStyle name="Normal 2 2 2 2 2 16 5 10" xfId="10723" xr:uid="{00000000-0005-0000-0000-0000E3290000}"/>
    <cellStyle name="Normal 2 2 2 2 2 16 5 2" xfId="10724" xr:uid="{00000000-0005-0000-0000-0000E4290000}"/>
    <cellStyle name="Normal 2 2 2 2 2 16 5 3" xfId="10725" xr:uid="{00000000-0005-0000-0000-0000E5290000}"/>
    <cellStyle name="Normal 2 2 2 2 2 16 5 4" xfId="10726" xr:uid="{00000000-0005-0000-0000-0000E6290000}"/>
    <cellStyle name="Normal 2 2 2 2 2 16 5 5" xfId="10727" xr:uid="{00000000-0005-0000-0000-0000E7290000}"/>
    <cellStyle name="Normal 2 2 2 2 2 16 5 6" xfId="10728" xr:uid="{00000000-0005-0000-0000-0000E8290000}"/>
    <cellStyle name="Normal 2 2 2 2 2 16 5 7" xfId="10729" xr:uid="{00000000-0005-0000-0000-0000E9290000}"/>
    <cellStyle name="Normal 2 2 2 2 2 16 5 8" xfId="10730" xr:uid="{00000000-0005-0000-0000-0000EA290000}"/>
    <cellStyle name="Normal 2 2 2 2 2 16 5 9" xfId="10731" xr:uid="{00000000-0005-0000-0000-0000EB290000}"/>
    <cellStyle name="Normal 2 2 2 2 2 16 6" xfId="10732" xr:uid="{00000000-0005-0000-0000-0000EC290000}"/>
    <cellStyle name="Normal 2 2 2 2 2 16 7" xfId="10733" xr:uid="{00000000-0005-0000-0000-0000ED290000}"/>
    <cellStyle name="Normal 2 2 2 2 2 16 8" xfId="10734" xr:uid="{00000000-0005-0000-0000-0000EE290000}"/>
    <cellStyle name="Normal 2 2 2 2 2 16 9" xfId="10735" xr:uid="{00000000-0005-0000-0000-0000EF290000}"/>
    <cellStyle name="Normal 2 2 2 2 2 17" xfId="10736" xr:uid="{00000000-0005-0000-0000-0000F0290000}"/>
    <cellStyle name="Normal 2 2 2 2 2 17 10" xfId="10737" xr:uid="{00000000-0005-0000-0000-0000F1290000}"/>
    <cellStyle name="Normal 2 2 2 2 2 17 11" xfId="10738" xr:uid="{00000000-0005-0000-0000-0000F2290000}"/>
    <cellStyle name="Normal 2 2 2 2 2 17 12" xfId="10739" xr:uid="{00000000-0005-0000-0000-0000F3290000}"/>
    <cellStyle name="Normal 2 2 2 2 2 17 13" xfId="10740" xr:uid="{00000000-0005-0000-0000-0000F4290000}"/>
    <cellStyle name="Normal 2 2 2 2 2 17 14" xfId="10741" xr:uid="{00000000-0005-0000-0000-0000F5290000}"/>
    <cellStyle name="Normal 2 2 2 2 2 17 2" xfId="10742" xr:uid="{00000000-0005-0000-0000-0000F6290000}"/>
    <cellStyle name="Normal 2 2 2 2 2 17 2 10" xfId="10743" xr:uid="{00000000-0005-0000-0000-0000F7290000}"/>
    <cellStyle name="Normal 2 2 2 2 2 17 2 2" xfId="10744" xr:uid="{00000000-0005-0000-0000-0000F8290000}"/>
    <cellStyle name="Normal 2 2 2 2 2 17 2 3" xfId="10745" xr:uid="{00000000-0005-0000-0000-0000F9290000}"/>
    <cellStyle name="Normal 2 2 2 2 2 17 2 4" xfId="10746" xr:uid="{00000000-0005-0000-0000-0000FA290000}"/>
    <cellStyle name="Normal 2 2 2 2 2 17 2 5" xfId="10747" xr:uid="{00000000-0005-0000-0000-0000FB290000}"/>
    <cellStyle name="Normal 2 2 2 2 2 17 2 6" xfId="10748" xr:uid="{00000000-0005-0000-0000-0000FC290000}"/>
    <cellStyle name="Normal 2 2 2 2 2 17 2 7" xfId="10749" xr:uid="{00000000-0005-0000-0000-0000FD290000}"/>
    <cellStyle name="Normal 2 2 2 2 2 17 2 8" xfId="10750" xr:uid="{00000000-0005-0000-0000-0000FE290000}"/>
    <cellStyle name="Normal 2 2 2 2 2 17 2 9" xfId="10751" xr:uid="{00000000-0005-0000-0000-0000FF290000}"/>
    <cellStyle name="Normal 2 2 2 2 2 17 3" xfId="10752" xr:uid="{00000000-0005-0000-0000-0000002A0000}"/>
    <cellStyle name="Normal 2 2 2 2 2 17 3 10" xfId="10753" xr:uid="{00000000-0005-0000-0000-0000012A0000}"/>
    <cellStyle name="Normal 2 2 2 2 2 17 3 2" xfId="10754" xr:uid="{00000000-0005-0000-0000-0000022A0000}"/>
    <cellStyle name="Normal 2 2 2 2 2 17 3 3" xfId="10755" xr:uid="{00000000-0005-0000-0000-0000032A0000}"/>
    <cellStyle name="Normal 2 2 2 2 2 17 3 4" xfId="10756" xr:uid="{00000000-0005-0000-0000-0000042A0000}"/>
    <cellStyle name="Normal 2 2 2 2 2 17 3 5" xfId="10757" xr:uid="{00000000-0005-0000-0000-0000052A0000}"/>
    <cellStyle name="Normal 2 2 2 2 2 17 3 6" xfId="10758" xr:uid="{00000000-0005-0000-0000-0000062A0000}"/>
    <cellStyle name="Normal 2 2 2 2 2 17 3 7" xfId="10759" xr:uid="{00000000-0005-0000-0000-0000072A0000}"/>
    <cellStyle name="Normal 2 2 2 2 2 17 3 8" xfId="10760" xr:uid="{00000000-0005-0000-0000-0000082A0000}"/>
    <cellStyle name="Normal 2 2 2 2 2 17 3 9" xfId="10761" xr:uid="{00000000-0005-0000-0000-0000092A0000}"/>
    <cellStyle name="Normal 2 2 2 2 2 17 4" xfId="10762" xr:uid="{00000000-0005-0000-0000-00000A2A0000}"/>
    <cellStyle name="Normal 2 2 2 2 2 17 4 10" xfId="10763" xr:uid="{00000000-0005-0000-0000-00000B2A0000}"/>
    <cellStyle name="Normal 2 2 2 2 2 17 4 2" xfId="10764" xr:uid="{00000000-0005-0000-0000-00000C2A0000}"/>
    <cellStyle name="Normal 2 2 2 2 2 17 4 3" xfId="10765" xr:uid="{00000000-0005-0000-0000-00000D2A0000}"/>
    <cellStyle name="Normal 2 2 2 2 2 17 4 4" xfId="10766" xr:uid="{00000000-0005-0000-0000-00000E2A0000}"/>
    <cellStyle name="Normal 2 2 2 2 2 17 4 5" xfId="10767" xr:uid="{00000000-0005-0000-0000-00000F2A0000}"/>
    <cellStyle name="Normal 2 2 2 2 2 17 4 6" xfId="10768" xr:uid="{00000000-0005-0000-0000-0000102A0000}"/>
    <cellStyle name="Normal 2 2 2 2 2 17 4 7" xfId="10769" xr:uid="{00000000-0005-0000-0000-0000112A0000}"/>
    <cellStyle name="Normal 2 2 2 2 2 17 4 8" xfId="10770" xr:uid="{00000000-0005-0000-0000-0000122A0000}"/>
    <cellStyle name="Normal 2 2 2 2 2 17 4 9" xfId="10771" xr:uid="{00000000-0005-0000-0000-0000132A0000}"/>
    <cellStyle name="Normal 2 2 2 2 2 17 5" xfId="10772" xr:uid="{00000000-0005-0000-0000-0000142A0000}"/>
    <cellStyle name="Normal 2 2 2 2 2 17 5 10" xfId="10773" xr:uid="{00000000-0005-0000-0000-0000152A0000}"/>
    <cellStyle name="Normal 2 2 2 2 2 17 5 2" xfId="10774" xr:uid="{00000000-0005-0000-0000-0000162A0000}"/>
    <cellStyle name="Normal 2 2 2 2 2 17 5 3" xfId="10775" xr:uid="{00000000-0005-0000-0000-0000172A0000}"/>
    <cellStyle name="Normal 2 2 2 2 2 17 5 4" xfId="10776" xr:uid="{00000000-0005-0000-0000-0000182A0000}"/>
    <cellStyle name="Normal 2 2 2 2 2 17 5 5" xfId="10777" xr:uid="{00000000-0005-0000-0000-0000192A0000}"/>
    <cellStyle name="Normal 2 2 2 2 2 17 5 6" xfId="10778" xr:uid="{00000000-0005-0000-0000-00001A2A0000}"/>
    <cellStyle name="Normal 2 2 2 2 2 17 5 7" xfId="10779" xr:uid="{00000000-0005-0000-0000-00001B2A0000}"/>
    <cellStyle name="Normal 2 2 2 2 2 17 5 8" xfId="10780" xr:uid="{00000000-0005-0000-0000-00001C2A0000}"/>
    <cellStyle name="Normal 2 2 2 2 2 17 5 9" xfId="10781" xr:uid="{00000000-0005-0000-0000-00001D2A0000}"/>
    <cellStyle name="Normal 2 2 2 2 2 17 6" xfId="10782" xr:uid="{00000000-0005-0000-0000-00001E2A0000}"/>
    <cellStyle name="Normal 2 2 2 2 2 17 7" xfId="10783" xr:uid="{00000000-0005-0000-0000-00001F2A0000}"/>
    <cellStyle name="Normal 2 2 2 2 2 17 8" xfId="10784" xr:uid="{00000000-0005-0000-0000-0000202A0000}"/>
    <cellStyle name="Normal 2 2 2 2 2 17 9" xfId="10785" xr:uid="{00000000-0005-0000-0000-0000212A0000}"/>
    <cellStyle name="Normal 2 2 2 2 2 18" xfId="10786" xr:uid="{00000000-0005-0000-0000-0000222A0000}"/>
    <cellStyle name="Normal 2 2 2 2 2 18 10" xfId="10787" xr:uid="{00000000-0005-0000-0000-0000232A0000}"/>
    <cellStyle name="Normal 2 2 2 2 2 18 11" xfId="10788" xr:uid="{00000000-0005-0000-0000-0000242A0000}"/>
    <cellStyle name="Normal 2 2 2 2 2 18 12" xfId="10789" xr:uid="{00000000-0005-0000-0000-0000252A0000}"/>
    <cellStyle name="Normal 2 2 2 2 2 18 13" xfId="10790" xr:uid="{00000000-0005-0000-0000-0000262A0000}"/>
    <cellStyle name="Normal 2 2 2 2 2 18 14" xfId="10791" xr:uid="{00000000-0005-0000-0000-0000272A0000}"/>
    <cellStyle name="Normal 2 2 2 2 2 18 2" xfId="10792" xr:uid="{00000000-0005-0000-0000-0000282A0000}"/>
    <cellStyle name="Normal 2 2 2 2 2 18 2 10" xfId="10793" xr:uid="{00000000-0005-0000-0000-0000292A0000}"/>
    <cellStyle name="Normal 2 2 2 2 2 18 2 2" xfId="10794" xr:uid="{00000000-0005-0000-0000-00002A2A0000}"/>
    <cellStyle name="Normal 2 2 2 2 2 18 2 3" xfId="10795" xr:uid="{00000000-0005-0000-0000-00002B2A0000}"/>
    <cellStyle name="Normal 2 2 2 2 2 18 2 4" xfId="10796" xr:uid="{00000000-0005-0000-0000-00002C2A0000}"/>
    <cellStyle name="Normal 2 2 2 2 2 18 2 5" xfId="10797" xr:uid="{00000000-0005-0000-0000-00002D2A0000}"/>
    <cellStyle name="Normal 2 2 2 2 2 18 2 6" xfId="10798" xr:uid="{00000000-0005-0000-0000-00002E2A0000}"/>
    <cellStyle name="Normal 2 2 2 2 2 18 2 7" xfId="10799" xr:uid="{00000000-0005-0000-0000-00002F2A0000}"/>
    <cellStyle name="Normal 2 2 2 2 2 18 2 8" xfId="10800" xr:uid="{00000000-0005-0000-0000-0000302A0000}"/>
    <cellStyle name="Normal 2 2 2 2 2 18 2 9" xfId="10801" xr:uid="{00000000-0005-0000-0000-0000312A0000}"/>
    <cellStyle name="Normal 2 2 2 2 2 18 3" xfId="10802" xr:uid="{00000000-0005-0000-0000-0000322A0000}"/>
    <cellStyle name="Normal 2 2 2 2 2 18 3 10" xfId="10803" xr:uid="{00000000-0005-0000-0000-0000332A0000}"/>
    <cellStyle name="Normal 2 2 2 2 2 18 3 2" xfId="10804" xr:uid="{00000000-0005-0000-0000-0000342A0000}"/>
    <cellStyle name="Normal 2 2 2 2 2 18 3 3" xfId="10805" xr:uid="{00000000-0005-0000-0000-0000352A0000}"/>
    <cellStyle name="Normal 2 2 2 2 2 18 3 4" xfId="10806" xr:uid="{00000000-0005-0000-0000-0000362A0000}"/>
    <cellStyle name="Normal 2 2 2 2 2 18 3 5" xfId="10807" xr:uid="{00000000-0005-0000-0000-0000372A0000}"/>
    <cellStyle name="Normal 2 2 2 2 2 18 3 6" xfId="10808" xr:uid="{00000000-0005-0000-0000-0000382A0000}"/>
    <cellStyle name="Normal 2 2 2 2 2 18 3 7" xfId="10809" xr:uid="{00000000-0005-0000-0000-0000392A0000}"/>
    <cellStyle name="Normal 2 2 2 2 2 18 3 8" xfId="10810" xr:uid="{00000000-0005-0000-0000-00003A2A0000}"/>
    <cellStyle name="Normal 2 2 2 2 2 18 3 9" xfId="10811" xr:uid="{00000000-0005-0000-0000-00003B2A0000}"/>
    <cellStyle name="Normal 2 2 2 2 2 18 4" xfId="10812" xr:uid="{00000000-0005-0000-0000-00003C2A0000}"/>
    <cellStyle name="Normal 2 2 2 2 2 18 4 10" xfId="10813" xr:uid="{00000000-0005-0000-0000-00003D2A0000}"/>
    <cellStyle name="Normal 2 2 2 2 2 18 4 2" xfId="10814" xr:uid="{00000000-0005-0000-0000-00003E2A0000}"/>
    <cellStyle name="Normal 2 2 2 2 2 18 4 3" xfId="10815" xr:uid="{00000000-0005-0000-0000-00003F2A0000}"/>
    <cellStyle name="Normal 2 2 2 2 2 18 4 4" xfId="10816" xr:uid="{00000000-0005-0000-0000-0000402A0000}"/>
    <cellStyle name="Normal 2 2 2 2 2 18 4 5" xfId="10817" xr:uid="{00000000-0005-0000-0000-0000412A0000}"/>
    <cellStyle name="Normal 2 2 2 2 2 18 4 6" xfId="10818" xr:uid="{00000000-0005-0000-0000-0000422A0000}"/>
    <cellStyle name="Normal 2 2 2 2 2 18 4 7" xfId="10819" xr:uid="{00000000-0005-0000-0000-0000432A0000}"/>
    <cellStyle name="Normal 2 2 2 2 2 18 4 8" xfId="10820" xr:uid="{00000000-0005-0000-0000-0000442A0000}"/>
    <cellStyle name="Normal 2 2 2 2 2 18 4 9" xfId="10821" xr:uid="{00000000-0005-0000-0000-0000452A0000}"/>
    <cellStyle name="Normal 2 2 2 2 2 18 5" xfId="10822" xr:uid="{00000000-0005-0000-0000-0000462A0000}"/>
    <cellStyle name="Normal 2 2 2 2 2 18 5 10" xfId="10823" xr:uid="{00000000-0005-0000-0000-0000472A0000}"/>
    <cellStyle name="Normal 2 2 2 2 2 18 5 2" xfId="10824" xr:uid="{00000000-0005-0000-0000-0000482A0000}"/>
    <cellStyle name="Normal 2 2 2 2 2 18 5 3" xfId="10825" xr:uid="{00000000-0005-0000-0000-0000492A0000}"/>
    <cellStyle name="Normal 2 2 2 2 2 18 5 4" xfId="10826" xr:uid="{00000000-0005-0000-0000-00004A2A0000}"/>
    <cellStyle name="Normal 2 2 2 2 2 18 5 5" xfId="10827" xr:uid="{00000000-0005-0000-0000-00004B2A0000}"/>
    <cellStyle name="Normal 2 2 2 2 2 18 5 6" xfId="10828" xr:uid="{00000000-0005-0000-0000-00004C2A0000}"/>
    <cellStyle name="Normal 2 2 2 2 2 18 5 7" xfId="10829" xr:uid="{00000000-0005-0000-0000-00004D2A0000}"/>
    <cellStyle name="Normal 2 2 2 2 2 18 5 8" xfId="10830" xr:uid="{00000000-0005-0000-0000-00004E2A0000}"/>
    <cellStyle name="Normal 2 2 2 2 2 18 5 9" xfId="10831" xr:uid="{00000000-0005-0000-0000-00004F2A0000}"/>
    <cellStyle name="Normal 2 2 2 2 2 18 6" xfId="10832" xr:uid="{00000000-0005-0000-0000-0000502A0000}"/>
    <cellStyle name="Normal 2 2 2 2 2 18 7" xfId="10833" xr:uid="{00000000-0005-0000-0000-0000512A0000}"/>
    <cellStyle name="Normal 2 2 2 2 2 18 8" xfId="10834" xr:uid="{00000000-0005-0000-0000-0000522A0000}"/>
    <cellStyle name="Normal 2 2 2 2 2 18 9" xfId="10835" xr:uid="{00000000-0005-0000-0000-0000532A0000}"/>
    <cellStyle name="Normal 2 2 2 2 2 19" xfId="10836" xr:uid="{00000000-0005-0000-0000-0000542A0000}"/>
    <cellStyle name="Normal 2 2 2 2 2 19 10" xfId="10837" xr:uid="{00000000-0005-0000-0000-0000552A0000}"/>
    <cellStyle name="Normal 2 2 2 2 2 19 11" xfId="10838" xr:uid="{00000000-0005-0000-0000-0000562A0000}"/>
    <cellStyle name="Normal 2 2 2 2 2 19 12" xfId="10839" xr:uid="{00000000-0005-0000-0000-0000572A0000}"/>
    <cellStyle name="Normal 2 2 2 2 2 19 13" xfId="10840" xr:uid="{00000000-0005-0000-0000-0000582A0000}"/>
    <cellStyle name="Normal 2 2 2 2 2 19 14" xfId="10841" xr:uid="{00000000-0005-0000-0000-0000592A0000}"/>
    <cellStyle name="Normal 2 2 2 2 2 19 2" xfId="10842" xr:uid="{00000000-0005-0000-0000-00005A2A0000}"/>
    <cellStyle name="Normal 2 2 2 2 2 19 2 10" xfId="10843" xr:uid="{00000000-0005-0000-0000-00005B2A0000}"/>
    <cellStyle name="Normal 2 2 2 2 2 19 2 2" xfId="10844" xr:uid="{00000000-0005-0000-0000-00005C2A0000}"/>
    <cellStyle name="Normal 2 2 2 2 2 19 2 3" xfId="10845" xr:uid="{00000000-0005-0000-0000-00005D2A0000}"/>
    <cellStyle name="Normal 2 2 2 2 2 19 2 4" xfId="10846" xr:uid="{00000000-0005-0000-0000-00005E2A0000}"/>
    <cellStyle name="Normal 2 2 2 2 2 19 2 5" xfId="10847" xr:uid="{00000000-0005-0000-0000-00005F2A0000}"/>
    <cellStyle name="Normal 2 2 2 2 2 19 2 6" xfId="10848" xr:uid="{00000000-0005-0000-0000-0000602A0000}"/>
    <cellStyle name="Normal 2 2 2 2 2 19 2 7" xfId="10849" xr:uid="{00000000-0005-0000-0000-0000612A0000}"/>
    <cellStyle name="Normal 2 2 2 2 2 19 2 8" xfId="10850" xr:uid="{00000000-0005-0000-0000-0000622A0000}"/>
    <cellStyle name="Normal 2 2 2 2 2 19 2 9" xfId="10851" xr:uid="{00000000-0005-0000-0000-0000632A0000}"/>
    <cellStyle name="Normal 2 2 2 2 2 19 3" xfId="10852" xr:uid="{00000000-0005-0000-0000-0000642A0000}"/>
    <cellStyle name="Normal 2 2 2 2 2 19 3 10" xfId="10853" xr:uid="{00000000-0005-0000-0000-0000652A0000}"/>
    <cellStyle name="Normal 2 2 2 2 2 19 3 2" xfId="10854" xr:uid="{00000000-0005-0000-0000-0000662A0000}"/>
    <cellStyle name="Normal 2 2 2 2 2 19 3 3" xfId="10855" xr:uid="{00000000-0005-0000-0000-0000672A0000}"/>
    <cellStyle name="Normal 2 2 2 2 2 19 3 4" xfId="10856" xr:uid="{00000000-0005-0000-0000-0000682A0000}"/>
    <cellStyle name="Normal 2 2 2 2 2 19 3 5" xfId="10857" xr:uid="{00000000-0005-0000-0000-0000692A0000}"/>
    <cellStyle name="Normal 2 2 2 2 2 19 3 6" xfId="10858" xr:uid="{00000000-0005-0000-0000-00006A2A0000}"/>
    <cellStyle name="Normal 2 2 2 2 2 19 3 7" xfId="10859" xr:uid="{00000000-0005-0000-0000-00006B2A0000}"/>
    <cellStyle name="Normal 2 2 2 2 2 19 3 8" xfId="10860" xr:uid="{00000000-0005-0000-0000-00006C2A0000}"/>
    <cellStyle name="Normal 2 2 2 2 2 19 3 9" xfId="10861" xr:uid="{00000000-0005-0000-0000-00006D2A0000}"/>
    <cellStyle name="Normal 2 2 2 2 2 19 4" xfId="10862" xr:uid="{00000000-0005-0000-0000-00006E2A0000}"/>
    <cellStyle name="Normal 2 2 2 2 2 19 4 10" xfId="10863" xr:uid="{00000000-0005-0000-0000-00006F2A0000}"/>
    <cellStyle name="Normal 2 2 2 2 2 19 4 2" xfId="10864" xr:uid="{00000000-0005-0000-0000-0000702A0000}"/>
    <cellStyle name="Normal 2 2 2 2 2 19 4 3" xfId="10865" xr:uid="{00000000-0005-0000-0000-0000712A0000}"/>
    <cellStyle name="Normal 2 2 2 2 2 19 4 4" xfId="10866" xr:uid="{00000000-0005-0000-0000-0000722A0000}"/>
    <cellStyle name="Normal 2 2 2 2 2 19 4 5" xfId="10867" xr:uid="{00000000-0005-0000-0000-0000732A0000}"/>
    <cellStyle name="Normal 2 2 2 2 2 19 4 6" xfId="10868" xr:uid="{00000000-0005-0000-0000-0000742A0000}"/>
    <cellStyle name="Normal 2 2 2 2 2 19 4 7" xfId="10869" xr:uid="{00000000-0005-0000-0000-0000752A0000}"/>
    <cellStyle name="Normal 2 2 2 2 2 19 4 8" xfId="10870" xr:uid="{00000000-0005-0000-0000-0000762A0000}"/>
    <cellStyle name="Normal 2 2 2 2 2 19 4 9" xfId="10871" xr:uid="{00000000-0005-0000-0000-0000772A0000}"/>
    <cellStyle name="Normal 2 2 2 2 2 19 5" xfId="10872" xr:uid="{00000000-0005-0000-0000-0000782A0000}"/>
    <cellStyle name="Normal 2 2 2 2 2 19 5 10" xfId="10873" xr:uid="{00000000-0005-0000-0000-0000792A0000}"/>
    <cellStyle name="Normal 2 2 2 2 2 19 5 2" xfId="10874" xr:uid="{00000000-0005-0000-0000-00007A2A0000}"/>
    <cellStyle name="Normal 2 2 2 2 2 19 5 3" xfId="10875" xr:uid="{00000000-0005-0000-0000-00007B2A0000}"/>
    <cellStyle name="Normal 2 2 2 2 2 19 5 4" xfId="10876" xr:uid="{00000000-0005-0000-0000-00007C2A0000}"/>
    <cellStyle name="Normal 2 2 2 2 2 19 5 5" xfId="10877" xr:uid="{00000000-0005-0000-0000-00007D2A0000}"/>
    <cellStyle name="Normal 2 2 2 2 2 19 5 6" xfId="10878" xr:uid="{00000000-0005-0000-0000-00007E2A0000}"/>
    <cellStyle name="Normal 2 2 2 2 2 19 5 7" xfId="10879" xr:uid="{00000000-0005-0000-0000-00007F2A0000}"/>
    <cellStyle name="Normal 2 2 2 2 2 19 5 8" xfId="10880" xr:uid="{00000000-0005-0000-0000-0000802A0000}"/>
    <cellStyle name="Normal 2 2 2 2 2 19 5 9" xfId="10881" xr:uid="{00000000-0005-0000-0000-0000812A0000}"/>
    <cellStyle name="Normal 2 2 2 2 2 19 6" xfId="10882" xr:uid="{00000000-0005-0000-0000-0000822A0000}"/>
    <cellStyle name="Normal 2 2 2 2 2 19 7" xfId="10883" xr:uid="{00000000-0005-0000-0000-0000832A0000}"/>
    <cellStyle name="Normal 2 2 2 2 2 19 8" xfId="10884" xr:uid="{00000000-0005-0000-0000-0000842A0000}"/>
    <cellStyle name="Normal 2 2 2 2 2 19 9" xfId="10885" xr:uid="{00000000-0005-0000-0000-0000852A0000}"/>
    <cellStyle name="Normal 2 2 2 2 2 2" xfId="10886" xr:uid="{00000000-0005-0000-0000-0000862A0000}"/>
    <cellStyle name="Normal 2 2 2 2 2 2 10" xfId="10887" xr:uid="{00000000-0005-0000-0000-0000872A0000}"/>
    <cellStyle name="Normal 2 2 2 2 2 2 10 10" xfId="10888" xr:uid="{00000000-0005-0000-0000-0000882A0000}"/>
    <cellStyle name="Normal 2 2 2 2 2 2 10 11" xfId="10889" xr:uid="{00000000-0005-0000-0000-0000892A0000}"/>
    <cellStyle name="Normal 2 2 2 2 2 2 10 12" xfId="10890" xr:uid="{00000000-0005-0000-0000-00008A2A0000}"/>
    <cellStyle name="Normal 2 2 2 2 2 2 10 13" xfId="10891" xr:uid="{00000000-0005-0000-0000-00008B2A0000}"/>
    <cellStyle name="Normal 2 2 2 2 2 2 10 14" xfId="10892" xr:uid="{00000000-0005-0000-0000-00008C2A0000}"/>
    <cellStyle name="Normal 2 2 2 2 2 2 10 2" xfId="10893" xr:uid="{00000000-0005-0000-0000-00008D2A0000}"/>
    <cellStyle name="Normal 2 2 2 2 2 2 10 2 10" xfId="10894" xr:uid="{00000000-0005-0000-0000-00008E2A0000}"/>
    <cellStyle name="Normal 2 2 2 2 2 2 10 2 2" xfId="10895" xr:uid="{00000000-0005-0000-0000-00008F2A0000}"/>
    <cellStyle name="Normal 2 2 2 2 2 2 10 2 3" xfId="10896" xr:uid="{00000000-0005-0000-0000-0000902A0000}"/>
    <cellStyle name="Normal 2 2 2 2 2 2 10 2 4" xfId="10897" xr:uid="{00000000-0005-0000-0000-0000912A0000}"/>
    <cellStyle name="Normal 2 2 2 2 2 2 10 2 5" xfId="10898" xr:uid="{00000000-0005-0000-0000-0000922A0000}"/>
    <cellStyle name="Normal 2 2 2 2 2 2 10 2 6" xfId="10899" xr:uid="{00000000-0005-0000-0000-0000932A0000}"/>
    <cellStyle name="Normal 2 2 2 2 2 2 10 2 7" xfId="10900" xr:uid="{00000000-0005-0000-0000-0000942A0000}"/>
    <cellStyle name="Normal 2 2 2 2 2 2 10 2 8" xfId="10901" xr:uid="{00000000-0005-0000-0000-0000952A0000}"/>
    <cellStyle name="Normal 2 2 2 2 2 2 10 2 9" xfId="10902" xr:uid="{00000000-0005-0000-0000-0000962A0000}"/>
    <cellStyle name="Normal 2 2 2 2 2 2 10 3" xfId="10903" xr:uid="{00000000-0005-0000-0000-0000972A0000}"/>
    <cellStyle name="Normal 2 2 2 2 2 2 10 3 10" xfId="10904" xr:uid="{00000000-0005-0000-0000-0000982A0000}"/>
    <cellStyle name="Normal 2 2 2 2 2 2 10 3 2" xfId="10905" xr:uid="{00000000-0005-0000-0000-0000992A0000}"/>
    <cellStyle name="Normal 2 2 2 2 2 2 10 3 3" xfId="10906" xr:uid="{00000000-0005-0000-0000-00009A2A0000}"/>
    <cellStyle name="Normal 2 2 2 2 2 2 10 3 4" xfId="10907" xr:uid="{00000000-0005-0000-0000-00009B2A0000}"/>
    <cellStyle name="Normal 2 2 2 2 2 2 10 3 5" xfId="10908" xr:uid="{00000000-0005-0000-0000-00009C2A0000}"/>
    <cellStyle name="Normal 2 2 2 2 2 2 10 3 6" xfId="10909" xr:uid="{00000000-0005-0000-0000-00009D2A0000}"/>
    <cellStyle name="Normal 2 2 2 2 2 2 10 3 7" xfId="10910" xr:uid="{00000000-0005-0000-0000-00009E2A0000}"/>
    <cellStyle name="Normal 2 2 2 2 2 2 10 3 8" xfId="10911" xr:uid="{00000000-0005-0000-0000-00009F2A0000}"/>
    <cellStyle name="Normal 2 2 2 2 2 2 10 3 9" xfId="10912" xr:uid="{00000000-0005-0000-0000-0000A02A0000}"/>
    <cellStyle name="Normal 2 2 2 2 2 2 10 4" xfId="10913" xr:uid="{00000000-0005-0000-0000-0000A12A0000}"/>
    <cellStyle name="Normal 2 2 2 2 2 2 10 4 10" xfId="10914" xr:uid="{00000000-0005-0000-0000-0000A22A0000}"/>
    <cellStyle name="Normal 2 2 2 2 2 2 10 4 2" xfId="10915" xr:uid="{00000000-0005-0000-0000-0000A32A0000}"/>
    <cellStyle name="Normal 2 2 2 2 2 2 10 4 3" xfId="10916" xr:uid="{00000000-0005-0000-0000-0000A42A0000}"/>
    <cellStyle name="Normal 2 2 2 2 2 2 10 4 4" xfId="10917" xr:uid="{00000000-0005-0000-0000-0000A52A0000}"/>
    <cellStyle name="Normal 2 2 2 2 2 2 10 4 5" xfId="10918" xr:uid="{00000000-0005-0000-0000-0000A62A0000}"/>
    <cellStyle name="Normal 2 2 2 2 2 2 10 4 6" xfId="10919" xr:uid="{00000000-0005-0000-0000-0000A72A0000}"/>
    <cellStyle name="Normal 2 2 2 2 2 2 10 4 7" xfId="10920" xr:uid="{00000000-0005-0000-0000-0000A82A0000}"/>
    <cellStyle name="Normal 2 2 2 2 2 2 10 4 8" xfId="10921" xr:uid="{00000000-0005-0000-0000-0000A92A0000}"/>
    <cellStyle name="Normal 2 2 2 2 2 2 10 4 9" xfId="10922" xr:uid="{00000000-0005-0000-0000-0000AA2A0000}"/>
    <cellStyle name="Normal 2 2 2 2 2 2 10 5" xfId="10923" xr:uid="{00000000-0005-0000-0000-0000AB2A0000}"/>
    <cellStyle name="Normal 2 2 2 2 2 2 10 5 10" xfId="10924" xr:uid="{00000000-0005-0000-0000-0000AC2A0000}"/>
    <cellStyle name="Normal 2 2 2 2 2 2 10 5 2" xfId="10925" xr:uid="{00000000-0005-0000-0000-0000AD2A0000}"/>
    <cellStyle name="Normal 2 2 2 2 2 2 10 5 3" xfId="10926" xr:uid="{00000000-0005-0000-0000-0000AE2A0000}"/>
    <cellStyle name="Normal 2 2 2 2 2 2 10 5 4" xfId="10927" xr:uid="{00000000-0005-0000-0000-0000AF2A0000}"/>
    <cellStyle name="Normal 2 2 2 2 2 2 10 5 5" xfId="10928" xr:uid="{00000000-0005-0000-0000-0000B02A0000}"/>
    <cellStyle name="Normal 2 2 2 2 2 2 10 5 6" xfId="10929" xr:uid="{00000000-0005-0000-0000-0000B12A0000}"/>
    <cellStyle name="Normal 2 2 2 2 2 2 10 5 7" xfId="10930" xr:uid="{00000000-0005-0000-0000-0000B22A0000}"/>
    <cellStyle name="Normal 2 2 2 2 2 2 10 5 8" xfId="10931" xr:uid="{00000000-0005-0000-0000-0000B32A0000}"/>
    <cellStyle name="Normal 2 2 2 2 2 2 10 5 9" xfId="10932" xr:uid="{00000000-0005-0000-0000-0000B42A0000}"/>
    <cellStyle name="Normal 2 2 2 2 2 2 10 6" xfId="10933" xr:uid="{00000000-0005-0000-0000-0000B52A0000}"/>
    <cellStyle name="Normal 2 2 2 2 2 2 10 7" xfId="10934" xr:uid="{00000000-0005-0000-0000-0000B62A0000}"/>
    <cellStyle name="Normal 2 2 2 2 2 2 10 8" xfId="10935" xr:uid="{00000000-0005-0000-0000-0000B72A0000}"/>
    <cellStyle name="Normal 2 2 2 2 2 2 10 9" xfId="10936" xr:uid="{00000000-0005-0000-0000-0000B82A0000}"/>
    <cellStyle name="Normal 2 2 2 2 2 2 11" xfId="10937" xr:uid="{00000000-0005-0000-0000-0000B92A0000}"/>
    <cellStyle name="Normal 2 2 2 2 2 2 11 10" xfId="10938" xr:uid="{00000000-0005-0000-0000-0000BA2A0000}"/>
    <cellStyle name="Normal 2 2 2 2 2 2 11 11" xfId="10939" xr:uid="{00000000-0005-0000-0000-0000BB2A0000}"/>
    <cellStyle name="Normal 2 2 2 2 2 2 11 12" xfId="10940" xr:uid="{00000000-0005-0000-0000-0000BC2A0000}"/>
    <cellStyle name="Normal 2 2 2 2 2 2 11 13" xfId="10941" xr:uid="{00000000-0005-0000-0000-0000BD2A0000}"/>
    <cellStyle name="Normal 2 2 2 2 2 2 11 14" xfId="10942" xr:uid="{00000000-0005-0000-0000-0000BE2A0000}"/>
    <cellStyle name="Normal 2 2 2 2 2 2 11 2" xfId="10943" xr:uid="{00000000-0005-0000-0000-0000BF2A0000}"/>
    <cellStyle name="Normal 2 2 2 2 2 2 11 2 10" xfId="10944" xr:uid="{00000000-0005-0000-0000-0000C02A0000}"/>
    <cellStyle name="Normal 2 2 2 2 2 2 11 2 2" xfId="10945" xr:uid="{00000000-0005-0000-0000-0000C12A0000}"/>
    <cellStyle name="Normal 2 2 2 2 2 2 11 2 3" xfId="10946" xr:uid="{00000000-0005-0000-0000-0000C22A0000}"/>
    <cellStyle name="Normal 2 2 2 2 2 2 11 2 4" xfId="10947" xr:uid="{00000000-0005-0000-0000-0000C32A0000}"/>
    <cellStyle name="Normal 2 2 2 2 2 2 11 2 5" xfId="10948" xr:uid="{00000000-0005-0000-0000-0000C42A0000}"/>
    <cellStyle name="Normal 2 2 2 2 2 2 11 2 6" xfId="10949" xr:uid="{00000000-0005-0000-0000-0000C52A0000}"/>
    <cellStyle name="Normal 2 2 2 2 2 2 11 2 7" xfId="10950" xr:uid="{00000000-0005-0000-0000-0000C62A0000}"/>
    <cellStyle name="Normal 2 2 2 2 2 2 11 2 8" xfId="10951" xr:uid="{00000000-0005-0000-0000-0000C72A0000}"/>
    <cellStyle name="Normal 2 2 2 2 2 2 11 2 9" xfId="10952" xr:uid="{00000000-0005-0000-0000-0000C82A0000}"/>
    <cellStyle name="Normal 2 2 2 2 2 2 11 3" xfId="10953" xr:uid="{00000000-0005-0000-0000-0000C92A0000}"/>
    <cellStyle name="Normal 2 2 2 2 2 2 11 3 10" xfId="10954" xr:uid="{00000000-0005-0000-0000-0000CA2A0000}"/>
    <cellStyle name="Normal 2 2 2 2 2 2 11 3 2" xfId="10955" xr:uid="{00000000-0005-0000-0000-0000CB2A0000}"/>
    <cellStyle name="Normal 2 2 2 2 2 2 11 3 3" xfId="10956" xr:uid="{00000000-0005-0000-0000-0000CC2A0000}"/>
    <cellStyle name="Normal 2 2 2 2 2 2 11 3 4" xfId="10957" xr:uid="{00000000-0005-0000-0000-0000CD2A0000}"/>
    <cellStyle name="Normal 2 2 2 2 2 2 11 3 5" xfId="10958" xr:uid="{00000000-0005-0000-0000-0000CE2A0000}"/>
    <cellStyle name="Normal 2 2 2 2 2 2 11 3 6" xfId="10959" xr:uid="{00000000-0005-0000-0000-0000CF2A0000}"/>
    <cellStyle name="Normal 2 2 2 2 2 2 11 3 7" xfId="10960" xr:uid="{00000000-0005-0000-0000-0000D02A0000}"/>
    <cellStyle name="Normal 2 2 2 2 2 2 11 3 8" xfId="10961" xr:uid="{00000000-0005-0000-0000-0000D12A0000}"/>
    <cellStyle name="Normal 2 2 2 2 2 2 11 3 9" xfId="10962" xr:uid="{00000000-0005-0000-0000-0000D22A0000}"/>
    <cellStyle name="Normal 2 2 2 2 2 2 11 4" xfId="10963" xr:uid="{00000000-0005-0000-0000-0000D32A0000}"/>
    <cellStyle name="Normal 2 2 2 2 2 2 11 4 10" xfId="10964" xr:uid="{00000000-0005-0000-0000-0000D42A0000}"/>
    <cellStyle name="Normal 2 2 2 2 2 2 11 4 2" xfId="10965" xr:uid="{00000000-0005-0000-0000-0000D52A0000}"/>
    <cellStyle name="Normal 2 2 2 2 2 2 11 4 3" xfId="10966" xr:uid="{00000000-0005-0000-0000-0000D62A0000}"/>
    <cellStyle name="Normal 2 2 2 2 2 2 11 4 4" xfId="10967" xr:uid="{00000000-0005-0000-0000-0000D72A0000}"/>
    <cellStyle name="Normal 2 2 2 2 2 2 11 4 5" xfId="10968" xr:uid="{00000000-0005-0000-0000-0000D82A0000}"/>
    <cellStyle name="Normal 2 2 2 2 2 2 11 4 6" xfId="10969" xr:uid="{00000000-0005-0000-0000-0000D92A0000}"/>
    <cellStyle name="Normal 2 2 2 2 2 2 11 4 7" xfId="10970" xr:uid="{00000000-0005-0000-0000-0000DA2A0000}"/>
    <cellStyle name="Normal 2 2 2 2 2 2 11 4 8" xfId="10971" xr:uid="{00000000-0005-0000-0000-0000DB2A0000}"/>
    <cellStyle name="Normal 2 2 2 2 2 2 11 4 9" xfId="10972" xr:uid="{00000000-0005-0000-0000-0000DC2A0000}"/>
    <cellStyle name="Normal 2 2 2 2 2 2 11 5" xfId="10973" xr:uid="{00000000-0005-0000-0000-0000DD2A0000}"/>
    <cellStyle name="Normal 2 2 2 2 2 2 11 5 10" xfId="10974" xr:uid="{00000000-0005-0000-0000-0000DE2A0000}"/>
    <cellStyle name="Normal 2 2 2 2 2 2 11 5 2" xfId="10975" xr:uid="{00000000-0005-0000-0000-0000DF2A0000}"/>
    <cellStyle name="Normal 2 2 2 2 2 2 11 5 3" xfId="10976" xr:uid="{00000000-0005-0000-0000-0000E02A0000}"/>
    <cellStyle name="Normal 2 2 2 2 2 2 11 5 4" xfId="10977" xr:uid="{00000000-0005-0000-0000-0000E12A0000}"/>
    <cellStyle name="Normal 2 2 2 2 2 2 11 5 5" xfId="10978" xr:uid="{00000000-0005-0000-0000-0000E22A0000}"/>
    <cellStyle name="Normal 2 2 2 2 2 2 11 5 6" xfId="10979" xr:uid="{00000000-0005-0000-0000-0000E32A0000}"/>
    <cellStyle name="Normal 2 2 2 2 2 2 11 5 7" xfId="10980" xr:uid="{00000000-0005-0000-0000-0000E42A0000}"/>
    <cellStyle name="Normal 2 2 2 2 2 2 11 5 8" xfId="10981" xr:uid="{00000000-0005-0000-0000-0000E52A0000}"/>
    <cellStyle name="Normal 2 2 2 2 2 2 11 5 9" xfId="10982" xr:uid="{00000000-0005-0000-0000-0000E62A0000}"/>
    <cellStyle name="Normal 2 2 2 2 2 2 11 6" xfId="10983" xr:uid="{00000000-0005-0000-0000-0000E72A0000}"/>
    <cellStyle name="Normal 2 2 2 2 2 2 11 7" xfId="10984" xr:uid="{00000000-0005-0000-0000-0000E82A0000}"/>
    <cellStyle name="Normal 2 2 2 2 2 2 11 8" xfId="10985" xr:uid="{00000000-0005-0000-0000-0000E92A0000}"/>
    <cellStyle name="Normal 2 2 2 2 2 2 11 9" xfId="10986" xr:uid="{00000000-0005-0000-0000-0000EA2A0000}"/>
    <cellStyle name="Normal 2 2 2 2 2 2 12" xfId="10987" xr:uid="{00000000-0005-0000-0000-0000EB2A0000}"/>
    <cellStyle name="Normal 2 2 2 2 2 2 12 10" xfId="10988" xr:uid="{00000000-0005-0000-0000-0000EC2A0000}"/>
    <cellStyle name="Normal 2 2 2 2 2 2 12 11" xfId="10989" xr:uid="{00000000-0005-0000-0000-0000ED2A0000}"/>
    <cellStyle name="Normal 2 2 2 2 2 2 12 12" xfId="10990" xr:uid="{00000000-0005-0000-0000-0000EE2A0000}"/>
    <cellStyle name="Normal 2 2 2 2 2 2 12 13" xfId="10991" xr:uid="{00000000-0005-0000-0000-0000EF2A0000}"/>
    <cellStyle name="Normal 2 2 2 2 2 2 12 14" xfId="10992" xr:uid="{00000000-0005-0000-0000-0000F02A0000}"/>
    <cellStyle name="Normal 2 2 2 2 2 2 12 2" xfId="10993" xr:uid="{00000000-0005-0000-0000-0000F12A0000}"/>
    <cellStyle name="Normal 2 2 2 2 2 2 12 2 10" xfId="10994" xr:uid="{00000000-0005-0000-0000-0000F22A0000}"/>
    <cellStyle name="Normal 2 2 2 2 2 2 12 2 2" xfId="10995" xr:uid="{00000000-0005-0000-0000-0000F32A0000}"/>
    <cellStyle name="Normal 2 2 2 2 2 2 12 2 3" xfId="10996" xr:uid="{00000000-0005-0000-0000-0000F42A0000}"/>
    <cellStyle name="Normal 2 2 2 2 2 2 12 2 4" xfId="10997" xr:uid="{00000000-0005-0000-0000-0000F52A0000}"/>
    <cellStyle name="Normal 2 2 2 2 2 2 12 2 5" xfId="10998" xr:uid="{00000000-0005-0000-0000-0000F62A0000}"/>
    <cellStyle name="Normal 2 2 2 2 2 2 12 2 6" xfId="10999" xr:uid="{00000000-0005-0000-0000-0000F72A0000}"/>
    <cellStyle name="Normal 2 2 2 2 2 2 12 2 7" xfId="11000" xr:uid="{00000000-0005-0000-0000-0000F82A0000}"/>
    <cellStyle name="Normal 2 2 2 2 2 2 12 2 8" xfId="11001" xr:uid="{00000000-0005-0000-0000-0000F92A0000}"/>
    <cellStyle name="Normal 2 2 2 2 2 2 12 2 9" xfId="11002" xr:uid="{00000000-0005-0000-0000-0000FA2A0000}"/>
    <cellStyle name="Normal 2 2 2 2 2 2 12 3" xfId="11003" xr:uid="{00000000-0005-0000-0000-0000FB2A0000}"/>
    <cellStyle name="Normal 2 2 2 2 2 2 12 3 10" xfId="11004" xr:uid="{00000000-0005-0000-0000-0000FC2A0000}"/>
    <cellStyle name="Normal 2 2 2 2 2 2 12 3 2" xfId="11005" xr:uid="{00000000-0005-0000-0000-0000FD2A0000}"/>
    <cellStyle name="Normal 2 2 2 2 2 2 12 3 3" xfId="11006" xr:uid="{00000000-0005-0000-0000-0000FE2A0000}"/>
    <cellStyle name="Normal 2 2 2 2 2 2 12 3 4" xfId="11007" xr:uid="{00000000-0005-0000-0000-0000FF2A0000}"/>
    <cellStyle name="Normal 2 2 2 2 2 2 12 3 5" xfId="11008" xr:uid="{00000000-0005-0000-0000-0000002B0000}"/>
    <cellStyle name="Normal 2 2 2 2 2 2 12 3 6" xfId="11009" xr:uid="{00000000-0005-0000-0000-0000012B0000}"/>
    <cellStyle name="Normal 2 2 2 2 2 2 12 3 7" xfId="11010" xr:uid="{00000000-0005-0000-0000-0000022B0000}"/>
    <cellStyle name="Normal 2 2 2 2 2 2 12 3 8" xfId="11011" xr:uid="{00000000-0005-0000-0000-0000032B0000}"/>
    <cellStyle name="Normal 2 2 2 2 2 2 12 3 9" xfId="11012" xr:uid="{00000000-0005-0000-0000-0000042B0000}"/>
    <cellStyle name="Normal 2 2 2 2 2 2 12 4" xfId="11013" xr:uid="{00000000-0005-0000-0000-0000052B0000}"/>
    <cellStyle name="Normal 2 2 2 2 2 2 12 4 10" xfId="11014" xr:uid="{00000000-0005-0000-0000-0000062B0000}"/>
    <cellStyle name="Normal 2 2 2 2 2 2 12 4 2" xfId="11015" xr:uid="{00000000-0005-0000-0000-0000072B0000}"/>
    <cellStyle name="Normal 2 2 2 2 2 2 12 4 3" xfId="11016" xr:uid="{00000000-0005-0000-0000-0000082B0000}"/>
    <cellStyle name="Normal 2 2 2 2 2 2 12 4 4" xfId="11017" xr:uid="{00000000-0005-0000-0000-0000092B0000}"/>
    <cellStyle name="Normal 2 2 2 2 2 2 12 4 5" xfId="11018" xr:uid="{00000000-0005-0000-0000-00000A2B0000}"/>
    <cellStyle name="Normal 2 2 2 2 2 2 12 4 6" xfId="11019" xr:uid="{00000000-0005-0000-0000-00000B2B0000}"/>
    <cellStyle name="Normal 2 2 2 2 2 2 12 4 7" xfId="11020" xr:uid="{00000000-0005-0000-0000-00000C2B0000}"/>
    <cellStyle name="Normal 2 2 2 2 2 2 12 4 8" xfId="11021" xr:uid="{00000000-0005-0000-0000-00000D2B0000}"/>
    <cellStyle name="Normal 2 2 2 2 2 2 12 4 9" xfId="11022" xr:uid="{00000000-0005-0000-0000-00000E2B0000}"/>
    <cellStyle name="Normal 2 2 2 2 2 2 12 5" xfId="11023" xr:uid="{00000000-0005-0000-0000-00000F2B0000}"/>
    <cellStyle name="Normal 2 2 2 2 2 2 12 5 10" xfId="11024" xr:uid="{00000000-0005-0000-0000-0000102B0000}"/>
    <cellStyle name="Normal 2 2 2 2 2 2 12 5 2" xfId="11025" xr:uid="{00000000-0005-0000-0000-0000112B0000}"/>
    <cellStyle name="Normal 2 2 2 2 2 2 12 5 3" xfId="11026" xr:uid="{00000000-0005-0000-0000-0000122B0000}"/>
    <cellStyle name="Normal 2 2 2 2 2 2 12 5 4" xfId="11027" xr:uid="{00000000-0005-0000-0000-0000132B0000}"/>
    <cellStyle name="Normal 2 2 2 2 2 2 12 5 5" xfId="11028" xr:uid="{00000000-0005-0000-0000-0000142B0000}"/>
    <cellStyle name="Normal 2 2 2 2 2 2 12 5 6" xfId="11029" xr:uid="{00000000-0005-0000-0000-0000152B0000}"/>
    <cellStyle name="Normal 2 2 2 2 2 2 12 5 7" xfId="11030" xr:uid="{00000000-0005-0000-0000-0000162B0000}"/>
    <cellStyle name="Normal 2 2 2 2 2 2 12 5 8" xfId="11031" xr:uid="{00000000-0005-0000-0000-0000172B0000}"/>
    <cellStyle name="Normal 2 2 2 2 2 2 12 5 9" xfId="11032" xr:uid="{00000000-0005-0000-0000-0000182B0000}"/>
    <cellStyle name="Normal 2 2 2 2 2 2 12 6" xfId="11033" xr:uid="{00000000-0005-0000-0000-0000192B0000}"/>
    <cellStyle name="Normal 2 2 2 2 2 2 12 7" xfId="11034" xr:uid="{00000000-0005-0000-0000-00001A2B0000}"/>
    <cellStyle name="Normal 2 2 2 2 2 2 12 8" xfId="11035" xr:uid="{00000000-0005-0000-0000-00001B2B0000}"/>
    <cellStyle name="Normal 2 2 2 2 2 2 12 9" xfId="11036" xr:uid="{00000000-0005-0000-0000-00001C2B0000}"/>
    <cellStyle name="Normal 2 2 2 2 2 2 13" xfId="11037" xr:uid="{00000000-0005-0000-0000-00001D2B0000}"/>
    <cellStyle name="Normal 2 2 2 2 2 2 13 10" xfId="11038" xr:uid="{00000000-0005-0000-0000-00001E2B0000}"/>
    <cellStyle name="Normal 2 2 2 2 2 2 13 11" xfId="11039" xr:uid="{00000000-0005-0000-0000-00001F2B0000}"/>
    <cellStyle name="Normal 2 2 2 2 2 2 13 12" xfId="11040" xr:uid="{00000000-0005-0000-0000-0000202B0000}"/>
    <cellStyle name="Normal 2 2 2 2 2 2 13 13" xfId="11041" xr:uid="{00000000-0005-0000-0000-0000212B0000}"/>
    <cellStyle name="Normal 2 2 2 2 2 2 13 14" xfId="11042" xr:uid="{00000000-0005-0000-0000-0000222B0000}"/>
    <cellStyle name="Normal 2 2 2 2 2 2 13 2" xfId="11043" xr:uid="{00000000-0005-0000-0000-0000232B0000}"/>
    <cellStyle name="Normal 2 2 2 2 2 2 13 2 10" xfId="11044" xr:uid="{00000000-0005-0000-0000-0000242B0000}"/>
    <cellStyle name="Normal 2 2 2 2 2 2 13 2 2" xfId="11045" xr:uid="{00000000-0005-0000-0000-0000252B0000}"/>
    <cellStyle name="Normal 2 2 2 2 2 2 13 2 3" xfId="11046" xr:uid="{00000000-0005-0000-0000-0000262B0000}"/>
    <cellStyle name="Normal 2 2 2 2 2 2 13 2 4" xfId="11047" xr:uid="{00000000-0005-0000-0000-0000272B0000}"/>
    <cellStyle name="Normal 2 2 2 2 2 2 13 2 5" xfId="11048" xr:uid="{00000000-0005-0000-0000-0000282B0000}"/>
    <cellStyle name="Normal 2 2 2 2 2 2 13 2 6" xfId="11049" xr:uid="{00000000-0005-0000-0000-0000292B0000}"/>
    <cellStyle name="Normal 2 2 2 2 2 2 13 2 7" xfId="11050" xr:uid="{00000000-0005-0000-0000-00002A2B0000}"/>
    <cellStyle name="Normal 2 2 2 2 2 2 13 2 8" xfId="11051" xr:uid="{00000000-0005-0000-0000-00002B2B0000}"/>
    <cellStyle name="Normal 2 2 2 2 2 2 13 2 9" xfId="11052" xr:uid="{00000000-0005-0000-0000-00002C2B0000}"/>
    <cellStyle name="Normal 2 2 2 2 2 2 13 3" xfId="11053" xr:uid="{00000000-0005-0000-0000-00002D2B0000}"/>
    <cellStyle name="Normal 2 2 2 2 2 2 13 3 10" xfId="11054" xr:uid="{00000000-0005-0000-0000-00002E2B0000}"/>
    <cellStyle name="Normal 2 2 2 2 2 2 13 3 2" xfId="11055" xr:uid="{00000000-0005-0000-0000-00002F2B0000}"/>
    <cellStyle name="Normal 2 2 2 2 2 2 13 3 3" xfId="11056" xr:uid="{00000000-0005-0000-0000-0000302B0000}"/>
    <cellStyle name="Normal 2 2 2 2 2 2 13 3 4" xfId="11057" xr:uid="{00000000-0005-0000-0000-0000312B0000}"/>
    <cellStyle name="Normal 2 2 2 2 2 2 13 3 5" xfId="11058" xr:uid="{00000000-0005-0000-0000-0000322B0000}"/>
    <cellStyle name="Normal 2 2 2 2 2 2 13 3 6" xfId="11059" xr:uid="{00000000-0005-0000-0000-0000332B0000}"/>
    <cellStyle name="Normal 2 2 2 2 2 2 13 3 7" xfId="11060" xr:uid="{00000000-0005-0000-0000-0000342B0000}"/>
    <cellStyle name="Normal 2 2 2 2 2 2 13 3 8" xfId="11061" xr:uid="{00000000-0005-0000-0000-0000352B0000}"/>
    <cellStyle name="Normal 2 2 2 2 2 2 13 3 9" xfId="11062" xr:uid="{00000000-0005-0000-0000-0000362B0000}"/>
    <cellStyle name="Normal 2 2 2 2 2 2 13 4" xfId="11063" xr:uid="{00000000-0005-0000-0000-0000372B0000}"/>
    <cellStyle name="Normal 2 2 2 2 2 2 13 4 10" xfId="11064" xr:uid="{00000000-0005-0000-0000-0000382B0000}"/>
    <cellStyle name="Normal 2 2 2 2 2 2 13 4 2" xfId="11065" xr:uid="{00000000-0005-0000-0000-0000392B0000}"/>
    <cellStyle name="Normal 2 2 2 2 2 2 13 4 3" xfId="11066" xr:uid="{00000000-0005-0000-0000-00003A2B0000}"/>
    <cellStyle name="Normal 2 2 2 2 2 2 13 4 4" xfId="11067" xr:uid="{00000000-0005-0000-0000-00003B2B0000}"/>
    <cellStyle name="Normal 2 2 2 2 2 2 13 4 5" xfId="11068" xr:uid="{00000000-0005-0000-0000-00003C2B0000}"/>
    <cellStyle name="Normal 2 2 2 2 2 2 13 4 6" xfId="11069" xr:uid="{00000000-0005-0000-0000-00003D2B0000}"/>
    <cellStyle name="Normal 2 2 2 2 2 2 13 4 7" xfId="11070" xr:uid="{00000000-0005-0000-0000-00003E2B0000}"/>
    <cellStyle name="Normal 2 2 2 2 2 2 13 4 8" xfId="11071" xr:uid="{00000000-0005-0000-0000-00003F2B0000}"/>
    <cellStyle name="Normal 2 2 2 2 2 2 13 4 9" xfId="11072" xr:uid="{00000000-0005-0000-0000-0000402B0000}"/>
    <cellStyle name="Normal 2 2 2 2 2 2 13 5" xfId="11073" xr:uid="{00000000-0005-0000-0000-0000412B0000}"/>
    <cellStyle name="Normal 2 2 2 2 2 2 13 5 10" xfId="11074" xr:uid="{00000000-0005-0000-0000-0000422B0000}"/>
    <cellStyle name="Normal 2 2 2 2 2 2 13 5 2" xfId="11075" xr:uid="{00000000-0005-0000-0000-0000432B0000}"/>
    <cellStyle name="Normal 2 2 2 2 2 2 13 5 3" xfId="11076" xr:uid="{00000000-0005-0000-0000-0000442B0000}"/>
    <cellStyle name="Normal 2 2 2 2 2 2 13 5 4" xfId="11077" xr:uid="{00000000-0005-0000-0000-0000452B0000}"/>
    <cellStyle name="Normal 2 2 2 2 2 2 13 5 5" xfId="11078" xr:uid="{00000000-0005-0000-0000-0000462B0000}"/>
    <cellStyle name="Normal 2 2 2 2 2 2 13 5 6" xfId="11079" xr:uid="{00000000-0005-0000-0000-0000472B0000}"/>
    <cellStyle name="Normal 2 2 2 2 2 2 13 5 7" xfId="11080" xr:uid="{00000000-0005-0000-0000-0000482B0000}"/>
    <cellStyle name="Normal 2 2 2 2 2 2 13 5 8" xfId="11081" xr:uid="{00000000-0005-0000-0000-0000492B0000}"/>
    <cellStyle name="Normal 2 2 2 2 2 2 13 5 9" xfId="11082" xr:uid="{00000000-0005-0000-0000-00004A2B0000}"/>
    <cellStyle name="Normal 2 2 2 2 2 2 13 6" xfId="11083" xr:uid="{00000000-0005-0000-0000-00004B2B0000}"/>
    <cellStyle name="Normal 2 2 2 2 2 2 13 7" xfId="11084" xr:uid="{00000000-0005-0000-0000-00004C2B0000}"/>
    <cellStyle name="Normal 2 2 2 2 2 2 13 8" xfId="11085" xr:uid="{00000000-0005-0000-0000-00004D2B0000}"/>
    <cellStyle name="Normal 2 2 2 2 2 2 13 9" xfId="11086" xr:uid="{00000000-0005-0000-0000-00004E2B0000}"/>
    <cellStyle name="Normal 2 2 2 2 2 2 14" xfId="11087" xr:uid="{00000000-0005-0000-0000-00004F2B0000}"/>
    <cellStyle name="Normal 2 2 2 2 2 2 14 10" xfId="11088" xr:uid="{00000000-0005-0000-0000-0000502B0000}"/>
    <cellStyle name="Normal 2 2 2 2 2 2 14 11" xfId="11089" xr:uid="{00000000-0005-0000-0000-0000512B0000}"/>
    <cellStyle name="Normal 2 2 2 2 2 2 14 12" xfId="11090" xr:uid="{00000000-0005-0000-0000-0000522B0000}"/>
    <cellStyle name="Normal 2 2 2 2 2 2 14 13" xfId="11091" xr:uid="{00000000-0005-0000-0000-0000532B0000}"/>
    <cellStyle name="Normal 2 2 2 2 2 2 14 14" xfId="11092" xr:uid="{00000000-0005-0000-0000-0000542B0000}"/>
    <cellStyle name="Normal 2 2 2 2 2 2 14 2" xfId="11093" xr:uid="{00000000-0005-0000-0000-0000552B0000}"/>
    <cellStyle name="Normal 2 2 2 2 2 2 14 2 10" xfId="11094" xr:uid="{00000000-0005-0000-0000-0000562B0000}"/>
    <cellStyle name="Normal 2 2 2 2 2 2 14 2 2" xfId="11095" xr:uid="{00000000-0005-0000-0000-0000572B0000}"/>
    <cellStyle name="Normal 2 2 2 2 2 2 14 2 3" xfId="11096" xr:uid="{00000000-0005-0000-0000-0000582B0000}"/>
    <cellStyle name="Normal 2 2 2 2 2 2 14 2 4" xfId="11097" xr:uid="{00000000-0005-0000-0000-0000592B0000}"/>
    <cellStyle name="Normal 2 2 2 2 2 2 14 2 5" xfId="11098" xr:uid="{00000000-0005-0000-0000-00005A2B0000}"/>
    <cellStyle name="Normal 2 2 2 2 2 2 14 2 6" xfId="11099" xr:uid="{00000000-0005-0000-0000-00005B2B0000}"/>
    <cellStyle name="Normal 2 2 2 2 2 2 14 2 7" xfId="11100" xr:uid="{00000000-0005-0000-0000-00005C2B0000}"/>
    <cellStyle name="Normal 2 2 2 2 2 2 14 2 8" xfId="11101" xr:uid="{00000000-0005-0000-0000-00005D2B0000}"/>
    <cellStyle name="Normal 2 2 2 2 2 2 14 2 9" xfId="11102" xr:uid="{00000000-0005-0000-0000-00005E2B0000}"/>
    <cellStyle name="Normal 2 2 2 2 2 2 14 3" xfId="11103" xr:uid="{00000000-0005-0000-0000-00005F2B0000}"/>
    <cellStyle name="Normal 2 2 2 2 2 2 14 3 10" xfId="11104" xr:uid="{00000000-0005-0000-0000-0000602B0000}"/>
    <cellStyle name="Normal 2 2 2 2 2 2 14 3 2" xfId="11105" xr:uid="{00000000-0005-0000-0000-0000612B0000}"/>
    <cellStyle name="Normal 2 2 2 2 2 2 14 3 3" xfId="11106" xr:uid="{00000000-0005-0000-0000-0000622B0000}"/>
    <cellStyle name="Normal 2 2 2 2 2 2 14 3 4" xfId="11107" xr:uid="{00000000-0005-0000-0000-0000632B0000}"/>
    <cellStyle name="Normal 2 2 2 2 2 2 14 3 5" xfId="11108" xr:uid="{00000000-0005-0000-0000-0000642B0000}"/>
    <cellStyle name="Normal 2 2 2 2 2 2 14 3 6" xfId="11109" xr:uid="{00000000-0005-0000-0000-0000652B0000}"/>
    <cellStyle name="Normal 2 2 2 2 2 2 14 3 7" xfId="11110" xr:uid="{00000000-0005-0000-0000-0000662B0000}"/>
    <cellStyle name="Normal 2 2 2 2 2 2 14 3 8" xfId="11111" xr:uid="{00000000-0005-0000-0000-0000672B0000}"/>
    <cellStyle name="Normal 2 2 2 2 2 2 14 3 9" xfId="11112" xr:uid="{00000000-0005-0000-0000-0000682B0000}"/>
    <cellStyle name="Normal 2 2 2 2 2 2 14 4" xfId="11113" xr:uid="{00000000-0005-0000-0000-0000692B0000}"/>
    <cellStyle name="Normal 2 2 2 2 2 2 14 4 10" xfId="11114" xr:uid="{00000000-0005-0000-0000-00006A2B0000}"/>
    <cellStyle name="Normal 2 2 2 2 2 2 14 4 2" xfId="11115" xr:uid="{00000000-0005-0000-0000-00006B2B0000}"/>
    <cellStyle name="Normal 2 2 2 2 2 2 14 4 3" xfId="11116" xr:uid="{00000000-0005-0000-0000-00006C2B0000}"/>
    <cellStyle name="Normal 2 2 2 2 2 2 14 4 4" xfId="11117" xr:uid="{00000000-0005-0000-0000-00006D2B0000}"/>
    <cellStyle name="Normal 2 2 2 2 2 2 14 4 5" xfId="11118" xr:uid="{00000000-0005-0000-0000-00006E2B0000}"/>
    <cellStyle name="Normal 2 2 2 2 2 2 14 4 6" xfId="11119" xr:uid="{00000000-0005-0000-0000-00006F2B0000}"/>
    <cellStyle name="Normal 2 2 2 2 2 2 14 4 7" xfId="11120" xr:uid="{00000000-0005-0000-0000-0000702B0000}"/>
    <cellStyle name="Normal 2 2 2 2 2 2 14 4 8" xfId="11121" xr:uid="{00000000-0005-0000-0000-0000712B0000}"/>
    <cellStyle name="Normal 2 2 2 2 2 2 14 4 9" xfId="11122" xr:uid="{00000000-0005-0000-0000-0000722B0000}"/>
    <cellStyle name="Normal 2 2 2 2 2 2 14 5" xfId="11123" xr:uid="{00000000-0005-0000-0000-0000732B0000}"/>
    <cellStyle name="Normal 2 2 2 2 2 2 14 5 10" xfId="11124" xr:uid="{00000000-0005-0000-0000-0000742B0000}"/>
    <cellStyle name="Normal 2 2 2 2 2 2 14 5 2" xfId="11125" xr:uid="{00000000-0005-0000-0000-0000752B0000}"/>
    <cellStyle name="Normal 2 2 2 2 2 2 14 5 3" xfId="11126" xr:uid="{00000000-0005-0000-0000-0000762B0000}"/>
    <cellStyle name="Normal 2 2 2 2 2 2 14 5 4" xfId="11127" xr:uid="{00000000-0005-0000-0000-0000772B0000}"/>
    <cellStyle name="Normal 2 2 2 2 2 2 14 5 5" xfId="11128" xr:uid="{00000000-0005-0000-0000-0000782B0000}"/>
    <cellStyle name="Normal 2 2 2 2 2 2 14 5 6" xfId="11129" xr:uid="{00000000-0005-0000-0000-0000792B0000}"/>
    <cellStyle name="Normal 2 2 2 2 2 2 14 5 7" xfId="11130" xr:uid="{00000000-0005-0000-0000-00007A2B0000}"/>
    <cellStyle name="Normal 2 2 2 2 2 2 14 5 8" xfId="11131" xr:uid="{00000000-0005-0000-0000-00007B2B0000}"/>
    <cellStyle name="Normal 2 2 2 2 2 2 14 5 9" xfId="11132" xr:uid="{00000000-0005-0000-0000-00007C2B0000}"/>
    <cellStyle name="Normal 2 2 2 2 2 2 14 6" xfId="11133" xr:uid="{00000000-0005-0000-0000-00007D2B0000}"/>
    <cellStyle name="Normal 2 2 2 2 2 2 14 7" xfId="11134" xr:uid="{00000000-0005-0000-0000-00007E2B0000}"/>
    <cellStyle name="Normal 2 2 2 2 2 2 14 8" xfId="11135" xr:uid="{00000000-0005-0000-0000-00007F2B0000}"/>
    <cellStyle name="Normal 2 2 2 2 2 2 14 9" xfId="11136" xr:uid="{00000000-0005-0000-0000-0000802B0000}"/>
    <cellStyle name="Normal 2 2 2 2 2 2 15" xfId="11137" xr:uid="{00000000-0005-0000-0000-0000812B0000}"/>
    <cellStyle name="Normal 2 2 2 2 2 2 15 10" xfId="11138" xr:uid="{00000000-0005-0000-0000-0000822B0000}"/>
    <cellStyle name="Normal 2 2 2 2 2 2 15 11" xfId="11139" xr:uid="{00000000-0005-0000-0000-0000832B0000}"/>
    <cellStyle name="Normal 2 2 2 2 2 2 15 12" xfId="11140" xr:uid="{00000000-0005-0000-0000-0000842B0000}"/>
    <cellStyle name="Normal 2 2 2 2 2 2 15 13" xfId="11141" xr:uid="{00000000-0005-0000-0000-0000852B0000}"/>
    <cellStyle name="Normal 2 2 2 2 2 2 15 14" xfId="11142" xr:uid="{00000000-0005-0000-0000-0000862B0000}"/>
    <cellStyle name="Normal 2 2 2 2 2 2 15 2" xfId="11143" xr:uid="{00000000-0005-0000-0000-0000872B0000}"/>
    <cellStyle name="Normal 2 2 2 2 2 2 15 2 10" xfId="11144" xr:uid="{00000000-0005-0000-0000-0000882B0000}"/>
    <cellStyle name="Normal 2 2 2 2 2 2 15 2 2" xfId="11145" xr:uid="{00000000-0005-0000-0000-0000892B0000}"/>
    <cellStyle name="Normal 2 2 2 2 2 2 15 2 3" xfId="11146" xr:uid="{00000000-0005-0000-0000-00008A2B0000}"/>
    <cellStyle name="Normal 2 2 2 2 2 2 15 2 4" xfId="11147" xr:uid="{00000000-0005-0000-0000-00008B2B0000}"/>
    <cellStyle name="Normal 2 2 2 2 2 2 15 2 5" xfId="11148" xr:uid="{00000000-0005-0000-0000-00008C2B0000}"/>
    <cellStyle name="Normal 2 2 2 2 2 2 15 2 6" xfId="11149" xr:uid="{00000000-0005-0000-0000-00008D2B0000}"/>
    <cellStyle name="Normal 2 2 2 2 2 2 15 2 7" xfId="11150" xr:uid="{00000000-0005-0000-0000-00008E2B0000}"/>
    <cellStyle name="Normal 2 2 2 2 2 2 15 2 8" xfId="11151" xr:uid="{00000000-0005-0000-0000-00008F2B0000}"/>
    <cellStyle name="Normal 2 2 2 2 2 2 15 2 9" xfId="11152" xr:uid="{00000000-0005-0000-0000-0000902B0000}"/>
    <cellStyle name="Normal 2 2 2 2 2 2 15 3" xfId="11153" xr:uid="{00000000-0005-0000-0000-0000912B0000}"/>
    <cellStyle name="Normal 2 2 2 2 2 2 15 3 10" xfId="11154" xr:uid="{00000000-0005-0000-0000-0000922B0000}"/>
    <cellStyle name="Normal 2 2 2 2 2 2 15 3 2" xfId="11155" xr:uid="{00000000-0005-0000-0000-0000932B0000}"/>
    <cellStyle name="Normal 2 2 2 2 2 2 15 3 3" xfId="11156" xr:uid="{00000000-0005-0000-0000-0000942B0000}"/>
    <cellStyle name="Normal 2 2 2 2 2 2 15 3 4" xfId="11157" xr:uid="{00000000-0005-0000-0000-0000952B0000}"/>
    <cellStyle name="Normal 2 2 2 2 2 2 15 3 5" xfId="11158" xr:uid="{00000000-0005-0000-0000-0000962B0000}"/>
    <cellStyle name="Normal 2 2 2 2 2 2 15 3 6" xfId="11159" xr:uid="{00000000-0005-0000-0000-0000972B0000}"/>
    <cellStyle name="Normal 2 2 2 2 2 2 15 3 7" xfId="11160" xr:uid="{00000000-0005-0000-0000-0000982B0000}"/>
    <cellStyle name="Normal 2 2 2 2 2 2 15 3 8" xfId="11161" xr:uid="{00000000-0005-0000-0000-0000992B0000}"/>
    <cellStyle name="Normal 2 2 2 2 2 2 15 3 9" xfId="11162" xr:uid="{00000000-0005-0000-0000-00009A2B0000}"/>
    <cellStyle name="Normal 2 2 2 2 2 2 15 4" xfId="11163" xr:uid="{00000000-0005-0000-0000-00009B2B0000}"/>
    <cellStyle name="Normal 2 2 2 2 2 2 15 4 10" xfId="11164" xr:uid="{00000000-0005-0000-0000-00009C2B0000}"/>
    <cellStyle name="Normal 2 2 2 2 2 2 15 4 2" xfId="11165" xr:uid="{00000000-0005-0000-0000-00009D2B0000}"/>
    <cellStyle name="Normal 2 2 2 2 2 2 15 4 3" xfId="11166" xr:uid="{00000000-0005-0000-0000-00009E2B0000}"/>
    <cellStyle name="Normal 2 2 2 2 2 2 15 4 4" xfId="11167" xr:uid="{00000000-0005-0000-0000-00009F2B0000}"/>
    <cellStyle name="Normal 2 2 2 2 2 2 15 4 5" xfId="11168" xr:uid="{00000000-0005-0000-0000-0000A02B0000}"/>
    <cellStyle name="Normal 2 2 2 2 2 2 15 4 6" xfId="11169" xr:uid="{00000000-0005-0000-0000-0000A12B0000}"/>
    <cellStyle name="Normal 2 2 2 2 2 2 15 4 7" xfId="11170" xr:uid="{00000000-0005-0000-0000-0000A22B0000}"/>
    <cellStyle name="Normal 2 2 2 2 2 2 15 4 8" xfId="11171" xr:uid="{00000000-0005-0000-0000-0000A32B0000}"/>
    <cellStyle name="Normal 2 2 2 2 2 2 15 4 9" xfId="11172" xr:uid="{00000000-0005-0000-0000-0000A42B0000}"/>
    <cellStyle name="Normal 2 2 2 2 2 2 15 5" xfId="11173" xr:uid="{00000000-0005-0000-0000-0000A52B0000}"/>
    <cellStyle name="Normal 2 2 2 2 2 2 15 5 10" xfId="11174" xr:uid="{00000000-0005-0000-0000-0000A62B0000}"/>
    <cellStyle name="Normal 2 2 2 2 2 2 15 5 2" xfId="11175" xr:uid="{00000000-0005-0000-0000-0000A72B0000}"/>
    <cellStyle name="Normal 2 2 2 2 2 2 15 5 3" xfId="11176" xr:uid="{00000000-0005-0000-0000-0000A82B0000}"/>
    <cellStyle name="Normal 2 2 2 2 2 2 15 5 4" xfId="11177" xr:uid="{00000000-0005-0000-0000-0000A92B0000}"/>
    <cellStyle name="Normal 2 2 2 2 2 2 15 5 5" xfId="11178" xr:uid="{00000000-0005-0000-0000-0000AA2B0000}"/>
    <cellStyle name="Normal 2 2 2 2 2 2 15 5 6" xfId="11179" xr:uid="{00000000-0005-0000-0000-0000AB2B0000}"/>
    <cellStyle name="Normal 2 2 2 2 2 2 15 5 7" xfId="11180" xr:uid="{00000000-0005-0000-0000-0000AC2B0000}"/>
    <cellStyle name="Normal 2 2 2 2 2 2 15 5 8" xfId="11181" xr:uid="{00000000-0005-0000-0000-0000AD2B0000}"/>
    <cellStyle name="Normal 2 2 2 2 2 2 15 5 9" xfId="11182" xr:uid="{00000000-0005-0000-0000-0000AE2B0000}"/>
    <cellStyle name="Normal 2 2 2 2 2 2 15 6" xfId="11183" xr:uid="{00000000-0005-0000-0000-0000AF2B0000}"/>
    <cellStyle name="Normal 2 2 2 2 2 2 15 7" xfId="11184" xr:uid="{00000000-0005-0000-0000-0000B02B0000}"/>
    <cellStyle name="Normal 2 2 2 2 2 2 15 8" xfId="11185" xr:uid="{00000000-0005-0000-0000-0000B12B0000}"/>
    <cellStyle name="Normal 2 2 2 2 2 2 15 9" xfId="11186" xr:uid="{00000000-0005-0000-0000-0000B22B0000}"/>
    <cellStyle name="Normal 2 2 2 2 2 2 16" xfId="11187" xr:uid="{00000000-0005-0000-0000-0000B32B0000}"/>
    <cellStyle name="Normal 2 2 2 2 2 2 16 10" xfId="11188" xr:uid="{00000000-0005-0000-0000-0000B42B0000}"/>
    <cellStyle name="Normal 2 2 2 2 2 2 16 11" xfId="11189" xr:uid="{00000000-0005-0000-0000-0000B52B0000}"/>
    <cellStyle name="Normal 2 2 2 2 2 2 16 12" xfId="11190" xr:uid="{00000000-0005-0000-0000-0000B62B0000}"/>
    <cellStyle name="Normal 2 2 2 2 2 2 16 13" xfId="11191" xr:uid="{00000000-0005-0000-0000-0000B72B0000}"/>
    <cellStyle name="Normal 2 2 2 2 2 2 16 14" xfId="11192" xr:uid="{00000000-0005-0000-0000-0000B82B0000}"/>
    <cellStyle name="Normal 2 2 2 2 2 2 16 2" xfId="11193" xr:uid="{00000000-0005-0000-0000-0000B92B0000}"/>
    <cellStyle name="Normal 2 2 2 2 2 2 16 2 10" xfId="11194" xr:uid="{00000000-0005-0000-0000-0000BA2B0000}"/>
    <cellStyle name="Normal 2 2 2 2 2 2 16 2 2" xfId="11195" xr:uid="{00000000-0005-0000-0000-0000BB2B0000}"/>
    <cellStyle name="Normal 2 2 2 2 2 2 16 2 3" xfId="11196" xr:uid="{00000000-0005-0000-0000-0000BC2B0000}"/>
    <cellStyle name="Normal 2 2 2 2 2 2 16 2 4" xfId="11197" xr:uid="{00000000-0005-0000-0000-0000BD2B0000}"/>
    <cellStyle name="Normal 2 2 2 2 2 2 16 2 5" xfId="11198" xr:uid="{00000000-0005-0000-0000-0000BE2B0000}"/>
    <cellStyle name="Normal 2 2 2 2 2 2 16 2 6" xfId="11199" xr:uid="{00000000-0005-0000-0000-0000BF2B0000}"/>
    <cellStyle name="Normal 2 2 2 2 2 2 16 2 7" xfId="11200" xr:uid="{00000000-0005-0000-0000-0000C02B0000}"/>
    <cellStyle name="Normal 2 2 2 2 2 2 16 2 8" xfId="11201" xr:uid="{00000000-0005-0000-0000-0000C12B0000}"/>
    <cellStyle name="Normal 2 2 2 2 2 2 16 2 9" xfId="11202" xr:uid="{00000000-0005-0000-0000-0000C22B0000}"/>
    <cellStyle name="Normal 2 2 2 2 2 2 16 3" xfId="11203" xr:uid="{00000000-0005-0000-0000-0000C32B0000}"/>
    <cellStyle name="Normal 2 2 2 2 2 2 16 3 10" xfId="11204" xr:uid="{00000000-0005-0000-0000-0000C42B0000}"/>
    <cellStyle name="Normal 2 2 2 2 2 2 16 3 2" xfId="11205" xr:uid="{00000000-0005-0000-0000-0000C52B0000}"/>
    <cellStyle name="Normal 2 2 2 2 2 2 16 3 3" xfId="11206" xr:uid="{00000000-0005-0000-0000-0000C62B0000}"/>
    <cellStyle name="Normal 2 2 2 2 2 2 16 3 4" xfId="11207" xr:uid="{00000000-0005-0000-0000-0000C72B0000}"/>
    <cellStyle name="Normal 2 2 2 2 2 2 16 3 5" xfId="11208" xr:uid="{00000000-0005-0000-0000-0000C82B0000}"/>
    <cellStyle name="Normal 2 2 2 2 2 2 16 3 6" xfId="11209" xr:uid="{00000000-0005-0000-0000-0000C92B0000}"/>
    <cellStyle name="Normal 2 2 2 2 2 2 16 3 7" xfId="11210" xr:uid="{00000000-0005-0000-0000-0000CA2B0000}"/>
    <cellStyle name="Normal 2 2 2 2 2 2 16 3 8" xfId="11211" xr:uid="{00000000-0005-0000-0000-0000CB2B0000}"/>
    <cellStyle name="Normal 2 2 2 2 2 2 16 3 9" xfId="11212" xr:uid="{00000000-0005-0000-0000-0000CC2B0000}"/>
    <cellStyle name="Normal 2 2 2 2 2 2 16 4" xfId="11213" xr:uid="{00000000-0005-0000-0000-0000CD2B0000}"/>
    <cellStyle name="Normal 2 2 2 2 2 2 16 4 10" xfId="11214" xr:uid="{00000000-0005-0000-0000-0000CE2B0000}"/>
    <cellStyle name="Normal 2 2 2 2 2 2 16 4 2" xfId="11215" xr:uid="{00000000-0005-0000-0000-0000CF2B0000}"/>
    <cellStyle name="Normal 2 2 2 2 2 2 16 4 3" xfId="11216" xr:uid="{00000000-0005-0000-0000-0000D02B0000}"/>
    <cellStyle name="Normal 2 2 2 2 2 2 16 4 4" xfId="11217" xr:uid="{00000000-0005-0000-0000-0000D12B0000}"/>
    <cellStyle name="Normal 2 2 2 2 2 2 16 4 5" xfId="11218" xr:uid="{00000000-0005-0000-0000-0000D22B0000}"/>
    <cellStyle name="Normal 2 2 2 2 2 2 16 4 6" xfId="11219" xr:uid="{00000000-0005-0000-0000-0000D32B0000}"/>
    <cellStyle name="Normal 2 2 2 2 2 2 16 4 7" xfId="11220" xr:uid="{00000000-0005-0000-0000-0000D42B0000}"/>
    <cellStyle name="Normal 2 2 2 2 2 2 16 4 8" xfId="11221" xr:uid="{00000000-0005-0000-0000-0000D52B0000}"/>
    <cellStyle name="Normal 2 2 2 2 2 2 16 4 9" xfId="11222" xr:uid="{00000000-0005-0000-0000-0000D62B0000}"/>
    <cellStyle name="Normal 2 2 2 2 2 2 16 5" xfId="11223" xr:uid="{00000000-0005-0000-0000-0000D72B0000}"/>
    <cellStyle name="Normal 2 2 2 2 2 2 16 5 10" xfId="11224" xr:uid="{00000000-0005-0000-0000-0000D82B0000}"/>
    <cellStyle name="Normal 2 2 2 2 2 2 16 5 2" xfId="11225" xr:uid="{00000000-0005-0000-0000-0000D92B0000}"/>
    <cellStyle name="Normal 2 2 2 2 2 2 16 5 3" xfId="11226" xr:uid="{00000000-0005-0000-0000-0000DA2B0000}"/>
    <cellStyle name="Normal 2 2 2 2 2 2 16 5 4" xfId="11227" xr:uid="{00000000-0005-0000-0000-0000DB2B0000}"/>
    <cellStyle name="Normal 2 2 2 2 2 2 16 5 5" xfId="11228" xr:uid="{00000000-0005-0000-0000-0000DC2B0000}"/>
    <cellStyle name="Normal 2 2 2 2 2 2 16 5 6" xfId="11229" xr:uid="{00000000-0005-0000-0000-0000DD2B0000}"/>
    <cellStyle name="Normal 2 2 2 2 2 2 16 5 7" xfId="11230" xr:uid="{00000000-0005-0000-0000-0000DE2B0000}"/>
    <cellStyle name="Normal 2 2 2 2 2 2 16 5 8" xfId="11231" xr:uid="{00000000-0005-0000-0000-0000DF2B0000}"/>
    <cellStyle name="Normal 2 2 2 2 2 2 16 5 9" xfId="11232" xr:uid="{00000000-0005-0000-0000-0000E02B0000}"/>
    <cellStyle name="Normal 2 2 2 2 2 2 16 6" xfId="11233" xr:uid="{00000000-0005-0000-0000-0000E12B0000}"/>
    <cellStyle name="Normal 2 2 2 2 2 2 16 7" xfId="11234" xr:uid="{00000000-0005-0000-0000-0000E22B0000}"/>
    <cellStyle name="Normal 2 2 2 2 2 2 16 8" xfId="11235" xr:uid="{00000000-0005-0000-0000-0000E32B0000}"/>
    <cellStyle name="Normal 2 2 2 2 2 2 16 9" xfId="11236" xr:uid="{00000000-0005-0000-0000-0000E42B0000}"/>
    <cellStyle name="Normal 2 2 2 2 2 2 17" xfId="11237" xr:uid="{00000000-0005-0000-0000-0000E52B0000}"/>
    <cellStyle name="Normal 2 2 2 2 2 2 17 10" xfId="11238" xr:uid="{00000000-0005-0000-0000-0000E62B0000}"/>
    <cellStyle name="Normal 2 2 2 2 2 2 17 11" xfId="11239" xr:uid="{00000000-0005-0000-0000-0000E72B0000}"/>
    <cellStyle name="Normal 2 2 2 2 2 2 17 12" xfId="11240" xr:uid="{00000000-0005-0000-0000-0000E82B0000}"/>
    <cellStyle name="Normal 2 2 2 2 2 2 17 13" xfId="11241" xr:uid="{00000000-0005-0000-0000-0000E92B0000}"/>
    <cellStyle name="Normal 2 2 2 2 2 2 17 14" xfId="11242" xr:uid="{00000000-0005-0000-0000-0000EA2B0000}"/>
    <cellStyle name="Normal 2 2 2 2 2 2 17 2" xfId="11243" xr:uid="{00000000-0005-0000-0000-0000EB2B0000}"/>
    <cellStyle name="Normal 2 2 2 2 2 2 17 2 10" xfId="11244" xr:uid="{00000000-0005-0000-0000-0000EC2B0000}"/>
    <cellStyle name="Normal 2 2 2 2 2 2 17 2 2" xfId="11245" xr:uid="{00000000-0005-0000-0000-0000ED2B0000}"/>
    <cellStyle name="Normal 2 2 2 2 2 2 17 2 3" xfId="11246" xr:uid="{00000000-0005-0000-0000-0000EE2B0000}"/>
    <cellStyle name="Normal 2 2 2 2 2 2 17 2 4" xfId="11247" xr:uid="{00000000-0005-0000-0000-0000EF2B0000}"/>
    <cellStyle name="Normal 2 2 2 2 2 2 17 2 5" xfId="11248" xr:uid="{00000000-0005-0000-0000-0000F02B0000}"/>
    <cellStyle name="Normal 2 2 2 2 2 2 17 2 6" xfId="11249" xr:uid="{00000000-0005-0000-0000-0000F12B0000}"/>
    <cellStyle name="Normal 2 2 2 2 2 2 17 2 7" xfId="11250" xr:uid="{00000000-0005-0000-0000-0000F22B0000}"/>
    <cellStyle name="Normal 2 2 2 2 2 2 17 2 8" xfId="11251" xr:uid="{00000000-0005-0000-0000-0000F32B0000}"/>
    <cellStyle name="Normal 2 2 2 2 2 2 17 2 9" xfId="11252" xr:uid="{00000000-0005-0000-0000-0000F42B0000}"/>
    <cellStyle name="Normal 2 2 2 2 2 2 17 3" xfId="11253" xr:uid="{00000000-0005-0000-0000-0000F52B0000}"/>
    <cellStyle name="Normal 2 2 2 2 2 2 17 3 10" xfId="11254" xr:uid="{00000000-0005-0000-0000-0000F62B0000}"/>
    <cellStyle name="Normal 2 2 2 2 2 2 17 3 2" xfId="11255" xr:uid="{00000000-0005-0000-0000-0000F72B0000}"/>
    <cellStyle name="Normal 2 2 2 2 2 2 17 3 3" xfId="11256" xr:uid="{00000000-0005-0000-0000-0000F82B0000}"/>
    <cellStyle name="Normal 2 2 2 2 2 2 17 3 4" xfId="11257" xr:uid="{00000000-0005-0000-0000-0000F92B0000}"/>
    <cellStyle name="Normal 2 2 2 2 2 2 17 3 5" xfId="11258" xr:uid="{00000000-0005-0000-0000-0000FA2B0000}"/>
    <cellStyle name="Normal 2 2 2 2 2 2 17 3 6" xfId="11259" xr:uid="{00000000-0005-0000-0000-0000FB2B0000}"/>
    <cellStyle name="Normal 2 2 2 2 2 2 17 3 7" xfId="11260" xr:uid="{00000000-0005-0000-0000-0000FC2B0000}"/>
    <cellStyle name="Normal 2 2 2 2 2 2 17 3 8" xfId="11261" xr:uid="{00000000-0005-0000-0000-0000FD2B0000}"/>
    <cellStyle name="Normal 2 2 2 2 2 2 17 3 9" xfId="11262" xr:uid="{00000000-0005-0000-0000-0000FE2B0000}"/>
    <cellStyle name="Normal 2 2 2 2 2 2 17 4" xfId="11263" xr:uid="{00000000-0005-0000-0000-0000FF2B0000}"/>
    <cellStyle name="Normal 2 2 2 2 2 2 17 4 10" xfId="11264" xr:uid="{00000000-0005-0000-0000-0000002C0000}"/>
    <cellStyle name="Normal 2 2 2 2 2 2 17 4 2" xfId="11265" xr:uid="{00000000-0005-0000-0000-0000012C0000}"/>
    <cellStyle name="Normal 2 2 2 2 2 2 17 4 3" xfId="11266" xr:uid="{00000000-0005-0000-0000-0000022C0000}"/>
    <cellStyle name="Normal 2 2 2 2 2 2 17 4 4" xfId="11267" xr:uid="{00000000-0005-0000-0000-0000032C0000}"/>
    <cellStyle name="Normal 2 2 2 2 2 2 17 4 5" xfId="11268" xr:uid="{00000000-0005-0000-0000-0000042C0000}"/>
    <cellStyle name="Normal 2 2 2 2 2 2 17 4 6" xfId="11269" xr:uid="{00000000-0005-0000-0000-0000052C0000}"/>
    <cellStyle name="Normal 2 2 2 2 2 2 17 4 7" xfId="11270" xr:uid="{00000000-0005-0000-0000-0000062C0000}"/>
    <cellStyle name="Normal 2 2 2 2 2 2 17 4 8" xfId="11271" xr:uid="{00000000-0005-0000-0000-0000072C0000}"/>
    <cellStyle name="Normal 2 2 2 2 2 2 17 4 9" xfId="11272" xr:uid="{00000000-0005-0000-0000-0000082C0000}"/>
    <cellStyle name="Normal 2 2 2 2 2 2 17 5" xfId="11273" xr:uid="{00000000-0005-0000-0000-0000092C0000}"/>
    <cellStyle name="Normal 2 2 2 2 2 2 17 5 10" xfId="11274" xr:uid="{00000000-0005-0000-0000-00000A2C0000}"/>
    <cellStyle name="Normal 2 2 2 2 2 2 17 5 2" xfId="11275" xr:uid="{00000000-0005-0000-0000-00000B2C0000}"/>
    <cellStyle name="Normal 2 2 2 2 2 2 17 5 3" xfId="11276" xr:uid="{00000000-0005-0000-0000-00000C2C0000}"/>
    <cellStyle name="Normal 2 2 2 2 2 2 17 5 4" xfId="11277" xr:uid="{00000000-0005-0000-0000-00000D2C0000}"/>
    <cellStyle name="Normal 2 2 2 2 2 2 17 5 5" xfId="11278" xr:uid="{00000000-0005-0000-0000-00000E2C0000}"/>
    <cellStyle name="Normal 2 2 2 2 2 2 17 5 6" xfId="11279" xr:uid="{00000000-0005-0000-0000-00000F2C0000}"/>
    <cellStyle name="Normal 2 2 2 2 2 2 17 5 7" xfId="11280" xr:uid="{00000000-0005-0000-0000-0000102C0000}"/>
    <cellStyle name="Normal 2 2 2 2 2 2 17 5 8" xfId="11281" xr:uid="{00000000-0005-0000-0000-0000112C0000}"/>
    <cellStyle name="Normal 2 2 2 2 2 2 17 5 9" xfId="11282" xr:uid="{00000000-0005-0000-0000-0000122C0000}"/>
    <cellStyle name="Normal 2 2 2 2 2 2 17 6" xfId="11283" xr:uid="{00000000-0005-0000-0000-0000132C0000}"/>
    <cellStyle name="Normal 2 2 2 2 2 2 17 7" xfId="11284" xr:uid="{00000000-0005-0000-0000-0000142C0000}"/>
    <cellStyle name="Normal 2 2 2 2 2 2 17 8" xfId="11285" xr:uid="{00000000-0005-0000-0000-0000152C0000}"/>
    <cellStyle name="Normal 2 2 2 2 2 2 17 9" xfId="11286" xr:uid="{00000000-0005-0000-0000-0000162C0000}"/>
    <cellStyle name="Normal 2 2 2 2 2 2 18" xfId="11287" xr:uid="{00000000-0005-0000-0000-0000172C0000}"/>
    <cellStyle name="Normal 2 2 2 2 2 2 18 10" xfId="11288" xr:uid="{00000000-0005-0000-0000-0000182C0000}"/>
    <cellStyle name="Normal 2 2 2 2 2 2 18 11" xfId="11289" xr:uid="{00000000-0005-0000-0000-0000192C0000}"/>
    <cellStyle name="Normal 2 2 2 2 2 2 18 12" xfId="11290" xr:uid="{00000000-0005-0000-0000-00001A2C0000}"/>
    <cellStyle name="Normal 2 2 2 2 2 2 18 13" xfId="11291" xr:uid="{00000000-0005-0000-0000-00001B2C0000}"/>
    <cellStyle name="Normal 2 2 2 2 2 2 18 14" xfId="11292" xr:uid="{00000000-0005-0000-0000-00001C2C0000}"/>
    <cellStyle name="Normal 2 2 2 2 2 2 18 2" xfId="11293" xr:uid="{00000000-0005-0000-0000-00001D2C0000}"/>
    <cellStyle name="Normal 2 2 2 2 2 2 18 2 10" xfId="11294" xr:uid="{00000000-0005-0000-0000-00001E2C0000}"/>
    <cellStyle name="Normal 2 2 2 2 2 2 18 2 2" xfId="11295" xr:uid="{00000000-0005-0000-0000-00001F2C0000}"/>
    <cellStyle name="Normal 2 2 2 2 2 2 18 2 3" xfId="11296" xr:uid="{00000000-0005-0000-0000-0000202C0000}"/>
    <cellStyle name="Normal 2 2 2 2 2 2 18 2 4" xfId="11297" xr:uid="{00000000-0005-0000-0000-0000212C0000}"/>
    <cellStyle name="Normal 2 2 2 2 2 2 18 2 5" xfId="11298" xr:uid="{00000000-0005-0000-0000-0000222C0000}"/>
    <cellStyle name="Normal 2 2 2 2 2 2 18 2 6" xfId="11299" xr:uid="{00000000-0005-0000-0000-0000232C0000}"/>
    <cellStyle name="Normal 2 2 2 2 2 2 18 2 7" xfId="11300" xr:uid="{00000000-0005-0000-0000-0000242C0000}"/>
    <cellStyle name="Normal 2 2 2 2 2 2 18 2 8" xfId="11301" xr:uid="{00000000-0005-0000-0000-0000252C0000}"/>
    <cellStyle name="Normal 2 2 2 2 2 2 18 2 9" xfId="11302" xr:uid="{00000000-0005-0000-0000-0000262C0000}"/>
    <cellStyle name="Normal 2 2 2 2 2 2 18 3" xfId="11303" xr:uid="{00000000-0005-0000-0000-0000272C0000}"/>
    <cellStyle name="Normal 2 2 2 2 2 2 18 3 10" xfId="11304" xr:uid="{00000000-0005-0000-0000-0000282C0000}"/>
    <cellStyle name="Normal 2 2 2 2 2 2 18 3 2" xfId="11305" xr:uid="{00000000-0005-0000-0000-0000292C0000}"/>
    <cellStyle name="Normal 2 2 2 2 2 2 18 3 3" xfId="11306" xr:uid="{00000000-0005-0000-0000-00002A2C0000}"/>
    <cellStyle name="Normal 2 2 2 2 2 2 18 3 4" xfId="11307" xr:uid="{00000000-0005-0000-0000-00002B2C0000}"/>
    <cellStyle name="Normal 2 2 2 2 2 2 18 3 5" xfId="11308" xr:uid="{00000000-0005-0000-0000-00002C2C0000}"/>
    <cellStyle name="Normal 2 2 2 2 2 2 18 3 6" xfId="11309" xr:uid="{00000000-0005-0000-0000-00002D2C0000}"/>
    <cellStyle name="Normal 2 2 2 2 2 2 18 3 7" xfId="11310" xr:uid="{00000000-0005-0000-0000-00002E2C0000}"/>
    <cellStyle name="Normal 2 2 2 2 2 2 18 3 8" xfId="11311" xr:uid="{00000000-0005-0000-0000-00002F2C0000}"/>
    <cellStyle name="Normal 2 2 2 2 2 2 18 3 9" xfId="11312" xr:uid="{00000000-0005-0000-0000-0000302C0000}"/>
    <cellStyle name="Normal 2 2 2 2 2 2 18 4" xfId="11313" xr:uid="{00000000-0005-0000-0000-0000312C0000}"/>
    <cellStyle name="Normal 2 2 2 2 2 2 18 4 10" xfId="11314" xr:uid="{00000000-0005-0000-0000-0000322C0000}"/>
    <cellStyle name="Normal 2 2 2 2 2 2 18 4 2" xfId="11315" xr:uid="{00000000-0005-0000-0000-0000332C0000}"/>
    <cellStyle name="Normal 2 2 2 2 2 2 18 4 3" xfId="11316" xr:uid="{00000000-0005-0000-0000-0000342C0000}"/>
    <cellStyle name="Normal 2 2 2 2 2 2 18 4 4" xfId="11317" xr:uid="{00000000-0005-0000-0000-0000352C0000}"/>
    <cellStyle name="Normal 2 2 2 2 2 2 18 4 5" xfId="11318" xr:uid="{00000000-0005-0000-0000-0000362C0000}"/>
    <cellStyle name="Normal 2 2 2 2 2 2 18 4 6" xfId="11319" xr:uid="{00000000-0005-0000-0000-0000372C0000}"/>
    <cellStyle name="Normal 2 2 2 2 2 2 18 4 7" xfId="11320" xr:uid="{00000000-0005-0000-0000-0000382C0000}"/>
    <cellStyle name="Normal 2 2 2 2 2 2 18 4 8" xfId="11321" xr:uid="{00000000-0005-0000-0000-0000392C0000}"/>
    <cellStyle name="Normal 2 2 2 2 2 2 18 4 9" xfId="11322" xr:uid="{00000000-0005-0000-0000-00003A2C0000}"/>
    <cellStyle name="Normal 2 2 2 2 2 2 18 5" xfId="11323" xr:uid="{00000000-0005-0000-0000-00003B2C0000}"/>
    <cellStyle name="Normal 2 2 2 2 2 2 18 5 10" xfId="11324" xr:uid="{00000000-0005-0000-0000-00003C2C0000}"/>
    <cellStyle name="Normal 2 2 2 2 2 2 18 5 2" xfId="11325" xr:uid="{00000000-0005-0000-0000-00003D2C0000}"/>
    <cellStyle name="Normal 2 2 2 2 2 2 18 5 3" xfId="11326" xr:uid="{00000000-0005-0000-0000-00003E2C0000}"/>
    <cellStyle name="Normal 2 2 2 2 2 2 18 5 4" xfId="11327" xr:uid="{00000000-0005-0000-0000-00003F2C0000}"/>
    <cellStyle name="Normal 2 2 2 2 2 2 18 5 5" xfId="11328" xr:uid="{00000000-0005-0000-0000-0000402C0000}"/>
    <cellStyle name="Normal 2 2 2 2 2 2 18 5 6" xfId="11329" xr:uid="{00000000-0005-0000-0000-0000412C0000}"/>
    <cellStyle name="Normal 2 2 2 2 2 2 18 5 7" xfId="11330" xr:uid="{00000000-0005-0000-0000-0000422C0000}"/>
    <cellStyle name="Normal 2 2 2 2 2 2 18 5 8" xfId="11331" xr:uid="{00000000-0005-0000-0000-0000432C0000}"/>
    <cellStyle name="Normal 2 2 2 2 2 2 18 5 9" xfId="11332" xr:uid="{00000000-0005-0000-0000-0000442C0000}"/>
    <cellStyle name="Normal 2 2 2 2 2 2 18 6" xfId="11333" xr:uid="{00000000-0005-0000-0000-0000452C0000}"/>
    <cellStyle name="Normal 2 2 2 2 2 2 18 7" xfId="11334" xr:uid="{00000000-0005-0000-0000-0000462C0000}"/>
    <cellStyle name="Normal 2 2 2 2 2 2 18 8" xfId="11335" xr:uid="{00000000-0005-0000-0000-0000472C0000}"/>
    <cellStyle name="Normal 2 2 2 2 2 2 18 9" xfId="11336" xr:uid="{00000000-0005-0000-0000-0000482C0000}"/>
    <cellStyle name="Normal 2 2 2 2 2 2 19" xfId="11337" xr:uid="{00000000-0005-0000-0000-0000492C0000}"/>
    <cellStyle name="Normal 2 2 2 2 2 2 19 10" xfId="11338" xr:uid="{00000000-0005-0000-0000-00004A2C0000}"/>
    <cellStyle name="Normal 2 2 2 2 2 2 19 11" xfId="11339" xr:uid="{00000000-0005-0000-0000-00004B2C0000}"/>
    <cellStyle name="Normal 2 2 2 2 2 2 19 12" xfId="11340" xr:uid="{00000000-0005-0000-0000-00004C2C0000}"/>
    <cellStyle name="Normal 2 2 2 2 2 2 19 13" xfId="11341" xr:uid="{00000000-0005-0000-0000-00004D2C0000}"/>
    <cellStyle name="Normal 2 2 2 2 2 2 19 14" xfId="11342" xr:uid="{00000000-0005-0000-0000-00004E2C0000}"/>
    <cellStyle name="Normal 2 2 2 2 2 2 19 2" xfId="11343" xr:uid="{00000000-0005-0000-0000-00004F2C0000}"/>
    <cellStyle name="Normal 2 2 2 2 2 2 19 2 10" xfId="11344" xr:uid="{00000000-0005-0000-0000-0000502C0000}"/>
    <cellStyle name="Normal 2 2 2 2 2 2 19 2 2" xfId="11345" xr:uid="{00000000-0005-0000-0000-0000512C0000}"/>
    <cellStyle name="Normal 2 2 2 2 2 2 19 2 3" xfId="11346" xr:uid="{00000000-0005-0000-0000-0000522C0000}"/>
    <cellStyle name="Normal 2 2 2 2 2 2 19 2 4" xfId="11347" xr:uid="{00000000-0005-0000-0000-0000532C0000}"/>
    <cellStyle name="Normal 2 2 2 2 2 2 19 2 5" xfId="11348" xr:uid="{00000000-0005-0000-0000-0000542C0000}"/>
    <cellStyle name="Normal 2 2 2 2 2 2 19 2 6" xfId="11349" xr:uid="{00000000-0005-0000-0000-0000552C0000}"/>
    <cellStyle name="Normal 2 2 2 2 2 2 19 2 7" xfId="11350" xr:uid="{00000000-0005-0000-0000-0000562C0000}"/>
    <cellStyle name="Normal 2 2 2 2 2 2 19 2 8" xfId="11351" xr:uid="{00000000-0005-0000-0000-0000572C0000}"/>
    <cellStyle name="Normal 2 2 2 2 2 2 19 2 9" xfId="11352" xr:uid="{00000000-0005-0000-0000-0000582C0000}"/>
    <cellStyle name="Normal 2 2 2 2 2 2 19 3" xfId="11353" xr:uid="{00000000-0005-0000-0000-0000592C0000}"/>
    <cellStyle name="Normal 2 2 2 2 2 2 19 3 10" xfId="11354" xr:uid="{00000000-0005-0000-0000-00005A2C0000}"/>
    <cellStyle name="Normal 2 2 2 2 2 2 19 3 2" xfId="11355" xr:uid="{00000000-0005-0000-0000-00005B2C0000}"/>
    <cellStyle name="Normal 2 2 2 2 2 2 19 3 3" xfId="11356" xr:uid="{00000000-0005-0000-0000-00005C2C0000}"/>
    <cellStyle name="Normal 2 2 2 2 2 2 19 3 4" xfId="11357" xr:uid="{00000000-0005-0000-0000-00005D2C0000}"/>
    <cellStyle name="Normal 2 2 2 2 2 2 19 3 5" xfId="11358" xr:uid="{00000000-0005-0000-0000-00005E2C0000}"/>
    <cellStyle name="Normal 2 2 2 2 2 2 19 3 6" xfId="11359" xr:uid="{00000000-0005-0000-0000-00005F2C0000}"/>
    <cellStyle name="Normal 2 2 2 2 2 2 19 3 7" xfId="11360" xr:uid="{00000000-0005-0000-0000-0000602C0000}"/>
    <cellStyle name="Normal 2 2 2 2 2 2 19 3 8" xfId="11361" xr:uid="{00000000-0005-0000-0000-0000612C0000}"/>
    <cellStyle name="Normal 2 2 2 2 2 2 19 3 9" xfId="11362" xr:uid="{00000000-0005-0000-0000-0000622C0000}"/>
    <cellStyle name="Normal 2 2 2 2 2 2 19 4" xfId="11363" xr:uid="{00000000-0005-0000-0000-0000632C0000}"/>
    <cellStyle name="Normal 2 2 2 2 2 2 19 4 10" xfId="11364" xr:uid="{00000000-0005-0000-0000-0000642C0000}"/>
    <cellStyle name="Normal 2 2 2 2 2 2 19 4 2" xfId="11365" xr:uid="{00000000-0005-0000-0000-0000652C0000}"/>
    <cellStyle name="Normal 2 2 2 2 2 2 19 4 3" xfId="11366" xr:uid="{00000000-0005-0000-0000-0000662C0000}"/>
    <cellStyle name="Normal 2 2 2 2 2 2 19 4 4" xfId="11367" xr:uid="{00000000-0005-0000-0000-0000672C0000}"/>
    <cellStyle name="Normal 2 2 2 2 2 2 19 4 5" xfId="11368" xr:uid="{00000000-0005-0000-0000-0000682C0000}"/>
    <cellStyle name="Normal 2 2 2 2 2 2 19 4 6" xfId="11369" xr:uid="{00000000-0005-0000-0000-0000692C0000}"/>
    <cellStyle name="Normal 2 2 2 2 2 2 19 4 7" xfId="11370" xr:uid="{00000000-0005-0000-0000-00006A2C0000}"/>
    <cellStyle name="Normal 2 2 2 2 2 2 19 4 8" xfId="11371" xr:uid="{00000000-0005-0000-0000-00006B2C0000}"/>
    <cellStyle name="Normal 2 2 2 2 2 2 19 4 9" xfId="11372" xr:uid="{00000000-0005-0000-0000-00006C2C0000}"/>
    <cellStyle name="Normal 2 2 2 2 2 2 19 5" xfId="11373" xr:uid="{00000000-0005-0000-0000-00006D2C0000}"/>
    <cellStyle name="Normal 2 2 2 2 2 2 19 5 10" xfId="11374" xr:uid="{00000000-0005-0000-0000-00006E2C0000}"/>
    <cellStyle name="Normal 2 2 2 2 2 2 19 5 2" xfId="11375" xr:uid="{00000000-0005-0000-0000-00006F2C0000}"/>
    <cellStyle name="Normal 2 2 2 2 2 2 19 5 3" xfId="11376" xr:uid="{00000000-0005-0000-0000-0000702C0000}"/>
    <cellStyle name="Normal 2 2 2 2 2 2 19 5 4" xfId="11377" xr:uid="{00000000-0005-0000-0000-0000712C0000}"/>
    <cellStyle name="Normal 2 2 2 2 2 2 19 5 5" xfId="11378" xr:uid="{00000000-0005-0000-0000-0000722C0000}"/>
    <cellStyle name="Normal 2 2 2 2 2 2 19 5 6" xfId="11379" xr:uid="{00000000-0005-0000-0000-0000732C0000}"/>
    <cellStyle name="Normal 2 2 2 2 2 2 19 5 7" xfId="11380" xr:uid="{00000000-0005-0000-0000-0000742C0000}"/>
    <cellStyle name="Normal 2 2 2 2 2 2 19 5 8" xfId="11381" xr:uid="{00000000-0005-0000-0000-0000752C0000}"/>
    <cellStyle name="Normal 2 2 2 2 2 2 19 5 9" xfId="11382" xr:uid="{00000000-0005-0000-0000-0000762C0000}"/>
    <cellStyle name="Normal 2 2 2 2 2 2 19 6" xfId="11383" xr:uid="{00000000-0005-0000-0000-0000772C0000}"/>
    <cellStyle name="Normal 2 2 2 2 2 2 19 7" xfId="11384" xr:uid="{00000000-0005-0000-0000-0000782C0000}"/>
    <cellStyle name="Normal 2 2 2 2 2 2 19 8" xfId="11385" xr:uid="{00000000-0005-0000-0000-0000792C0000}"/>
    <cellStyle name="Normal 2 2 2 2 2 2 19 9" xfId="11386" xr:uid="{00000000-0005-0000-0000-00007A2C0000}"/>
    <cellStyle name="Normal 2 2 2 2 2 2 2" xfId="11387" xr:uid="{00000000-0005-0000-0000-00007B2C0000}"/>
    <cellStyle name="Normal 2 2 2 2 2 2 2 10" xfId="11388" xr:uid="{00000000-0005-0000-0000-00007C2C0000}"/>
    <cellStyle name="Normal 2 2 2 2 2 2 2 11" xfId="11389" xr:uid="{00000000-0005-0000-0000-00007D2C0000}"/>
    <cellStyle name="Normal 2 2 2 2 2 2 2 12" xfId="11390" xr:uid="{00000000-0005-0000-0000-00007E2C0000}"/>
    <cellStyle name="Normal 2 2 2 2 2 2 2 13" xfId="11391" xr:uid="{00000000-0005-0000-0000-00007F2C0000}"/>
    <cellStyle name="Normal 2 2 2 2 2 2 2 14" xfId="11392" xr:uid="{00000000-0005-0000-0000-0000802C0000}"/>
    <cellStyle name="Normal 2 2 2 2 2 2 2 15" xfId="11393" xr:uid="{00000000-0005-0000-0000-0000812C0000}"/>
    <cellStyle name="Normal 2 2 2 2 2 2 2 16" xfId="11394" xr:uid="{00000000-0005-0000-0000-0000822C0000}"/>
    <cellStyle name="Normal 2 2 2 2 2 2 2 2" xfId="11395" xr:uid="{00000000-0005-0000-0000-0000832C0000}"/>
    <cellStyle name="Normal 2 2 2 2 2 2 2 2 10" xfId="11396" xr:uid="{00000000-0005-0000-0000-0000842C0000}"/>
    <cellStyle name="Normal 2 2 2 2 2 2 2 2 11" xfId="11397" xr:uid="{00000000-0005-0000-0000-0000852C0000}"/>
    <cellStyle name="Normal 2 2 2 2 2 2 2 2 12" xfId="11398" xr:uid="{00000000-0005-0000-0000-0000862C0000}"/>
    <cellStyle name="Normal 2 2 2 2 2 2 2 2 2" xfId="11399" xr:uid="{00000000-0005-0000-0000-0000872C0000}"/>
    <cellStyle name="Normal 2 2 2 2 2 2 2 2 3" xfId="11400" xr:uid="{00000000-0005-0000-0000-0000882C0000}"/>
    <cellStyle name="Normal 2 2 2 2 2 2 2 2 4" xfId="11401" xr:uid="{00000000-0005-0000-0000-0000892C0000}"/>
    <cellStyle name="Normal 2 2 2 2 2 2 2 2 5" xfId="11402" xr:uid="{00000000-0005-0000-0000-00008A2C0000}"/>
    <cellStyle name="Normal 2 2 2 2 2 2 2 2 6" xfId="11403" xr:uid="{00000000-0005-0000-0000-00008B2C0000}"/>
    <cellStyle name="Normal 2 2 2 2 2 2 2 2 7" xfId="11404" xr:uid="{00000000-0005-0000-0000-00008C2C0000}"/>
    <cellStyle name="Normal 2 2 2 2 2 2 2 2 8" xfId="11405" xr:uid="{00000000-0005-0000-0000-00008D2C0000}"/>
    <cellStyle name="Normal 2 2 2 2 2 2 2 2 9" xfId="11406" xr:uid="{00000000-0005-0000-0000-00008E2C0000}"/>
    <cellStyle name="Normal 2 2 2 2 2 2 2 3" xfId="11407" xr:uid="{00000000-0005-0000-0000-00008F2C0000}"/>
    <cellStyle name="Normal 2 2 2 2 2 2 2 3 10" xfId="11408" xr:uid="{00000000-0005-0000-0000-0000902C0000}"/>
    <cellStyle name="Normal 2 2 2 2 2 2 2 3 2" xfId="11409" xr:uid="{00000000-0005-0000-0000-0000912C0000}"/>
    <cellStyle name="Normal 2 2 2 2 2 2 2 3 3" xfId="11410" xr:uid="{00000000-0005-0000-0000-0000922C0000}"/>
    <cellStyle name="Normal 2 2 2 2 2 2 2 3 4" xfId="11411" xr:uid="{00000000-0005-0000-0000-0000932C0000}"/>
    <cellStyle name="Normal 2 2 2 2 2 2 2 3 5" xfId="11412" xr:uid="{00000000-0005-0000-0000-0000942C0000}"/>
    <cellStyle name="Normal 2 2 2 2 2 2 2 3 6" xfId="11413" xr:uid="{00000000-0005-0000-0000-0000952C0000}"/>
    <cellStyle name="Normal 2 2 2 2 2 2 2 3 7" xfId="11414" xr:uid="{00000000-0005-0000-0000-0000962C0000}"/>
    <cellStyle name="Normal 2 2 2 2 2 2 2 3 8" xfId="11415" xr:uid="{00000000-0005-0000-0000-0000972C0000}"/>
    <cellStyle name="Normal 2 2 2 2 2 2 2 3 9" xfId="11416" xr:uid="{00000000-0005-0000-0000-0000982C0000}"/>
    <cellStyle name="Normal 2 2 2 2 2 2 2 4" xfId="11417" xr:uid="{00000000-0005-0000-0000-0000992C0000}"/>
    <cellStyle name="Normal 2 2 2 2 2 2 2 4 10" xfId="11418" xr:uid="{00000000-0005-0000-0000-00009A2C0000}"/>
    <cellStyle name="Normal 2 2 2 2 2 2 2 4 2" xfId="11419" xr:uid="{00000000-0005-0000-0000-00009B2C0000}"/>
    <cellStyle name="Normal 2 2 2 2 2 2 2 4 3" xfId="11420" xr:uid="{00000000-0005-0000-0000-00009C2C0000}"/>
    <cellStyle name="Normal 2 2 2 2 2 2 2 4 4" xfId="11421" xr:uid="{00000000-0005-0000-0000-00009D2C0000}"/>
    <cellStyle name="Normal 2 2 2 2 2 2 2 4 5" xfId="11422" xr:uid="{00000000-0005-0000-0000-00009E2C0000}"/>
    <cellStyle name="Normal 2 2 2 2 2 2 2 4 6" xfId="11423" xr:uid="{00000000-0005-0000-0000-00009F2C0000}"/>
    <cellStyle name="Normal 2 2 2 2 2 2 2 4 7" xfId="11424" xr:uid="{00000000-0005-0000-0000-0000A02C0000}"/>
    <cellStyle name="Normal 2 2 2 2 2 2 2 4 8" xfId="11425" xr:uid="{00000000-0005-0000-0000-0000A12C0000}"/>
    <cellStyle name="Normal 2 2 2 2 2 2 2 4 9" xfId="11426" xr:uid="{00000000-0005-0000-0000-0000A22C0000}"/>
    <cellStyle name="Normal 2 2 2 2 2 2 2 5" xfId="11427" xr:uid="{00000000-0005-0000-0000-0000A32C0000}"/>
    <cellStyle name="Normal 2 2 2 2 2 2 2 5 10" xfId="11428" xr:uid="{00000000-0005-0000-0000-0000A42C0000}"/>
    <cellStyle name="Normal 2 2 2 2 2 2 2 5 2" xfId="11429" xr:uid="{00000000-0005-0000-0000-0000A52C0000}"/>
    <cellStyle name="Normal 2 2 2 2 2 2 2 5 3" xfId="11430" xr:uid="{00000000-0005-0000-0000-0000A62C0000}"/>
    <cellStyle name="Normal 2 2 2 2 2 2 2 5 4" xfId="11431" xr:uid="{00000000-0005-0000-0000-0000A72C0000}"/>
    <cellStyle name="Normal 2 2 2 2 2 2 2 5 5" xfId="11432" xr:uid="{00000000-0005-0000-0000-0000A82C0000}"/>
    <cellStyle name="Normal 2 2 2 2 2 2 2 5 6" xfId="11433" xr:uid="{00000000-0005-0000-0000-0000A92C0000}"/>
    <cellStyle name="Normal 2 2 2 2 2 2 2 5 7" xfId="11434" xr:uid="{00000000-0005-0000-0000-0000AA2C0000}"/>
    <cellStyle name="Normal 2 2 2 2 2 2 2 5 8" xfId="11435" xr:uid="{00000000-0005-0000-0000-0000AB2C0000}"/>
    <cellStyle name="Normal 2 2 2 2 2 2 2 5 9" xfId="11436" xr:uid="{00000000-0005-0000-0000-0000AC2C0000}"/>
    <cellStyle name="Normal 2 2 2 2 2 2 2 6" xfId="11437" xr:uid="{00000000-0005-0000-0000-0000AD2C0000}"/>
    <cellStyle name="Normal 2 2 2 2 2 2 2 7" xfId="11438" xr:uid="{00000000-0005-0000-0000-0000AE2C0000}"/>
    <cellStyle name="Normal 2 2 2 2 2 2 2 8" xfId="11439" xr:uid="{00000000-0005-0000-0000-0000AF2C0000}"/>
    <cellStyle name="Normal 2 2 2 2 2 2 2 9" xfId="11440" xr:uid="{00000000-0005-0000-0000-0000B02C0000}"/>
    <cellStyle name="Normal 2 2 2 2 2 2 20" xfId="11441" xr:uid="{00000000-0005-0000-0000-0000B12C0000}"/>
    <cellStyle name="Normal 2 2 2 2 2 2 20 10" xfId="11442" xr:uid="{00000000-0005-0000-0000-0000B22C0000}"/>
    <cellStyle name="Normal 2 2 2 2 2 2 20 11" xfId="11443" xr:uid="{00000000-0005-0000-0000-0000B32C0000}"/>
    <cellStyle name="Normal 2 2 2 2 2 2 20 12" xfId="11444" xr:uid="{00000000-0005-0000-0000-0000B42C0000}"/>
    <cellStyle name="Normal 2 2 2 2 2 2 20 13" xfId="11445" xr:uid="{00000000-0005-0000-0000-0000B52C0000}"/>
    <cellStyle name="Normal 2 2 2 2 2 2 20 14" xfId="11446" xr:uid="{00000000-0005-0000-0000-0000B62C0000}"/>
    <cellStyle name="Normal 2 2 2 2 2 2 20 2" xfId="11447" xr:uid="{00000000-0005-0000-0000-0000B72C0000}"/>
    <cellStyle name="Normal 2 2 2 2 2 2 20 2 10" xfId="11448" xr:uid="{00000000-0005-0000-0000-0000B82C0000}"/>
    <cellStyle name="Normal 2 2 2 2 2 2 20 2 2" xfId="11449" xr:uid="{00000000-0005-0000-0000-0000B92C0000}"/>
    <cellStyle name="Normal 2 2 2 2 2 2 20 2 3" xfId="11450" xr:uid="{00000000-0005-0000-0000-0000BA2C0000}"/>
    <cellStyle name="Normal 2 2 2 2 2 2 20 2 4" xfId="11451" xr:uid="{00000000-0005-0000-0000-0000BB2C0000}"/>
    <cellStyle name="Normal 2 2 2 2 2 2 20 2 5" xfId="11452" xr:uid="{00000000-0005-0000-0000-0000BC2C0000}"/>
    <cellStyle name="Normal 2 2 2 2 2 2 20 2 6" xfId="11453" xr:uid="{00000000-0005-0000-0000-0000BD2C0000}"/>
    <cellStyle name="Normal 2 2 2 2 2 2 20 2 7" xfId="11454" xr:uid="{00000000-0005-0000-0000-0000BE2C0000}"/>
    <cellStyle name="Normal 2 2 2 2 2 2 20 2 8" xfId="11455" xr:uid="{00000000-0005-0000-0000-0000BF2C0000}"/>
    <cellStyle name="Normal 2 2 2 2 2 2 20 2 9" xfId="11456" xr:uid="{00000000-0005-0000-0000-0000C02C0000}"/>
    <cellStyle name="Normal 2 2 2 2 2 2 20 3" xfId="11457" xr:uid="{00000000-0005-0000-0000-0000C12C0000}"/>
    <cellStyle name="Normal 2 2 2 2 2 2 20 3 10" xfId="11458" xr:uid="{00000000-0005-0000-0000-0000C22C0000}"/>
    <cellStyle name="Normal 2 2 2 2 2 2 20 3 2" xfId="11459" xr:uid="{00000000-0005-0000-0000-0000C32C0000}"/>
    <cellStyle name="Normal 2 2 2 2 2 2 20 3 3" xfId="11460" xr:uid="{00000000-0005-0000-0000-0000C42C0000}"/>
    <cellStyle name="Normal 2 2 2 2 2 2 20 3 4" xfId="11461" xr:uid="{00000000-0005-0000-0000-0000C52C0000}"/>
    <cellStyle name="Normal 2 2 2 2 2 2 20 3 5" xfId="11462" xr:uid="{00000000-0005-0000-0000-0000C62C0000}"/>
    <cellStyle name="Normal 2 2 2 2 2 2 20 3 6" xfId="11463" xr:uid="{00000000-0005-0000-0000-0000C72C0000}"/>
    <cellStyle name="Normal 2 2 2 2 2 2 20 3 7" xfId="11464" xr:uid="{00000000-0005-0000-0000-0000C82C0000}"/>
    <cellStyle name="Normal 2 2 2 2 2 2 20 3 8" xfId="11465" xr:uid="{00000000-0005-0000-0000-0000C92C0000}"/>
    <cellStyle name="Normal 2 2 2 2 2 2 20 3 9" xfId="11466" xr:uid="{00000000-0005-0000-0000-0000CA2C0000}"/>
    <cellStyle name="Normal 2 2 2 2 2 2 20 4" xfId="11467" xr:uid="{00000000-0005-0000-0000-0000CB2C0000}"/>
    <cellStyle name="Normal 2 2 2 2 2 2 20 4 10" xfId="11468" xr:uid="{00000000-0005-0000-0000-0000CC2C0000}"/>
    <cellStyle name="Normal 2 2 2 2 2 2 20 4 2" xfId="11469" xr:uid="{00000000-0005-0000-0000-0000CD2C0000}"/>
    <cellStyle name="Normal 2 2 2 2 2 2 20 4 3" xfId="11470" xr:uid="{00000000-0005-0000-0000-0000CE2C0000}"/>
    <cellStyle name="Normal 2 2 2 2 2 2 20 4 4" xfId="11471" xr:uid="{00000000-0005-0000-0000-0000CF2C0000}"/>
    <cellStyle name="Normal 2 2 2 2 2 2 20 4 5" xfId="11472" xr:uid="{00000000-0005-0000-0000-0000D02C0000}"/>
    <cellStyle name="Normal 2 2 2 2 2 2 20 4 6" xfId="11473" xr:uid="{00000000-0005-0000-0000-0000D12C0000}"/>
    <cellStyle name="Normal 2 2 2 2 2 2 20 4 7" xfId="11474" xr:uid="{00000000-0005-0000-0000-0000D22C0000}"/>
    <cellStyle name="Normal 2 2 2 2 2 2 20 4 8" xfId="11475" xr:uid="{00000000-0005-0000-0000-0000D32C0000}"/>
    <cellStyle name="Normal 2 2 2 2 2 2 20 4 9" xfId="11476" xr:uid="{00000000-0005-0000-0000-0000D42C0000}"/>
    <cellStyle name="Normal 2 2 2 2 2 2 20 5" xfId="11477" xr:uid="{00000000-0005-0000-0000-0000D52C0000}"/>
    <cellStyle name="Normal 2 2 2 2 2 2 20 5 10" xfId="11478" xr:uid="{00000000-0005-0000-0000-0000D62C0000}"/>
    <cellStyle name="Normal 2 2 2 2 2 2 20 5 2" xfId="11479" xr:uid="{00000000-0005-0000-0000-0000D72C0000}"/>
    <cellStyle name="Normal 2 2 2 2 2 2 20 5 3" xfId="11480" xr:uid="{00000000-0005-0000-0000-0000D82C0000}"/>
    <cellStyle name="Normal 2 2 2 2 2 2 20 5 4" xfId="11481" xr:uid="{00000000-0005-0000-0000-0000D92C0000}"/>
    <cellStyle name="Normal 2 2 2 2 2 2 20 5 5" xfId="11482" xr:uid="{00000000-0005-0000-0000-0000DA2C0000}"/>
    <cellStyle name="Normal 2 2 2 2 2 2 20 5 6" xfId="11483" xr:uid="{00000000-0005-0000-0000-0000DB2C0000}"/>
    <cellStyle name="Normal 2 2 2 2 2 2 20 5 7" xfId="11484" xr:uid="{00000000-0005-0000-0000-0000DC2C0000}"/>
    <cellStyle name="Normal 2 2 2 2 2 2 20 5 8" xfId="11485" xr:uid="{00000000-0005-0000-0000-0000DD2C0000}"/>
    <cellStyle name="Normal 2 2 2 2 2 2 20 5 9" xfId="11486" xr:uid="{00000000-0005-0000-0000-0000DE2C0000}"/>
    <cellStyle name="Normal 2 2 2 2 2 2 20 6" xfId="11487" xr:uid="{00000000-0005-0000-0000-0000DF2C0000}"/>
    <cellStyle name="Normal 2 2 2 2 2 2 20 7" xfId="11488" xr:uid="{00000000-0005-0000-0000-0000E02C0000}"/>
    <cellStyle name="Normal 2 2 2 2 2 2 20 8" xfId="11489" xr:uid="{00000000-0005-0000-0000-0000E12C0000}"/>
    <cellStyle name="Normal 2 2 2 2 2 2 20 9" xfId="11490" xr:uid="{00000000-0005-0000-0000-0000E22C0000}"/>
    <cellStyle name="Normal 2 2 2 2 2 2 21" xfId="11491" xr:uid="{00000000-0005-0000-0000-0000E32C0000}"/>
    <cellStyle name="Normal 2 2 2 2 2 2 21 10" xfId="11492" xr:uid="{00000000-0005-0000-0000-0000E42C0000}"/>
    <cellStyle name="Normal 2 2 2 2 2 2 21 11" xfId="11493" xr:uid="{00000000-0005-0000-0000-0000E52C0000}"/>
    <cellStyle name="Normal 2 2 2 2 2 2 21 12" xfId="11494" xr:uid="{00000000-0005-0000-0000-0000E62C0000}"/>
    <cellStyle name="Normal 2 2 2 2 2 2 21 13" xfId="11495" xr:uid="{00000000-0005-0000-0000-0000E72C0000}"/>
    <cellStyle name="Normal 2 2 2 2 2 2 21 14" xfId="11496" xr:uid="{00000000-0005-0000-0000-0000E82C0000}"/>
    <cellStyle name="Normal 2 2 2 2 2 2 21 2" xfId="11497" xr:uid="{00000000-0005-0000-0000-0000E92C0000}"/>
    <cellStyle name="Normal 2 2 2 2 2 2 21 2 10" xfId="11498" xr:uid="{00000000-0005-0000-0000-0000EA2C0000}"/>
    <cellStyle name="Normal 2 2 2 2 2 2 21 2 2" xfId="11499" xr:uid="{00000000-0005-0000-0000-0000EB2C0000}"/>
    <cellStyle name="Normal 2 2 2 2 2 2 21 2 3" xfId="11500" xr:uid="{00000000-0005-0000-0000-0000EC2C0000}"/>
    <cellStyle name="Normal 2 2 2 2 2 2 21 2 4" xfId="11501" xr:uid="{00000000-0005-0000-0000-0000ED2C0000}"/>
    <cellStyle name="Normal 2 2 2 2 2 2 21 2 5" xfId="11502" xr:uid="{00000000-0005-0000-0000-0000EE2C0000}"/>
    <cellStyle name="Normal 2 2 2 2 2 2 21 2 6" xfId="11503" xr:uid="{00000000-0005-0000-0000-0000EF2C0000}"/>
    <cellStyle name="Normal 2 2 2 2 2 2 21 2 7" xfId="11504" xr:uid="{00000000-0005-0000-0000-0000F02C0000}"/>
    <cellStyle name="Normal 2 2 2 2 2 2 21 2 8" xfId="11505" xr:uid="{00000000-0005-0000-0000-0000F12C0000}"/>
    <cellStyle name="Normal 2 2 2 2 2 2 21 2 9" xfId="11506" xr:uid="{00000000-0005-0000-0000-0000F22C0000}"/>
    <cellStyle name="Normal 2 2 2 2 2 2 21 3" xfId="11507" xr:uid="{00000000-0005-0000-0000-0000F32C0000}"/>
    <cellStyle name="Normal 2 2 2 2 2 2 21 3 10" xfId="11508" xr:uid="{00000000-0005-0000-0000-0000F42C0000}"/>
    <cellStyle name="Normal 2 2 2 2 2 2 21 3 2" xfId="11509" xr:uid="{00000000-0005-0000-0000-0000F52C0000}"/>
    <cellStyle name="Normal 2 2 2 2 2 2 21 3 3" xfId="11510" xr:uid="{00000000-0005-0000-0000-0000F62C0000}"/>
    <cellStyle name="Normal 2 2 2 2 2 2 21 3 4" xfId="11511" xr:uid="{00000000-0005-0000-0000-0000F72C0000}"/>
    <cellStyle name="Normal 2 2 2 2 2 2 21 3 5" xfId="11512" xr:uid="{00000000-0005-0000-0000-0000F82C0000}"/>
    <cellStyle name="Normal 2 2 2 2 2 2 21 3 6" xfId="11513" xr:uid="{00000000-0005-0000-0000-0000F92C0000}"/>
    <cellStyle name="Normal 2 2 2 2 2 2 21 3 7" xfId="11514" xr:uid="{00000000-0005-0000-0000-0000FA2C0000}"/>
    <cellStyle name="Normal 2 2 2 2 2 2 21 3 8" xfId="11515" xr:uid="{00000000-0005-0000-0000-0000FB2C0000}"/>
    <cellStyle name="Normal 2 2 2 2 2 2 21 3 9" xfId="11516" xr:uid="{00000000-0005-0000-0000-0000FC2C0000}"/>
    <cellStyle name="Normal 2 2 2 2 2 2 21 4" xfId="11517" xr:uid="{00000000-0005-0000-0000-0000FD2C0000}"/>
    <cellStyle name="Normal 2 2 2 2 2 2 21 4 10" xfId="11518" xr:uid="{00000000-0005-0000-0000-0000FE2C0000}"/>
    <cellStyle name="Normal 2 2 2 2 2 2 21 4 2" xfId="11519" xr:uid="{00000000-0005-0000-0000-0000FF2C0000}"/>
    <cellStyle name="Normal 2 2 2 2 2 2 21 4 3" xfId="11520" xr:uid="{00000000-0005-0000-0000-0000002D0000}"/>
    <cellStyle name="Normal 2 2 2 2 2 2 21 4 4" xfId="11521" xr:uid="{00000000-0005-0000-0000-0000012D0000}"/>
    <cellStyle name="Normal 2 2 2 2 2 2 21 4 5" xfId="11522" xr:uid="{00000000-0005-0000-0000-0000022D0000}"/>
    <cellStyle name="Normal 2 2 2 2 2 2 21 4 6" xfId="11523" xr:uid="{00000000-0005-0000-0000-0000032D0000}"/>
    <cellStyle name="Normal 2 2 2 2 2 2 21 4 7" xfId="11524" xr:uid="{00000000-0005-0000-0000-0000042D0000}"/>
    <cellStyle name="Normal 2 2 2 2 2 2 21 4 8" xfId="11525" xr:uid="{00000000-0005-0000-0000-0000052D0000}"/>
    <cellStyle name="Normal 2 2 2 2 2 2 21 4 9" xfId="11526" xr:uid="{00000000-0005-0000-0000-0000062D0000}"/>
    <cellStyle name="Normal 2 2 2 2 2 2 21 5" xfId="11527" xr:uid="{00000000-0005-0000-0000-0000072D0000}"/>
    <cellStyle name="Normal 2 2 2 2 2 2 21 5 10" xfId="11528" xr:uid="{00000000-0005-0000-0000-0000082D0000}"/>
    <cellStyle name="Normal 2 2 2 2 2 2 21 5 2" xfId="11529" xr:uid="{00000000-0005-0000-0000-0000092D0000}"/>
    <cellStyle name="Normal 2 2 2 2 2 2 21 5 3" xfId="11530" xr:uid="{00000000-0005-0000-0000-00000A2D0000}"/>
    <cellStyle name="Normal 2 2 2 2 2 2 21 5 4" xfId="11531" xr:uid="{00000000-0005-0000-0000-00000B2D0000}"/>
    <cellStyle name="Normal 2 2 2 2 2 2 21 5 5" xfId="11532" xr:uid="{00000000-0005-0000-0000-00000C2D0000}"/>
    <cellStyle name="Normal 2 2 2 2 2 2 21 5 6" xfId="11533" xr:uid="{00000000-0005-0000-0000-00000D2D0000}"/>
    <cellStyle name="Normal 2 2 2 2 2 2 21 5 7" xfId="11534" xr:uid="{00000000-0005-0000-0000-00000E2D0000}"/>
    <cellStyle name="Normal 2 2 2 2 2 2 21 5 8" xfId="11535" xr:uid="{00000000-0005-0000-0000-00000F2D0000}"/>
    <cellStyle name="Normal 2 2 2 2 2 2 21 5 9" xfId="11536" xr:uid="{00000000-0005-0000-0000-0000102D0000}"/>
    <cellStyle name="Normal 2 2 2 2 2 2 21 6" xfId="11537" xr:uid="{00000000-0005-0000-0000-0000112D0000}"/>
    <cellStyle name="Normal 2 2 2 2 2 2 21 7" xfId="11538" xr:uid="{00000000-0005-0000-0000-0000122D0000}"/>
    <cellStyle name="Normal 2 2 2 2 2 2 21 8" xfId="11539" xr:uid="{00000000-0005-0000-0000-0000132D0000}"/>
    <cellStyle name="Normal 2 2 2 2 2 2 21 9" xfId="11540" xr:uid="{00000000-0005-0000-0000-0000142D0000}"/>
    <cellStyle name="Normal 2 2 2 2 2 2 22" xfId="11541" xr:uid="{00000000-0005-0000-0000-0000152D0000}"/>
    <cellStyle name="Normal 2 2 2 2 2 2 22 10" xfId="11542" xr:uid="{00000000-0005-0000-0000-0000162D0000}"/>
    <cellStyle name="Normal 2 2 2 2 2 2 22 11" xfId="11543" xr:uid="{00000000-0005-0000-0000-0000172D0000}"/>
    <cellStyle name="Normal 2 2 2 2 2 2 22 12" xfId="11544" xr:uid="{00000000-0005-0000-0000-0000182D0000}"/>
    <cellStyle name="Normal 2 2 2 2 2 2 22 13" xfId="11545" xr:uid="{00000000-0005-0000-0000-0000192D0000}"/>
    <cellStyle name="Normal 2 2 2 2 2 2 22 14" xfId="11546" xr:uid="{00000000-0005-0000-0000-00001A2D0000}"/>
    <cellStyle name="Normal 2 2 2 2 2 2 22 2" xfId="11547" xr:uid="{00000000-0005-0000-0000-00001B2D0000}"/>
    <cellStyle name="Normal 2 2 2 2 2 2 22 2 10" xfId="11548" xr:uid="{00000000-0005-0000-0000-00001C2D0000}"/>
    <cellStyle name="Normal 2 2 2 2 2 2 22 2 2" xfId="11549" xr:uid="{00000000-0005-0000-0000-00001D2D0000}"/>
    <cellStyle name="Normal 2 2 2 2 2 2 22 2 3" xfId="11550" xr:uid="{00000000-0005-0000-0000-00001E2D0000}"/>
    <cellStyle name="Normal 2 2 2 2 2 2 22 2 4" xfId="11551" xr:uid="{00000000-0005-0000-0000-00001F2D0000}"/>
    <cellStyle name="Normal 2 2 2 2 2 2 22 2 5" xfId="11552" xr:uid="{00000000-0005-0000-0000-0000202D0000}"/>
    <cellStyle name="Normal 2 2 2 2 2 2 22 2 6" xfId="11553" xr:uid="{00000000-0005-0000-0000-0000212D0000}"/>
    <cellStyle name="Normal 2 2 2 2 2 2 22 2 7" xfId="11554" xr:uid="{00000000-0005-0000-0000-0000222D0000}"/>
    <cellStyle name="Normal 2 2 2 2 2 2 22 2 8" xfId="11555" xr:uid="{00000000-0005-0000-0000-0000232D0000}"/>
    <cellStyle name="Normal 2 2 2 2 2 2 22 2 9" xfId="11556" xr:uid="{00000000-0005-0000-0000-0000242D0000}"/>
    <cellStyle name="Normal 2 2 2 2 2 2 22 3" xfId="11557" xr:uid="{00000000-0005-0000-0000-0000252D0000}"/>
    <cellStyle name="Normal 2 2 2 2 2 2 22 3 10" xfId="11558" xr:uid="{00000000-0005-0000-0000-0000262D0000}"/>
    <cellStyle name="Normal 2 2 2 2 2 2 22 3 2" xfId="11559" xr:uid="{00000000-0005-0000-0000-0000272D0000}"/>
    <cellStyle name="Normal 2 2 2 2 2 2 22 3 3" xfId="11560" xr:uid="{00000000-0005-0000-0000-0000282D0000}"/>
    <cellStyle name="Normal 2 2 2 2 2 2 22 3 4" xfId="11561" xr:uid="{00000000-0005-0000-0000-0000292D0000}"/>
    <cellStyle name="Normal 2 2 2 2 2 2 22 3 5" xfId="11562" xr:uid="{00000000-0005-0000-0000-00002A2D0000}"/>
    <cellStyle name="Normal 2 2 2 2 2 2 22 3 6" xfId="11563" xr:uid="{00000000-0005-0000-0000-00002B2D0000}"/>
    <cellStyle name="Normal 2 2 2 2 2 2 22 3 7" xfId="11564" xr:uid="{00000000-0005-0000-0000-00002C2D0000}"/>
    <cellStyle name="Normal 2 2 2 2 2 2 22 3 8" xfId="11565" xr:uid="{00000000-0005-0000-0000-00002D2D0000}"/>
    <cellStyle name="Normal 2 2 2 2 2 2 22 3 9" xfId="11566" xr:uid="{00000000-0005-0000-0000-00002E2D0000}"/>
    <cellStyle name="Normal 2 2 2 2 2 2 22 4" xfId="11567" xr:uid="{00000000-0005-0000-0000-00002F2D0000}"/>
    <cellStyle name="Normal 2 2 2 2 2 2 22 4 10" xfId="11568" xr:uid="{00000000-0005-0000-0000-0000302D0000}"/>
    <cellStyle name="Normal 2 2 2 2 2 2 22 4 2" xfId="11569" xr:uid="{00000000-0005-0000-0000-0000312D0000}"/>
    <cellStyle name="Normal 2 2 2 2 2 2 22 4 3" xfId="11570" xr:uid="{00000000-0005-0000-0000-0000322D0000}"/>
    <cellStyle name="Normal 2 2 2 2 2 2 22 4 4" xfId="11571" xr:uid="{00000000-0005-0000-0000-0000332D0000}"/>
    <cellStyle name="Normal 2 2 2 2 2 2 22 4 5" xfId="11572" xr:uid="{00000000-0005-0000-0000-0000342D0000}"/>
    <cellStyle name="Normal 2 2 2 2 2 2 22 4 6" xfId="11573" xr:uid="{00000000-0005-0000-0000-0000352D0000}"/>
    <cellStyle name="Normal 2 2 2 2 2 2 22 4 7" xfId="11574" xr:uid="{00000000-0005-0000-0000-0000362D0000}"/>
    <cellStyle name="Normal 2 2 2 2 2 2 22 4 8" xfId="11575" xr:uid="{00000000-0005-0000-0000-0000372D0000}"/>
    <cellStyle name="Normal 2 2 2 2 2 2 22 4 9" xfId="11576" xr:uid="{00000000-0005-0000-0000-0000382D0000}"/>
    <cellStyle name="Normal 2 2 2 2 2 2 22 5" xfId="11577" xr:uid="{00000000-0005-0000-0000-0000392D0000}"/>
    <cellStyle name="Normal 2 2 2 2 2 2 22 5 10" xfId="11578" xr:uid="{00000000-0005-0000-0000-00003A2D0000}"/>
    <cellStyle name="Normal 2 2 2 2 2 2 22 5 2" xfId="11579" xr:uid="{00000000-0005-0000-0000-00003B2D0000}"/>
    <cellStyle name="Normal 2 2 2 2 2 2 22 5 3" xfId="11580" xr:uid="{00000000-0005-0000-0000-00003C2D0000}"/>
    <cellStyle name="Normal 2 2 2 2 2 2 22 5 4" xfId="11581" xr:uid="{00000000-0005-0000-0000-00003D2D0000}"/>
    <cellStyle name="Normal 2 2 2 2 2 2 22 5 5" xfId="11582" xr:uid="{00000000-0005-0000-0000-00003E2D0000}"/>
    <cellStyle name="Normal 2 2 2 2 2 2 22 5 6" xfId="11583" xr:uid="{00000000-0005-0000-0000-00003F2D0000}"/>
    <cellStyle name="Normal 2 2 2 2 2 2 22 5 7" xfId="11584" xr:uid="{00000000-0005-0000-0000-0000402D0000}"/>
    <cellStyle name="Normal 2 2 2 2 2 2 22 5 8" xfId="11585" xr:uid="{00000000-0005-0000-0000-0000412D0000}"/>
    <cellStyle name="Normal 2 2 2 2 2 2 22 5 9" xfId="11586" xr:uid="{00000000-0005-0000-0000-0000422D0000}"/>
    <cellStyle name="Normal 2 2 2 2 2 2 22 6" xfId="11587" xr:uid="{00000000-0005-0000-0000-0000432D0000}"/>
    <cellStyle name="Normal 2 2 2 2 2 2 22 7" xfId="11588" xr:uid="{00000000-0005-0000-0000-0000442D0000}"/>
    <cellStyle name="Normal 2 2 2 2 2 2 22 8" xfId="11589" xr:uid="{00000000-0005-0000-0000-0000452D0000}"/>
    <cellStyle name="Normal 2 2 2 2 2 2 22 9" xfId="11590" xr:uid="{00000000-0005-0000-0000-0000462D0000}"/>
    <cellStyle name="Normal 2 2 2 2 2 2 23" xfId="11591" xr:uid="{00000000-0005-0000-0000-0000472D0000}"/>
    <cellStyle name="Normal 2 2 2 2 2 2 23 10" xfId="11592" xr:uid="{00000000-0005-0000-0000-0000482D0000}"/>
    <cellStyle name="Normal 2 2 2 2 2 2 23 11" xfId="11593" xr:uid="{00000000-0005-0000-0000-0000492D0000}"/>
    <cellStyle name="Normal 2 2 2 2 2 2 23 12" xfId="11594" xr:uid="{00000000-0005-0000-0000-00004A2D0000}"/>
    <cellStyle name="Normal 2 2 2 2 2 2 23 13" xfId="11595" xr:uid="{00000000-0005-0000-0000-00004B2D0000}"/>
    <cellStyle name="Normal 2 2 2 2 2 2 23 14" xfId="11596" xr:uid="{00000000-0005-0000-0000-00004C2D0000}"/>
    <cellStyle name="Normal 2 2 2 2 2 2 23 2" xfId="11597" xr:uid="{00000000-0005-0000-0000-00004D2D0000}"/>
    <cellStyle name="Normal 2 2 2 2 2 2 23 2 10" xfId="11598" xr:uid="{00000000-0005-0000-0000-00004E2D0000}"/>
    <cellStyle name="Normal 2 2 2 2 2 2 23 2 2" xfId="11599" xr:uid="{00000000-0005-0000-0000-00004F2D0000}"/>
    <cellStyle name="Normal 2 2 2 2 2 2 23 2 3" xfId="11600" xr:uid="{00000000-0005-0000-0000-0000502D0000}"/>
    <cellStyle name="Normal 2 2 2 2 2 2 23 2 4" xfId="11601" xr:uid="{00000000-0005-0000-0000-0000512D0000}"/>
    <cellStyle name="Normal 2 2 2 2 2 2 23 2 5" xfId="11602" xr:uid="{00000000-0005-0000-0000-0000522D0000}"/>
    <cellStyle name="Normal 2 2 2 2 2 2 23 2 6" xfId="11603" xr:uid="{00000000-0005-0000-0000-0000532D0000}"/>
    <cellStyle name="Normal 2 2 2 2 2 2 23 2 7" xfId="11604" xr:uid="{00000000-0005-0000-0000-0000542D0000}"/>
    <cellStyle name="Normal 2 2 2 2 2 2 23 2 8" xfId="11605" xr:uid="{00000000-0005-0000-0000-0000552D0000}"/>
    <cellStyle name="Normal 2 2 2 2 2 2 23 2 9" xfId="11606" xr:uid="{00000000-0005-0000-0000-0000562D0000}"/>
    <cellStyle name="Normal 2 2 2 2 2 2 23 3" xfId="11607" xr:uid="{00000000-0005-0000-0000-0000572D0000}"/>
    <cellStyle name="Normal 2 2 2 2 2 2 23 3 10" xfId="11608" xr:uid="{00000000-0005-0000-0000-0000582D0000}"/>
    <cellStyle name="Normal 2 2 2 2 2 2 23 3 2" xfId="11609" xr:uid="{00000000-0005-0000-0000-0000592D0000}"/>
    <cellStyle name="Normal 2 2 2 2 2 2 23 3 3" xfId="11610" xr:uid="{00000000-0005-0000-0000-00005A2D0000}"/>
    <cellStyle name="Normal 2 2 2 2 2 2 23 3 4" xfId="11611" xr:uid="{00000000-0005-0000-0000-00005B2D0000}"/>
    <cellStyle name="Normal 2 2 2 2 2 2 23 3 5" xfId="11612" xr:uid="{00000000-0005-0000-0000-00005C2D0000}"/>
    <cellStyle name="Normal 2 2 2 2 2 2 23 3 6" xfId="11613" xr:uid="{00000000-0005-0000-0000-00005D2D0000}"/>
    <cellStyle name="Normal 2 2 2 2 2 2 23 3 7" xfId="11614" xr:uid="{00000000-0005-0000-0000-00005E2D0000}"/>
    <cellStyle name="Normal 2 2 2 2 2 2 23 3 8" xfId="11615" xr:uid="{00000000-0005-0000-0000-00005F2D0000}"/>
    <cellStyle name="Normal 2 2 2 2 2 2 23 3 9" xfId="11616" xr:uid="{00000000-0005-0000-0000-0000602D0000}"/>
    <cellStyle name="Normal 2 2 2 2 2 2 23 4" xfId="11617" xr:uid="{00000000-0005-0000-0000-0000612D0000}"/>
    <cellStyle name="Normal 2 2 2 2 2 2 23 4 10" xfId="11618" xr:uid="{00000000-0005-0000-0000-0000622D0000}"/>
    <cellStyle name="Normal 2 2 2 2 2 2 23 4 2" xfId="11619" xr:uid="{00000000-0005-0000-0000-0000632D0000}"/>
    <cellStyle name="Normal 2 2 2 2 2 2 23 4 3" xfId="11620" xr:uid="{00000000-0005-0000-0000-0000642D0000}"/>
    <cellStyle name="Normal 2 2 2 2 2 2 23 4 4" xfId="11621" xr:uid="{00000000-0005-0000-0000-0000652D0000}"/>
    <cellStyle name="Normal 2 2 2 2 2 2 23 4 5" xfId="11622" xr:uid="{00000000-0005-0000-0000-0000662D0000}"/>
    <cellStyle name="Normal 2 2 2 2 2 2 23 4 6" xfId="11623" xr:uid="{00000000-0005-0000-0000-0000672D0000}"/>
    <cellStyle name="Normal 2 2 2 2 2 2 23 4 7" xfId="11624" xr:uid="{00000000-0005-0000-0000-0000682D0000}"/>
    <cellStyle name="Normal 2 2 2 2 2 2 23 4 8" xfId="11625" xr:uid="{00000000-0005-0000-0000-0000692D0000}"/>
    <cellStyle name="Normal 2 2 2 2 2 2 23 4 9" xfId="11626" xr:uid="{00000000-0005-0000-0000-00006A2D0000}"/>
    <cellStyle name="Normal 2 2 2 2 2 2 23 5" xfId="11627" xr:uid="{00000000-0005-0000-0000-00006B2D0000}"/>
    <cellStyle name="Normal 2 2 2 2 2 2 23 5 10" xfId="11628" xr:uid="{00000000-0005-0000-0000-00006C2D0000}"/>
    <cellStyle name="Normal 2 2 2 2 2 2 23 5 2" xfId="11629" xr:uid="{00000000-0005-0000-0000-00006D2D0000}"/>
    <cellStyle name="Normal 2 2 2 2 2 2 23 5 3" xfId="11630" xr:uid="{00000000-0005-0000-0000-00006E2D0000}"/>
    <cellStyle name="Normal 2 2 2 2 2 2 23 5 4" xfId="11631" xr:uid="{00000000-0005-0000-0000-00006F2D0000}"/>
    <cellStyle name="Normal 2 2 2 2 2 2 23 5 5" xfId="11632" xr:uid="{00000000-0005-0000-0000-0000702D0000}"/>
    <cellStyle name="Normal 2 2 2 2 2 2 23 5 6" xfId="11633" xr:uid="{00000000-0005-0000-0000-0000712D0000}"/>
    <cellStyle name="Normal 2 2 2 2 2 2 23 5 7" xfId="11634" xr:uid="{00000000-0005-0000-0000-0000722D0000}"/>
    <cellStyle name="Normal 2 2 2 2 2 2 23 5 8" xfId="11635" xr:uid="{00000000-0005-0000-0000-0000732D0000}"/>
    <cellStyle name="Normal 2 2 2 2 2 2 23 5 9" xfId="11636" xr:uid="{00000000-0005-0000-0000-0000742D0000}"/>
    <cellStyle name="Normal 2 2 2 2 2 2 23 6" xfId="11637" xr:uid="{00000000-0005-0000-0000-0000752D0000}"/>
    <cellStyle name="Normal 2 2 2 2 2 2 23 7" xfId="11638" xr:uid="{00000000-0005-0000-0000-0000762D0000}"/>
    <cellStyle name="Normal 2 2 2 2 2 2 23 8" xfId="11639" xr:uid="{00000000-0005-0000-0000-0000772D0000}"/>
    <cellStyle name="Normal 2 2 2 2 2 2 23 9" xfId="11640" xr:uid="{00000000-0005-0000-0000-0000782D0000}"/>
    <cellStyle name="Normal 2 2 2 2 2 2 24" xfId="11641" xr:uid="{00000000-0005-0000-0000-0000792D0000}"/>
    <cellStyle name="Normal 2 2 2 2 2 2 24 10" xfId="11642" xr:uid="{00000000-0005-0000-0000-00007A2D0000}"/>
    <cellStyle name="Normal 2 2 2 2 2 2 24 11" xfId="11643" xr:uid="{00000000-0005-0000-0000-00007B2D0000}"/>
    <cellStyle name="Normal 2 2 2 2 2 2 24 12" xfId="11644" xr:uid="{00000000-0005-0000-0000-00007C2D0000}"/>
    <cellStyle name="Normal 2 2 2 2 2 2 24 13" xfId="11645" xr:uid="{00000000-0005-0000-0000-00007D2D0000}"/>
    <cellStyle name="Normal 2 2 2 2 2 2 24 14" xfId="11646" xr:uid="{00000000-0005-0000-0000-00007E2D0000}"/>
    <cellStyle name="Normal 2 2 2 2 2 2 24 2" xfId="11647" xr:uid="{00000000-0005-0000-0000-00007F2D0000}"/>
    <cellStyle name="Normal 2 2 2 2 2 2 24 2 10" xfId="11648" xr:uid="{00000000-0005-0000-0000-0000802D0000}"/>
    <cellStyle name="Normal 2 2 2 2 2 2 24 2 2" xfId="11649" xr:uid="{00000000-0005-0000-0000-0000812D0000}"/>
    <cellStyle name="Normal 2 2 2 2 2 2 24 2 3" xfId="11650" xr:uid="{00000000-0005-0000-0000-0000822D0000}"/>
    <cellStyle name="Normal 2 2 2 2 2 2 24 2 4" xfId="11651" xr:uid="{00000000-0005-0000-0000-0000832D0000}"/>
    <cellStyle name="Normal 2 2 2 2 2 2 24 2 5" xfId="11652" xr:uid="{00000000-0005-0000-0000-0000842D0000}"/>
    <cellStyle name="Normal 2 2 2 2 2 2 24 2 6" xfId="11653" xr:uid="{00000000-0005-0000-0000-0000852D0000}"/>
    <cellStyle name="Normal 2 2 2 2 2 2 24 2 7" xfId="11654" xr:uid="{00000000-0005-0000-0000-0000862D0000}"/>
    <cellStyle name="Normal 2 2 2 2 2 2 24 2 8" xfId="11655" xr:uid="{00000000-0005-0000-0000-0000872D0000}"/>
    <cellStyle name="Normal 2 2 2 2 2 2 24 2 9" xfId="11656" xr:uid="{00000000-0005-0000-0000-0000882D0000}"/>
    <cellStyle name="Normal 2 2 2 2 2 2 24 3" xfId="11657" xr:uid="{00000000-0005-0000-0000-0000892D0000}"/>
    <cellStyle name="Normal 2 2 2 2 2 2 24 3 10" xfId="11658" xr:uid="{00000000-0005-0000-0000-00008A2D0000}"/>
    <cellStyle name="Normal 2 2 2 2 2 2 24 3 2" xfId="11659" xr:uid="{00000000-0005-0000-0000-00008B2D0000}"/>
    <cellStyle name="Normal 2 2 2 2 2 2 24 3 3" xfId="11660" xr:uid="{00000000-0005-0000-0000-00008C2D0000}"/>
    <cellStyle name="Normal 2 2 2 2 2 2 24 3 4" xfId="11661" xr:uid="{00000000-0005-0000-0000-00008D2D0000}"/>
    <cellStyle name="Normal 2 2 2 2 2 2 24 3 5" xfId="11662" xr:uid="{00000000-0005-0000-0000-00008E2D0000}"/>
    <cellStyle name="Normal 2 2 2 2 2 2 24 3 6" xfId="11663" xr:uid="{00000000-0005-0000-0000-00008F2D0000}"/>
    <cellStyle name="Normal 2 2 2 2 2 2 24 3 7" xfId="11664" xr:uid="{00000000-0005-0000-0000-0000902D0000}"/>
    <cellStyle name="Normal 2 2 2 2 2 2 24 3 8" xfId="11665" xr:uid="{00000000-0005-0000-0000-0000912D0000}"/>
    <cellStyle name="Normal 2 2 2 2 2 2 24 3 9" xfId="11666" xr:uid="{00000000-0005-0000-0000-0000922D0000}"/>
    <cellStyle name="Normal 2 2 2 2 2 2 24 4" xfId="11667" xr:uid="{00000000-0005-0000-0000-0000932D0000}"/>
    <cellStyle name="Normal 2 2 2 2 2 2 24 4 10" xfId="11668" xr:uid="{00000000-0005-0000-0000-0000942D0000}"/>
    <cellStyle name="Normal 2 2 2 2 2 2 24 4 2" xfId="11669" xr:uid="{00000000-0005-0000-0000-0000952D0000}"/>
    <cellStyle name="Normal 2 2 2 2 2 2 24 4 3" xfId="11670" xr:uid="{00000000-0005-0000-0000-0000962D0000}"/>
    <cellStyle name="Normal 2 2 2 2 2 2 24 4 4" xfId="11671" xr:uid="{00000000-0005-0000-0000-0000972D0000}"/>
    <cellStyle name="Normal 2 2 2 2 2 2 24 4 5" xfId="11672" xr:uid="{00000000-0005-0000-0000-0000982D0000}"/>
    <cellStyle name="Normal 2 2 2 2 2 2 24 4 6" xfId="11673" xr:uid="{00000000-0005-0000-0000-0000992D0000}"/>
    <cellStyle name="Normal 2 2 2 2 2 2 24 4 7" xfId="11674" xr:uid="{00000000-0005-0000-0000-00009A2D0000}"/>
    <cellStyle name="Normal 2 2 2 2 2 2 24 4 8" xfId="11675" xr:uid="{00000000-0005-0000-0000-00009B2D0000}"/>
    <cellStyle name="Normal 2 2 2 2 2 2 24 4 9" xfId="11676" xr:uid="{00000000-0005-0000-0000-00009C2D0000}"/>
    <cellStyle name="Normal 2 2 2 2 2 2 24 5" xfId="11677" xr:uid="{00000000-0005-0000-0000-00009D2D0000}"/>
    <cellStyle name="Normal 2 2 2 2 2 2 24 5 10" xfId="11678" xr:uid="{00000000-0005-0000-0000-00009E2D0000}"/>
    <cellStyle name="Normal 2 2 2 2 2 2 24 5 2" xfId="11679" xr:uid="{00000000-0005-0000-0000-00009F2D0000}"/>
    <cellStyle name="Normal 2 2 2 2 2 2 24 5 3" xfId="11680" xr:uid="{00000000-0005-0000-0000-0000A02D0000}"/>
    <cellStyle name="Normal 2 2 2 2 2 2 24 5 4" xfId="11681" xr:uid="{00000000-0005-0000-0000-0000A12D0000}"/>
    <cellStyle name="Normal 2 2 2 2 2 2 24 5 5" xfId="11682" xr:uid="{00000000-0005-0000-0000-0000A22D0000}"/>
    <cellStyle name="Normal 2 2 2 2 2 2 24 5 6" xfId="11683" xr:uid="{00000000-0005-0000-0000-0000A32D0000}"/>
    <cellStyle name="Normal 2 2 2 2 2 2 24 5 7" xfId="11684" xr:uid="{00000000-0005-0000-0000-0000A42D0000}"/>
    <cellStyle name="Normal 2 2 2 2 2 2 24 5 8" xfId="11685" xr:uid="{00000000-0005-0000-0000-0000A52D0000}"/>
    <cellStyle name="Normal 2 2 2 2 2 2 24 5 9" xfId="11686" xr:uid="{00000000-0005-0000-0000-0000A62D0000}"/>
    <cellStyle name="Normal 2 2 2 2 2 2 24 6" xfId="11687" xr:uid="{00000000-0005-0000-0000-0000A72D0000}"/>
    <cellStyle name="Normal 2 2 2 2 2 2 24 7" xfId="11688" xr:uid="{00000000-0005-0000-0000-0000A82D0000}"/>
    <cellStyle name="Normal 2 2 2 2 2 2 24 8" xfId="11689" xr:uid="{00000000-0005-0000-0000-0000A92D0000}"/>
    <cellStyle name="Normal 2 2 2 2 2 2 24 9" xfId="11690" xr:uid="{00000000-0005-0000-0000-0000AA2D0000}"/>
    <cellStyle name="Normal 2 2 2 2 2 2 25" xfId="11691" xr:uid="{00000000-0005-0000-0000-0000AB2D0000}"/>
    <cellStyle name="Normal 2 2 2 2 2 2 25 10" xfId="11692" xr:uid="{00000000-0005-0000-0000-0000AC2D0000}"/>
    <cellStyle name="Normal 2 2 2 2 2 2 25 11" xfId="11693" xr:uid="{00000000-0005-0000-0000-0000AD2D0000}"/>
    <cellStyle name="Normal 2 2 2 2 2 2 25 12" xfId="11694" xr:uid="{00000000-0005-0000-0000-0000AE2D0000}"/>
    <cellStyle name="Normal 2 2 2 2 2 2 25 13" xfId="11695" xr:uid="{00000000-0005-0000-0000-0000AF2D0000}"/>
    <cellStyle name="Normal 2 2 2 2 2 2 25 14" xfId="11696" xr:uid="{00000000-0005-0000-0000-0000B02D0000}"/>
    <cellStyle name="Normal 2 2 2 2 2 2 25 2" xfId="11697" xr:uid="{00000000-0005-0000-0000-0000B12D0000}"/>
    <cellStyle name="Normal 2 2 2 2 2 2 25 2 10" xfId="11698" xr:uid="{00000000-0005-0000-0000-0000B22D0000}"/>
    <cellStyle name="Normal 2 2 2 2 2 2 25 2 2" xfId="11699" xr:uid="{00000000-0005-0000-0000-0000B32D0000}"/>
    <cellStyle name="Normal 2 2 2 2 2 2 25 2 3" xfId="11700" xr:uid="{00000000-0005-0000-0000-0000B42D0000}"/>
    <cellStyle name="Normal 2 2 2 2 2 2 25 2 4" xfId="11701" xr:uid="{00000000-0005-0000-0000-0000B52D0000}"/>
    <cellStyle name="Normal 2 2 2 2 2 2 25 2 5" xfId="11702" xr:uid="{00000000-0005-0000-0000-0000B62D0000}"/>
    <cellStyle name="Normal 2 2 2 2 2 2 25 2 6" xfId="11703" xr:uid="{00000000-0005-0000-0000-0000B72D0000}"/>
    <cellStyle name="Normal 2 2 2 2 2 2 25 2 7" xfId="11704" xr:uid="{00000000-0005-0000-0000-0000B82D0000}"/>
    <cellStyle name="Normal 2 2 2 2 2 2 25 2 8" xfId="11705" xr:uid="{00000000-0005-0000-0000-0000B92D0000}"/>
    <cellStyle name="Normal 2 2 2 2 2 2 25 2 9" xfId="11706" xr:uid="{00000000-0005-0000-0000-0000BA2D0000}"/>
    <cellStyle name="Normal 2 2 2 2 2 2 25 3" xfId="11707" xr:uid="{00000000-0005-0000-0000-0000BB2D0000}"/>
    <cellStyle name="Normal 2 2 2 2 2 2 25 3 10" xfId="11708" xr:uid="{00000000-0005-0000-0000-0000BC2D0000}"/>
    <cellStyle name="Normal 2 2 2 2 2 2 25 3 2" xfId="11709" xr:uid="{00000000-0005-0000-0000-0000BD2D0000}"/>
    <cellStyle name="Normal 2 2 2 2 2 2 25 3 3" xfId="11710" xr:uid="{00000000-0005-0000-0000-0000BE2D0000}"/>
    <cellStyle name="Normal 2 2 2 2 2 2 25 3 4" xfId="11711" xr:uid="{00000000-0005-0000-0000-0000BF2D0000}"/>
    <cellStyle name="Normal 2 2 2 2 2 2 25 3 5" xfId="11712" xr:uid="{00000000-0005-0000-0000-0000C02D0000}"/>
    <cellStyle name="Normal 2 2 2 2 2 2 25 3 6" xfId="11713" xr:uid="{00000000-0005-0000-0000-0000C12D0000}"/>
    <cellStyle name="Normal 2 2 2 2 2 2 25 3 7" xfId="11714" xr:uid="{00000000-0005-0000-0000-0000C22D0000}"/>
    <cellStyle name="Normal 2 2 2 2 2 2 25 3 8" xfId="11715" xr:uid="{00000000-0005-0000-0000-0000C32D0000}"/>
    <cellStyle name="Normal 2 2 2 2 2 2 25 3 9" xfId="11716" xr:uid="{00000000-0005-0000-0000-0000C42D0000}"/>
    <cellStyle name="Normal 2 2 2 2 2 2 25 4" xfId="11717" xr:uid="{00000000-0005-0000-0000-0000C52D0000}"/>
    <cellStyle name="Normal 2 2 2 2 2 2 25 4 10" xfId="11718" xr:uid="{00000000-0005-0000-0000-0000C62D0000}"/>
    <cellStyle name="Normal 2 2 2 2 2 2 25 4 2" xfId="11719" xr:uid="{00000000-0005-0000-0000-0000C72D0000}"/>
    <cellStyle name="Normal 2 2 2 2 2 2 25 4 3" xfId="11720" xr:uid="{00000000-0005-0000-0000-0000C82D0000}"/>
    <cellStyle name="Normal 2 2 2 2 2 2 25 4 4" xfId="11721" xr:uid="{00000000-0005-0000-0000-0000C92D0000}"/>
    <cellStyle name="Normal 2 2 2 2 2 2 25 4 5" xfId="11722" xr:uid="{00000000-0005-0000-0000-0000CA2D0000}"/>
    <cellStyle name="Normal 2 2 2 2 2 2 25 4 6" xfId="11723" xr:uid="{00000000-0005-0000-0000-0000CB2D0000}"/>
    <cellStyle name="Normal 2 2 2 2 2 2 25 4 7" xfId="11724" xr:uid="{00000000-0005-0000-0000-0000CC2D0000}"/>
    <cellStyle name="Normal 2 2 2 2 2 2 25 4 8" xfId="11725" xr:uid="{00000000-0005-0000-0000-0000CD2D0000}"/>
    <cellStyle name="Normal 2 2 2 2 2 2 25 4 9" xfId="11726" xr:uid="{00000000-0005-0000-0000-0000CE2D0000}"/>
    <cellStyle name="Normal 2 2 2 2 2 2 25 5" xfId="11727" xr:uid="{00000000-0005-0000-0000-0000CF2D0000}"/>
    <cellStyle name="Normal 2 2 2 2 2 2 25 5 10" xfId="11728" xr:uid="{00000000-0005-0000-0000-0000D02D0000}"/>
    <cellStyle name="Normal 2 2 2 2 2 2 25 5 2" xfId="11729" xr:uid="{00000000-0005-0000-0000-0000D12D0000}"/>
    <cellStyle name="Normal 2 2 2 2 2 2 25 5 3" xfId="11730" xr:uid="{00000000-0005-0000-0000-0000D22D0000}"/>
    <cellStyle name="Normal 2 2 2 2 2 2 25 5 4" xfId="11731" xr:uid="{00000000-0005-0000-0000-0000D32D0000}"/>
    <cellStyle name="Normal 2 2 2 2 2 2 25 5 5" xfId="11732" xr:uid="{00000000-0005-0000-0000-0000D42D0000}"/>
    <cellStyle name="Normal 2 2 2 2 2 2 25 5 6" xfId="11733" xr:uid="{00000000-0005-0000-0000-0000D52D0000}"/>
    <cellStyle name="Normal 2 2 2 2 2 2 25 5 7" xfId="11734" xr:uid="{00000000-0005-0000-0000-0000D62D0000}"/>
    <cellStyle name="Normal 2 2 2 2 2 2 25 5 8" xfId="11735" xr:uid="{00000000-0005-0000-0000-0000D72D0000}"/>
    <cellStyle name="Normal 2 2 2 2 2 2 25 5 9" xfId="11736" xr:uid="{00000000-0005-0000-0000-0000D82D0000}"/>
    <cellStyle name="Normal 2 2 2 2 2 2 25 6" xfId="11737" xr:uid="{00000000-0005-0000-0000-0000D92D0000}"/>
    <cellStyle name="Normal 2 2 2 2 2 2 25 7" xfId="11738" xr:uid="{00000000-0005-0000-0000-0000DA2D0000}"/>
    <cellStyle name="Normal 2 2 2 2 2 2 25 8" xfId="11739" xr:uid="{00000000-0005-0000-0000-0000DB2D0000}"/>
    <cellStyle name="Normal 2 2 2 2 2 2 25 9" xfId="11740" xr:uid="{00000000-0005-0000-0000-0000DC2D0000}"/>
    <cellStyle name="Normal 2 2 2 2 2 2 26" xfId="11741" xr:uid="{00000000-0005-0000-0000-0000DD2D0000}"/>
    <cellStyle name="Normal 2 2 2 2 2 2 26 10" xfId="11742" xr:uid="{00000000-0005-0000-0000-0000DE2D0000}"/>
    <cellStyle name="Normal 2 2 2 2 2 2 26 11" xfId="11743" xr:uid="{00000000-0005-0000-0000-0000DF2D0000}"/>
    <cellStyle name="Normal 2 2 2 2 2 2 26 12" xfId="11744" xr:uid="{00000000-0005-0000-0000-0000E02D0000}"/>
    <cellStyle name="Normal 2 2 2 2 2 2 26 13" xfId="11745" xr:uid="{00000000-0005-0000-0000-0000E12D0000}"/>
    <cellStyle name="Normal 2 2 2 2 2 2 26 14" xfId="11746" xr:uid="{00000000-0005-0000-0000-0000E22D0000}"/>
    <cellStyle name="Normal 2 2 2 2 2 2 26 2" xfId="11747" xr:uid="{00000000-0005-0000-0000-0000E32D0000}"/>
    <cellStyle name="Normal 2 2 2 2 2 2 26 2 10" xfId="11748" xr:uid="{00000000-0005-0000-0000-0000E42D0000}"/>
    <cellStyle name="Normal 2 2 2 2 2 2 26 2 2" xfId="11749" xr:uid="{00000000-0005-0000-0000-0000E52D0000}"/>
    <cellStyle name="Normal 2 2 2 2 2 2 26 2 3" xfId="11750" xr:uid="{00000000-0005-0000-0000-0000E62D0000}"/>
    <cellStyle name="Normal 2 2 2 2 2 2 26 2 4" xfId="11751" xr:uid="{00000000-0005-0000-0000-0000E72D0000}"/>
    <cellStyle name="Normal 2 2 2 2 2 2 26 2 5" xfId="11752" xr:uid="{00000000-0005-0000-0000-0000E82D0000}"/>
    <cellStyle name="Normal 2 2 2 2 2 2 26 2 6" xfId="11753" xr:uid="{00000000-0005-0000-0000-0000E92D0000}"/>
    <cellStyle name="Normal 2 2 2 2 2 2 26 2 7" xfId="11754" xr:uid="{00000000-0005-0000-0000-0000EA2D0000}"/>
    <cellStyle name="Normal 2 2 2 2 2 2 26 2 8" xfId="11755" xr:uid="{00000000-0005-0000-0000-0000EB2D0000}"/>
    <cellStyle name="Normal 2 2 2 2 2 2 26 2 9" xfId="11756" xr:uid="{00000000-0005-0000-0000-0000EC2D0000}"/>
    <cellStyle name="Normal 2 2 2 2 2 2 26 3" xfId="11757" xr:uid="{00000000-0005-0000-0000-0000ED2D0000}"/>
    <cellStyle name="Normal 2 2 2 2 2 2 26 3 10" xfId="11758" xr:uid="{00000000-0005-0000-0000-0000EE2D0000}"/>
    <cellStyle name="Normal 2 2 2 2 2 2 26 3 2" xfId="11759" xr:uid="{00000000-0005-0000-0000-0000EF2D0000}"/>
    <cellStyle name="Normal 2 2 2 2 2 2 26 3 3" xfId="11760" xr:uid="{00000000-0005-0000-0000-0000F02D0000}"/>
    <cellStyle name="Normal 2 2 2 2 2 2 26 3 4" xfId="11761" xr:uid="{00000000-0005-0000-0000-0000F12D0000}"/>
    <cellStyle name="Normal 2 2 2 2 2 2 26 3 5" xfId="11762" xr:uid="{00000000-0005-0000-0000-0000F22D0000}"/>
    <cellStyle name="Normal 2 2 2 2 2 2 26 3 6" xfId="11763" xr:uid="{00000000-0005-0000-0000-0000F32D0000}"/>
    <cellStyle name="Normal 2 2 2 2 2 2 26 3 7" xfId="11764" xr:uid="{00000000-0005-0000-0000-0000F42D0000}"/>
    <cellStyle name="Normal 2 2 2 2 2 2 26 3 8" xfId="11765" xr:uid="{00000000-0005-0000-0000-0000F52D0000}"/>
    <cellStyle name="Normal 2 2 2 2 2 2 26 3 9" xfId="11766" xr:uid="{00000000-0005-0000-0000-0000F62D0000}"/>
    <cellStyle name="Normal 2 2 2 2 2 2 26 4" xfId="11767" xr:uid="{00000000-0005-0000-0000-0000F72D0000}"/>
    <cellStyle name="Normal 2 2 2 2 2 2 26 4 10" xfId="11768" xr:uid="{00000000-0005-0000-0000-0000F82D0000}"/>
    <cellStyle name="Normal 2 2 2 2 2 2 26 4 2" xfId="11769" xr:uid="{00000000-0005-0000-0000-0000F92D0000}"/>
    <cellStyle name="Normal 2 2 2 2 2 2 26 4 3" xfId="11770" xr:uid="{00000000-0005-0000-0000-0000FA2D0000}"/>
    <cellStyle name="Normal 2 2 2 2 2 2 26 4 4" xfId="11771" xr:uid="{00000000-0005-0000-0000-0000FB2D0000}"/>
    <cellStyle name="Normal 2 2 2 2 2 2 26 4 5" xfId="11772" xr:uid="{00000000-0005-0000-0000-0000FC2D0000}"/>
    <cellStyle name="Normal 2 2 2 2 2 2 26 4 6" xfId="11773" xr:uid="{00000000-0005-0000-0000-0000FD2D0000}"/>
    <cellStyle name="Normal 2 2 2 2 2 2 26 4 7" xfId="11774" xr:uid="{00000000-0005-0000-0000-0000FE2D0000}"/>
    <cellStyle name="Normal 2 2 2 2 2 2 26 4 8" xfId="11775" xr:uid="{00000000-0005-0000-0000-0000FF2D0000}"/>
    <cellStyle name="Normal 2 2 2 2 2 2 26 4 9" xfId="11776" xr:uid="{00000000-0005-0000-0000-0000002E0000}"/>
    <cellStyle name="Normal 2 2 2 2 2 2 26 5" xfId="11777" xr:uid="{00000000-0005-0000-0000-0000012E0000}"/>
    <cellStyle name="Normal 2 2 2 2 2 2 26 5 10" xfId="11778" xr:uid="{00000000-0005-0000-0000-0000022E0000}"/>
    <cellStyle name="Normal 2 2 2 2 2 2 26 5 2" xfId="11779" xr:uid="{00000000-0005-0000-0000-0000032E0000}"/>
    <cellStyle name="Normal 2 2 2 2 2 2 26 5 3" xfId="11780" xr:uid="{00000000-0005-0000-0000-0000042E0000}"/>
    <cellStyle name="Normal 2 2 2 2 2 2 26 5 4" xfId="11781" xr:uid="{00000000-0005-0000-0000-0000052E0000}"/>
    <cellStyle name="Normal 2 2 2 2 2 2 26 5 5" xfId="11782" xr:uid="{00000000-0005-0000-0000-0000062E0000}"/>
    <cellStyle name="Normal 2 2 2 2 2 2 26 5 6" xfId="11783" xr:uid="{00000000-0005-0000-0000-0000072E0000}"/>
    <cellStyle name="Normal 2 2 2 2 2 2 26 5 7" xfId="11784" xr:uid="{00000000-0005-0000-0000-0000082E0000}"/>
    <cellStyle name="Normal 2 2 2 2 2 2 26 5 8" xfId="11785" xr:uid="{00000000-0005-0000-0000-0000092E0000}"/>
    <cellStyle name="Normal 2 2 2 2 2 2 26 5 9" xfId="11786" xr:uid="{00000000-0005-0000-0000-00000A2E0000}"/>
    <cellStyle name="Normal 2 2 2 2 2 2 26 6" xfId="11787" xr:uid="{00000000-0005-0000-0000-00000B2E0000}"/>
    <cellStyle name="Normal 2 2 2 2 2 2 26 7" xfId="11788" xr:uid="{00000000-0005-0000-0000-00000C2E0000}"/>
    <cellStyle name="Normal 2 2 2 2 2 2 26 8" xfId="11789" xr:uid="{00000000-0005-0000-0000-00000D2E0000}"/>
    <cellStyle name="Normal 2 2 2 2 2 2 26 9" xfId="11790" xr:uid="{00000000-0005-0000-0000-00000E2E0000}"/>
    <cellStyle name="Normal 2 2 2 2 2 2 27" xfId="11791" xr:uid="{00000000-0005-0000-0000-00000F2E0000}"/>
    <cellStyle name="Normal 2 2 2 2 2 2 27 10" xfId="11792" xr:uid="{00000000-0005-0000-0000-0000102E0000}"/>
    <cellStyle name="Normal 2 2 2 2 2 2 27 11" xfId="11793" xr:uid="{00000000-0005-0000-0000-0000112E0000}"/>
    <cellStyle name="Normal 2 2 2 2 2 2 27 12" xfId="11794" xr:uid="{00000000-0005-0000-0000-0000122E0000}"/>
    <cellStyle name="Normal 2 2 2 2 2 2 27 13" xfId="11795" xr:uid="{00000000-0005-0000-0000-0000132E0000}"/>
    <cellStyle name="Normal 2 2 2 2 2 2 27 14" xfId="11796" xr:uid="{00000000-0005-0000-0000-0000142E0000}"/>
    <cellStyle name="Normal 2 2 2 2 2 2 27 2" xfId="11797" xr:uid="{00000000-0005-0000-0000-0000152E0000}"/>
    <cellStyle name="Normal 2 2 2 2 2 2 27 2 10" xfId="11798" xr:uid="{00000000-0005-0000-0000-0000162E0000}"/>
    <cellStyle name="Normal 2 2 2 2 2 2 27 2 2" xfId="11799" xr:uid="{00000000-0005-0000-0000-0000172E0000}"/>
    <cellStyle name="Normal 2 2 2 2 2 2 27 2 3" xfId="11800" xr:uid="{00000000-0005-0000-0000-0000182E0000}"/>
    <cellStyle name="Normal 2 2 2 2 2 2 27 2 4" xfId="11801" xr:uid="{00000000-0005-0000-0000-0000192E0000}"/>
    <cellStyle name="Normal 2 2 2 2 2 2 27 2 5" xfId="11802" xr:uid="{00000000-0005-0000-0000-00001A2E0000}"/>
    <cellStyle name="Normal 2 2 2 2 2 2 27 2 6" xfId="11803" xr:uid="{00000000-0005-0000-0000-00001B2E0000}"/>
    <cellStyle name="Normal 2 2 2 2 2 2 27 2 7" xfId="11804" xr:uid="{00000000-0005-0000-0000-00001C2E0000}"/>
    <cellStyle name="Normal 2 2 2 2 2 2 27 2 8" xfId="11805" xr:uid="{00000000-0005-0000-0000-00001D2E0000}"/>
    <cellStyle name="Normal 2 2 2 2 2 2 27 2 9" xfId="11806" xr:uid="{00000000-0005-0000-0000-00001E2E0000}"/>
    <cellStyle name="Normal 2 2 2 2 2 2 27 3" xfId="11807" xr:uid="{00000000-0005-0000-0000-00001F2E0000}"/>
    <cellStyle name="Normal 2 2 2 2 2 2 27 3 10" xfId="11808" xr:uid="{00000000-0005-0000-0000-0000202E0000}"/>
    <cellStyle name="Normal 2 2 2 2 2 2 27 3 2" xfId="11809" xr:uid="{00000000-0005-0000-0000-0000212E0000}"/>
    <cellStyle name="Normal 2 2 2 2 2 2 27 3 3" xfId="11810" xr:uid="{00000000-0005-0000-0000-0000222E0000}"/>
    <cellStyle name="Normal 2 2 2 2 2 2 27 3 4" xfId="11811" xr:uid="{00000000-0005-0000-0000-0000232E0000}"/>
    <cellStyle name="Normal 2 2 2 2 2 2 27 3 5" xfId="11812" xr:uid="{00000000-0005-0000-0000-0000242E0000}"/>
    <cellStyle name="Normal 2 2 2 2 2 2 27 3 6" xfId="11813" xr:uid="{00000000-0005-0000-0000-0000252E0000}"/>
    <cellStyle name="Normal 2 2 2 2 2 2 27 3 7" xfId="11814" xr:uid="{00000000-0005-0000-0000-0000262E0000}"/>
    <cellStyle name="Normal 2 2 2 2 2 2 27 3 8" xfId="11815" xr:uid="{00000000-0005-0000-0000-0000272E0000}"/>
    <cellStyle name="Normal 2 2 2 2 2 2 27 3 9" xfId="11816" xr:uid="{00000000-0005-0000-0000-0000282E0000}"/>
    <cellStyle name="Normal 2 2 2 2 2 2 27 4" xfId="11817" xr:uid="{00000000-0005-0000-0000-0000292E0000}"/>
    <cellStyle name="Normal 2 2 2 2 2 2 27 4 10" xfId="11818" xr:uid="{00000000-0005-0000-0000-00002A2E0000}"/>
    <cellStyle name="Normal 2 2 2 2 2 2 27 4 2" xfId="11819" xr:uid="{00000000-0005-0000-0000-00002B2E0000}"/>
    <cellStyle name="Normal 2 2 2 2 2 2 27 4 3" xfId="11820" xr:uid="{00000000-0005-0000-0000-00002C2E0000}"/>
    <cellStyle name="Normal 2 2 2 2 2 2 27 4 4" xfId="11821" xr:uid="{00000000-0005-0000-0000-00002D2E0000}"/>
    <cellStyle name="Normal 2 2 2 2 2 2 27 4 5" xfId="11822" xr:uid="{00000000-0005-0000-0000-00002E2E0000}"/>
    <cellStyle name="Normal 2 2 2 2 2 2 27 4 6" xfId="11823" xr:uid="{00000000-0005-0000-0000-00002F2E0000}"/>
    <cellStyle name="Normal 2 2 2 2 2 2 27 4 7" xfId="11824" xr:uid="{00000000-0005-0000-0000-0000302E0000}"/>
    <cellStyle name="Normal 2 2 2 2 2 2 27 4 8" xfId="11825" xr:uid="{00000000-0005-0000-0000-0000312E0000}"/>
    <cellStyle name="Normal 2 2 2 2 2 2 27 4 9" xfId="11826" xr:uid="{00000000-0005-0000-0000-0000322E0000}"/>
    <cellStyle name="Normal 2 2 2 2 2 2 27 5" xfId="11827" xr:uid="{00000000-0005-0000-0000-0000332E0000}"/>
    <cellStyle name="Normal 2 2 2 2 2 2 27 5 10" xfId="11828" xr:uid="{00000000-0005-0000-0000-0000342E0000}"/>
    <cellStyle name="Normal 2 2 2 2 2 2 27 5 2" xfId="11829" xr:uid="{00000000-0005-0000-0000-0000352E0000}"/>
    <cellStyle name="Normal 2 2 2 2 2 2 27 5 3" xfId="11830" xr:uid="{00000000-0005-0000-0000-0000362E0000}"/>
    <cellStyle name="Normal 2 2 2 2 2 2 27 5 4" xfId="11831" xr:uid="{00000000-0005-0000-0000-0000372E0000}"/>
    <cellStyle name="Normal 2 2 2 2 2 2 27 5 5" xfId="11832" xr:uid="{00000000-0005-0000-0000-0000382E0000}"/>
    <cellStyle name="Normal 2 2 2 2 2 2 27 5 6" xfId="11833" xr:uid="{00000000-0005-0000-0000-0000392E0000}"/>
    <cellStyle name="Normal 2 2 2 2 2 2 27 5 7" xfId="11834" xr:uid="{00000000-0005-0000-0000-00003A2E0000}"/>
    <cellStyle name="Normal 2 2 2 2 2 2 27 5 8" xfId="11835" xr:uid="{00000000-0005-0000-0000-00003B2E0000}"/>
    <cellStyle name="Normal 2 2 2 2 2 2 27 5 9" xfId="11836" xr:uid="{00000000-0005-0000-0000-00003C2E0000}"/>
    <cellStyle name="Normal 2 2 2 2 2 2 27 6" xfId="11837" xr:uid="{00000000-0005-0000-0000-00003D2E0000}"/>
    <cellStyle name="Normal 2 2 2 2 2 2 27 7" xfId="11838" xr:uid="{00000000-0005-0000-0000-00003E2E0000}"/>
    <cellStyle name="Normal 2 2 2 2 2 2 27 8" xfId="11839" xr:uid="{00000000-0005-0000-0000-00003F2E0000}"/>
    <cellStyle name="Normal 2 2 2 2 2 2 27 9" xfId="11840" xr:uid="{00000000-0005-0000-0000-0000402E0000}"/>
    <cellStyle name="Normal 2 2 2 2 2 2 28" xfId="11841" xr:uid="{00000000-0005-0000-0000-0000412E0000}"/>
    <cellStyle name="Normal 2 2 2 2 2 2 28 10" xfId="11842" xr:uid="{00000000-0005-0000-0000-0000422E0000}"/>
    <cellStyle name="Normal 2 2 2 2 2 2 28 11" xfId="11843" xr:uid="{00000000-0005-0000-0000-0000432E0000}"/>
    <cellStyle name="Normal 2 2 2 2 2 2 28 12" xfId="11844" xr:uid="{00000000-0005-0000-0000-0000442E0000}"/>
    <cellStyle name="Normal 2 2 2 2 2 2 28 13" xfId="11845" xr:uid="{00000000-0005-0000-0000-0000452E0000}"/>
    <cellStyle name="Normal 2 2 2 2 2 2 28 14" xfId="11846" xr:uid="{00000000-0005-0000-0000-0000462E0000}"/>
    <cellStyle name="Normal 2 2 2 2 2 2 28 2" xfId="11847" xr:uid="{00000000-0005-0000-0000-0000472E0000}"/>
    <cellStyle name="Normal 2 2 2 2 2 2 28 2 10" xfId="11848" xr:uid="{00000000-0005-0000-0000-0000482E0000}"/>
    <cellStyle name="Normal 2 2 2 2 2 2 28 2 2" xfId="11849" xr:uid="{00000000-0005-0000-0000-0000492E0000}"/>
    <cellStyle name="Normal 2 2 2 2 2 2 28 2 3" xfId="11850" xr:uid="{00000000-0005-0000-0000-00004A2E0000}"/>
    <cellStyle name="Normal 2 2 2 2 2 2 28 2 4" xfId="11851" xr:uid="{00000000-0005-0000-0000-00004B2E0000}"/>
    <cellStyle name="Normal 2 2 2 2 2 2 28 2 5" xfId="11852" xr:uid="{00000000-0005-0000-0000-00004C2E0000}"/>
    <cellStyle name="Normal 2 2 2 2 2 2 28 2 6" xfId="11853" xr:uid="{00000000-0005-0000-0000-00004D2E0000}"/>
    <cellStyle name="Normal 2 2 2 2 2 2 28 2 7" xfId="11854" xr:uid="{00000000-0005-0000-0000-00004E2E0000}"/>
    <cellStyle name="Normal 2 2 2 2 2 2 28 2 8" xfId="11855" xr:uid="{00000000-0005-0000-0000-00004F2E0000}"/>
    <cellStyle name="Normal 2 2 2 2 2 2 28 2 9" xfId="11856" xr:uid="{00000000-0005-0000-0000-0000502E0000}"/>
    <cellStyle name="Normal 2 2 2 2 2 2 28 3" xfId="11857" xr:uid="{00000000-0005-0000-0000-0000512E0000}"/>
    <cellStyle name="Normal 2 2 2 2 2 2 28 3 10" xfId="11858" xr:uid="{00000000-0005-0000-0000-0000522E0000}"/>
    <cellStyle name="Normal 2 2 2 2 2 2 28 3 2" xfId="11859" xr:uid="{00000000-0005-0000-0000-0000532E0000}"/>
    <cellStyle name="Normal 2 2 2 2 2 2 28 3 3" xfId="11860" xr:uid="{00000000-0005-0000-0000-0000542E0000}"/>
    <cellStyle name="Normal 2 2 2 2 2 2 28 3 4" xfId="11861" xr:uid="{00000000-0005-0000-0000-0000552E0000}"/>
    <cellStyle name="Normal 2 2 2 2 2 2 28 3 5" xfId="11862" xr:uid="{00000000-0005-0000-0000-0000562E0000}"/>
    <cellStyle name="Normal 2 2 2 2 2 2 28 3 6" xfId="11863" xr:uid="{00000000-0005-0000-0000-0000572E0000}"/>
    <cellStyle name="Normal 2 2 2 2 2 2 28 3 7" xfId="11864" xr:uid="{00000000-0005-0000-0000-0000582E0000}"/>
    <cellStyle name="Normal 2 2 2 2 2 2 28 3 8" xfId="11865" xr:uid="{00000000-0005-0000-0000-0000592E0000}"/>
    <cellStyle name="Normal 2 2 2 2 2 2 28 3 9" xfId="11866" xr:uid="{00000000-0005-0000-0000-00005A2E0000}"/>
    <cellStyle name="Normal 2 2 2 2 2 2 28 4" xfId="11867" xr:uid="{00000000-0005-0000-0000-00005B2E0000}"/>
    <cellStyle name="Normal 2 2 2 2 2 2 28 4 10" xfId="11868" xr:uid="{00000000-0005-0000-0000-00005C2E0000}"/>
    <cellStyle name="Normal 2 2 2 2 2 2 28 4 2" xfId="11869" xr:uid="{00000000-0005-0000-0000-00005D2E0000}"/>
    <cellStyle name="Normal 2 2 2 2 2 2 28 4 3" xfId="11870" xr:uid="{00000000-0005-0000-0000-00005E2E0000}"/>
    <cellStyle name="Normal 2 2 2 2 2 2 28 4 4" xfId="11871" xr:uid="{00000000-0005-0000-0000-00005F2E0000}"/>
    <cellStyle name="Normal 2 2 2 2 2 2 28 4 5" xfId="11872" xr:uid="{00000000-0005-0000-0000-0000602E0000}"/>
    <cellStyle name="Normal 2 2 2 2 2 2 28 4 6" xfId="11873" xr:uid="{00000000-0005-0000-0000-0000612E0000}"/>
    <cellStyle name="Normal 2 2 2 2 2 2 28 4 7" xfId="11874" xr:uid="{00000000-0005-0000-0000-0000622E0000}"/>
    <cellStyle name="Normal 2 2 2 2 2 2 28 4 8" xfId="11875" xr:uid="{00000000-0005-0000-0000-0000632E0000}"/>
    <cellStyle name="Normal 2 2 2 2 2 2 28 4 9" xfId="11876" xr:uid="{00000000-0005-0000-0000-0000642E0000}"/>
    <cellStyle name="Normal 2 2 2 2 2 2 28 5" xfId="11877" xr:uid="{00000000-0005-0000-0000-0000652E0000}"/>
    <cellStyle name="Normal 2 2 2 2 2 2 28 5 10" xfId="11878" xr:uid="{00000000-0005-0000-0000-0000662E0000}"/>
    <cellStyle name="Normal 2 2 2 2 2 2 28 5 2" xfId="11879" xr:uid="{00000000-0005-0000-0000-0000672E0000}"/>
    <cellStyle name="Normal 2 2 2 2 2 2 28 5 3" xfId="11880" xr:uid="{00000000-0005-0000-0000-0000682E0000}"/>
    <cellStyle name="Normal 2 2 2 2 2 2 28 5 4" xfId="11881" xr:uid="{00000000-0005-0000-0000-0000692E0000}"/>
    <cellStyle name="Normal 2 2 2 2 2 2 28 5 5" xfId="11882" xr:uid="{00000000-0005-0000-0000-00006A2E0000}"/>
    <cellStyle name="Normal 2 2 2 2 2 2 28 5 6" xfId="11883" xr:uid="{00000000-0005-0000-0000-00006B2E0000}"/>
    <cellStyle name="Normal 2 2 2 2 2 2 28 5 7" xfId="11884" xr:uid="{00000000-0005-0000-0000-00006C2E0000}"/>
    <cellStyle name="Normal 2 2 2 2 2 2 28 5 8" xfId="11885" xr:uid="{00000000-0005-0000-0000-00006D2E0000}"/>
    <cellStyle name="Normal 2 2 2 2 2 2 28 5 9" xfId="11886" xr:uid="{00000000-0005-0000-0000-00006E2E0000}"/>
    <cellStyle name="Normal 2 2 2 2 2 2 28 6" xfId="11887" xr:uid="{00000000-0005-0000-0000-00006F2E0000}"/>
    <cellStyle name="Normal 2 2 2 2 2 2 28 7" xfId="11888" xr:uid="{00000000-0005-0000-0000-0000702E0000}"/>
    <cellStyle name="Normal 2 2 2 2 2 2 28 8" xfId="11889" xr:uid="{00000000-0005-0000-0000-0000712E0000}"/>
    <cellStyle name="Normal 2 2 2 2 2 2 28 9" xfId="11890" xr:uid="{00000000-0005-0000-0000-0000722E0000}"/>
    <cellStyle name="Normal 2 2 2 2 2 2 29" xfId="11891" xr:uid="{00000000-0005-0000-0000-0000732E0000}"/>
    <cellStyle name="Normal 2 2 2 2 2 2 29 10" xfId="11892" xr:uid="{00000000-0005-0000-0000-0000742E0000}"/>
    <cellStyle name="Normal 2 2 2 2 2 2 29 11" xfId="11893" xr:uid="{00000000-0005-0000-0000-0000752E0000}"/>
    <cellStyle name="Normal 2 2 2 2 2 2 29 12" xfId="11894" xr:uid="{00000000-0005-0000-0000-0000762E0000}"/>
    <cellStyle name="Normal 2 2 2 2 2 2 29 13" xfId="11895" xr:uid="{00000000-0005-0000-0000-0000772E0000}"/>
    <cellStyle name="Normal 2 2 2 2 2 2 29 14" xfId="11896" xr:uid="{00000000-0005-0000-0000-0000782E0000}"/>
    <cellStyle name="Normal 2 2 2 2 2 2 29 2" xfId="11897" xr:uid="{00000000-0005-0000-0000-0000792E0000}"/>
    <cellStyle name="Normal 2 2 2 2 2 2 29 2 10" xfId="11898" xr:uid="{00000000-0005-0000-0000-00007A2E0000}"/>
    <cellStyle name="Normal 2 2 2 2 2 2 29 2 2" xfId="11899" xr:uid="{00000000-0005-0000-0000-00007B2E0000}"/>
    <cellStyle name="Normal 2 2 2 2 2 2 29 2 3" xfId="11900" xr:uid="{00000000-0005-0000-0000-00007C2E0000}"/>
    <cellStyle name="Normal 2 2 2 2 2 2 29 2 4" xfId="11901" xr:uid="{00000000-0005-0000-0000-00007D2E0000}"/>
    <cellStyle name="Normal 2 2 2 2 2 2 29 2 5" xfId="11902" xr:uid="{00000000-0005-0000-0000-00007E2E0000}"/>
    <cellStyle name="Normal 2 2 2 2 2 2 29 2 6" xfId="11903" xr:uid="{00000000-0005-0000-0000-00007F2E0000}"/>
    <cellStyle name="Normal 2 2 2 2 2 2 29 2 7" xfId="11904" xr:uid="{00000000-0005-0000-0000-0000802E0000}"/>
    <cellStyle name="Normal 2 2 2 2 2 2 29 2 8" xfId="11905" xr:uid="{00000000-0005-0000-0000-0000812E0000}"/>
    <cellStyle name="Normal 2 2 2 2 2 2 29 2 9" xfId="11906" xr:uid="{00000000-0005-0000-0000-0000822E0000}"/>
    <cellStyle name="Normal 2 2 2 2 2 2 29 3" xfId="11907" xr:uid="{00000000-0005-0000-0000-0000832E0000}"/>
    <cellStyle name="Normal 2 2 2 2 2 2 29 3 10" xfId="11908" xr:uid="{00000000-0005-0000-0000-0000842E0000}"/>
    <cellStyle name="Normal 2 2 2 2 2 2 29 3 2" xfId="11909" xr:uid="{00000000-0005-0000-0000-0000852E0000}"/>
    <cellStyle name="Normal 2 2 2 2 2 2 29 3 3" xfId="11910" xr:uid="{00000000-0005-0000-0000-0000862E0000}"/>
    <cellStyle name="Normal 2 2 2 2 2 2 29 3 4" xfId="11911" xr:uid="{00000000-0005-0000-0000-0000872E0000}"/>
    <cellStyle name="Normal 2 2 2 2 2 2 29 3 5" xfId="11912" xr:uid="{00000000-0005-0000-0000-0000882E0000}"/>
    <cellStyle name="Normal 2 2 2 2 2 2 29 3 6" xfId="11913" xr:uid="{00000000-0005-0000-0000-0000892E0000}"/>
    <cellStyle name="Normal 2 2 2 2 2 2 29 3 7" xfId="11914" xr:uid="{00000000-0005-0000-0000-00008A2E0000}"/>
    <cellStyle name="Normal 2 2 2 2 2 2 29 3 8" xfId="11915" xr:uid="{00000000-0005-0000-0000-00008B2E0000}"/>
    <cellStyle name="Normal 2 2 2 2 2 2 29 3 9" xfId="11916" xr:uid="{00000000-0005-0000-0000-00008C2E0000}"/>
    <cellStyle name="Normal 2 2 2 2 2 2 29 4" xfId="11917" xr:uid="{00000000-0005-0000-0000-00008D2E0000}"/>
    <cellStyle name="Normal 2 2 2 2 2 2 29 4 10" xfId="11918" xr:uid="{00000000-0005-0000-0000-00008E2E0000}"/>
    <cellStyle name="Normal 2 2 2 2 2 2 29 4 2" xfId="11919" xr:uid="{00000000-0005-0000-0000-00008F2E0000}"/>
    <cellStyle name="Normal 2 2 2 2 2 2 29 4 3" xfId="11920" xr:uid="{00000000-0005-0000-0000-0000902E0000}"/>
    <cellStyle name="Normal 2 2 2 2 2 2 29 4 4" xfId="11921" xr:uid="{00000000-0005-0000-0000-0000912E0000}"/>
    <cellStyle name="Normal 2 2 2 2 2 2 29 4 5" xfId="11922" xr:uid="{00000000-0005-0000-0000-0000922E0000}"/>
    <cellStyle name="Normal 2 2 2 2 2 2 29 4 6" xfId="11923" xr:uid="{00000000-0005-0000-0000-0000932E0000}"/>
    <cellStyle name="Normal 2 2 2 2 2 2 29 4 7" xfId="11924" xr:uid="{00000000-0005-0000-0000-0000942E0000}"/>
    <cellStyle name="Normal 2 2 2 2 2 2 29 4 8" xfId="11925" xr:uid="{00000000-0005-0000-0000-0000952E0000}"/>
    <cellStyle name="Normal 2 2 2 2 2 2 29 4 9" xfId="11926" xr:uid="{00000000-0005-0000-0000-0000962E0000}"/>
    <cellStyle name="Normal 2 2 2 2 2 2 29 5" xfId="11927" xr:uid="{00000000-0005-0000-0000-0000972E0000}"/>
    <cellStyle name="Normal 2 2 2 2 2 2 29 5 10" xfId="11928" xr:uid="{00000000-0005-0000-0000-0000982E0000}"/>
    <cellStyle name="Normal 2 2 2 2 2 2 29 5 2" xfId="11929" xr:uid="{00000000-0005-0000-0000-0000992E0000}"/>
    <cellStyle name="Normal 2 2 2 2 2 2 29 5 3" xfId="11930" xr:uid="{00000000-0005-0000-0000-00009A2E0000}"/>
    <cellStyle name="Normal 2 2 2 2 2 2 29 5 4" xfId="11931" xr:uid="{00000000-0005-0000-0000-00009B2E0000}"/>
    <cellStyle name="Normal 2 2 2 2 2 2 29 5 5" xfId="11932" xr:uid="{00000000-0005-0000-0000-00009C2E0000}"/>
    <cellStyle name="Normal 2 2 2 2 2 2 29 5 6" xfId="11933" xr:uid="{00000000-0005-0000-0000-00009D2E0000}"/>
    <cellStyle name="Normal 2 2 2 2 2 2 29 5 7" xfId="11934" xr:uid="{00000000-0005-0000-0000-00009E2E0000}"/>
    <cellStyle name="Normal 2 2 2 2 2 2 29 5 8" xfId="11935" xr:uid="{00000000-0005-0000-0000-00009F2E0000}"/>
    <cellStyle name="Normal 2 2 2 2 2 2 29 5 9" xfId="11936" xr:uid="{00000000-0005-0000-0000-0000A02E0000}"/>
    <cellStyle name="Normal 2 2 2 2 2 2 29 6" xfId="11937" xr:uid="{00000000-0005-0000-0000-0000A12E0000}"/>
    <cellStyle name="Normal 2 2 2 2 2 2 29 7" xfId="11938" xr:uid="{00000000-0005-0000-0000-0000A22E0000}"/>
    <cellStyle name="Normal 2 2 2 2 2 2 29 8" xfId="11939" xr:uid="{00000000-0005-0000-0000-0000A32E0000}"/>
    <cellStyle name="Normal 2 2 2 2 2 2 29 9" xfId="11940" xr:uid="{00000000-0005-0000-0000-0000A42E0000}"/>
    <cellStyle name="Normal 2 2 2 2 2 2 3" xfId="11941" xr:uid="{00000000-0005-0000-0000-0000A52E0000}"/>
    <cellStyle name="Normal 2 2 2 2 2 2 3 10" xfId="11942" xr:uid="{00000000-0005-0000-0000-0000A62E0000}"/>
    <cellStyle name="Normal 2 2 2 2 2 2 3 11" xfId="11943" xr:uid="{00000000-0005-0000-0000-0000A72E0000}"/>
    <cellStyle name="Normal 2 2 2 2 2 2 3 12" xfId="11944" xr:uid="{00000000-0005-0000-0000-0000A82E0000}"/>
    <cellStyle name="Normal 2 2 2 2 2 2 3 13" xfId="11945" xr:uid="{00000000-0005-0000-0000-0000A92E0000}"/>
    <cellStyle name="Normal 2 2 2 2 2 2 3 14" xfId="11946" xr:uid="{00000000-0005-0000-0000-0000AA2E0000}"/>
    <cellStyle name="Normal 2 2 2 2 2 2 3 15" xfId="11947" xr:uid="{00000000-0005-0000-0000-0000AB2E0000}"/>
    <cellStyle name="Normal 2 2 2 2 2 2 3 16" xfId="11948" xr:uid="{00000000-0005-0000-0000-0000AC2E0000}"/>
    <cellStyle name="Normal 2 2 2 2 2 2 3 2" xfId="11949" xr:uid="{00000000-0005-0000-0000-0000AD2E0000}"/>
    <cellStyle name="Normal 2 2 2 2 2 2 3 2 10" xfId="11950" xr:uid="{00000000-0005-0000-0000-0000AE2E0000}"/>
    <cellStyle name="Normal 2 2 2 2 2 2 3 2 2" xfId="11951" xr:uid="{00000000-0005-0000-0000-0000AF2E0000}"/>
    <cellStyle name="Normal 2 2 2 2 2 2 3 2 3" xfId="11952" xr:uid="{00000000-0005-0000-0000-0000B02E0000}"/>
    <cellStyle name="Normal 2 2 2 2 2 2 3 2 4" xfId="11953" xr:uid="{00000000-0005-0000-0000-0000B12E0000}"/>
    <cellStyle name="Normal 2 2 2 2 2 2 3 2 5" xfId="11954" xr:uid="{00000000-0005-0000-0000-0000B22E0000}"/>
    <cellStyle name="Normal 2 2 2 2 2 2 3 2 6" xfId="11955" xr:uid="{00000000-0005-0000-0000-0000B32E0000}"/>
    <cellStyle name="Normal 2 2 2 2 2 2 3 2 7" xfId="11956" xr:uid="{00000000-0005-0000-0000-0000B42E0000}"/>
    <cellStyle name="Normal 2 2 2 2 2 2 3 2 8" xfId="11957" xr:uid="{00000000-0005-0000-0000-0000B52E0000}"/>
    <cellStyle name="Normal 2 2 2 2 2 2 3 2 9" xfId="11958" xr:uid="{00000000-0005-0000-0000-0000B62E0000}"/>
    <cellStyle name="Normal 2 2 2 2 2 2 3 3" xfId="11959" xr:uid="{00000000-0005-0000-0000-0000B72E0000}"/>
    <cellStyle name="Normal 2 2 2 2 2 2 3 3 10" xfId="11960" xr:uid="{00000000-0005-0000-0000-0000B82E0000}"/>
    <cellStyle name="Normal 2 2 2 2 2 2 3 3 2" xfId="11961" xr:uid="{00000000-0005-0000-0000-0000B92E0000}"/>
    <cellStyle name="Normal 2 2 2 2 2 2 3 3 3" xfId="11962" xr:uid="{00000000-0005-0000-0000-0000BA2E0000}"/>
    <cellStyle name="Normal 2 2 2 2 2 2 3 3 4" xfId="11963" xr:uid="{00000000-0005-0000-0000-0000BB2E0000}"/>
    <cellStyle name="Normal 2 2 2 2 2 2 3 3 5" xfId="11964" xr:uid="{00000000-0005-0000-0000-0000BC2E0000}"/>
    <cellStyle name="Normal 2 2 2 2 2 2 3 3 6" xfId="11965" xr:uid="{00000000-0005-0000-0000-0000BD2E0000}"/>
    <cellStyle name="Normal 2 2 2 2 2 2 3 3 7" xfId="11966" xr:uid="{00000000-0005-0000-0000-0000BE2E0000}"/>
    <cellStyle name="Normal 2 2 2 2 2 2 3 3 8" xfId="11967" xr:uid="{00000000-0005-0000-0000-0000BF2E0000}"/>
    <cellStyle name="Normal 2 2 2 2 2 2 3 3 9" xfId="11968" xr:uid="{00000000-0005-0000-0000-0000C02E0000}"/>
    <cellStyle name="Normal 2 2 2 2 2 2 3 4" xfId="11969" xr:uid="{00000000-0005-0000-0000-0000C12E0000}"/>
    <cellStyle name="Normal 2 2 2 2 2 2 3 4 10" xfId="11970" xr:uid="{00000000-0005-0000-0000-0000C22E0000}"/>
    <cellStyle name="Normal 2 2 2 2 2 2 3 4 2" xfId="11971" xr:uid="{00000000-0005-0000-0000-0000C32E0000}"/>
    <cellStyle name="Normal 2 2 2 2 2 2 3 4 3" xfId="11972" xr:uid="{00000000-0005-0000-0000-0000C42E0000}"/>
    <cellStyle name="Normal 2 2 2 2 2 2 3 4 4" xfId="11973" xr:uid="{00000000-0005-0000-0000-0000C52E0000}"/>
    <cellStyle name="Normal 2 2 2 2 2 2 3 4 5" xfId="11974" xr:uid="{00000000-0005-0000-0000-0000C62E0000}"/>
    <cellStyle name="Normal 2 2 2 2 2 2 3 4 6" xfId="11975" xr:uid="{00000000-0005-0000-0000-0000C72E0000}"/>
    <cellStyle name="Normal 2 2 2 2 2 2 3 4 7" xfId="11976" xr:uid="{00000000-0005-0000-0000-0000C82E0000}"/>
    <cellStyle name="Normal 2 2 2 2 2 2 3 4 8" xfId="11977" xr:uid="{00000000-0005-0000-0000-0000C92E0000}"/>
    <cellStyle name="Normal 2 2 2 2 2 2 3 4 9" xfId="11978" xr:uid="{00000000-0005-0000-0000-0000CA2E0000}"/>
    <cellStyle name="Normal 2 2 2 2 2 2 3 5" xfId="11979" xr:uid="{00000000-0005-0000-0000-0000CB2E0000}"/>
    <cellStyle name="Normal 2 2 2 2 2 2 3 5 10" xfId="11980" xr:uid="{00000000-0005-0000-0000-0000CC2E0000}"/>
    <cellStyle name="Normal 2 2 2 2 2 2 3 5 2" xfId="11981" xr:uid="{00000000-0005-0000-0000-0000CD2E0000}"/>
    <cellStyle name="Normal 2 2 2 2 2 2 3 5 3" xfId="11982" xr:uid="{00000000-0005-0000-0000-0000CE2E0000}"/>
    <cellStyle name="Normal 2 2 2 2 2 2 3 5 4" xfId="11983" xr:uid="{00000000-0005-0000-0000-0000CF2E0000}"/>
    <cellStyle name="Normal 2 2 2 2 2 2 3 5 5" xfId="11984" xr:uid="{00000000-0005-0000-0000-0000D02E0000}"/>
    <cellStyle name="Normal 2 2 2 2 2 2 3 5 6" xfId="11985" xr:uid="{00000000-0005-0000-0000-0000D12E0000}"/>
    <cellStyle name="Normal 2 2 2 2 2 2 3 5 7" xfId="11986" xr:uid="{00000000-0005-0000-0000-0000D22E0000}"/>
    <cellStyle name="Normal 2 2 2 2 2 2 3 5 8" xfId="11987" xr:uid="{00000000-0005-0000-0000-0000D32E0000}"/>
    <cellStyle name="Normal 2 2 2 2 2 2 3 5 9" xfId="11988" xr:uid="{00000000-0005-0000-0000-0000D42E0000}"/>
    <cellStyle name="Normal 2 2 2 2 2 2 3 6" xfId="11989" xr:uid="{00000000-0005-0000-0000-0000D52E0000}"/>
    <cellStyle name="Normal 2 2 2 2 2 2 3 7" xfId="11990" xr:uid="{00000000-0005-0000-0000-0000D62E0000}"/>
    <cellStyle name="Normal 2 2 2 2 2 2 3 8" xfId="11991" xr:uid="{00000000-0005-0000-0000-0000D72E0000}"/>
    <cellStyle name="Normal 2 2 2 2 2 2 3 9" xfId="11992" xr:uid="{00000000-0005-0000-0000-0000D82E0000}"/>
    <cellStyle name="Normal 2 2 2 2 2 2 30" xfId="11993" xr:uid="{00000000-0005-0000-0000-0000D92E0000}"/>
    <cellStyle name="Normal 2 2 2 2 2 2 30 10" xfId="11994" xr:uid="{00000000-0005-0000-0000-0000DA2E0000}"/>
    <cellStyle name="Normal 2 2 2 2 2 2 30 11" xfId="11995" xr:uid="{00000000-0005-0000-0000-0000DB2E0000}"/>
    <cellStyle name="Normal 2 2 2 2 2 2 30 12" xfId="11996" xr:uid="{00000000-0005-0000-0000-0000DC2E0000}"/>
    <cellStyle name="Normal 2 2 2 2 2 2 30 13" xfId="11997" xr:uid="{00000000-0005-0000-0000-0000DD2E0000}"/>
    <cellStyle name="Normal 2 2 2 2 2 2 30 14" xfId="11998" xr:uid="{00000000-0005-0000-0000-0000DE2E0000}"/>
    <cellStyle name="Normal 2 2 2 2 2 2 30 2" xfId="11999" xr:uid="{00000000-0005-0000-0000-0000DF2E0000}"/>
    <cellStyle name="Normal 2 2 2 2 2 2 30 2 10" xfId="12000" xr:uid="{00000000-0005-0000-0000-0000E02E0000}"/>
    <cellStyle name="Normal 2 2 2 2 2 2 30 2 2" xfId="12001" xr:uid="{00000000-0005-0000-0000-0000E12E0000}"/>
    <cellStyle name="Normal 2 2 2 2 2 2 30 2 3" xfId="12002" xr:uid="{00000000-0005-0000-0000-0000E22E0000}"/>
    <cellStyle name="Normal 2 2 2 2 2 2 30 2 4" xfId="12003" xr:uid="{00000000-0005-0000-0000-0000E32E0000}"/>
    <cellStyle name="Normal 2 2 2 2 2 2 30 2 5" xfId="12004" xr:uid="{00000000-0005-0000-0000-0000E42E0000}"/>
    <cellStyle name="Normal 2 2 2 2 2 2 30 2 6" xfId="12005" xr:uid="{00000000-0005-0000-0000-0000E52E0000}"/>
    <cellStyle name="Normal 2 2 2 2 2 2 30 2 7" xfId="12006" xr:uid="{00000000-0005-0000-0000-0000E62E0000}"/>
    <cellStyle name="Normal 2 2 2 2 2 2 30 2 8" xfId="12007" xr:uid="{00000000-0005-0000-0000-0000E72E0000}"/>
    <cellStyle name="Normal 2 2 2 2 2 2 30 2 9" xfId="12008" xr:uid="{00000000-0005-0000-0000-0000E82E0000}"/>
    <cellStyle name="Normal 2 2 2 2 2 2 30 3" xfId="12009" xr:uid="{00000000-0005-0000-0000-0000E92E0000}"/>
    <cellStyle name="Normal 2 2 2 2 2 2 30 3 10" xfId="12010" xr:uid="{00000000-0005-0000-0000-0000EA2E0000}"/>
    <cellStyle name="Normal 2 2 2 2 2 2 30 3 2" xfId="12011" xr:uid="{00000000-0005-0000-0000-0000EB2E0000}"/>
    <cellStyle name="Normal 2 2 2 2 2 2 30 3 3" xfId="12012" xr:uid="{00000000-0005-0000-0000-0000EC2E0000}"/>
    <cellStyle name="Normal 2 2 2 2 2 2 30 3 4" xfId="12013" xr:uid="{00000000-0005-0000-0000-0000ED2E0000}"/>
    <cellStyle name="Normal 2 2 2 2 2 2 30 3 5" xfId="12014" xr:uid="{00000000-0005-0000-0000-0000EE2E0000}"/>
    <cellStyle name="Normal 2 2 2 2 2 2 30 3 6" xfId="12015" xr:uid="{00000000-0005-0000-0000-0000EF2E0000}"/>
    <cellStyle name="Normal 2 2 2 2 2 2 30 3 7" xfId="12016" xr:uid="{00000000-0005-0000-0000-0000F02E0000}"/>
    <cellStyle name="Normal 2 2 2 2 2 2 30 3 8" xfId="12017" xr:uid="{00000000-0005-0000-0000-0000F12E0000}"/>
    <cellStyle name="Normal 2 2 2 2 2 2 30 3 9" xfId="12018" xr:uid="{00000000-0005-0000-0000-0000F22E0000}"/>
    <cellStyle name="Normal 2 2 2 2 2 2 30 4" xfId="12019" xr:uid="{00000000-0005-0000-0000-0000F32E0000}"/>
    <cellStyle name="Normal 2 2 2 2 2 2 30 4 10" xfId="12020" xr:uid="{00000000-0005-0000-0000-0000F42E0000}"/>
    <cellStyle name="Normal 2 2 2 2 2 2 30 4 2" xfId="12021" xr:uid="{00000000-0005-0000-0000-0000F52E0000}"/>
    <cellStyle name="Normal 2 2 2 2 2 2 30 4 3" xfId="12022" xr:uid="{00000000-0005-0000-0000-0000F62E0000}"/>
    <cellStyle name="Normal 2 2 2 2 2 2 30 4 4" xfId="12023" xr:uid="{00000000-0005-0000-0000-0000F72E0000}"/>
    <cellStyle name="Normal 2 2 2 2 2 2 30 4 5" xfId="12024" xr:uid="{00000000-0005-0000-0000-0000F82E0000}"/>
    <cellStyle name="Normal 2 2 2 2 2 2 30 4 6" xfId="12025" xr:uid="{00000000-0005-0000-0000-0000F92E0000}"/>
    <cellStyle name="Normal 2 2 2 2 2 2 30 4 7" xfId="12026" xr:uid="{00000000-0005-0000-0000-0000FA2E0000}"/>
    <cellStyle name="Normal 2 2 2 2 2 2 30 4 8" xfId="12027" xr:uid="{00000000-0005-0000-0000-0000FB2E0000}"/>
    <cellStyle name="Normal 2 2 2 2 2 2 30 4 9" xfId="12028" xr:uid="{00000000-0005-0000-0000-0000FC2E0000}"/>
    <cellStyle name="Normal 2 2 2 2 2 2 30 5" xfId="12029" xr:uid="{00000000-0005-0000-0000-0000FD2E0000}"/>
    <cellStyle name="Normal 2 2 2 2 2 2 30 5 10" xfId="12030" xr:uid="{00000000-0005-0000-0000-0000FE2E0000}"/>
    <cellStyle name="Normal 2 2 2 2 2 2 30 5 2" xfId="12031" xr:uid="{00000000-0005-0000-0000-0000FF2E0000}"/>
    <cellStyle name="Normal 2 2 2 2 2 2 30 5 3" xfId="12032" xr:uid="{00000000-0005-0000-0000-0000002F0000}"/>
    <cellStyle name="Normal 2 2 2 2 2 2 30 5 4" xfId="12033" xr:uid="{00000000-0005-0000-0000-0000012F0000}"/>
    <cellStyle name="Normal 2 2 2 2 2 2 30 5 5" xfId="12034" xr:uid="{00000000-0005-0000-0000-0000022F0000}"/>
    <cellStyle name="Normal 2 2 2 2 2 2 30 5 6" xfId="12035" xr:uid="{00000000-0005-0000-0000-0000032F0000}"/>
    <cellStyle name="Normal 2 2 2 2 2 2 30 5 7" xfId="12036" xr:uid="{00000000-0005-0000-0000-0000042F0000}"/>
    <cellStyle name="Normal 2 2 2 2 2 2 30 5 8" xfId="12037" xr:uid="{00000000-0005-0000-0000-0000052F0000}"/>
    <cellStyle name="Normal 2 2 2 2 2 2 30 5 9" xfId="12038" xr:uid="{00000000-0005-0000-0000-0000062F0000}"/>
    <cellStyle name="Normal 2 2 2 2 2 2 30 6" xfId="12039" xr:uid="{00000000-0005-0000-0000-0000072F0000}"/>
    <cellStyle name="Normal 2 2 2 2 2 2 30 7" xfId="12040" xr:uid="{00000000-0005-0000-0000-0000082F0000}"/>
    <cellStyle name="Normal 2 2 2 2 2 2 30 8" xfId="12041" xr:uid="{00000000-0005-0000-0000-0000092F0000}"/>
    <cellStyle name="Normal 2 2 2 2 2 2 30 9" xfId="12042" xr:uid="{00000000-0005-0000-0000-00000A2F0000}"/>
    <cellStyle name="Normal 2 2 2 2 2 2 31" xfId="12043" xr:uid="{00000000-0005-0000-0000-00000B2F0000}"/>
    <cellStyle name="Normal 2 2 2 2 2 2 31 10" xfId="12044" xr:uid="{00000000-0005-0000-0000-00000C2F0000}"/>
    <cellStyle name="Normal 2 2 2 2 2 2 31 11" xfId="12045" xr:uid="{00000000-0005-0000-0000-00000D2F0000}"/>
    <cellStyle name="Normal 2 2 2 2 2 2 31 12" xfId="12046" xr:uid="{00000000-0005-0000-0000-00000E2F0000}"/>
    <cellStyle name="Normal 2 2 2 2 2 2 31 13" xfId="12047" xr:uid="{00000000-0005-0000-0000-00000F2F0000}"/>
    <cellStyle name="Normal 2 2 2 2 2 2 31 14" xfId="12048" xr:uid="{00000000-0005-0000-0000-0000102F0000}"/>
    <cellStyle name="Normal 2 2 2 2 2 2 31 2" xfId="12049" xr:uid="{00000000-0005-0000-0000-0000112F0000}"/>
    <cellStyle name="Normal 2 2 2 2 2 2 31 2 10" xfId="12050" xr:uid="{00000000-0005-0000-0000-0000122F0000}"/>
    <cellStyle name="Normal 2 2 2 2 2 2 31 2 2" xfId="12051" xr:uid="{00000000-0005-0000-0000-0000132F0000}"/>
    <cellStyle name="Normal 2 2 2 2 2 2 31 2 3" xfId="12052" xr:uid="{00000000-0005-0000-0000-0000142F0000}"/>
    <cellStyle name="Normal 2 2 2 2 2 2 31 2 4" xfId="12053" xr:uid="{00000000-0005-0000-0000-0000152F0000}"/>
    <cellStyle name="Normal 2 2 2 2 2 2 31 2 5" xfId="12054" xr:uid="{00000000-0005-0000-0000-0000162F0000}"/>
    <cellStyle name="Normal 2 2 2 2 2 2 31 2 6" xfId="12055" xr:uid="{00000000-0005-0000-0000-0000172F0000}"/>
    <cellStyle name="Normal 2 2 2 2 2 2 31 2 7" xfId="12056" xr:uid="{00000000-0005-0000-0000-0000182F0000}"/>
    <cellStyle name="Normal 2 2 2 2 2 2 31 2 8" xfId="12057" xr:uid="{00000000-0005-0000-0000-0000192F0000}"/>
    <cellStyle name="Normal 2 2 2 2 2 2 31 2 9" xfId="12058" xr:uid="{00000000-0005-0000-0000-00001A2F0000}"/>
    <cellStyle name="Normal 2 2 2 2 2 2 31 3" xfId="12059" xr:uid="{00000000-0005-0000-0000-00001B2F0000}"/>
    <cellStyle name="Normal 2 2 2 2 2 2 31 3 10" xfId="12060" xr:uid="{00000000-0005-0000-0000-00001C2F0000}"/>
    <cellStyle name="Normal 2 2 2 2 2 2 31 3 2" xfId="12061" xr:uid="{00000000-0005-0000-0000-00001D2F0000}"/>
    <cellStyle name="Normal 2 2 2 2 2 2 31 3 3" xfId="12062" xr:uid="{00000000-0005-0000-0000-00001E2F0000}"/>
    <cellStyle name="Normal 2 2 2 2 2 2 31 3 4" xfId="12063" xr:uid="{00000000-0005-0000-0000-00001F2F0000}"/>
    <cellStyle name="Normal 2 2 2 2 2 2 31 3 5" xfId="12064" xr:uid="{00000000-0005-0000-0000-0000202F0000}"/>
    <cellStyle name="Normal 2 2 2 2 2 2 31 3 6" xfId="12065" xr:uid="{00000000-0005-0000-0000-0000212F0000}"/>
    <cellStyle name="Normal 2 2 2 2 2 2 31 3 7" xfId="12066" xr:uid="{00000000-0005-0000-0000-0000222F0000}"/>
    <cellStyle name="Normal 2 2 2 2 2 2 31 3 8" xfId="12067" xr:uid="{00000000-0005-0000-0000-0000232F0000}"/>
    <cellStyle name="Normal 2 2 2 2 2 2 31 3 9" xfId="12068" xr:uid="{00000000-0005-0000-0000-0000242F0000}"/>
    <cellStyle name="Normal 2 2 2 2 2 2 31 4" xfId="12069" xr:uid="{00000000-0005-0000-0000-0000252F0000}"/>
    <cellStyle name="Normal 2 2 2 2 2 2 31 4 10" xfId="12070" xr:uid="{00000000-0005-0000-0000-0000262F0000}"/>
    <cellStyle name="Normal 2 2 2 2 2 2 31 4 2" xfId="12071" xr:uid="{00000000-0005-0000-0000-0000272F0000}"/>
    <cellStyle name="Normal 2 2 2 2 2 2 31 4 3" xfId="12072" xr:uid="{00000000-0005-0000-0000-0000282F0000}"/>
    <cellStyle name="Normal 2 2 2 2 2 2 31 4 4" xfId="12073" xr:uid="{00000000-0005-0000-0000-0000292F0000}"/>
    <cellStyle name="Normal 2 2 2 2 2 2 31 4 5" xfId="12074" xr:uid="{00000000-0005-0000-0000-00002A2F0000}"/>
    <cellStyle name="Normal 2 2 2 2 2 2 31 4 6" xfId="12075" xr:uid="{00000000-0005-0000-0000-00002B2F0000}"/>
    <cellStyle name="Normal 2 2 2 2 2 2 31 4 7" xfId="12076" xr:uid="{00000000-0005-0000-0000-00002C2F0000}"/>
    <cellStyle name="Normal 2 2 2 2 2 2 31 4 8" xfId="12077" xr:uid="{00000000-0005-0000-0000-00002D2F0000}"/>
    <cellStyle name="Normal 2 2 2 2 2 2 31 4 9" xfId="12078" xr:uid="{00000000-0005-0000-0000-00002E2F0000}"/>
    <cellStyle name="Normal 2 2 2 2 2 2 31 5" xfId="12079" xr:uid="{00000000-0005-0000-0000-00002F2F0000}"/>
    <cellStyle name="Normal 2 2 2 2 2 2 31 5 10" xfId="12080" xr:uid="{00000000-0005-0000-0000-0000302F0000}"/>
    <cellStyle name="Normal 2 2 2 2 2 2 31 5 2" xfId="12081" xr:uid="{00000000-0005-0000-0000-0000312F0000}"/>
    <cellStyle name="Normal 2 2 2 2 2 2 31 5 3" xfId="12082" xr:uid="{00000000-0005-0000-0000-0000322F0000}"/>
    <cellStyle name="Normal 2 2 2 2 2 2 31 5 4" xfId="12083" xr:uid="{00000000-0005-0000-0000-0000332F0000}"/>
    <cellStyle name="Normal 2 2 2 2 2 2 31 5 5" xfId="12084" xr:uid="{00000000-0005-0000-0000-0000342F0000}"/>
    <cellStyle name="Normal 2 2 2 2 2 2 31 5 6" xfId="12085" xr:uid="{00000000-0005-0000-0000-0000352F0000}"/>
    <cellStyle name="Normal 2 2 2 2 2 2 31 5 7" xfId="12086" xr:uid="{00000000-0005-0000-0000-0000362F0000}"/>
    <cellStyle name="Normal 2 2 2 2 2 2 31 5 8" xfId="12087" xr:uid="{00000000-0005-0000-0000-0000372F0000}"/>
    <cellStyle name="Normal 2 2 2 2 2 2 31 5 9" xfId="12088" xr:uid="{00000000-0005-0000-0000-0000382F0000}"/>
    <cellStyle name="Normal 2 2 2 2 2 2 31 6" xfId="12089" xr:uid="{00000000-0005-0000-0000-0000392F0000}"/>
    <cellStyle name="Normal 2 2 2 2 2 2 31 7" xfId="12090" xr:uid="{00000000-0005-0000-0000-00003A2F0000}"/>
    <cellStyle name="Normal 2 2 2 2 2 2 31 8" xfId="12091" xr:uid="{00000000-0005-0000-0000-00003B2F0000}"/>
    <cellStyle name="Normal 2 2 2 2 2 2 31 9" xfId="12092" xr:uid="{00000000-0005-0000-0000-00003C2F0000}"/>
    <cellStyle name="Normal 2 2 2 2 2 2 32" xfId="12093" xr:uid="{00000000-0005-0000-0000-00003D2F0000}"/>
    <cellStyle name="Normal 2 2 2 2 2 2 32 10" xfId="12094" xr:uid="{00000000-0005-0000-0000-00003E2F0000}"/>
    <cellStyle name="Normal 2 2 2 2 2 2 32 11" xfId="12095" xr:uid="{00000000-0005-0000-0000-00003F2F0000}"/>
    <cellStyle name="Normal 2 2 2 2 2 2 32 12" xfId="12096" xr:uid="{00000000-0005-0000-0000-0000402F0000}"/>
    <cellStyle name="Normal 2 2 2 2 2 2 32 13" xfId="12097" xr:uid="{00000000-0005-0000-0000-0000412F0000}"/>
    <cellStyle name="Normal 2 2 2 2 2 2 32 14" xfId="12098" xr:uid="{00000000-0005-0000-0000-0000422F0000}"/>
    <cellStyle name="Normal 2 2 2 2 2 2 32 2" xfId="12099" xr:uid="{00000000-0005-0000-0000-0000432F0000}"/>
    <cellStyle name="Normal 2 2 2 2 2 2 32 2 10" xfId="12100" xr:uid="{00000000-0005-0000-0000-0000442F0000}"/>
    <cellStyle name="Normal 2 2 2 2 2 2 32 2 2" xfId="12101" xr:uid="{00000000-0005-0000-0000-0000452F0000}"/>
    <cellStyle name="Normal 2 2 2 2 2 2 32 2 3" xfId="12102" xr:uid="{00000000-0005-0000-0000-0000462F0000}"/>
    <cellStyle name="Normal 2 2 2 2 2 2 32 2 4" xfId="12103" xr:uid="{00000000-0005-0000-0000-0000472F0000}"/>
    <cellStyle name="Normal 2 2 2 2 2 2 32 2 5" xfId="12104" xr:uid="{00000000-0005-0000-0000-0000482F0000}"/>
    <cellStyle name="Normal 2 2 2 2 2 2 32 2 6" xfId="12105" xr:uid="{00000000-0005-0000-0000-0000492F0000}"/>
    <cellStyle name="Normal 2 2 2 2 2 2 32 2 7" xfId="12106" xr:uid="{00000000-0005-0000-0000-00004A2F0000}"/>
    <cellStyle name="Normal 2 2 2 2 2 2 32 2 8" xfId="12107" xr:uid="{00000000-0005-0000-0000-00004B2F0000}"/>
    <cellStyle name="Normal 2 2 2 2 2 2 32 2 9" xfId="12108" xr:uid="{00000000-0005-0000-0000-00004C2F0000}"/>
    <cellStyle name="Normal 2 2 2 2 2 2 32 3" xfId="12109" xr:uid="{00000000-0005-0000-0000-00004D2F0000}"/>
    <cellStyle name="Normal 2 2 2 2 2 2 32 3 10" xfId="12110" xr:uid="{00000000-0005-0000-0000-00004E2F0000}"/>
    <cellStyle name="Normal 2 2 2 2 2 2 32 3 2" xfId="12111" xr:uid="{00000000-0005-0000-0000-00004F2F0000}"/>
    <cellStyle name="Normal 2 2 2 2 2 2 32 3 3" xfId="12112" xr:uid="{00000000-0005-0000-0000-0000502F0000}"/>
    <cellStyle name="Normal 2 2 2 2 2 2 32 3 4" xfId="12113" xr:uid="{00000000-0005-0000-0000-0000512F0000}"/>
    <cellStyle name="Normal 2 2 2 2 2 2 32 3 5" xfId="12114" xr:uid="{00000000-0005-0000-0000-0000522F0000}"/>
    <cellStyle name="Normal 2 2 2 2 2 2 32 3 6" xfId="12115" xr:uid="{00000000-0005-0000-0000-0000532F0000}"/>
    <cellStyle name="Normal 2 2 2 2 2 2 32 3 7" xfId="12116" xr:uid="{00000000-0005-0000-0000-0000542F0000}"/>
    <cellStyle name="Normal 2 2 2 2 2 2 32 3 8" xfId="12117" xr:uid="{00000000-0005-0000-0000-0000552F0000}"/>
    <cellStyle name="Normal 2 2 2 2 2 2 32 3 9" xfId="12118" xr:uid="{00000000-0005-0000-0000-0000562F0000}"/>
    <cellStyle name="Normal 2 2 2 2 2 2 32 4" xfId="12119" xr:uid="{00000000-0005-0000-0000-0000572F0000}"/>
    <cellStyle name="Normal 2 2 2 2 2 2 32 4 10" xfId="12120" xr:uid="{00000000-0005-0000-0000-0000582F0000}"/>
    <cellStyle name="Normal 2 2 2 2 2 2 32 4 2" xfId="12121" xr:uid="{00000000-0005-0000-0000-0000592F0000}"/>
    <cellStyle name="Normal 2 2 2 2 2 2 32 4 3" xfId="12122" xr:uid="{00000000-0005-0000-0000-00005A2F0000}"/>
    <cellStyle name="Normal 2 2 2 2 2 2 32 4 4" xfId="12123" xr:uid="{00000000-0005-0000-0000-00005B2F0000}"/>
    <cellStyle name="Normal 2 2 2 2 2 2 32 4 5" xfId="12124" xr:uid="{00000000-0005-0000-0000-00005C2F0000}"/>
    <cellStyle name="Normal 2 2 2 2 2 2 32 4 6" xfId="12125" xr:uid="{00000000-0005-0000-0000-00005D2F0000}"/>
    <cellStyle name="Normal 2 2 2 2 2 2 32 4 7" xfId="12126" xr:uid="{00000000-0005-0000-0000-00005E2F0000}"/>
    <cellStyle name="Normal 2 2 2 2 2 2 32 4 8" xfId="12127" xr:uid="{00000000-0005-0000-0000-00005F2F0000}"/>
    <cellStyle name="Normal 2 2 2 2 2 2 32 4 9" xfId="12128" xr:uid="{00000000-0005-0000-0000-0000602F0000}"/>
    <cellStyle name="Normal 2 2 2 2 2 2 32 5" xfId="12129" xr:uid="{00000000-0005-0000-0000-0000612F0000}"/>
    <cellStyle name="Normal 2 2 2 2 2 2 32 5 10" xfId="12130" xr:uid="{00000000-0005-0000-0000-0000622F0000}"/>
    <cellStyle name="Normal 2 2 2 2 2 2 32 5 2" xfId="12131" xr:uid="{00000000-0005-0000-0000-0000632F0000}"/>
    <cellStyle name="Normal 2 2 2 2 2 2 32 5 3" xfId="12132" xr:uid="{00000000-0005-0000-0000-0000642F0000}"/>
    <cellStyle name="Normal 2 2 2 2 2 2 32 5 4" xfId="12133" xr:uid="{00000000-0005-0000-0000-0000652F0000}"/>
    <cellStyle name="Normal 2 2 2 2 2 2 32 5 5" xfId="12134" xr:uid="{00000000-0005-0000-0000-0000662F0000}"/>
    <cellStyle name="Normal 2 2 2 2 2 2 32 5 6" xfId="12135" xr:uid="{00000000-0005-0000-0000-0000672F0000}"/>
    <cellStyle name="Normal 2 2 2 2 2 2 32 5 7" xfId="12136" xr:uid="{00000000-0005-0000-0000-0000682F0000}"/>
    <cellStyle name="Normal 2 2 2 2 2 2 32 5 8" xfId="12137" xr:uid="{00000000-0005-0000-0000-0000692F0000}"/>
    <cellStyle name="Normal 2 2 2 2 2 2 32 5 9" xfId="12138" xr:uid="{00000000-0005-0000-0000-00006A2F0000}"/>
    <cellStyle name="Normal 2 2 2 2 2 2 32 6" xfId="12139" xr:uid="{00000000-0005-0000-0000-00006B2F0000}"/>
    <cellStyle name="Normal 2 2 2 2 2 2 32 7" xfId="12140" xr:uid="{00000000-0005-0000-0000-00006C2F0000}"/>
    <cellStyle name="Normal 2 2 2 2 2 2 32 8" xfId="12141" xr:uid="{00000000-0005-0000-0000-00006D2F0000}"/>
    <cellStyle name="Normal 2 2 2 2 2 2 32 9" xfId="12142" xr:uid="{00000000-0005-0000-0000-00006E2F0000}"/>
    <cellStyle name="Normal 2 2 2 2 2 2 33" xfId="12143" xr:uid="{00000000-0005-0000-0000-00006F2F0000}"/>
    <cellStyle name="Normal 2 2 2 2 2 2 33 10" xfId="12144" xr:uid="{00000000-0005-0000-0000-0000702F0000}"/>
    <cellStyle name="Normal 2 2 2 2 2 2 33 11" xfId="12145" xr:uid="{00000000-0005-0000-0000-0000712F0000}"/>
    <cellStyle name="Normal 2 2 2 2 2 2 33 12" xfId="12146" xr:uid="{00000000-0005-0000-0000-0000722F0000}"/>
    <cellStyle name="Normal 2 2 2 2 2 2 33 13" xfId="12147" xr:uid="{00000000-0005-0000-0000-0000732F0000}"/>
    <cellStyle name="Normal 2 2 2 2 2 2 33 14" xfId="12148" xr:uid="{00000000-0005-0000-0000-0000742F0000}"/>
    <cellStyle name="Normal 2 2 2 2 2 2 33 2" xfId="12149" xr:uid="{00000000-0005-0000-0000-0000752F0000}"/>
    <cellStyle name="Normal 2 2 2 2 2 2 33 2 10" xfId="12150" xr:uid="{00000000-0005-0000-0000-0000762F0000}"/>
    <cellStyle name="Normal 2 2 2 2 2 2 33 2 2" xfId="12151" xr:uid="{00000000-0005-0000-0000-0000772F0000}"/>
    <cellStyle name="Normal 2 2 2 2 2 2 33 2 3" xfId="12152" xr:uid="{00000000-0005-0000-0000-0000782F0000}"/>
    <cellStyle name="Normal 2 2 2 2 2 2 33 2 4" xfId="12153" xr:uid="{00000000-0005-0000-0000-0000792F0000}"/>
    <cellStyle name="Normal 2 2 2 2 2 2 33 2 5" xfId="12154" xr:uid="{00000000-0005-0000-0000-00007A2F0000}"/>
    <cellStyle name="Normal 2 2 2 2 2 2 33 2 6" xfId="12155" xr:uid="{00000000-0005-0000-0000-00007B2F0000}"/>
    <cellStyle name="Normal 2 2 2 2 2 2 33 2 7" xfId="12156" xr:uid="{00000000-0005-0000-0000-00007C2F0000}"/>
    <cellStyle name="Normal 2 2 2 2 2 2 33 2 8" xfId="12157" xr:uid="{00000000-0005-0000-0000-00007D2F0000}"/>
    <cellStyle name="Normal 2 2 2 2 2 2 33 2 9" xfId="12158" xr:uid="{00000000-0005-0000-0000-00007E2F0000}"/>
    <cellStyle name="Normal 2 2 2 2 2 2 33 3" xfId="12159" xr:uid="{00000000-0005-0000-0000-00007F2F0000}"/>
    <cellStyle name="Normal 2 2 2 2 2 2 33 3 10" xfId="12160" xr:uid="{00000000-0005-0000-0000-0000802F0000}"/>
    <cellStyle name="Normal 2 2 2 2 2 2 33 3 2" xfId="12161" xr:uid="{00000000-0005-0000-0000-0000812F0000}"/>
    <cellStyle name="Normal 2 2 2 2 2 2 33 3 3" xfId="12162" xr:uid="{00000000-0005-0000-0000-0000822F0000}"/>
    <cellStyle name="Normal 2 2 2 2 2 2 33 3 4" xfId="12163" xr:uid="{00000000-0005-0000-0000-0000832F0000}"/>
    <cellStyle name="Normal 2 2 2 2 2 2 33 3 5" xfId="12164" xr:uid="{00000000-0005-0000-0000-0000842F0000}"/>
    <cellStyle name="Normal 2 2 2 2 2 2 33 3 6" xfId="12165" xr:uid="{00000000-0005-0000-0000-0000852F0000}"/>
    <cellStyle name="Normal 2 2 2 2 2 2 33 3 7" xfId="12166" xr:uid="{00000000-0005-0000-0000-0000862F0000}"/>
    <cellStyle name="Normal 2 2 2 2 2 2 33 3 8" xfId="12167" xr:uid="{00000000-0005-0000-0000-0000872F0000}"/>
    <cellStyle name="Normal 2 2 2 2 2 2 33 3 9" xfId="12168" xr:uid="{00000000-0005-0000-0000-0000882F0000}"/>
    <cellStyle name="Normal 2 2 2 2 2 2 33 4" xfId="12169" xr:uid="{00000000-0005-0000-0000-0000892F0000}"/>
    <cellStyle name="Normal 2 2 2 2 2 2 33 4 10" xfId="12170" xr:uid="{00000000-0005-0000-0000-00008A2F0000}"/>
    <cellStyle name="Normal 2 2 2 2 2 2 33 4 2" xfId="12171" xr:uid="{00000000-0005-0000-0000-00008B2F0000}"/>
    <cellStyle name="Normal 2 2 2 2 2 2 33 4 3" xfId="12172" xr:uid="{00000000-0005-0000-0000-00008C2F0000}"/>
    <cellStyle name="Normal 2 2 2 2 2 2 33 4 4" xfId="12173" xr:uid="{00000000-0005-0000-0000-00008D2F0000}"/>
    <cellStyle name="Normal 2 2 2 2 2 2 33 4 5" xfId="12174" xr:uid="{00000000-0005-0000-0000-00008E2F0000}"/>
    <cellStyle name="Normal 2 2 2 2 2 2 33 4 6" xfId="12175" xr:uid="{00000000-0005-0000-0000-00008F2F0000}"/>
    <cellStyle name="Normal 2 2 2 2 2 2 33 4 7" xfId="12176" xr:uid="{00000000-0005-0000-0000-0000902F0000}"/>
    <cellStyle name="Normal 2 2 2 2 2 2 33 4 8" xfId="12177" xr:uid="{00000000-0005-0000-0000-0000912F0000}"/>
    <cellStyle name="Normal 2 2 2 2 2 2 33 4 9" xfId="12178" xr:uid="{00000000-0005-0000-0000-0000922F0000}"/>
    <cellStyle name="Normal 2 2 2 2 2 2 33 5" xfId="12179" xr:uid="{00000000-0005-0000-0000-0000932F0000}"/>
    <cellStyle name="Normal 2 2 2 2 2 2 33 5 10" xfId="12180" xr:uid="{00000000-0005-0000-0000-0000942F0000}"/>
    <cellStyle name="Normal 2 2 2 2 2 2 33 5 2" xfId="12181" xr:uid="{00000000-0005-0000-0000-0000952F0000}"/>
    <cellStyle name="Normal 2 2 2 2 2 2 33 5 3" xfId="12182" xr:uid="{00000000-0005-0000-0000-0000962F0000}"/>
    <cellStyle name="Normal 2 2 2 2 2 2 33 5 4" xfId="12183" xr:uid="{00000000-0005-0000-0000-0000972F0000}"/>
    <cellStyle name="Normal 2 2 2 2 2 2 33 5 5" xfId="12184" xr:uid="{00000000-0005-0000-0000-0000982F0000}"/>
    <cellStyle name="Normal 2 2 2 2 2 2 33 5 6" xfId="12185" xr:uid="{00000000-0005-0000-0000-0000992F0000}"/>
    <cellStyle name="Normal 2 2 2 2 2 2 33 5 7" xfId="12186" xr:uid="{00000000-0005-0000-0000-00009A2F0000}"/>
    <cellStyle name="Normal 2 2 2 2 2 2 33 5 8" xfId="12187" xr:uid="{00000000-0005-0000-0000-00009B2F0000}"/>
    <cellStyle name="Normal 2 2 2 2 2 2 33 5 9" xfId="12188" xr:uid="{00000000-0005-0000-0000-00009C2F0000}"/>
    <cellStyle name="Normal 2 2 2 2 2 2 33 6" xfId="12189" xr:uid="{00000000-0005-0000-0000-00009D2F0000}"/>
    <cellStyle name="Normal 2 2 2 2 2 2 33 7" xfId="12190" xr:uid="{00000000-0005-0000-0000-00009E2F0000}"/>
    <cellStyle name="Normal 2 2 2 2 2 2 33 8" xfId="12191" xr:uid="{00000000-0005-0000-0000-00009F2F0000}"/>
    <cellStyle name="Normal 2 2 2 2 2 2 33 9" xfId="12192" xr:uid="{00000000-0005-0000-0000-0000A02F0000}"/>
    <cellStyle name="Normal 2 2 2 2 2 2 34" xfId="12193" xr:uid="{00000000-0005-0000-0000-0000A12F0000}"/>
    <cellStyle name="Normal 2 2 2 2 2 2 34 10" xfId="12194" xr:uid="{00000000-0005-0000-0000-0000A22F0000}"/>
    <cellStyle name="Normal 2 2 2 2 2 2 34 2" xfId="12195" xr:uid="{00000000-0005-0000-0000-0000A32F0000}"/>
    <cellStyle name="Normal 2 2 2 2 2 2 34 3" xfId="12196" xr:uid="{00000000-0005-0000-0000-0000A42F0000}"/>
    <cellStyle name="Normal 2 2 2 2 2 2 34 4" xfId="12197" xr:uid="{00000000-0005-0000-0000-0000A52F0000}"/>
    <cellStyle name="Normal 2 2 2 2 2 2 34 5" xfId="12198" xr:uid="{00000000-0005-0000-0000-0000A62F0000}"/>
    <cellStyle name="Normal 2 2 2 2 2 2 34 6" xfId="12199" xr:uid="{00000000-0005-0000-0000-0000A72F0000}"/>
    <cellStyle name="Normal 2 2 2 2 2 2 34 7" xfId="12200" xr:uid="{00000000-0005-0000-0000-0000A82F0000}"/>
    <cellStyle name="Normal 2 2 2 2 2 2 34 8" xfId="12201" xr:uid="{00000000-0005-0000-0000-0000A92F0000}"/>
    <cellStyle name="Normal 2 2 2 2 2 2 34 9" xfId="12202" xr:uid="{00000000-0005-0000-0000-0000AA2F0000}"/>
    <cellStyle name="Normal 2 2 2 2 2 2 35" xfId="12203" xr:uid="{00000000-0005-0000-0000-0000AB2F0000}"/>
    <cellStyle name="Normal 2 2 2 2 2 2 35 10" xfId="12204" xr:uid="{00000000-0005-0000-0000-0000AC2F0000}"/>
    <cellStyle name="Normal 2 2 2 2 2 2 35 2" xfId="12205" xr:uid="{00000000-0005-0000-0000-0000AD2F0000}"/>
    <cellStyle name="Normal 2 2 2 2 2 2 35 3" xfId="12206" xr:uid="{00000000-0005-0000-0000-0000AE2F0000}"/>
    <cellStyle name="Normal 2 2 2 2 2 2 35 4" xfId="12207" xr:uid="{00000000-0005-0000-0000-0000AF2F0000}"/>
    <cellStyle name="Normal 2 2 2 2 2 2 35 5" xfId="12208" xr:uid="{00000000-0005-0000-0000-0000B02F0000}"/>
    <cellStyle name="Normal 2 2 2 2 2 2 35 6" xfId="12209" xr:uid="{00000000-0005-0000-0000-0000B12F0000}"/>
    <cellStyle name="Normal 2 2 2 2 2 2 35 7" xfId="12210" xr:uid="{00000000-0005-0000-0000-0000B22F0000}"/>
    <cellStyle name="Normal 2 2 2 2 2 2 35 8" xfId="12211" xr:uid="{00000000-0005-0000-0000-0000B32F0000}"/>
    <cellStyle name="Normal 2 2 2 2 2 2 35 9" xfId="12212" xr:uid="{00000000-0005-0000-0000-0000B42F0000}"/>
    <cellStyle name="Normal 2 2 2 2 2 2 36" xfId="12213" xr:uid="{00000000-0005-0000-0000-0000B52F0000}"/>
    <cellStyle name="Normal 2 2 2 2 2 2 36 10" xfId="12214" xr:uid="{00000000-0005-0000-0000-0000B62F0000}"/>
    <cellStyle name="Normal 2 2 2 2 2 2 36 2" xfId="12215" xr:uid="{00000000-0005-0000-0000-0000B72F0000}"/>
    <cellStyle name="Normal 2 2 2 2 2 2 36 3" xfId="12216" xr:uid="{00000000-0005-0000-0000-0000B82F0000}"/>
    <cellStyle name="Normal 2 2 2 2 2 2 36 4" xfId="12217" xr:uid="{00000000-0005-0000-0000-0000B92F0000}"/>
    <cellStyle name="Normal 2 2 2 2 2 2 36 5" xfId="12218" xr:uid="{00000000-0005-0000-0000-0000BA2F0000}"/>
    <cellStyle name="Normal 2 2 2 2 2 2 36 6" xfId="12219" xr:uid="{00000000-0005-0000-0000-0000BB2F0000}"/>
    <cellStyle name="Normal 2 2 2 2 2 2 36 7" xfId="12220" xr:uid="{00000000-0005-0000-0000-0000BC2F0000}"/>
    <cellStyle name="Normal 2 2 2 2 2 2 36 8" xfId="12221" xr:uid="{00000000-0005-0000-0000-0000BD2F0000}"/>
    <cellStyle name="Normal 2 2 2 2 2 2 36 9" xfId="12222" xr:uid="{00000000-0005-0000-0000-0000BE2F0000}"/>
    <cellStyle name="Normal 2 2 2 2 2 2 37" xfId="12223" xr:uid="{00000000-0005-0000-0000-0000BF2F0000}"/>
    <cellStyle name="Normal 2 2 2 2 2 2 37 10" xfId="12224" xr:uid="{00000000-0005-0000-0000-0000C02F0000}"/>
    <cellStyle name="Normal 2 2 2 2 2 2 37 2" xfId="12225" xr:uid="{00000000-0005-0000-0000-0000C12F0000}"/>
    <cellStyle name="Normal 2 2 2 2 2 2 37 3" xfId="12226" xr:uid="{00000000-0005-0000-0000-0000C22F0000}"/>
    <cellStyle name="Normal 2 2 2 2 2 2 37 4" xfId="12227" xr:uid="{00000000-0005-0000-0000-0000C32F0000}"/>
    <cellStyle name="Normal 2 2 2 2 2 2 37 5" xfId="12228" xr:uid="{00000000-0005-0000-0000-0000C42F0000}"/>
    <cellStyle name="Normal 2 2 2 2 2 2 37 6" xfId="12229" xr:uid="{00000000-0005-0000-0000-0000C52F0000}"/>
    <cellStyle name="Normal 2 2 2 2 2 2 37 7" xfId="12230" xr:uid="{00000000-0005-0000-0000-0000C62F0000}"/>
    <cellStyle name="Normal 2 2 2 2 2 2 37 8" xfId="12231" xr:uid="{00000000-0005-0000-0000-0000C72F0000}"/>
    <cellStyle name="Normal 2 2 2 2 2 2 37 9" xfId="12232" xr:uid="{00000000-0005-0000-0000-0000C82F0000}"/>
    <cellStyle name="Normal 2 2 2 2 2 2 38" xfId="12233" xr:uid="{00000000-0005-0000-0000-0000C92F0000}"/>
    <cellStyle name="Normal 2 2 2 2 2 2 39" xfId="12234" xr:uid="{00000000-0005-0000-0000-0000CA2F0000}"/>
    <cellStyle name="Normal 2 2 2 2 2 2 4" xfId="12235" xr:uid="{00000000-0005-0000-0000-0000CB2F0000}"/>
    <cellStyle name="Normal 2 2 2 2 2 2 4 10" xfId="12236" xr:uid="{00000000-0005-0000-0000-0000CC2F0000}"/>
    <cellStyle name="Normal 2 2 2 2 2 2 4 11" xfId="12237" xr:uid="{00000000-0005-0000-0000-0000CD2F0000}"/>
    <cellStyle name="Normal 2 2 2 2 2 2 4 12" xfId="12238" xr:uid="{00000000-0005-0000-0000-0000CE2F0000}"/>
    <cellStyle name="Normal 2 2 2 2 2 2 4 13" xfId="12239" xr:uid="{00000000-0005-0000-0000-0000CF2F0000}"/>
    <cellStyle name="Normal 2 2 2 2 2 2 4 14" xfId="12240" xr:uid="{00000000-0005-0000-0000-0000D02F0000}"/>
    <cellStyle name="Normal 2 2 2 2 2 2 4 2" xfId="12241" xr:uid="{00000000-0005-0000-0000-0000D12F0000}"/>
    <cellStyle name="Normal 2 2 2 2 2 2 4 2 10" xfId="12242" xr:uid="{00000000-0005-0000-0000-0000D22F0000}"/>
    <cellStyle name="Normal 2 2 2 2 2 2 4 2 2" xfId="12243" xr:uid="{00000000-0005-0000-0000-0000D32F0000}"/>
    <cellStyle name="Normal 2 2 2 2 2 2 4 2 3" xfId="12244" xr:uid="{00000000-0005-0000-0000-0000D42F0000}"/>
    <cellStyle name="Normal 2 2 2 2 2 2 4 2 4" xfId="12245" xr:uid="{00000000-0005-0000-0000-0000D52F0000}"/>
    <cellStyle name="Normal 2 2 2 2 2 2 4 2 5" xfId="12246" xr:uid="{00000000-0005-0000-0000-0000D62F0000}"/>
    <cellStyle name="Normal 2 2 2 2 2 2 4 2 6" xfId="12247" xr:uid="{00000000-0005-0000-0000-0000D72F0000}"/>
    <cellStyle name="Normal 2 2 2 2 2 2 4 2 7" xfId="12248" xr:uid="{00000000-0005-0000-0000-0000D82F0000}"/>
    <cellStyle name="Normal 2 2 2 2 2 2 4 2 8" xfId="12249" xr:uid="{00000000-0005-0000-0000-0000D92F0000}"/>
    <cellStyle name="Normal 2 2 2 2 2 2 4 2 9" xfId="12250" xr:uid="{00000000-0005-0000-0000-0000DA2F0000}"/>
    <cellStyle name="Normal 2 2 2 2 2 2 4 3" xfId="12251" xr:uid="{00000000-0005-0000-0000-0000DB2F0000}"/>
    <cellStyle name="Normal 2 2 2 2 2 2 4 3 10" xfId="12252" xr:uid="{00000000-0005-0000-0000-0000DC2F0000}"/>
    <cellStyle name="Normal 2 2 2 2 2 2 4 3 2" xfId="12253" xr:uid="{00000000-0005-0000-0000-0000DD2F0000}"/>
    <cellStyle name="Normal 2 2 2 2 2 2 4 3 3" xfId="12254" xr:uid="{00000000-0005-0000-0000-0000DE2F0000}"/>
    <cellStyle name="Normal 2 2 2 2 2 2 4 3 4" xfId="12255" xr:uid="{00000000-0005-0000-0000-0000DF2F0000}"/>
    <cellStyle name="Normal 2 2 2 2 2 2 4 3 5" xfId="12256" xr:uid="{00000000-0005-0000-0000-0000E02F0000}"/>
    <cellStyle name="Normal 2 2 2 2 2 2 4 3 6" xfId="12257" xr:uid="{00000000-0005-0000-0000-0000E12F0000}"/>
    <cellStyle name="Normal 2 2 2 2 2 2 4 3 7" xfId="12258" xr:uid="{00000000-0005-0000-0000-0000E22F0000}"/>
    <cellStyle name="Normal 2 2 2 2 2 2 4 3 8" xfId="12259" xr:uid="{00000000-0005-0000-0000-0000E32F0000}"/>
    <cellStyle name="Normal 2 2 2 2 2 2 4 3 9" xfId="12260" xr:uid="{00000000-0005-0000-0000-0000E42F0000}"/>
    <cellStyle name="Normal 2 2 2 2 2 2 4 4" xfId="12261" xr:uid="{00000000-0005-0000-0000-0000E52F0000}"/>
    <cellStyle name="Normal 2 2 2 2 2 2 4 4 10" xfId="12262" xr:uid="{00000000-0005-0000-0000-0000E62F0000}"/>
    <cellStyle name="Normal 2 2 2 2 2 2 4 4 2" xfId="12263" xr:uid="{00000000-0005-0000-0000-0000E72F0000}"/>
    <cellStyle name="Normal 2 2 2 2 2 2 4 4 3" xfId="12264" xr:uid="{00000000-0005-0000-0000-0000E82F0000}"/>
    <cellStyle name="Normal 2 2 2 2 2 2 4 4 4" xfId="12265" xr:uid="{00000000-0005-0000-0000-0000E92F0000}"/>
    <cellStyle name="Normal 2 2 2 2 2 2 4 4 5" xfId="12266" xr:uid="{00000000-0005-0000-0000-0000EA2F0000}"/>
    <cellStyle name="Normal 2 2 2 2 2 2 4 4 6" xfId="12267" xr:uid="{00000000-0005-0000-0000-0000EB2F0000}"/>
    <cellStyle name="Normal 2 2 2 2 2 2 4 4 7" xfId="12268" xr:uid="{00000000-0005-0000-0000-0000EC2F0000}"/>
    <cellStyle name="Normal 2 2 2 2 2 2 4 4 8" xfId="12269" xr:uid="{00000000-0005-0000-0000-0000ED2F0000}"/>
    <cellStyle name="Normal 2 2 2 2 2 2 4 4 9" xfId="12270" xr:uid="{00000000-0005-0000-0000-0000EE2F0000}"/>
    <cellStyle name="Normal 2 2 2 2 2 2 4 5" xfId="12271" xr:uid="{00000000-0005-0000-0000-0000EF2F0000}"/>
    <cellStyle name="Normal 2 2 2 2 2 2 4 5 10" xfId="12272" xr:uid="{00000000-0005-0000-0000-0000F02F0000}"/>
    <cellStyle name="Normal 2 2 2 2 2 2 4 5 2" xfId="12273" xr:uid="{00000000-0005-0000-0000-0000F12F0000}"/>
    <cellStyle name="Normal 2 2 2 2 2 2 4 5 3" xfId="12274" xr:uid="{00000000-0005-0000-0000-0000F22F0000}"/>
    <cellStyle name="Normal 2 2 2 2 2 2 4 5 4" xfId="12275" xr:uid="{00000000-0005-0000-0000-0000F32F0000}"/>
    <cellStyle name="Normal 2 2 2 2 2 2 4 5 5" xfId="12276" xr:uid="{00000000-0005-0000-0000-0000F42F0000}"/>
    <cellStyle name="Normal 2 2 2 2 2 2 4 5 6" xfId="12277" xr:uid="{00000000-0005-0000-0000-0000F52F0000}"/>
    <cellStyle name="Normal 2 2 2 2 2 2 4 5 7" xfId="12278" xr:uid="{00000000-0005-0000-0000-0000F62F0000}"/>
    <cellStyle name="Normal 2 2 2 2 2 2 4 5 8" xfId="12279" xr:uid="{00000000-0005-0000-0000-0000F72F0000}"/>
    <cellStyle name="Normal 2 2 2 2 2 2 4 5 9" xfId="12280" xr:uid="{00000000-0005-0000-0000-0000F82F0000}"/>
    <cellStyle name="Normal 2 2 2 2 2 2 4 6" xfId="12281" xr:uid="{00000000-0005-0000-0000-0000F92F0000}"/>
    <cellStyle name="Normal 2 2 2 2 2 2 4 7" xfId="12282" xr:uid="{00000000-0005-0000-0000-0000FA2F0000}"/>
    <cellStyle name="Normal 2 2 2 2 2 2 4 8" xfId="12283" xr:uid="{00000000-0005-0000-0000-0000FB2F0000}"/>
    <cellStyle name="Normal 2 2 2 2 2 2 4 9" xfId="12284" xr:uid="{00000000-0005-0000-0000-0000FC2F0000}"/>
    <cellStyle name="Normal 2 2 2 2 2 2 40" xfId="12285" xr:uid="{00000000-0005-0000-0000-0000FD2F0000}"/>
    <cellStyle name="Normal 2 2 2 2 2 2 41" xfId="12286" xr:uid="{00000000-0005-0000-0000-0000FE2F0000}"/>
    <cellStyle name="Normal 2 2 2 2 2 2 42" xfId="12287" xr:uid="{00000000-0005-0000-0000-0000FF2F0000}"/>
    <cellStyle name="Normal 2 2 2 2 2 2 43" xfId="12288" xr:uid="{00000000-0005-0000-0000-000000300000}"/>
    <cellStyle name="Normal 2 2 2 2 2 2 44" xfId="12289" xr:uid="{00000000-0005-0000-0000-000001300000}"/>
    <cellStyle name="Normal 2 2 2 2 2 2 45" xfId="12290" xr:uid="{00000000-0005-0000-0000-000002300000}"/>
    <cellStyle name="Normal 2 2 2 2 2 2 46" xfId="12291" xr:uid="{00000000-0005-0000-0000-000003300000}"/>
    <cellStyle name="Normal 2 2 2 2 2 2 47" xfId="12292" xr:uid="{00000000-0005-0000-0000-000004300000}"/>
    <cellStyle name="Normal 2 2 2 2 2 2 48" xfId="12293" xr:uid="{00000000-0005-0000-0000-000005300000}"/>
    <cellStyle name="Normal 2 2 2 2 2 2 5" xfId="12294" xr:uid="{00000000-0005-0000-0000-000006300000}"/>
    <cellStyle name="Normal 2 2 2 2 2 2 5 10" xfId="12295" xr:uid="{00000000-0005-0000-0000-000007300000}"/>
    <cellStyle name="Normal 2 2 2 2 2 2 5 11" xfId="12296" xr:uid="{00000000-0005-0000-0000-000008300000}"/>
    <cellStyle name="Normal 2 2 2 2 2 2 5 12" xfId="12297" xr:uid="{00000000-0005-0000-0000-000009300000}"/>
    <cellStyle name="Normal 2 2 2 2 2 2 5 13" xfId="12298" xr:uid="{00000000-0005-0000-0000-00000A300000}"/>
    <cellStyle name="Normal 2 2 2 2 2 2 5 14" xfId="12299" xr:uid="{00000000-0005-0000-0000-00000B300000}"/>
    <cellStyle name="Normal 2 2 2 2 2 2 5 2" xfId="12300" xr:uid="{00000000-0005-0000-0000-00000C300000}"/>
    <cellStyle name="Normal 2 2 2 2 2 2 5 2 10" xfId="12301" xr:uid="{00000000-0005-0000-0000-00000D300000}"/>
    <cellStyle name="Normal 2 2 2 2 2 2 5 2 2" xfId="12302" xr:uid="{00000000-0005-0000-0000-00000E300000}"/>
    <cellStyle name="Normal 2 2 2 2 2 2 5 2 3" xfId="12303" xr:uid="{00000000-0005-0000-0000-00000F300000}"/>
    <cellStyle name="Normal 2 2 2 2 2 2 5 2 4" xfId="12304" xr:uid="{00000000-0005-0000-0000-000010300000}"/>
    <cellStyle name="Normal 2 2 2 2 2 2 5 2 5" xfId="12305" xr:uid="{00000000-0005-0000-0000-000011300000}"/>
    <cellStyle name="Normal 2 2 2 2 2 2 5 2 6" xfId="12306" xr:uid="{00000000-0005-0000-0000-000012300000}"/>
    <cellStyle name="Normal 2 2 2 2 2 2 5 2 7" xfId="12307" xr:uid="{00000000-0005-0000-0000-000013300000}"/>
    <cellStyle name="Normal 2 2 2 2 2 2 5 2 8" xfId="12308" xr:uid="{00000000-0005-0000-0000-000014300000}"/>
    <cellStyle name="Normal 2 2 2 2 2 2 5 2 9" xfId="12309" xr:uid="{00000000-0005-0000-0000-000015300000}"/>
    <cellStyle name="Normal 2 2 2 2 2 2 5 3" xfId="12310" xr:uid="{00000000-0005-0000-0000-000016300000}"/>
    <cellStyle name="Normal 2 2 2 2 2 2 5 3 10" xfId="12311" xr:uid="{00000000-0005-0000-0000-000017300000}"/>
    <cellStyle name="Normal 2 2 2 2 2 2 5 3 2" xfId="12312" xr:uid="{00000000-0005-0000-0000-000018300000}"/>
    <cellStyle name="Normal 2 2 2 2 2 2 5 3 3" xfId="12313" xr:uid="{00000000-0005-0000-0000-000019300000}"/>
    <cellStyle name="Normal 2 2 2 2 2 2 5 3 4" xfId="12314" xr:uid="{00000000-0005-0000-0000-00001A300000}"/>
    <cellStyle name="Normal 2 2 2 2 2 2 5 3 5" xfId="12315" xr:uid="{00000000-0005-0000-0000-00001B300000}"/>
    <cellStyle name="Normal 2 2 2 2 2 2 5 3 6" xfId="12316" xr:uid="{00000000-0005-0000-0000-00001C300000}"/>
    <cellStyle name="Normal 2 2 2 2 2 2 5 3 7" xfId="12317" xr:uid="{00000000-0005-0000-0000-00001D300000}"/>
    <cellStyle name="Normal 2 2 2 2 2 2 5 3 8" xfId="12318" xr:uid="{00000000-0005-0000-0000-00001E300000}"/>
    <cellStyle name="Normal 2 2 2 2 2 2 5 3 9" xfId="12319" xr:uid="{00000000-0005-0000-0000-00001F300000}"/>
    <cellStyle name="Normal 2 2 2 2 2 2 5 4" xfId="12320" xr:uid="{00000000-0005-0000-0000-000020300000}"/>
    <cellStyle name="Normal 2 2 2 2 2 2 5 4 10" xfId="12321" xr:uid="{00000000-0005-0000-0000-000021300000}"/>
    <cellStyle name="Normal 2 2 2 2 2 2 5 4 2" xfId="12322" xr:uid="{00000000-0005-0000-0000-000022300000}"/>
    <cellStyle name="Normal 2 2 2 2 2 2 5 4 3" xfId="12323" xr:uid="{00000000-0005-0000-0000-000023300000}"/>
    <cellStyle name="Normal 2 2 2 2 2 2 5 4 4" xfId="12324" xr:uid="{00000000-0005-0000-0000-000024300000}"/>
    <cellStyle name="Normal 2 2 2 2 2 2 5 4 5" xfId="12325" xr:uid="{00000000-0005-0000-0000-000025300000}"/>
    <cellStyle name="Normal 2 2 2 2 2 2 5 4 6" xfId="12326" xr:uid="{00000000-0005-0000-0000-000026300000}"/>
    <cellStyle name="Normal 2 2 2 2 2 2 5 4 7" xfId="12327" xr:uid="{00000000-0005-0000-0000-000027300000}"/>
    <cellStyle name="Normal 2 2 2 2 2 2 5 4 8" xfId="12328" xr:uid="{00000000-0005-0000-0000-000028300000}"/>
    <cellStyle name="Normal 2 2 2 2 2 2 5 4 9" xfId="12329" xr:uid="{00000000-0005-0000-0000-000029300000}"/>
    <cellStyle name="Normal 2 2 2 2 2 2 5 5" xfId="12330" xr:uid="{00000000-0005-0000-0000-00002A300000}"/>
    <cellStyle name="Normal 2 2 2 2 2 2 5 5 10" xfId="12331" xr:uid="{00000000-0005-0000-0000-00002B300000}"/>
    <cellStyle name="Normal 2 2 2 2 2 2 5 5 2" xfId="12332" xr:uid="{00000000-0005-0000-0000-00002C300000}"/>
    <cellStyle name="Normal 2 2 2 2 2 2 5 5 3" xfId="12333" xr:uid="{00000000-0005-0000-0000-00002D300000}"/>
    <cellStyle name="Normal 2 2 2 2 2 2 5 5 4" xfId="12334" xr:uid="{00000000-0005-0000-0000-00002E300000}"/>
    <cellStyle name="Normal 2 2 2 2 2 2 5 5 5" xfId="12335" xr:uid="{00000000-0005-0000-0000-00002F300000}"/>
    <cellStyle name="Normal 2 2 2 2 2 2 5 5 6" xfId="12336" xr:uid="{00000000-0005-0000-0000-000030300000}"/>
    <cellStyle name="Normal 2 2 2 2 2 2 5 5 7" xfId="12337" xr:uid="{00000000-0005-0000-0000-000031300000}"/>
    <cellStyle name="Normal 2 2 2 2 2 2 5 5 8" xfId="12338" xr:uid="{00000000-0005-0000-0000-000032300000}"/>
    <cellStyle name="Normal 2 2 2 2 2 2 5 5 9" xfId="12339" xr:uid="{00000000-0005-0000-0000-000033300000}"/>
    <cellStyle name="Normal 2 2 2 2 2 2 5 6" xfId="12340" xr:uid="{00000000-0005-0000-0000-000034300000}"/>
    <cellStyle name="Normal 2 2 2 2 2 2 5 7" xfId="12341" xr:uid="{00000000-0005-0000-0000-000035300000}"/>
    <cellStyle name="Normal 2 2 2 2 2 2 5 8" xfId="12342" xr:uid="{00000000-0005-0000-0000-000036300000}"/>
    <cellStyle name="Normal 2 2 2 2 2 2 5 9" xfId="12343" xr:uid="{00000000-0005-0000-0000-000037300000}"/>
    <cellStyle name="Normal 2 2 2 2 2 2 6" xfId="12344" xr:uid="{00000000-0005-0000-0000-000038300000}"/>
    <cellStyle name="Normal 2 2 2 2 2 2 6 10" xfId="12345" xr:uid="{00000000-0005-0000-0000-000039300000}"/>
    <cellStyle name="Normal 2 2 2 2 2 2 6 11" xfId="12346" xr:uid="{00000000-0005-0000-0000-00003A300000}"/>
    <cellStyle name="Normal 2 2 2 2 2 2 6 12" xfId="12347" xr:uid="{00000000-0005-0000-0000-00003B300000}"/>
    <cellStyle name="Normal 2 2 2 2 2 2 6 13" xfId="12348" xr:uid="{00000000-0005-0000-0000-00003C300000}"/>
    <cellStyle name="Normal 2 2 2 2 2 2 6 14" xfId="12349" xr:uid="{00000000-0005-0000-0000-00003D300000}"/>
    <cellStyle name="Normal 2 2 2 2 2 2 6 2" xfId="12350" xr:uid="{00000000-0005-0000-0000-00003E300000}"/>
    <cellStyle name="Normal 2 2 2 2 2 2 6 2 10" xfId="12351" xr:uid="{00000000-0005-0000-0000-00003F300000}"/>
    <cellStyle name="Normal 2 2 2 2 2 2 6 2 2" xfId="12352" xr:uid="{00000000-0005-0000-0000-000040300000}"/>
    <cellStyle name="Normal 2 2 2 2 2 2 6 2 3" xfId="12353" xr:uid="{00000000-0005-0000-0000-000041300000}"/>
    <cellStyle name="Normal 2 2 2 2 2 2 6 2 4" xfId="12354" xr:uid="{00000000-0005-0000-0000-000042300000}"/>
    <cellStyle name="Normal 2 2 2 2 2 2 6 2 5" xfId="12355" xr:uid="{00000000-0005-0000-0000-000043300000}"/>
    <cellStyle name="Normal 2 2 2 2 2 2 6 2 6" xfId="12356" xr:uid="{00000000-0005-0000-0000-000044300000}"/>
    <cellStyle name="Normal 2 2 2 2 2 2 6 2 7" xfId="12357" xr:uid="{00000000-0005-0000-0000-000045300000}"/>
    <cellStyle name="Normal 2 2 2 2 2 2 6 2 8" xfId="12358" xr:uid="{00000000-0005-0000-0000-000046300000}"/>
    <cellStyle name="Normal 2 2 2 2 2 2 6 2 9" xfId="12359" xr:uid="{00000000-0005-0000-0000-000047300000}"/>
    <cellStyle name="Normal 2 2 2 2 2 2 6 3" xfId="12360" xr:uid="{00000000-0005-0000-0000-000048300000}"/>
    <cellStyle name="Normal 2 2 2 2 2 2 6 3 10" xfId="12361" xr:uid="{00000000-0005-0000-0000-000049300000}"/>
    <cellStyle name="Normal 2 2 2 2 2 2 6 3 2" xfId="12362" xr:uid="{00000000-0005-0000-0000-00004A300000}"/>
    <cellStyle name="Normal 2 2 2 2 2 2 6 3 3" xfId="12363" xr:uid="{00000000-0005-0000-0000-00004B300000}"/>
    <cellStyle name="Normal 2 2 2 2 2 2 6 3 4" xfId="12364" xr:uid="{00000000-0005-0000-0000-00004C300000}"/>
    <cellStyle name="Normal 2 2 2 2 2 2 6 3 5" xfId="12365" xr:uid="{00000000-0005-0000-0000-00004D300000}"/>
    <cellStyle name="Normal 2 2 2 2 2 2 6 3 6" xfId="12366" xr:uid="{00000000-0005-0000-0000-00004E300000}"/>
    <cellStyle name="Normal 2 2 2 2 2 2 6 3 7" xfId="12367" xr:uid="{00000000-0005-0000-0000-00004F300000}"/>
    <cellStyle name="Normal 2 2 2 2 2 2 6 3 8" xfId="12368" xr:uid="{00000000-0005-0000-0000-000050300000}"/>
    <cellStyle name="Normal 2 2 2 2 2 2 6 3 9" xfId="12369" xr:uid="{00000000-0005-0000-0000-000051300000}"/>
    <cellStyle name="Normal 2 2 2 2 2 2 6 4" xfId="12370" xr:uid="{00000000-0005-0000-0000-000052300000}"/>
    <cellStyle name="Normal 2 2 2 2 2 2 6 4 10" xfId="12371" xr:uid="{00000000-0005-0000-0000-000053300000}"/>
    <cellStyle name="Normal 2 2 2 2 2 2 6 4 2" xfId="12372" xr:uid="{00000000-0005-0000-0000-000054300000}"/>
    <cellStyle name="Normal 2 2 2 2 2 2 6 4 3" xfId="12373" xr:uid="{00000000-0005-0000-0000-000055300000}"/>
    <cellStyle name="Normal 2 2 2 2 2 2 6 4 4" xfId="12374" xr:uid="{00000000-0005-0000-0000-000056300000}"/>
    <cellStyle name="Normal 2 2 2 2 2 2 6 4 5" xfId="12375" xr:uid="{00000000-0005-0000-0000-000057300000}"/>
    <cellStyle name="Normal 2 2 2 2 2 2 6 4 6" xfId="12376" xr:uid="{00000000-0005-0000-0000-000058300000}"/>
    <cellStyle name="Normal 2 2 2 2 2 2 6 4 7" xfId="12377" xr:uid="{00000000-0005-0000-0000-000059300000}"/>
    <cellStyle name="Normal 2 2 2 2 2 2 6 4 8" xfId="12378" xr:uid="{00000000-0005-0000-0000-00005A300000}"/>
    <cellStyle name="Normal 2 2 2 2 2 2 6 4 9" xfId="12379" xr:uid="{00000000-0005-0000-0000-00005B300000}"/>
    <cellStyle name="Normal 2 2 2 2 2 2 6 5" xfId="12380" xr:uid="{00000000-0005-0000-0000-00005C300000}"/>
    <cellStyle name="Normal 2 2 2 2 2 2 6 5 10" xfId="12381" xr:uid="{00000000-0005-0000-0000-00005D300000}"/>
    <cellStyle name="Normal 2 2 2 2 2 2 6 5 2" xfId="12382" xr:uid="{00000000-0005-0000-0000-00005E300000}"/>
    <cellStyle name="Normal 2 2 2 2 2 2 6 5 3" xfId="12383" xr:uid="{00000000-0005-0000-0000-00005F300000}"/>
    <cellStyle name="Normal 2 2 2 2 2 2 6 5 4" xfId="12384" xr:uid="{00000000-0005-0000-0000-000060300000}"/>
    <cellStyle name="Normal 2 2 2 2 2 2 6 5 5" xfId="12385" xr:uid="{00000000-0005-0000-0000-000061300000}"/>
    <cellStyle name="Normal 2 2 2 2 2 2 6 5 6" xfId="12386" xr:uid="{00000000-0005-0000-0000-000062300000}"/>
    <cellStyle name="Normal 2 2 2 2 2 2 6 5 7" xfId="12387" xr:uid="{00000000-0005-0000-0000-000063300000}"/>
    <cellStyle name="Normal 2 2 2 2 2 2 6 5 8" xfId="12388" xr:uid="{00000000-0005-0000-0000-000064300000}"/>
    <cellStyle name="Normal 2 2 2 2 2 2 6 5 9" xfId="12389" xr:uid="{00000000-0005-0000-0000-000065300000}"/>
    <cellStyle name="Normal 2 2 2 2 2 2 6 6" xfId="12390" xr:uid="{00000000-0005-0000-0000-000066300000}"/>
    <cellStyle name="Normal 2 2 2 2 2 2 6 7" xfId="12391" xr:uid="{00000000-0005-0000-0000-000067300000}"/>
    <cellStyle name="Normal 2 2 2 2 2 2 6 8" xfId="12392" xr:uid="{00000000-0005-0000-0000-000068300000}"/>
    <cellStyle name="Normal 2 2 2 2 2 2 6 9" xfId="12393" xr:uid="{00000000-0005-0000-0000-000069300000}"/>
    <cellStyle name="Normal 2 2 2 2 2 2 7" xfId="12394" xr:uid="{00000000-0005-0000-0000-00006A300000}"/>
    <cellStyle name="Normal 2 2 2 2 2 2 7 10" xfId="12395" xr:uid="{00000000-0005-0000-0000-00006B300000}"/>
    <cellStyle name="Normal 2 2 2 2 2 2 7 11" xfId="12396" xr:uid="{00000000-0005-0000-0000-00006C300000}"/>
    <cellStyle name="Normal 2 2 2 2 2 2 7 12" xfId="12397" xr:uid="{00000000-0005-0000-0000-00006D300000}"/>
    <cellStyle name="Normal 2 2 2 2 2 2 7 13" xfId="12398" xr:uid="{00000000-0005-0000-0000-00006E300000}"/>
    <cellStyle name="Normal 2 2 2 2 2 2 7 14" xfId="12399" xr:uid="{00000000-0005-0000-0000-00006F300000}"/>
    <cellStyle name="Normal 2 2 2 2 2 2 7 2" xfId="12400" xr:uid="{00000000-0005-0000-0000-000070300000}"/>
    <cellStyle name="Normal 2 2 2 2 2 2 7 2 10" xfId="12401" xr:uid="{00000000-0005-0000-0000-000071300000}"/>
    <cellStyle name="Normal 2 2 2 2 2 2 7 2 2" xfId="12402" xr:uid="{00000000-0005-0000-0000-000072300000}"/>
    <cellStyle name="Normal 2 2 2 2 2 2 7 2 3" xfId="12403" xr:uid="{00000000-0005-0000-0000-000073300000}"/>
    <cellStyle name="Normal 2 2 2 2 2 2 7 2 4" xfId="12404" xr:uid="{00000000-0005-0000-0000-000074300000}"/>
    <cellStyle name="Normal 2 2 2 2 2 2 7 2 5" xfId="12405" xr:uid="{00000000-0005-0000-0000-000075300000}"/>
    <cellStyle name="Normal 2 2 2 2 2 2 7 2 6" xfId="12406" xr:uid="{00000000-0005-0000-0000-000076300000}"/>
    <cellStyle name="Normal 2 2 2 2 2 2 7 2 7" xfId="12407" xr:uid="{00000000-0005-0000-0000-000077300000}"/>
    <cellStyle name="Normal 2 2 2 2 2 2 7 2 8" xfId="12408" xr:uid="{00000000-0005-0000-0000-000078300000}"/>
    <cellStyle name="Normal 2 2 2 2 2 2 7 2 9" xfId="12409" xr:uid="{00000000-0005-0000-0000-000079300000}"/>
    <cellStyle name="Normal 2 2 2 2 2 2 7 3" xfId="12410" xr:uid="{00000000-0005-0000-0000-00007A300000}"/>
    <cellStyle name="Normal 2 2 2 2 2 2 7 3 10" xfId="12411" xr:uid="{00000000-0005-0000-0000-00007B300000}"/>
    <cellStyle name="Normal 2 2 2 2 2 2 7 3 2" xfId="12412" xr:uid="{00000000-0005-0000-0000-00007C300000}"/>
    <cellStyle name="Normal 2 2 2 2 2 2 7 3 3" xfId="12413" xr:uid="{00000000-0005-0000-0000-00007D300000}"/>
    <cellStyle name="Normal 2 2 2 2 2 2 7 3 4" xfId="12414" xr:uid="{00000000-0005-0000-0000-00007E300000}"/>
    <cellStyle name="Normal 2 2 2 2 2 2 7 3 5" xfId="12415" xr:uid="{00000000-0005-0000-0000-00007F300000}"/>
    <cellStyle name="Normal 2 2 2 2 2 2 7 3 6" xfId="12416" xr:uid="{00000000-0005-0000-0000-000080300000}"/>
    <cellStyle name="Normal 2 2 2 2 2 2 7 3 7" xfId="12417" xr:uid="{00000000-0005-0000-0000-000081300000}"/>
    <cellStyle name="Normal 2 2 2 2 2 2 7 3 8" xfId="12418" xr:uid="{00000000-0005-0000-0000-000082300000}"/>
    <cellStyle name="Normal 2 2 2 2 2 2 7 3 9" xfId="12419" xr:uid="{00000000-0005-0000-0000-000083300000}"/>
    <cellStyle name="Normal 2 2 2 2 2 2 7 4" xfId="12420" xr:uid="{00000000-0005-0000-0000-000084300000}"/>
    <cellStyle name="Normal 2 2 2 2 2 2 7 4 10" xfId="12421" xr:uid="{00000000-0005-0000-0000-000085300000}"/>
    <cellStyle name="Normal 2 2 2 2 2 2 7 4 2" xfId="12422" xr:uid="{00000000-0005-0000-0000-000086300000}"/>
    <cellStyle name="Normal 2 2 2 2 2 2 7 4 3" xfId="12423" xr:uid="{00000000-0005-0000-0000-000087300000}"/>
    <cellStyle name="Normal 2 2 2 2 2 2 7 4 4" xfId="12424" xr:uid="{00000000-0005-0000-0000-000088300000}"/>
    <cellStyle name="Normal 2 2 2 2 2 2 7 4 5" xfId="12425" xr:uid="{00000000-0005-0000-0000-000089300000}"/>
    <cellStyle name="Normal 2 2 2 2 2 2 7 4 6" xfId="12426" xr:uid="{00000000-0005-0000-0000-00008A300000}"/>
    <cellStyle name="Normal 2 2 2 2 2 2 7 4 7" xfId="12427" xr:uid="{00000000-0005-0000-0000-00008B300000}"/>
    <cellStyle name="Normal 2 2 2 2 2 2 7 4 8" xfId="12428" xr:uid="{00000000-0005-0000-0000-00008C300000}"/>
    <cellStyle name="Normal 2 2 2 2 2 2 7 4 9" xfId="12429" xr:uid="{00000000-0005-0000-0000-00008D300000}"/>
    <cellStyle name="Normal 2 2 2 2 2 2 7 5" xfId="12430" xr:uid="{00000000-0005-0000-0000-00008E300000}"/>
    <cellStyle name="Normal 2 2 2 2 2 2 7 5 10" xfId="12431" xr:uid="{00000000-0005-0000-0000-00008F300000}"/>
    <cellStyle name="Normal 2 2 2 2 2 2 7 5 2" xfId="12432" xr:uid="{00000000-0005-0000-0000-000090300000}"/>
    <cellStyle name="Normal 2 2 2 2 2 2 7 5 3" xfId="12433" xr:uid="{00000000-0005-0000-0000-000091300000}"/>
    <cellStyle name="Normal 2 2 2 2 2 2 7 5 4" xfId="12434" xr:uid="{00000000-0005-0000-0000-000092300000}"/>
    <cellStyle name="Normal 2 2 2 2 2 2 7 5 5" xfId="12435" xr:uid="{00000000-0005-0000-0000-000093300000}"/>
    <cellStyle name="Normal 2 2 2 2 2 2 7 5 6" xfId="12436" xr:uid="{00000000-0005-0000-0000-000094300000}"/>
    <cellStyle name="Normal 2 2 2 2 2 2 7 5 7" xfId="12437" xr:uid="{00000000-0005-0000-0000-000095300000}"/>
    <cellStyle name="Normal 2 2 2 2 2 2 7 5 8" xfId="12438" xr:uid="{00000000-0005-0000-0000-000096300000}"/>
    <cellStyle name="Normal 2 2 2 2 2 2 7 5 9" xfId="12439" xr:uid="{00000000-0005-0000-0000-000097300000}"/>
    <cellStyle name="Normal 2 2 2 2 2 2 7 6" xfId="12440" xr:uid="{00000000-0005-0000-0000-000098300000}"/>
    <cellStyle name="Normal 2 2 2 2 2 2 7 7" xfId="12441" xr:uid="{00000000-0005-0000-0000-000099300000}"/>
    <cellStyle name="Normal 2 2 2 2 2 2 7 8" xfId="12442" xr:uid="{00000000-0005-0000-0000-00009A300000}"/>
    <cellStyle name="Normal 2 2 2 2 2 2 7 9" xfId="12443" xr:uid="{00000000-0005-0000-0000-00009B300000}"/>
    <cellStyle name="Normal 2 2 2 2 2 2 8" xfId="12444" xr:uid="{00000000-0005-0000-0000-00009C300000}"/>
    <cellStyle name="Normal 2 2 2 2 2 2 8 10" xfId="12445" xr:uid="{00000000-0005-0000-0000-00009D300000}"/>
    <cellStyle name="Normal 2 2 2 2 2 2 8 11" xfId="12446" xr:uid="{00000000-0005-0000-0000-00009E300000}"/>
    <cellStyle name="Normal 2 2 2 2 2 2 8 12" xfId="12447" xr:uid="{00000000-0005-0000-0000-00009F300000}"/>
    <cellStyle name="Normal 2 2 2 2 2 2 8 13" xfId="12448" xr:uid="{00000000-0005-0000-0000-0000A0300000}"/>
    <cellStyle name="Normal 2 2 2 2 2 2 8 14" xfId="12449" xr:uid="{00000000-0005-0000-0000-0000A1300000}"/>
    <cellStyle name="Normal 2 2 2 2 2 2 8 2" xfId="12450" xr:uid="{00000000-0005-0000-0000-0000A2300000}"/>
    <cellStyle name="Normal 2 2 2 2 2 2 8 2 10" xfId="12451" xr:uid="{00000000-0005-0000-0000-0000A3300000}"/>
    <cellStyle name="Normal 2 2 2 2 2 2 8 2 2" xfId="12452" xr:uid="{00000000-0005-0000-0000-0000A4300000}"/>
    <cellStyle name="Normal 2 2 2 2 2 2 8 2 3" xfId="12453" xr:uid="{00000000-0005-0000-0000-0000A5300000}"/>
    <cellStyle name="Normal 2 2 2 2 2 2 8 2 4" xfId="12454" xr:uid="{00000000-0005-0000-0000-0000A6300000}"/>
    <cellStyle name="Normal 2 2 2 2 2 2 8 2 5" xfId="12455" xr:uid="{00000000-0005-0000-0000-0000A7300000}"/>
    <cellStyle name="Normal 2 2 2 2 2 2 8 2 6" xfId="12456" xr:uid="{00000000-0005-0000-0000-0000A8300000}"/>
    <cellStyle name="Normal 2 2 2 2 2 2 8 2 7" xfId="12457" xr:uid="{00000000-0005-0000-0000-0000A9300000}"/>
    <cellStyle name="Normal 2 2 2 2 2 2 8 2 8" xfId="12458" xr:uid="{00000000-0005-0000-0000-0000AA300000}"/>
    <cellStyle name="Normal 2 2 2 2 2 2 8 2 9" xfId="12459" xr:uid="{00000000-0005-0000-0000-0000AB300000}"/>
    <cellStyle name="Normal 2 2 2 2 2 2 8 3" xfId="12460" xr:uid="{00000000-0005-0000-0000-0000AC300000}"/>
    <cellStyle name="Normal 2 2 2 2 2 2 8 3 10" xfId="12461" xr:uid="{00000000-0005-0000-0000-0000AD300000}"/>
    <cellStyle name="Normal 2 2 2 2 2 2 8 3 2" xfId="12462" xr:uid="{00000000-0005-0000-0000-0000AE300000}"/>
    <cellStyle name="Normal 2 2 2 2 2 2 8 3 3" xfId="12463" xr:uid="{00000000-0005-0000-0000-0000AF300000}"/>
    <cellStyle name="Normal 2 2 2 2 2 2 8 3 4" xfId="12464" xr:uid="{00000000-0005-0000-0000-0000B0300000}"/>
    <cellStyle name="Normal 2 2 2 2 2 2 8 3 5" xfId="12465" xr:uid="{00000000-0005-0000-0000-0000B1300000}"/>
    <cellStyle name="Normal 2 2 2 2 2 2 8 3 6" xfId="12466" xr:uid="{00000000-0005-0000-0000-0000B2300000}"/>
    <cellStyle name="Normal 2 2 2 2 2 2 8 3 7" xfId="12467" xr:uid="{00000000-0005-0000-0000-0000B3300000}"/>
    <cellStyle name="Normal 2 2 2 2 2 2 8 3 8" xfId="12468" xr:uid="{00000000-0005-0000-0000-0000B4300000}"/>
    <cellStyle name="Normal 2 2 2 2 2 2 8 3 9" xfId="12469" xr:uid="{00000000-0005-0000-0000-0000B5300000}"/>
    <cellStyle name="Normal 2 2 2 2 2 2 8 4" xfId="12470" xr:uid="{00000000-0005-0000-0000-0000B6300000}"/>
    <cellStyle name="Normal 2 2 2 2 2 2 8 4 10" xfId="12471" xr:uid="{00000000-0005-0000-0000-0000B7300000}"/>
    <cellStyle name="Normal 2 2 2 2 2 2 8 4 2" xfId="12472" xr:uid="{00000000-0005-0000-0000-0000B8300000}"/>
    <cellStyle name="Normal 2 2 2 2 2 2 8 4 3" xfId="12473" xr:uid="{00000000-0005-0000-0000-0000B9300000}"/>
    <cellStyle name="Normal 2 2 2 2 2 2 8 4 4" xfId="12474" xr:uid="{00000000-0005-0000-0000-0000BA300000}"/>
    <cellStyle name="Normal 2 2 2 2 2 2 8 4 5" xfId="12475" xr:uid="{00000000-0005-0000-0000-0000BB300000}"/>
    <cellStyle name="Normal 2 2 2 2 2 2 8 4 6" xfId="12476" xr:uid="{00000000-0005-0000-0000-0000BC300000}"/>
    <cellStyle name="Normal 2 2 2 2 2 2 8 4 7" xfId="12477" xr:uid="{00000000-0005-0000-0000-0000BD300000}"/>
    <cellStyle name="Normal 2 2 2 2 2 2 8 4 8" xfId="12478" xr:uid="{00000000-0005-0000-0000-0000BE300000}"/>
    <cellStyle name="Normal 2 2 2 2 2 2 8 4 9" xfId="12479" xr:uid="{00000000-0005-0000-0000-0000BF300000}"/>
    <cellStyle name="Normal 2 2 2 2 2 2 8 5" xfId="12480" xr:uid="{00000000-0005-0000-0000-0000C0300000}"/>
    <cellStyle name="Normal 2 2 2 2 2 2 8 5 10" xfId="12481" xr:uid="{00000000-0005-0000-0000-0000C1300000}"/>
    <cellStyle name="Normal 2 2 2 2 2 2 8 5 2" xfId="12482" xr:uid="{00000000-0005-0000-0000-0000C2300000}"/>
    <cellStyle name="Normal 2 2 2 2 2 2 8 5 3" xfId="12483" xr:uid="{00000000-0005-0000-0000-0000C3300000}"/>
    <cellStyle name="Normal 2 2 2 2 2 2 8 5 4" xfId="12484" xr:uid="{00000000-0005-0000-0000-0000C4300000}"/>
    <cellStyle name="Normal 2 2 2 2 2 2 8 5 5" xfId="12485" xr:uid="{00000000-0005-0000-0000-0000C5300000}"/>
    <cellStyle name="Normal 2 2 2 2 2 2 8 5 6" xfId="12486" xr:uid="{00000000-0005-0000-0000-0000C6300000}"/>
    <cellStyle name="Normal 2 2 2 2 2 2 8 5 7" xfId="12487" xr:uid="{00000000-0005-0000-0000-0000C7300000}"/>
    <cellStyle name="Normal 2 2 2 2 2 2 8 5 8" xfId="12488" xr:uid="{00000000-0005-0000-0000-0000C8300000}"/>
    <cellStyle name="Normal 2 2 2 2 2 2 8 5 9" xfId="12489" xr:uid="{00000000-0005-0000-0000-0000C9300000}"/>
    <cellStyle name="Normal 2 2 2 2 2 2 8 6" xfId="12490" xr:uid="{00000000-0005-0000-0000-0000CA300000}"/>
    <cellStyle name="Normal 2 2 2 2 2 2 8 7" xfId="12491" xr:uid="{00000000-0005-0000-0000-0000CB300000}"/>
    <cellStyle name="Normal 2 2 2 2 2 2 8 8" xfId="12492" xr:uid="{00000000-0005-0000-0000-0000CC300000}"/>
    <cellStyle name="Normal 2 2 2 2 2 2 8 9" xfId="12493" xr:uid="{00000000-0005-0000-0000-0000CD300000}"/>
    <cellStyle name="Normal 2 2 2 2 2 2 9" xfId="12494" xr:uid="{00000000-0005-0000-0000-0000CE300000}"/>
    <cellStyle name="Normal 2 2 2 2 2 2 9 10" xfId="12495" xr:uid="{00000000-0005-0000-0000-0000CF300000}"/>
    <cellStyle name="Normal 2 2 2 2 2 2 9 11" xfId="12496" xr:uid="{00000000-0005-0000-0000-0000D0300000}"/>
    <cellStyle name="Normal 2 2 2 2 2 2 9 12" xfId="12497" xr:uid="{00000000-0005-0000-0000-0000D1300000}"/>
    <cellStyle name="Normal 2 2 2 2 2 2 9 13" xfId="12498" xr:uid="{00000000-0005-0000-0000-0000D2300000}"/>
    <cellStyle name="Normal 2 2 2 2 2 2 9 14" xfId="12499" xr:uid="{00000000-0005-0000-0000-0000D3300000}"/>
    <cellStyle name="Normal 2 2 2 2 2 2 9 2" xfId="12500" xr:uid="{00000000-0005-0000-0000-0000D4300000}"/>
    <cellStyle name="Normal 2 2 2 2 2 2 9 2 10" xfId="12501" xr:uid="{00000000-0005-0000-0000-0000D5300000}"/>
    <cellStyle name="Normal 2 2 2 2 2 2 9 2 2" xfId="12502" xr:uid="{00000000-0005-0000-0000-0000D6300000}"/>
    <cellStyle name="Normal 2 2 2 2 2 2 9 2 3" xfId="12503" xr:uid="{00000000-0005-0000-0000-0000D7300000}"/>
    <cellStyle name="Normal 2 2 2 2 2 2 9 2 4" xfId="12504" xr:uid="{00000000-0005-0000-0000-0000D8300000}"/>
    <cellStyle name="Normal 2 2 2 2 2 2 9 2 5" xfId="12505" xr:uid="{00000000-0005-0000-0000-0000D9300000}"/>
    <cellStyle name="Normal 2 2 2 2 2 2 9 2 6" xfId="12506" xr:uid="{00000000-0005-0000-0000-0000DA300000}"/>
    <cellStyle name="Normal 2 2 2 2 2 2 9 2 7" xfId="12507" xr:uid="{00000000-0005-0000-0000-0000DB300000}"/>
    <cellStyle name="Normal 2 2 2 2 2 2 9 2 8" xfId="12508" xr:uid="{00000000-0005-0000-0000-0000DC300000}"/>
    <cellStyle name="Normal 2 2 2 2 2 2 9 2 9" xfId="12509" xr:uid="{00000000-0005-0000-0000-0000DD300000}"/>
    <cellStyle name="Normal 2 2 2 2 2 2 9 3" xfId="12510" xr:uid="{00000000-0005-0000-0000-0000DE300000}"/>
    <cellStyle name="Normal 2 2 2 2 2 2 9 3 10" xfId="12511" xr:uid="{00000000-0005-0000-0000-0000DF300000}"/>
    <cellStyle name="Normal 2 2 2 2 2 2 9 3 2" xfId="12512" xr:uid="{00000000-0005-0000-0000-0000E0300000}"/>
    <cellStyle name="Normal 2 2 2 2 2 2 9 3 3" xfId="12513" xr:uid="{00000000-0005-0000-0000-0000E1300000}"/>
    <cellStyle name="Normal 2 2 2 2 2 2 9 3 4" xfId="12514" xr:uid="{00000000-0005-0000-0000-0000E2300000}"/>
    <cellStyle name="Normal 2 2 2 2 2 2 9 3 5" xfId="12515" xr:uid="{00000000-0005-0000-0000-0000E3300000}"/>
    <cellStyle name="Normal 2 2 2 2 2 2 9 3 6" xfId="12516" xr:uid="{00000000-0005-0000-0000-0000E4300000}"/>
    <cellStyle name="Normal 2 2 2 2 2 2 9 3 7" xfId="12517" xr:uid="{00000000-0005-0000-0000-0000E5300000}"/>
    <cellStyle name="Normal 2 2 2 2 2 2 9 3 8" xfId="12518" xr:uid="{00000000-0005-0000-0000-0000E6300000}"/>
    <cellStyle name="Normal 2 2 2 2 2 2 9 3 9" xfId="12519" xr:uid="{00000000-0005-0000-0000-0000E7300000}"/>
    <cellStyle name="Normal 2 2 2 2 2 2 9 4" xfId="12520" xr:uid="{00000000-0005-0000-0000-0000E8300000}"/>
    <cellStyle name="Normal 2 2 2 2 2 2 9 4 10" xfId="12521" xr:uid="{00000000-0005-0000-0000-0000E9300000}"/>
    <cellStyle name="Normal 2 2 2 2 2 2 9 4 2" xfId="12522" xr:uid="{00000000-0005-0000-0000-0000EA300000}"/>
    <cellStyle name="Normal 2 2 2 2 2 2 9 4 3" xfId="12523" xr:uid="{00000000-0005-0000-0000-0000EB300000}"/>
    <cellStyle name="Normal 2 2 2 2 2 2 9 4 4" xfId="12524" xr:uid="{00000000-0005-0000-0000-0000EC300000}"/>
    <cellStyle name="Normal 2 2 2 2 2 2 9 4 5" xfId="12525" xr:uid="{00000000-0005-0000-0000-0000ED300000}"/>
    <cellStyle name="Normal 2 2 2 2 2 2 9 4 6" xfId="12526" xr:uid="{00000000-0005-0000-0000-0000EE300000}"/>
    <cellStyle name="Normal 2 2 2 2 2 2 9 4 7" xfId="12527" xr:uid="{00000000-0005-0000-0000-0000EF300000}"/>
    <cellStyle name="Normal 2 2 2 2 2 2 9 4 8" xfId="12528" xr:uid="{00000000-0005-0000-0000-0000F0300000}"/>
    <cellStyle name="Normal 2 2 2 2 2 2 9 4 9" xfId="12529" xr:uid="{00000000-0005-0000-0000-0000F1300000}"/>
    <cellStyle name="Normal 2 2 2 2 2 2 9 5" xfId="12530" xr:uid="{00000000-0005-0000-0000-0000F2300000}"/>
    <cellStyle name="Normal 2 2 2 2 2 2 9 5 10" xfId="12531" xr:uid="{00000000-0005-0000-0000-0000F3300000}"/>
    <cellStyle name="Normal 2 2 2 2 2 2 9 5 2" xfId="12532" xr:uid="{00000000-0005-0000-0000-0000F4300000}"/>
    <cellStyle name="Normal 2 2 2 2 2 2 9 5 3" xfId="12533" xr:uid="{00000000-0005-0000-0000-0000F5300000}"/>
    <cellStyle name="Normal 2 2 2 2 2 2 9 5 4" xfId="12534" xr:uid="{00000000-0005-0000-0000-0000F6300000}"/>
    <cellStyle name="Normal 2 2 2 2 2 2 9 5 5" xfId="12535" xr:uid="{00000000-0005-0000-0000-0000F7300000}"/>
    <cellStyle name="Normal 2 2 2 2 2 2 9 5 6" xfId="12536" xr:uid="{00000000-0005-0000-0000-0000F8300000}"/>
    <cellStyle name="Normal 2 2 2 2 2 2 9 5 7" xfId="12537" xr:uid="{00000000-0005-0000-0000-0000F9300000}"/>
    <cellStyle name="Normal 2 2 2 2 2 2 9 5 8" xfId="12538" xr:uid="{00000000-0005-0000-0000-0000FA300000}"/>
    <cellStyle name="Normal 2 2 2 2 2 2 9 5 9" xfId="12539" xr:uid="{00000000-0005-0000-0000-0000FB300000}"/>
    <cellStyle name="Normal 2 2 2 2 2 2 9 6" xfId="12540" xr:uid="{00000000-0005-0000-0000-0000FC300000}"/>
    <cellStyle name="Normal 2 2 2 2 2 2 9 7" xfId="12541" xr:uid="{00000000-0005-0000-0000-0000FD300000}"/>
    <cellStyle name="Normal 2 2 2 2 2 2 9 8" xfId="12542" xr:uid="{00000000-0005-0000-0000-0000FE300000}"/>
    <cellStyle name="Normal 2 2 2 2 2 2 9 9" xfId="12543" xr:uid="{00000000-0005-0000-0000-0000FF300000}"/>
    <cellStyle name="Normal 2 2 2 2 2 20" xfId="12544" xr:uid="{00000000-0005-0000-0000-000000310000}"/>
    <cellStyle name="Normal 2 2 2 2 2 20 10" xfId="12545" xr:uid="{00000000-0005-0000-0000-000001310000}"/>
    <cellStyle name="Normal 2 2 2 2 2 20 11" xfId="12546" xr:uid="{00000000-0005-0000-0000-000002310000}"/>
    <cellStyle name="Normal 2 2 2 2 2 20 12" xfId="12547" xr:uid="{00000000-0005-0000-0000-000003310000}"/>
    <cellStyle name="Normal 2 2 2 2 2 20 13" xfId="12548" xr:uid="{00000000-0005-0000-0000-000004310000}"/>
    <cellStyle name="Normal 2 2 2 2 2 20 14" xfId="12549" xr:uid="{00000000-0005-0000-0000-000005310000}"/>
    <cellStyle name="Normal 2 2 2 2 2 20 2" xfId="12550" xr:uid="{00000000-0005-0000-0000-000006310000}"/>
    <cellStyle name="Normal 2 2 2 2 2 20 2 10" xfId="12551" xr:uid="{00000000-0005-0000-0000-000007310000}"/>
    <cellStyle name="Normal 2 2 2 2 2 20 2 2" xfId="12552" xr:uid="{00000000-0005-0000-0000-000008310000}"/>
    <cellStyle name="Normal 2 2 2 2 2 20 2 3" xfId="12553" xr:uid="{00000000-0005-0000-0000-000009310000}"/>
    <cellStyle name="Normal 2 2 2 2 2 20 2 4" xfId="12554" xr:uid="{00000000-0005-0000-0000-00000A310000}"/>
    <cellStyle name="Normal 2 2 2 2 2 20 2 5" xfId="12555" xr:uid="{00000000-0005-0000-0000-00000B310000}"/>
    <cellStyle name="Normal 2 2 2 2 2 20 2 6" xfId="12556" xr:uid="{00000000-0005-0000-0000-00000C310000}"/>
    <cellStyle name="Normal 2 2 2 2 2 20 2 7" xfId="12557" xr:uid="{00000000-0005-0000-0000-00000D310000}"/>
    <cellStyle name="Normal 2 2 2 2 2 20 2 8" xfId="12558" xr:uid="{00000000-0005-0000-0000-00000E310000}"/>
    <cellStyle name="Normal 2 2 2 2 2 20 2 9" xfId="12559" xr:uid="{00000000-0005-0000-0000-00000F310000}"/>
    <cellStyle name="Normal 2 2 2 2 2 20 3" xfId="12560" xr:uid="{00000000-0005-0000-0000-000010310000}"/>
    <cellStyle name="Normal 2 2 2 2 2 20 3 10" xfId="12561" xr:uid="{00000000-0005-0000-0000-000011310000}"/>
    <cellStyle name="Normal 2 2 2 2 2 20 3 2" xfId="12562" xr:uid="{00000000-0005-0000-0000-000012310000}"/>
    <cellStyle name="Normal 2 2 2 2 2 20 3 3" xfId="12563" xr:uid="{00000000-0005-0000-0000-000013310000}"/>
    <cellStyle name="Normal 2 2 2 2 2 20 3 4" xfId="12564" xr:uid="{00000000-0005-0000-0000-000014310000}"/>
    <cellStyle name="Normal 2 2 2 2 2 20 3 5" xfId="12565" xr:uid="{00000000-0005-0000-0000-000015310000}"/>
    <cellStyle name="Normal 2 2 2 2 2 20 3 6" xfId="12566" xr:uid="{00000000-0005-0000-0000-000016310000}"/>
    <cellStyle name="Normal 2 2 2 2 2 20 3 7" xfId="12567" xr:uid="{00000000-0005-0000-0000-000017310000}"/>
    <cellStyle name="Normal 2 2 2 2 2 20 3 8" xfId="12568" xr:uid="{00000000-0005-0000-0000-000018310000}"/>
    <cellStyle name="Normal 2 2 2 2 2 20 3 9" xfId="12569" xr:uid="{00000000-0005-0000-0000-000019310000}"/>
    <cellStyle name="Normal 2 2 2 2 2 20 4" xfId="12570" xr:uid="{00000000-0005-0000-0000-00001A310000}"/>
    <cellStyle name="Normal 2 2 2 2 2 20 4 10" xfId="12571" xr:uid="{00000000-0005-0000-0000-00001B310000}"/>
    <cellStyle name="Normal 2 2 2 2 2 20 4 2" xfId="12572" xr:uid="{00000000-0005-0000-0000-00001C310000}"/>
    <cellStyle name="Normal 2 2 2 2 2 20 4 3" xfId="12573" xr:uid="{00000000-0005-0000-0000-00001D310000}"/>
    <cellStyle name="Normal 2 2 2 2 2 20 4 4" xfId="12574" xr:uid="{00000000-0005-0000-0000-00001E310000}"/>
    <cellStyle name="Normal 2 2 2 2 2 20 4 5" xfId="12575" xr:uid="{00000000-0005-0000-0000-00001F310000}"/>
    <cellStyle name="Normal 2 2 2 2 2 20 4 6" xfId="12576" xr:uid="{00000000-0005-0000-0000-000020310000}"/>
    <cellStyle name="Normal 2 2 2 2 2 20 4 7" xfId="12577" xr:uid="{00000000-0005-0000-0000-000021310000}"/>
    <cellStyle name="Normal 2 2 2 2 2 20 4 8" xfId="12578" xr:uid="{00000000-0005-0000-0000-000022310000}"/>
    <cellStyle name="Normal 2 2 2 2 2 20 4 9" xfId="12579" xr:uid="{00000000-0005-0000-0000-000023310000}"/>
    <cellStyle name="Normal 2 2 2 2 2 20 5" xfId="12580" xr:uid="{00000000-0005-0000-0000-000024310000}"/>
    <cellStyle name="Normal 2 2 2 2 2 20 5 10" xfId="12581" xr:uid="{00000000-0005-0000-0000-000025310000}"/>
    <cellStyle name="Normal 2 2 2 2 2 20 5 2" xfId="12582" xr:uid="{00000000-0005-0000-0000-000026310000}"/>
    <cellStyle name="Normal 2 2 2 2 2 20 5 3" xfId="12583" xr:uid="{00000000-0005-0000-0000-000027310000}"/>
    <cellStyle name="Normal 2 2 2 2 2 20 5 4" xfId="12584" xr:uid="{00000000-0005-0000-0000-000028310000}"/>
    <cellStyle name="Normal 2 2 2 2 2 20 5 5" xfId="12585" xr:uid="{00000000-0005-0000-0000-000029310000}"/>
    <cellStyle name="Normal 2 2 2 2 2 20 5 6" xfId="12586" xr:uid="{00000000-0005-0000-0000-00002A310000}"/>
    <cellStyle name="Normal 2 2 2 2 2 20 5 7" xfId="12587" xr:uid="{00000000-0005-0000-0000-00002B310000}"/>
    <cellStyle name="Normal 2 2 2 2 2 20 5 8" xfId="12588" xr:uid="{00000000-0005-0000-0000-00002C310000}"/>
    <cellStyle name="Normal 2 2 2 2 2 20 5 9" xfId="12589" xr:uid="{00000000-0005-0000-0000-00002D310000}"/>
    <cellStyle name="Normal 2 2 2 2 2 20 6" xfId="12590" xr:uid="{00000000-0005-0000-0000-00002E310000}"/>
    <cellStyle name="Normal 2 2 2 2 2 20 7" xfId="12591" xr:uid="{00000000-0005-0000-0000-00002F310000}"/>
    <cellStyle name="Normal 2 2 2 2 2 20 8" xfId="12592" xr:uid="{00000000-0005-0000-0000-000030310000}"/>
    <cellStyle name="Normal 2 2 2 2 2 20 9" xfId="12593" xr:uid="{00000000-0005-0000-0000-000031310000}"/>
    <cellStyle name="Normal 2 2 2 2 2 21" xfId="12594" xr:uid="{00000000-0005-0000-0000-000032310000}"/>
    <cellStyle name="Normal 2 2 2 2 2 21 10" xfId="12595" xr:uid="{00000000-0005-0000-0000-000033310000}"/>
    <cellStyle name="Normal 2 2 2 2 2 21 11" xfId="12596" xr:uid="{00000000-0005-0000-0000-000034310000}"/>
    <cellStyle name="Normal 2 2 2 2 2 21 12" xfId="12597" xr:uid="{00000000-0005-0000-0000-000035310000}"/>
    <cellStyle name="Normal 2 2 2 2 2 21 13" xfId="12598" xr:uid="{00000000-0005-0000-0000-000036310000}"/>
    <cellStyle name="Normal 2 2 2 2 2 21 14" xfId="12599" xr:uid="{00000000-0005-0000-0000-000037310000}"/>
    <cellStyle name="Normal 2 2 2 2 2 21 2" xfId="12600" xr:uid="{00000000-0005-0000-0000-000038310000}"/>
    <cellStyle name="Normal 2 2 2 2 2 21 2 10" xfId="12601" xr:uid="{00000000-0005-0000-0000-000039310000}"/>
    <cellStyle name="Normal 2 2 2 2 2 21 2 2" xfId="12602" xr:uid="{00000000-0005-0000-0000-00003A310000}"/>
    <cellStyle name="Normal 2 2 2 2 2 21 2 3" xfId="12603" xr:uid="{00000000-0005-0000-0000-00003B310000}"/>
    <cellStyle name="Normal 2 2 2 2 2 21 2 4" xfId="12604" xr:uid="{00000000-0005-0000-0000-00003C310000}"/>
    <cellStyle name="Normal 2 2 2 2 2 21 2 5" xfId="12605" xr:uid="{00000000-0005-0000-0000-00003D310000}"/>
    <cellStyle name="Normal 2 2 2 2 2 21 2 6" xfId="12606" xr:uid="{00000000-0005-0000-0000-00003E310000}"/>
    <cellStyle name="Normal 2 2 2 2 2 21 2 7" xfId="12607" xr:uid="{00000000-0005-0000-0000-00003F310000}"/>
    <cellStyle name="Normal 2 2 2 2 2 21 2 8" xfId="12608" xr:uid="{00000000-0005-0000-0000-000040310000}"/>
    <cellStyle name="Normal 2 2 2 2 2 21 2 9" xfId="12609" xr:uid="{00000000-0005-0000-0000-000041310000}"/>
    <cellStyle name="Normal 2 2 2 2 2 21 3" xfId="12610" xr:uid="{00000000-0005-0000-0000-000042310000}"/>
    <cellStyle name="Normal 2 2 2 2 2 21 3 10" xfId="12611" xr:uid="{00000000-0005-0000-0000-000043310000}"/>
    <cellStyle name="Normal 2 2 2 2 2 21 3 2" xfId="12612" xr:uid="{00000000-0005-0000-0000-000044310000}"/>
    <cellStyle name="Normal 2 2 2 2 2 21 3 3" xfId="12613" xr:uid="{00000000-0005-0000-0000-000045310000}"/>
    <cellStyle name="Normal 2 2 2 2 2 21 3 4" xfId="12614" xr:uid="{00000000-0005-0000-0000-000046310000}"/>
    <cellStyle name="Normal 2 2 2 2 2 21 3 5" xfId="12615" xr:uid="{00000000-0005-0000-0000-000047310000}"/>
    <cellStyle name="Normal 2 2 2 2 2 21 3 6" xfId="12616" xr:uid="{00000000-0005-0000-0000-000048310000}"/>
    <cellStyle name="Normal 2 2 2 2 2 21 3 7" xfId="12617" xr:uid="{00000000-0005-0000-0000-000049310000}"/>
    <cellStyle name="Normal 2 2 2 2 2 21 3 8" xfId="12618" xr:uid="{00000000-0005-0000-0000-00004A310000}"/>
    <cellStyle name="Normal 2 2 2 2 2 21 3 9" xfId="12619" xr:uid="{00000000-0005-0000-0000-00004B310000}"/>
    <cellStyle name="Normal 2 2 2 2 2 21 4" xfId="12620" xr:uid="{00000000-0005-0000-0000-00004C310000}"/>
    <cellStyle name="Normal 2 2 2 2 2 21 4 10" xfId="12621" xr:uid="{00000000-0005-0000-0000-00004D310000}"/>
    <cellStyle name="Normal 2 2 2 2 2 21 4 2" xfId="12622" xr:uid="{00000000-0005-0000-0000-00004E310000}"/>
    <cellStyle name="Normal 2 2 2 2 2 21 4 3" xfId="12623" xr:uid="{00000000-0005-0000-0000-00004F310000}"/>
    <cellStyle name="Normal 2 2 2 2 2 21 4 4" xfId="12624" xr:uid="{00000000-0005-0000-0000-000050310000}"/>
    <cellStyle name="Normal 2 2 2 2 2 21 4 5" xfId="12625" xr:uid="{00000000-0005-0000-0000-000051310000}"/>
    <cellStyle name="Normal 2 2 2 2 2 21 4 6" xfId="12626" xr:uid="{00000000-0005-0000-0000-000052310000}"/>
    <cellStyle name="Normal 2 2 2 2 2 21 4 7" xfId="12627" xr:uid="{00000000-0005-0000-0000-000053310000}"/>
    <cellStyle name="Normal 2 2 2 2 2 21 4 8" xfId="12628" xr:uid="{00000000-0005-0000-0000-000054310000}"/>
    <cellStyle name="Normal 2 2 2 2 2 21 4 9" xfId="12629" xr:uid="{00000000-0005-0000-0000-000055310000}"/>
    <cellStyle name="Normal 2 2 2 2 2 21 5" xfId="12630" xr:uid="{00000000-0005-0000-0000-000056310000}"/>
    <cellStyle name="Normal 2 2 2 2 2 21 5 10" xfId="12631" xr:uid="{00000000-0005-0000-0000-000057310000}"/>
    <cellStyle name="Normal 2 2 2 2 2 21 5 2" xfId="12632" xr:uid="{00000000-0005-0000-0000-000058310000}"/>
    <cellStyle name="Normal 2 2 2 2 2 21 5 3" xfId="12633" xr:uid="{00000000-0005-0000-0000-000059310000}"/>
    <cellStyle name="Normal 2 2 2 2 2 21 5 4" xfId="12634" xr:uid="{00000000-0005-0000-0000-00005A310000}"/>
    <cellStyle name="Normal 2 2 2 2 2 21 5 5" xfId="12635" xr:uid="{00000000-0005-0000-0000-00005B310000}"/>
    <cellStyle name="Normal 2 2 2 2 2 21 5 6" xfId="12636" xr:uid="{00000000-0005-0000-0000-00005C310000}"/>
    <cellStyle name="Normal 2 2 2 2 2 21 5 7" xfId="12637" xr:uid="{00000000-0005-0000-0000-00005D310000}"/>
    <cellStyle name="Normal 2 2 2 2 2 21 5 8" xfId="12638" xr:uid="{00000000-0005-0000-0000-00005E310000}"/>
    <cellStyle name="Normal 2 2 2 2 2 21 5 9" xfId="12639" xr:uid="{00000000-0005-0000-0000-00005F310000}"/>
    <cellStyle name="Normal 2 2 2 2 2 21 6" xfId="12640" xr:uid="{00000000-0005-0000-0000-000060310000}"/>
    <cellStyle name="Normal 2 2 2 2 2 21 7" xfId="12641" xr:uid="{00000000-0005-0000-0000-000061310000}"/>
    <cellStyle name="Normal 2 2 2 2 2 21 8" xfId="12642" xr:uid="{00000000-0005-0000-0000-000062310000}"/>
    <cellStyle name="Normal 2 2 2 2 2 21 9" xfId="12643" xr:uid="{00000000-0005-0000-0000-000063310000}"/>
    <cellStyle name="Normal 2 2 2 2 2 22" xfId="12644" xr:uid="{00000000-0005-0000-0000-000064310000}"/>
    <cellStyle name="Normal 2 2 2 2 2 22 10" xfId="12645" xr:uid="{00000000-0005-0000-0000-000065310000}"/>
    <cellStyle name="Normal 2 2 2 2 2 22 11" xfId="12646" xr:uid="{00000000-0005-0000-0000-000066310000}"/>
    <cellStyle name="Normal 2 2 2 2 2 22 12" xfId="12647" xr:uid="{00000000-0005-0000-0000-000067310000}"/>
    <cellStyle name="Normal 2 2 2 2 2 22 13" xfId="12648" xr:uid="{00000000-0005-0000-0000-000068310000}"/>
    <cellStyle name="Normal 2 2 2 2 2 22 14" xfId="12649" xr:uid="{00000000-0005-0000-0000-000069310000}"/>
    <cellStyle name="Normal 2 2 2 2 2 22 2" xfId="12650" xr:uid="{00000000-0005-0000-0000-00006A310000}"/>
    <cellStyle name="Normal 2 2 2 2 2 22 2 10" xfId="12651" xr:uid="{00000000-0005-0000-0000-00006B310000}"/>
    <cellStyle name="Normal 2 2 2 2 2 22 2 2" xfId="12652" xr:uid="{00000000-0005-0000-0000-00006C310000}"/>
    <cellStyle name="Normal 2 2 2 2 2 22 2 3" xfId="12653" xr:uid="{00000000-0005-0000-0000-00006D310000}"/>
    <cellStyle name="Normal 2 2 2 2 2 22 2 4" xfId="12654" xr:uid="{00000000-0005-0000-0000-00006E310000}"/>
    <cellStyle name="Normal 2 2 2 2 2 22 2 5" xfId="12655" xr:uid="{00000000-0005-0000-0000-00006F310000}"/>
    <cellStyle name="Normal 2 2 2 2 2 22 2 6" xfId="12656" xr:uid="{00000000-0005-0000-0000-000070310000}"/>
    <cellStyle name="Normal 2 2 2 2 2 22 2 7" xfId="12657" xr:uid="{00000000-0005-0000-0000-000071310000}"/>
    <cellStyle name="Normal 2 2 2 2 2 22 2 8" xfId="12658" xr:uid="{00000000-0005-0000-0000-000072310000}"/>
    <cellStyle name="Normal 2 2 2 2 2 22 2 9" xfId="12659" xr:uid="{00000000-0005-0000-0000-000073310000}"/>
    <cellStyle name="Normal 2 2 2 2 2 22 3" xfId="12660" xr:uid="{00000000-0005-0000-0000-000074310000}"/>
    <cellStyle name="Normal 2 2 2 2 2 22 3 10" xfId="12661" xr:uid="{00000000-0005-0000-0000-000075310000}"/>
    <cellStyle name="Normal 2 2 2 2 2 22 3 2" xfId="12662" xr:uid="{00000000-0005-0000-0000-000076310000}"/>
    <cellStyle name="Normal 2 2 2 2 2 22 3 3" xfId="12663" xr:uid="{00000000-0005-0000-0000-000077310000}"/>
    <cellStyle name="Normal 2 2 2 2 2 22 3 4" xfId="12664" xr:uid="{00000000-0005-0000-0000-000078310000}"/>
    <cellStyle name="Normal 2 2 2 2 2 22 3 5" xfId="12665" xr:uid="{00000000-0005-0000-0000-000079310000}"/>
    <cellStyle name="Normal 2 2 2 2 2 22 3 6" xfId="12666" xr:uid="{00000000-0005-0000-0000-00007A310000}"/>
    <cellStyle name="Normal 2 2 2 2 2 22 3 7" xfId="12667" xr:uid="{00000000-0005-0000-0000-00007B310000}"/>
    <cellStyle name="Normal 2 2 2 2 2 22 3 8" xfId="12668" xr:uid="{00000000-0005-0000-0000-00007C310000}"/>
    <cellStyle name="Normal 2 2 2 2 2 22 3 9" xfId="12669" xr:uid="{00000000-0005-0000-0000-00007D310000}"/>
    <cellStyle name="Normal 2 2 2 2 2 22 4" xfId="12670" xr:uid="{00000000-0005-0000-0000-00007E310000}"/>
    <cellStyle name="Normal 2 2 2 2 2 22 4 10" xfId="12671" xr:uid="{00000000-0005-0000-0000-00007F310000}"/>
    <cellStyle name="Normal 2 2 2 2 2 22 4 2" xfId="12672" xr:uid="{00000000-0005-0000-0000-000080310000}"/>
    <cellStyle name="Normal 2 2 2 2 2 22 4 3" xfId="12673" xr:uid="{00000000-0005-0000-0000-000081310000}"/>
    <cellStyle name="Normal 2 2 2 2 2 22 4 4" xfId="12674" xr:uid="{00000000-0005-0000-0000-000082310000}"/>
    <cellStyle name="Normal 2 2 2 2 2 22 4 5" xfId="12675" xr:uid="{00000000-0005-0000-0000-000083310000}"/>
    <cellStyle name="Normal 2 2 2 2 2 22 4 6" xfId="12676" xr:uid="{00000000-0005-0000-0000-000084310000}"/>
    <cellStyle name="Normal 2 2 2 2 2 22 4 7" xfId="12677" xr:uid="{00000000-0005-0000-0000-000085310000}"/>
    <cellStyle name="Normal 2 2 2 2 2 22 4 8" xfId="12678" xr:uid="{00000000-0005-0000-0000-000086310000}"/>
    <cellStyle name="Normal 2 2 2 2 2 22 4 9" xfId="12679" xr:uid="{00000000-0005-0000-0000-000087310000}"/>
    <cellStyle name="Normal 2 2 2 2 2 22 5" xfId="12680" xr:uid="{00000000-0005-0000-0000-000088310000}"/>
    <cellStyle name="Normal 2 2 2 2 2 22 5 10" xfId="12681" xr:uid="{00000000-0005-0000-0000-000089310000}"/>
    <cellStyle name="Normal 2 2 2 2 2 22 5 2" xfId="12682" xr:uid="{00000000-0005-0000-0000-00008A310000}"/>
    <cellStyle name="Normal 2 2 2 2 2 22 5 3" xfId="12683" xr:uid="{00000000-0005-0000-0000-00008B310000}"/>
    <cellStyle name="Normal 2 2 2 2 2 22 5 4" xfId="12684" xr:uid="{00000000-0005-0000-0000-00008C310000}"/>
    <cellStyle name="Normal 2 2 2 2 2 22 5 5" xfId="12685" xr:uid="{00000000-0005-0000-0000-00008D310000}"/>
    <cellStyle name="Normal 2 2 2 2 2 22 5 6" xfId="12686" xr:uid="{00000000-0005-0000-0000-00008E310000}"/>
    <cellStyle name="Normal 2 2 2 2 2 22 5 7" xfId="12687" xr:uid="{00000000-0005-0000-0000-00008F310000}"/>
    <cellStyle name="Normal 2 2 2 2 2 22 5 8" xfId="12688" xr:uid="{00000000-0005-0000-0000-000090310000}"/>
    <cellStyle name="Normal 2 2 2 2 2 22 5 9" xfId="12689" xr:uid="{00000000-0005-0000-0000-000091310000}"/>
    <cellStyle name="Normal 2 2 2 2 2 22 6" xfId="12690" xr:uid="{00000000-0005-0000-0000-000092310000}"/>
    <cellStyle name="Normal 2 2 2 2 2 22 7" xfId="12691" xr:uid="{00000000-0005-0000-0000-000093310000}"/>
    <cellStyle name="Normal 2 2 2 2 2 22 8" xfId="12692" xr:uid="{00000000-0005-0000-0000-000094310000}"/>
    <cellStyle name="Normal 2 2 2 2 2 22 9" xfId="12693" xr:uid="{00000000-0005-0000-0000-000095310000}"/>
    <cellStyle name="Normal 2 2 2 2 2 23" xfId="12694" xr:uid="{00000000-0005-0000-0000-000096310000}"/>
    <cellStyle name="Normal 2 2 2 2 2 23 10" xfId="12695" xr:uid="{00000000-0005-0000-0000-000097310000}"/>
    <cellStyle name="Normal 2 2 2 2 2 23 11" xfId="12696" xr:uid="{00000000-0005-0000-0000-000098310000}"/>
    <cellStyle name="Normal 2 2 2 2 2 23 12" xfId="12697" xr:uid="{00000000-0005-0000-0000-000099310000}"/>
    <cellStyle name="Normal 2 2 2 2 2 23 13" xfId="12698" xr:uid="{00000000-0005-0000-0000-00009A310000}"/>
    <cellStyle name="Normal 2 2 2 2 2 23 14" xfId="12699" xr:uid="{00000000-0005-0000-0000-00009B310000}"/>
    <cellStyle name="Normal 2 2 2 2 2 23 2" xfId="12700" xr:uid="{00000000-0005-0000-0000-00009C310000}"/>
    <cellStyle name="Normal 2 2 2 2 2 23 2 10" xfId="12701" xr:uid="{00000000-0005-0000-0000-00009D310000}"/>
    <cellStyle name="Normal 2 2 2 2 2 23 2 2" xfId="12702" xr:uid="{00000000-0005-0000-0000-00009E310000}"/>
    <cellStyle name="Normal 2 2 2 2 2 23 2 3" xfId="12703" xr:uid="{00000000-0005-0000-0000-00009F310000}"/>
    <cellStyle name="Normal 2 2 2 2 2 23 2 4" xfId="12704" xr:uid="{00000000-0005-0000-0000-0000A0310000}"/>
    <cellStyle name="Normal 2 2 2 2 2 23 2 5" xfId="12705" xr:uid="{00000000-0005-0000-0000-0000A1310000}"/>
    <cellStyle name="Normal 2 2 2 2 2 23 2 6" xfId="12706" xr:uid="{00000000-0005-0000-0000-0000A2310000}"/>
    <cellStyle name="Normal 2 2 2 2 2 23 2 7" xfId="12707" xr:uid="{00000000-0005-0000-0000-0000A3310000}"/>
    <cellStyle name="Normal 2 2 2 2 2 23 2 8" xfId="12708" xr:uid="{00000000-0005-0000-0000-0000A4310000}"/>
    <cellStyle name="Normal 2 2 2 2 2 23 2 9" xfId="12709" xr:uid="{00000000-0005-0000-0000-0000A5310000}"/>
    <cellStyle name="Normal 2 2 2 2 2 23 3" xfId="12710" xr:uid="{00000000-0005-0000-0000-0000A6310000}"/>
    <cellStyle name="Normal 2 2 2 2 2 23 3 10" xfId="12711" xr:uid="{00000000-0005-0000-0000-0000A7310000}"/>
    <cellStyle name="Normal 2 2 2 2 2 23 3 2" xfId="12712" xr:uid="{00000000-0005-0000-0000-0000A8310000}"/>
    <cellStyle name="Normal 2 2 2 2 2 23 3 3" xfId="12713" xr:uid="{00000000-0005-0000-0000-0000A9310000}"/>
    <cellStyle name="Normal 2 2 2 2 2 23 3 4" xfId="12714" xr:uid="{00000000-0005-0000-0000-0000AA310000}"/>
    <cellStyle name="Normal 2 2 2 2 2 23 3 5" xfId="12715" xr:uid="{00000000-0005-0000-0000-0000AB310000}"/>
    <cellStyle name="Normal 2 2 2 2 2 23 3 6" xfId="12716" xr:uid="{00000000-0005-0000-0000-0000AC310000}"/>
    <cellStyle name="Normal 2 2 2 2 2 23 3 7" xfId="12717" xr:uid="{00000000-0005-0000-0000-0000AD310000}"/>
    <cellStyle name="Normal 2 2 2 2 2 23 3 8" xfId="12718" xr:uid="{00000000-0005-0000-0000-0000AE310000}"/>
    <cellStyle name="Normal 2 2 2 2 2 23 3 9" xfId="12719" xr:uid="{00000000-0005-0000-0000-0000AF310000}"/>
    <cellStyle name="Normal 2 2 2 2 2 23 4" xfId="12720" xr:uid="{00000000-0005-0000-0000-0000B0310000}"/>
    <cellStyle name="Normal 2 2 2 2 2 23 4 10" xfId="12721" xr:uid="{00000000-0005-0000-0000-0000B1310000}"/>
    <cellStyle name="Normal 2 2 2 2 2 23 4 2" xfId="12722" xr:uid="{00000000-0005-0000-0000-0000B2310000}"/>
    <cellStyle name="Normal 2 2 2 2 2 23 4 3" xfId="12723" xr:uid="{00000000-0005-0000-0000-0000B3310000}"/>
    <cellStyle name="Normal 2 2 2 2 2 23 4 4" xfId="12724" xr:uid="{00000000-0005-0000-0000-0000B4310000}"/>
    <cellStyle name="Normal 2 2 2 2 2 23 4 5" xfId="12725" xr:uid="{00000000-0005-0000-0000-0000B5310000}"/>
    <cellStyle name="Normal 2 2 2 2 2 23 4 6" xfId="12726" xr:uid="{00000000-0005-0000-0000-0000B6310000}"/>
    <cellStyle name="Normal 2 2 2 2 2 23 4 7" xfId="12727" xr:uid="{00000000-0005-0000-0000-0000B7310000}"/>
    <cellStyle name="Normal 2 2 2 2 2 23 4 8" xfId="12728" xr:uid="{00000000-0005-0000-0000-0000B8310000}"/>
    <cellStyle name="Normal 2 2 2 2 2 23 4 9" xfId="12729" xr:uid="{00000000-0005-0000-0000-0000B9310000}"/>
    <cellStyle name="Normal 2 2 2 2 2 23 5" xfId="12730" xr:uid="{00000000-0005-0000-0000-0000BA310000}"/>
    <cellStyle name="Normal 2 2 2 2 2 23 5 10" xfId="12731" xr:uid="{00000000-0005-0000-0000-0000BB310000}"/>
    <cellStyle name="Normal 2 2 2 2 2 23 5 2" xfId="12732" xr:uid="{00000000-0005-0000-0000-0000BC310000}"/>
    <cellStyle name="Normal 2 2 2 2 2 23 5 3" xfId="12733" xr:uid="{00000000-0005-0000-0000-0000BD310000}"/>
    <cellStyle name="Normal 2 2 2 2 2 23 5 4" xfId="12734" xr:uid="{00000000-0005-0000-0000-0000BE310000}"/>
    <cellStyle name="Normal 2 2 2 2 2 23 5 5" xfId="12735" xr:uid="{00000000-0005-0000-0000-0000BF310000}"/>
    <cellStyle name="Normal 2 2 2 2 2 23 5 6" xfId="12736" xr:uid="{00000000-0005-0000-0000-0000C0310000}"/>
    <cellStyle name="Normal 2 2 2 2 2 23 5 7" xfId="12737" xr:uid="{00000000-0005-0000-0000-0000C1310000}"/>
    <cellStyle name="Normal 2 2 2 2 2 23 5 8" xfId="12738" xr:uid="{00000000-0005-0000-0000-0000C2310000}"/>
    <cellStyle name="Normal 2 2 2 2 2 23 5 9" xfId="12739" xr:uid="{00000000-0005-0000-0000-0000C3310000}"/>
    <cellStyle name="Normal 2 2 2 2 2 23 6" xfId="12740" xr:uid="{00000000-0005-0000-0000-0000C4310000}"/>
    <cellStyle name="Normal 2 2 2 2 2 23 7" xfId="12741" xr:uid="{00000000-0005-0000-0000-0000C5310000}"/>
    <cellStyle name="Normal 2 2 2 2 2 23 8" xfId="12742" xr:uid="{00000000-0005-0000-0000-0000C6310000}"/>
    <cellStyle name="Normal 2 2 2 2 2 23 9" xfId="12743" xr:uid="{00000000-0005-0000-0000-0000C7310000}"/>
    <cellStyle name="Normal 2 2 2 2 2 24" xfId="12744" xr:uid="{00000000-0005-0000-0000-0000C8310000}"/>
    <cellStyle name="Normal 2 2 2 2 2 24 10" xfId="12745" xr:uid="{00000000-0005-0000-0000-0000C9310000}"/>
    <cellStyle name="Normal 2 2 2 2 2 24 11" xfId="12746" xr:uid="{00000000-0005-0000-0000-0000CA310000}"/>
    <cellStyle name="Normal 2 2 2 2 2 24 12" xfId="12747" xr:uid="{00000000-0005-0000-0000-0000CB310000}"/>
    <cellStyle name="Normal 2 2 2 2 2 24 13" xfId="12748" xr:uid="{00000000-0005-0000-0000-0000CC310000}"/>
    <cellStyle name="Normal 2 2 2 2 2 24 14" xfId="12749" xr:uid="{00000000-0005-0000-0000-0000CD310000}"/>
    <cellStyle name="Normal 2 2 2 2 2 24 2" xfId="12750" xr:uid="{00000000-0005-0000-0000-0000CE310000}"/>
    <cellStyle name="Normal 2 2 2 2 2 24 2 10" xfId="12751" xr:uid="{00000000-0005-0000-0000-0000CF310000}"/>
    <cellStyle name="Normal 2 2 2 2 2 24 2 2" xfId="12752" xr:uid="{00000000-0005-0000-0000-0000D0310000}"/>
    <cellStyle name="Normal 2 2 2 2 2 24 2 3" xfId="12753" xr:uid="{00000000-0005-0000-0000-0000D1310000}"/>
    <cellStyle name="Normal 2 2 2 2 2 24 2 4" xfId="12754" xr:uid="{00000000-0005-0000-0000-0000D2310000}"/>
    <cellStyle name="Normal 2 2 2 2 2 24 2 5" xfId="12755" xr:uid="{00000000-0005-0000-0000-0000D3310000}"/>
    <cellStyle name="Normal 2 2 2 2 2 24 2 6" xfId="12756" xr:uid="{00000000-0005-0000-0000-0000D4310000}"/>
    <cellStyle name="Normal 2 2 2 2 2 24 2 7" xfId="12757" xr:uid="{00000000-0005-0000-0000-0000D5310000}"/>
    <cellStyle name="Normal 2 2 2 2 2 24 2 8" xfId="12758" xr:uid="{00000000-0005-0000-0000-0000D6310000}"/>
    <cellStyle name="Normal 2 2 2 2 2 24 2 9" xfId="12759" xr:uid="{00000000-0005-0000-0000-0000D7310000}"/>
    <cellStyle name="Normal 2 2 2 2 2 24 3" xfId="12760" xr:uid="{00000000-0005-0000-0000-0000D8310000}"/>
    <cellStyle name="Normal 2 2 2 2 2 24 3 10" xfId="12761" xr:uid="{00000000-0005-0000-0000-0000D9310000}"/>
    <cellStyle name="Normal 2 2 2 2 2 24 3 2" xfId="12762" xr:uid="{00000000-0005-0000-0000-0000DA310000}"/>
    <cellStyle name="Normal 2 2 2 2 2 24 3 3" xfId="12763" xr:uid="{00000000-0005-0000-0000-0000DB310000}"/>
    <cellStyle name="Normal 2 2 2 2 2 24 3 4" xfId="12764" xr:uid="{00000000-0005-0000-0000-0000DC310000}"/>
    <cellStyle name="Normal 2 2 2 2 2 24 3 5" xfId="12765" xr:uid="{00000000-0005-0000-0000-0000DD310000}"/>
    <cellStyle name="Normal 2 2 2 2 2 24 3 6" xfId="12766" xr:uid="{00000000-0005-0000-0000-0000DE310000}"/>
    <cellStyle name="Normal 2 2 2 2 2 24 3 7" xfId="12767" xr:uid="{00000000-0005-0000-0000-0000DF310000}"/>
    <cellStyle name="Normal 2 2 2 2 2 24 3 8" xfId="12768" xr:uid="{00000000-0005-0000-0000-0000E0310000}"/>
    <cellStyle name="Normal 2 2 2 2 2 24 3 9" xfId="12769" xr:uid="{00000000-0005-0000-0000-0000E1310000}"/>
    <cellStyle name="Normal 2 2 2 2 2 24 4" xfId="12770" xr:uid="{00000000-0005-0000-0000-0000E2310000}"/>
    <cellStyle name="Normal 2 2 2 2 2 24 4 10" xfId="12771" xr:uid="{00000000-0005-0000-0000-0000E3310000}"/>
    <cellStyle name="Normal 2 2 2 2 2 24 4 2" xfId="12772" xr:uid="{00000000-0005-0000-0000-0000E4310000}"/>
    <cellStyle name="Normal 2 2 2 2 2 24 4 3" xfId="12773" xr:uid="{00000000-0005-0000-0000-0000E5310000}"/>
    <cellStyle name="Normal 2 2 2 2 2 24 4 4" xfId="12774" xr:uid="{00000000-0005-0000-0000-0000E6310000}"/>
    <cellStyle name="Normal 2 2 2 2 2 24 4 5" xfId="12775" xr:uid="{00000000-0005-0000-0000-0000E7310000}"/>
    <cellStyle name="Normal 2 2 2 2 2 24 4 6" xfId="12776" xr:uid="{00000000-0005-0000-0000-0000E8310000}"/>
    <cellStyle name="Normal 2 2 2 2 2 24 4 7" xfId="12777" xr:uid="{00000000-0005-0000-0000-0000E9310000}"/>
    <cellStyle name="Normal 2 2 2 2 2 24 4 8" xfId="12778" xr:uid="{00000000-0005-0000-0000-0000EA310000}"/>
    <cellStyle name="Normal 2 2 2 2 2 24 4 9" xfId="12779" xr:uid="{00000000-0005-0000-0000-0000EB310000}"/>
    <cellStyle name="Normal 2 2 2 2 2 24 5" xfId="12780" xr:uid="{00000000-0005-0000-0000-0000EC310000}"/>
    <cellStyle name="Normal 2 2 2 2 2 24 5 10" xfId="12781" xr:uid="{00000000-0005-0000-0000-0000ED310000}"/>
    <cellStyle name="Normal 2 2 2 2 2 24 5 2" xfId="12782" xr:uid="{00000000-0005-0000-0000-0000EE310000}"/>
    <cellStyle name="Normal 2 2 2 2 2 24 5 3" xfId="12783" xr:uid="{00000000-0005-0000-0000-0000EF310000}"/>
    <cellStyle name="Normal 2 2 2 2 2 24 5 4" xfId="12784" xr:uid="{00000000-0005-0000-0000-0000F0310000}"/>
    <cellStyle name="Normal 2 2 2 2 2 24 5 5" xfId="12785" xr:uid="{00000000-0005-0000-0000-0000F1310000}"/>
    <cellStyle name="Normal 2 2 2 2 2 24 5 6" xfId="12786" xr:uid="{00000000-0005-0000-0000-0000F2310000}"/>
    <cellStyle name="Normal 2 2 2 2 2 24 5 7" xfId="12787" xr:uid="{00000000-0005-0000-0000-0000F3310000}"/>
    <cellStyle name="Normal 2 2 2 2 2 24 5 8" xfId="12788" xr:uid="{00000000-0005-0000-0000-0000F4310000}"/>
    <cellStyle name="Normal 2 2 2 2 2 24 5 9" xfId="12789" xr:uid="{00000000-0005-0000-0000-0000F5310000}"/>
    <cellStyle name="Normal 2 2 2 2 2 24 6" xfId="12790" xr:uid="{00000000-0005-0000-0000-0000F6310000}"/>
    <cellStyle name="Normal 2 2 2 2 2 24 7" xfId="12791" xr:uid="{00000000-0005-0000-0000-0000F7310000}"/>
    <cellStyle name="Normal 2 2 2 2 2 24 8" xfId="12792" xr:uid="{00000000-0005-0000-0000-0000F8310000}"/>
    <cellStyle name="Normal 2 2 2 2 2 24 9" xfId="12793" xr:uid="{00000000-0005-0000-0000-0000F9310000}"/>
    <cellStyle name="Normal 2 2 2 2 2 25" xfId="12794" xr:uid="{00000000-0005-0000-0000-0000FA310000}"/>
    <cellStyle name="Normal 2 2 2 2 2 25 10" xfId="12795" xr:uid="{00000000-0005-0000-0000-0000FB310000}"/>
    <cellStyle name="Normal 2 2 2 2 2 25 11" xfId="12796" xr:uid="{00000000-0005-0000-0000-0000FC310000}"/>
    <cellStyle name="Normal 2 2 2 2 2 25 12" xfId="12797" xr:uid="{00000000-0005-0000-0000-0000FD310000}"/>
    <cellStyle name="Normal 2 2 2 2 2 25 13" xfId="12798" xr:uid="{00000000-0005-0000-0000-0000FE310000}"/>
    <cellStyle name="Normal 2 2 2 2 2 25 14" xfId="12799" xr:uid="{00000000-0005-0000-0000-0000FF310000}"/>
    <cellStyle name="Normal 2 2 2 2 2 25 2" xfId="12800" xr:uid="{00000000-0005-0000-0000-000000320000}"/>
    <cellStyle name="Normal 2 2 2 2 2 25 2 10" xfId="12801" xr:uid="{00000000-0005-0000-0000-000001320000}"/>
    <cellStyle name="Normal 2 2 2 2 2 25 2 2" xfId="12802" xr:uid="{00000000-0005-0000-0000-000002320000}"/>
    <cellStyle name="Normal 2 2 2 2 2 25 2 3" xfId="12803" xr:uid="{00000000-0005-0000-0000-000003320000}"/>
    <cellStyle name="Normal 2 2 2 2 2 25 2 4" xfId="12804" xr:uid="{00000000-0005-0000-0000-000004320000}"/>
    <cellStyle name="Normal 2 2 2 2 2 25 2 5" xfId="12805" xr:uid="{00000000-0005-0000-0000-000005320000}"/>
    <cellStyle name="Normal 2 2 2 2 2 25 2 6" xfId="12806" xr:uid="{00000000-0005-0000-0000-000006320000}"/>
    <cellStyle name="Normal 2 2 2 2 2 25 2 7" xfId="12807" xr:uid="{00000000-0005-0000-0000-000007320000}"/>
    <cellStyle name="Normal 2 2 2 2 2 25 2 8" xfId="12808" xr:uid="{00000000-0005-0000-0000-000008320000}"/>
    <cellStyle name="Normal 2 2 2 2 2 25 2 9" xfId="12809" xr:uid="{00000000-0005-0000-0000-000009320000}"/>
    <cellStyle name="Normal 2 2 2 2 2 25 3" xfId="12810" xr:uid="{00000000-0005-0000-0000-00000A320000}"/>
    <cellStyle name="Normal 2 2 2 2 2 25 3 10" xfId="12811" xr:uid="{00000000-0005-0000-0000-00000B320000}"/>
    <cellStyle name="Normal 2 2 2 2 2 25 3 2" xfId="12812" xr:uid="{00000000-0005-0000-0000-00000C320000}"/>
    <cellStyle name="Normal 2 2 2 2 2 25 3 3" xfId="12813" xr:uid="{00000000-0005-0000-0000-00000D320000}"/>
    <cellStyle name="Normal 2 2 2 2 2 25 3 4" xfId="12814" xr:uid="{00000000-0005-0000-0000-00000E320000}"/>
    <cellStyle name="Normal 2 2 2 2 2 25 3 5" xfId="12815" xr:uid="{00000000-0005-0000-0000-00000F320000}"/>
    <cellStyle name="Normal 2 2 2 2 2 25 3 6" xfId="12816" xr:uid="{00000000-0005-0000-0000-000010320000}"/>
    <cellStyle name="Normal 2 2 2 2 2 25 3 7" xfId="12817" xr:uid="{00000000-0005-0000-0000-000011320000}"/>
    <cellStyle name="Normal 2 2 2 2 2 25 3 8" xfId="12818" xr:uid="{00000000-0005-0000-0000-000012320000}"/>
    <cellStyle name="Normal 2 2 2 2 2 25 3 9" xfId="12819" xr:uid="{00000000-0005-0000-0000-000013320000}"/>
    <cellStyle name="Normal 2 2 2 2 2 25 4" xfId="12820" xr:uid="{00000000-0005-0000-0000-000014320000}"/>
    <cellStyle name="Normal 2 2 2 2 2 25 4 10" xfId="12821" xr:uid="{00000000-0005-0000-0000-000015320000}"/>
    <cellStyle name="Normal 2 2 2 2 2 25 4 2" xfId="12822" xr:uid="{00000000-0005-0000-0000-000016320000}"/>
    <cellStyle name="Normal 2 2 2 2 2 25 4 3" xfId="12823" xr:uid="{00000000-0005-0000-0000-000017320000}"/>
    <cellStyle name="Normal 2 2 2 2 2 25 4 4" xfId="12824" xr:uid="{00000000-0005-0000-0000-000018320000}"/>
    <cellStyle name="Normal 2 2 2 2 2 25 4 5" xfId="12825" xr:uid="{00000000-0005-0000-0000-000019320000}"/>
    <cellStyle name="Normal 2 2 2 2 2 25 4 6" xfId="12826" xr:uid="{00000000-0005-0000-0000-00001A320000}"/>
    <cellStyle name="Normal 2 2 2 2 2 25 4 7" xfId="12827" xr:uid="{00000000-0005-0000-0000-00001B320000}"/>
    <cellStyle name="Normal 2 2 2 2 2 25 4 8" xfId="12828" xr:uid="{00000000-0005-0000-0000-00001C320000}"/>
    <cellStyle name="Normal 2 2 2 2 2 25 4 9" xfId="12829" xr:uid="{00000000-0005-0000-0000-00001D320000}"/>
    <cellStyle name="Normal 2 2 2 2 2 25 5" xfId="12830" xr:uid="{00000000-0005-0000-0000-00001E320000}"/>
    <cellStyle name="Normal 2 2 2 2 2 25 5 10" xfId="12831" xr:uid="{00000000-0005-0000-0000-00001F320000}"/>
    <cellStyle name="Normal 2 2 2 2 2 25 5 2" xfId="12832" xr:uid="{00000000-0005-0000-0000-000020320000}"/>
    <cellStyle name="Normal 2 2 2 2 2 25 5 3" xfId="12833" xr:uid="{00000000-0005-0000-0000-000021320000}"/>
    <cellStyle name="Normal 2 2 2 2 2 25 5 4" xfId="12834" xr:uid="{00000000-0005-0000-0000-000022320000}"/>
    <cellStyle name="Normal 2 2 2 2 2 25 5 5" xfId="12835" xr:uid="{00000000-0005-0000-0000-000023320000}"/>
    <cellStyle name="Normal 2 2 2 2 2 25 5 6" xfId="12836" xr:uid="{00000000-0005-0000-0000-000024320000}"/>
    <cellStyle name="Normal 2 2 2 2 2 25 5 7" xfId="12837" xr:uid="{00000000-0005-0000-0000-000025320000}"/>
    <cellStyle name="Normal 2 2 2 2 2 25 5 8" xfId="12838" xr:uid="{00000000-0005-0000-0000-000026320000}"/>
    <cellStyle name="Normal 2 2 2 2 2 25 5 9" xfId="12839" xr:uid="{00000000-0005-0000-0000-000027320000}"/>
    <cellStyle name="Normal 2 2 2 2 2 25 6" xfId="12840" xr:uid="{00000000-0005-0000-0000-000028320000}"/>
    <cellStyle name="Normal 2 2 2 2 2 25 7" xfId="12841" xr:uid="{00000000-0005-0000-0000-000029320000}"/>
    <cellStyle name="Normal 2 2 2 2 2 25 8" xfId="12842" xr:uid="{00000000-0005-0000-0000-00002A320000}"/>
    <cellStyle name="Normal 2 2 2 2 2 25 9" xfId="12843" xr:uid="{00000000-0005-0000-0000-00002B320000}"/>
    <cellStyle name="Normal 2 2 2 2 2 26" xfId="12844" xr:uid="{00000000-0005-0000-0000-00002C320000}"/>
    <cellStyle name="Normal 2 2 2 2 2 26 10" xfId="12845" xr:uid="{00000000-0005-0000-0000-00002D320000}"/>
    <cellStyle name="Normal 2 2 2 2 2 26 11" xfId="12846" xr:uid="{00000000-0005-0000-0000-00002E320000}"/>
    <cellStyle name="Normal 2 2 2 2 2 26 12" xfId="12847" xr:uid="{00000000-0005-0000-0000-00002F320000}"/>
    <cellStyle name="Normal 2 2 2 2 2 26 13" xfId="12848" xr:uid="{00000000-0005-0000-0000-000030320000}"/>
    <cellStyle name="Normal 2 2 2 2 2 26 14" xfId="12849" xr:uid="{00000000-0005-0000-0000-000031320000}"/>
    <cellStyle name="Normal 2 2 2 2 2 26 2" xfId="12850" xr:uid="{00000000-0005-0000-0000-000032320000}"/>
    <cellStyle name="Normal 2 2 2 2 2 26 2 10" xfId="12851" xr:uid="{00000000-0005-0000-0000-000033320000}"/>
    <cellStyle name="Normal 2 2 2 2 2 26 2 2" xfId="12852" xr:uid="{00000000-0005-0000-0000-000034320000}"/>
    <cellStyle name="Normal 2 2 2 2 2 26 2 3" xfId="12853" xr:uid="{00000000-0005-0000-0000-000035320000}"/>
    <cellStyle name="Normal 2 2 2 2 2 26 2 4" xfId="12854" xr:uid="{00000000-0005-0000-0000-000036320000}"/>
    <cellStyle name="Normal 2 2 2 2 2 26 2 5" xfId="12855" xr:uid="{00000000-0005-0000-0000-000037320000}"/>
    <cellStyle name="Normal 2 2 2 2 2 26 2 6" xfId="12856" xr:uid="{00000000-0005-0000-0000-000038320000}"/>
    <cellStyle name="Normal 2 2 2 2 2 26 2 7" xfId="12857" xr:uid="{00000000-0005-0000-0000-000039320000}"/>
    <cellStyle name="Normal 2 2 2 2 2 26 2 8" xfId="12858" xr:uid="{00000000-0005-0000-0000-00003A320000}"/>
    <cellStyle name="Normal 2 2 2 2 2 26 2 9" xfId="12859" xr:uid="{00000000-0005-0000-0000-00003B320000}"/>
    <cellStyle name="Normal 2 2 2 2 2 26 3" xfId="12860" xr:uid="{00000000-0005-0000-0000-00003C320000}"/>
    <cellStyle name="Normal 2 2 2 2 2 26 3 10" xfId="12861" xr:uid="{00000000-0005-0000-0000-00003D320000}"/>
    <cellStyle name="Normal 2 2 2 2 2 26 3 2" xfId="12862" xr:uid="{00000000-0005-0000-0000-00003E320000}"/>
    <cellStyle name="Normal 2 2 2 2 2 26 3 3" xfId="12863" xr:uid="{00000000-0005-0000-0000-00003F320000}"/>
    <cellStyle name="Normal 2 2 2 2 2 26 3 4" xfId="12864" xr:uid="{00000000-0005-0000-0000-000040320000}"/>
    <cellStyle name="Normal 2 2 2 2 2 26 3 5" xfId="12865" xr:uid="{00000000-0005-0000-0000-000041320000}"/>
    <cellStyle name="Normal 2 2 2 2 2 26 3 6" xfId="12866" xr:uid="{00000000-0005-0000-0000-000042320000}"/>
    <cellStyle name="Normal 2 2 2 2 2 26 3 7" xfId="12867" xr:uid="{00000000-0005-0000-0000-000043320000}"/>
    <cellStyle name="Normal 2 2 2 2 2 26 3 8" xfId="12868" xr:uid="{00000000-0005-0000-0000-000044320000}"/>
    <cellStyle name="Normal 2 2 2 2 2 26 3 9" xfId="12869" xr:uid="{00000000-0005-0000-0000-000045320000}"/>
    <cellStyle name="Normal 2 2 2 2 2 26 4" xfId="12870" xr:uid="{00000000-0005-0000-0000-000046320000}"/>
    <cellStyle name="Normal 2 2 2 2 2 26 4 10" xfId="12871" xr:uid="{00000000-0005-0000-0000-000047320000}"/>
    <cellStyle name="Normal 2 2 2 2 2 26 4 2" xfId="12872" xr:uid="{00000000-0005-0000-0000-000048320000}"/>
    <cellStyle name="Normal 2 2 2 2 2 26 4 3" xfId="12873" xr:uid="{00000000-0005-0000-0000-000049320000}"/>
    <cellStyle name="Normal 2 2 2 2 2 26 4 4" xfId="12874" xr:uid="{00000000-0005-0000-0000-00004A320000}"/>
    <cellStyle name="Normal 2 2 2 2 2 26 4 5" xfId="12875" xr:uid="{00000000-0005-0000-0000-00004B320000}"/>
    <cellStyle name="Normal 2 2 2 2 2 26 4 6" xfId="12876" xr:uid="{00000000-0005-0000-0000-00004C320000}"/>
    <cellStyle name="Normal 2 2 2 2 2 26 4 7" xfId="12877" xr:uid="{00000000-0005-0000-0000-00004D320000}"/>
    <cellStyle name="Normal 2 2 2 2 2 26 4 8" xfId="12878" xr:uid="{00000000-0005-0000-0000-00004E320000}"/>
    <cellStyle name="Normal 2 2 2 2 2 26 4 9" xfId="12879" xr:uid="{00000000-0005-0000-0000-00004F320000}"/>
    <cellStyle name="Normal 2 2 2 2 2 26 5" xfId="12880" xr:uid="{00000000-0005-0000-0000-000050320000}"/>
    <cellStyle name="Normal 2 2 2 2 2 26 5 10" xfId="12881" xr:uid="{00000000-0005-0000-0000-000051320000}"/>
    <cellStyle name="Normal 2 2 2 2 2 26 5 2" xfId="12882" xr:uid="{00000000-0005-0000-0000-000052320000}"/>
    <cellStyle name="Normal 2 2 2 2 2 26 5 3" xfId="12883" xr:uid="{00000000-0005-0000-0000-000053320000}"/>
    <cellStyle name="Normal 2 2 2 2 2 26 5 4" xfId="12884" xr:uid="{00000000-0005-0000-0000-000054320000}"/>
    <cellStyle name="Normal 2 2 2 2 2 26 5 5" xfId="12885" xr:uid="{00000000-0005-0000-0000-000055320000}"/>
    <cellStyle name="Normal 2 2 2 2 2 26 5 6" xfId="12886" xr:uid="{00000000-0005-0000-0000-000056320000}"/>
    <cellStyle name="Normal 2 2 2 2 2 26 5 7" xfId="12887" xr:uid="{00000000-0005-0000-0000-000057320000}"/>
    <cellStyle name="Normal 2 2 2 2 2 26 5 8" xfId="12888" xr:uid="{00000000-0005-0000-0000-000058320000}"/>
    <cellStyle name="Normal 2 2 2 2 2 26 5 9" xfId="12889" xr:uid="{00000000-0005-0000-0000-000059320000}"/>
    <cellStyle name="Normal 2 2 2 2 2 26 6" xfId="12890" xr:uid="{00000000-0005-0000-0000-00005A320000}"/>
    <cellStyle name="Normal 2 2 2 2 2 26 7" xfId="12891" xr:uid="{00000000-0005-0000-0000-00005B320000}"/>
    <cellStyle name="Normal 2 2 2 2 2 26 8" xfId="12892" xr:uid="{00000000-0005-0000-0000-00005C320000}"/>
    <cellStyle name="Normal 2 2 2 2 2 26 9" xfId="12893" xr:uid="{00000000-0005-0000-0000-00005D320000}"/>
    <cellStyle name="Normal 2 2 2 2 2 27" xfId="12894" xr:uid="{00000000-0005-0000-0000-00005E320000}"/>
    <cellStyle name="Normal 2 2 2 2 2 27 10" xfId="12895" xr:uid="{00000000-0005-0000-0000-00005F320000}"/>
    <cellStyle name="Normal 2 2 2 2 2 27 11" xfId="12896" xr:uid="{00000000-0005-0000-0000-000060320000}"/>
    <cellStyle name="Normal 2 2 2 2 2 27 12" xfId="12897" xr:uid="{00000000-0005-0000-0000-000061320000}"/>
    <cellStyle name="Normal 2 2 2 2 2 27 13" xfId="12898" xr:uid="{00000000-0005-0000-0000-000062320000}"/>
    <cellStyle name="Normal 2 2 2 2 2 27 14" xfId="12899" xr:uid="{00000000-0005-0000-0000-000063320000}"/>
    <cellStyle name="Normal 2 2 2 2 2 27 2" xfId="12900" xr:uid="{00000000-0005-0000-0000-000064320000}"/>
    <cellStyle name="Normal 2 2 2 2 2 27 2 10" xfId="12901" xr:uid="{00000000-0005-0000-0000-000065320000}"/>
    <cellStyle name="Normal 2 2 2 2 2 27 2 2" xfId="12902" xr:uid="{00000000-0005-0000-0000-000066320000}"/>
    <cellStyle name="Normal 2 2 2 2 2 27 2 3" xfId="12903" xr:uid="{00000000-0005-0000-0000-000067320000}"/>
    <cellStyle name="Normal 2 2 2 2 2 27 2 4" xfId="12904" xr:uid="{00000000-0005-0000-0000-000068320000}"/>
    <cellStyle name="Normal 2 2 2 2 2 27 2 5" xfId="12905" xr:uid="{00000000-0005-0000-0000-000069320000}"/>
    <cellStyle name="Normal 2 2 2 2 2 27 2 6" xfId="12906" xr:uid="{00000000-0005-0000-0000-00006A320000}"/>
    <cellStyle name="Normal 2 2 2 2 2 27 2 7" xfId="12907" xr:uid="{00000000-0005-0000-0000-00006B320000}"/>
    <cellStyle name="Normal 2 2 2 2 2 27 2 8" xfId="12908" xr:uid="{00000000-0005-0000-0000-00006C320000}"/>
    <cellStyle name="Normal 2 2 2 2 2 27 2 9" xfId="12909" xr:uid="{00000000-0005-0000-0000-00006D320000}"/>
    <cellStyle name="Normal 2 2 2 2 2 27 3" xfId="12910" xr:uid="{00000000-0005-0000-0000-00006E320000}"/>
    <cellStyle name="Normal 2 2 2 2 2 27 3 10" xfId="12911" xr:uid="{00000000-0005-0000-0000-00006F320000}"/>
    <cellStyle name="Normal 2 2 2 2 2 27 3 2" xfId="12912" xr:uid="{00000000-0005-0000-0000-000070320000}"/>
    <cellStyle name="Normal 2 2 2 2 2 27 3 3" xfId="12913" xr:uid="{00000000-0005-0000-0000-000071320000}"/>
    <cellStyle name="Normal 2 2 2 2 2 27 3 4" xfId="12914" xr:uid="{00000000-0005-0000-0000-000072320000}"/>
    <cellStyle name="Normal 2 2 2 2 2 27 3 5" xfId="12915" xr:uid="{00000000-0005-0000-0000-000073320000}"/>
    <cellStyle name="Normal 2 2 2 2 2 27 3 6" xfId="12916" xr:uid="{00000000-0005-0000-0000-000074320000}"/>
    <cellStyle name="Normal 2 2 2 2 2 27 3 7" xfId="12917" xr:uid="{00000000-0005-0000-0000-000075320000}"/>
    <cellStyle name="Normal 2 2 2 2 2 27 3 8" xfId="12918" xr:uid="{00000000-0005-0000-0000-000076320000}"/>
    <cellStyle name="Normal 2 2 2 2 2 27 3 9" xfId="12919" xr:uid="{00000000-0005-0000-0000-000077320000}"/>
    <cellStyle name="Normal 2 2 2 2 2 27 4" xfId="12920" xr:uid="{00000000-0005-0000-0000-000078320000}"/>
    <cellStyle name="Normal 2 2 2 2 2 27 4 10" xfId="12921" xr:uid="{00000000-0005-0000-0000-000079320000}"/>
    <cellStyle name="Normal 2 2 2 2 2 27 4 2" xfId="12922" xr:uid="{00000000-0005-0000-0000-00007A320000}"/>
    <cellStyle name="Normal 2 2 2 2 2 27 4 3" xfId="12923" xr:uid="{00000000-0005-0000-0000-00007B320000}"/>
    <cellStyle name="Normal 2 2 2 2 2 27 4 4" xfId="12924" xr:uid="{00000000-0005-0000-0000-00007C320000}"/>
    <cellStyle name="Normal 2 2 2 2 2 27 4 5" xfId="12925" xr:uid="{00000000-0005-0000-0000-00007D320000}"/>
    <cellStyle name="Normal 2 2 2 2 2 27 4 6" xfId="12926" xr:uid="{00000000-0005-0000-0000-00007E320000}"/>
    <cellStyle name="Normal 2 2 2 2 2 27 4 7" xfId="12927" xr:uid="{00000000-0005-0000-0000-00007F320000}"/>
    <cellStyle name="Normal 2 2 2 2 2 27 4 8" xfId="12928" xr:uid="{00000000-0005-0000-0000-000080320000}"/>
    <cellStyle name="Normal 2 2 2 2 2 27 4 9" xfId="12929" xr:uid="{00000000-0005-0000-0000-000081320000}"/>
    <cellStyle name="Normal 2 2 2 2 2 27 5" xfId="12930" xr:uid="{00000000-0005-0000-0000-000082320000}"/>
    <cellStyle name="Normal 2 2 2 2 2 27 5 10" xfId="12931" xr:uid="{00000000-0005-0000-0000-000083320000}"/>
    <cellStyle name="Normal 2 2 2 2 2 27 5 2" xfId="12932" xr:uid="{00000000-0005-0000-0000-000084320000}"/>
    <cellStyle name="Normal 2 2 2 2 2 27 5 3" xfId="12933" xr:uid="{00000000-0005-0000-0000-000085320000}"/>
    <cellStyle name="Normal 2 2 2 2 2 27 5 4" xfId="12934" xr:uid="{00000000-0005-0000-0000-000086320000}"/>
    <cellStyle name="Normal 2 2 2 2 2 27 5 5" xfId="12935" xr:uid="{00000000-0005-0000-0000-000087320000}"/>
    <cellStyle name="Normal 2 2 2 2 2 27 5 6" xfId="12936" xr:uid="{00000000-0005-0000-0000-000088320000}"/>
    <cellStyle name="Normal 2 2 2 2 2 27 5 7" xfId="12937" xr:uid="{00000000-0005-0000-0000-000089320000}"/>
    <cellStyle name="Normal 2 2 2 2 2 27 5 8" xfId="12938" xr:uid="{00000000-0005-0000-0000-00008A320000}"/>
    <cellStyle name="Normal 2 2 2 2 2 27 5 9" xfId="12939" xr:uid="{00000000-0005-0000-0000-00008B320000}"/>
    <cellStyle name="Normal 2 2 2 2 2 27 6" xfId="12940" xr:uid="{00000000-0005-0000-0000-00008C320000}"/>
    <cellStyle name="Normal 2 2 2 2 2 27 7" xfId="12941" xr:uid="{00000000-0005-0000-0000-00008D320000}"/>
    <cellStyle name="Normal 2 2 2 2 2 27 8" xfId="12942" xr:uid="{00000000-0005-0000-0000-00008E320000}"/>
    <cellStyle name="Normal 2 2 2 2 2 27 9" xfId="12943" xr:uid="{00000000-0005-0000-0000-00008F320000}"/>
    <cellStyle name="Normal 2 2 2 2 2 28" xfId="12944" xr:uid="{00000000-0005-0000-0000-000090320000}"/>
    <cellStyle name="Normal 2 2 2 2 2 28 10" xfId="12945" xr:uid="{00000000-0005-0000-0000-000091320000}"/>
    <cellStyle name="Normal 2 2 2 2 2 28 11" xfId="12946" xr:uid="{00000000-0005-0000-0000-000092320000}"/>
    <cellStyle name="Normal 2 2 2 2 2 28 12" xfId="12947" xr:uid="{00000000-0005-0000-0000-000093320000}"/>
    <cellStyle name="Normal 2 2 2 2 2 28 13" xfId="12948" xr:uid="{00000000-0005-0000-0000-000094320000}"/>
    <cellStyle name="Normal 2 2 2 2 2 28 14" xfId="12949" xr:uid="{00000000-0005-0000-0000-000095320000}"/>
    <cellStyle name="Normal 2 2 2 2 2 28 2" xfId="12950" xr:uid="{00000000-0005-0000-0000-000096320000}"/>
    <cellStyle name="Normal 2 2 2 2 2 28 2 10" xfId="12951" xr:uid="{00000000-0005-0000-0000-000097320000}"/>
    <cellStyle name="Normal 2 2 2 2 2 28 2 2" xfId="12952" xr:uid="{00000000-0005-0000-0000-000098320000}"/>
    <cellStyle name="Normal 2 2 2 2 2 28 2 3" xfId="12953" xr:uid="{00000000-0005-0000-0000-000099320000}"/>
    <cellStyle name="Normal 2 2 2 2 2 28 2 4" xfId="12954" xr:uid="{00000000-0005-0000-0000-00009A320000}"/>
    <cellStyle name="Normal 2 2 2 2 2 28 2 5" xfId="12955" xr:uid="{00000000-0005-0000-0000-00009B320000}"/>
    <cellStyle name="Normal 2 2 2 2 2 28 2 6" xfId="12956" xr:uid="{00000000-0005-0000-0000-00009C320000}"/>
    <cellStyle name="Normal 2 2 2 2 2 28 2 7" xfId="12957" xr:uid="{00000000-0005-0000-0000-00009D320000}"/>
    <cellStyle name="Normal 2 2 2 2 2 28 2 8" xfId="12958" xr:uid="{00000000-0005-0000-0000-00009E320000}"/>
    <cellStyle name="Normal 2 2 2 2 2 28 2 9" xfId="12959" xr:uid="{00000000-0005-0000-0000-00009F320000}"/>
    <cellStyle name="Normal 2 2 2 2 2 28 3" xfId="12960" xr:uid="{00000000-0005-0000-0000-0000A0320000}"/>
    <cellStyle name="Normal 2 2 2 2 2 28 3 10" xfId="12961" xr:uid="{00000000-0005-0000-0000-0000A1320000}"/>
    <cellStyle name="Normal 2 2 2 2 2 28 3 2" xfId="12962" xr:uid="{00000000-0005-0000-0000-0000A2320000}"/>
    <cellStyle name="Normal 2 2 2 2 2 28 3 3" xfId="12963" xr:uid="{00000000-0005-0000-0000-0000A3320000}"/>
    <cellStyle name="Normal 2 2 2 2 2 28 3 4" xfId="12964" xr:uid="{00000000-0005-0000-0000-0000A4320000}"/>
    <cellStyle name="Normal 2 2 2 2 2 28 3 5" xfId="12965" xr:uid="{00000000-0005-0000-0000-0000A5320000}"/>
    <cellStyle name="Normal 2 2 2 2 2 28 3 6" xfId="12966" xr:uid="{00000000-0005-0000-0000-0000A6320000}"/>
    <cellStyle name="Normal 2 2 2 2 2 28 3 7" xfId="12967" xr:uid="{00000000-0005-0000-0000-0000A7320000}"/>
    <cellStyle name="Normal 2 2 2 2 2 28 3 8" xfId="12968" xr:uid="{00000000-0005-0000-0000-0000A8320000}"/>
    <cellStyle name="Normal 2 2 2 2 2 28 3 9" xfId="12969" xr:uid="{00000000-0005-0000-0000-0000A9320000}"/>
    <cellStyle name="Normal 2 2 2 2 2 28 4" xfId="12970" xr:uid="{00000000-0005-0000-0000-0000AA320000}"/>
    <cellStyle name="Normal 2 2 2 2 2 28 4 10" xfId="12971" xr:uid="{00000000-0005-0000-0000-0000AB320000}"/>
    <cellStyle name="Normal 2 2 2 2 2 28 4 2" xfId="12972" xr:uid="{00000000-0005-0000-0000-0000AC320000}"/>
    <cellStyle name="Normal 2 2 2 2 2 28 4 3" xfId="12973" xr:uid="{00000000-0005-0000-0000-0000AD320000}"/>
    <cellStyle name="Normal 2 2 2 2 2 28 4 4" xfId="12974" xr:uid="{00000000-0005-0000-0000-0000AE320000}"/>
    <cellStyle name="Normal 2 2 2 2 2 28 4 5" xfId="12975" xr:uid="{00000000-0005-0000-0000-0000AF320000}"/>
    <cellStyle name="Normal 2 2 2 2 2 28 4 6" xfId="12976" xr:uid="{00000000-0005-0000-0000-0000B0320000}"/>
    <cellStyle name="Normal 2 2 2 2 2 28 4 7" xfId="12977" xr:uid="{00000000-0005-0000-0000-0000B1320000}"/>
    <cellStyle name="Normal 2 2 2 2 2 28 4 8" xfId="12978" xr:uid="{00000000-0005-0000-0000-0000B2320000}"/>
    <cellStyle name="Normal 2 2 2 2 2 28 4 9" xfId="12979" xr:uid="{00000000-0005-0000-0000-0000B3320000}"/>
    <cellStyle name="Normal 2 2 2 2 2 28 5" xfId="12980" xr:uid="{00000000-0005-0000-0000-0000B4320000}"/>
    <cellStyle name="Normal 2 2 2 2 2 28 5 10" xfId="12981" xr:uid="{00000000-0005-0000-0000-0000B5320000}"/>
    <cellStyle name="Normal 2 2 2 2 2 28 5 2" xfId="12982" xr:uid="{00000000-0005-0000-0000-0000B6320000}"/>
    <cellStyle name="Normal 2 2 2 2 2 28 5 3" xfId="12983" xr:uid="{00000000-0005-0000-0000-0000B7320000}"/>
    <cellStyle name="Normal 2 2 2 2 2 28 5 4" xfId="12984" xr:uid="{00000000-0005-0000-0000-0000B8320000}"/>
    <cellStyle name="Normal 2 2 2 2 2 28 5 5" xfId="12985" xr:uid="{00000000-0005-0000-0000-0000B9320000}"/>
    <cellStyle name="Normal 2 2 2 2 2 28 5 6" xfId="12986" xr:uid="{00000000-0005-0000-0000-0000BA320000}"/>
    <cellStyle name="Normal 2 2 2 2 2 28 5 7" xfId="12987" xr:uid="{00000000-0005-0000-0000-0000BB320000}"/>
    <cellStyle name="Normal 2 2 2 2 2 28 5 8" xfId="12988" xr:uid="{00000000-0005-0000-0000-0000BC320000}"/>
    <cellStyle name="Normal 2 2 2 2 2 28 5 9" xfId="12989" xr:uid="{00000000-0005-0000-0000-0000BD320000}"/>
    <cellStyle name="Normal 2 2 2 2 2 28 6" xfId="12990" xr:uid="{00000000-0005-0000-0000-0000BE320000}"/>
    <cellStyle name="Normal 2 2 2 2 2 28 7" xfId="12991" xr:uid="{00000000-0005-0000-0000-0000BF320000}"/>
    <cellStyle name="Normal 2 2 2 2 2 28 8" xfId="12992" xr:uid="{00000000-0005-0000-0000-0000C0320000}"/>
    <cellStyle name="Normal 2 2 2 2 2 28 9" xfId="12993" xr:uid="{00000000-0005-0000-0000-0000C1320000}"/>
    <cellStyle name="Normal 2 2 2 2 2 29" xfId="12994" xr:uid="{00000000-0005-0000-0000-0000C2320000}"/>
    <cellStyle name="Normal 2 2 2 2 2 29 10" xfId="12995" xr:uid="{00000000-0005-0000-0000-0000C3320000}"/>
    <cellStyle name="Normal 2 2 2 2 2 29 11" xfId="12996" xr:uid="{00000000-0005-0000-0000-0000C4320000}"/>
    <cellStyle name="Normal 2 2 2 2 2 29 12" xfId="12997" xr:uid="{00000000-0005-0000-0000-0000C5320000}"/>
    <cellStyle name="Normal 2 2 2 2 2 29 13" xfId="12998" xr:uid="{00000000-0005-0000-0000-0000C6320000}"/>
    <cellStyle name="Normal 2 2 2 2 2 29 14" xfId="12999" xr:uid="{00000000-0005-0000-0000-0000C7320000}"/>
    <cellStyle name="Normal 2 2 2 2 2 29 2" xfId="13000" xr:uid="{00000000-0005-0000-0000-0000C8320000}"/>
    <cellStyle name="Normal 2 2 2 2 2 29 2 10" xfId="13001" xr:uid="{00000000-0005-0000-0000-0000C9320000}"/>
    <cellStyle name="Normal 2 2 2 2 2 29 2 2" xfId="13002" xr:uid="{00000000-0005-0000-0000-0000CA320000}"/>
    <cellStyle name="Normal 2 2 2 2 2 29 2 3" xfId="13003" xr:uid="{00000000-0005-0000-0000-0000CB320000}"/>
    <cellStyle name="Normal 2 2 2 2 2 29 2 4" xfId="13004" xr:uid="{00000000-0005-0000-0000-0000CC320000}"/>
    <cellStyle name="Normal 2 2 2 2 2 29 2 5" xfId="13005" xr:uid="{00000000-0005-0000-0000-0000CD320000}"/>
    <cellStyle name="Normal 2 2 2 2 2 29 2 6" xfId="13006" xr:uid="{00000000-0005-0000-0000-0000CE320000}"/>
    <cellStyle name="Normal 2 2 2 2 2 29 2 7" xfId="13007" xr:uid="{00000000-0005-0000-0000-0000CF320000}"/>
    <cellStyle name="Normal 2 2 2 2 2 29 2 8" xfId="13008" xr:uid="{00000000-0005-0000-0000-0000D0320000}"/>
    <cellStyle name="Normal 2 2 2 2 2 29 2 9" xfId="13009" xr:uid="{00000000-0005-0000-0000-0000D1320000}"/>
    <cellStyle name="Normal 2 2 2 2 2 29 3" xfId="13010" xr:uid="{00000000-0005-0000-0000-0000D2320000}"/>
    <cellStyle name="Normal 2 2 2 2 2 29 3 10" xfId="13011" xr:uid="{00000000-0005-0000-0000-0000D3320000}"/>
    <cellStyle name="Normal 2 2 2 2 2 29 3 2" xfId="13012" xr:uid="{00000000-0005-0000-0000-0000D4320000}"/>
    <cellStyle name="Normal 2 2 2 2 2 29 3 3" xfId="13013" xr:uid="{00000000-0005-0000-0000-0000D5320000}"/>
    <cellStyle name="Normal 2 2 2 2 2 29 3 4" xfId="13014" xr:uid="{00000000-0005-0000-0000-0000D6320000}"/>
    <cellStyle name="Normal 2 2 2 2 2 29 3 5" xfId="13015" xr:uid="{00000000-0005-0000-0000-0000D7320000}"/>
    <cellStyle name="Normal 2 2 2 2 2 29 3 6" xfId="13016" xr:uid="{00000000-0005-0000-0000-0000D8320000}"/>
    <cellStyle name="Normal 2 2 2 2 2 29 3 7" xfId="13017" xr:uid="{00000000-0005-0000-0000-0000D9320000}"/>
    <cellStyle name="Normal 2 2 2 2 2 29 3 8" xfId="13018" xr:uid="{00000000-0005-0000-0000-0000DA320000}"/>
    <cellStyle name="Normal 2 2 2 2 2 29 3 9" xfId="13019" xr:uid="{00000000-0005-0000-0000-0000DB320000}"/>
    <cellStyle name="Normal 2 2 2 2 2 29 4" xfId="13020" xr:uid="{00000000-0005-0000-0000-0000DC320000}"/>
    <cellStyle name="Normal 2 2 2 2 2 29 4 10" xfId="13021" xr:uid="{00000000-0005-0000-0000-0000DD320000}"/>
    <cellStyle name="Normal 2 2 2 2 2 29 4 2" xfId="13022" xr:uid="{00000000-0005-0000-0000-0000DE320000}"/>
    <cellStyle name="Normal 2 2 2 2 2 29 4 3" xfId="13023" xr:uid="{00000000-0005-0000-0000-0000DF320000}"/>
    <cellStyle name="Normal 2 2 2 2 2 29 4 4" xfId="13024" xr:uid="{00000000-0005-0000-0000-0000E0320000}"/>
    <cellStyle name="Normal 2 2 2 2 2 29 4 5" xfId="13025" xr:uid="{00000000-0005-0000-0000-0000E1320000}"/>
    <cellStyle name="Normal 2 2 2 2 2 29 4 6" xfId="13026" xr:uid="{00000000-0005-0000-0000-0000E2320000}"/>
    <cellStyle name="Normal 2 2 2 2 2 29 4 7" xfId="13027" xr:uid="{00000000-0005-0000-0000-0000E3320000}"/>
    <cellStyle name="Normal 2 2 2 2 2 29 4 8" xfId="13028" xr:uid="{00000000-0005-0000-0000-0000E4320000}"/>
    <cellStyle name="Normal 2 2 2 2 2 29 4 9" xfId="13029" xr:uid="{00000000-0005-0000-0000-0000E5320000}"/>
    <cellStyle name="Normal 2 2 2 2 2 29 5" xfId="13030" xr:uid="{00000000-0005-0000-0000-0000E6320000}"/>
    <cellStyle name="Normal 2 2 2 2 2 29 5 10" xfId="13031" xr:uid="{00000000-0005-0000-0000-0000E7320000}"/>
    <cellStyle name="Normal 2 2 2 2 2 29 5 2" xfId="13032" xr:uid="{00000000-0005-0000-0000-0000E8320000}"/>
    <cellStyle name="Normal 2 2 2 2 2 29 5 3" xfId="13033" xr:uid="{00000000-0005-0000-0000-0000E9320000}"/>
    <cellStyle name="Normal 2 2 2 2 2 29 5 4" xfId="13034" xr:uid="{00000000-0005-0000-0000-0000EA320000}"/>
    <cellStyle name="Normal 2 2 2 2 2 29 5 5" xfId="13035" xr:uid="{00000000-0005-0000-0000-0000EB320000}"/>
    <cellStyle name="Normal 2 2 2 2 2 29 5 6" xfId="13036" xr:uid="{00000000-0005-0000-0000-0000EC320000}"/>
    <cellStyle name="Normal 2 2 2 2 2 29 5 7" xfId="13037" xr:uid="{00000000-0005-0000-0000-0000ED320000}"/>
    <cellStyle name="Normal 2 2 2 2 2 29 5 8" xfId="13038" xr:uid="{00000000-0005-0000-0000-0000EE320000}"/>
    <cellStyle name="Normal 2 2 2 2 2 29 5 9" xfId="13039" xr:uid="{00000000-0005-0000-0000-0000EF320000}"/>
    <cellStyle name="Normal 2 2 2 2 2 29 6" xfId="13040" xr:uid="{00000000-0005-0000-0000-0000F0320000}"/>
    <cellStyle name="Normal 2 2 2 2 2 29 7" xfId="13041" xr:uid="{00000000-0005-0000-0000-0000F1320000}"/>
    <cellStyle name="Normal 2 2 2 2 2 29 8" xfId="13042" xr:uid="{00000000-0005-0000-0000-0000F2320000}"/>
    <cellStyle name="Normal 2 2 2 2 2 29 9" xfId="13043" xr:uid="{00000000-0005-0000-0000-0000F3320000}"/>
    <cellStyle name="Normal 2 2 2 2 2 3" xfId="13044" xr:uid="{00000000-0005-0000-0000-0000F4320000}"/>
    <cellStyle name="Normal 2 2 2 2 2 3 10" xfId="13045" xr:uid="{00000000-0005-0000-0000-0000F5320000}"/>
    <cellStyle name="Normal 2 2 2 2 2 3 11" xfId="13046" xr:uid="{00000000-0005-0000-0000-0000F6320000}"/>
    <cellStyle name="Normal 2 2 2 2 2 3 12" xfId="13047" xr:uid="{00000000-0005-0000-0000-0000F7320000}"/>
    <cellStyle name="Normal 2 2 2 2 2 3 13" xfId="13048" xr:uid="{00000000-0005-0000-0000-0000F8320000}"/>
    <cellStyle name="Normal 2 2 2 2 2 3 14" xfId="13049" xr:uid="{00000000-0005-0000-0000-0000F9320000}"/>
    <cellStyle name="Normal 2 2 2 2 2 3 15" xfId="13050" xr:uid="{00000000-0005-0000-0000-0000FA320000}"/>
    <cellStyle name="Normal 2 2 2 2 2 3 16" xfId="13051" xr:uid="{00000000-0005-0000-0000-0000FB320000}"/>
    <cellStyle name="Normal 2 2 2 2 2 3 2" xfId="13052" xr:uid="{00000000-0005-0000-0000-0000FC320000}"/>
    <cellStyle name="Normal 2 2 2 2 2 3 2 10" xfId="13053" xr:uid="{00000000-0005-0000-0000-0000FD320000}"/>
    <cellStyle name="Normal 2 2 2 2 2 3 2 11" xfId="13054" xr:uid="{00000000-0005-0000-0000-0000FE320000}"/>
    <cellStyle name="Normal 2 2 2 2 2 3 2 12" xfId="13055" xr:uid="{00000000-0005-0000-0000-0000FF320000}"/>
    <cellStyle name="Normal 2 2 2 2 2 3 2 2" xfId="13056" xr:uid="{00000000-0005-0000-0000-000000330000}"/>
    <cellStyle name="Normal 2 2 2 2 2 3 2 3" xfId="13057" xr:uid="{00000000-0005-0000-0000-000001330000}"/>
    <cellStyle name="Normal 2 2 2 2 2 3 2 4" xfId="13058" xr:uid="{00000000-0005-0000-0000-000002330000}"/>
    <cellStyle name="Normal 2 2 2 2 2 3 2 5" xfId="13059" xr:uid="{00000000-0005-0000-0000-000003330000}"/>
    <cellStyle name="Normal 2 2 2 2 2 3 2 6" xfId="13060" xr:uid="{00000000-0005-0000-0000-000004330000}"/>
    <cellStyle name="Normal 2 2 2 2 2 3 2 7" xfId="13061" xr:uid="{00000000-0005-0000-0000-000005330000}"/>
    <cellStyle name="Normal 2 2 2 2 2 3 2 8" xfId="13062" xr:uid="{00000000-0005-0000-0000-000006330000}"/>
    <cellStyle name="Normal 2 2 2 2 2 3 2 9" xfId="13063" xr:uid="{00000000-0005-0000-0000-000007330000}"/>
    <cellStyle name="Normal 2 2 2 2 2 3 3" xfId="13064" xr:uid="{00000000-0005-0000-0000-000008330000}"/>
    <cellStyle name="Normal 2 2 2 2 2 3 3 10" xfId="13065" xr:uid="{00000000-0005-0000-0000-000009330000}"/>
    <cellStyle name="Normal 2 2 2 2 2 3 3 2" xfId="13066" xr:uid="{00000000-0005-0000-0000-00000A330000}"/>
    <cellStyle name="Normal 2 2 2 2 2 3 3 3" xfId="13067" xr:uid="{00000000-0005-0000-0000-00000B330000}"/>
    <cellStyle name="Normal 2 2 2 2 2 3 3 4" xfId="13068" xr:uid="{00000000-0005-0000-0000-00000C330000}"/>
    <cellStyle name="Normal 2 2 2 2 2 3 3 5" xfId="13069" xr:uid="{00000000-0005-0000-0000-00000D330000}"/>
    <cellStyle name="Normal 2 2 2 2 2 3 3 6" xfId="13070" xr:uid="{00000000-0005-0000-0000-00000E330000}"/>
    <cellStyle name="Normal 2 2 2 2 2 3 3 7" xfId="13071" xr:uid="{00000000-0005-0000-0000-00000F330000}"/>
    <cellStyle name="Normal 2 2 2 2 2 3 3 8" xfId="13072" xr:uid="{00000000-0005-0000-0000-000010330000}"/>
    <cellStyle name="Normal 2 2 2 2 2 3 3 9" xfId="13073" xr:uid="{00000000-0005-0000-0000-000011330000}"/>
    <cellStyle name="Normal 2 2 2 2 2 3 4" xfId="13074" xr:uid="{00000000-0005-0000-0000-000012330000}"/>
    <cellStyle name="Normal 2 2 2 2 2 3 4 10" xfId="13075" xr:uid="{00000000-0005-0000-0000-000013330000}"/>
    <cellStyle name="Normal 2 2 2 2 2 3 4 2" xfId="13076" xr:uid="{00000000-0005-0000-0000-000014330000}"/>
    <cellStyle name="Normal 2 2 2 2 2 3 4 3" xfId="13077" xr:uid="{00000000-0005-0000-0000-000015330000}"/>
    <cellStyle name="Normal 2 2 2 2 2 3 4 4" xfId="13078" xr:uid="{00000000-0005-0000-0000-000016330000}"/>
    <cellStyle name="Normal 2 2 2 2 2 3 4 5" xfId="13079" xr:uid="{00000000-0005-0000-0000-000017330000}"/>
    <cellStyle name="Normal 2 2 2 2 2 3 4 6" xfId="13080" xr:uid="{00000000-0005-0000-0000-000018330000}"/>
    <cellStyle name="Normal 2 2 2 2 2 3 4 7" xfId="13081" xr:uid="{00000000-0005-0000-0000-000019330000}"/>
    <cellStyle name="Normal 2 2 2 2 2 3 4 8" xfId="13082" xr:uid="{00000000-0005-0000-0000-00001A330000}"/>
    <cellStyle name="Normal 2 2 2 2 2 3 4 9" xfId="13083" xr:uid="{00000000-0005-0000-0000-00001B330000}"/>
    <cellStyle name="Normal 2 2 2 2 2 3 5" xfId="13084" xr:uid="{00000000-0005-0000-0000-00001C330000}"/>
    <cellStyle name="Normal 2 2 2 2 2 3 5 10" xfId="13085" xr:uid="{00000000-0005-0000-0000-00001D330000}"/>
    <cellStyle name="Normal 2 2 2 2 2 3 5 2" xfId="13086" xr:uid="{00000000-0005-0000-0000-00001E330000}"/>
    <cellStyle name="Normal 2 2 2 2 2 3 5 3" xfId="13087" xr:uid="{00000000-0005-0000-0000-00001F330000}"/>
    <cellStyle name="Normal 2 2 2 2 2 3 5 4" xfId="13088" xr:uid="{00000000-0005-0000-0000-000020330000}"/>
    <cellStyle name="Normal 2 2 2 2 2 3 5 5" xfId="13089" xr:uid="{00000000-0005-0000-0000-000021330000}"/>
    <cellStyle name="Normal 2 2 2 2 2 3 5 6" xfId="13090" xr:uid="{00000000-0005-0000-0000-000022330000}"/>
    <cellStyle name="Normal 2 2 2 2 2 3 5 7" xfId="13091" xr:uid="{00000000-0005-0000-0000-000023330000}"/>
    <cellStyle name="Normal 2 2 2 2 2 3 5 8" xfId="13092" xr:uid="{00000000-0005-0000-0000-000024330000}"/>
    <cellStyle name="Normal 2 2 2 2 2 3 5 9" xfId="13093" xr:uid="{00000000-0005-0000-0000-000025330000}"/>
    <cellStyle name="Normal 2 2 2 2 2 3 6" xfId="13094" xr:uid="{00000000-0005-0000-0000-000026330000}"/>
    <cellStyle name="Normal 2 2 2 2 2 3 7" xfId="13095" xr:uid="{00000000-0005-0000-0000-000027330000}"/>
    <cellStyle name="Normal 2 2 2 2 2 3 8" xfId="13096" xr:uid="{00000000-0005-0000-0000-000028330000}"/>
    <cellStyle name="Normal 2 2 2 2 2 3 9" xfId="13097" xr:uid="{00000000-0005-0000-0000-000029330000}"/>
    <cellStyle name="Normal 2 2 2 2 2 30" xfId="13098" xr:uid="{00000000-0005-0000-0000-00002A330000}"/>
    <cellStyle name="Normal 2 2 2 2 2 30 10" xfId="13099" xr:uid="{00000000-0005-0000-0000-00002B330000}"/>
    <cellStyle name="Normal 2 2 2 2 2 30 11" xfId="13100" xr:uid="{00000000-0005-0000-0000-00002C330000}"/>
    <cellStyle name="Normal 2 2 2 2 2 30 12" xfId="13101" xr:uid="{00000000-0005-0000-0000-00002D330000}"/>
    <cellStyle name="Normal 2 2 2 2 2 30 13" xfId="13102" xr:uid="{00000000-0005-0000-0000-00002E330000}"/>
    <cellStyle name="Normal 2 2 2 2 2 30 14" xfId="13103" xr:uid="{00000000-0005-0000-0000-00002F330000}"/>
    <cellStyle name="Normal 2 2 2 2 2 30 2" xfId="13104" xr:uid="{00000000-0005-0000-0000-000030330000}"/>
    <cellStyle name="Normal 2 2 2 2 2 30 2 10" xfId="13105" xr:uid="{00000000-0005-0000-0000-000031330000}"/>
    <cellStyle name="Normal 2 2 2 2 2 30 2 2" xfId="13106" xr:uid="{00000000-0005-0000-0000-000032330000}"/>
    <cellStyle name="Normal 2 2 2 2 2 30 2 3" xfId="13107" xr:uid="{00000000-0005-0000-0000-000033330000}"/>
    <cellStyle name="Normal 2 2 2 2 2 30 2 4" xfId="13108" xr:uid="{00000000-0005-0000-0000-000034330000}"/>
    <cellStyle name="Normal 2 2 2 2 2 30 2 5" xfId="13109" xr:uid="{00000000-0005-0000-0000-000035330000}"/>
    <cellStyle name="Normal 2 2 2 2 2 30 2 6" xfId="13110" xr:uid="{00000000-0005-0000-0000-000036330000}"/>
    <cellStyle name="Normal 2 2 2 2 2 30 2 7" xfId="13111" xr:uid="{00000000-0005-0000-0000-000037330000}"/>
    <cellStyle name="Normal 2 2 2 2 2 30 2 8" xfId="13112" xr:uid="{00000000-0005-0000-0000-000038330000}"/>
    <cellStyle name="Normal 2 2 2 2 2 30 2 9" xfId="13113" xr:uid="{00000000-0005-0000-0000-000039330000}"/>
    <cellStyle name="Normal 2 2 2 2 2 30 3" xfId="13114" xr:uid="{00000000-0005-0000-0000-00003A330000}"/>
    <cellStyle name="Normal 2 2 2 2 2 30 3 10" xfId="13115" xr:uid="{00000000-0005-0000-0000-00003B330000}"/>
    <cellStyle name="Normal 2 2 2 2 2 30 3 2" xfId="13116" xr:uid="{00000000-0005-0000-0000-00003C330000}"/>
    <cellStyle name="Normal 2 2 2 2 2 30 3 3" xfId="13117" xr:uid="{00000000-0005-0000-0000-00003D330000}"/>
    <cellStyle name="Normal 2 2 2 2 2 30 3 4" xfId="13118" xr:uid="{00000000-0005-0000-0000-00003E330000}"/>
    <cellStyle name="Normal 2 2 2 2 2 30 3 5" xfId="13119" xr:uid="{00000000-0005-0000-0000-00003F330000}"/>
    <cellStyle name="Normal 2 2 2 2 2 30 3 6" xfId="13120" xr:uid="{00000000-0005-0000-0000-000040330000}"/>
    <cellStyle name="Normal 2 2 2 2 2 30 3 7" xfId="13121" xr:uid="{00000000-0005-0000-0000-000041330000}"/>
    <cellStyle name="Normal 2 2 2 2 2 30 3 8" xfId="13122" xr:uid="{00000000-0005-0000-0000-000042330000}"/>
    <cellStyle name="Normal 2 2 2 2 2 30 3 9" xfId="13123" xr:uid="{00000000-0005-0000-0000-000043330000}"/>
    <cellStyle name="Normal 2 2 2 2 2 30 4" xfId="13124" xr:uid="{00000000-0005-0000-0000-000044330000}"/>
    <cellStyle name="Normal 2 2 2 2 2 30 4 10" xfId="13125" xr:uid="{00000000-0005-0000-0000-000045330000}"/>
    <cellStyle name="Normal 2 2 2 2 2 30 4 2" xfId="13126" xr:uid="{00000000-0005-0000-0000-000046330000}"/>
    <cellStyle name="Normal 2 2 2 2 2 30 4 3" xfId="13127" xr:uid="{00000000-0005-0000-0000-000047330000}"/>
    <cellStyle name="Normal 2 2 2 2 2 30 4 4" xfId="13128" xr:uid="{00000000-0005-0000-0000-000048330000}"/>
    <cellStyle name="Normal 2 2 2 2 2 30 4 5" xfId="13129" xr:uid="{00000000-0005-0000-0000-000049330000}"/>
    <cellStyle name="Normal 2 2 2 2 2 30 4 6" xfId="13130" xr:uid="{00000000-0005-0000-0000-00004A330000}"/>
    <cellStyle name="Normal 2 2 2 2 2 30 4 7" xfId="13131" xr:uid="{00000000-0005-0000-0000-00004B330000}"/>
    <cellStyle name="Normal 2 2 2 2 2 30 4 8" xfId="13132" xr:uid="{00000000-0005-0000-0000-00004C330000}"/>
    <cellStyle name="Normal 2 2 2 2 2 30 4 9" xfId="13133" xr:uid="{00000000-0005-0000-0000-00004D330000}"/>
    <cellStyle name="Normal 2 2 2 2 2 30 5" xfId="13134" xr:uid="{00000000-0005-0000-0000-00004E330000}"/>
    <cellStyle name="Normal 2 2 2 2 2 30 5 10" xfId="13135" xr:uid="{00000000-0005-0000-0000-00004F330000}"/>
    <cellStyle name="Normal 2 2 2 2 2 30 5 2" xfId="13136" xr:uid="{00000000-0005-0000-0000-000050330000}"/>
    <cellStyle name="Normal 2 2 2 2 2 30 5 3" xfId="13137" xr:uid="{00000000-0005-0000-0000-000051330000}"/>
    <cellStyle name="Normal 2 2 2 2 2 30 5 4" xfId="13138" xr:uid="{00000000-0005-0000-0000-000052330000}"/>
    <cellStyle name="Normal 2 2 2 2 2 30 5 5" xfId="13139" xr:uid="{00000000-0005-0000-0000-000053330000}"/>
    <cellStyle name="Normal 2 2 2 2 2 30 5 6" xfId="13140" xr:uid="{00000000-0005-0000-0000-000054330000}"/>
    <cellStyle name="Normal 2 2 2 2 2 30 5 7" xfId="13141" xr:uid="{00000000-0005-0000-0000-000055330000}"/>
    <cellStyle name="Normal 2 2 2 2 2 30 5 8" xfId="13142" xr:uid="{00000000-0005-0000-0000-000056330000}"/>
    <cellStyle name="Normal 2 2 2 2 2 30 5 9" xfId="13143" xr:uid="{00000000-0005-0000-0000-000057330000}"/>
    <cellStyle name="Normal 2 2 2 2 2 30 6" xfId="13144" xr:uid="{00000000-0005-0000-0000-000058330000}"/>
    <cellStyle name="Normal 2 2 2 2 2 30 7" xfId="13145" xr:uid="{00000000-0005-0000-0000-000059330000}"/>
    <cellStyle name="Normal 2 2 2 2 2 30 8" xfId="13146" xr:uid="{00000000-0005-0000-0000-00005A330000}"/>
    <cellStyle name="Normal 2 2 2 2 2 30 9" xfId="13147" xr:uid="{00000000-0005-0000-0000-00005B330000}"/>
    <cellStyle name="Normal 2 2 2 2 2 31" xfId="13148" xr:uid="{00000000-0005-0000-0000-00005C330000}"/>
    <cellStyle name="Normal 2 2 2 2 2 31 10" xfId="13149" xr:uid="{00000000-0005-0000-0000-00005D330000}"/>
    <cellStyle name="Normal 2 2 2 2 2 31 11" xfId="13150" xr:uid="{00000000-0005-0000-0000-00005E330000}"/>
    <cellStyle name="Normal 2 2 2 2 2 31 12" xfId="13151" xr:uid="{00000000-0005-0000-0000-00005F330000}"/>
    <cellStyle name="Normal 2 2 2 2 2 31 13" xfId="13152" xr:uid="{00000000-0005-0000-0000-000060330000}"/>
    <cellStyle name="Normal 2 2 2 2 2 31 14" xfId="13153" xr:uid="{00000000-0005-0000-0000-000061330000}"/>
    <cellStyle name="Normal 2 2 2 2 2 31 2" xfId="13154" xr:uid="{00000000-0005-0000-0000-000062330000}"/>
    <cellStyle name="Normal 2 2 2 2 2 31 2 10" xfId="13155" xr:uid="{00000000-0005-0000-0000-000063330000}"/>
    <cellStyle name="Normal 2 2 2 2 2 31 2 2" xfId="13156" xr:uid="{00000000-0005-0000-0000-000064330000}"/>
    <cellStyle name="Normal 2 2 2 2 2 31 2 3" xfId="13157" xr:uid="{00000000-0005-0000-0000-000065330000}"/>
    <cellStyle name="Normal 2 2 2 2 2 31 2 4" xfId="13158" xr:uid="{00000000-0005-0000-0000-000066330000}"/>
    <cellStyle name="Normal 2 2 2 2 2 31 2 5" xfId="13159" xr:uid="{00000000-0005-0000-0000-000067330000}"/>
    <cellStyle name="Normal 2 2 2 2 2 31 2 6" xfId="13160" xr:uid="{00000000-0005-0000-0000-000068330000}"/>
    <cellStyle name="Normal 2 2 2 2 2 31 2 7" xfId="13161" xr:uid="{00000000-0005-0000-0000-000069330000}"/>
    <cellStyle name="Normal 2 2 2 2 2 31 2 8" xfId="13162" xr:uid="{00000000-0005-0000-0000-00006A330000}"/>
    <cellStyle name="Normal 2 2 2 2 2 31 2 9" xfId="13163" xr:uid="{00000000-0005-0000-0000-00006B330000}"/>
    <cellStyle name="Normal 2 2 2 2 2 31 3" xfId="13164" xr:uid="{00000000-0005-0000-0000-00006C330000}"/>
    <cellStyle name="Normal 2 2 2 2 2 31 3 10" xfId="13165" xr:uid="{00000000-0005-0000-0000-00006D330000}"/>
    <cellStyle name="Normal 2 2 2 2 2 31 3 2" xfId="13166" xr:uid="{00000000-0005-0000-0000-00006E330000}"/>
    <cellStyle name="Normal 2 2 2 2 2 31 3 3" xfId="13167" xr:uid="{00000000-0005-0000-0000-00006F330000}"/>
    <cellStyle name="Normal 2 2 2 2 2 31 3 4" xfId="13168" xr:uid="{00000000-0005-0000-0000-000070330000}"/>
    <cellStyle name="Normal 2 2 2 2 2 31 3 5" xfId="13169" xr:uid="{00000000-0005-0000-0000-000071330000}"/>
    <cellStyle name="Normal 2 2 2 2 2 31 3 6" xfId="13170" xr:uid="{00000000-0005-0000-0000-000072330000}"/>
    <cellStyle name="Normal 2 2 2 2 2 31 3 7" xfId="13171" xr:uid="{00000000-0005-0000-0000-000073330000}"/>
    <cellStyle name="Normal 2 2 2 2 2 31 3 8" xfId="13172" xr:uid="{00000000-0005-0000-0000-000074330000}"/>
    <cellStyle name="Normal 2 2 2 2 2 31 3 9" xfId="13173" xr:uid="{00000000-0005-0000-0000-000075330000}"/>
    <cellStyle name="Normal 2 2 2 2 2 31 4" xfId="13174" xr:uid="{00000000-0005-0000-0000-000076330000}"/>
    <cellStyle name="Normal 2 2 2 2 2 31 4 10" xfId="13175" xr:uid="{00000000-0005-0000-0000-000077330000}"/>
    <cellStyle name="Normal 2 2 2 2 2 31 4 2" xfId="13176" xr:uid="{00000000-0005-0000-0000-000078330000}"/>
    <cellStyle name="Normal 2 2 2 2 2 31 4 3" xfId="13177" xr:uid="{00000000-0005-0000-0000-000079330000}"/>
    <cellStyle name="Normal 2 2 2 2 2 31 4 4" xfId="13178" xr:uid="{00000000-0005-0000-0000-00007A330000}"/>
    <cellStyle name="Normal 2 2 2 2 2 31 4 5" xfId="13179" xr:uid="{00000000-0005-0000-0000-00007B330000}"/>
    <cellStyle name="Normal 2 2 2 2 2 31 4 6" xfId="13180" xr:uid="{00000000-0005-0000-0000-00007C330000}"/>
    <cellStyle name="Normal 2 2 2 2 2 31 4 7" xfId="13181" xr:uid="{00000000-0005-0000-0000-00007D330000}"/>
    <cellStyle name="Normal 2 2 2 2 2 31 4 8" xfId="13182" xr:uid="{00000000-0005-0000-0000-00007E330000}"/>
    <cellStyle name="Normal 2 2 2 2 2 31 4 9" xfId="13183" xr:uid="{00000000-0005-0000-0000-00007F330000}"/>
    <cellStyle name="Normal 2 2 2 2 2 31 5" xfId="13184" xr:uid="{00000000-0005-0000-0000-000080330000}"/>
    <cellStyle name="Normal 2 2 2 2 2 31 5 10" xfId="13185" xr:uid="{00000000-0005-0000-0000-000081330000}"/>
    <cellStyle name="Normal 2 2 2 2 2 31 5 2" xfId="13186" xr:uid="{00000000-0005-0000-0000-000082330000}"/>
    <cellStyle name="Normal 2 2 2 2 2 31 5 3" xfId="13187" xr:uid="{00000000-0005-0000-0000-000083330000}"/>
    <cellStyle name="Normal 2 2 2 2 2 31 5 4" xfId="13188" xr:uid="{00000000-0005-0000-0000-000084330000}"/>
    <cellStyle name="Normal 2 2 2 2 2 31 5 5" xfId="13189" xr:uid="{00000000-0005-0000-0000-000085330000}"/>
    <cellStyle name="Normal 2 2 2 2 2 31 5 6" xfId="13190" xr:uid="{00000000-0005-0000-0000-000086330000}"/>
    <cellStyle name="Normal 2 2 2 2 2 31 5 7" xfId="13191" xr:uid="{00000000-0005-0000-0000-000087330000}"/>
    <cellStyle name="Normal 2 2 2 2 2 31 5 8" xfId="13192" xr:uid="{00000000-0005-0000-0000-000088330000}"/>
    <cellStyle name="Normal 2 2 2 2 2 31 5 9" xfId="13193" xr:uid="{00000000-0005-0000-0000-000089330000}"/>
    <cellStyle name="Normal 2 2 2 2 2 31 6" xfId="13194" xr:uid="{00000000-0005-0000-0000-00008A330000}"/>
    <cellStyle name="Normal 2 2 2 2 2 31 7" xfId="13195" xr:uid="{00000000-0005-0000-0000-00008B330000}"/>
    <cellStyle name="Normal 2 2 2 2 2 31 8" xfId="13196" xr:uid="{00000000-0005-0000-0000-00008C330000}"/>
    <cellStyle name="Normal 2 2 2 2 2 31 9" xfId="13197" xr:uid="{00000000-0005-0000-0000-00008D330000}"/>
    <cellStyle name="Normal 2 2 2 2 2 32" xfId="13198" xr:uid="{00000000-0005-0000-0000-00008E330000}"/>
    <cellStyle name="Normal 2 2 2 2 2 32 10" xfId="13199" xr:uid="{00000000-0005-0000-0000-00008F330000}"/>
    <cellStyle name="Normal 2 2 2 2 2 32 11" xfId="13200" xr:uid="{00000000-0005-0000-0000-000090330000}"/>
    <cellStyle name="Normal 2 2 2 2 2 32 12" xfId="13201" xr:uid="{00000000-0005-0000-0000-000091330000}"/>
    <cellStyle name="Normal 2 2 2 2 2 32 13" xfId="13202" xr:uid="{00000000-0005-0000-0000-000092330000}"/>
    <cellStyle name="Normal 2 2 2 2 2 32 14" xfId="13203" xr:uid="{00000000-0005-0000-0000-000093330000}"/>
    <cellStyle name="Normal 2 2 2 2 2 32 2" xfId="13204" xr:uid="{00000000-0005-0000-0000-000094330000}"/>
    <cellStyle name="Normal 2 2 2 2 2 32 2 10" xfId="13205" xr:uid="{00000000-0005-0000-0000-000095330000}"/>
    <cellStyle name="Normal 2 2 2 2 2 32 2 2" xfId="13206" xr:uid="{00000000-0005-0000-0000-000096330000}"/>
    <cellStyle name="Normal 2 2 2 2 2 32 2 3" xfId="13207" xr:uid="{00000000-0005-0000-0000-000097330000}"/>
    <cellStyle name="Normal 2 2 2 2 2 32 2 4" xfId="13208" xr:uid="{00000000-0005-0000-0000-000098330000}"/>
    <cellStyle name="Normal 2 2 2 2 2 32 2 5" xfId="13209" xr:uid="{00000000-0005-0000-0000-000099330000}"/>
    <cellStyle name="Normal 2 2 2 2 2 32 2 6" xfId="13210" xr:uid="{00000000-0005-0000-0000-00009A330000}"/>
    <cellStyle name="Normal 2 2 2 2 2 32 2 7" xfId="13211" xr:uid="{00000000-0005-0000-0000-00009B330000}"/>
    <cellStyle name="Normal 2 2 2 2 2 32 2 8" xfId="13212" xr:uid="{00000000-0005-0000-0000-00009C330000}"/>
    <cellStyle name="Normal 2 2 2 2 2 32 2 9" xfId="13213" xr:uid="{00000000-0005-0000-0000-00009D330000}"/>
    <cellStyle name="Normal 2 2 2 2 2 32 3" xfId="13214" xr:uid="{00000000-0005-0000-0000-00009E330000}"/>
    <cellStyle name="Normal 2 2 2 2 2 32 3 10" xfId="13215" xr:uid="{00000000-0005-0000-0000-00009F330000}"/>
    <cellStyle name="Normal 2 2 2 2 2 32 3 2" xfId="13216" xr:uid="{00000000-0005-0000-0000-0000A0330000}"/>
    <cellStyle name="Normal 2 2 2 2 2 32 3 3" xfId="13217" xr:uid="{00000000-0005-0000-0000-0000A1330000}"/>
    <cellStyle name="Normal 2 2 2 2 2 32 3 4" xfId="13218" xr:uid="{00000000-0005-0000-0000-0000A2330000}"/>
    <cellStyle name="Normal 2 2 2 2 2 32 3 5" xfId="13219" xr:uid="{00000000-0005-0000-0000-0000A3330000}"/>
    <cellStyle name="Normal 2 2 2 2 2 32 3 6" xfId="13220" xr:uid="{00000000-0005-0000-0000-0000A4330000}"/>
    <cellStyle name="Normal 2 2 2 2 2 32 3 7" xfId="13221" xr:uid="{00000000-0005-0000-0000-0000A5330000}"/>
    <cellStyle name="Normal 2 2 2 2 2 32 3 8" xfId="13222" xr:uid="{00000000-0005-0000-0000-0000A6330000}"/>
    <cellStyle name="Normal 2 2 2 2 2 32 3 9" xfId="13223" xr:uid="{00000000-0005-0000-0000-0000A7330000}"/>
    <cellStyle name="Normal 2 2 2 2 2 32 4" xfId="13224" xr:uid="{00000000-0005-0000-0000-0000A8330000}"/>
    <cellStyle name="Normal 2 2 2 2 2 32 4 10" xfId="13225" xr:uid="{00000000-0005-0000-0000-0000A9330000}"/>
    <cellStyle name="Normal 2 2 2 2 2 32 4 2" xfId="13226" xr:uid="{00000000-0005-0000-0000-0000AA330000}"/>
    <cellStyle name="Normal 2 2 2 2 2 32 4 3" xfId="13227" xr:uid="{00000000-0005-0000-0000-0000AB330000}"/>
    <cellStyle name="Normal 2 2 2 2 2 32 4 4" xfId="13228" xr:uid="{00000000-0005-0000-0000-0000AC330000}"/>
    <cellStyle name="Normal 2 2 2 2 2 32 4 5" xfId="13229" xr:uid="{00000000-0005-0000-0000-0000AD330000}"/>
    <cellStyle name="Normal 2 2 2 2 2 32 4 6" xfId="13230" xr:uid="{00000000-0005-0000-0000-0000AE330000}"/>
    <cellStyle name="Normal 2 2 2 2 2 32 4 7" xfId="13231" xr:uid="{00000000-0005-0000-0000-0000AF330000}"/>
    <cellStyle name="Normal 2 2 2 2 2 32 4 8" xfId="13232" xr:uid="{00000000-0005-0000-0000-0000B0330000}"/>
    <cellStyle name="Normal 2 2 2 2 2 32 4 9" xfId="13233" xr:uid="{00000000-0005-0000-0000-0000B1330000}"/>
    <cellStyle name="Normal 2 2 2 2 2 32 5" xfId="13234" xr:uid="{00000000-0005-0000-0000-0000B2330000}"/>
    <cellStyle name="Normal 2 2 2 2 2 32 5 10" xfId="13235" xr:uid="{00000000-0005-0000-0000-0000B3330000}"/>
    <cellStyle name="Normal 2 2 2 2 2 32 5 2" xfId="13236" xr:uid="{00000000-0005-0000-0000-0000B4330000}"/>
    <cellStyle name="Normal 2 2 2 2 2 32 5 3" xfId="13237" xr:uid="{00000000-0005-0000-0000-0000B5330000}"/>
    <cellStyle name="Normal 2 2 2 2 2 32 5 4" xfId="13238" xr:uid="{00000000-0005-0000-0000-0000B6330000}"/>
    <cellStyle name="Normal 2 2 2 2 2 32 5 5" xfId="13239" xr:uid="{00000000-0005-0000-0000-0000B7330000}"/>
    <cellStyle name="Normal 2 2 2 2 2 32 5 6" xfId="13240" xr:uid="{00000000-0005-0000-0000-0000B8330000}"/>
    <cellStyle name="Normal 2 2 2 2 2 32 5 7" xfId="13241" xr:uid="{00000000-0005-0000-0000-0000B9330000}"/>
    <cellStyle name="Normal 2 2 2 2 2 32 5 8" xfId="13242" xr:uid="{00000000-0005-0000-0000-0000BA330000}"/>
    <cellStyle name="Normal 2 2 2 2 2 32 5 9" xfId="13243" xr:uid="{00000000-0005-0000-0000-0000BB330000}"/>
    <cellStyle name="Normal 2 2 2 2 2 32 6" xfId="13244" xr:uid="{00000000-0005-0000-0000-0000BC330000}"/>
    <cellStyle name="Normal 2 2 2 2 2 32 7" xfId="13245" xr:uid="{00000000-0005-0000-0000-0000BD330000}"/>
    <cellStyle name="Normal 2 2 2 2 2 32 8" xfId="13246" xr:uid="{00000000-0005-0000-0000-0000BE330000}"/>
    <cellStyle name="Normal 2 2 2 2 2 32 9" xfId="13247" xr:uid="{00000000-0005-0000-0000-0000BF330000}"/>
    <cellStyle name="Normal 2 2 2 2 2 33" xfId="13248" xr:uid="{00000000-0005-0000-0000-0000C0330000}"/>
    <cellStyle name="Normal 2 2 2 2 2 33 10" xfId="13249" xr:uid="{00000000-0005-0000-0000-0000C1330000}"/>
    <cellStyle name="Normal 2 2 2 2 2 33 11" xfId="13250" xr:uid="{00000000-0005-0000-0000-0000C2330000}"/>
    <cellStyle name="Normal 2 2 2 2 2 33 12" xfId="13251" xr:uid="{00000000-0005-0000-0000-0000C3330000}"/>
    <cellStyle name="Normal 2 2 2 2 2 33 13" xfId="13252" xr:uid="{00000000-0005-0000-0000-0000C4330000}"/>
    <cellStyle name="Normal 2 2 2 2 2 33 14" xfId="13253" xr:uid="{00000000-0005-0000-0000-0000C5330000}"/>
    <cellStyle name="Normal 2 2 2 2 2 33 2" xfId="13254" xr:uid="{00000000-0005-0000-0000-0000C6330000}"/>
    <cellStyle name="Normal 2 2 2 2 2 33 2 10" xfId="13255" xr:uid="{00000000-0005-0000-0000-0000C7330000}"/>
    <cellStyle name="Normal 2 2 2 2 2 33 2 2" xfId="13256" xr:uid="{00000000-0005-0000-0000-0000C8330000}"/>
    <cellStyle name="Normal 2 2 2 2 2 33 2 3" xfId="13257" xr:uid="{00000000-0005-0000-0000-0000C9330000}"/>
    <cellStyle name="Normal 2 2 2 2 2 33 2 4" xfId="13258" xr:uid="{00000000-0005-0000-0000-0000CA330000}"/>
    <cellStyle name="Normal 2 2 2 2 2 33 2 5" xfId="13259" xr:uid="{00000000-0005-0000-0000-0000CB330000}"/>
    <cellStyle name="Normal 2 2 2 2 2 33 2 6" xfId="13260" xr:uid="{00000000-0005-0000-0000-0000CC330000}"/>
    <cellStyle name="Normal 2 2 2 2 2 33 2 7" xfId="13261" xr:uid="{00000000-0005-0000-0000-0000CD330000}"/>
    <cellStyle name="Normal 2 2 2 2 2 33 2 8" xfId="13262" xr:uid="{00000000-0005-0000-0000-0000CE330000}"/>
    <cellStyle name="Normal 2 2 2 2 2 33 2 9" xfId="13263" xr:uid="{00000000-0005-0000-0000-0000CF330000}"/>
    <cellStyle name="Normal 2 2 2 2 2 33 3" xfId="13264" xr:uid="{00000000-0005-0000-0000-0000D0330000}"/>
    <cellStyle name="Normal 2 2 2 2 2 33 3 10" xfId="13265" xr:uid="{00000000-0005-0000-0000-0000D1330000}"/>
    <cellStyle name="Normal 2 2 2 2 2 33 3 2" xfId="13266" xr:uid="{00000000-0005-0000-0000-0000D2330000}"/>
    <cellStyle name="Normal 2 2 2 2 2 33 3 3" xfId="13267" xr:uid="{00000000-0005-0000-0000-0000D3330000}"/>
    <cellStyle name="Normal 2 2 2 2 2 33 3 4" xfId="13268" xr:uid="{00000000-0005-0000-0000-0000D4330000}"/>
    <cellStyle name="Normal 2 2 2 2 2 33 3 5" xfId="13269" xr:uid="{00000000-0005-0000-0000-0000D5330000}"/>
    <cellStyle name="Normal 2 2 2 2 2 33 3 6" xfId="13270" xr:uid="{00000000-0005-0000-0000-0000D6330000}"/>
    <cellStyle name="Normal 2 2 2 2 2 33 3 7" xfId="13271" xr:uid="{00000000-0005-0000-0000-0000D7330000}"/>
    <cellStyle name="Normal 2 2 2 2 2 33 3 8" xfId="13272" xr:uid="{00000000-0005-0000-0000-0000D8330000}"/>
    <cellStyle name="Normal 2 2 2 2 2 33 3 9" xfId="13273" xr:uid="{00000000-0005-0000-0000-0000D9330000}"/>
    <cellStyle name="Normal 2 2 2 2 2 33 4" xfId="13274" xr:uid="{00000000-0005-0000-0000-0000DA330000}"/>
    <cellStyle name="Normal 2 2 2 2 2 33 4 10" xfId="13275" xr:uid="{00000000-0005-0000-0000-0000DB330000}"/>
    <cellStyle name="Normal 2 2 2 2 2 33 4 2" xfId="13276" xr:uid="{00000000-0005-0000-0000-0000DC330000}"/>
    <cellStyle name="Normal 2 2 2 2 2 33 4 3" xfId="13277" xr:uid="{00000000-0005-0000-0000-0000DD330000}"/>
    <cellStyle name="Normal 2 2 2 2 2 33 4 4" xfId="13278" xr:uid="{00000000-0005-0000-0000-0000DE330000}"/>
    <cellStyle name="Normal 2 2 2 2 2 33 4 5" xfId="13279" xr:uid="{00000000-0005-0000-0000-0000DF330000}"/>
    <cellStyle name="Normal 2 2 2 2 2 33 4 6" xfId="13280" xr:uid="{00000000-0005-0000-0000-0000E0330000}"/>
    <cellStyle name="Normal 2 2 2 2 2 33 4 7" xfId="13281" xr:uid="{00000000-0005-0000-0000-0000E1330000}"/>
    <cellStyle name="Normal 2 2 2 2 2 33 4 8" xfId="13282" xr:uid="{00000000-0005-0000-0000-0000E2330000}"/>
    <cellStyle name="Normal 2 2 2 2 2 33 4 9" xfId="13283" xr:uid="{00000000-0005-0000-0000-0000E3330000}"/>
    <cellStyle name="Normal 2 2 2 2 2 33 5" xfId="13284" xr:uid="{00000000-0005-0000-0000-0000E4330000}"/>
    <cellStyle name="Normal 2 2 2 2 2 33 5 10" xfId="13285" xr:uid="{00000000-0005-0000-0000-0000E5330000}"/>
    <cellStyle name="Normal 2 2 2 2 2 33 5 2" xfId="13286" xr:uid="{00000000-0005-0000-0000-0000E6330000}"/>
    <cellStyle name="Normal 2 2 2 2 2 33 5 3" xfId="13287" xr:uid="{00000000-0005-0000-0000-0000E7330000}"/>
    <cellStyle name="Normal 2 2 2 2 2 33 5 4" xfId="13288" xr:uid="{00000000-0005-0000-0000-0000E8330000}"/>
    <cellStyle name="Normal 2 2 2 2 2 33 5 5" xfId="13289" xr:uid="{00000000-0005-0000-0000-0000E9330000}"/>
    <cellStyle name="Normal 2 2 2 2 2 33 5 6" xfId="13290" xr:uid="{00000000-0005-0000-0000-0000EA330000}"/>
    <cellStyle name="Normal 2 2 2 2 2 33 5 7" xfId="13291" xr:uid="{00000000-0005-0000-0000-0000EB330000}"/>
    <cellStyle name="Normal 2 2 2 2 2 33 5 8" xfId="13292" xr:uid="{00000000-0005-0000-0000-0000EC330000}"/>
    <cellStyle name="Normal 2 2 2 2 2 33 5 9" xfId="13293" xr:uid="{00000000-0005-0000-0000-0000ED330000}"/>
    <cellStyle name="Normal 2 2 2 2 2 33 6" xfId="13294" xr:uid="{00000000-0005-0000-0000-0000EE330000}"/>
    <cellStyle name="Normal 2 2 2 2 2 33 7" xfId="13295" xr:uid="{00000000-0005-0000-0000-0000EF330000}"/>
    <cellStyle name="Normal 2 2 2 2 2 33 8" xfId="13296" xr:uid="{00000000-0005-0000-0000-0000F0330000}"/>
    <cellStyle name="Normal 2 2 2 2 2 33 9" xfId="13297" xr:uid="{00000000-0005-0000-0000-0000F1330000}"/>
    <cellStyle name="Normal 2 2 2 2 2 34" xfId="13298" xr:uid="{00000000-0005-0000-0000-0000F2330000}"/>
    <cellStyle name="Normal 2 2 2 2 2 34 10" xfId="13299" xr:uid="{00000000-0005-0000-0000-0000F3330000}"/>
    <cellStyle name="Normal 2 2 2 2 2 34 11" xfId="13300" xr:uid="{00000000-0005-0000-0000-0000F4330000}"/>
    <cellStyle name="Normal 2 2 2 2 2 34 12" xfId="13301" xr:uid="{00000000-0005-0000-0000-0000F5330000}"/>
    <cellStyle name="Normal 2 2 2 2 2 34 13" xfId="13302" xr:uid="{00000000-0005-0000-0000-0000F6330000}"/>
    <cellStyle name="Normal 2 2 2 2 2 34 14" xfId="13303" xr:uid="{00000000-0005-0000-0000-0000F7330000}"/>
    <cellStyle name="Normal 2 2 2 2 2 34 2" xfId="13304" xr:uid="{00000000-0005-0000-0000-0000F8330000}"/>
    <cellStyle name="Normal 2 2 2 2 2 34 2 10" xfId="13305" xr:uid="{00000000-0005-0000-0000-0000F9330000}"/>
    <cellStyle name="Normal 2 2 2 2 2 34 2 2" xfId="13306" xr:uid="{00000000-0005-0000-0000-0000FA330000}"/>
    <cellStyle name="Normal 2 2 2 2 2 34 2 3" xfId="13307" xr:uid="{00000000-0005-0000-0000-0000FB330000}"/>
    <cellStyle name="Normal 2 2 2 2 2 34 2 4" xfId="13308" xr:uid="{00000000-0005-0000-0000-0000FC330000}"/>
    <cellStyle name="Normal 2 2 2 2 2 34 2 5" xfId="13309" xr:uid="{00000000-0005-0000-0000-0000FD330000}"/>
    <cellStyle name="Normal 2 2 2 2 2 34 2 6" xfId="13310" xr:uid="{00000000-0005-0000-0000-0000FE330000}"/>
    <cellStyle name="Normal 2 2 2 2 2 34 2 7" xfId="13311" xr:uid="{00000000-0005-0000-0000-0000FF330000}"/>
    <cellStyle name="Normal 2 2 2 2 2 34 2 8" xfId="13312" xr:uid="{00000000-0005-0000-0000-000000340000}"/>
    <cellStyle name="Normal 2 2 2 2 2 34 2 9" xfId="13313" xr:uid="{00000000-0005-0000-0000-000001340000}"/>
    <cellStyle name="Normal 2 2 2 2 2 34 3" xfId="13314" xr:uid="{00000000-0005-0000-0000-000002340000}"/>
    <cellStyle name="Normal 2 2 2 2 2 34 3 10" xfId="13315" xr:uid="{00000000-0005-0000-0000-000003340000}"/>
    <cellStyle name="Normal 2 2 2 2 2 34 3 2" xfId="13316" xr:uid="{00000000-0005-0000-0000-000004340000}"/>
    <cellStyle name="Normal 2 2 2 2 2 34 3 3" xfId="13317" xr:uid="{00000000-0005-0000-0000-000005340000}"/>
    <cellStyle name="Normal 2 2 2 2 2 34 3 4" xfId="13318" xr:uid="{00000000-0005-0000-0000-000006340000}"/>
    <cellStyle name="Normal 2 2 2 2 2 34 3 5" xfId="13319" xr:uid="{00000000-0005-0000-0000-000007340000}"/>
    <cellStyle name="Normal 2 2 2 2 2 34 3 6" xfId="13320" xr:uid="{00000000-0005-0000-0000-000008340000}"/>
    <cellStyle name="Normal 2 2 2 2 2 34 3 7" xfId="13321" xr:uid="{00000000-0005-0000-0000-000009340000}"/>
    <cellStyle name="Normal 2 2 2 2 2 34 3 8" xfId="13322" xr:uid="{00000000-0005-0000-0000-00000A340000}"/>
    <cellStyle name="Normal 2 2 2 2 2 34 3 9" xfId="13323" xr:uid="{00000000-0005-0000-0000-00000B340000}"/>
    <cellStyle name="Normal 2 2 2 2 2 34 4" xfId="13324" xr:uid="{00000000-0005-0000-0000-00000C340000}"/>
    <cellStyle name="Normal 2 2 2 2 2 34 4 10" xfId="13325" xr:uid="{00000000-0005-0000-0000-00000D340000}"/>
    <cellStyle name="Normal 2 2 2 2 2 34 4 2" xfId="13326" xr:uid="{00000000-0005-0000-0000-00000E340000}"/>
    <cellStyle name="Normal 2 2 2 2 2 34 4 3" xfId="13327" xr:uid="{00000000-0005-0000-0000-00000F340000}"/>
    <cellStyle name="Normal 2 2 2 2 2 34 4 4" xfId="13328" xr:uid="{00000000-0005-0000-0000-000010340000}"/>
    <cellStyle name="Normal 2 2 2 2 2 34 4 5" xfId="13329" xr:uid="{00000000-0005-0000-0000-000011340000}"/>
    <cellStyle name="Normal 2 2 2 2 2 34 4 6" xfId="13330" xr:uid="{00000000-0005-0000-0000-000012340000}"/>
    <cellStyle name="Normal 2 2 2 2 2 34 4 7" xfId="13331" xr:uid="{00000000-0005-0000-0000-000013340000}"/>
    <cellStyle name="Normal 2 2 2 2 2 34 4 8" xfId="13332" xr:uid="{00000000-0005-0000-0000-000014340000}"/>
    <cellStyle name="Normal 2 2 2 2 2 34 4 9" xfId="13333" xr:uid="{00000000-0005-0000-0000-000015340000}"/>
    <cellStyle name="Normal 2 2 2 2 2 34 5" xfId="13334" xr:uid="{00000000-0005-0000-0000-000016340000}"/>
    <cellStyle name="Normal 2 2 2 2 2 34 5 10" xfId="13335" xr:uid="{00000000-0005-0000-0000-000017340000}"/>
    <cellStyle name="Normal 2 2 2 2 2 34 5 2" xfId="13336" xr:uid="{00000000-0005-0000-0000-000018340000}"/>
    <cellStyle name="Normal 2 2 2 2 2 34 5 3" xfId="13337" xr:uid="{00000000-0005-0000-0000-000019340000}"/>
    <cellStyle name="Normal 2 2 2 2 2 34 5 4" xfId="13338" xr:uid="{00000000-0005-0000-0000-00001A340000}"/>
    <cellStyle name="Normal 2 2 2 2 2 34 5 5" xfId="13339" xr:uid="{00000000-0005-0000-0000-00001B340000}"/>
    <cellStyle name="Normal 2 2 2 2 2 34 5 6" xfId="13340" xr:uid="{00000000-0005-0000-0000-00001C340000}"/>
    <cellStyle name="Normal 2 2 2 2 2 34 5 7" xfId="13341" xr:uid="{00000000-0005-0000-0000-00001D340000}"/>
    <cellStyle name="Normal 2 2 2 2 2 34 5 8" xfId="13342" xr:uid="{00000000-0005-0000-0000-00001E340000}"/>
    <cellStyle name="Normal 2 2 2 2 2 34 5 9" xfId="13343" xr:uid="{00000000-0005-0000-0000-00001F340000}"/>
    <cellStyle name="Normal 2 2 2 2 2 34 6" xfId="13344" xr:uid="{00000000-0005-0000-0000-000020340000}"/>
    <cellStyle name="Normal 2 2 2 2 2 34 7" xfId="13345" xr:uid="{00000000-0005-0000-0000-000021340000}"/>
    <cellStyle name="Normal 2 2 2 2 2 34 8" xfId="13346" xr:uid="{00000000-0005-0000-0000-000022340000}"/>
    <cellStyle name="Normal 2 2 2 2 2 34 9" xfId="13347" xr:uid="{00000000-0005-0000-0000-000023340000}"/>
    <cellStyle name="Normal 2 2 2 2 2 35" xfId="13348" xr:uid="{00000000-0005-0000-0000-000024340000}"/>
    <cellStyle name="Normal 2 2 2 2 2 35 10" xfId="13349" xr:uid="{00000000-0005-0000-0000-000025340000}"/>
    <cellStyle name="Normal 2 2 2 2 2 35 2" xfId="13350" xr:uid="{00000000-0005-0000-0000-000026340000}"/>
    <cellStyle name="Normal 2 2 2 2 2 35 3" xfId="13351" xr:uid="{00000000-0005-0000-0000-000027340000}"/>
    <cellStyle name="Normal 2 2 2 2 2 35 4" xfId="13352" xr:uid="{00000000-0005-0000-0000-000028340000}"/>
    <cellStyle name="Normal 2 2 2 2 2 35 5" xfId="13353" xr:uid="{00000000-0005-0000-0000-000029340000}"/>
    <cellStyle name="Normal 2 2 2 2 2 35 6" xfId="13354" xr:uid="{00000000-0005-0000-0000-00002A340000}"/>
    <cellStyle name="Normal 2 2 2 2 2 35 7" xfId="13355" xr:uid="{00000000-0005-0000-0000-00002B340000}"/>
    <cellStyle name="Normal 2 2 2 2 2 35 8" xfId="13356" xr:uid="{00000000-0005-0000-0000-00002C340000}"/>
    <cellStyle name="Normal 2 2 2 2 2 35 9" xfId="13357" xr:uid="{00000000-0005-0000-0000-00002D340000}"/>
    <cellStyle name="Normal 2 2 2 2 2 36" xfId="13358" xr:uid="{00000000-0005-0000-0000-00002E340000}"/>
    <cellStyle name="Normal 2 2 2 2 2 36 10" xfId="13359" xr:uid="{00000000-0005-0000-0000-00002F340000}"/>
    <cellStyle name="Normal 2 2 2 2 2 36 2" xfId="13360" xr:uid="{00000000-0005-0000-0000-000030340000}"/>
    <cellStyle name="Normal 2 2 2 2 2 36 3" xfId="13361" xr:uid="{00000000-0005-0000-0000-000031340000}"/>
    <cellStyle name="Normal 2 2 2 2 2 36 4" xfId="13362" xr:uid="{00000000-0005-0000-0000-000032340000}"/>
    <cellStyle name="Normal 2 2 2 2 2 36 5" xfId="13363" xr:uid="{00000000-0005-0000-0000-000033340000}"/>
    <cellStyle name="Normal 2 2 2 2 2 36 6" xfId="13364" xr:uid="{00000000-0005-0000-0000-000034340000}"/>
    <cellStyle name="Normal 2 2 2 2 2 36 7" xfId="13365" xr:uid="{00000000-0005-0000-0000-000035340000}"/>
    <cellStyle name="Normal 2 2 2 2 2 36 8" xfId="13366" xr:uid="{00000000-0005-0000-0000-000036340000}"/>
    <cellStyle name="Normal 2 2 2 2 2 36 9" xfId="13367" xr:uid="{00000000-0005-0000-0000-000037340000}"/>
    <cellStyle name="Normal 2 2 2 2 2 37" xfId="13368" xr:uid="{00000000-0005-0000-0000-000038340000}"/>
    <cellStyle name="Normal 2 2 2 2 2 37 10" xfId="13369" xr:uid="{00000000-0005-0000-0000-000039340000}"/>
    <cellStyle name="Normal 2 2 2 2 2 37 2" xfId="13370" xr:uid="{00000000-0005-0000-0000-00003A340000}"/>
    <cellStyle name="Normal 2 2 2 2 2 37 3" xfId="13371" xr:uid="{00000000-0005-0000-0000-00003B340000}"/>
    <cellStyle name="Normal 2 2 2 2 2 37 4" xfId="13372" xr:uid="{00000000-0005-0000-0000-00003C340000}"/>
    <cellStyle name="Normal 2 2 2 2 2 37 5" xfId="13373" xr:uid="{00000000-0005-0000-0000-00003D340000}"/>
    <cellStyle name="Normal 2 2 2 2 2 37 6" xfId="13374" xr:uid="{00000000-0005-0000-0000-00003E340000}"/>
    <cellStyle name="Normal 2 2 2 2 2 37 7" xfId="13375" xr:uid="{00000000-0005-0000-0000-00003F340000}"/>
    <cellStyle name="Normal 2 2 2 2 2 37 8" xfId="13376" xr:uid="{00000000-0005-0000-0000-000040340000}"/>
    <cellStyle name="Normal 2 2 2 2 2 37 9" xfId="13377" xr:uid="{00000000-0005-0000-0000-000041340000}"/>
    <cellStyle name="Normal 2 2 2 2 2 38" xfId="13378" xr:uid="{00000000-0005-0000-0000-000042340000}"/>
    <cellStyle name="Normal 2 2 2 2 2 38 10" xfId="13379" xr:uid="{00000000-0005-0000-0000-000043340000}"/>
    <cellStyle name="Normal 2 2 2 2 2 38 2" xfId="13380" xr:uid="{00000000-0005-0000-0000-000044340000}"/>
    <cellStyle name="Normal 2 2 2 2 2 38 3" xfId="13381" xr:uid="{00000000-0005-0000-0000-000045340000}"/>
    <cellStyle name="Normal 2 2 2 2 2 38 4" xfId="13382" xr:uid="{00000000-0005-0000-0000-000046340000}"/>
    <cellStyle name="Normal 2 2 2 2 2 38 5" xfId="13383" xr:uid="{00000000-0005-0000-0000-000047340000}"/>
    <cellStyle name="Normal 2 2 2 2 2 38 6" xfId="13384" xr:uid="{00000000-0005-0000-0000-000048340000}"/>
    <cellStyle name="Normal 2 2 2 2 2 38 7" xfId="13385" xr:uid="{00000000-0005-0000-0000-000049340000}"/>
    <cellStyle name="Normal 2 2 2 2 2 38 8" xfId="13386" xr:uid="{00000000-0005-0000-0000-00004A340000}"/>
    <cellStyle name="Normal 2 2 2 2 2 38 9" xfId="13387" xr:uid="{00000000-0005-0000-0000-00004B340000}"/>
    <cellStyle name="Normal 2 2 2 2 2 39" xfId="13388" xr:uid="{00000000-0005-0000-0000-00004C340000}"/>
    <cellStyle name="Normal 2 2 2 2 2 4" xfId="13389" xr:uid="{00000000-0005-0000-0000-00004D340000}"/>
    <cellStyle name="Normal 2 2 2 2 2 4 10" xfId="13390" xr:uid="{00000000-0005-0000-0000-00004E340000}"/>
    <cellStyle name="Normal 2 2 2 2 2 4 11" xfId="13391" xr:uid="{00000000-0005-0000-0000-00004F340000}"/>
    <cellStyle name="Normal 2 2 2 2 2 4 12" xfId="13392" xr:uid="{00000000-0005-0000-0000-000050340000}"/>
    <cellStyle name="Normal 2 2 2 2 2 4 13" xfId="13393" xr:uid="{00000000-0005-0000-0000-000051340000}"/>
    <cellStyle name="Normal 2 2 2 2 2 4 14" xfId="13394" xr:uid="{00000000-0005-0000-0000-000052340000}"/>
    <cellStyle name="Normal 2 2 2 2 2 4 15" xfId="13395" xr:uid="{00000000-0005-0000-0000-000053340000}"/>
    <cellStyle name="Normal 2 2 2 2 2 4 16" xfId="13396" xr:uid="{00000000-0005-0000-0000-000054340000}"/>
    <cellStyle name="Normal 2 2 2 2 2 4 2" xfId="13397" xr:uid="{00000000-0005-0000-0000-000055340000}"/>
    <cellStyle name="Normal 2 2 2 2 2 4 2 10" xfId="13398" xr:uid="{00000000-0005-0000-0000-000056340000}"/>
    <cellStyle name="Normal 2 2 2 2 2 4 2 2" xfId="13399" xr:uid="{00000000-0005-0000-0000-000057340000}"/>
    <cellStyle name="Normal 2 2 2 2 2 4 2 3" xfId="13400" xr:uid="{00000000-0005-0000-0000-000058340000}"/>
    <cellStyle name="Normal 2 2 2 2 2 4 2 4" xfId="13401" xr:uid="{00000000-0005-0000-0000-000059340000}"/>
    <cellStyle name="Normal 2 2 2 2 2 4 2 5" xfId="13402" xr:uid="{00000000-0005-0000-0000-00005A340000}"/>
    <cellStyle name="Normal 2 2 2 2 2 4 2 6" xfId="13403" xr:uid="{00000000-0005-0000-0000-00005B340000}"/>
    <cellStyle name="Normal 2 2 2 2 2 4 2 7" xfId="13404" xr:uid="{00000000-0005-0000-0000-00005C340000}"/>
    <cellStyle name="Normal 2 2 2 2 2 4 2 8" xfId="13405" xr:uid="{00000000-0005-0000-0000-00005D340000}"/>
    <cellStyle name="Normal 2 2 2 2 2 4 2 9" xfId="13406" xr:uid="{00000000-0005-0000-0000-00005E340000}"/>
    <cellStyle name="Normal 2 2 2 2 2 4 3" xfId="13407" xr:uid="{00000000-0005-0000-0000-00005F340000}"/>
    <cellStyle name="Normal 2 2 2 2 2 4 3 10" xfId="13408" xr:uid="{00000000-0005-0000-0000-000060340000}"/>
    <cellStyle name="Normal 2 2 2 2 2 4 3 2" xfId="13409" xr:uid="{00000000-0005-0000-0000-000061340000}"/>
    <cellStyle name="Normal 2 2 2 2 2 4 3 3" xfId="13410" xr:uid="{00000000-0005-0000-0000-000062340000}"/>
    <cellStyle name="Normal 2 2 2 2 2 4 3 4" xfId="13411" xr:uid="{00000000-0005-0000-0000-000063340000}"/>
    <cellStyle name="Normal 2 2 2 2 2 4 3 5" xfId="13412" xr:uid="{00000000-0005-0000-0000-000064340000}"/>
    <cellStyle name="Normal 2 2 2 2 2 4 3 6" xfId="13413" xr:uid="{00000000-0005-0000-0000-000065340000}"/>
    <cellStyle name="Normal 2 2 2 2 2 4 3 7" xfId="13414" xr:uid="{00000000-0005-0000-0000-000066340000}"/>
    <cellStyle name="Normal 2 2 2 2 2 4 3 8" xfId="13415" xr:uid="{00000000-0005-0000-0000-000067340000}"/>
    <cellStyle name="Normal 2 2 2 2 2 4 3 9" xfId="13416" xr:uid="{00000000-0005-0000-0000-000068340000}"/>
    <cellStyle name="Normal 2 2 2 2 2 4 4" xfId="13417" xr:uid="{00000000-0005-0000-0000-000069340000}"/>
    <cellStyle name="Normal 2 2 2 2 2 4 4 10" xfId="13418" xr:uid="{00000000-0005-0000-0000-00006A340000}"/>
    <cellStyle name="Normal 2 2 2 2 2 4 4 2" xfId="13419" xr:uid="{00000000-0005-0000-0000-00006B340000}"/>
    <cellStyle name="Normal 2 2 2 2 2 4 4 3" xfId="13420" xr:uid="{00000000-0005-0000-0000-00006C340000}"/>
    <cellStyle name="Normal 2 2 2 2 2 4 4 4" xfId="13421" xr:uid="{00000000-0005-0000-0000-00006D340000}"/>
    <cellStyle name="Normal 2 2 2 2 2 4 4 5" xfId="13422" xr:uid="{00000000-0005-0000-0000-00006E340000}"/>
    <cellStyle name="Normal 2 2 2 2 2 4 4 6" xfId="13423" xr:uid="{00000000-0005-0000-0000-00006F340000}"/>
    <cellStyle name="Normal 2 2 2 2 2 4 4 7" xfId="13424" xr:uid="{00000000-0005-0000-0000-000070340000}"/>
    <cellStyle name="Normal 2 2 2 2 2 4 4 8" xfId="13425" xr:uid="{00000000-0005-0000-0000-000071340000}"/>
    <cellStyle name="Normal 2 2 2 2 2 4 4 9" xfId="13426" xr:uid="{00000000-0005-0000-0000-000072340000}"/>
    <cellStyle name="Normal 2 2 2 2 2 4 5" xfId="13427" xr:uid="{00000000-0005-0000-0000-000073340000}"/>
    <cellStyle name="Normal 2 2 2 2 2 4 5 10" xfId="13428" xr:uid="{00000000-0005-0000-0000-000074340000}"/>
    <cellStyle name="Normal 2 2 2 2 2 4 5 2" xfId="13429" xr:uid="{00000000-0005-0000-0000-000075340000}"/>
    <cellStyle name="Normal 2 2 2 2 2 4 5 3" xfId="13430" xr:uid="{00000000-0005-0000-0000-000076340000}"/>
    <cellStyle name="Normal 2 2 2 2 2 4 5 4" xfId="13431" xr:uid="{00000000-0005-0000-0000-000077340000}"/>
    <cellStyle name="Normal 2 2 2 2 2 4 5 5" xfId="13432" xr:uid="{00000000-0005-0000-0000-000078340000}"/>
    <cellStyle name="Normal 2 2 2 2 2 4 5 6" xfId="13433" xr:uid="{00000000-0005-0000-0000-000079340000}"/>
    <cellStyle name="Normal 2 2 2 2 2 4 5 7" xfId="13434" xr:uid="{00000000-0005-0000-0000-00007A340000}"/>
    <cellStyle name="Normal 2 2 2 2 2 4 5 8" xfId="13435" xr:uid="{00000000-0005-0000-0000-00007B340000}"/>
    <cellStyle name="Normal 2 2 2 2 2 4 5 9" xfId="13436" xr:uid="{00000000-0005-0000-0000-00007C340000}"/>
    <cellStyle name="Normal 2 2 2 2 2 4 6" xfId="13437" xr:uid="{00000000-0005-0000-0000-00007D340000}"/>
    <cellStyle name="Normal 2 2 2 2 2 4 7" xfId="13438" xr:uid="{00000000-0005-0000-0000-00007E340000}"/>
    <cellStyle name="Normal 2 2 2 2 2 4 8" xfId="13439" xr:uid="{00000000-0005-0000-0000-00007F340000}"/>
    <cellStyle name="Normal 2 2 2 2 2 4 9" xfId="13440" xr:uid="{00000000-0005-0000-0000-000080340000}"/>
    <cellStyle name="Normal 2 2 2 2 2 40" xfId="13441" xr:uid="{00000000-0005-0000-0000-000081340000}"/>
    <cellStyle name="Normal 2 2 2 2 2 41" xfId="13442" xr:uid="{00000000-0005-0000-0000-000082340000}"/>
    <cellStyle name="Normal 2 2 2 2 2 42" xfId="13443" xr:uid="{00000000-0005-0000-0000-000083340000}"/>
    <cellStyle name="Normal 2 2 2 2 2 43" xfId="13444" xr:uid="{00000000-0005-0000-0000-000084340000}"/>
    <cellStyle name="Normal 2 2 2 2 2 44" xfId="13445" xr:uid="{00000000-0005-0000-0000-000085340000}"/>
    <cellStyle name="Normal 2 2 2 2 2 45" xfId="13446" xr:uid="{00000000-0005-0000-0000-000086340000}"/>
    <cellStyle name="Normal 2 2 2 2 2 46" xfId="13447" xr:uid="{00000000-0005-0000-0000-000087340000}"/>
    <cellStyle name="Normal 2 2 2 2 2 47" xfId="13448" xr:uid="{00000000-0005-0000-0000-000088340000}"/>
    <cellStyle name="Normal 2 2 2 2 2 48" xfId="13449" xr:uid="{00000000-0005-0000-0000-000089340000}"/>
    <cellStyle name="Normal 2 2 2 2 2 49" xfId="13450" xr:uid="{00000000-0005-0000-0000-00008A340000}"/>
    <cellStyle name="Normal 2 2 2 2 2 5" xfId="13451" xr:uid="{00000000-0005-0000-0000-00008B340000}"/>
    <cellStyle name="Normal 2 2 2 2 2 5 10" xfId="13452" xr:uid="{00000000-0005-0000-0000-00008C340000}"/>
    <cellStyle name="Normal 2 2 2 2 2 5 11" xfId="13453" xr:uid="{00000000-0005-0000-0000-00008D340000}"/>
    <cellStyle name="Normal 2 2 2 2 2 5 12" xfId="13454" xr:uid="{00000000-0005-0000-0000-00008E340000}"/>
    <cellStyle name="Normal 2 2 2 2 2 5 13" xfId="13455" xr:uid="{00000000-0005-0000-0000-00008F340000}"/>
    <cellStyle name="Normal 2 2 2 2 2 5 14" xfId="13456" xr:uid="{00000000-0005-0000-0000-000090340000}"/>
    <cellStyle name="Normal 2 2 2 2 2 5 2" xfId="13457" xr:uid="{00000000-0005-0000-0000-000091340000}"/>
    <cellStyle name="Normal 2 2 2 2 2 5 2 10" xfId="13458" xr:uid="{00000000-0005-0000-0000-000092340000}"/>
    <cellStyle name="Normal 2 2 2 2 2 5 2 2" xfId="13459" xr:uid="{00000000-0005-0000-0000-000093340000}"/>
    <cellStyle name="Normal 2 2 2 2 2 5 2 3" xfId="13460" xr:uid="{00000000-0005-0000-0000-000094340000}"/>
    <cellStyle name="Normal 2 2 2 2 2 5 2 4" xfId="13461" xr:uid="{00000000-0005-0000-0000-000095340000}"/>
    <cellStyle name="Normal 2 2 2 2 2 5 2 5" xfId="13462" xr:uid="{00000000-0005-0000-0000-000096340000}"/>
    <cellStyle name="Normal 2 2 2 2 2 5 2 6" xfId="13463" xr:uid="{00000000-0005-0000-0000-000097340000}"/>
    <cellStyle name="Normal 2 2 2 2 2 5 2 7" xfId="13464" xr:uid="{00000000-0005-0000-0000-000098340000}"/>
    <cellStyle name="Normal 2 2 2 2 2 5 2 8" xfId="13465" xr:uid="{00000000-0005-0000-0000-000099340000}"/>
    <cellStyle name="Normal 2 2 2 2 2 5 2 9" xfId="13466" xr:uid="{00000000-0005-0000-0000-00009A340000}"/>
    <cellStyle name="Normal 2 2 2 2 2 5 3" xfId="13467" xr:uid="{00000000-0005-0000-0000-00009B340000}"/>
    <cellStyle name="Normal 2 2 2 2 2 5 3 10" xfId="13468" xr:uid="{00000000-0005-0000-0000-00009C340000}"/>
    <cellStyle name="Normal 2 2 2 2 2 5 3 2" xfId="13469" xr:uid="{00000000-0005-0000-0000-00009D340000}"/>
    <cellStyle name="Normal 2 2 2 2 2 5 3 3" xfId="13470" xr:uid="{00000000-0005-0000-0000-00009E340000}"/>
    <cellStyle name="Normal 2 2 2 2 2 5 3 4" xfId="13471" xr:uid="{00000000-0005-0000-0000-00009F340000}"/>
    <cellStyle name="Normal 2 2 2 2 2 5 3 5" xfId="13472" xr:uid="{00000000-0005-0000-0000-0000A0340000}"/>
    <cellStyle name="Normal 2 2 2 2 2 5 3 6" xfId="13473" xr:uid="{00000000-0005-0000-0000-0000A1340000}"/>
    <cellStyle name="Normal 2 2 2 2 2 5 3 7" xfId="13474" xr:uid="{00000000-0005-0000-0000-0000A2340000}"/>
    <cellStyle name="Normal 2 2 2 2 2 5 3 8" xfId="13475" xr:uid="{00000000-0005-0000-0000-0000A3340000}"/>
    <cellStyle name="Normal 2 2 2 2 2 5 3 9" xfId="13476" xr:uid="{00000000-0005-0000-0000-0000A4340000}"/>
    <cellStyle name="Normal 2 2 2 2 2 5 4" xfId="13477" xr:uid="{00000000-0005-0000-0000-0000A5340000}"/>
    <cellStyle name="Normal 2 2 2 2 2 5 4 10" xfId="13478" xr:uid="{00000000-0005-0000-0000-0000A6340000}"/>
    <cellStyle name="Normal 2 2 2 2 2 5 4 2" xfId="13479" xr:uid="{00000000-0005-0000-0000-0000A7340000}"/>
    <cellStyle name="Normal 2 2 2 2 2 5 4 3" xfId="13480" xr:uid="{00000000-0005-0000-0000-0000A8340000}"/>
    <cellStyle name="Normal 2 2 2 2 2 5 4 4" xfId="13481" xr:uid="{00000000-0005-0000-0000-0000A9340000}"/>
    <cellStyle name="Normal 2 2 2 2 2 5 4 5" xfId="13482" xr:uid="{00000000-0005-0000-0000-0000AA340000}"/>
    <cellStyle name="Normal 2 2 2 2 2 5 4 6" xfId="13483" xr:uid="{00000000-0005-0000-0000-0000AB340000}"/>
    <cellStyle name="Normal 2 2 2 2 2 5 4 7" xfId="13484" xr:uid="{00000000-0005-0000-0000-0000AC340000}"/>
    <cellStyle name="Normal 2 2 2 2 2 5 4 8" xfId="13485" xr:uid="{00000000-0005-0000-0000-0000AD340000}"/>
    <cellStyle name="Normal 2 2 2 2 2 5 4 9" xfId="13486" xr:uid="{00000000-0005-0000-0000-0000AE340000}"/>
    <cellStyle name="Normal 2 2 2 2 2 5 5" xfId="13487" xr:uid="{00000000-0005-0000-0000-0000AF340000}"/>
    <cellStyle name="Normal 2 2 2 2 2 5 5 10" xfId="13488" xr:uid="{00000000-0005-0000-0000-0000B0340000}"/>
    <cellStyle name="Normal 2 2 2 2 2 5 5 2" xfId="13489" xr:uid="{00000000-0005-0000-0000-0000B1340000}"/>
    <cellStyle name="Normal 2 2 2 2 2 5 5 3" xfId="13490" xr:uid="{00000000-0005-0000-0000-0000B2340000}"/>
    <cellStyle name="Normal 2 2 2 2 2 5 5 4" xfId="13491" xr:uid="{00000000-0005-0000-0000-0000B3340000}"/>
    <cellStyle name="Normal 2 2 2 2 2 5 5 5" xfId="13492" xr:uid="{00000000-0005-0000-0000-0000B4340000}"/>
    <cellStyle name="Normal 2 2 2 2 2 5 5 6" xfId="13493" xr:uid="{00000000-0005-0000-0000-0000B5340000}"/>
    <cellStyle name="Normal 2 2 2 2 2 5 5 7" xfId="13494" xr:uid="{00000000-0005-0000-0000-0000B6340000}"/>
    <cellStyle name="Normal 2 2 2 2 2 5 5 8" xfId="13495" xr:uid="{00000000-0005-0000-0000-0000B7340000}"/>
    <cellStyle name="Normal 2 2 2 2 2 5 5 9" xfId="13496" xr:uid="{00000000-0005-0000-0000-0000B8340000}"/>
    <cellStyle name="Normal 2 2 2 2 2 5 6" xfId="13497" xr:uid="{00000000-0005-0000-0000-0000B9340000}"/>
    <cellStyle name="Normal 2 2 2 2 2 5 7" xfId="13498" xr:uid="{00000000-0005-0000-0000-0000BA340000}"/>
    <cellStyle name="Normal 2 2 2 2 2 5 8" xfId="13499" xr:uid="{00000000-0005-0000-0000-0000BB340000}"/>
    <cellStyle name="Normal 2 2 2 2 2 5 9" xfId="13500" xr:uid="{00000000-0005-0000-0000-0000BC340000}"/>
    <cellStyle name="Normal 2 2 2 2 2 6" xfId="13501" xr:uid="{00000000-0005-0000-0000-0000BD340000}"/>
    <cellStyle name="Normal 2 2 2 2 2 6 10" xfId="13502" xr:uid="{00000000-0005-0000-0000-0000BE340000}"/>
    <cellStyle name="Normal 2 2 2 2 2 6 11" xfId="13503" xr:uid="{00000000-0005-0000-0000-0000BF340000}"/>
    <cellStyle name="Normal 2 2 2 2 2 6 12" xfId="13504" xr:uid="{00000000-0005-0000-0000-0000C0340000}"/>
    <cellStyle name="Normal 2 2 2 2 2 6 13" xfId="13505" xr:uid="{00000000-0005-0000-0000-0000C1340000}"/>
    <cellStyle name="Normal 2 2 2 2 2 6 14" xfId="13506" xr:uid="{00000000-0005-0000-0000-0000C2340000}"/>
    <cellStyle name="Normal 2 2 2 2 2 6 2" xfId="13507" xr:uid="{00000000-0005-0000-0000-0000C3340000}"/>
    <cellStyle name="Normal 2 2 2 2 2 6 2 10" xfId="13508" xr:uid="{00000000-0005-0000-0000-0000C4340000}"/>
    <cellStyle name="Normal 2 2 2 2 2 6 2 2" xfId="13509" xr:uid="{00000000-0005-0000-0000-0000C5340000}"/>
    <cellStyle name="Normal 2 2 2 2 2 6 2 3" xfId="13510" xr:uid="{00000000-0005-0000-0000-0000C6340000}"/>
    <cellStyle name="Normal 2 2 2 2 2 6 2 4" xfId="13511" xr:uid="{00000000-0005-0000-0000-0000C7340000}"/>
    <cellStyle name="Normal 2 2 2 2 2 6 2 5" xfId="13512" xr:uid="{00000000-0005-0000-0000-0000C8340000}"/>
    <cellStyle name="Normal 2 2 2 2 2 6 2 6" xfId="13513" xr:uid="{00000000-0005-0000-0000-0000C9340000}"/>
    <cellStyle name="Normal 2 2 2 2 2 6 2 7" xfId="13514" xr:uid="{00000000-0005-0000-0000-0000CA340000}"/>
    <cellStyle name="Normal 2 2 2 2 2 6 2 8" xfId="13515" xr:uid="{00000000-0005-0000-0000-0000CB340000}"/>
    <cellStyle name="Normal 2 2 2 2 2 6 2 9" xfId="13516" xr:uid="{00000000-0005-0000-0000-0000CC340000}"/>
    <cellStyle name="Normal 2 2 2 2 2 6 3" xfId="13517" xr:uid="{00000000-0005-0000-0000-0000CD340000}"/>
    <cellStyle name="Normal 2 2 2 2 2 6 3 10" xfId="13518" xr:uid="{00000000-0005-0000-0000-0000CE340000}"/>
    <cellStyle name="Normal 2 2 2 2 2 6 3 2" xfId="13519" xr:uid="{00000000-0005-0000-0000-0000CF340000}"/>
    <cellStyle name="Normal 2 2 2 2 2 6 3 3" xfId="13520" xr:uid="{00000000-0005-0000-0000-0000D0340000}"/>
    <cellStyle name="Normal 2 2 2 2 2 6 3 4" xfId="13521" xr:uid="{00000000-0005-0000-0000-0000D1340000}"/>
    <cellStyle name="Normal 2 2 2 2 2 6 3 5" xfId="13522" xr:uid="{00000000-0005-0000-0000-0000D2340000}"/>
    <cellStyle name="Normal 2 2 2 2 2 6 3 6" xfId="13523" xr:uid="{00000000-0005-0000-0000-0000D3340000}"/>
    <cellStyle name="Normal 2 2 2 2 2 6 3 7" xfId="13524" xr:uid="{00000000-0005-0000-0000-0000D4340000}"/>
    <cellStyle name="Normal 2 2 2 2 2 6 3 8" xfId="13525" xr:uid="{00000000-0005-0000-0000-0000D5340000}"/>
    <cellStyle name="Normal 2 2 2 2 2 6 3 9" xfId="13526" xr:uid="{00000000-0005-0000-0000-0000D6340000}"/>
    <cellStyle name="Normal 2 2 2 2 2 6 4" xfId="13527" xr:uid="{00000000-0005-0000-0000-0000D7340000}"/>
    <cellStyle name="Normal 2 2 2 2 2 6 4 10" xfId="13528" xr:uid="{00000000-0005-0000-0000-0000D8340000}"/>
    <cellStyle name="Normal 2 2 2 2 2 6 4 2" xfId="13529" xr:uid="{00000000-0005-0000-0000-0000D9340000}"/>
    <cellStyle name="Normal 2 2 2 2 2 6 4 3" xfId="13530" xr:uid="{00000000-0005-0000-0000-0000DA340000}"/>
    <cellStyle name="Normal 2 2 2 2 2 6 4 4" xfId="13531" xr:uid="{00000000-0005-0000-0000-0000DB340000}"/>
    <cellStyle name="Normal 2 2 2 2 2 6 4 5" xfId="13532" xr:uid="{00000000-0005-0000-0000-0000DC340000}"/>
    <cellStyle name="Normal 2 2 2 2 2 6 4 6" xfId="13533" xr:uid="{00000000-0005-0000-0000-0000DD340000}"/>
    <cellStyle name="Normal 2 2 2 2 2 6 4 7" xfId="13534" xr:uid="{00000000-0005-0000-0000-0000DE340000}"/>
    <cellStyle name="Normal 2 2 2 2 2 6 4 8" xfId="13535" xr:uid="{00000000-0005-0000-0000-0000DF340000}"/>
    <cellStyle name="Normal 2 2 2 2 2 6 4 9" xfId="13536" xr:uid="{00000000-0005-0000-0000-0000E0340000}"/>
    <cellStyle name="Normal 2 2 2 2 2 6 5" xfId="13537" xr:uid="{00000000-0005-0000-0000-0000E1340000}"/>
    <cellStyle name="Normal 2 2 2 2 2 6 5 10" xfId="13538" xr:uid="{00000000-0005-0000-0000-0000E2340000}"/>
    <cellStyle name="Normal 2 2 2 2 2 6 5 2" xfId="13539" xr:uid="{00000000-0005-0000-0000-0000E3340000}"/>
    <cellStyle name="Normal 2 2 2 2 2 6 5 3" xfId="13540" xr:uid="{00000000-0005-0000-0000-0000E4340000}"/>
    <cellStyle name="Normal 2 2 2 2 2 6 5 4" xfId="13541" xr:uid="{00000000-0005-0000-0000-0000E5340000}"/>
    <cellStyle name="Normal 2 2 2 2 2 6 5 5" xfId="13542" xr:uid="{00000000-0005-0000-0000-0000E6340000}"/>
    <cellStyle name="Normal 2 2 2 2 2 6 5 6" xfId="13543" xr:uid="{00000000-0005-0000-0000-0000E7340000}"/>
    <cellStyle name="Normal 2 2 2 2 2 6 5 7" xfId="13544" xr:uid="{00000000-0005-0000-0000-0000E8340000}"/>
    <cellStyle name="Normal 2 2 2 2 2 6 5 8" xfId="13545" xr:uid="{00000000-0005-0000-0000-0000E9340000}"/>
    <cellStyle name="Normal 2 2 2 2 2 6 5 9" xfId="13546" xr:uid="{00000000-0005-0000-0000-0000EA340000}"/>
    <cellStyle name="Normal 2 2 2 2 2 6 6" xfId="13547" xr:uid="{00000000-0005-0000-0000-0000EB340000}"/>
    <cellStyle name="Normal 2 2 2 2 2 6 7" xfId="13548" xr:uid="{00000000-0005-0000-0000-0000EC340000}"/>
    <cellStyle name="Normal 2 2 2 2 2 6 8" xfId="13549" xr:uid="{00000000-0005-0000-0000-0000ED340000}"/>
    <cellStyle name="Normal 2 2 2 2 2 6 9" xfId="13550" xr:uid="{00000000-0005-0000-0000-0000EE340000}"/>
    <cellStyle name="Normal 2 2 2 2 2 7" xfId="13551" xr:uid="{00000000-0005-0000-0000-0000EF340000}"/>
    <cellStyle name="Normal 2 2 2 2 2 7 10" xfId="13552" xr:uid="{00000000-0005-0000-0000-0000F0340000}"/>
    <cellStyle name="Normal 2 2 2 2 2 7 11" xfId="13553" xr:uid="{00000000-0005-0000-0000-0000F1340000}"/>
    <cellStyle name="Normal 2 2 2 2 2 7 12" xfId="13554" xr:uid="{00000000-0005-0000-0000-0000F2340000}"/>
    <cellStyle name="Normal 2 2 2 2 2 7 13" xfId="13555" xr:uid="{00000000-0005-0000-0000-0000F3340000}"/>
    <cellStyle name="Normal 2 2 2 2 2 7 14" xfId="13556" xr:uid="{00000000-0005-0000-0000-0000F4340000}"/>
    <cellStyle name="Normal 2 2 2 2 2 7 2" xfId="13557" xr:uid="{00000000-0005-0000-0000-0000F5340000}"/>
    <cellStyle name="Normal 2 2 2 2 2 7 2 10" xfId="13558" xr:uid="{00000000-0005-0000-0000-0000F6340000}"/>
    <cellStyle name="Normal 2 2 2 2 2 7 2 2" xfId="13559" xr:uid="{00000000-0005-0000-0000-0000F7340000}"/>
    <cellStyle name="Normal 2 2 2 2 2 7 2 3" xfId="13560" xr:uid="{00000000-0005-0000-0000-0000F8340000}"/>
    <cellStyle name="Normal 2 2 2 2 2 7 2 4" xfId="13561" xr:uid="{00000000-0005-0000-0000-0000F9340000}"/>
    <cellStyle name="Normal 2 2 2 2 2 7 2 5" xfId="13562" xr:uid="{00000000-0005-0000-0000-0000FA340000}"/>
    <cellStyle name="Normal 2 2 2 2 2 7 2 6" xfId="13563" xr:uid="{00000000-0005-0000-0000-0000FB340000}"/>
    <cellStyle name="Normal 2 2 2 2 2 7 2 7" xfId="13564" xr:uid="{00000000-0005-0000-0000-0000FC340000}"/>
    <cellStyle name="Normal 2 2 2 2 2 7 2 8" xfId="13565" xr:uid="{00000000-0005-0000-0000-0000FD340000}"/>
    <cellStyle name="Normal 2 2 2 2 2 7 2 9" xfId="13566" xr:uid="{00000000-0005-0000-0000-0000FE340000}"/>
    <cellStyle name="Normal 2 2 2 2 2 7 3" xfId="13567" xr:uid="{00000000-0005-0000-0000-0000FF340000}"/>
    <cellStyle name="Normal 2 2 2 2 2 7 3 10" xfId="13568" xr:uid="{00000000-0005-0000-0000-000000350000}"/>
    <cellStyle name="Normal 2 2 2 2 2 7 3 2" xfId="13569" xr:uid="{00000000-0005-0000-0000-000001350000}"/>
    <cellStyle name="Normal 2 2 2 2 2 7 3 3" xfId="13570" xr:uid="{00000000-0005-0000-0000-000002350000}"/>
    <cellStyle name="Normal 2 2 2 2 2 7 3 4" xfId="13571" xr:uid="{00000000-0005-0000-0000-000003350000}"/>
    <cellStyle name="Normal 2 2 2 2 2 7 3 5" xfId="13572" xr:uid="{00000000-0005-0000-0000-000004350000}"/>
    <cellStyle name="Normal 2 2 2 2 2 7 3 6" xfId="13573" xr:uid="{00000000-0005-0000-0000-000005350000}"/>
    <cellStyle name="Normal 2 2 2 2 2 7 3 7" xfId="13574" xr:uid="{00000000-0005-0000-0000-000006350000}"/>
    <cellStyle name="Normal 2 2 2 2 2 7 3 8" xfId="13575" xr:uid="{00000000-0005-0000-0000-000007350000}"/>
    <cellStyle name="Normal 2 2 2 2 2 7 3 9" xfId="13576" xr:uid="{00000000-0005-0000-0000-000008350000}"/>
    <cellStyle name="Normal 2 2 2 2 2 7 4" xfId="13577" xr:uid="{00000000-0005-0000-0000-000009350000}"/>
    <cellStyle name="Normal 2 2 2 2 2 7 4 10" xfId="13578" xr:uid="{00000000-0005-0000-0000-00000A350000}"/>
    <cellStyle name="Normal 2 2 2 2 2 7 4 2" xfId="13579" xr:uid="{00000000-0005-0000-0000-00000B350000}"/>
    <cellStyle name="Normal 2 2 2 2 2 7 4 3" xfId="13580" xr:uid="{00000000-0005-0000-0000-00000C350000}"/>
    <cellStyle name="Normal 2 2 2 2 2 7 4 4" xfId="13581" xr:uid="{00000000-0005-0000-0000-00000D350000}"/>
    <cellStyle name="Normal 2 2 2 2 2 7 4 5" xfId="13582" xr:uid="{00000000-0005-0000-0000-00000E350000}"/>
    <cellStyle name="Normal 2 2 2 2 2 7 4 6" xfId="13583" xr:uid="{00000000-0005-0000-0000-00000F350000}"/>
    <cellStyle name="Normal 2 2 2 2 2 7 4 7" xfId="13584" xr:uid="{00000000-0005-0000-0000-000010350000}"/>
    <cellStyle name="Normal 2 2 2 2 2 7 4 8" xfId="13585" xr:uid="{00000000-0005-0000-0000-000011350000}"/>
    <cellStyle name="Normal 2 2 2 2 2 7 4 9" xfId="13586" xr:uid="{00000000-0005-0000-0000-000012350000}"/>
    <cellStyle name="Normal 2 2 2 2 2 7 5" xfId="13587" xr:uid="{00000000-0005-0000-0000-000013350000}"/>
    <cellStyle name="Normal 2 2 2 2 2 7 5 10" xfId="13588" xr:uid="{00000000-0005-0000-0000-000014350000}"/>
    <cellStyle name="Normal 2 2 2 2 2 7 5 2" xfId="13589" xr:uid="{00000000-0005-0000-0000-000015350000}"/>
    <cellStyle name="Normal 2 2 2 2 2 7 5 3" xfId="13590" xr:uid="{00000000-0005-0000-0000-000016350000}"/>
    <cellStyle name="Normal 2 2 2 2 2 7 5 4" xfId="13591" xr:uid="{00000000-0005-0000-0000-000017350000}"/>
    <cellStyle name="Normal 2 2 2 2 2 7 5 5" xfId="13592" xr:uid="{00000000-0005-0000-0000-000018350000}"/>
    <cellStyle name="Normal 2 2 2 2 2 7 5 6" xfId="13593" xr:uid="{00000000-0005-0000-0000-000019350000}"/>
    <cellStyle name="Normal 2 2 2 2 2 7 5 7" xfId="13594" xr:uid="{00000000-0005-0000-0000-00001A350000}"/>
    <cellStyle name="Normal 2 2 2 2 2 7 5 8" xfId="13595" xr:uid="{00000000-0005-0000-0000-00001B350000}"/>
    <cellStyle name="Normal 2 2 2 2 2 7 5 9" xfId="13596" xr:uid="{00000000-0005-0000-0000-00001C350000}"/>
    <cellStyle name="Normal 2 2 2 2 2 7 6" xfId="13597" xr:uid="{00000000-0005-0000-0000-00001D350000}"/>
    <cellStyle name="Normal 2 2 2 2 2 7 7" xfId="13598" xr:uid="{00000000-0005-0000-0000-00001E350000}"/>
    <cellStyle name="Normal 2 2 2 2 2 7 8" xfId="13599" xr:uid="{00000000-0005-0000-0000-00001F350000}"/>
    <cellStyle name="Normal 2 2 2 2 2 7 9" xfId="13600" xr:uid="{00000000-0005-0000-0000-000020350000}"/>
    <cellStyle name="Normal 2 2 2 2 2 8" xfId="13601" xr:uid="{00000000-0005-0000-0000-000021350000}"/>
    <cellStyle name="Normal 2 2 2 2 2 8 10" xfId="13602" xr:uid="{00000000-0005-0000-0000-000022350000}"/>
    <cellStyle name="Normal 2 2 2 2 2 8 11" xfId="13603" xr:uid="{00000000-0005-0000-0000-000023350000}"/>
    <cellStyle name="Normal 2 2 2 2 2 8 12" xfId="13604" xr:uid="{00000000-0005-0000-0000-000024350000}"/>
    <cellStyle name="Normal 2 2 2 2 2 8 13" xfId="13605" xr:uid="{00000000-0005-0000-0000-000025350000}"/>
    <cellStyle name="Normal 2 2 2 2 2 8 14" xfId="13606" xr:uid="{00000000-0005-0000-0000-000026350000}"/>
    <cellStyle name="Normal 2 2 2 2 2 8 2" xfId="13607" xr:uid="{00000000-0005-0000-0000-000027350000}"/>
    <cellStyle name="Normal 2 2 2 2 2 8 2 10" xfId="13608" xr:uid="{00000000-0005-0000-0000-000028350000}"/>
    <cellStyle name="Normal 2 2 2 2 2 8 2 2" xfId="13609" xr:uid="{00000000-0005-0000-0000-000029350000}"/>
    <cellStyle name="Normal 2 2 2 2 2 8 2 3" xfId="13610" xr:uid="{00000000-0005-0000-0000-00002A350000}"/>
    <cellStyle name="Normal 2 2 2 2 2 8 2 4" xfId="13611" xr:uid="{00000000-0005-0000-0000-00002B350000}"/>
    <cellStyle name="Normal 2 2 2 2 2 8 2 5" xfId="13612" xr:uid="{00000000-0005-0000-0000-00002C350000}"/>
    <cellStyle name="Normal 2 2 2 2 2 8 2 6" xfId="13613" xr:uid="{00000000-0005-0000-0000-00002D350000}"/>
    <cellStyle name="Normal 2 2 2 2 2 8 2 7" xfId="13614" xr:uid="{00000000-0005-0000-0000-00002E350000}"/>
    <cellStyle name="Normal 2 2 2 2 2 8 2 8" xfId="13615" xr:uid="{00000000-0005-0000-0000-00002F350000}"/>
    <cellStyle name="Normal 2 2 2 2 2 8 2 9" xfId="13616" xr:uid="{00000000-0005-0000-0000-000030350000}"/>
    <cellStyle name="Normal 2 2 2 2 2 8 3" xfId="13617" xr:uid="{00000000-0005-0000-0000-000031350000}"/>
    <cellStyle name="Normal 2 2 2 2 2 8 3 10" xfId="13618" xr:uid="{00000000-0005-0000-0000-000032350000}"/>
    <cellStyle name="Normal 2 2 2 2 2 8 3 2" xfId="13619" xr:uid="{00000000-0005-0000-0000-000033350000}"/>
    <cellStyle name="Normal 2 2 2 2 2 8 3 3" xfId="13620" xr:uid="{00000000-0005-0000-0000-000034350000}"/>
    <cellStyle name="Normal 2 2 2 2 2 8 3 4" xfId="13621" xr:uid="{00000000-0005-0000-0000-000035350000}"/>
    <cellStyle name="Normal 2 2 2 2 2 8 3 5" xfId="13622" xr:uid="{00000000-0005-0000-0000-000036350000}"/>
    <cellStyle name="Normal 2 2 2 2 2 8 3 6" xfId="13623" xr:uid="{00000000-0005-0000-0000-000037350000}"/>
    <cellStyle name="Normal 2 2 2 2 2 8 3 7" xfId="13624" xr:uid="{00000000-0005-0000-0000-000038350000}"/>
    <cellStyle name="Normal 2 2 2 2 2 8 3 8" xfId="13625" xr:uid="{00000000-0005-0000-0000-000039350000}"/>
    <cellStyle name="Normal 2 2 2 2 2 8 3 9" xfId="13626" xr:uid="{00000000-0005-0000-0000-00003A350000}"/>
    <cellStyle name="Normal 2 2 2 2 2 8 4" xfId="13627" xr:uid="{00000000-0005-0000-0000-00003B350000}"/>
    <cellStyle name="Normal 2 2 2 2 2 8 4 10" xfId="13628" xr:uid="{00000000-0005-0000-0000-00003C350000}"/>
    <cellStyle name="Normal 2 2 2 2 2 8 4 2" xfId="13629" xr:uid="{00000000-0005-0000-0000-00003D350000}"/>
    <cellStyle name="Normal 2 2 2 2 2 8 4 3" xfId="13630" xr:uid="{00000000-0005-0000-0000-00003E350000}"/>
    <cellStyle name="Normal 2 2 2 2 2 8 4 4" xfId="13631" xr:uid="{00000000-0005-0000-0000-00003F350000}"/>
    <cellStyle name="Normal 2 2 2 2 2 8 4 5" xfId="13632" xr:uid="{00000000-0005-0000-0000-000040350000}"/>
    <cellStyle name="Normal 2 2 2 2 2 8 4 6" xfId="13633" xr:uid="{00000000-0005-0000-0000-000041350000}"/>
    <cellStyle name="Normal 2 2 2 2 2 8 4 7" xfId="13634" xr:uid="{00000000-0005-0000-0000-000042350000}"/>
    <cellStyle name="Normal 2 2 2 2 2 8 4 8" xfId="13635" xr:uid="{00000000-0005-0000-0000-000043350000}"/>
    <cellStyle name="Normal 2 2 2 2 2 8 4 9" xfId="13636" xr:uid="{00000000-0005-0000-0000-000044350000}"/>
    <cellStyle name="Normal 2 2 2 2 2 8 5" xfId="13637" xr:uid="{00000000-0005-0000-0000-000045350000}"/>
    <cellStyle name="Normal 2 2 2 2 2 8 5 10" xfId="13638" xr:uid="{00000000-0005-0000-0000-000046350000}"/>
    <cellStyle name="Normal 2 2 2 2 2 8 5 2" xfId="13639" xr:uid="{00000000-0005-0000-0000-000047350000}"/>
    <cellStyle name="Normal 2 2 2 2 2 8 5 3" xfId="13640" xr:uid="{00000000-0005-0000-0000-000048350000}"/>
    <cellStyle name="Normal 2 2 2 2 2 8 5 4" xfId="13641" xr:uid="{00000000-0005-0000-0000-000049350000}"/>
    <cellStyle name="Normal 2 2 2 2 2 8 5 5" xfId="13642" xr:uid="{00000000-0005-0000-0000-00004A350000}"/>
    <cellStyle name="Normal 2 2 2 2 2 8 5 6" xfId="13643" xr:uid="{00000000-0005-0000-0000-00004B350000}"/>
    <cellStyle name="Normal 2 2 2 2 2 8 5 7" xfId="13644" xr:uid="{00000000-0005-0000-0000-00004C350000}"/>
    <cellStyle name="Normal 2 2 2 2 2 8 5 8" xfId="13645" xr:uid="{00000000-0005-0000-0000-00004D350000}"/>
    <cellStyle name="Normal 2 2 2 2 2 8 5 9" xfId="13646" xr:uid="{00000000-0005-0000-0000-00004E350000}"/>
    <cellStyle name="Normal 2 2 2 2 2 8 6" xfId="13647" xr:uid="{00000000-0005-0000-0000-00004F350000}"/>
    <cellStyle name="Normal 2 2 2 2 2 8 7" xfId="13648" xr:uid="{00000000-0005-0000-0000-000050350000}"/>
    <cellStyle name="Normal 2 2 2 2 2 8 8" xfId="13649" xr:uid="{00000000-0005-0000-0000-000051350000}"/>
    <cellStyle name="Normal 2 2 2 2 2 8 9" xfId="13650" xr:uid="{00000000-0005-0000-0000-000052350000}"/>
    <cellStyle name="Normal 2 2 2 2 2 9" xfId="13651" xr:uid="{00000000-0005-0000-0000-000053350000}"/>
    <cellStyle name="Normal 2 2 2 2 2 9 10" xfId="13652" xr:uid="{00000000-0005-0000-0000-000054350000}"/>
    <cellStyle name="Normal 2 2 2 2 2 9 11" xfId="13653" xr:uid="{00000000-0005-0000-0000-000055350000}"/>
    <cellStyle name="Normal 2 2 2 2 2 9 12" xfId="13654" xr:uid="{00000000-0005-0000-0000-000056350000}"/>
    <cellStyle name="Normal 2 2 2 2 2 9 13" xfId="13655" xr:uid="{00000000-0005-0000-0000-000057350000}"/>
    <cellStyle name="Normal 2 2 2 2 2 9 14" xfId="13656" xr:uid="{00000000-0005-0000-0000-000058350000}"/>
    <cellStyle name="Normal 2 2 2 2 2 9 2" xfId="13657" xr:uid="{00000000-0005-0000-0000-000059350000}"/>
    <cellStyle name="Normal 2 2 2 2 2 9 2 10" xfId="13658" xr:uid="{00000000-0005-0000-0000-00005A350000}"/>
    <cellStyle name="Normal 2 2 2 2 2 9 2 2" xfId="13659" xr:uid="{00000000-0005-0000-0000-00005B350000}"/>
    <cellStyle name="Normal 2 2 2 2 2 9 2 3" xfId="13660" xr:uid="{00000000-0005-0000-0000-00005C350000}"/>
    <cellStyle name="Normal 2 2 2 2 2 9 2 4" xfId="13661" xr:uid="{00000000-0005-0000-0000-00005D350000}"/>
    <cellStyle name="Normal 2 2 2 2 2 9 2 5" xfId="13662" xr:uid="{00000000-0005-0000-0000-00005E350000}"/>
    <cellStyle name="Normal 2 2 2 2 2 9 2 6" xfId="13663" xr:uid="{00000000-0005-0000-0000-00005F350000}"/>
    <cellStyle name="Normal 2 2 2 2 2 9 2 7" xfId="13664" xr:uid="{00000000-0005-0000-0000-000060350000}"/>
    <cellStyle name="Normal 2 2 2 2 2 9 2 8" xfId="13665" xr:uid="{00000000-0005-0000-0000-000061350000}"/>
    <cellStyle name="Normal 2 2 2 2 2 9 2 9" xfId="13666" xr:uid="{00000000-0005-0000-0000-000062350000}"/>
    <cellStyle name="Normal 2 2 2 2 2 9 3" xfId="13667" xr:uid="{00000000-0005-0000-0000-000063350000}"/>
    <cellStyle name="Normal 2 2 2 2 2 9 3 10" xfId="13668" xr:uid="{00000000-0005-0000-0000-000064350000}"/>
    <cellStyle name="Normal 2 2 2 2 2 9 3 2" xfId="13669" xr:uid="{00000000-0005-0000-0000-000065350000}"/>
    <cellStyle name="Normal 2 2 2 2 2 9 3 3" xfId="13670" xr:uid="{00000000-0005-0000-0000-000066350000}"/>
    <cellStyle name="Normal 2 2 2 2 2 9 3 4" xfId="13671" xr:uid="{00000000-0005-0000-0000-000067350000}"/>
    <cellStyle name="Normal 2 2 2 2 2 9 3 5" xfId="13672" xr:uid="{00000000-0005-0000-0000-000068350000}"/>
    <cellStyle name="Normal 2 2 2 2 2 9 3 6" xfId="13673" xr:uid="{00000000-0005-0000-0000-000069350000}"/>
    <cellStyle name="Normal 2 2 2 2 2 9 3 7" xfId="13674" xr:uid="{00000000-0005-0000-0000-00006A350000}"/>
    <cellStyle name="Normal 2 2 2 2 2 9 3 8" xfId="13675" xr:uid="{00000000-0005-0000-0000-00006B350000}"/>
    <cellStyle name="Normal 2 2 2 2 2 9 3 9" xfId="13676" xr:uid="{00000000-0005-0000-0000-00006C350000}"/>
    <cellStyle name="Normal 2 2 2 2 2 9 4" xfId="13677" xr:uid="{00000000-0005-0000-0000-00006D350000}"/>
    <cellStyle name="Normal 2 2 2 2 2 9 4 10" xfId="13678" xr:uid="{00000000-0005-0000-0000-00006E350000}"/>
    <cellStyle name="Normal 2 2 2 2 2 9 4 2" xfId="13679" xr:uid="{00000000-0005-0000-0000-00006F350000}"/>
    <cellStyle name="Normal 2 2 2 2 2 9 4 3" xfId="13680" xr:uid="{00000000-0005-0000-0000-000070350000}"/>
    <cellStyle name="Normal 2 2 2 2 2 9 4 4" xfId="13681" xr:uid="{00000000-0005-0000-0000-000071350000}"/>
    <cellStyle name="Normal 2 2 2 2 2 9 4 5" xfId="13682" xr:uid="{00000000-0005-0000-0000-000072350000}"/>
    <cellStyle name="Normal 2 2 2 2 2 9 4 6" xfId="13683" xr:uid="{00000000-0005-0000-0000-000073350000}"/>
    <cellStyle name="Normal 2 2 2 2 2 9 4 7" xfId="13684" xr:uid="{00000000-0005-0000-0000-000074350000}"/>
    <cellStyle name="Normal 2 2 2 2 2 9 4 8" xfId="13685" xr:uid="{00000000-0005-0000-0000-000075350000}"/>
    <cellStyle name="Normal 2 2 2 2 2 9 4 9" xfId="13686" xr:uid="{00000000-0005-0000-0000-000076350000}"/>
    <cellStyle name="Normal 2 2 2 2 2 9 5" xfId="13687" xr:uid="{00000000-0005-0000-0000-000077350000}"/>
    <cellStyle name="Normal 2 2 2 2 2 9 5 10" xfId="13688" xr:uid="{00000000-0005-0000-0000-000078350000}"/>
    <cellStyle name="Normal 2 2 2 2 2 9 5 2" xfId="13689" xr:uid="{00000000-0005-0000-0000-000079350000}"/>
    <cellStyle name="Normal 2 2 2 2 2 9 5 3" xfId="13690" xr:uid="{00000000-0005-0000-0000-00007A350000}"/>
    <cellStyle name="Normal 2 2 2 2 2 9 5 4" xfId="13691" xr:uid="{00000000-0005-0000-0000-00007B350000}"/>
    <cellStyle name="Normal 2 2 2 2 2 9 5 5" xfId="13692" xr:uid="{00000000-0005-0000-0000-00007C350000}"/>
    <cellStyle name="Normal 2 2 2 2 2 9 5 6" xfId="13693" xr:uid="{00000000-0005-0000-0000-00007D350000}"/>
    <cellStyle name="Normal 2 2 2 2 2 9 5 7" xfId="13694" xr:uid="{00000000-0005-0000-0000-00007E350000}"/>
    <cellStyle name="Normal 2 2 2 2 2 9 5 8" xfId="13695" xr:uid="{00000000-0005-0000-0000-00007F350000}"/>
    <cellStyle name="Normal 2 2 2 2 2 9 5 9" xfId="13696" xr:uid="{00000000-0005-0000-0000-000080350000}"/>
    <cellStyle name="Normal 2 2 2 2 2 9 6" xfId="13697" xr:uid="{00000000-0005-0000-0000-000081350000}"/>
    <cellStyle name="Normal 2 2 2 2 2 9 7" xfId="13698" xr:uid="{00000000-0005-0000-0000-000082350000}"/>
    <cellStyle name="Normal 2 2 2 2 2 9 8" xfId="13699" xr:uid="{00000000-0005-0000-0000-000083350000}"/>
    <cellStyle name="Normal 2 2 2 2 2 9 9" xfId="13700" xr:uid="{00000000-0005-0000-0000-000084350000}"/>
    <cellStyle name="Normal 2 2 2 2 20" xfId="13701" xr:uid="{00000000-0005-0000-0000-000085350000}"/>
    <cellStyle name="Normal 2 2 2 2 21" xfId="13702" xr:uid="{00000000-0005-0000-0000-000086350000}"/>
    <cellStyle name="Normal 2 2 2 2 22" xfId="13703" xr:uid="{00000000-0005-0000-0000-000087350000}"/>
    <cellStyle name="Normal 2 2 2 2 23" xfId="13704" xr:uid="{00000000-0005-0000-0000-000088350000}"/>
    <cellStyle name="Normal 2 2 2 2 24" xfId="13705" xr:uid="{00000000-0005-0000-0000-000089350000}"/>
    <cellStyle name="Normal 2 2 2 2 25" xfId="13706" xr:uid="{00000000-0005-0000-0000-00008A350000}"/>
    <cellStyle name="Normal 2 2 2 2 26" xfId="13707" xr:uid="{00000000-0005-0000-0000-00008B350000}"/>
    <cellStyle name="Normal 2 2 2 2 27" xfId="13708" xr:uid="{00000000-0005-0000-0000-00008C350000}"/>
    <cellStyle name="Normal 2 2 2 2 28" xfId="13709" xr:uid="{00000000-0005-0000-0000-00008D350000}"/>
    <cellStyle name="Normal 2 2 2 2 29" xfId="13710" xr:uid="{00000000-0005-0000-0000-00008E350000}"/>
    <cellStyle name="Normal 2 2 2 2 3" xfId="13711" xr:uid="{00000000-0005-0000-0000-00008F350000}"/>
    <cellStyle name="Normal 2 2 2 2 3 2" xfId="13712" xr:uid="{00000000-0005-0000-0000-000090350000}"/>
    <cellStyle name="Normal 2 2 2 2 3 2 2" xfId="13713" xr:uid="{00000000-0005-0000-0000-000091350000}"/>
    <cellStyle name="Normal 2 2 2 2 3 3" xfId="13714" xr:uid="{00000000-0005-0000-0000-000092350000}"/>
    <cellStyle name="Normal 2 2 2 2 3 4" xfId="13715" xr:uid="{00000000-0005-0000-0000-000093350000}"/>
    <cellStyle name="Normal 2 2 2 2 3 5" xfId="13716" xr:uid="{00000000-0005-0000-0000-000094350000}"/>
    <cellStyle name="Normal 2 2 2 2 30" xfId="13717" xr:uid="{00000000-0005-0000-0000-000095350000}"/>
    <cellStyle name="Normal 2 2 2 2 31" xfId="13718" xr:uid="{00000000-0005-0000-0000-000096350000}"/>
    <cellStyle name="Normal 2 2 2 2 32" xfId="13719" xr:uid="{00000000-0005-0000-0000-000097350000}"/>
    <cellStyle name="Normal 2 2 2 2 33" xfId="13720" xr:uid="{00000000-0005-0000-0000-000098350000}"/>
    <cellStyle name="Normal 2 2 2 2 34" xfId="13721" xr:uid="{00000000-0005-0000-0000-000099350000}"/>
    <cellStyle name="Normal 2 2 2 2 35" xfId="13722" xr:uid="{00000000-0005-0000-0000-00009A350000}"/>
    <cellStyle name="Normal 2 2 2 2 36" xfId="13723" xr:uid="{00000000-0005-0000-0000-00009B350000}"/>
    <cellStyle name="Normal 2 2 2 2 37" xfId="13724" xr:uid="{00000000-0005-0000-0000-00009C350000}"/>
    <cellStyle name="Normal 2 2 2 2 38" xfId="13725" xr:uid="{00000000-0005-0000-0000-00009D350000}"/>
    <cellStyle name="Normal 2 2 2 2 39" xfId="13726" xr:uid="{00000000-0005-0000-0000-00009E350000}"/>
    <cellStyle name="Normal 2 2 2 2 4" xfId="13727" xr:uid="{00000000-0005-0000-0000-00009F350000}"/>
    <cellStyle name="Normal 2 2 2 2 4 10" xfId="13728" xr:uid="{00000000-0005-0000-0000-0000A0350000}"/>
    <cellStyle name="Normal 2 2 2 2 4 10 10" xfId="13729" xr:uid="{00000000-0005-0000-0000-0000A1350000}"/>
    <cellStyle name="Normal 2 2 2 2 4 10 11" xfId="13730" xr:uid="{00000000-0005-0000-0000-0000A2350000}"/>
    <cellStyle name="Normal 2 2 2 2 4 10 12" xfId="13731" xr:uid="{00000000-0005-0000-0000-0000A3350000}"/>
    <cellStyle name="Normal 2 2 2 2 4 10 13" xfId="13732" xr:uid="{00000000-0005-0000-0000-0000A4350000}"/>
    <cellStyle name="Normal 2 2 2 2 4 10 14" xfId="13733" xr:uid="{00000000-0005-0000-0000-0000A5350000}"/>
    <cellStyle name="Normal 2 2 2 2 4 10 2" xfId="13734" xr:uid="{00000000-0005-0000-0000-0000A6350000}"/>
    <cellStyle name="Normal 2 2 2 2 4 10 2 10" xfId="13735" xr:uid="{00000000-0005-0000-0000-0000A7350000}"/>
    <cellStyle name="Normal 2 2 2 2 4 10 2 2" xfId="13736" xr:uid="{00000000-0005-0000-0000-0000A8350000}"/>
    <cellStyle name="Normal 2 2 2 2 4 10 2 3" xfId="13737" xr:uid="{00000000-0005-0000-0000-0000A9350000}"/>
    <cellStyle name="Normal 2 2 2 2 4 10 2 4" xfId="13738" xr:uid="{00000000-0005-0000-0000-0000AA350000}"/>
    <cellStyle name="Normal 2 2 2 2 4 10 2 5" xfId="13739" xr:uid="{00000000-0005-0000-0000-0000AB350000}"/>
    <cellStyle name="Normal 2 2 2 2 4 10 2 6" xfId="13740" xr:uid="{00000000-0005-0000-0000-0000AC350000}"/>
    <cellStyle name="Normal 2 2 2 2 4 10 2 7" xfId="13741" xr:uid="{00000000-0005-0000-0000-0000AD350000}"/>
    <cellStyle name="Normal 2 2 2 2 4 10 2 8" xfId="13742" xr:uid="{00000000-0005-0000-0000-0000AE350000}"/>
    <cellStyle name="Normal 2 2 2 2 4 10 2 9" xfId="13743" xr:uid="{00000000-0005-0000-0000-0000AF350000}"/>
    <cellStyle name="Normal 2 2 2 2 4 10 3" xfId="13744" xr:uid="{00000000-0005-0000-0000-0000B0350000}"/>
    <cellStyle name="Normal 2 2 2 2 4 10 3 10" xfId="13745" xr:uid="{00000000-0005-0000-0000-0000B1350000}"/>
    <cellStyle name="Normal 2 2 2 2 4 10 3 2" xfId="13746" xr:uid="{00000000-0005-0000-0000-0000B2350000}"/>
    <cellStyle name="Normal 2 2 2 2 4 10 3 3" xfId="13747" xr:uid="{00000000-0005-0000-0000-0000B3350000}"/>
    <cellStyle name="Normal 2 2 2 2 4 10 3 4" xfId="13748" xr:uid="{00000000-0005-0000-0000-0000B4350000}"/>
    <cellStyle name="Normal 2 2 2 2 4 10 3 5" xfId="13749" xr:uid="{00000000-0005-0000-0000-0000B5350000}"/>
    <cellStyle name="Normal 2 2 2 2 4 10 3 6" xfId="13750" xr:uid="{00000000-0005-0000-0000-0000B6350000}"/>
    <cellStyle name="Normal 2 2 2 2 4 10 3 7" xfId="13751" xr:uid="{00000000-0005-0000-0000-0000B7350000}"/>
    <cellStyle name="Normal 2 2 2 2 4 10 3 8" xfId="13752" xr:uid="{00000000-0005-0000-0000-0000B8350000}"/>
    <cellStyle name="Normal 2 2 2 2 4 10 3 9" xfId="13753" xr:uid="{00000000-0005-0000-0000-0000B9350000}"/>
    <cellStyle name="Normal 2 2 2 2 4 10 4" xfId="13754" xr:uid="{00000000-0005-0000-0000-0000BA350000}"/>
    <cellStyle name="Normal 2 2 2 2 4 10 4 10" xfId="13755" xr:uid="{00000000-0005-0000-0000-0000BB350000}"/>
    <cellStyle name="Normal 2 2 2 2 4 10 4 2" xfId="13756" xr:uid="{00000000-0005-0000-0000-0000BC350000}"/>
    <cellStyle name="Normal 2 2 2 2 4 10 4 3" xfId="13757" xr:uid="{00000000-0005-0000-0000-0000BD350000}"/>
    <cellStyle name="Normal 2 2 2 2 4 10 4 4" xfId="13758" xr:uid="{00000000-0005-0000-0000-0000BE350000}"/>
    <cellStyle name="Normal 2 2 2 2 4 10 4 5" xfId="13759" xr:uid="{00000000-0005-0000-0000-0000BF350000}"/>
    <cellStyle name="Normal 2 2 2 2 4 10 4 6" xfId="13760" xr:uid="{00000000-0005-0000-0000-0000C0350000}"/>
    <cellStyle name="Normal 2 2 2 2 4 10 4 7" xfId="13761" xr:uid="{00000000-0005-0000-0000-0000C1350000}"/>
    <cellStyle name="Normal 2 2 2 2 4 10 4 8" xfId="13762" xr:uid="{00000000-0005-0000-0000-0000C2350000}"/>
    <cellStyle name="Normal 2 2 2 2 4 10 4 9" xfId="13763" xr:uid="{00000000-0005-0000-0000-0000C3350000}"/>
    <cellStyle name="Normal 2 2 2 2 4 10 5" xfId="13764" xr:uid="{00000000-0005-0000-0000-0000C4350000}"/>
    <cellStyle name="Normal 2 2 2 2 4 10 5 10" xfId="13765" xr:uid="{00000000-0005-0000-0000-0000C5350000}"/>
    <cellStyle name="Normal 2 2 2 2 4 10 5 2" xfId="13766" xr:uid="{00000000-0005-0000-0000-0000C6350000}"/>
    <cellStyle name="Normal 2 2 2 2 4 10 5 3" xfId="13767" xr:uid="{00000000-0005-0000-0000-0000C7350000}"/>
    <cellStyle name="Normal 2 2 2 2 4 10 5 4" xfId="13768" xr:uid="{00000000-0005-0000-0000-0000C8350000}"/>
    <cellStyle name="Normal 2 2 2 2 4 10 5 5" xfId="13769" xr:uid="{00000000-0005-0000-0000-0000C9350000}"/>
    <cellStyle name="Normal 2 2 2 2 4 10 5 6" xfId="13770" xr:uid="{00000000-0005-0000-0000-0000CA350000}"/>
    <cellStyle name="Normal 2 2 2 2 4 10 5 7" xfId="13771" xr:uid="{00000000-0005-0000-0000-0000CB350000}"/>
    <cellStyle name="Normal 2 2 2 2 4 10 5 8" xfId="13772" xr:uid="{00000000-0005-0000-0000-0000CC350000}"/>
    <cellStyle name="Normal 2 2 2 2 4 10 5 9" xfId="13773" xr:uid="{00000000-0005-0000-0000-0000CD350000}"/>
    <cellStyle name="Normal 2 2 2 2 4 10 6" xfId="13774" xr:uid="{00000000-0005-0000-0000-0000CE350000}"/>
    <cellStyle name="Normal 2 2 2 2 4 10 7" xfId="13775" xr:uid="{00000000-0005-0000-0000-0000CF350000}"/>
    <cellStyle name="Normal 2 2 2 2 4 10 8" xfId="13776" xr:uid="{00000000-0005-0000-0000-0000D0350000}"/>
    <cellStyle name="Normal 2 2 2 2 4 10 9" xfId="13777" xr:uid="{00000000-0005-0000-0000-0000D1350000}"/>
    <cellStyle name="Normal 2 2 2 2 4 11" xfId="13778" xr:uid="{00000000-0005-0000-0000-0000D2350000}"/>
    <cellStyle name="Normal 2 2 2 2 4 11 10" xfId="13779" xr:uid="{00000000-0005-0000-0000-0000D3350000}"/>
    <cellStyle name="Normal 2 2 2 2 4 11 11" xfId="13780" xr:uid="{00000000-0005-0000-0000-0000D4350000}"/>
    <cellStyle name="Normal 2 2 2 2 4 11 12" xfId="13781" xr:uid="{00000000-0005-0000-0000-0000D5350000}"/>
    <cellStyle name="Normal 2 2 2 2 4 11 13" xfId="13782" xr:uid="{00000000-0005-0000-0000-0000D6350000}"/>
    <cellStyle name="Normal 2 2 2 2 4 11 14" xfId="13783" xr:uid="{00000000-0005-0000-0000-0000D7350000}"/>
    <cellStyle name="Normal 2 2 2 2 4 11 2" xfId="13784" xr:uid="{00000000-0005-0000-0000-0000D8350000}"/>
    <cellStyle name="Normal 2 2 2 2 4 11 2 10" xfId="13785" xr:uid="{00000000-0005-0000-0000-0000D9350000}"/>
    <cellStyle name="Normal 2 2 2 2 4 11 2 2" xfId="13786" xr:uid="{00000000-0005-0000-0000-0000DA350000}"/>
    <cellStyle name="Normal 2 2 2 2 4 11 2 3" xfId="13787" xr:uid="{00000000-0005-0000-0000-0000DB350000}"/>
    <cellStyle name="Normal 2 2 2 2 4 11 2 4" xfId="13788" xr:uid="{00000000-0005-0000-0000-0000DC350000}"/>
    <cellStyle name="Normal 2 2 2 2 4 11 2 5" xfId="13789" xr:uid="{00000000-0005-0000-0000-0000DD350000}"/>
    <cellStyle name="Normal 2 2 2 2 4 11 2 6" xfId="13790" xr:uid="{00000000-0005-0000-0000-0000DE350000}"/>
    <cellStyle name="Normal 2 2 2 2 4 11 2 7" xfId="13791" xr:uid="{00000000-0005-0000-0000-0000DF350000}"/>
    <cellStyle name="Normal 2 2 2 2 4 11 2 8" xfId="13792" xr:uid="{00000000-0005-0000-0000-0000E0350000}"/>
    <cellStyle name="Normal 2 2 2 2 4 11 2 9" xfId="13793" xr:uid="{00000000-0005-0000-0000-0000E1350000}"/>
    <cellStyle name="Normal 2 2 2 2 4 11 3" xfId="13794" xr:uid="{00000000-0005-0000-0000-0000E2350000}"/>
    <cellStyle name="Normal 2 2 2 2 4 11 3 10" xfId="13795" xr:uid="{00000000-0005-0000-0000-0000E3350000}"/>
    <cellStyle name="Normal 2 2 2 2 4 11 3 2" xfId="13796" xr:uid="{00000000-0005-0000-0000-0000E4350000}"/>
    <cellStyle name="Normal 2 2 2 2 4 11 3 3" xfId="13797" xr:uid="{00000000-0005-0000-0000-0000E5350000}"/>
    <cellStyle name="Normal 2 2 2 2 4 11 3 4" xfId="13798" xr:uid="{00000000-0005-0000-0000-0000E6350000}"/>
    <cellStyle name="Normal 2 2 2 2 4 11 3 5" xfId="13799" xr:uid="{00000000-0005-0000-0000-0000E7350000}"/>
    <cellStyle name="Normal 2 2 2 2 4 11 3 6" xfId="13800" xr:uid="{00000000-0005-0000-0000-0000E8350000}"/>
    <cellStyle name="Normal 2 2 2 2 4 11 3 7" xfId="13801" xr:uid="{00000000-0005-0000-0000-0000E9350000}"/>
    <cellStyle name="Normal 2 2 2 2 4 11 3 8" xfId="13802" xr:uid="{00000000-0005-0000-0000-0000EA350000}"/>
    <cellStyle name="Normal 2 2 2 2 4 11 3 9" xfId="13803" xr:uid="{00000000-0005-0000-0000-0000EB350000}"/>
    <cellStyle name="Normal 2 2 2 2 4 11 4" xfId="13804" xr:uid="{00000000-0005-0000-0000-0000EC350000}"/>
    <cellStyle name="Normal 2 2 2 2 4 11 4 10" xfId="13805" xr:uid="{00000000-0005-0000-0000-0000ED350000}"/>
    <cellStyle name="Normal 2 2 2 2 4 11 4 2" xfId="13806" xr:uid="{00000000-0005-0000-0000-0000EE350000}"/>
    <cellStyle name="Normal 2 2 2 2 4 11 4 3" xfId="13807" xr:uid="{00000000-0005-0000-0000-0000EF350000}"/>
    <cellStyle name="Normal 2 2 2 2 4 11 4 4" xfId="13808" xr:uid="{00000000-0005-0000-0000-0000F0350000}"/>
    <cellStyle name="Normal 2 2 2 2 4 11 4 5" xfId="13809" xr:uid="{00000000-0005-0000-0000-0000F1350000}"/>
    <cellStyle name="Normal 2 2 2 2 4 11 4 6" xfId="13810" xr:uid="{00000000-0005-0000-0000-0000F2350000}"/>
    <cellStyle name="Normal 2 2 2 2 4 11 4 7" xfId="13811" xr:uid="{00000000-0005-0000-0000-0000F3350000}"/>
    <cellStyle name="Normal 2 2 2 2 4 11 4 8" xfId="13812" xr:uid="{00000000-0005-0000-0000-0000F4350000}"/>
    <cellStyle name="Normal 2 2 2 2 4 11 4 9" xfId="13813" xr:uid="{00000000-0005-0000-0000-0000F5350000}"/>
    <cellStyle name="Normal 2 2 2 2 4 11 5" xfId="13814" xr:uid="{00000000-0005-0000-0000-0000F6350000}"/>
    <cellStyle name="Normal 2 2 2 2 4 11 5 10" xfId="13815" xr:uid="{00000000-0005-0000-0000-0000F7350000}"/>
    <cellStyle name="Normal 2 2 2 2 4 11 5 2" xfId="13816" xr:uid="{00000000-0005-0000-0000-0000F8350000}"/>
    <cellStyle name="Normal 2 2 2 2 4 11 5 3" xfId="13817" xr:uid="{00000000-0005-0000-0000-0000F9350000}"/>
    <cellStyle name="Normal 2 2 2 2 4 11 5 4" xfId="13818" xr:uid="{00000000-0005-0000-0000-0000FA350000}"/>
    <cellStyle name="Normal 2 2 2 2 4 11 5 5" xfId="13819" xr:uid="{00000000-0005-0000-0000-0000FB350000}"/>
    <cellStyle name="Normal 2 2 2 2 4 11 5 6" xfId="13820" xr:uid="{00000000-0005-0000-0000-0000FC350000}"/>
    <cellStyle name="Normal 2 2 2 2 4 11 5 7" xfId="13821" xr:uid="{00000000-0005-0000-0000-0000FD350000}"/>
    <cellStyle name="Normal 2 2 2 2 4 11 5 8" xfId="13822" xr:uid="{00000000-0005-0000-0000-0000FE350000}"/>
    <cellStyle name="Normal 2 2 2 2 4 11 5 9" xfId="13823" xr:uid="{00000000-0005-0000-0000-0000FF350000}"/>
    <cellStyle name="Normal 2 2 2 2 4 11 6" xfId="13824" xr:uid="{00000000-0005-0000-0000-000000360000}"/>
    <cellStyle name="Normal 2 2 2 2 4 11 7" xfId="13825" xr:uid="{00000000-0005-0000-0000-000001360000}"/>
    <cellStyle name="Normal 2 2 2 2 4 11 8" xfId="13826" xr:uid="{00000000-0005-0000-0000-000002360000}"/>
    <cellStyle name="Normal 2 2 2 2 4 11 9" xfId="13827" xr:uid="{00000000-0005-0000-0000-000003360000}"/>
    <cellStyle name="Normal 2 2 2 2 4 12" xfId="13828" xr:uid="{00000000-0005-0000-0000-000004360000}"/>
    <cellStyle name="Normal 2 2 2 2 4 12 10" xfId="13829" xr:uid="{00000000-0005-0000-0000-000005360000}"/>
    <cellStyle name="Normal 2 2 2 2 4 12 11" xfId="13830" xr:uid="{00000000-0005-0000-0000-000006360000}"/>
    <cellStyle name="Normal 2 2 2 2 4 12 12" xfId="13831" xr:uid="{00000000-0005-0000-0000-000007360000}"/>
    <cellStyle name="Normal 2 2 2 2 4 12 13" xfId="13832" xr:uid="{00000000-0005-0000-0000-000008360000}"/>
    <cellStyle name="Normal 2 2 2 2 4 12 14" xfId="13833" xr:uid="{00000000-0005-0000-0000-000009360000}"/>
    <cellStyle name="Normal 2 2 2 2 4 12 2" xfId="13834" xr:uid="{00000000-0005-0000-0000-00000A360000}"/>
    <cellStyle name="Normal 2 2 2 2 4 12 2 10" xfId="13835" xr:uid="{00000000-0005-0000-0000-00000B360000}"/>
    <cellStyle name="Normal 2 2 2 2 4 12 2 2" xfId="13836" xr:uid="{00000000-0005-0000-0000-00000C360000}"/>
    <cellStyle name="Normal 2 2 2 2 4 12 2 3" xfId="13837" xr:uid="{00000000-0005-0000-0000-00000D360000}"/>
    <cellStyle name="Normal 2 2 2 2 4 12 2 4" xfId="13838" xr:uid="{00000000-0005-0000-0000-00000E360000}"/>
    <cellStyle name="Normal 2 2 2 2 4 12 2 5" xfId="13839" xr:uid="{00000000-0005-0000-0000-00000F360000}"/>
    <cellStyle name="Normal 2 2 2 2 4 12 2 6" xfId="13840" xr:uid="{00000000-0005-0000-0000-000010360000}"/>
    <cellStyle name="Normal 2 2 2 2 4 12 2 7" xfId="13841" xr:uid="{00000000-0005-0000-0000-000011360000}"/>
    <cellStyle name="Normal 2 2 2 2 4 12 2 8" xfId="13842" xr:uid="{00000000-0005-0000-0000-000012360000}"/>
    <cellStyle name="Normal 2 2 2 2 4 12 2 9" xfId="13843" xr:uid="{00000000-0005-0000-0000-000013360000}"/>
    <cellStyle name="Normal 2 2 2 2 4 12 3" xfId="13844" xr:uid="{00000000-0005-0000-0000-000014360000}"/>
    <cellStyle name="Normal 2 2 2 2 4 12 3 10" xfId="13845" xr:uid="{00000000-0005-0000-0000-000015360000}"/>
    <cellStyle name="Normal 2 2 2 2 4 12 3 2" xfId="13846" xr:uid="{00000000-0005-0000-0000-000016360000}"/>
    <cellStyle name="Normal 2 2 2 2 4 12 3 3" xfId="13847" xr:uid="{00000000-0005-0000-0000-000017360000}"/>
    <cellStyle name="Normal 2 2 2 2 4 12 3 4" xfId="13848" xr:uid="{00000000-0005-0000-0000-000018360000}"/>
    <cellStyle name="Normal 2 2 2 2 4 12 3 5" xfId="13849" xr:uid="{00000000-0005-0000-0000-000019360000}"/>
    <cellStyle name="Normal 2 2 2 2 4 12 3 6" xfId="13850" xr:uid="{00000000-0005-0000-0000-00001A360000}"/>
    <cellStyle name="Normal 2 2 2 2 4 12 3 7" xfId="13851" xr:uid="{00000000-0005-0000-0000-00001B360000}"/>
    <cellStyle name="Normal 2 2 2 2 4 12 3 8" xfId="13852" xr:uid="{00000000-0005-0000-0000-00001C360000}"/>
    <cellStyle name="Normal 2 2 2 2 4 12 3 9" xfId="13853" xr:uid="{00000000-0005-0000-0000-00001D360000}"/>
    <cellStyle name="Normal 2 2 2 2 4 12 4" xfId="13854" xr:uid="{00000000-0005-0000-0000-00001E360000}"/>
    <cellStyle name="Normal 2 2 2 2 4 12 4 10" xfId="13855" xr:uid="{00000000-0005-0000-0000-00001F360000}"/>
    <cellStyle name="Normal 2 2 2 2 4 12 4 2" xfId="13856" xr:uid="{00000000-0005-0000-0000-000020360000}"/>
    <cellStyle name="Normal 2 2 2 2 4 12 4 3" xfId="13857" xr:uid="{00000000-0005-0000-0000-000021360000}"/>
    <cellStyle name="Normal 2 2 2 2 4 12 4 4" xfId="13858" xr:uid="{00000000-0005-0000-0000-000022360000}"/>
    <cellStyle name="Normal 2 2 2 2 4 12 4 5" xfId="13859" xr:uid="{00000000-0005-0000-0000-000023360000}"/>
    <cellStyle name="Normal 2 2 2 2 4 12 4 6" xfId="13860" xr:uid="{00000000-0005-0000-0000-000024360000}"/>
    <cellStyle name="Normal 2 2 2 2 4 12 4 7" xfId="13861" xr:uid="{00000000-0005-0000-0000-000025360000}"/>
    <cellStyle name="Normal 2 2 2 2 4 12 4 8" xfId="13862" xr:uid="{00000000-0005-0000-0000-000026360000}"/>
    <cellStyle name="Normal 2 2 2 2 4 12 4 9" xfId="13863" xr:uid="{00000000-0005-0000-0000-000027360000}"/>
    <cellStyle name="Normal 2 2 2 2 4 12 5" xfId="13864" xr:uid="{00000000-0005-0000-0000-000028360000}"/>
    <cellStyle name="Normal 2 2 2 2 4 12 5 10" xfId="13865" xr:uid="{00000000-0005-0000-0000-000029360000}"/>
    <cellStyle name="Normal 2 2 2 2 4 12 5 2" xfId="13866" xr:uid="{00000000-0005-0000-0000-00002A360000}"/>
    <cellStyle name="Normal 2 2 2 2 4 12 5 3" xfId="13867" xr:uid="{00000000-0005-0000-0000-00002B360000}"/>
    <cellStyle name="Normal 2 2 2 2 4 12 5 4" xfId="13868" xr:uid="{00000000-0005-0000-0000-00002C360000}"/>
    <cellStyle name="Normal 2 2 2 2 4 12 5 5" xfId="13869" xr:uid="{00000000-0005-0000-0000-00002D360000}"/>
    <cellStyle name="Normal 2 2 2 2 4 12 5 6" xfId="13870" xr:uid="{00000000-0005-0000-0000-00002E360000}"/>
    <cellStyle name="Normal 2 2 2 2 4 12 5 7" xfId="13871" xr:uid="{00000000-0005-0000-0000-00002F360000}"/>
    <cellStyle name="Normal 2 2 2 2 4 12 5 8" xfId="13872" xr:uid="{00000000-0005-0000-0000-000030360000}"/>
    <cellStyle name="Normal 2 2 2 2 4 12 5 9" xfId="13873" xr:uid="{00000000-0005-0000-0000-000031360000}"/>
    <cellStyle name="Normal 2 2 2 2 4 12 6" xfId="13874" xr:uid="{00000000-0005-0000-0000-000032360000}"/>
    <cellStyle name="Normal 2 2 2 2 4 12 7" xfId="13875" xr:uid="{00000000-0005-0000-0000-000033360000}"/>
    <cellStyle name="Normal 2 2 2 2 4 12 8" xfId="13876" xr:uid="{00000000-0005-0000-0000-000034360000}"/>
    <cellStyle name="Normal 2 2 2 2 4 12 9" xfId="13877" xr:uid="{00000000-0005-0000-0000-000035360000}"/>
    <cellStyle name="Normal 2 2 2 2 4 13" xfId="13878" xr:uid="{00000000-0005-0000-0000-000036360000}"/>
    <cellStyle name="Normal 2 2 2 2 4 13 10" xfId="13879" xr:uid="{00000000-0005-0000-0000-000037360000}"/>
    <cellStyle name="Normal 2 2 2 2 4 13 11" xfId="13880" xr:uid="{00000000-0005-0000-0000-000038360000}"/>
    <cellStyle name="Normal 2 2 2 2 4 13 12" xfId="13881" xr:uid="{00000000-0005-0000-0000-000039360000}"/>
    <cellStyle name="Normal 2 2 2 2 4 13 13" xfId="13882" xr:uid="{00000000-0005-0000-0000-00003A360000}"/>
    <cellStyle name="Normal 2 2 2 2 4 13 14" xfId="13883" xr:uid="{00000000-0005-0000-0000-00003B360000}"/>
    <cellStyle name="Normal 2 2 2 2 4 13 2" xfId="13884" xr:uid="{00000000-0005-0000-0000-00003C360000}"/>
    <cellStyle name="Normal 2 2 2 2 4 13 2 10" xfId="13885" xr:uid="{00000000-0005-0000-0000-00003D360000}"/>
    <cellStyle name="Normal 2 2 2 2 4 13 2 2" xfId="13886" xr:uid="{00000000-0005-0000-0000-00003E360000}"/>
    <cellStyle name="Normal 2 2 2 2 4 13 2 3" xfId="13887" xr:uid="{00000000-0005-0000-0000-00003F360000}"/>
    <cellStyle name="Normal 2 2 2 2 4 13 2 4" xfId="13888" xr:uid="{00000000-0005-0000-0000-000040360000}"/>
    <cellStyle name="Normal 2 2 2 2 4 13 2 5" xfId="13889" xr:uid="{00000000-0005-0000-0000-000041360000}"/>
    <cellStyle name="Normal 2 2 2 2 4 13 2 6" xfId="13890" xr:uid="{00000000-0005-0000-0000-000042360000}"/>
    <cellStyle name="Normal 2 2 2 2 4 13 2 7" xfId="13891" xr:uid="{00000000-0005-0000-0000-000043360000}"/>
    <cellStyle name="Normal 2 2 2 2 4 13 2 8" xfId="13892" xr:uid="{00000000-0005-0000-0000-000044360000}"/>
    <cellStyle name="Normal 2 2 2 2 4 13 2 9" xfId="13893" xr:uid="{00000000-0005-0000-0000-000045360000}"/>
    <cellStyle name="Normal 2 2 2 2 4 13 3" xfId="13894" xr:uid="{00000000-0005-0000-0000-000046360000}"/>
    <cellStyle name="Normal 2 2 2 2 4 13 3 10" xfId="13895" xr:uid="{00000000-0005-0000-0000-000047360000}"/>
    <cellStyle name="Normal 2 2 2 2 4 13 3 2" xfId="13896" xr:uid="{00000000-0005-0000-0000-000048360000}"/>
    <cellStyle name="Normal 2 2 2 2 4 13 3 3" xfId="13897" xr:uid="{00000000-0005-0000-0000-000049360000}"/>
    <cellStyle name="Normal 2 2 2 2 4 13 3 4" xfId="13898" xr:uid="{00000000-0005-0000-0000-00004A360000}"/>
    <cellStyle name="Normal 2 2 2 2 4 13 3 5" xfId="13899" xr:uid="{00000000-0005-0000-0000-00004B360000}"/>
    <cellStyle name="Normal 2 2 2 2 4 13 3 6" xfId="13900" xr:uid="{00000000-0005-0000-0000-00004C360000}"/>
    <cellStyle name="Normal 2 2 2 2 4 13 3 7" xfId="13901" xr:uid="{00000000-0005-0000-0000-00004D360000}"/>
    <cellStyle name="Normal 2 2 2 2 4 13 3 8" xfId="13902" xr:uid="{00000000-0005-0000-0000-00004E360000}"/>
    <cellStyle name="Normal 2 2 2 2 4 13 3 9" xfId="13903" xr:uid="{00000000-0005-0000-0000-00004F360000}"/>
    <cellStyle name="Normal 2 2 2 2 4 13 4" xfId="13904" xr:uid="{00000000-0005-0000-0000-000050360000}"/>
    <cellStyle name="Normal 2 2 2 2 4 13 4 10" xfId="13905" xr:uid="{00000000-0005-0000-0000-000051360000}"/>
    <cellStyle name="Normal 2 2 2 2 4 13 4 2" xfId="13906" xr:uid="{00000000-0005-0000-0000-000052360000}"/>
    <cellStyle name="Normal 2 2 2 2 4 13 4 3" xfId="13907" xr:uid="{00000000-0005-0000-0000-000053360000}"/>
    <cellStyle name="Normal 2 2 2 2 4 13 4 4" xfId="13908" xr:uid="{00000000-0005-0000-0000-000054360000}"/>
    <cellStyle name="Normal 2 2 2 2 4 13 4 5" xfId="13909" xr:uid="{00000000-0005-0000-0000-000055360000}"/>
    <cellStyle name="Normal 2 2 2 2 4 13 4 6" xfId="13910" xr:uid="{00000000-0005-0000-0000-000056360000}"/>
    <cellStyle name="Normal 2 2 2 2 4 13 4 7" xfId="13911" xr:uid="{00000000-0005-0000-0000-000057360000}"/>
    <cellStyle name="Normal 2 2 2 2 4 13 4 8" xfId="13912" xr:uid="{00000000-0005-0000-0000-000058360000}"/>
    <cellStyle name="Normal 2 2 2 2 4 13 4 9" xfId="13913" xr:uid="{00000000-0005-0000-0000-000059360000}"/>
    <cellStyle name="Normal 2 2 2 2 4 13 5" xfId="13914" xr:uid="{00000000-0005-0000-0000-00005A360000}"/>
    <cellStyle name="Normal 2 2 2 2 4 13 5 10" xfId="13915" xr:uid="{00000000-0005-0000-0000-00005B360000}"/>
    <cellStyle name="Normal 2 2 2 2 4 13 5 2" xfId="13916" xr:uid="{00000000-0005-0000-0000-00005C360000}"/>
    <cellStyle name="Normal 2 2 2 2 4 13 5 3" xfId="13917" xr:uid="{00000000-0005-0000-0000-00005D360000}"/>
    <cellStyle name="Normal 2 2 2 2 4 13 5 4" xfId="13918" xr:uid="{00000000-0005-0000-0000-00005E360000}"/>
    <cellStyle name="Normal 2 2 2 2 4 13 5 5" xfId="13919" xr:uid="{00000000-0005-0000-0000-00005F360000}"/>
    <cellStyle name="Normal 2 2 2 2 4 13 5 6" xfId="13920" xr:uid="{00000000-0005-0000-0000-000060360000}"/>
    <cellStyle name="Normal 2 2 2 2 4 13 5 7" xfId="13921" xr:uid="{00000000-0005-0000-0000-000061360000}"/>
    <cellStyle name="Normal 2 2 2 2 4 13 5 8" xfId="13922" xr:uid="{00000000-0005-0000-0000-000062360000}"/>
    <cellStyle name="Normal 2 2 2 2 4 13 5 9" xfId="13923" xr:uid="{00000000-0005-0000-0000-000063360000}"/>
    <cellStyle name="Normal 2 2 2 2 4 13 6" xfId="13924" xr:uid="{00000000-0005-0000-0000-000064360000}"/>
    <cellStyle name="Normal 2 2 2 2 4 13 7" xfId="13925" xr:uid="{00000000-0005-0000-0000-000065360000}"/>
    <cellStyle name="Normal 2 2 2 2 4 13 8" xfId="13926" xr:uid="{00000000-0005-0000-0000-000066360000}"/>
    <cellStyle name="Normal 2 2 2 2 4 13 9" xfId="13927" xr:uid="{00000000-0005-0000-0000-000067360000}"/>
    <cellStyle name="Normal 2 2 2 2 4 14" xfId="13928" xr:uid="{00000000-0005-0000-0000-000068360000}"/>
    <cellStyle name="Normal 2 2 2 2 4 14 10" xfId="13929" xr:uid="{00000000-0005-0000-0000-000069360000}"/>
    <cellStyle name="Normal 2 2 2 2 4 14 11" xfId="13930" xr:uid="{00000000-0005-0000-0000-00006A360000}"/>
    <cellStyle name="Normal 2 2 2 2 4 14 12" xfId="13931" xr:uid="{00000000-0005-0000-0000-00006B360000}"/>
    <cellStyle name="Normal 2 2 2 2 4 14 13" xfId="13932" xr:uid="{00000000-0005-0000-0000-00006C360000}"/>
    <cellStyle name="Normal 2 2 2 2 4 14 14" xfId="13933" xr:uid="{00000000-0005-0000-0000-00006D360000}"/>
    <cellStyle name="Normal 2 2 2 2 4 14 2" xfId="13934" xr:uid="{00000000-0005-0000-0000-00006E360000}"/>
    <cellStyle name="Normal 2 2 2 2 4 14 2 10" xfId="13935" xr:uid="{00000000-0005-0000-0000-00006F360000}"/>
    <cellStyle name="Normal 2 2 2 2 4 14 2 2" xfId="13936" xr:uid="{00000000-0005-0000-0000-000070360000}"/>
    <cellStyle name="Normal 2 2 2 2 4 14 2 3" xfId="13937" xr:uid="{00000000-0005-0000-0000-000071360000}"/>
    <cellStyle name="Normal 2 2 2 2 4 14 2 4" xfId="13938" xr:uid="{00000000-0005-0000-0000-000072360000}"/>
    <cellStyle name="Normal 2 2 2 2 4 14 2 5" xfId="13939" xr:uid="{00000000-0005-0000-0000-000073360000}"/>
    <cellStyle name="Normal 2 2 2 2 4 14 2 6" xfId="13940" xr:uid="{00000000-0005-0000-0000-000074360000}"/>
    <cellStyle name="Normal 2 2 2 2 4 14 2 7" xfId="13941" xr:uid="{00000000-0005-0000-0000-000075360000}"/>
    <cellStyle name="Normal 2 2 2 2 4 14 2 8" xfId="13942" xr:uid="{00000000-0005-0000-0000-000076360000}"/>
    <cellStyle name="Normal 2 2 2 2 4 14 2 9" xfId="13943" xr:uid="{00000000-0005-0000-0000-000077360000}"/>
    <cellStyle name="Normal 2 2 2 2 4 14 3" xfId="13944" xr:uid="{00000000-0005-0000-0000-000078360000}"/>
    <cellStyle name="Normal 2 2 2 2 4 14 3 10" xfId="13945" xr:uid="{00000000-0005-0000-0000-000079360000}"/>
    <cellStyle name="Normal 2 2 2 2 4 14 3 2" xfId="13946" xr:uid="{00000000-0005-0000-0000-00007A360000}"/>
    <cellStyle name="Normal 2 2 2 2 4 14 3 3" xfId="13947" xr:uid="{00000000-0005-0000-0000-00007B360000}"/>
    <cellStyle name="Normal 2 2 2 2 4 14 3 4" xfId="13948" xr:uid="{00000000-0005-0000-0000-00007C360000}"/>
    <cellStyle name="Normal 2 2 2 2 4 14 3 5" xfId="13949" xr:uid="{00000000-0005-0000-0000-00007D360000}"/>
    <cellStyle name="Normal 2 2 2 2 4 14 3 6" xfId="13950" xr:uid="{00000000-0005-0000-0000-00007E360000}"/>
    <cellStyle name="Normal 2 2 2 2 4 14 3 7" xfId="13951" xr:uid="{00000000-0005-0000-0000-00007F360000}"/>
    <cellStyle name="Normal 2 2 2 2 4 14 3 8" xfId="13952" xr:uid="{00000000-0005-0000-0000-000080360000}"/>
    <cellStyle name="Normal 2 2 2 2 4 14 3 9" xfId="13953" xr:uid="{00000000-0005-0000-0000-000081360000}"/>
    <cellStyle name="Normal 2 2 2 2 4 14 4" xfId="13954" xr:uid="{00000000-0005-0000-0000-000082360000}"/>
    <cellStyle name="Normal 2 2 2 2 4 14 4 10" xfId="13955" xr:uid="{00000000-0005-0000-0000-000083360000}"/>
    <cellStyle name="Normal 2 2 2 2 4 14 4 2" xfId="13956" xr:uid="{00000000-0005-0000-0000-000084360000}"/>
    <cellStyle name="Normal 2 2 2 2 4 14 4 3" xfId="13957" xr:uid="{00000000-0005-0000-0000-000085360000}"/>
    <cellStyle name="Normal 2 2 2 2 4 14 4 4" xfId="13958" xr:uid="{00000000-0005-0000-0000-000086360000}"/>
    <cellStyle name="Normal 2 2 2 2 4 14 4 5" xfId="13959" xr:uid="{00000000-0005-0000-0000-000087360000}"/>
    <cellStyle name="Normal 2 2 2 2 4 14 4 6" xfId="13960" xr:uid="{00000000-0005-0000-0000-000088360000}"/>
    <cellStyle name="Normal 2 2 2 2 4 14 4 7" xfId="13961" xr:uid="{00000000-0005-0000-0000-000089360000}"/>
    <cellStyle name="Normal 2 2 2 2 4 14 4 8" xfId="13962" xr:uid="{00000000-0005-0000-0000-00008A360000}"/>
    <cellStyle name="Normal 2 2 2 2 4 14 4 9" xfId="13963" xr:uid="{00000000-0005-0000-0000-00008B360000}"/>
    <cellStyle name="Normal 2 2 2 2 4 14 5" xfId="13964" xr:uid="{00000000-0005-0000-0000-00008C360000}"/>
    <cellStyle name="Normal 2 2 2 2 4 14 5 10" xfId="13965" xr:uid="{00000000-0005-0000-0000-00008D360000}"/>
    <cellStyle name="Normal 2 2 2 2 4 14 5 2" xfId="13966" xr:uid="{00000000-0005-0000-0000-00008E360000}"/>
    <cellStyle name="Normal 2 2 2 2 4 14 5 3" xfId="13967" xr:uid="{00000000-0005-0000-0000-00008F360000}"/>
    <cellStyle name="Normal 2 2 2 2 4 14 5 4" xfId="13968" xr:uid="{00000000-0005-0000-0000-000090360000}"/>
    <cellStyle name="Normal 2 2 2 2 4 14 5 5" xfId="13969" xr:uid="{00000000-0005-0000-0000-000091360000}"/>
    <cellStyle name="Normal 2 2 2 2 4 14 5 6" xfId="13970" xr:uid="{00000000-0005-0000-0000-000092360000}"/>
    <cellStyle name="Normal 2 2 2 2 4 14 5 7" xfId="13971" xr:uid="{00000000-0005-0000-0000-000093360000}"/>
    <cellStyle name="Normal 2 2 2 2 4 14 5 8" xfId="13972" xr:uid="{00000000-0005-0000-0000-000094360000}"/>
    <cellStyle name="Normal 2 2 2 2 4 14 5 9" xfId="13973" xr:uid="{00000000-0005-0000-0000-000095360000}"/>
    <cellStyle name="Normal 2 2 2 2 4 14 6" xfId="13974" xr:uid="{00000000-0005-0000-0000-000096360000}"/>
    <cellStyle name="Normal 2 2 2 2 4 14 7" xfId="13975" xr:uid="{00000000-0005-0000-0000-000097360000}"/>
    <cellStyle name="Normal 2 2 2 2 4 14 8" xfId="13976" xr:uid="{00000000-0005-0000-0000-000098360000}"/>
    <cellStyle name="Normal 2 2 2 2 4 14 9" xfId="13977" xr:uid="{00000000-0005-0000-0000-000099360000}"/>
    <cellStyle name="Normal 2 2 2 2 4 15" xfId="13978" xr:uid="{00000000-0005-0000-0000-00009A360000}"/>
    <cellStyle name="Normal 2 2 2 2 4 15 10" xfId="13979" xr:uid="{00000000-0005-0000-0000-00009B360000}"/>
    <cellStyle name="Normal 2 2 2 2 4 15 11" xfId="13980" xr:uid="{00000000-0005-0000-0000-00009C360000}"/>
    <cellStyle name="Normal 2 2 2 2 4 15 12" xfId="13981" xr:uid="{00000000-0005-0000-0000-00009D360000}"/>
    <cellStyle name="Normal 2 2 2 2 4 15 13" xfId="13982" xr:uid="{00000000-0005-0000-0000-00009E360000}"/>
    <cellStyle name="Normal 2 2 2 2 4 15 14" xfId="13983" xr:uid="{00000000-0005-0000-0000-00009F360000}"/>
    <cellStyle name="Normal 2 2 2 2 4 15 2" xfId="13984" xr:uid="{00000000-0005-0000-0000-0000A0360000}"/>
    <cellStyle name="Normal 2 2 2 2 4 15 2 10" xfId="13985" xr:uid="{00000000-0005-0000-0000-0000A1360000}"/>
    <cellStyle name="Normal 2 2 2 2 4 15 2 2" xfId="13986" xr:uid="{00000000-0005-0000-0000-0000A2360000}"/>
    <cellStyle name="Normal 2 2 2 2 4 15 2 3" xfId="13987" xr:uid="{00000000-0005-0000-0000-0000A3360000}"/>
    <cellStyle name="Normal 2 2 2 2 4 15 2 4" xfId="13988" xr:uid="{00000000-0005-0000-0000-0000A4360000}"/>
    <cellStyle name="Normal 2 2 2 2 4 15 2 5" xfId="13989" xr:uid="{00000000-0005-0000-0000-0000A5360000}"/>
    <cellStyle name="Normal 2 2 2 2 4 15 2 6" xfId="13990" xr:uid="{00000000-0005-0000-0000-0000A6360000}"/>
    <cellStyle name="Normal 2 2 2 2 4 15 2 7" xfId="13991" xr:uid="{00000000-0005-0000-0000-0000A7360000}"/>
    <cellStyle name="Normal 2 2 2 2 4 15 2 8" xfId="13992" xr:uid="{00000000-0005-0000-0000-0000A8360000}"/>
    <cellStyle name="Normal 2 2 2 2 4 15 2 9" xfId="13993" xr:uid="{00000000-0005-0000-0000-0000A9360000}"/>
    <cellStyle name="Normal 2 2 2 2 4 15 3" xfId="13994" xr:uid="{00000000-0005-0000-0000-0000AA360000}"/>
    <cellStyle name="Normal 2 2 2 2 4 15 3 10" xfId="13995" xr:uid="{00000000-0005-0000-0000-0000AB360000}"/>
    <cellStyle name="Normal 2 2 2 2 4 15 3 2" xfId="13996" xr:uid="{00000000-0005-0000-0000-0000AC360000}"/>
    <cellStyle name="Normal 2 2 2 2 4 15 3 3" xfId="13997" xr:uid="{00000000-0005-0000-0000-0000AD360000}"/>
    <cellStyle name="Normal 2 2 2 2 4 15 3 4" xfId="13998" xr:uid="{00000000-0005-0000-0000-0000AE360000}"/>
    <cellStyle name="Normal 2 2 2 2 4 15 3 5" xfId="13999" xr:uid="{00000000-0005-0000-0000-0000AF360000}"/>
    <cellStyle name="Normal 2 2 2 2 4 15 3 6" xfId="14000" xr:uid="{00000000-0005-0000-0000-0000B0360000}"/>
    <cellStyle name="Normal 2 2 2 2 4 15 3 7" xfId="14001" xr:uid="{00000000-0005-0000-0000-0000B1360000}"/>
    <cellStyle name="Normal 2 2 2 2 4 15 3 8" xfId="14002" xr:uid="{00000000-0005-0000-0000-0000B2360000}"/>
    <cellStyle name="Normal 2 2 2 2 4 15 3 9" xfId="14003" xr:uid="{00000000-0005-0000-0000-0000B3360000}"/>
    <cellStyle name="Normal 2 2 2 2 4 15 4" xfId="14004" xr:uid="{00000000-0005-0000-0000-0000B4360000}"/>
    <cellStyle name="Normal 2 2 2 2 4 15 4 10" xfId="14005" xr:uid="{00000000-0005-0000-0000-0000B5360000}"/>
    <cellStyle name="Normal 2 2 2 2 4 15 4 2" xfId="14006" xr:uid="{00000000-0005-0000-0000-0000B6360000}"/>
    <cellStyle name="Normal 2 2 2 2 4 15 4 3" xfId="14007" xr:uid="{00000000-0005-0000-0000-0000B7360000}"/>
    <cellStyle name="Normal 2 2 2 2 4 15 4 4" xfId="14008" xr:uid="{00000000-0005-0000-0000-0000B8360000}"/>
    <cellStyle name="Normal 2 2 2 2 4 15 4 5" xfId="14009" xr:uid="{00000000-0005-0000-0000-0000B9360000}"/>
    <cellStyle name="Normal 2 2 2 2 4 15 4 6" xfId="14010" xr:uid="{00000000-0005-0000-0000-0000BA360000}"/>
    <cellStyle name="Normal 2 2 2 2 4 15 4 7" xfId="14011" xr:uid="{00000000-0005-0000-0000-0000BB360000}"/>
    <cellStyle name="Normal 2 2 2 2 4 15 4 8" xfId="14012" xr:uid="{00000000-0005-0000-0000-0000BC360000}"/>
    <cellStyle name="Normal 2 2 2 2 4 15 4 9" xfId="14013" xr:uid="{00000000-0005-0000-0000-0000BD360000}"/>
    <cellStyle name="Normal 2 2 2 2 4 15 5" xfId="14014" xr:uid="{00000000-0005-0000-0000-0000BE360000}"/>
    <cellStyle name="Normal 2 2 2 2 4 15 5 10" xfId="14015" xr:uid="{00000000-0005-0000-0000-0000BF360000}"/>
    <cellStyle name="Normal 2 2 2 2 4 15 5 2" xfId="14016" xr:uid="{00000000-0005-0000-0000-0000C0360000}"/>
    <cellStyle name="Normal 2 2 2 2 4 15 5 3" xfId="14017" xr:uid="{00000000-0005-0000-0000-0000C1360000}"/>
    <cellStyle name="Normal 2 2 2 2 4 15 5 4" xfId="14018" xr:uid="{00000000-0005-0000-0000-0000C2360000}"/>
    <cellStyle name="Normal 2 2 2 2 4 15 5 5" xfId="14019" xr:uid="{00000000-0005-0000-0000-0000C3360000}"/>
    <cellStyle name="Normal 2 2 2 2 4 15 5 6" xfId="14020" xr:uid="{00000000-0005-0000-0000-0000C4360000}"/>
    <cellStyle name="Normal 2 2 2 2 4 15 5 7" xfId="14021" xr:uid="{00000000-0005-0000-0000-0000C5360000}"/>
    <cellStyle name="Normal 2 2 2 2 4 15 5 8" xfId="14022" xr:uid="{00000000-0005-0000-0000-0000C6360000}"/>
    <cellStyle name="Normal 2 2 2 2 4 15 5 9" xfId="14023" xr:uid="{00000000-0005-0000-0000-0000C7360000}"/>
    <cellStyle name="Normal 2 2 2 2 4 15 6" xfId="14024" xr:uid="{00000000-0005-0000-0000-0000C8360000}"/>
    <cellStyle name="Normal 2 2 2 2 4 15 7" xfId="14025" xr:uid="{00000000-0005-0000-0000-0000C9360000}"/>
    <cellStyle name="Normal 2 2 2 2 4 15 8" xfId="14026" xr:uid="{00000000-0005-0000-0000-0000CA360000}"/>
    <cellStyle name="Normal 2 2 2 2 4 15 9" xfId="14027" xr:uid="{00000000-0005-0000-0000-0000CB360000}"/>
    <cellStyle name="Normal 2 2 2 2 4 16" xfId="14028" xr:uid="{00000000-0005-0000-0000-0000CC360000}"/>
    <cellStyle name="Normal 2 2 2 2 4 16 10" xfId="14029" xr:uid="{00000000-0005-0000-0000-0000CD360000}"/>
    <cellStyle name="Normal 2 2 2 2 4 16 11" xfId="14030" xr:uid="{00000000-0005-0000-0000-0000CE360000}"/>
    <cellStyle name="Normal 2 2 2 2 4 16 12" xfId="14031" xr:uid="{00000000-0005-0000-0000-0000CF360000}"/>
    <cellStyle name="Normal 2 2 2 2 4 16 13" xfId="14032" xr:uid="{00000000-0005-0000-0000-0000D0360000}"/>
    <cellStyle name="Normal 2 2 2 2 4 16 14" xfId="14033" xr:uid="{00000000-0005-0000-0000-0000D1360000}"/>
    <cellStyle name="Normal 2 2 2 2 4 16 2" xfId="14034" xr:uid="{00000000-0005-0000-0000-0000D2360000}"/>
    <cellStyle name="Normal 2 2 2 2 4 16 2 10" xfId="14035" xr:uid="{00000000-0005-0000-0000-0000D3360000}"/>
    <cellStyle name="Normal 2 2 2 2 4 16 2 2" xfId="14036" xr:uid="{00000000-0005-0000-0000-0000D4360000}"/>
    <cellStyle name="Normal 2 2 2 2 4 16 2 3" xfId="14037" xr:uid="{00000000-0005-0000-0000-0000D5360000}"/>
    <cellStyle name="Normal 2 2 2 2 4 16 2 4" xfId="14038" xr:uid="{00000000-0005-0000-0000-0000D6360000}"/>
    <cellStyle name="Normal 2 2 2 2 4 16 2 5" xfId="14039" xr:uid="{00000000-0005-0000-0000-0000D7360000}"/>
    <cellStyle name="Normal 2 2 2 2 4 16 2 6" xfId="14040" xr:uid="{00000000-0005-0000-0000-0000D8360000}"/>
    <cellStyle name="Normal 2 2 2 2 4 16 2 7" xfId="14041" xr:uid="{00000000-0005-0000-0000-0000D9360000}"/>
    <cellStyle name="Normal 2 2 2 2 4 16 2 8" xfId="14042" xr:uid="{00000000-0005-0000-0000-0000DA360000}"/>
    <cellStyle name="Normal 2 2 2 2 4 16 2 9" xfId="14043" xr:uid="{00000000-0005-0000-0000-0000DB360000}"/>
    <cellStyle name="Normal 2 2 2 2 4 16 3" xfId="14044" xr:uid="{00000000-0005-0000-0000-0000DC360000}"/>
    <cellStyle name="Normal 2 2 2 2 4 16 3 10" xfId="14045" xr:uid="{00000000-0005-0000-0000-0000DD360000}"/>
    <cellStyle name="Normal 2 2 2 2 4 16 3 2" xfId="14046" xr:uid="{00000000-0005-0000-0000-0000DE360000}"/>
    <cellStyle name="Normal 2 2 2 2 4 16 3 3" xfId="14047" xr:uid="{00000000-0005-0000-0000-0000DF360000}"/>
    <cellStyle name="Normal 2 2 2 2 4 16 3 4" xfId="14048" xr:uid="{00000000-0005-0000-0000-0000E0360000}"/>
    <cellStyle name="Normal 2 2 2 2 4 16 3 5" xfId="14049" xr:uid="{00000000-0005-0000-0000-0000E1360000}"/>
    <cellStyle name="Normal 2 2 2 2 4 16 3 6" xfId="14050" xr:uid="{00000000-0005-0000-0000-0000E2360000}"/>
    <cellStyle name="Normal 2 2 2 2 4 16 3 7" xfId="14051" xr:uid="{00000000-0005-0000-0000-0000E3360000}"/>
    <cellStyle name="Normal 2 2 2 2 4 16 3 8" xfId="14052" xr:uid="{00000000-0005-0000-0000-0000E4360000}"/>
    <cellStyle name="Normal 2 2 2 2 4 16 3 9" xfId="14053" xr:uid="{00000000-0005-0000-0000-0000E5360000}"/>
    <cellStyle name="Normal 2 2 2 2 4 16 4" xfId="14054" xr:uid="{00000000-0005-0000-0000-0000E6360000}"/>
    <cellStyle name="Normal 2 2 2 2 4 16 4 10" xfId="14055" xr:uid="{00000000-0005-0000-0000-0000E7360000}"/>
    <cellStyle name="Normal 2 2 2 2 4 16 4 2" xfId="14056" xr:uid="{00000000-0005-0000-0000-0000E8360000}"/>
    <cellStyle name="Normal 2 2 2 2 4 16 4 3" xfId="14057" xr:uid="{00000000-0005-0000-0000-0000E9360000}"/>
    <cellStyle name="Normal 2 2 2 2 4 16 4 4" xfId="14058" xr:uid="{00000000-0005-0000-0000-0000EA360000}"/>
    <cellStyle name="Normal 2 2 2 2 4 16 4 5" xfId="14059" xr:uid="{00000000-0005-0000-0000-0000EB360000}"/>
    <cellStyle name="Normal 2 2 2 2 4 16 4 6" xfId="14060" xr:uid="{00000000-0005-0000-0000-0000EC360000}"/>
    <cellStyle name="Normal 2 2 2 2 4 16 4 7" xfId="14061" xr:uid="{00000000-0005-0000-0000-0000ED360000}"/>
    <cellStyle name="Normal 2 2 2 2 4 16 4 8" xfId="14062" xr:uid="{00000000-0005-0000-0000-0000EE360000}"/>
    <cellStyle name="Normal 2 2 2 2 4 16 4 9" xfId="14063" xr:uid="{00000000-0005-0000-0000-0000EF360000}"/>
    <cellStyle name="Normal 2 2 2 2 4 16 5" xfId="14064" xr:uid="{00000000-0005-0000-0000-0000F0360000}"/>
    <cellStyle name="Normal 2 2 2 2 4 16 5 10" xfId="14065" xr:uid="{00000000-0005-0000-0000-0000F1360000}"/>
    <cellStyle name="Normal 2 2 2 2 4 16 5 2" xfId="14066" xr:uid="{00000000-0005-0000-0000-0000F2360000}"/>
    <cellStyle name="Normal 2 2 2 2 4 16 5 3" xfId="14067" xr:uid="{00000000-0005-0000-0000-0000F3360000}"/>
    <cellStyle name="Normal 2 2 2 2 4 16 5 4" xfId="14068" xr:uid="{00000000-0005-0000-0000-0000F4360000}"/>
    <cellStyle name="Normal 2 2 2 2 4 16 5 5" xfId="14069" xr:uid="{00000000-0005-0000-0000-0000F5360000}"/>
    <cellStyle name="Normal 2 2 2 2 4 16 5 6" xfId="14070" xr:uid="{00000000-0005-0000-0000-0000F6360000}"/>
    <cellStyle name="Normal 2 2 2 2 4 16 5 7" xfId="14071" xr:uid="{00000000-0005-0000-0000-0000F7360000}"/>
    <cellStyle name="Normal 2 2 2 2 4 16 5 8" xfId="14072" xr:uid="{00000000-0005-0000-0000-0000F8360000}"/>
    <cellStyle name="Normal 2 2 2 2 4 16 5 9" xfId="14073" xr:uid="{00000000-0005-0000-0000-0000F9360000}"/>
    <cellStyle name="Normal 2 2 2 2 4 16 6" xfId="14074" xr:uid="{00000000-0005-0000-0000-0000FA360000}"/>
    <cellStyle name="Normal 2 2 2 2 4 16 7" xfId="14075" xr:uid="{00000000-0005-0000-0000-0000FB360000}"/>
    <cellStyle name="Normal 2 2 2 2 4 16 8" xfId="14076" xr:uid="{00000000-0005-0000-0000-0000FC360000}"/>
    <cellStyle name="Normal 2 2 2 2 4 16 9" xfId="14077" xr:uid="{00000000-0005-0000-0000-0000FD360000}"/>
    <cellStyle name="Normal 2 2 2 2 4 17" xfId="14078" xr:uid="{00000000-0005-0000-0000-0000FE360000}"/>
    <cellStyle name="Normal 2 2 2 2 4 17 10" xfId="14079" xr:uid="{00000000-0005-0000-0000-0000FF360000}"/>
    <cellStyle name="Normal 2 2 2 2 4 17 11" xfId="14080" xr:uid="{00000000-0005-0000-0000-000000370000}"/>
    <cellStyle name="Normal 2 2 2 2 4 17 12" xfId="14081" xr:uid="{00000000-0005-0000-0000-000001370000}"/>
    <cellStyle name="Normal 2 2 2 2 4 17 13" xfId="14082" xr:uid="{00000000-0005-0000-0000-000002370000}"/>
    <cellStyle name="Normal 2 2 2 2 4 17 14" xfId="14083" xr:uid="{00000000-0005-0000-0000-000003370000}"/>
    <cellStyle name="Normal 2 2 2 2 4 17 2" xfId="14084" xr:uid="{00000000-0005-0000-0000-000004370000}"/>
    <cellStyle name="Normal 2 2 2 2 4 17 2 10" xfId="14085" xr:uid="{00000000-0005-0000-0000-000005370000}"/>
    <cellStyle name="Normal 2 2 2 2 4 17 2 2" xfId="14086" xr:uid="{00000000-0005-0000-0000-000006370000}"/>
    <cellStyle name="Normal 2 2 2 2 4 17 2 3" xfId="14087" xr:uid="{00000000-0005-0000-0000-000007370000}"/>
    <cellStyle name="Normal 2 2 2 2 4 17 2 4" xfId="14088" xr:uid="{00000000-0005-0000-0000-000008370000}"/>
    <cellStyle name="Normal 2 2 2 2 4 17 2 5" xfId="14089" xr:uid="{00000000-0005-0000-0000-000009370000}"/>
    <cellStyle name="Normal 2 2 2 2 4 17 2 6" xfId="14090" xr:uid="{00000000-0005-0000-0000-00000A370000}"/>
    <cellStyle name="Normal 2 2 2 2 4 17 2 7" xfId="14091" xr:uid="{00000000-0005-0000-0000-00000B370000}"/>
    <cellStyle name="Normal 2 2 2 2 4 17 2 8" xfId="14092" xr:uid="{00000000-0005-0000-0000-00000C370000}"/>
    <cellStyle name="Normal 2 2 2 2 4 17 2 9" xfId="14093" xr:uid="{00000000-0005-0000-0000-00000D370000}"/>
    <cellStyle name="Normal 2 2 2 2 4 17 3" xfId="14094" xr:uid="{00000000-0005-0000-0000-00000E370000}"/>
    <cellStyle name="Normal 2 2 2 2 4 17 3 10" xfId="14095" xr:uid="{00000000-0005-0000-0000-00000F370000}"/>
    <cellStyle name="Normal 2 2 2 2 4 17 3 2" xfId="14096" xr:uid="{00000000-0005-0000-0000-000010370000}"/>
    <cellStyle name="Normal 2 2 2 2 4 17 3 3" xfId="14097" xr:uid="{00000000-0005-0000-0000-000011370000}"/>
    <cellStyle name="Normal 2 2 2 2 4 17 3 4" xfId="14098" xr:uid="{00000000-0005-0000-0000-000012370000}"/>
    <cellStyle name="Normal 2 2 2 2 4 17 3 5" xfId="14099" xr:uid="{00000000-0005-0000-0000-000013370000}"/>
    <cellStyle name="Normal 2 2 2 2 4 17 3 6" xfId="14100" xr:uid="{00000000-0005-0000-0000-000014370000}"/>
    <cellStyle name="Normal 2 2 2 2 4 17 3 7" xfId="14101" xr:uid="{00000000-0005-0000-0000-000015370000}"/>
    <cellStyle name="Normal 2 2 2 2 4 17 3 8" xfId="14102" xr:uid="{00000000-0005-0000-0000-000016370000}"/>
    <cellStyle name="Normal 2 2 2 2 4 17 3 9" xfId="14103" xr:uid="{00000000-0005-0000-0000-000017370000}"/>
    <cellStyle name="Normal 2 2 2 2 4 17 4" xfId="14104" xr:uid="{00000000-0005-0000-0000-000018370000}"/>
    <cellStyle name="Normal 2 2 2 2 4 17 4 10" xfId="14105" xr:uid="{00000000-0005-0000-0000-000019370000}"/>
    <cellStyle name="Normal 2 2 2 2 4 17 4 2" xfId="14106" xr:uid="{00000000-0005-0000-0000-00001A370000}"/>
    <cellStyle name="Normal 2 2 2 2 4 17 4 3" xfId="14107" xr:uid="{00000000-0005-0000-0000-00001B370000}"/>
    <cellStyle name="Normal 2 2 2 2 4 17 4 4" xfId="14108" xr:uid="{00000000-0005-0000-0000-00001C370000}"/>
    <cellStyle name="Normal 2 2 2 2 4 17 4 5" xfId="14109" xr:uid="{00000000-0005-0000-0000-00001D370000}"/>
    <cellStyle name="Normal 2 2 2 2 4 17 4 6" xfId="14110" xr:uid="{00000000-0005-0000-0000-00001E370000}"/>
    <cellStyle name="Normal 2 2 2 2 4 17 4 7" xfId="14111" xr:uid="{00000000-0005-0000-0000-00001F370000}"/>
    <cellStyle name="Normal 2 2 2 2 4 17 4 8" xfId="14112" xr:uid="{00000000-0005-0000-0000-000020370000}"/>
    <cellStyle name="Normal 2 2 2 2 4 17 4 9" xfId="14113" xr:uid="{00000000-0005-0000-0000-000021370000}"/>
    <cellStyle name="Normal 2 2 2 2 4 17 5" xfId="14114" xr:uid="{00000000-0005-0000-0000-000022370000}"/>
    <cellStyle name="Normal 2 2 2 2 4 17 5 10" xfId="14115" xr:uid="{00000000-0005-0000-0000-000023370000}"/>
    <cellStyle name="Normal 2 2 2 2 4 17 5 2" xfId="14116" xr:uid="{00000000-0005-0000-0000-000024370000}"/>
    <cellStyle name="Normal 2 2 2 2 4 17 5 3" xfId="14117" xr:uid="{00000000-0005-0000-0000-000025370000}"/>
    <cellStyle name="Normal 2 2 2 2 4 17 5 4" xfId="14118" xr:uid="{00000000-0005-0000-0000-000026370000}"/>
    <cellStyle name="Normal 2 2 2 2 4 17 5 5" xfId="14119" xr:uid="{00000000-0005-0000-0000-000027370000}"/>
    <cellStyle name="Normal 2 2 2 2 4 17 5 6" xfId="14120" xr:uid="{00000000-0005-0000-0000-000028370000}"/>
    <cellStyle name="Normal 2 2 2 2 4 17 5 7" xfId="14121" xr:uid="{00000000-0005-0000-0000-000029370000}"/>
    <cellStyle name="Normal 2 2 2 2 4 17 5 8" xfId="14122" xr:uid="{00000000-0005-0000-0000-00002A370000}"/>
    <cellStyle name="Normal 2 2 2 2 4 17 5 9" xfId="14123" xr:uid="{00000000-0005-0000-0000-00002B370000}"/>
    <cellStyle name="Normal 2 2 2 2 4 17 6" xfId="14124" xr:uid="{00000000-0005-0000-0000-00002C370000}"/>
    <cellStyle name="Normal 2 2 2 2 4 17 7" xfId="14125" xr:uid="{00000000-0005-0000-0000-00002D370000}"/>
    <cellStyle name="Normal 2 2 2 2 4 17 8" xfId="14126" xr:uid="{00000000-0005-0000-0000-00002E370000}"/>
    <cellStyle name="Normal 2 2 2 2 4 17 9" xfId="14127" xr:uid="{00000000-0005-0000-0000-00002F370000}"/>
    <cellStyle name="Normal 2 2 2 2 4 18" xfId="14128" xr:uid="{00000000-0005-0000-0000-000030370000}"/>
    <cellStyle name="Normal 2 2 2 2 4 18 10" xfId="14129" xr:uid="{00000000-0005-0000-0000-000031370000}"/>
    <cellStyle name="Normal 2 2 2 2 4 18 11" xfId="14130" xr:uid="{00000000-0005-0000-0000-000032370000}"/>
    <cellStyle name="Normal 2 2 2 2 4 18 12" xfId="14131" xr:uid="{00000000-0005-0000-0000-000033370000}"/>
    <cellStyle name="Normal 2 2 2 2 4 18 13" xfId="14132" xr:uid="{00000000-0005-0000-0000-000034370000}"/>
    <cellStyle name="Normal 2 2 2 2 4 18 14" xfId="14133" xr:uid="{00000000-0005-0000-0000-000035370000}"/>
    <cellStyle name="Normal 2 2 2 2 4 18 2" xfId="14134" xr:uid="{00000000-0005-0000-0000-000036370000}"/>
    <cellStyle name="Normal 2 2 2 2 4 18 2 10" xfId="14135" xr:uid="{00000000-0005-0000-0000-000037370000}"/>
    <cellStyle name="Normal 2 2 2 2 4 18 2 2" xfId="14136" xr:uid="{00000000-0005-0000-0000-000038370000}"/>
    <cellStyle name="Normal 2 2 2 2 4 18 2 3" xfId="14137" xr:uid="{00000000-0005-0000-0000-000039370000}"/>
    <cellStyle name="Normal 2 2 2 2 4 18 2 4" xfId="14138" xr:uid="{00000000-0005-0000-0000-00003A370000}"/>
    <cellStyle name="Normal 2 2 2 2 4 18 2 5" xfId="14139" xr:uid="{00000000-0005-0000-0000-00003B370000}"/>
    <cellStyle name="Normal 2 2 2 2 4 18 2 6" xfId="14140" xr:uid="{00000000-0005-0000-0000-00003C370000}"/>
    <cellStyle name="Normal 2 2 2 2 4 18 2 7" xfId="14141" xr:uid="{00000000-0005-0000-0000-00003D370000}"/>
    <cellStyle name="Normal 2 2 2 2 4 18 2 8" xfId="14142" xr:uid="{00000000-0005-0000-0000-00003E370000}"/>
    <cellStyle name="Normal 2 2 2 2 4 18 2 9" xfId="14143" xr:uid="{00000000-0005-0000-0000-00003F370000}"/>
    <cellStyle name="Normal 2 2 2 2 4 18 3" xfId="14144" xr:uid="{00000000-0005-0000-0000-000040370000}"/>
    <cellStyle name="Normal 2 2 2 2 4 18 3 10" xfId="14145" xr:uid="{00000000-0005-0000-0000-000041370000}"/>
    <cellStyle name="Normal 2 2 2 2 4 18 3 2" xfId="14146" xr:uid="{00000000-0005-0000-0000-000042370000}"/>
    <cellStyle name="Normal 2 2 2 2 4 18 3 3" xfId="14147" xr:uid="{00000000-0005-0000-0000-000043370000}"/>
    <cellStyle name="Normal 2 2 2 2 4 18 3 4" xfId="14148" xr:uid="{00000000-0005-0000-0000-000044370000}"/>
    <cellStyle name="Normal 2 2 2 2 4 18 3 5" xfId="14149" xr:uid="{00000000-0005-0000-0000-000045370000}"/>
    <cellStyle name="Normal 2 2 2 2 4 18 3 6" xfId="14150" xr:uid="{00000000-0005-0000-0000-000046370000}"/>
    <cellStyle name="Normal 2 2 2 2 4 18 3 7" xfId="14151" xr:uid="{00000000-0005-0000-0000-000047370000}"/>
    <cellStyle name="Normal 2 2 2 2 4 18 3 8" xfId="14152" xr:uid="{00000000-0005-0000-0000-000048370000}"/>
    <cellStyle name="Normal 2 2 2 2 4 18 3 9" xfId="14153" xr:uid="{00000000-0005-0000-0000-000049370000}"/>
    <cellStyle name="Normal 2 2 2 2 4 18 4" xfId="14154" xr:uid="{00000000-0005-0000-0000-00004A370000}"/>
    <cellStyle name="Normal 2 2 2 2 4 18 4 10" xfId="14155" xr:uid="{00000000-0005-0000-0000-00004B370000}"/>
    <cellStyle name="Normal 2 2 2 2 4 18 4 2" xfId="14156" xr:uid="{00000000-0005-0000-0000-00004C370000}"/>
    <cellStyle name="Normal 2 2 2 2 4 18 4 3" xfId="14157" xr:uid="{00000000-0005-0000-0000-00004D370000}"/>
    <cellStyle name="Normal 2 2 2 2 4 18 4 4" xfId="14158" xr:uid="{00000000-0005-0000-0000-00004E370000}"/>
    <cellStyle name="Normal 2 2 2 2 4 18 4 5" xfId="14159" xr:uid="{00000000-0005-0000-0000-00004F370000}"/>
    <cellStyle name="Normal 2 2 2 2 4 18 4 6" xfId="14160" xr:uid="{00000000-0005-0000-0000-000050370000}"/>
    <cellStyle name="Normal 2 2 2 2 4 18 4 7" xfId="14161" xr:uid="{00000000-0005-0000-0000-000051370000}"/>
    <cellStyle name="Normal 2 2 2 2 4 18 4 8" xfId="14162" xr:uid="{00000000-0005-0000-0000-000052370000}"/>
    <cellStyle name="Normal 2 2 2 2 4 18 4 9" xfId="14163" xr:uid="{00000000-0005-0000-0000-000053370000}"/>
    <cellStyle name="Normal 2 2 2 2 4 18 5" xfId="14164" xr:uid="{00000000-0005-0000-0000-000054370000}"/>
    <cellStyle name="Normal 2 2 2 2 4 18 5 10" xfId="14165" xr:uid="{00000000-0005-0000-0000-000055370000}"/>
    <cellStyle name="Normal 2 2 2 2 4 18 5 2" xfId="14166" xr:uid="{00000000-0005-0000-0000-000056370000}"/>
    <cellStyle name="Normal 2 2 2 2 4 18 5 3" xfId="14167" xr:uid="{00000000-0005-0000-0000-000057370000}"/>
    <cellStyle name="Normal 2 2 2 2 4 18 5 4" xfId="14168" xr:uid="{00000000-0005-0000-0000-000058370000}"/>
    <cellStyle name="Normal 2 2 2 2 4 18 5 5" xfId="14169" xr:uid="{00000000-0005-0000-0000-000059370000}"/>
    <cellStyle name="Normal 2 2 2 2 4 18 5 6" xfId="14170" xr:uid="{00000000-0005-0000-0000-00005A370000}"/>
    <cellStyle name="Normal 2 2 2 2 4 18 5 7" xfId="14171" xr:uid="{00000000-0005-0000-0000-00005B370000}"/>
    <cellStyle name="Normal 2 2 2 2 4 18 5 8" xfId="14172" xr:uid="{00000000-0005-0000-0000-00005C370000}"/>
    <cellStyle name="Normal 2 2 2 2 4 18 5 9" xfId="14173" xr:uid="{00000000-0005-0000-0000-00005D370000}"/>
    <cellStyle name="Normal 2 2 2 2 4 18 6" xfId="14174" xr:uid="{00000000-0005-0000-0000-00005E370000}"/>
    <cellStyle name="Normal 2 2 2 2 4 18 7" xfId="14175" xr:uid="{00000000-0005-0000-0000-00005F370000}"/>
    <cellStyle name="Normal 2 2 2 2 4 18 8" xfId="14176" xr:uid="{00000000-0005-0000-0000-000060370000}"/>
    <cellStyle name="Normal 2 2 2 2 4 18 9" xfId="14177" xr:uid="{00000000-0005-0000-0000-000061370000}"/>
    <cellStyle name="Normal 2 2 2 2 4 19" xfId="14178" xr:uid="{00000000-0005-0000-0000-000062370000}"/>
    <cellStyle name="Normal 2 2 2 2 4 19 10" xfId="14179" xr:uid="{00000000-0005-0000-0000-000063370000}"/>
    <cellStyle name="Normal 2 2 2 2 4 19 11" xfId="14180" xr:uid="{00000000-0005-0000-0000-000064370000}"/>
    <cellStyle name="Normal 2 2 2 2 4 19 12" xfId="14181" xr:uid="{00000000-0005-0000-0000-000065370000}"/>
    <cellStyle name="Normal 2 2 2 2 4 19 13" xfId="14182" xr:uid="{00000000-0005-0000-0000-000066370000}"/>
    <cellStyle name="Normal 2 2 2 2 4 19 14" xfId="14183" xr:uid="{00000000-0005-0000-0000-000067370000}"/>
    <cellStyle name="Normal 2 2 2 2 4 19 2" xfId="14184" xr:uid="{00000000-0005-0000-0000-000068370000}"/>
    <cellStyle name="Normal 2 2 2 2 4 19 2 10" xfId="14185" xr:uid="{00000000-0005-0000-0000-000069370000}"/>
    <cellStyle name="Normal 2 2 2 2 4 19 2 2" xfId="14186" xr:uid="{00000000-0005-0000-0000-00006A370000}"/>
    <cellStyle name="Normal 2 2 2 2 4 19 2 3" xfId="14187" xr:uid="{00000000-0005-0000-0000-00006B370000}"/>
    <cellStyle name="Normal 2 2 2 2 4 19 2 4" xfId="14188" xr:uid="{00000000-0005-0000-0000-00006C370000}"/>
    <cellStyle name="Normal 2 2 2 2 4 19 2 5" xfId="14189" xr:uid="{00000000-0005-0000-0000-00006D370000}"/>
    <cellStyle name="Normal 2 2 2 2 4 19 2 6" xfId="14190" xr:uid="{00000000-0005-0000-0000-00006E370000}"/>
    <cellStyle name="Normal 2 2 2 2 4 19 2 7" xfId="14191" xr:uid="{00000000-0005-0000-0000-00006F370000}"/>
    <cellStyle name="Normal 2 2 2 2 4 19 2 8" xfId="14192" xr:uid="{00000000-0005-0000-0000-000070370000}"/>
    <cellStyle name="Normal 2 2 2 2 4 19 2 9" xfId="14193" xr:uid="{00000000-0005-0000-0000-000071370000}"/>
    <cellStyle name="Normal 2 2 2 2 4 19 3" xfId="14194" xr:uid="{00000000-0005-0000-0000-000072370000}"/>
    <cellStyle name="Normal 2 2 2 2 4 19 3 10" xfId="14195" xr:uid="{00000000-0005-0000-0000-000073370000}"/>
    <cellStyle name="Normal 2 2 2 2 4 19 3 2" xfId="14196" xr:uid="{00000000-0005-0000-0000-000074370000}"/>
    <cellStyle name="Normal 2 2 2 2 4 19 3 3" xfId="14197" xr:uid="{00000000-0005-0000-0000-000075370000}"/>
    <cellStyle name="Normal 2 2 2 2 4 19 3 4" xfId="14198" xr:uid="{00000000-0005-0000-0000-000076370000}"/>
    <cellStyle name="Normal 2 2 2 2 4 19 3 5" xfId="14199" xr:uid="{00000000-0005-0000-0000-000077370000}"/>
    <cellStyle name="Normal 2 2 2 2 4 19 3 6" xfId="14200" xr:uid="{00000000-0005-0000-0000-000078370000}"/>
    <cellStyle name="Normal 2 2 2 2 4 19 3 7" xfId="14201" xr:uid="{00000000-0005-0000-0000-000079370000}"/>
    <cellStyle name="Normal 2 2 2 2 4 19 3 8" xfId="14202" xr:uid="{00000000-0005-0000-0000-00007A370000}"/>
    <cellStyle name="Normal 2 2 2 2 4 19 3 9" xfId="14203" xr:uid="{00000000-0005-0000-0000-00007B370000}"/>
    <cellStyle name="Normal 2 2 2 2 4 19 4" xfId="14204" xr:uid="{00000000-0005-0000-0000-00007C370000}"/>
    <cellStyle name="Normal 2 2 2 2 4 19 4 10" xfId="14205" xr:uid="{00000000-0005-0000-0000-00007D370000}"/>
    <cellStyle name="Normal 2 2 2 2 4 19 4 2" xfId="14206" xr:uid="{00000000-0005-0000-0000-00007E370000}"/>
    <cellStyle name="Normal 2 2 2 2 4 19 4 3" xfId="14207" xr:uid="{00000000-0005-0000-0000-00007F370000}"/>
    <cellStyle name="Normal 2 2 2 2 4 19 4 4" xfId="14208" xr:uid="{00000000-0005-0000-0000-000080370000}"/>
    <cellStyle name="Normal 2 2 2 2 4 19 4 5" xfId="14209" xr:uid="{00000000-0005-0000-0000-000081370000}"/>
    <cellStyle name="Normal 2 2 2 2 4 19 4 6" xfId="14210" xr:uid="{00000000-0005-0000-0000-000082370000}"/>
    <cellStyle name="Normal 2 2 2 2 4 19 4 7" xfId="14211" xr:uid="{00000000-0005-0000-0000-000083370000}"/>
    <cellStyle name="Normal 2 2 2 2 4 19 4 8" xfId="14212" xr:uid="{00000000-0005-0000-0000-000084370000}"/>
    <cellStyle name="Normal 2 2 2 2 4 19 4 9" xfId="14213" xr:uid="{00000000-0005-0000-0000-000085370000}"/>
    <cellStyle name="Normal 2 2 2 2 4 19 5" xfId="14214" xr:uid="{00000000-0005-0000-0000-000086370000}"/>
    <cellStyle name="Normal 2 2 2 2 4 19 5 10" xfId="14215" xr:uid="{00000000-0005-0000-0000-000087370000}"/>
    <cellStyle name="Normal 2 2 2 2 4 19 5 2" xfId="14216" xr:uid="{00000000-0005-0000-0000-000088370000}"/>
    <cellStyle name="Normal 2 2 2 2 4 19 5 3" xfId="14217" xr:uid="{00000000-0005-0000-0000-000089370000}"/>
    <cellStyle name="Normal 2 2 2 2 4 19 5 4" xfId="14218" xr:uid="{00000000-0005-0000-0000-00008A370000}"/>
    <cellStyle name="Normal 2 2 2 2 4 19 5 5" xfId="14219" xr:uid="{00000000-0005-0000-0000-00008B370000}"/>
    <cellStyle name="Normal 2 2 2 2 4 19 5 6" xfId="14220" xr:uid="{00000000-0005-0000-0000-00008C370000}"/>
    <cellStyle name="Normal 2 2 2 2 4 19 5 7" xfId="14221" xr:uid="{00000000-0005-0000-0000-00008D370000}"/>
    <cellStyle name="Normal 2 2 2 2 4 19 5 8" xfId="14222" xr:uid="{00000000-0005-0000-0000-00008E370000}"/>
    <cellStyle name="Normal 2 2 2 2 4 19 5 9" xfId="14223" xr:uid="{00000000-0005-0000-0000-00008F370000}"/>
    <cellStyle name="Normal 2 2 2 2 4 19 6" xfId="14224" xr:uid="{00000000-0005-0000-0000-000090370000}"/>
    <cellStyle name="Normal 2 2 2 2 4 19 7" xfId="14225" xr:uid="{00000000-0005-0000-0000-000091370000}"/>
    <cellStyle name="Normal 2 2 2 2 4 19 8" xfId="14226" xr:uid="{00000000-0005-0000-0000-000092370000}"/>
    <cellStyle name="Normal 2 2 2 2 4 19 9" xfId="14227" xr:uid="{00000000-0005-0000-0000-000093370000}"/>
    <cellStyle name="Normal 2 2 2 2 4 2" xfId="14228" xr:uid="{00000000-0005-0000-0000-000094370000}"/>
    <cellStyle name="Normal 2 2 2 2 4 2 10" xfId="14229" xr:uid="{00000000-0005-0000-0000-000095370000}"/>
    <cellStyle name="Normal 2 2 2 2 4 2 11" xfId="14230" xr:uid="{00000000-0005-0000-0000-000096370000}"/>
    <cellStyle name="Normal 2 2 2 2 4 2 12" xfId="14231" xr:uid="{00000000-0005-0000-0000-000097370000}"/>
    <cellStyle name="Normal 2 2 2 2 4 2 13" xfId="14232" xr:uid="{00000000-0005-0000-0000-000098370000}"/>
    <cellStyle name="Normal 2 2 2 2 4 2 14" xfId="14233" xr:uid="{00000000-0005-0000-0000-000099370000}"/>
    <cellStyle name="Normal 2 2 2 2 4 2 15" xfId="14234" xr:uid="{00000000-0005-0000-0000-00009A370000}"/>
    <cellStyle name="Normal 2 2 2 2 4 2 16" xfId="14235" xr:uid="{00000000-0005-0000-0000-00009B370000}"/>
    <cellStyle name="Normal 2 2 2 2 4 2 17" xfId="14236" xr:uid="{00000000-0005-0000-0000-00009C370000}"/>
    <cellStyle name="Normal 2 2 2 2 4 2 18" xfId="14237" xr:uid="{00000000-0005-0000-0000-00009D370000}"/>
    <cellStyle name="Normal 2 2 2 2 4 2 19" xfId="14238" xr:uid="{00000000-0005-0000-0000-00009E370000}"/>
    <cellStyle name="Normal 2 2 2 2 4 2 2" xfId="14239" xr:uid="{00000000-0005-0000-0000-00009F370000}"/>
    <cellStyle name="Normal 2 2 2 2 4 2 2 10" xfId="14240" xr:uid="{00000000-0005-0000-0000-0000A0370000}"/>
    <cellStyle name="Normal 2 2 2 2 4 2 2 10 10" xfId="14241" xr:uid="{00000000-0005-0000-0000-0000A1370000}"/>
    <cellStyle name="Normal 2 2 2 2 4 2 2 10 11" xfId="14242" xr:uid="{00000000-0005-0000-0000-0000A2370000}"/>
    <cellStyle name="Normal 2 2 2 2 4 2 2 10 12" xfId="14243" xr:uid="{00000000-0005-0000-0000-0000A3370000}"/>
    <cellStyle name="Normal 2 2 2 2 4 2 2 10 13" xfId="14244" xr:uid="{00000000-0005-0000-0000-0000A4370000}"/>
    <cellStyle name="Normal 2 2 2 2 4 2 2 10 14" xfId="14245" xr:uid="{00000000-0005-0000-0000-0000A5370000}"/>
    <cellStyle name="Normal 2 2 2 2 4 2 2 10 2" xfId="14246" xr:uid="{00000000-0005-0000-0000-0000A6370000}"/>
    <cellStyle name="Normal 2 2 2 2 4 2 2 10 2 10" xfId="14247" xr:uid="{00000000-0005-0000-0000-0000A7370000}"/>
    <cellStyle name="Normal 2 2 2 2 4 2 2 10 2 2" xfId="14248" xr:uid="{00000000-0005-0000-0000-0000A8370000}"/>
    <cellStyle name="Normal 2 2 2 2 4 2 2 10 2 3" xfId="14249" xr:uid="{00000000-0005-0000-0000-0000A9370000}"/>
    <cellStyle name="Normal 2 2 2 2 4 2 2 10 2 4" xfId="14250" xr:uid="{00000000-0005-0000-0000-0000AA370000}"/>
    <cellStyle name="Normal 2 2 2 2 4 2 2 10 2 5" xfId="14251" xr:uid="{00000000-0005-0000-0000-0000AB370000}"/>
    <cellStyle name="Normal 2 2 2 2 4 2 2 10 2 6" xfId="14252" xr:uid="{00000000-0005-0000-0000-0000AC370000}"/>
    <cellStyle name="Normal 2 2 2 2 4 2 2 10 2 7" xfId="14253" xr:uid="{00000000-0005-0000-0000-0000AD370000}"/>
    <cellStyle name="Normal 2 2 2 2 4 2 2 10 2 8" xfId="14254" xr:uid="{00000000-0005-0000-0000-0000AE370000}"/>
    <cellStyle name="Normal 2 2 2 2 4 2 2 10 2 9" xfId="14255" xr:uid="{00000000-0005-0000-0000-0000AF370000}"/>
    <cellStyle name="Normal 2 2 2 2 4 2 2 10 3" xfId="14256" xr:uid="{00000000-0005-0000-0000-0000B0370000}"/>
    <cellStyle name="Normal 2 2 2 2 4 2 2 10 3 10" xfId="14257" xr:uid="{00000000-0005-0000-0000-0000B1370000}"/>
    <cellStyle name="Normal 2 2 2 2 4 2 2 10 3 2" xfId="14258" xr:uid="{00000000-0005-0000-0000-0000B2370000}"/>
    <cellStyle name="Normal 2 2 2 2 4 2 2 10 3 3" xfId="14259" xr:uid="{00000000-0005-0000-0000-0000B3370000}"/>
    <cellStyle name="Normal 2 2 2 2 4 2 2 10 3 4" xfId="14260" xr:uid="{00000000-0005-0000-0000-0000B4370000}"/>
    <cellStyle name="Normal 2 2 2 2 4 2 2 10 3 5" xfId="14261" xr:uid="{00000000-0005-0000-0000-0000B5370000}"/>
    <cellStyle name="Normal 2 2 2 2 4 2 2 10 3 6" xfId="14262" xr:uid="{00000000-0005-0000-0000-0000B6370000}"/>
    <cellStyle name="Normal 2 2 2 2 4 2 2 10 3 7" xfId="14263" xr:uid="{00000000-0005-0000-0000-0000B7370000}"/>
    <cellStyle name="Normal 2 2 2 2 4 2 2 10 3 8" xfId="14264" xr:uid="{00000000-0005-0000-0000-0000B8370000}"/>
    <cellStyle name="Normal 2 2 2 2 4 2 2 10 3 9" xfId="14265" xr:uid="{00000000-0005-0000-0000-0000B9370000}"/>
    <cellStyle name="Normal 2 2 2 2 4 2 2 10 4" xfId="14266" xr:uid="{00000000-0005-0000-0000-0000BA370000}"/>
    <cellStyle name="Normal 2 2 2 2 4 2 2 10 4 10" xfId="14267" xr:uid="{00000000-0005-0000-0000-0000BB370000}"/>
    <cellStyle name="Normal 2 2 2 2 4 2 2 10 4 2" xfId="14268" xr:uid="{00000000-0005-0000-0000-0000BC370000}"/>
    <cellStyle name="Normal 2 2 2 2 4 2 2 10 4 3" xfId="14269" xr:uid="{00000000-0005-0000-0000-0000BD370000}"/>
    <cellStyle name="Normal 2 2 2 2 4 2 2 10 4 4" xfId="14270" xr:uid="{00000000-0005-0000-0000-0000BE370000}"/>
    <cellStyle name="Normal 2 2 2 2 4 2 2 10 4 5" xfId="14271" xr:uid="{00000000-0005-0000-0000-0000BF370000}"/>
    <cellStyle name="Normal 2 2 2 2 4 2 2 10 4 6" xfId="14272" xr:uid="{00000000-0005-0000-0000-0000C0370000}"/>
    <cellStyle name="Normal 2 2 2 2 4 2 2 10 4 7" xfId="14273" xr:uid="{00000000-0005-0000-0000-0000C1370000}"/>
    <cellStyle name="Normal 2 2 2 2 4 2 2 10 4 8" xfId="14274" xr:uid="{00000000-0005-0000-0000-0000C2370000}"/>
    <cellStyle name="Normal 2 2 2 2 4 2 2 10 4 9" xfId="14275" xr:uid="{00000000-0005-0000-0000-0000C3370000}"/>
    <cellStyle name="Normal 2 2 2 2 4 2 2 10 5" xfId="14276" xr:uid="{00000000-0005-0000-0000-0000C4370000}"/>
    <cellStyle name="Normal 2 2 2 2 4 2 2 10 5 10" xfId="14277" xr:uid="{00000000-0005-0000-0000-0000C5370000}"/>
    <cellStyle name="Normal 2 2 2 2 4 2 2 10 5 2" xfId="14278" xr:uid="{00000000-0005-0000-0000-0000C6370000}"/>
    <cellStyle name="Normal 2 2 2 2 4 2 2 10 5 3" xfId="14279" xr:uid="{00000000-0005-0000-0000-0000C7370000}"/>
    <cellStyle name="Normal 2 2 2 2 4 2 2 10 5 4" xfId="14280" xr:uid="{00000000-0005-0000-0000-0000C8370000}"/>
    <cellStyle name="Normal 2 2 2 2 4 2 2 10 5 5" xfId="14281" xr:uid="{00000000-0005-0000-0000-0000C9370000}"/>
    <cellStyle name="Normal 2 2 2 2 4 2 2 10 5 6" xfId="14282" xr:uid="{00000000-0005-0000-0000-0000CA370000}"/>
    <cellStyle name="Normal 2 2 2 2 4 2 2 10 5 7" xfId="14283" xr:uid="{00000000-0005-0000-0000-0000CB370000}"/>
    <cellStyle name="Normal 2 2 2 2 4 2 2 10 5 8" xfId="14284" xr:uid="{00000000-0005-0000-0000-0000CC370000}"/>
    <cellStyle name="Normal 2 2 2 2 4 2 2 10 5 9" xfId="14285" xr:uid="{00000000-0005-0000-0000-0000CD370000}"/>
    <cellStyle name="Normal 2 2 2 2 4 2 2 10 6" xfId="14286" xr:uid="{00000000-0005-0000-0000-0000CE370000}"/>
    <cellStyle name="Normal 2 2 2 2 4 2 2 10 7" xfId="14287" xr:uid="{00000000-0005-0000-0000-0000CF370000}"/>
    <cellStyle name="Normal 2 2 2 2 4 2 2 10 8" xfId="14288" xr:uid="{00000000-0005-0000-0000-0000D0370000}"/>
    <cellStyle name="Normal 2 2 2 2 4 2 2 10 9" xfId="14289" xr:uid="{00000000-0005-0000-0000-0000D1370000}"/>
    <cellStyle name="Normal 2 2 2 2 4 2 2 11" xfId="14290" xr:uid="{00000000-0005-0000-0000-0000D2370000}"/>
    <cellStyle name="Normal 2 2 2 2 4 2 2 11 10" xfId="14291" xr:uid="{00000000-0005-0000-0000-0000D3370000}"/>
    <cellStyle name="Normal 2 2 2 2 4 2 2 11 11" xfId="14292" xr:uid="{00000000-0005-0000-0000-0000D4370000}"/>
    <cellStyle name="Normal 2 2 2 2 4 2 2 11 12" xfId="14293" xr:uid="{00000000-0005-0000-0000-0000D5370000}"/>
    <cellStyle name="Normal 2 2 2 2 4 2 2 11 13" xfId="14294" xr:uid="{00000000-0005-0000-0000-0000D6370000}"/>
    <cellStyle name="Normal 2 2 2 2 4 2 2 11 14" xfId="14295" xr:uid="{00000000-0005-0000-0000-0000D7370000}"/>
    <cellStyle name="Normal 2 2 2 2 4 2 2 11 2" xfId="14296" xr:uid="{00000000-0005-0000-0000-0000D8370000}"/>
    <cellStyle name="Normal 2 2 2 2 4 2 2 11 2 10" xfId="14297" xr:uid="{00000000-0005-0000-0000-0000D9370000}"/>
    <cellStyle name="Normal 2 2 2 2 4 2 2 11 2 2" xfId="14298" xr:uid="{00000000-0005-0000-0000-0000DA370000}"/>
    <cellStyle name="Normal 2 2 2 2 4 2 2 11 2 3" xfId="14299" xr:uid="{00000000-0005-0000-0000-0000DB370000}"/>
    <cellStyle name="Normal 2 2 2 2 4 2 2 11 2 4" xfId="14300" xr:uid="{00000000-0005-0000-0000-0000DC370000}"/>
    <cellStyle name="Normal 2 2 2 2 4 2 2 11 2 5" xfId="14301" xr:uid="{00000000-0005-0000-0000-0000DD370000}"/>
    <cellStyle name="Normal 2 2 2 2 4 2 2 11 2 6" xfId="14302" xr:uid="{00000000-0005-0000-0000-0000DE370000}"/>
    <cellStyle name="Normal 2 2 2 2 4 2 2 11 2 7" xfId="14303" xr:uid="{00000000-0005-0000-0000-0000DF370000}"/>
    <cellStyle name="Normal 2 2 2 2 4 2 2 11 2 8" xfId="14304" xr:uid="{00000000-0005-0000-0000-0000E0370000}"/>
    <cellStyle name="Normal 2 2 2 2 4 2 2 11 2 9" xfId="14305" xr:uid="{00000000-0005-0000-0000-0000E1370000}"/>
    <cellStyle name="Normal 2 2 2 2 4 2 2 11 3" xfId="14306" xr:uid="{00000000-0005-0000-0000-0000E2370000}"/>
    <cellStyle name="Normal 2 2 2 2 4 2 2 11 3 10" xfId="14307" xr:uid="{00000000-0005-0000-0000-0000E3370000}"/>
    <cellStyle name="Normal 2 2 2 2 4 2 2 11 3 2" xfId="14308" xr:uid="{00000000-0005-0000-0000-0000E4370000}"/>
    <cellStyle name="Normal 2 2 2 2 4 2 2 11 3 3" xfId="14309" xr:uid="{00000000-0005-0000-0000-0000E5370000}"/>
    <cellStyle name="Normal 2 2 2 2 4 2 2 11 3 4" xfId="14310" xr:uid="{00000000-0005-0000-0000-0000E6370000}"/>
    <cellStyle name="Normal 2 2 2 2 4 2 2 11 3 5" xfId="14311" xr:uid="{00000000-0005-0000-0000-0000E7370000}"/>
    <cellStyle name="Normal 2 2 2 2 4 2 2 11 3 6" xfId="14312" xr:uid="{00000000-0005-0000-0000-0000E8370000}"/>
    <cellStyle name="Normal 2 2 2 2 4 2 2 11 3 7" xfId="14313" xr:uid="{00000000-0005-0000-0000-0000E9370000}"/>
    <cellStyle name="Normal 2 2 2 2 4 2 2 11 3 8" xfId="14314" xr:uid="{00000000-0005-0000-0000-0000EA370000}"/>
    <cellStyle name="Normal 2 2 2 2 4 2 2 11 3 9" xfId="14315" xr:uid="{00000000-0005-0000-0000-0000EB370000}"/>
    <cellStyle name="Normal 2 2 2 2 4 2 2 11 4" xfId="14316" xr:uid="{00000000-0005-0000-0000-0000EC370000}"/>
    <cellStyle name="Normal 2 2 2 2 4 2 2 11 4 10" xfId="14317" xr:uid="{00000000-0005-0000-0000-0000ED370000}"/>
    <cellStyle name="Normal 2 2 2 2 4 2 2 11 4 2" xfId="14318" xr:uid="{00000000-0005-0000-0000-0000EE370000}"/>
    <cellStyle name="Normal 2 2 2 2 4 2 2 11 4 3" xfId="14319" xr:uid="{00000000-0005-0000-0000-0000EF370000}"/>
    <cellStyle name="Normal 2 2 2 2 4 2 2 11 4 4" xfId="14320" xr:uid="{00000000-0005-0000-0000-0000F0370000}"/>
    <cellStyle name="Normal 2 2 2 2 4 2 2 11 4 5" xfId="14321" xr:uid="{00000000-0005-0000-0000-0000F1370000}"/>
    <cellStyle name="Normal 2 2 2 2 4 2 2 11 4 6" xfId="14322" xr:uid="{00000000-0005-0000-0000-0000F2370000}"/>
    <cellStyle name="Normal 2 2 2 2 4 2 2 11 4 7" xfId="14323" xr:uid="{00000000-0005-0000-0000-0000F3370000}"/>
    <cellStyle name="Normal 2 2 2 2 4 2 2 11 4 8" xfId="14324" xr:uid="{00000000-0005-0000-0000-0000F4370000}"/>
    <cellStyle name="Normal 2 2 2 2 4 2 2 11 4 9" xfId="14325" xr:uid="{00000000-0005-0000-0000-0000F5370000}"/>
    <cellStyle name="Normal 2 2 2 2 4 2 2 11 5" xfId="14326" xr:uid="{00000000-0005-0000-0000-0000F6370000}"/>
    <cellStyle name="Normal 2 2 2 2 4 2 2 11 5 10" xfId="14327" xr:uid="{00000000-0005-0000-0000-0000F7370000}"/>
    <cellStyle name="Normal 2 2 2 2 4 2 2 11 5 2" xfId="14328" xr:uid="{00000000-0005-0000-0000-0000F8370000}"/>
    <cellStyle name="Normal 2 2 2 2 4 2 2 11 5 3" xfId="14329" xr:uid="{00000000-0005-0000-0000-0000F9370000}"/>
    <cellStyle name="Normal 2 2 2 2 4 2 2 11 5 4" xfId="14330" xr:uid="{00000000-0005-0000-0000-0000FA370000}"/>
    <cellStyle name="Normal 2 2 2 2 4 2 2 11 5 5" xfId="14331" xr:uid="{00000000-0005-0000-0000-0000FB370000}"/>
    <cellStyle name="Normal 2 2 2 2 4 2 2 11 5 6" xfId="14332" xr:uid="{00000000-0005-0000-0000-0000FC370000}"/>
    <cellStyle name="Normal 2 2 2 2 4 2 2 11 5 7" xfId="14333" xr:uid="{00000000-0005-0000-0000-0000FD370000}"/>
    <cellStyle name="Normal 2 2 2 2 4 2 2 11 5 8" xfId="14334" xr:uid="{00000000-0005-0000-0000-0000FE370000}"/>
    <cellStyle name="Normal 2 2 2 2 4 2 2 11 5 9" xfId="14335" xr:uid="{00000000-0005-0000-0000-0000FF370000}"/>
    <cellStyle name="Normal 2 2 2 2 4 2 2 11 6" xfId="14336" xr:uid="{00000000-0005-0000-0000-000000380000}"/>
    <cellStyle name="Normal 2 2 2 2 4 2 2 11 7" xfId="14337" xr:uid="{00000000-0005-0000-0000-000001380000}"/>
    <cellStyle name="Normal 2 2 2 2 4 2 2 11 8" xfId="14338" xr:uid="{00000000-0005-0000-0000-000002380000}"/>
    <cellStyle name="Normal 2 2 2 2 4 2 2 11 9" xfId="14339" xr:uid="{00000000-0005-0000-0000-000003380000}"/>
    <cellStyle name="Normal 2 2 2 2 4 2 2 12" xfId="14340" xr:uid="{00000000-0005-0000-0000-000004380000}"/>
    <cellStyle name="Normal 2 2 2 2 4 2 2 12 10" xfId="14341" xr:uid="{00000000-0005-0000-0000-000005380000}"/>
    <cellStyle name="Normal 2 2 2 2 4 2 2 12 11" xfId="14342" xr:uid="{00000000-0005-0000-0000-000006380000}"/>
    <cellStyle name="Normal 2 2 2 2 4 2 2 12 12" xfId="14343" xr:uid="{00000000-0005-0000-0000-000007380000}"/>
    <cellStyle name="Normal 2 2 2 2 4 2 2 12 13" xfId="14344" xr:uid="{00000000-0005-0000-0000-000008380000}"/>
    <cellStyle name="Normal 2 2 2 2 4 2 2 12 14" xfId="14345" xr:uid="{00000000-0005-0000-0000-000009380000}"/>
    <cellStyle name="Normal 2 2 2 2 4 2 2 12 2" xfId="14346" xr:uid="{00000000-0005-0000-0000-00000A380000}"/>
    <cellStyle name="Normal 2 2 2 2 4 2 2 12 2 10" xfId="14347" xr:uid="{00000000-0005-0000-0000-00000B380000}"/>
    <cellStyle name="Normal 2 2 2 2 4 2 2 12 2 2" xfId="14348" xr:uid="{00000000-0005-0000-0000-00000C380000}"/>
    <cellStyle name="Normal 2 2 2 2 4 2 2 12 2 3" xfId="14349" xr:uid="{00000000-0005-0000-0000-00000D380000}"/>
    <cellStyle name="Normal 2 2 2 2 4 2 2 12 2 4" xfId="14350" xr:uid="{00000000-0005-0000-0000-00000E380000}"/>
    <cellStyle name="Normal 2 2 2 2 4 2 2 12 2 5" xfId="14351" xr:uid="{00000000-0005-0000-0000-00000F380000}"/>
    <cellStyle name="Normal 2 2 2 2 4 2 2 12 2 6" xfId="14352" xr:uid="{00000000-0005-0000-0000-000010380000}"/>
    <cellStyle name="Normal 2 2 2 2 4 2 2 12 2 7" xfId="14353" xr:uid="{00000000-0005-0000-0000-000011380000}"/>
    <cellStyle name="Normal 2 2 2 2 4 2 2 12 2 8" xfId="14354" xr:uid="{00000000-0005-0000-0000-000012380000}"/>
    <cellStyle name="Normal 2 2 2 2 4 2 2 12 2 9" xfId="14355" xr:uid="{00000000-0005-0000-0000-000013380000}"/>
    <cellStyle name="Normal 2 2 2 2 4 2 2 12 3" xfId="14356" xr:uid="{00000000-0005-0000-0000-000014380000}"/>
    <cellStyle name="Normal 2 2 2 2 4 2 2 12 3 10" xfId="14357" xr:uid="{00000000-0005-0000-0000-000015380000}"/>
    <cellStyle name="Normal 2 2 2 2 4 2 2 12 3 2" xfId="14358" xr:uid="{00000000-0005-0000-0000-000016380000}"/>
    <cellStyle name="Normal 2 2 2 2 4 2 2 12 3 3" xfId="14359" xr:uid="{00000000-0005-0000-0000-000017380000}"/>
    <cellStyle name="Normal 2 2 2 2 4 2 2 12 3 4" xfId="14360" xr:uid="{00000000-0005-0000-0000-000018380000}"/>
    <cellStyle name="Normal 2 2 2 2 4 2 2 12 3 5" xfId="14361" xr:uid="{00000000-0005-0000-0000-000019380000}"/>
    <cellStyle name="Normal 2 2 2 2 4 2 2 12 3 6" xfId="14362" xr:uid="{00000000-0005-0000-0000-00001A380000}"/>
    <cellStyle name="Normal 2 2 2 2 4 2 2 12 3 7" xfId="14363" xr:uid="{00000000-0005-0000-0000-00001B380000}"/>
    <cellStyle name="Normal 2 2 2 2 4 2 2 12 3 8" xfId="14364" xr:uid="{00000000-0005-0000-0000-00001C380000}"/>
    <cellStyle name="Normal 2 2 2 2 4 2 2 12 3 9" xfId="14365" xr:uid="{00000000-0005-0000-0000-00001D380000}"/>
    <cellStyle name="Normal 2 2 2 2 4 2 2 12 4" xfId="14366" xr:uid="{00000000-0005-0000-0000-00001E380000}"/>
    <cellStyle name="Normal 2 2 2 2 4 2 2 12 4 10" xfId="14367" xr:uid="{00000000-0005-0000-0000-00001F380000}"/>
    <cellStyle name="Normal 2 2 2 2 4 2 2 12 4 2" xfId="14368" xr:uid="{00000000-0005-0000-0000-000020380000}"/>
    <cellStyle name="Normal 2 2 2 2 4 2 2 12 4 3" xfId="14369" xr:uid="{00000000-0005-0000-0000-000021380000}"/>
    <cellStyle name="Normal 2 2 2 2 4 2 2 12 4 4" xfId="14370" xr:uid="{00000000-0005-0000-0000-000022380000}"/>
    <cellStyle name="Normal 2 2 2 2 4 2 2 12 4 5" xfId="14371" xr:uid="{00000000-0005-0000-0000-000023380000}"/>
    <cellStyle name="Normal 2 2 2 2 4 2 2 12 4 6" xfId="14372" xr:uid="{00000000-0005-0000-0000-000024380000}"/>
    <cellStyle name="Normal 2 2 2 2 4 2 2 12 4 7" xfId="14373" xr:uid="{00000000-0005-0000-0000-000025380000}"/>
    <cellStyle name="Normal 2 2 2 2 4 2 2 12 4 8" xfId="14374" xr:uid="{00000000-0005-0000-0000-000026380000}"/>
    <cellStyle name="Normal 2 2 2 2 4 2 2 12 4 9" xfId="14375" xr:uid="{00000000-0005-0000-0000-000027380000}"/>
    <cellStyle name="Normal 2 2 2 2 4 2 2 12 5" xfId="14376" xr:uid="{00000000-0005-0000-0000-000028380000}"/>
    <cellStyle name="Normal 2 2 2 2 4 2 2 12 5 10" xfId="14377" xr:uid="{00000000-0005-0000-0000-000029380000}"/>
    <cellStyle name="Normal 2 2 2 2 4 2 2 12 5 2" xfId="14378" xr:uid="{00000000-0005-0000-0000-00002A380000}"/>
    <cellStyle name="Normal 2 2 2 2 4 2 2 12 5 3" xfId="14379" xr:uid="{00000000-0005-0000-0000-00002B380000}"/>
    <cellStyle name="Normal 2 2 2 2 4 2 2 12 5 4" xfId="14380" xr:uid="{00000000-0005-0000-0000-00002C380000}"/>
    <cellStyle name="Normal 2 2 2 2 4 2 2 12 5 5" xfId="14381" xr:uid="{00000000-0005-0000-0000-00002D380000}"/>
    <cellStyle name="Normal 2 2 2 2 4 2 2 12 5 6" xfId="14382" xr:uid="{00000000-0005-0000-0000-00002E380000}"/>
    <cellStyle name="Normal 2 2 2 2 4 2 2 12 5 7" xfId="14383" xr:uid="{00000000-0005-0000-0000-00002F380000}"/>
    <cellStyle name="Normal 2 2 2 2 4 2 2 12 5 8" xfId="14384" xr:uid="{00000000-0005-0000-0000-000030380000}"/>
    <cellStyle name="Normal 2 2 2 2 4 2 2 12 5 9" xfId="14385" xr:uid="{00000000-0005-0000-0000-000031380000}"/>
    <cellStyle name="Normal 2 2 2 2 4 2 2 12 6" xfId="14386" xr:uid="{00000000-0005-0000-0000-000032380000}"/>
    <cellStyle name="Normal 2 2 2 2 4 2 2 12 7" xfId="14387" xr:uid="{00000000-0005-0000-0000-000033380000}"/>
    <cellStyle name="Normal 2 2 2 2 4 2 2 12 8" xfId="14388" xr:uid="{00000000-0005-0000-0000-000034380000}"/>
    <cellStyle name="Normal 2 2 2 2 4 2 2 12 9" xfId="14389" xr:uid="{00000000-0005-0000-0000-000035380000}"/>
    <cellStyle name="Normal 2 2 2 2 4 2 2 13" xfId="14390" xr:uid="{00000000-0005-0000-0000-000036380000}"/>
    <cellStyle name="Normal 2 2 2 2 4 2 2 13 10" xfId="14391" xr:uid="{00000000-0005-0000-0000-000037380000}"/>
    <cellStyle name="Normal 2 2 2 2 4 2 2 13 11" xfId="14392" xr:uid="{00000000-0005-0000-0000-000038380000}"/>
    <cellStyle name="Normal 2 2 2 2 4 2 2 13 12" xfId="14393" xr:uid="{00000000-0005-0000-0000-000039380000}"/>
    <cellStyle name="Normal 2 2 2 2 4 2 2 13 13" xfId="14394" xr:uid="{00000000-0005-0000-0000-00003A380000}"/>
    <cellStyle name="Normal 2 2 2 2 4 2 2 13 14" xfId="14395" xr:uid="{00000000-0005-0000-0000-00003B380000}"/>
    <cellStyle name="Normal 2 2 2 2 4 2 2 13 2" xfId="14396" xr:uid="{00000000-0005-0000-0000-00003C380000}"/>
    <cellStyle name="Normal 2 2 2 2 4 2 2 13 2 10" xfId="14397" xr:uid="{00000000-0005-0000-0000-00003D380000}"/>
    <cellStyle name="Normal 2 2 2 2 4 2 2 13 2 2" xfId="14398" xr:uid="{00000000-0005-0000-0000-00003E380000}"/>
    <cellStyle name="Normal 2 2 2 2 4 2 2 13 2 3" xfId="14399" xr:uid="{00000000-0005-0000-0000-00003F380000}"/>
    <cellStyle name="Normal 2 2 2 2 4 2 2 13 2 4" xfId="14400" xr:uid="{00000000-0005-0000-0000-000040380000}"/>
    <cellStyle name="Normal 2 2 2 2 4 2 2 13 2 5" xfId="14401" xr:uid="{00000000-0005-0000-0000-000041380000}"/>
    <cellStyle name="Normal 2 2 2 2 4 2 2 13 2 6" xfId="14402" xr:uid="{00000000-0005-0000-0000-000042380000}"/>
    <cellStyle name="Normal 2 2 2 2 4 2 2 13 2 7" xfId="14403" xr:uid="{00000000-0005-0000-0000-000043380000}"/>
    <cellStyle name="Normal 2 2 2 2 4 2 2 13 2 8" xfId="14404" xr:uid="{00000000-0005-0000-0000-000044380000}"/>
    <cellStyle name="Normal 2 2 2 2 4 2 2 13 2 9" xfId="14405" xr:uid="{00000000-0005-0000-0000-000045380000}"/>
    <cellStyle name="Normal 2 2 2 2 4 2 2 13 3" xfId="14406" xr:uid="{00000000-0005-0000-0000-000046380000}"/>
    <cellStyle name="Normal 2 2 2 2 4 2 2 13 3 10" xfId="14407" xr:uid="{00000000-0005-0000-0000-000047380000}"/>
    <cellStyle name="Normal 2 2 2 2 4 2 2 13 3 2" xfId="14408" xr:uid="{00000000-0005-0000-0000-000048380000}"/>
    <cellStyle name="Normal 2 2 2 2 4 2 2 13 3 3" xfId="14409" xr:uid="{00000000-0005-0000-0000-000049380000}"/>
    <cellStyle name="Normal 2 2 2 2 4 2 2 13 3 4" xfId="14410" xr:uid="{00000000-0005-0000-0000-00004A380000}"/>
    <cellStyle name="Normal 2 2 2 2 4 2 2 13 3 5" xfId="14411" xr:uid="{00000000-0005-0000-0000-00004B380000}"/>
    <cellStyle name="Normal 2 2 2 2 4 2 2 13 3 6" xfId="14412" xr:uid="{00000000-0005-0000-0000-00004C380000}"/>
    <cellStyle name="Normal 2 2 2 2 4 2 2 13 3 7" xfId="14413" xr:uid="{00000000-0005-0000-0000-00004D380000}"/>
    <cellStyle name="Normal 2 2 2 2 4 2 2 13 3 8" xfId="14414" xr:uid="{00000000-0005-0000-0000-00004E380000}"/>
    <cellStyle name="Normal 2 2 2 2 4 2 2 13 3 9" xfId="14415" xr:uid="{00000000-0005-0000-0000-00004F380000}"/>
    <cellStyle name="Normal 2 2 2 2 4 2 2 13 4" xfId="14416" xr:uid="{00000000-0005-0000-0000-000050380000}"/>
    <cellStyle name="Normal 2 2 2 2 4 2 2 13 4 10" xfId="14417" xr:uid="{00000000-0005-0000-0000-000051380000}"/>
    <cellStyle name="Normal 2 2 2 2 4 2 2 13 4 2" xfId="14418" xr:uid="{00000000-0005-0000-0000-000052380000}"/>
    <cellStyle name="Normal 2 2 2 2 4 2 2 13 4 3" xfId="14419" xr:uid="{00000000-0005-0000-0000-000053380000}"/>
    <cellStyle name="Normal 2 2 2 2 4 2 2 13 4 4" xfId="14420" xr:uid="{00000000-0005-0000-0000-000054380000}"/>
    <cellStyle name="Normal 2 2 2 2 4 2 2 13 4 5" xfId="14421" xr:uid="{00000000-0005-0000-0000-000055380000}"/>
    <cellStyle name="Normal 2 2 2 2 4 2 2 13 4 6" xfId="14422" xr:uid="{00000000-0005-0000-0000-000056380000}"/>
    <cellStyle name="Normal 2 2 2 2 4 2 2 13 4 7" xfId="14423" xr:uid="{00000000-0005-0000-0000-000057380000}"/>
    <cellStyle name="Normal 2 2 2 2 4 2 2 13 4 8" xfId="14424" xr:uid="{00000000-0005-0000-0000-000058380000}"/>
    <cellStyle name="Normal 2 2 2 2 4 2 2 13 4 9" xfId="14425" xr:uid="{00000000-0005-0000-0000-000059380000}"/>
    <cellStyle name="Normal 2 2 2 2 4 2 2 13 5" xfId="14426" xr:uid="{00000000-0005-0000-0000-00005A380000}"/>
    <cellStyle name="Normal 2 2 2 2 4 2 2 13 5 10" xfId="14427" xr:uid="{00000000-0005-0000-0000-00005B380000}"/>
    <cellStyle name="Normal 2 2 2 2 4 2 2 13 5 2" xfId="14428" xr:uid="{00000000-0005-0000-0000-00005C380000}"/>
    <cellStyle name="Normal 2 2 2 2 4 2 2 13 5 3" xfId="14429" xr:uid="{00000000-0005-0000-0000-00005D380000}"/>
    <cellStyle name="Normal 2 2 2 2 4 2 2 13 5 4" xfId="14430" xr:uid="{00000000-0005-0000-0000-00005E380000}"/>
    <cellStyle name="Normal 2 2 2 2 4 2 2 13 5 5" xfId="14431" xr:uid="{00000000-0005-0000-0000-00005F380000}"/>
    <cellStyle name="Normal 2 2 2 2 4 2 2 13 5 6" xfId="14432" xr:uid="{00000000-0005-0000-0000-000060380000}"/>
    <cellStyle name="Normal 2 2 2 2 4 2 2 13 5 7" xfId="14433" xr:uid="{00000000-0005-0000-0000-000061380000}"/>
    <cellStyle name="Normal 2 2 2 2 4 2 2 13 5 8" xfId="14434" xr:uid="{00000000-0005-0000-0000-000062380000}"/>
    <cellStyle name="Normal 2 2 2 2 4 2 2 13 5 9" xfId="14435" xr:uid="{00000000-0005-0000-0000-000063380000}"/>
    <cellStyle name="Normal 2 2 2 2 4 2 2 13 6" xfId="14436" xr:uid="{00000000-0005-0000-0000-000064380000}"/>
    <cellStyle name="Normal 2 2 2 2 4 2 2 13 7" xfId="14437" xr:uid="{00000000-0005-0000-0000-000065380000}"/>
    <cellStyle name="Normal 2 2 2 2 4 2 2 13 8" xfId="14438" xr:uid="{00000000-0005-0000-0000-000066380000}"/>
    <cellStyle name="Normal 2 2 2 2 4 2 2 13 9" xfId="14439" xr:uid="{00000000-0005-0000-0000-000067380000}"/>
    <cellStyle name="Normal 2 2 2 2 4 2 2 14" xfId="14440" xr:uid="{00000000-0005-0000-0000-000068380000}"/>
    <cellStyle name="Normal 2 2 2 2 4 2 2 14 10" xfId="14441" xr:uid="{00000000-0005-0000-0000-000069380000}"/>
    <cellStyle name="Normal 2 2 2 2 4 2 2 14 11" xfId="14442" xr:uid="{00000000-0005-0000-0000-00006A380000}"/>
    <cellStyle name="Normal 2 2 2 2 4 2 2 14 12" xfId="14443" xr:uid="{00000000-0005-0000-0000-00006B380000}"/>
    <cellStyle name="Normal 2 2 2 2 4 2 2 14 13" xfId="14444" xr:uid="{00000000-0005-0000-0000-00006C380000}"/>
    <cellStyle name="Normal 2 2 2 2 4 2 2 14 14" xfId="14445" xr:uid="{00000000-0005-0000-0000-00006D380000}"/>
    <cellStyle name="Normal 2 2 2 2 4 2 2 14 2" xfId="14446" xr:uid="{00000000-0005-0000-0000-00006E380000}"/>
    <cellStyle name="Normal 2 2 2 2 4 2 2 14 2 10" xfId="14447" xr:uid="{00000000-0005-0000-0000-00006F380000}"/>
    <cellStyle name="Normal 2 2 2 2 4 2 2 14 2 2" xfId="14448" xr:uid="{00000000-0005-0000-0000-000070380000}"/>
    <cellStyle name="Normal 2 2 2 2 4 2 2 14 2 3" xfId="14449" xr:uid="{00000000-0005-0000-0000-000071380000}"/>
    <cellStyle name="Normal 2 2 2 2 4 2 2 14 2 4" xfId="14450" xr:uid="{00000000-0005-0000-0000-000072380000}"/>
    <cellStyle name="Normal 2 2 2 2 4 2 2 14 2 5" xfId="14451" xr:uid="{00000000-0005-0000-0000-000073380000}"/>
    <cellStyle name="Normal 2 2 2 2 4 2 2 14 2 6" xfId="14452" xr:uid="{00000000-0005-0000-0000-000074380000}"/>
    <cellStyle name="Normal 2 2 2 2 4 2 2 14 2 7" xfId="14453" xr:uid="{00000000-0005-0000-0000-000075380000}"/>
    <cellStyle name="Normal 2 2 2 2 4 2 2 14 2 8" xfId="14454" xr:uid="{00000000-0005-0000-0000-000076380000}"/>
    <cellStyle name="Normal 2 2 2 2 4 2 2 14 2 9" xfId="14455" xr:uid="{00000000-0005-0000-0000-000077380000}"/>
    <cellStyle name="Normal 2 2 2 2 4 2 2 14 3" xfId="14456" xr:uid="{00000000-0005-0000-0000-000078380000}"/>
    <cellStyle name="Normal 2 2 2 2 4 2 2 14 3 10" xfId="14457" xr:uid="{00000000-0005-0000-0000-000079380000}"/>
    <cellStyle name="Normal 2 2 2 2 4 2 2 14 3 2" xfId="14458" xr:uid="{00000000-0005-0000-0000-00007A380000}"/>
    <cellStyle name="Normal 2 2 2 2 4 2 2 14 3 3" xfId="14459" xr:uid="{00000000-0005-0000-0000-00007B380000}"/>
    <cellStyle name="Normal 2 2 2 2 4 2 2 14 3 4" xfId="14460" xr:uid="{00000000-0005-0000-0000-00007C380000}"/>
    <cellStyle name="Normal 2 2 2 2 4 2 2 14 3 5" xfId="14461" xr:uid="{00000000-0005-0000-0000-00007D380000}"/>
    <cellStyle name="Normal 2 2 2 2 4 2 2 14 3 6" xfId="14462" xr:uid="{00000000-0005-0000-0000-00007E380000}"/>
    <cellStyle name="Normal 2 2 2 2 4 2 2 14 3 7" xfId="14463" xr:uid="{00000000-0005-0000-0000-00007F380000}"/>
    <cellStyle name="Normal 2 2 2 2 4 2 2 14 3 8" xfId="14464" xr:uid="{00000000-0005-0000-0000-000080380000}"/>
    <cellStyle name="Normal 2 2 2 2 4 2 2 14 3 9" xfId="14465" xr:uid="{00000000-0005-0000-0000-000081380000}"/>
    <cellStyle name="Normal 2 2 2 2 4 2 2 14 4" xfId="14466" xr:uid="{00000000-0005-0000-0000-000082380000}"/>
    <cellStyle name="Normal 2 2 2 2 4 2 2 14 4 10" xfId="14467" xr:uid="{00000000-0005-0000-0000-000083380000}"/>
    <cellStyle name="Normal 2 2 2 2 4 2 2 14 4 2" xfId="14468" xr:uid="{00000000-0005-0000-0000-000084380000}"/>
    <cellStyle name="Normal 2 2 2 2 4 2 2 14 4 3" xfId="14469" xr:uid="{00000000-0005-0000-0000-000085380000}"/>
    <cellStyle name="Normal 2 2 2 2 4 2 2 14 4 4" xfId="14470" xr:uid="{00000000-0005-0000-0000-000086380000}"/>
    <cellStyle name="Normal 2 2 2 2 4 2 2 14 4 5" xfId="14471" xr:uid="{00000000-0005-0000-0000-000087380000}"/>
    <cellStyle name="Normal 2 2 2 2 4 2 2 14 4 6" xfId="14472" xr:uid="{00000000-0005-0000-0000-000088380000}"/>
    <cellStyle name="Normal 2 2 2 2 4 2 2 14 4 7" xfId="14473" xr:uid="{00000000-0005-0000-0000-000089380000}"/>
    <cellStyle name="Normal 2 2 2 2 4 2 2 14 4 8" xfId="14474" xr:uid="{00000000-0005-0000-0000-00008A380000}"/>
    <cellStyle name="Normal 2 2 2 2 4 2 2 14 4 9" xfId="14475" xr:uid="{00000000-0005-0000-0000-00008B380000}"/>
    <cellStyle name="Normal 2 2 2 2 4 2 2 14 5" xfId="14476" xr:uid="{00000000-0005-0000-0000-00008C380000}"/>
    <cellStyle name="Normal 2 2 2 2 4 2 2 14 5 10" xfId="14477" xr:uid="{00000000-0005-0000-0000-00008D380000}"/>
    <cellStyle name="Normal 2 2 2 2 4 2 2 14 5 2" xfId="14478" xr:uid="{00000000-0005-0000-0000-00008E380000}"/>
    <cellStyle name="Normal 2 2 2 2 4 2 2 14 5 3" xfId="14479" xr:uid="{00000000-0005-0000-0000-00008F380000}"/>
    <cellStyle name="Normal 2 2 2 2 4 2 2 14 5 4" xfId="14480" xr:uid="{00000000-0005-0000-0000-000090380000}"/>
    <cellStyle name="Normal 2 2 2 2 4 2 2 14 5 5" xfId="14481" xr:uid="{00000000-0005-0000-0000-000091380000}"/>
    <cellStyle name="Normal 2 2 2 2 4 2 2 14 5 6" xfId="14482" xr:uid="{00000000-0005-0000-0000-000092380000}"/>
    <cellStyle name="Normal 2 2 2 2 4 2 2 14 5 7" xfId="14483" xr:uid="{00000000-0005-0000-0000-000093380000}"/>
    <cellStyle name="Normal 2 2 2 2 4 2 2 14 5 8" xfId="14484" xr:uid="{00000000-0005-0000-0000-000094380000}"/>
    <cellStyle name="Normal 2 2 2 2 4 2 2 14 5 9" xfId="14485" xr:uid="{00000000-0005-0000-0000-000095380000}"/>
    <cellStyle name="Normal 2 2 2 2 4 2 2 14 6" xfId="14486" xr:uid="{00000000-0005-0000-0000-000096380000}"/>
    <cellStyle name="Normal 2 2 2 2 4 2 2 14 7" xfId="14487" xr:uid="{00000000-0005-0000-0000-000097380000}"/>
    <cellStyle name="Normal 2 2 2 2 4 2 2 14 8" xfId="14488" xr:uid="{00000000-0005-0000-0000-000098380000}"/>
    <cellStyle name="Normal 2 2 2 2 4 2 2 14 9" xfId="14489" xr:uid="{00000000-0005-0000-0000-000099380000}"/>
    <cellStyle name="Normal 2 2 2 2 4 2 2 15" xfId="14490" xr:uid="{00000000-0005-0000-0000-00009A380000}"/>
    <cellStyle name="Normal 2 2 2 2 4 2 2 15 10" xfId="14491" xr:uid="{00000000-0005-0000-0000-00009B380000}"/>
    <cellStyle name="Normal 2 2 2 2 4 2 2 15 11" xfId="14492" xr:uid="{00000000-0005-0000-0000-00009C380000}"/>
    <cellStyle name="Normal 2 2 2 2 4 2 2 15 12" xfId="14493" xr:uid="{00000000-0005-0000-0000-00009D380000}"/>
    <cellStyle name="Normal 2 2 2 2 4 2 2 15 13" xfId="14494" xr:uid="{00000000-0005-0000-0000-00009E380000}"/>
    <cellStyle name="Normal 2 2 2 2 4 2 2 15 14" xfId="14495" xr:uid="{00000000-0005-0000-0000-00009F380000}"/>
    <cellStyle name="Normal 2 2 2 2 4 2 2 15 2" xfId="14496" xr:uid="{00000000-0005-0000-0000-0000A0380000}"/>
    <cellStyle name="Normal 2 2 2 2 4 2 2 15 2 10" xfId="14497" xr:uid="{00000000-0005-0000-0000-0000A1380000}"/>
    <cellStyle name="Normal 2 2 2 2 4 2 2 15 2 2" xfId="14498" xr:uid="{00000000-0005-0000-0000-0000A2380000}"/>
    <cellStyle name="Normal 2 2 2 2 4 2 2 15 2 3" xfId="14499" xr:uid="{00000000-0005-0000-0000-0000A3380000}"/>
    <cellStyle name="Normal 2 2 2 2 4 2 2 15 2 4" xfId="14500" xr:uid="{00000000-0005-0000-0000-0000A4380000}"/>
    <cellStyle name="Normal 2 2 2 2 4 2 2 15 2 5" xfId="14501" xr:uid="{00000000-0005-0000-0000-0000A5380000}"/>
    <cellStyle name="Normal 2 2 2 2 4 2 2 15 2 6" xfId="14502" xr:uid="{00000000-0005-0000-0000-0000A6380000}"/>
    <cellStyle name="Normal 2 2 2 2 4 2 2 15 2 7" xfId="14503" xr:uid="{00000000-0005-0000-0000-0000A7380000}"/>
    <cellStyle name="Normal 2 2 2 2 4 2 2 15 2 8" xfId="14504" xr:uid="{00000000-0005-0000-0000-0000A8380000}"/>
    <cellStyle name="Normal 2 2 2 2 4 2 2 15 2 9" xfId="14505" xr:uid="{00000000-0005-0000-0000-0000A9380000}"/>
    <cellStyle name="Normal 2 2 2 2 4 2 2 15 3" xfId="14506" xr:uid="{00000000-0005-0000-0000-0000AA380000}"/>
    <cellStyle name="Normal 2 2 2 2 4 2 2 15 3 10" xfId="14507" xr:uid="{00000000-0005-0000-0000-0000AB380000}"/>
    <cellStyle name="Normal 2 2 2 2 4 2 2 15 3 2" xfId="14508" xr:uid="{00000000-0005-0000-0000-0000AC380000}"/>
    <cellStyle name="Normal 2 2 2 2 4 2 2 15 3 3" xfId="14509" xr:uid="{00000000-0005-0000-0000-0000AD380000}"/>
    <cellStyle name="Normal 2 2 2 2 4 2 2 15 3 4" xfId="14510" xr:uid="{00000000-0005-0000-0000-0000AE380000}"/>
    <cellStyle name="Normal 2 2 2 2 4 2 2 15 3 5" xfId="14511" xr:uid="{00000000-0005-0000-0000-0000AF380000}"/>
    <cellStyle name="Normal 2 2 2 2 4 2 2 15 3 6" xfId="14512" xr:uid="{00000000-0005-0000-0000-0000B0380000}"/>
    <cellStyle name="Normal 2 2 2 2 4 2 2 15 3 7" xfId="14513" xr:uid="{00000000-0005-0000-0000-0000B1380000}"/>
    <cellStyle name="Normal 2 2 2 2 4 2 2 15 3 8" xfId="14514" xr:uid="{00000000-0005-0000-0000-0000B2380000}"/>
    <cellStyle name="Normal 2 2 2 2 4 2 2 15 3 9" xfId="14515" xr:uid="{00000000-0005-0000-0000-0000B3380000}"/>
    <cellStyle name="Normal 2 2 2 2 4 2 2 15 4" xfId="14516" xr:uid="{00000000-0005-0000-0000-0000B4380000}"/>
    <cellStyle name="Normal 2 2 2 2 4 2 2 15 4 10" xfId="14517" xr:uid="{00000000-0005-0000-0000-0000B5380000}"/>
    <cellStyle name="Normal 2 2 2 2 4 2 2 15 4 2" xfId="14518" xr:uid="{00000000-0005-0000-0000-0000B6380000}"/>
    <cellStyle name="Normal 2 2 2 2 4 2 2 15 4 3" xfId="14519" xr:uid="{00000000-0005-0000-0000-0000B7380000}"/>
    <cellStyle name="Normal 2 2 2 2 4 2 2 15 4 4" xfId="14520" xr:uid="{00000000-0005-0000-0000-0000B8380000}"/>
    <cellStyle name="Normal 2 2 2 2 4 2 2 15 4 5" xfId="14521" xr:uid="{00000000-0005-0000-0000-0000B9380000}"/>
    <cellStyle name="Normal 2 2 2 2 4 2 2 15 4 6" xfId="14522" xr:uid="{00000000-0005-0000-0000-0000BA380000}"/>
    <cellStyle name="Normal 2 2 2 2 4 2 2 15 4 7" xfId="14523" xr:uid="{00000000-0005-0000-0000-0000BB380000}"/>
    <cellStyle name="Normal 2 2 2 2 4 2 2 15 4 8" xfId="14524" xr:uid="{00000000-0005-0000-0000-0000BC380000}"/>
    <cellStyle name="Normal 2 2 2 2 4 2 2 15 4 9" xfId="14525" xr:uid="{00000000-0005-0000-0000-0000BD380000}"/>
    <cellStyle name="Normal 2 2 2 2 4 2 2 15 5" xfId="14526" xr:uid="{00000000-0005-0000-0000-0000BE380000}"/>
    <cellStyle name="Normal 2 2 2 2 4 2 2 15 5 10" xfId="14527" xr:uid="{00000000-0005-0000-0000-0000BF380000}"/>
    <cellStyle name="Normal 2 2 2 2 4 2 2 15 5 2" xfId="14528" xr:uid="{00000000-0005-0000-0000-0000C0380000}"/>
    <cellStyle name="Normal 2 2 2 2 4 2 2 15 5 3" xfId="14529" xr:uid="{00000000-0005-0000-0000-0000C1380000}"/>
    <cellStyle name="Normal 2 2 2 2 4 2 2 15 5 4" xfId="14530" xr:uid="{00000000-0005-0000-0000-0000C2380000}"/>
    <cellStyle name="Normal 2 2 2 2 4 2 2 15 5 5" xfId="14531" xr:uid="{00000000-0005-0000-0000-0000C3380000}"/>
    <cellStyle name="Normal 2 2 2 2 4 2 2 15 5 6" xfId="14532" xr:uid="{00000000-0005-0000-0000-0000C4380000}"/>
    <cellStyle name="Normal 2 2 2 2 4 2 2 15 5 7" xfId="14533" xr:uid="{00000000-0005-0000-0000-0000C5380000}"/>
    <cellStyle name="Normal 2 2 2 2 4 2 2 15 5 8" xfId="14534" xr:uid="{00000000-0005-0000-0000-0000C6380000}"/>
    <cellStyle name="Normal 2 2 2 2 4 2 2 15 5 9" xfId="14535" xr:uid="{00000000-0005-0000-0000-0000C7380000}"/>
    <cellStyle name="Normal 2 2 2 2 4 2 2 15 6" xfId="14536" xr:uid="{00000000-0005-0000-0000-0000C8380000}"/>
    <cellStyle name="Normal 2 2 2 2 4 2 2 15 7" xfId="14537" xr:uid="{00000000-0005-0000-0000-0000C9380000}"/>
    <cellStyle name="Normal 2 2 2 2 4 2 2 15 8" xfId="14538" xr:uid="{00000000-0005-0000-0000-0000CA380000}"/>
    <cellStyle name="Normal 2 2 2 2 4 2 2 15 9" xfId="14539" xr:uid="{00000000-0005-0000-0000-0000CB380000}"/>
    <cellStyle name="Normal 2 2 2 2 4 2 2 16" xfId="14540" xr:uid="{00000000-0005-0000-0000-0000CC380000}"/>
    <cellStyle name="Normal 2 2 2 2 4 2 2 16 10" xfId="14541" xr:uid="{00000000-0005-0000-0000-0000CD380000}"/>
    <cellStyle name="Normal 2 2 2 2 4 2 2 16 11" xfId="14542" xr:uid="{00000000-0005-0000-0000-0000CE380000}"/>
    <cellStyle name="Normal 2 2 2 2 4 2 2 16 12" xfId="14543" xr:uid="{00000000-0005-0000-0000-0000CF380000}"/>
    <cellStyle name="Normal 2 2 2 2 4 2 2 16 13" xfId="14544" xr:uid="{00000000-0005-0000-0000-0000D0380000}"/>
    <cellStyle name="Normal 2 2 2 2 4 2 2 16 14" xfId="14545" xr:uid="{00000000-0005-0000-0000-0000D1380000}"/>
    <cellStyle name="Normal 2 2 2 2 4 2 2 16 2" xfId="14546" xr:uid="{00000000-0005-0000-0000-0000D2380000}"/>
    <cellStyle name="Normal 2 2 2 2 4 2 2 16 2 10" xfId="14547" xr:uid="{00000000-0005-0000-0000-0000D3380000}"/>
    <cellStyle name="Normal 2 2 2 2 4 2 2 16 2 2" xfId="14548" xr:uid="{00000000-0005-0000-0000-0000D4380000}"/>
    <cellStyle name="Normal 2 2 2 2 4 2 2 16 2 3" xfId="14549" xr:uid="{00000000-0005-0000-0000-0000D5380000}"/>
    <cellStyle name="Normal 2 2 2 2 4 2 2 16 2 4" xfId="14550" xr:uid="{00000000-0005-0000-0000-0000D6380000}"/>
    <cellStyle name="Normal 2 2 2 2 4 2 2 16 2 5" xfId="14551" xr:uid="{00000000-0005-0000-0000-0000D7380000}"/>
    <cellStyle name="Normal 2 2 2 2 4 2 2 16 2 6" xfId="14552" xr:uid="{00000000-0005-0000-0000-0000D8380000}"/>
    <cellStyle name="Normal 2 2 2 2 4 2 2 16 2 7" xfId="14553" xr:uid="{00000000-0005-0000-0000-0000D9380000}"/>
    <cellStyle name="Normal 2 2 2 2 4 2 2 16 2 8" xfId="14554" xr:uid="{00000000-0005-0000-0000-0000DA380000}"/>
    <cellStyle name="Normal 2 2 2 2 4 2 2 16 2 9" xfId="14555" xr:uid="{00000000-0005-0000-0000-0000DB380000}"/>
    <cellStyle name="Normal 2 2 2 2 4 2 2 16 3" xfId="14556" xr:uid="{00000000-0005-0000-0000-0000DC380000}"/>
    <cellStyle name="Normal 2 2 2 2 4 2 2 16 3 10" xfId="14557" xr:uid="{00000000-0005-0000-0000-0000DD380000}"/>
    <cellStyle name="Normal 2 2 2 2 4 2 2 16 3 2" xfId="14558" xr:uid="{00000000-0005-0000-0000-0000DE380000}"/>
    <cellStyle name="Normal 2 2 2 2 4 2 2 16 3 3" xfId="14559" xr:uid="{00000000-0005-0000-0000-0000DF380000}"/>
    <cellStyle name="Normal 2 2 2 2 4 2 2 16 3 4" xfId="14560" xr:uid="{00000000-0005-0000-0000-0000E0380000}"/>
    <cellStyle name="Normal 2 2 2 2 4 2 2 16 3 5" xfId="14561" xr:uid="{00000000-0005-0000-0000-0000E1380000}"/>
    <cellStyle name="Normal 2 2 2 2 4 2 2 16 3 6" xfId="14562" xr:uid="{00000000-0005-0000-0000-0000E2380000}"/>
    <cellStyle name="Normal 2 2 2 2 4 2 2 16 3 7" xfId="14563" xr:uid="{00000000-0005-0000-0000-0000E3380000}"/>
    <cellStyle name="Normal 2 2 2 2 4 2 2 16 3 8" xfId="14564" xr:uid="{00000000-0005-0000-0000-0000E4380000}"/>
    <cellStyle name="Normal 2 2 2 2 4 2 2 16 3 9" xfId="14565" xr:uid="{00000000-0005-0000-0000-0000E5380000}"/>
    <cellStyle name="Normal 2 2 2 2 4 2 2 16 4" xfId="14566" xr:uid="{00000000-0005-0000-0000-0000E6380000}"/>
    <cellStyle name="Normal 2 2 2 2 4 2 2 16 4 10" xfId="14567" xr:uid="{00000000-0005-0000-0000-0000E7380000}"/>
    <cellStyle name="Normal 2 2 2 2 4 2 2 16 4 2" xfId="14568" xr:uid="{00000000-0005-0000-0000-0000E8380000}"/>
    <cellStyle name="Normal 2 2 2 2 4 2 2 16 4 3" xfId="14569" xr:uid="{00000000-0005-0000-0000-0000E9380000}"/>
    <cellStyle name="Normal 2 2 2 2 4 2 2 16 4 4" xfId="14570" xr:uid="{00000000-0005-0000-0000-0000EA380000}"/>
    <cellStyle name="Normal 2 2 2 2 4 2 2 16 4 5" xfId="14571" xr:uid="{00000000-0005-0000-0000-0000EB380000}"/>
    <cellStyle name="Normal 2 2 2 2 4 2 2 16 4 6" xfId="14572" xr:uid="{00000000-0005-0000-0000-0000EC380000}"/>
    <cellStyle name="Normal 2 2 2 2 4 2 2 16 4 7" xfId="14573" xr:uid="{00000000-0005-0000-0000-0000ED380000}"/>
    <cellStyle name="Normal 2 2 2 2 4 2 2 16 4 8" xfId="14574" xr:uid="{00000000-0005-0000-0000-0000EE380000}"/>
    <cellStyle name="Normal 2 2 2 2 4 2 2 16 4 9" xfId="14575" xr:uid="{00000000-0005-0000-0000-0000EF380000}"/>
    <cellStyle name="Normal 2 2 2 2 4 2 2 16 5" xfId="14576" xr:uid="{00000000-0005-0000-0000-0000F0380000}"/>
    <cellStyle name="Normal 2 2 2 2 4 2 2 16 5 10" xfId="14577" xr:uid="{00000000-0005-0000-0000-0000F1380000}"/>
    <cellStyle name="Normal 2 2 2 2 4 2 2 16 5 2" xfId="14578" xr:uid="{00000000-0005-0000-0000-0000F2380000}"/>
    <cellStyle name="Normal 2 2 2 2 4 2 2 16 5 3" xfId="14579" xr:uid="{00000000-0005-0000-0000-0000F3380000}"/>
    <cellStyle name="Normal 2 2 2 2 4 2 2 16 5 4" xfId="14580" xr:uid="{00000000-0005-0000-0000-0000F4380000}"/>
    <cellStyle name="Normal 2 2 2 2 4 2 2 16 5 5" xfId="14581" xr:uid="{00000000-0005-0000-0000-0000F5380000}"/>
    <cellStyle name="Normal 2 2 2 2 4 2 2 16 5 6" xfId="14582" xr:uid="{00000000-0005-0000-0000-0000F6380000}"/>
    <cellStyle name="Normal 2 2 2 2 4 2 2 16 5 7" xfId="14583" xr:uid="{00000000-0005-0000-0000-0000F7380000}"/>
    <cellStyle name="Normal 2 2 2 2 4 2 2 16 5 8" xfId="14584" xr:uid="{00000000-0005-0000-0000-0000F8380000}"/>
    <cellStyle name="Normal 2 2 2 2 4 2 2 16 5 9" xfId="14585" xr:uid="{00000000-0005-0000-0000-0000F9380000}"/>
    <cellStyle name="Normal 2 2 2 2 4 2 2 16 6" xfId="14586" xr:uid="{00000000-0005-0000-0000-0000FA380000}"/>
    <cellStyle name="Normal 2 2 2 2 4 2 2 16 7" xfId="14587" xr:uid="{00000000-0005-0000-0000-0000FB380000}"/>
    <cellStyle name="Normal 2 2 2 2 4 2 2 16 8" xfId="14588" xr:uid="{00000000-0005-0000-0000-0000FC380000}"/>
    <cellStyle name="Normal 2 2 2 2 4 2 2 16 9" xfId="14589" xr:uid="{00000000-0005-0000-0000-0000FD380000}"/>
    <cellStyle name="Normal 2 2 2 2 4 2 2 17" xfId="14590" xr:uid="{00000000-0005-0000-0000-0000FE380000}"/>
    <cellStyle name="Normal 2 2 2 2 4 2 2 17 10" xfId="14591" xr:uid="{00000000-0005-0000-0000-0000FF380000}"/>
    <cellStyle name="Normal 2 2 2 2 4 2 2 17 11" xfId="14592" xr:uid="{00000000-0005-0000-0000-000000390000}"/>
    <cellStyle name="Normal 2 2 2 2 4 2 2 17 12" xfId="14593" xr:uid="{00000000-0005-0000-0000-000001390000}"/>
    <cellStyle name="Normal 2 2 2 2 4 2 2 17 13" xfId="14594" xr:uid="{00000000-0005-0000-0000-000002390000}"/>
    <cellStyle name="Normal 2 2 2 2 4 2 2 17 14" xfId="14595" xr:uid="{00000000-0005-0000-0000-000003390000}"/>
    <cellStyle name="Normal 2 2 2 2 4 2 2 17 2" xfId="14596" xr:uid="{00000000-0005-0000-0000-000004390000}"/>
    <cellStyle name="Normal 2 2 2 2 4 2 2 17 2 10" xfId="14597" xr:uid="{00000000-0005-0000-0000-000005390000}"/>
    <cellStyle name="Normal 2 2 2 2 4 2 2 17 2 2" xfId="14598" xr:uid="{00000000-0005-0000-0000-000006390000}"/>
    <cellStyle name="Normal 2 2 2 2 4 2 2 17 2 3" xfId="14599" xr:uid="{00000000-0005-0000-0000-000007390000}"/>
    <cellStyle name="Normal 2 2 2 2 4 2 2 17 2 4" xfId="14600" xr:uid="{00000000-0005-0000-0000-000008390000}"/>
    <cellStyle name="Normal 2 2 2 2 4 2 2 17 2 5" xfId="14601" xr:uid="{00000000-0005-0000-0000-000009390000}"/>
    <cellStyle name="Normal 2 2 2 2 4 2 2 17 2 6" xfId="14602" xr:uid="{00000000-0005-0000-0000-00000A390000}"/>
    <cellStyle name="Normal 2 2 2 2 4 2 2 17 2 7" xfId="14603" xr:uid="{00000000-0005-0000-0000-00000B390000}"/>
    <cellStyle name="Normal 2 2 2 2 4 2 2 17 2 8" xfId="14604" xr:uid="{00000000-0005-0000-0000-00000C390000}"/>
    <cellStyle name="Normal 2 2 2 2 4 2 2 17 2 9" xfId="14605" xr:uid="{00000000-0005-0000-0000-00000D390000}"/>
    <cellStyle name="Normal 2 2 2 2 4 2 2 17 3" xfId="14606" xr:uid="{00000000-0005-0000-0000-00000E390000}"/>
    <cellStyle name="Normal 2 2 2 2 4 2 2 17 3 10" xfId="14607" xr:uid="{00000000-0005-0000-0000-00000F390000}"/>
    <cellStyle name="Normal 2 2 2 2 4 2 2 17 3 2" xfId="14608" xr:uid="{00000000-0005-0000-0000-000010390000}"/>
    <cellStyle name="Normal 2 2 2 2 4 2 2 17 3 3" xfId="14609" xr:uid="{00000000-0005-0000-0000-000011390000}"/>
    <cellStyle name="Normal 2 2 2 2 4 2 2 17 3 4" xfId="14610" xr:uid="{00000000-0005-0000-0000-000012390000}"/>
    <cellStyle name="Normal 2 2 2 2 4 2 2 17 3 5" xfId="14611" xr:uid="{00000000-0005-0000-0000-000013390000}"/>
    <cellStyle name="Normal 2 2 2 2 4 2 2 17 3 6" xfId="14612" xr:uid="{00000000-0005-0000-0000-000014390000}"/>
    <cellStyle name="Normal 2 2 2 2 4 2 2 17 3 7" xfId="14613" xr:uid="{00000000-0005-0000-0000-000015390000}"/>
    <cellStyle name="Normal 2 2 2 2 4 2 2 17 3 8" xfId="14614" xr:uid="{00000000-0005-0000-0000-000016390000}"/>
    <cellStyle name="Normal 2 2 2 2 4 2 2 17 3 9" xfId="14615" xr:uid="{00000000-0005-0000-0000-000017390000}"/>
    <cellStyle name="Normal 2 2 2 2 4 2 2 17 4" xfId="14616" xr:uid="{00000000-0005-0000-0000-000018390000}"/>
    <cellStyle name="Normal 2 2 2 2 4 2 2 17 4 10" xfId="14617" xr:uid="{00000000-0005-0000-0000-000019390000}"/>
    <cellStyle name="Normal 2 2 2 2 4 2 2 17 4 2" xfId="14618" xr:uid="{00000000-0005-0000-0000-00001A390000}"/>
    <cellStyle name="Normal 2 2 2 2 4 2 2 17 4 3" xfId="14619" xr:uid="{00000000-0005-0000-0000-00001B390000}"/>
    <cellStyle name="Normal 2 2 2 2 4 2 2 17 4 4" xfId="14620" xr:uid="{00000000-0005-0000-0000-00001C390000}"/>
    <cellStyle name="Normal 2 2 2 2 4 2 2 17 4 5" xfId="14621" xr:uid="{00000000-0005-0000-0000-00001D390000}"/>
    <cellStyle name="Normal 2 2 2 2 4 2 2 17 4 6" xfId="14622" xr:uid="{00000000-0005-0000-0000-00001E390000}"/>
    <cellStyle name="Normal 2 2 2 2 4 2 2 17 4 7" xfId="14623" xr:uid="{00000000-0005-0000-0000-00001F390000}"/>
    <cellStyle name="Normal 2 2 2 2 4 2 2 17 4 8" xfId="14624" xr:uid="{00000000-0005-0000-0000-000020390000}"/>
    <cellStyle name="Normal 2 2 2 2 4 2 2 17 4 9" xfId="14625" xr:uid="{00000000-0005-0000-0000-000021390000}"/>
    <cellStyle name="Normal 2 2 2 2 4 2 2 17 5" xfId="14626" xr:uid="{00000000-0005-0000-0000-000022390000}"/>
    <cellStyle name="Normal 2 2 2 2 4 2 2 17 5 10" xfId="14627" xr:uid="{00000000-0005-0000-0000-000023390000}"/>
    <cellStyle name="Normal 2 2 2 2 4 2 2 17 5 2" xfId="14628" xr:uid="{00000000-0005-0000-0000-000024390000}"/>
    <cellStyle name="Normal 2 2 2 2 4 2 2 17 5 3" xfId="14629" xr:uid="{00000000-0005-0000-0000-000025390000}"/>
    <cellStyle name="Normal 2 2 2 2 4 2 2 17 5 4" xfId="14630" xr:uid="{00000000-0005-0000-0000-000026390000}"/>
    <cellStyle name="Normal 2 2 2 2 4 2 2 17 5 5" xfId="14631" xr:uid="{00000000-0005-0000-0000-000027390000}"/>
    <cellStyle name="Normal 2 2 2 2 4 2 2 17 5 6" xfId="14632" xr:uid="{00000000-0005-0000-0000-000028390000}"/>
    <cellStyle name="Normal 2 2 2 2 4 2 2 17 5 7" xfId="14633" xr:uid="{00000000-0005-0000-0000-000029390000}"/>
    <cellStyle name="Normal 2 2 2 2 4 2 2 17 5 8" xfId="14634" xr:uid="{00000000-0005-0000-0000-00002A390000}"/>
    <cellStyle name="Normal 2 2 2 2 4 2 2 17 5 9" xfId="14635" xr:uid="{00000000-0005-0000-0000-00002B390000}"/>
    <cellStyle name="Normal 2 2 2 2 4 2 2 17 6" xfId="14636" xr:uid="{00000000-0005-0000-0000-00002C390000}"/>
    <cellStyle name="Normal 2 2 2 2 4 2 2 17 7" xfId="14637" xr:uid="{00000000-0005-0000-0000-00002D390000}"/>
    <cellStyle name="Normal 2 2 2 2 4 2 2 17 8" xfId="14638" xr:uid="{00000000-0005-0000-0000-00002E390000}"/>
    <cellStyle name="Normal 2 2 2 2 4 2 2 17 9" xfId="14639" xr:uid="{00000000-0005-0000-0000-00002F390000}"/>
    <cellStyle name="Normal 2 2 2 2 4 2 2 18" xfId="14640" xr:uid="{00000000-0005-0000-0000-000030390000}"/>
    <cellStyle name="Normal 2 2 2 2 4 2 2 18 10" xfId="14641" xr:uid="{00000000-0005-0000-0000-000031390000}"/>
    <cellStyle name="Normal 2 2 2 2 4 2 2 18 11" xfId="14642" xr:uid="{00000000-0005-0000-0000-000032390000}"/>
    <cellStyle name="Normal 2 2 2 2 4 2 2 18 12" xfId="14643" xr:uid="{00000000-0005-0000-0000-000033390000}"/>
    <cellStyle name="Normal 2 2 2 2 4 2 2 18 13" xfId="14644" xr:uid="{00000000-0005-0000-0000-000034390000}"/>
    <cellStyle name="Normal 2 2 2 2 4 2 2 18 14" xfId="14645" xr:uid="{00000000-0005-0000-0000-000035390000}"/>
    <cellStyle name="Normal 2 2 2 2 4 2 2 18 2" xfId="14646" xr:uid="{00000000-0005-0000-0000-000036390000}"/>
    <cellStyle name="Normal 2 2 2 2 4 2 2 18 2 10" xfId="14647" xr:uid="{00000000-0005-0000-0000-000037390000}"/>
    <cellStyle name="Normal 2 2 2 2 4 2 2 18 2 2" xfId="14648" xr:uid="{00000000-0005-0000-0000-000038390000}"/>
    <cellStyle name="Normal 2 2 2 2 4 2 2 18 2 3" xfId="14649" xr:uid="{00000000-0005-0000-0000-000039390000}"/>
    <cellStyle name="Normal 2 2 2 2 4 2 2 18 2 4" xfId="14650" xr:uid="{00000000-0005-0000-0000-00003A390000}"/>
    <cellStyle name="Normal 2 2 2 2 4 2 2 18 2 5" xfId="14651" xr:uid="{00000000-0005-0000-0000-00003B390000}"/>
    <cellStyle name="Normal 2 2 2 2 4 2 2 18 2 6" xfId="14652" xr:uid="{00000000-0005-0000-0000-00003C390000}"/>
    <cellStyle name="Normal 2 2 2 2 4 2 2 18 2 7" xfId="14653" xr:uid="{00000000-0005-0000-0000-00003D390000}"/>
    <cellStyle name="Normal 2 2 2 2 4 2 2 18 2 8" xfId="14654" xr:uid="{00000000-0005-0000-0000-00003E390000}"/>
    <cellStyle name="Normal 2 2 2 2 4 2 2 18 2 9" xfId="14655" xr:uid="{00000000-0005-0000-0000-00003F390000}"/>
    <cellStyle name="Normal 2 2 2 2 4 2 2 18 3" xfId="14656" xr:uid="{00000000-0005-0000-0000-000040390000}"/>
    <cellStyle name="Normal 2 2 2 2 4 2 2 18 3 10" xfId="14657" xr:uid="{00000000-0005-0000-0000-000041390000}"/>
    <cellStyle name="Normal 2 2 2 2 4 2 2 18 3 2" xfId="14658" xr:uid="{00000000-0005-0000-0000-000042390000}"/>
    <cellStyle name="Normal 2 2 2 2 4 2 2 18 3 3" xfId="14659" xr:uid="{00000000-0005-0000-0000-000043390000}"/>
    <cellStyle name="Normal 2 2 2 2 4 2 2 18 3 4" xfId="14660" xr:uid="{00000000-0005-0000-0000-000044390000}"/>
    <cellStyle name="Normal 2 2 2 2 4 2 2 18 3 5" xfId="14661" xr:uid="{00000000-0005-0000-0000-000045390000}"/>
    <cellStyle name="Normal 2 2 2 2 4 2 2 18 3 6" xfId="14662" xr:uid="{00000000-0005-0000-0000-000046390000}"/>
    <cellStyle name="Normal 2 2 2 2 4 2 2 18 3 7" xfId="14663" xr:uid="{00000000-0005-0000-0000-000047390000}"/>
    <cellStyle name="Normal 2 2 2 2 4 2 2 18 3 8" xfId="14664" xr:uid="{00000000-0005-0000-0000-000048390000}"/>
    <cellStyle name="Normal 2 2 2 2 4 2 2 18 3 9" xfId="14665" xr:uid="{00000000-0005-0000-0000-000049390000}"/>
    <cellStyle name="Normal 2 2 2 2 4 2 2 18 4" xfId="14666" xr:uid="{00000000-0005-0000-0000-00004A390000}"/>
    <cellStyle name="Normal 2 2 2 2 4 2 2 18 4 10" xfId="14667" xr:uid="{00000000-0005-0000-0000-00004B390000}"/>
    <cellStyle name="Normal 2 2 2 2 4 2 2 18 4 2" xfId="14668" xr:uid="{00000000-0005-0000-0000-00004C390000}"/>
    <cellStyle name="Normal 2 2 2 2 4 2 2 18 4 3" xfId="14669" xr:uid="{00000000-0005-0000-0000-00004D390000}"/>
    <cellStyle name="Normal 2 2 2 2 4 2 2 18 4 4" xfId="14670" xr:uid="{00000000-0005-0000-0000-00004E390000}"/>
    <cellStyle name="Normal 2 2 2 2 4 2 2 18 4 5" xfId="14671" xr:uid="{00000000-0005-0000-0000-00004F390000}"/>
    <cellStyle name="Normal 2 2 2 2 4 2 2 18 4 6" xfId="14672" xr:uid="{00000000-0005-0000-0000-000050390000}"/>
    <cellStyle name="Normal 2 2 2 2 4 2 2 18 4 7" xfId="14673" xr:uid="{00000000-0005-0000-0000-000051390000}"/>
    <cellStyle name="Normal 2 2 2 2 4 2 2 18 4 8" xfId="14674" xr:uid="{00000000-0005-0000-0000-000052390000}"/>
    <cellStyle name="Normal 2 2 2 2 4 2 2 18 4 9" xfId="14675" xr:uid="{00000000-0005-0000-0000-000053390000}"/>
    <cellStyle name="Normal 2 2 2 2 4 2 2 18 5" xfId="14676" xr:uid="{00000000-0005-0000-0000-000054390000}"/>
    <cellStyle name="Normal 2 2 2 2 4 2 2 18 5 10" xfId="14677" xr:uid="{00000000-0005-0000-0000-000055390000}"/>
    <cellStyle name="Normal 2 2 2 2 4 2 2 18 5 2" xfId="14678" xr:uid="{00000000-0005-0000-0000-000056390000}"/>
    <cellStyle name="Normal 2 2 2 2 4 2 2 18 5 3" xfId="14679" xr:uid="{00000000-0005-0000-0000-000057390000}"/>
    <cellStyle name="Normal 2 2 2 2 4 2 2 18 5 4" xfId="14680" xr:uid="{00000000-0005-0000-0000-000058390000}"/>
    <cellStyle name="Normal 2 2 2 2 4 2 2 18 5 5" xfId="14681" xr:uid="{00000000-0005-0000-0000-000059390000}"/>
    <cellStyle name="Normal 2 2 2 2 4 2 2 18 5 6" xfId="14682" xr:uid="{00000000-0005-0000-0000-00005A390000}"/>
    <cellStyle name="Normal 2 2 2 2 4 2 2 18 5 7" xfId="14683" xr:uid="{00000000-0005-0000-0000-00005B390000}"/>
    <cellStyle name="Normal 2 2 2 2 4 2 2 18 5 8" xfId="14684" xr:uid="{00000000-0005-0000-0000-00005C390000}"/>
    <cellStyle name="Normal 2 2 2 2 4 2 2 18 5 9" xfId="14685" xr:uid="{00000000-0005-0000-0000-00005D390000}"/>
    <cellStyle name="Normal 2 2 2 2 4 2 2 18 6" xfId="14686" xr:uid="{00000000-0005-0000-0000-00005E390000}"/>
    <cellStyle name="Normal 2 2 2 2 4 2 2 18 7" xfId="14687" xr:uid="{00000000-0005-0000-0000-00005F390000}"/>
    <cellStyle name="Normal 2 2 2 2 4 2 2 18 8" xfId="14688" xr:uid="{00000000-0005-0000-0000-000060390000}"/>
    <cellStyle name="Normal 2 2 2 2 4 2 2 18 9" xfId="14689" xr:uid="{00000000-0005-0000-0000-000061390000}"/>
    <cellStyle name="Normal 2 2 2 2 4 2 2 19" xfId="14690" xr:uid="{00000000-0005-0000-0000-000062390000}"/>
    <cellStyle name="Normal 2 2 2 2 4 2 2 19 10" xfId="14691" xr:uid="{00000000-0005-0000-0000-000063390000}"/>
    <cellStyle name="Normal 2 2 2 2 4 2 2 19 11" xfId="14692" xr:uid="{00000000-0005-0000-0000-000064390000}"/>
    <cellStyle name="Normal 2 2 2 2 4 2 2 19 12" xfId="14693" xr:uid="{00000000-0005-0000-0000-000065390000}"/>
    <cellStyle name="Normal 2 2 2 2 4 2 2 19 13" xfId="14694" xr:uid="{00000000-0005-0000-0000-000066390000}"/>
    <cellStyle name="Normal 2 2 2 2 4 2 2 19 14" xfId="14695" xr:uid="{00000000-0005-0000-0000-000067390000}"/>
    <cellStyle name="Normal 2 2 2 2 4 2 2 19 2" xfId="14696" xr:uid="{00000000-0005-0000-0000-000068390000}"/>
    <cellStyle name="Normal 2 2 2 2 4 2 2 19 2 10" xfId="14697" xr:uid="{00000000-0005-0000-0000-000069390000}"/>
    <cellStyle name="Normal 2 2 2 2 4 2 2 19 2 2" xfId="14698" xr:uid="{00000000-0005-0000-0000-00006A390000}"/>
    <cellStyle name="Normal 2 2 2 2 4 2 2 19 2 3" xfId="14699" xr:uid="{00000000-0005-0000-0000-00006B390000}"/>
    <cellStyle name="Normal 2 2 2 2 4 2 2 19 2 4" xfId="14700" xr:uid="{00000000-0005-0000-0000-00006C390000}"/>
    <cellStyle name="Normal 2 2 2 2 4 2 2 19 2 5" xfId="14701" xr:uid="{00000000-0005-0000-0000-00006D390000}"/>
    <cellStyle name="Normal 2 2 2 2 4 2 2 19 2 6" xfId="14702" xr:uid="{00000000-0005-0000-0000-00006E390000}"/>
    <cellStyle name="Normal 2 2 2 2 4 2 2 19 2 7" xfId="14703" xr:uid="{00000000-0005-0000-0000-00006F390000}"/>
    <cellStyle name="Normal 2 2 2 2 4 2 2 19 2 8" xfId="14704" xr:uid="{00000000-0005-0000-0000-000070390000}"/>
    <cellStyle name="Normal 2 2 2 2 4 2 2 19 2 9" xfId="14705" xr:uid="{00000000-0005-0000-0000-000071390000}"/>
    <cellStyle name="Normal 2 2 2 2 4 2 2 19 3" xfId="14706" xr:uid="{00000000-0005-0000-0000-000072390000}"/>
    <cellStyle name="Normal 2 2 2 2 4 2 2 19 3 10" xfId="14707" xr:uid="{00000000-0005-0000-0000-000073390000}"/>
    <cellStyle name="Normal 2 2 2 2 4 2 2 19 3 2" xfId="14708" xr:uid="{00000000-0005-0000-0000-000074390000}"/>
    <cellStyle name="Normal 2 2 2 2 4 2 2 19 3 3" xfId="14709" xr:uid="{00000000-0005-0000-0000-000075390000}"/>
    <cellStyle name="Normal 2 2 2 2 4 2 2 19 3 4" xfId="14710" xr:uid="{00000000-0005-0000-0000-000076390000}"/>
    <cellStyle name="Normal 2 2 2 2 4 2 2 19 3 5" xfId="14711" xr:uid="{00000000-0005-0000-0000-000077390000}"/>
    <cellStyle name="Normal 2 2 2 2 4 2 2 19 3 6" xfId="14712" xr:uid="{00000000-0005-0000-0000-000078390000}"/>
    <cellStyle name="Normal 2 2 2 2 4 2 2 19 3 7" xfId="14713" xr:uid="{00000000-0005-0000-0000-000079390000}"/>
    <cellStyle name="Normal 2 2 2 2 4 2 2 19 3 8" xfId="14714" xr:uid="{00000000-0005-0000-0000-00007A390000}"/>
    <cellStyle name="Normal 2 2 2 2 4 2 2 19 3 9" xfId="14715" xr:uid="{00000000-0005-0000-0000-00007B390000}"/>
    <cellStyle name="Normal 2 2 2 2 4 2 2 19 4" xfId="14716" xr:uid="{00000000-0005-0000-0000-00007C390000}"/>
    <cellStyle name="Normal 2 2 2 2 4 2 2 19 4 10" xfId="14717" xr:uid="{00000000-0005-0000-0000-00007D390000}"/>
    <cellStyle name="Normal 2 2 2 2 4 2 2 19 4 2" xfId="14718" xr:uid="{00000000-0005-0000-0000-00007E390000}"/>
    <cellStyle name="Normal 2 2 2 2 4 2 2 19 4 3" xfId="14719" xr:uid="{00000000-0005-0000-0000-00007F390000}"/>
    <cellStyle name="Normal 2 2 2 2 4 2 2 19 4 4" xfId="14720" xr:uid="{00000000-0005-0000-0000-000080390000}"/>
    <cellStyle name="Normal 2 2 2 2 4 2 2 19 4 5" xfId="14721" xr:uid="{00000000-0005-0000-0000-000081390000}"/>
    <cellStyle name="Normal 2 2 2 2 4 2 2 19 4 6" xfId="14722" xr:uid="{00000000-0005-0000-0000-000082390000}"/>
    <cellStyle name="Normal 2 2 2 2 4 2 2 19 4 7" xfId="14723" xr:uid="{00000000-0005-0000-0000-000083390000}"/>
    <cellStyle name="Normal 2 2 2 2 4 2 2 19 4 8" xfId="14724" xr:uid="{00000000-0005-0000-0000-000084390000}"/>
    <cellStyle name="Normal 2 2 2 2 4 2 2 19 4 9" xfId="14725" xr:uid="{00000000-0005-0000-0000-000085390000}"/>
    <cellStyle name="Normal 2 2 2 2 4 2 2 19 5" xfId="14726" xr:uid="{00000000-0005-0000-0000-000086390000}"/>
    <cellStyle name="Normal 2 2 2 2 4 2 2 19 5 10" xfId="14727" xr:uid="{00000000-0005-0000-0000-000087390000}"/>
    <cellStyle name="Normal 2 2 2 2 4 2 2 19 5 2" xfId="14728" xr:uid="{00000000-0005-0000-0000-000088390000}"/>
    <cellStyle name="Normal 2 2 2 2 4 2 2 19 5 3" xfId="14729" xr:uid="{00000000-0005-0000-0000-000089390000}"/>
    <cellStyle name="Normal 2 2 2 2 4 2 2 19 5 4" xfId="14730" xr:uid="{00000000-0005-0000-0000-00008A390000}"/>
    <cellStyle name="Normal 2 2 2 2 4 2 2 19 5 5" xfId="14731" xr:uid="{00000000-0005-0000-0000-00008B390000}"/>
    <cellStyle name="Normal 2 2 2 2 4 2 2 19 5 6" xfId="14732" xr:uid="{00000000-0005-0000-0000-00008C390000}"/>
    <cellStyle name="Normal 2 2 2 2 4 2 2 19 5 7" xfId="14733" xr:uid="{00000000-0005-0000-0000-00008D390000}"/>
    <cellStyle name="Normal 2 2 2 2 4 2 2 19 5 8" xfId="14734" xr:uid="{00000000-0005-0000-0000-00008E390000}"/>
    <cellStyle name="Normal 2 2 2 2 4 2 2 19 5 9" xfId="14735" xr:uid="{00000000-0005-0000-0000-00008F390000}"/>
    <cellStyle name="Normal 2 2 2 2 4 2 2 19 6" xfId="14736" xr:uid="{00000000-0005-0000-0000-000090390000}"/>
    <cellStyle name="Normal 2 2 2 2 4 2 2 19 7" xfId="14737" xr:uid="{00000000-0005-0000-0000-000091390000}"/>
    <cellStyle name="Normal 2 2 2 2 4 2 2 19 8" xfId="14738" xr:uid="{00000000-0005-0000-0000-000092390000}"/>
    <cellStyle name="Normal 2 2 2 2 4 2 2 19 9" xfId="14739" xr:uid="{00000000-0005-0000-0000-000093390000}"/>
    <cellStyle name="Normal 2 2 2 2 4 2 2 2" xfId="14740" xr:uid="{00000000-0005-0000-0000-000094390000}"/>
    <cellStyle name="Normal 2 2 2 2 4 2 2 2 10" xfId="14741" xr:uid="{00000000-0005-0000-0000-000095390000}"/>
    <cellStyle name="Normal 2 2 2 2 4 2 2 2 11" xfId="14742" xr:uid="{00000000-0005-0000-0000-000096390000}"/>
    <cellStyle name="Normal 2 2 2 2 4 2 2 2 12" xfId="14743" xr:uid="{00000000-0005-0000-0000-000097390000}"/>
    <cellStyle name="Normal 2 2 2 2 4 2 2 2 13" xfId="14744" xr:uid="{00000000-0005-0000-0000-000098390000}"/>
    <cellStyle name="Normal 2 2 2 2 4 2 2 2 14" xfId="14745" xr:uid="{00000000-0005-0000-0000-000099390000}"/>
    <cellStyle name="Normal 2 2 2 2 4 2 2 2 2" xfId="14746" xr:uid="{00000000-0005-0000-0000-00009A390000}"/>
    <cellStyle name="Normal 2 2 2 2 4 2 2 2 2 10" xfId="14747" xr:uid="{00000000-0005-0000-0000-00009B390000}"/>
    <cellStyle name="Normal 2 2 2 2 4 2 2 2 2 2" xfId="14748" xr:uid="{00000000-0005-0000-0000-00009C390000}"/>
    <cellStyle name="Normal 2 2 2 2 4 2 2 2 2 3" xfId="14749" xr:uid="{00000000-0005-0000-0000-00009D390000}"/>
    <cellStyle name="Normal 2 2 2 2 4 2 2 2 2 4" xfId="14750" xr:uid="{00000000-0005-0000-0000-00009E390000}"/>
    <cellStyle name="Normal 2 2 2 2 4 2 2 2 2 5" xfId="14751" xr:uid="{00000000-0005-0000-0000-00009F390000}"/>
    <cellStyle name="Normal 2 2 2 2 4 2 2 2 2 6" xfId="14752" xr:uid="{00000000-0005-0000-0000-0000A0390000}"/>
    <cellStyle name="Normal 2 2 2 2 4 2 2 2 2 7" xfId="14753" xr:uid="{00000000-0005-0000-0000-0000A1390000}"/>
    <cellStyle name="Normal 2 2 2 2 4 2 2 2 2 8" xfId="14754" xr:uid="{00000000-0005-0000-0000-0000A2390000}"/>
    <cellStyle name="Normal 2 2 2 2 4 2 2 2 2 9" xfId="14755" xr:uid="{00000000-0005-0000-0000-0000A3390000}"/>
    <cellStyle name="Normal 2 2 2 2 4 2 2 2 3" xfId="14756" xr:uid="{00000000-0005-0000-0000-0000A4390000}"/>
    <cellStyle name="Normal 2 2 2 2 4 2 2 2 3 10" xfId="14757" xr:uid="{00000000-0005-0000-0000-0000A5390000}"/>
    <cellStyle name="Normal 2 2 2 2 4 2 2 2 3 2" xfId="14758" xr:uid="{00000000-0005-0000-0000-0000A6390000}"/>
    <cellStyle name="Normal 2 2 2 2 4 2 2 2 3 3" xfId="14759" xr:uid="{00000000-0005-0000-0000-0000A7390000}"/>
    <cellStyle name="Normal 2 2 2 2 4 2 2 2 3 4" xfId="14760" xr:uid="{00000000-0005-0000-0000-0000A8390000}"/>
    <cellStyle name="Normal 2 2 2 2 4 2 2 2 3 5" xfId="14761" xr:uid="{00000000-0005-0000-0000-0000A9390000}"/>
    <cellStyle name="Normal 2 2 2 2 4 2 2 2 3 6" xfId="14762" xr:uid="{00000000-0005-0000-0000-0000AA390000}"/>
    <cellStyle name="Normal 2 2 2 2 4 2 2 2 3 7" xfId="14763" xr:uid="{00000000-0005-0000-0000-0000AB390000}"/>
    <cellStyle name="Normal 2 2 2 2 4 2 2 2 3 8" xfId="14764" xr:uid="{00000000-0005-0000-0000-0000AC390000}"/>
    <cellStyle name="Normal 2 2 2 2 4 2 2 2 3 9" xfId="14765" xr:uid="{00000000-0005-0000-0000-0000AD390000}"/>
    <cellStyle name="Normal 2 2 2 2 4 2 2 2 4" xfId="14766" xr:uid="{00000000-0005-0000-0000-0000AE390000}"/>
    <cellStyle name="Normal 2 2 2 2 4 2 2 2 4 10" xfId="14767" xr:uid="{00000000-0005-0000-0000-0000AF390000}"/>
    <cellStyle name="Normal 2 2 2 2 4 2 2 2 4 2" xfId="14768" xr:uid="{00000000-0005-0000-0000-0000B0390000}"/>
    <cellStyle name="Normal 2 2 2 2 4 2 2 2 4 3" xfId="14769" xr:uid="{00000000-0005-0000-0000-0000B1390000}"/>
    <cellStyle name="Normal 2 2 2 2 4 2 2 2 4 4" xfId="14770" xr:uid="{00000000-0005-0000-0000-0000B2390000}"/>
    <cellStyle name="Normal 2 2 2 2 4 2 2 2 4 5" xfId="14771" xr:uid="{00000000-0005-0000-0000-0000B3390000}"/>
    <cellStyle name="Normal 2 2 2 2 4 2 2 2 4 6" xfId="14772" xr:uid="{00000000-0005-0000-0000-0000B4390000}"/>
    <cellStyle name="Normal 2 2 2 2 4 2 2 2 4 7" xfId="14773" xr:uid="{00000000-0005-0000-0000-0000B5390000}"/>
    <cellStyle name="Normal 2 2 2 2 4 2 2 2 4 8" xfId="14774" xr:uid="{00000000-0005-0000-0000-0000B6390000}"/>
    <cellStyle name="Normal 2 2 2 2 4 2 2 2 4 9" xfId="14775" xr:uid="{00000000-0005-0000-0000-0000B7390000}"/>
    <cellStyle name="Normal 2 2 2 2 4 2 2 2 5" xfId="14776" xr:uid="{00000000-0005-0000-0000-0000B8390000}"/>
    <cellStyle name="Normal 2 2 2 2 4 2 2 2 5 10" xfId="14777" xr:uid="{00000000-0005-0000-0000-0000B9390000}"/>
    <cellStyle name="Normal 2 2 2 2 4 2 2 2 5 2" xfId="14778" xr:uid="{00000000-0005-0000-0000-0000BA390000}"/>
    <cellStyle name="Normal 2 2 2 2 4 2 2 2 5 3" xfId="14779" xr:uid="{00000000-0005-0000-0000-0000BB390000}"/>
    <cellStyle name="Normal 2 2 2 2 4 2 2 2 5 4" xfId="14780" xr:uid="{00000000-0005-0000-0000-0000BC390000}"/>
    <cellStyle name="Normal 2 2 2 2 4 2 2 2 5 5" xfId="14781" xr:uid="{00000000-0005-0000-0000-0000BD390000}"/>
    <cellStyle name="Normal 2 2 2 2 4 2 2 2 5 6" xfId="14782" xr:uid="{00000000-0005-0000-0000-0000BE390000}"/>
    <cellStyle name="Normal 2 2 2 2 4 2 2 2 5 7" xfId="14783" xr:uid="{00000000-0005-0000-0000-0000BF390000}"/>
    <cellStyle name="Normal 2 2 2 2 4 2 2 2 5 8" xfId="14784" xr:uid="{00000000-0005-0000-0000-0000C0390000}"/>
    <cellStyle name="Normal 2 2 2 2 4 2 2 2 5 9" xfId="14785" xr:uid="{00000000-0005-0000-0000-0000C1390000}"/>
    <cellStyle name="Normal 2 2 2 2 4 2 2 2 6" xfId="14786" xr:uid="{00000000-0005-0000-0000-0000C2390000}"/>
    <cellStyle name="Normal 2 2 2 2 4 2 2 2 7" xfId="14787" xr:uid="{00000000-0005-0000-0000-0000C3390000}"/>
    <cellStyle name="Normal 2 2 2 2 4 2 2 2 8" xfId="14788" xr:uid="{00000000-0005-0000-0000-0000C4390000}"/>
    <cellStyle name="Normal 2 2 2 2 4 2 2 2 9" xfId="14789" xr:uid="{00000000-0005-0000-0000-0000C5390000}"/>
    <cellStyle name="Normal 2 2 2 2 4 2 2 20" xfId="14790" xr:uid="{00000000-0005-0000-0000-0000C6390000}"/>
    <cellStyle name="Normal 2 2 2 2 4 2 2 20 10" xfId="14791" xr:uid="{00000000-0005-0000-0000-0000C7390000}"/>
    <cellStyle name="Normal 2 2 2 2 4 2 2 20 11" xfId="14792" xr:uid="{00000000-0005-0000-0000-0000C8390000}"/>
    <cellStyle name="Normal 2 2 2 2 4 2 2 20 12" xfId="14793" xr:uid="{00000000-0005-0000-0000-0000C9390000}"/>
    <cellStyle name="Normal 2 2 2 2 4 2 2 20 13" xfId="14794" xr:uid="{00000000-0005-0000-0000-0000CA390000}"/>
    <cellStyle name="Normal 2 2 2 2 4 2 2 20 14" xfId="14795" xr:uid="{00000000-0005-0000-0000-0000CB390000}"/>
    <cellStyle name="Normal 2 2 2 2 4 2 2 20 2" xfId="14796" xr:uid="{00000000-0005-0000-0000-0000CC390000}"/>
    <cellStyle name="Normal 2 2 2 2 4 2 2 20 2 10" xfId="14797" xr:uid="{00000000-0005-0000-0000-0000CD390000}"/>
    <cellStyle name="Normal 2 2 2 2 4 2 2 20 2 2" xfId="14798" xr:uid="{00000000-0005-0000-0000-0000CE390000}"/>
    <cellStyle name="Normal 2 2 2 2 4 2 2 20 2 3" xfId="14799" xr:uid="{00000000-0005-0000-0000-0000CF390000}"/>
    <cellStyle name="Normal 2 2 2 2 4 2 2 20 2 4" xfId="14800" xr:uid="{00000000-0005-0000-0000-0000D0390000}"/>
    <cellStyle name="Normal 2 2 2 2 4 2 2 20 2 5" xfId="14801" xr:uid="{00000000-0005-0000-0000-0000D1390000}"/>
    <cellStyle name="Normal 2 2 2 2 4 2 2 20 2 6" xfId="14802" xr:uid="{00000000-0005-0000-0000-0000D2390000}"/>
    <cellStyle name="Normal 2 2 2 2 4 2 2 20 2 7" xfId="14803" xr:uid="{00000000-0005-0000-0000-0000D3390000}"/>
    <cellStyle name="Normal 2 2 2 2 4 2 2 20 2 8" xfId="14804" xr:uid="{00000000-0005-0000-0000-0000D4390000}"/>
    <cellStyle name="Normal 2 2 2 2 4 2 2 20 2 9" xfId="14805" xr:uid="{00000000-0005-0000-0000-0000D5390000}"/>
    <cellStyle name="Normal 2 2 2 2 4 2 2 20 3" xfId="14806" xr:uid="{00000000-0005-0000-0000-0000D6390000}"/>
    <cellStyle name="Normal 2 2 2 2 4 2 2 20 3 10" xfId="14807" xr:uid="{00000000-0005-0000-0000-0000D7390000}"/>
    <cellStyle name="Normal 2 2 2 2 4 2 2 20 3 2" xfId="14808" xr:uid="{00000000-0005-0000-0000-0000D8390000}"/>
    <cellStyle name="Normal 2 2 2 2 4 2 2 20 3 3" xfId="14809" xr:uid="{00000000-0005-0000-0000-0000D9390000}"/>
    <cellStyle name="Normal 2 2 2 2 4 2 2 20 3 4" xfId="14810" xr:uid="{00000000-0005-0000-0000-0000DA390000}"/>
    <cellStyle name="Normal 2 2 2 2 4 2 2 20 3 5" xfId="14811" xr:uid="{00000000-0005-0000-0000-0000DB390000}"/>
    <cellStyle name="Normal 2 2 2 2 4 2 2 20 3 6" xfId="14812" xr:uid="{00000000-0005-0000-0000-0000DC390000}"/>
    <cellStyle name="Normal 2 2 2 2 4 2 2 20 3 7" xfId="14813" xr:uid="{00000000-0005-0000-0000-0000DD390000}"/>
    <cellStyle name="Normal 2 2 2 2 4 2 2 20 3 8" xfId="14814" xr:uid="{00000000-0005-0000-0000-0000DE390000}"/>
    <cellStyle name="Normal 2 2 2 2 4 2 2 20 3 9" xfId="14815" xr:uid="{00000000-0005-0000-0000-0000DF390000}"/>
    <cellStyle name="Normal 2 2 2 2 4 2 2 20 4" xfId="14816" xr:uid="{00000000-0005-0000-0000-0000E0390000}"/>
    <cellStyle name="Normal 2 2 2 2 4 2 2 20 4 10" xfId="14817" xr:uid="{00000000-0005-0000-0000-0000E1390000}"/>
    <cellStyle name="Normal 2 2 2 2 4 2 2 20 4 2" xfId="14818" xr:uid="{00000000-0005-0000-0000-0000E2390000}"/>
    <cellStyle name="Normal 2 2 2 2 4 2 2 20 4 3" xfId="14819" xr:uid="{00000000-0005-0000-0000-0000E3390000}"/>
    <cellStyle name="Normal 2 2 2 2 4 2 2 20 4 4" xfId="14820" xr:uid="{00000000-0005-0000-0000-0000E4390000}"/>
    <cellStyle name="Normal 2 2 2 2 4 2 2 20 4 5" xfId="14821" xr:uid="{00000000-0005-0000-0000-0000E5390000}"/>
    <cellStyle name="Normal 2 2 2 2 4 2 2 20 4 6" xfId="14822" xr:uid="{00000000-0005-0000-0000-0000E6390000}"/>
    <cellStyle name="Normal 2 2 2 2 4 2 2 20 4 7" xfId="14823" xr:uid="{00000000-0005-0000-0000-0000E7390000}"/>
    <cellStyle name="Normal 2 2 2 2 4 2 2 20 4 8" xfId="14824" xr:uid="{00000000-0005-0000-0000-0000E8390000}"/>
    <cellStyle name="Normal 2 2 2 2 4 2 2 20 4 9" xfId="14825" xr:uid="{00000000-0005-0000-0000-0000E9390000}"/>
    <cellStyle name="Normal 2 2 2 2 4 2 2 20 5" xfId="14826" xr:uid="{00000000-0005-0000-0000-0000EA390000}"/>
    <cellStyle name="Normal 2 2 2 2 4 2 2 20 5 10" xfId="14827" xr:uid="{00000000-0005-0000-0000-0000EB390000}"/>
    <cellStyle name="Normal 2 2 2 2 4 2 2 20 5 2" xfId="14828" xr:uid="{00000000-0005-0000-0000-0000EC390000}"/>
    <cellStyle name="Normal 2 2 2 2 4 2 2 20 5 3" xfId="14829" xr:uid="{00000000-0005-0000-0000-0000ED390000}"/>
    <cellStyle name="Normal 2 2 2 2 4 2 2 20 5 4" xfId="14830" xr:uid="{00000000-0005-0000-0000-0000EE390000}"/>
    <cellStyle name="Normal 2 2 2 2 4 2 2 20 5 5" xfId="14831" xr:uid="{00000000-0005-0000-0000-0000EF390000}"/>
    <cellStyle name="Normal 2 2 2 2 4 2 2 20 5 6" xfId="14832" xr:uid="{00000000-0005-0000-0000-0000F0390000}"/>
    <cellStyle name="Normal 2 2 2 2 4 2 2 20 5 7" xfId="14833" xr:uid="{00000000-0005-0000-0000-0000F1390000}"/>
    <cellStyle name="Normal 2 2 2 2 4 2 2 20 5 8" xfId="14834" xr:uid="{00000000-0005-0000-0000-0000F2390000}"/>
    <cellStyle name="Normal 2 2 2 2 4 2 2 20 5 9" xfId="14835" xr:uid="{00000000-0005-0000-0000-0000F3390000}"/>
    <cellStyle name="Normal 2 2 2 2 4 2 2 20 6" xfId="14836" xr:uid="{00000000-0005-0000-0000-0000F4390000}"/>
    <cellStyle name="Normal 2 2 2 2 4 2 2 20 7" xfId="14837" xr:uid="{00000000-0005-0000-0000-0000F5390000}"/>
    <cellStyle name="Normal 2 2 2 2 4 2 2 20 8" xfId="14838" xr:uid="{00000000-0005-0000-0000-0000F6390000}"/>
    <cellStyle name="Normal 2 2 2 2 4 2 2 20 9" xfId="14839" xr:uid="{00000000-0005-0000-0000-0000F7390000}"/>
    <cellStyle name="Normal 2 2 2 2 4 2 2 3" xfId="14840" xr:uid="{00000000-0005-0000-0000-0000F8390000}"/>
    <cellStyle name="Normal 2 2 2 2 4 2 2 3 10" xfId="14841" xr:uid="{00000000-0005-0000-0000-0000F9390000}"/>
    <cellStyle name="Normal 2 2 2 2 4 2 2 3 11" xfId="14842" xr:uid="{00000000-0005-0000-0000-0000FA390000}"/>
    <cellStyle name="Normal 2 2 2 2 4 2 2 3 12" xfId="14843" xr:uid="{00000000-0005-0000-0000-0000FB390000}"/>
    <cellStyle name="Normal 2 2 2 2 4 2 2 3 13" xfId="14844" xr:uid="{00000000-0005-0000-0000-0000FC390000}"/>
    <cellStyle name="Normal 2 2 2 2 4 2 2 3 14" xfId="14845" xr:uid="{00000000-0005-0000-0000-0000FD390000}"/>
    <cellStyle name="Normal 2 2 2 2 4 2 2 3 2" xfId="14846" xr:uid="{00000000-0005-0000-0000-0000FE390000}"/>
    <cellStyle name="Normal 2 2 2 2 4 2 2 3 2 10" xfId="14847" xr:uid="{00000000-0005-0000-0000-0000FF390000}"/>
    <cellStyle name="Normal 2 2 2 2 4 2 2 3 2 2" xfId="14848" xr:uid="{00000000-0005-0000-0000-0000003A0000}"/>
    <cellStyle name="Normal 2 2 2 2 4 2 2 3 2 3" xfId="14849" xr:uid="{00000000-0005-0000-0000-0000013A0000}"/>
    <cellStyle name="Normal 2 2 2 2 4 2 2 3 2 4" xfId="14850" xr:uid="{00000000-0005-0000-0000-0000023A0000}"/>
    <cellStyle name="Normal 2 2 2 2 4 2 2 3 2 5" xfId="14851" xr:uid="{00000000-0005-0000-0000-0000033A0000}"/>
    <cellStyle name="Normal 2 2 2 2 4 2 2 3 2 6" xfId="14852" xr:uid="{00000000-0005-0000-0000-0000043A0000}"/>
    <cellStyle name="Normal 2 2 2 2 4 2 2 3 2 7" xfId="14853" xr:uid="{00000000-0005-0000-0000-0000053A0000}"/>
    <cellStyle name="Normal 2 2 2 2 4 2 2 3 2 8" xfId="14854" xr:uid="{00000000-0005-0000-0000-0000063A0000}"/>
    <cellStyle name="Normal 2 2 2 2 4 2 2 3 2 9" xfId="14855" xr:uid="{00000000-0005-0000-0000-0000073A0000}"/>
    <cellStyle name="Normal 2 2 2 2 4 2 2 3 3" xfId="14856" xr:uid="{00000000-0005-0000-0000-0000083A0000}"/>
    <cellStyle name="Normal 2 2 2 2 4 2 2 3 3 10" xfId="14857" xr:uid="{00000000-0005-0000-0000-0000093A0000}"/>
    <cellStyle name="Normal 2 2 2 2 4 2 2 3 3 2" xfId="14858" xr:uid="{00000000-0005-0000-0000-00000A3A0000}"/>
    <cellStyle name="Normal 2 2 2 2 4 2 2 3 3 3" xfId="14859" xr:uid="{00000000-0005-0000-0000-00000B3A0000}"/>
    <cellStyle name="Normal 2 2 2 2 4 2 2 3 3 4" xfId="14860" xr:uid="{00000000-0005-0000-0000-00000C3A0000}"/>
    <cellStyle name="Normal 2 2 2 2 4 2 2 3 3 5" xfId="14861" xr:uid="{00000000-0005-0000-0000-00000D3A0000}"/>
    <cellStyle name="Normal 2 2 2 2 4 2 2 3 3 6" xfId="14862" xr:uid="{00000000-0005-0000-0000-00000E3A0000}"/>
    <cellStyle name="Normal 2 2 2 2 4 2 2 3 3 7" xfId="14863" xr:uid="{00000000-0005-0000-0000-00000F3A0000}"/>
    <cellStyle name="Normal 2 2 2 2 4 2 2 3 3 8" xfId="14864" xr:uid="{00000000-0005-0000-0000-0000103A0000}"/>
    <cellStyle name="Normal 2 2 2 2 4 2 2 3 3 9" xfId="14865" xr:uid="{00000000-0005-0000-0000-0000113A0000}"/>
    <cellStyle name="Normal 2 2 2 2 4 2 2 3 4" xfId="14866" xr:uid="{00000000-0005-0000-0000-0000123A0000}"/>
    <cellStyle name="Normal 2 2 2 2 4 2 2 3 4 10" xfId="14867" xr:uid="{00000000-0005-0000-0000-0000133A0000}"/>
    <cellStyle name="Normal 2 2 2 2 4 2 2 3 4 2" xfId="14868" xr:uid="{00000000-0005-0000-0000-0000143A0000}"/>
    <cellStyle name="Normal 2 2 2 2 4 2 2 3 4 3" xfId="14869" xr:uid="{00000000-0005-0000-0000-0000153A0000}"/>
    <cellStyle name="Normal 2 2 2 2 4 2 2 3 4 4" xfId="14870" xr:uid="{00000000-0005-0000-0000-0000163A0000}"/>
    <cellStyle name="Normal 2 2 2 2 4 2 2 3 4 5" xfId="14871" xr:uid="{00000000-0005-0000-0000-0000173A0000}"/>
    <cellStyle name="Normal 2 2 2 2 4 2 2 3 4 6" xfId="14872" xr:uid="{00000000-0005-0000-0000-0000183A0000}"/>
    <cellStyle name="Normal 2 2 2 2 4 2 2 3 4 7" xfId="14873" xr:uid="{00000000-0005-0000-0000-0000193A0000}"/>
    <cellStyle name="Normal 2 2 2 2 4 2 2 3 4 8" xfId="14874" xr:uid="{00000000-0005-0000-0000-00001A3A0000}"/>
    <cellStyle name="Normal 2 2 2 2 4 2 2 3 4 9" xfId="14875" xr:uid="{00000000-0005-0000-0000-00001B3A0000}"/>
    <cellStyle name="Normal 2 2 2 2 4 2 2 3 5" xfId="14876" xr:uid="{00000000-0005-0000-0000-00001C3A0000}"/>
    <cellStyle name="Normal 2 2 2 2 4 2 2 3 5 10" xfId="14877" xr:uid="{00000000-0005-0000-0000-00001D3A0000}"/>
    <cellStyle name="Normal 2 2 2 2 4 2 2 3 5 2" xfId="14878" xr:uid="{00000000-0005-0000-0000-00001E3A0000}"/>
    <cellStyle name="Normal 2 2 2 2 4 2 2 3 5 3" xfId="14879" xr:uid="{00000000-0005-0000-0000-00001F3A0000}"/>
    <cellStyle name="Normal 2 2 2 2 4 2 2 3 5 4" xfId="14880" xr:uid="{00000000-0005-0000-0000-0000203A0000}"/>
    <cellStyle name="Normal 2 2 2 2 4 2 2 3 5 5" xfId="14881" xr:uid="{00000000-0005-0000-0000-0000213A0000}"/>
    <cellStyle name="Normal 2 2 2 2 4 2 2 3 5 6" xfId="14882" xr:uid="{00000000-0005-0000-0000-0000223A0000}"/>
    <cellStyle name="Normal 2 2 2 2 4 2 2 3 5 7" xfId="14883" xr:uid="{00000000-0005-0000-0000-0000233A0000}"/>
    <cellStyle name="Normal 2 2 2 2 4 2 2 3 5 8" xfId="14884" xr:uid="{00000000-0005-0000-0000-0000243A0000}"/>
    <cellStyle name="Normal 2 2 2 2 4 2 2 3 5 9" xfId="14885" xr:uid="{00000000-0005-0000-0000-0000253A0000}"/>
    <cellStyle name="Normal 2 2 2 2 4 2 2 3 6" xfId="14886" xr:uid="{00000000-0005-0000-0000-0000263A0000}"/>
    <cellStyle name="Normal 2 2 2 2 4 2 2 3 7" xfId="14887" xr:uid="{00000000-0005-0000-0000-0000273A0000}"/>
    <cellStyle name="Normal 2 2 2 2 4 2 2 3 8" xfId="14888" xr:uid="{00000000-0005-0000-0000-0000283A0000}"/>
    <cellStyle name="Normal 2 2 2 2 4 2 2 3 9" xfId="14889" xr:uid="{00000000-0005-0000-0000-0000293A0000}"/>
    <cellStyle name="Normal 2 2 2 2 4 2 2 4" xfId="14890" xr:uid="{00000000-0005-0000-0000-00002A3A0000}"/>
    <cellStyle name="Normal 2 2 2 2 4 2 2 4 10" xfId="14891" xr:uid="{00000000-0005-0000-0000-00002B3A0000}"/>
    <cellStyle name="Normal 2 2 2 2 4 2 2 4 11" xfId="14892" xr:uid="{00000000-0005-0000-0000-00002C3A0000}"/>
    <cellStyle name="Normal 2 2 2 2 4 2 2 4 12" xfId="14893" xr:uid="{00000000-0005-0000-0000-00002D3A0000}"/>
    <cellStyle name="Normal 2 2 2 2 4 2 2 4 13" xfId="14894" xr:uid="{00000000-0005-0000-0000-00002E3A0000}"/>
    <cellStyle name="Normal 2 2 2 2 4 2 2 4 14" xfId="14895" xr:uid="{00000000-0005-0000-0000-00002F3A0000}"/>
    <cellStyle name="Normal 2 2 2 2 4 2 2 4 2" xfId="14896" xr:uid="{00000000-0005-0000-0000-0000303A0000}"/>
    <cellStyle name="Normal 2 2 2 2 4 2 2 4 2 10" xfId="14897" xr:uid="{00000000-0005-0000-0000-0000313A0000}"/>
    <cellStyle name="Normal 2 2 2 2 4 2 2 4 2 2" xfId="14898" xr:uid="{00000000-0005-0000-0000-0000323A0000}"/>
    <cellStyle name="Normal 2 2 2 2 4 2 2 4 2 3" xfId="14899" xr:uid="{00000000-0005-0000-0000-0000333A0000}"/>
    <cellStyle name="Normal 2 2 2 2 4 2 2 4 2 4" xfId="14900" xr:uid="{00000000-0005-0000-0000-0000343A0000}"/>
    <cellStyle name="Normal 2 2 2 2 4 2 2 4 2 5" xfId="14901" xr:uid="{00000000-0005-0000-0000-0000353A0000}"/>
    <cellStyle name="Normal 2 2 2 2 4 2 2 4 2 6" xfId="14902" xr:uid="{00000000-0005-0000-0000-0000363A0000}"/>
    <cellStyle name="Normal 2 2 2 2 4 2 2 4 2 7" xfId="14903" xr:uid="{00000000-0005-0000-0000-0000373A0000}"/>
    <cellStyle name="Normal 2 2 2 2 4 2 2 4 2 8" xfId="14904" xr:uid="{00000000-0005-0000-0000-0000383A0000}"/>
    <cellStyle name="Normal 2 2 2 2 4 2 2 4 2 9" xfId="14905" xr:uid="{00000000-0005-0000-0000-0000393A0000}"/>
    <cellStyle name="Normal 2 2 2 2 4 2 2 4 3" xfId="14906" xr:uid="{00000000-0005-0000-0000-00003A3A0000}"/>
    <cellStyle name="Normal 2 2 2 2 4 2 2 4 3 10" xfId="14907" xr:uid="{00000000-0005-0000-0000-00003B3A0000}"/>
    <cellStyle name="Normal 2 2 2 2 4 2 2 4 3 2" xfId="14908" xr:uid="{00000000-0005-0000-0000-00003C3A0000}"/>
    <cellStyle name="Normal 2 2 2 2 4 2 2 4 3 3" xfId="14909" xr:uid="{00000000-0005-0000-0000-00003D3A0000}"/>
    <cellStyle name="Normal 2 2 2 2 4 2 2 4 3 4" xfId="14910" xr:uid="{00000000-0005-0000-0000-00003E3A0000}"/>
    <cellStyle name="Normal 2 2 2 2 4 2 2 4 3 5" xfId="14911" xr:uid="{00000000-0005-0000-0000-00003F3A0000}"/>
    <cellStyle name="Normal 2 2 2 2 4 2 2 4 3 6" xfId="14912" xr:uid="{00000000-0005-0000-0000-0000403A0000}"/>
    <cellStyle name="Normal 2 2 2 2 4 2 2 4 3 7" xfId="14913" xr:uid="{00000000-0005-0000-0000-0000413A0000}"/>
    <cellStyle name="Normal 2 2 2 2 4 2 2 4 3 8" xfId="14914" xr:uid="{00000000-0005-0000-0000-0000423A0000}"/>
    <cellStyle name="Normal 2 2 2 2 4 2 2 4 3 9" xfId="14915" xr:uid="{00000000-0005-0000-0000-0000433A0000}"/>
    <cellStyle name="Normal 2 2 2 2 4 2 2 4 4" xfId="14916" xr:uid="{00000000-0005-0000-0000-0000443A0000}"/>
    <cellStyle name="Normal 2 2 2 2 4 2 2 4 4 10" xfId="14917" xr:uid="{00000000-0005-0000-0000-0000453A0000}"/>
    <cellStyle name="Normal 2 2 2 2 4 2 2 4 4 2" xfId="14918" xr:uid="{00000000-0005-0000-0000-0000463A0000}"/>
    <cellStyle name="Normal 2 2 2 2 4 2 2 4 4 3" xfId="14919" xr:uid="{00000000-0005-0000-0000-0000473A0000}"/>
    <cellStyle name="Normal 2 2 2 2 4 2 2 4 4 4" xfId="14920" xr:uid="{00000000-0005-0000-0000-0000483A0000}"/>
    <cellStyle name="Normal 2 2 2 2 4 2 2 4 4 5" xfId="14921" xr:uid="{00000000-0005-0000-0000-0000493A0000}"/>
    <cellStyle name="Normal 2 2 2 2 4 2 2 4 4 6" xfId="14922" xr:uid="{00000000-0005-0000-0000-00004A3A0000}"/>
    <cellStyle name="Normal 2 2 2 2 4 2 2 4 4 7" xfId="14923" xr:uid="{00000000-0005-0000-0000-00004B3A0000}"/>
    <cellStyle name="Normal 2 2 2 2 4 2 2 4 4 8" xfId="14924" xr:uid="{00000000-0005-0000-0000-00004C3A0000}"/>
    <cellStyle name="Normal 2 2 2 2 4 2 2 4 4 9" xfId="14925" xr:uid="{00000000-0005-0000-0000-00004D3A0000}"/>
    <cellStyle name="Normal 2 2 2 2 4 2 2 4 5" xfId="14926" xr:uid="{00000000-0005-0000-0000-00004E3A0000}"/>
    <cellStyle name="Normal 2 2 2 2 4 2 2 4 5 10" xfId="14927" xr:uid="{00000000-0005-0000-0000-00004F3A0000}"/>
    <cellStyle name="Normal 2 2 2 2 4 2 2 4 5 2" xfId="14928" xr:uid="{00000000-0005-0000-0000-0000503A0000}"/>
    <cellStyle name="Normal 2 2 2 2 4 2 2 4 5 3" xfId="14929" xr:uid="{00000000-0005-0000-0000-0000513A0000}"/>
    <cellStyle name="Normal 2 2 2 2 4 2 2 4 5 4" xfId="14930" xr:uid="{00000000-0005-0000-0000-0000523A0000}"/>
    <cellStyle name="Normal 2 2 2 2 4 2 2 4 5 5" xfId="14931" xr:uid="{00000000-0005-0000-0000-0000533A0000}"/>
    <cellStyle name="Normal 2 2 2 2 4 2 2 4 5 6" xfId="14932" xr:uid="{00000000-0005-0000-0000-0000543A0000}"/>
    <cellStyle name="Normal 2 2 2 2 4 2 2 4 5 7" xfId="14933" xr:uid="{00000000-0005-0000-0000-0000553A0000}"/>
    <cellStyle name="Normal 2 2 2 2 4 2 2 4 5 8" xfId="14934" xr:uid="{00000000-0005-0000-0000-0000563A0000}"/>
    <cellStyle name="Normal 2 2 2 2 4 2 2 4 5 9" xfId="14935" xr:uid="{00000000-0005-0000-0000-0000573A0000}"/>
    <cellStyle name="Normal 2 2 2 2 4 2 2 4 6" xfId="14936" xr:uid="{00000000-0005-0000-0000-0000583A0000}"/>
    <cellStyle name="Normal 2 2 2 2 4 2 2 4 7" xfId="14937" xr:uid="{00000000-0005-0000-0000-0000593A0000}"/>
    <cellStyle name="Normal 2 2 2 2 4 2 2 4 8" xfId="14938" xr:uid="{00000000-0005-0000-0000-00005A3A0000}"/>
    <cellStyle name="Normal 2 2 2 2 4 2 2 4 9" xfId="14939" xr:uid="{00000000-0005-0000-0000-00005B3A0000}"/>
    <cellStyle name="Normal 2 2 2 2 4 2 2 5" xfId="14940" xr:uid="{00000000-0005-0000-0000-00005C3A0000}"/>
    <cellStyle name="Normal 2 2 2 2 4 2 2 5 10" xfId="14941" xr:uid="{00000000-0005-0000-0000-00005D3A0000}"/>
    <cellStyle name="Normal 2 2 2 2 4 2 2 5 11" xfId="14942" xr:uid="{00000000-0005-0000-0000-00005E3A0000}"/>
    <cellStyle name="Normal 2 2 2 2 4 2 2 5 12" xfId="14943" xr:uid="{00000000-0005-0000-0000-00005F3A0000}"/>
    <cellStyle name="Normal 2 2 2 2 4 2 2 5 13" xfId="14944" xr:uid="{00000000-0005-0000-0000-0000603A0000}"/>
    <cellStyle name="Normal 2 2 2 2 4 2 2 5 14" xfId="14945" xr:uid="{00000000-0005-0000-0000-0000613A0000}"/>
    <cellStyle name="Normal 2 2 2 2 4 2 2 5 2" xfId="14946" xr:uid="{00000000-0005-0000-0000-0000623A0000}"/>
    <cellStyle name="Normal 2 2 2 2 4 2 2 5 2 10" xfId="14947" xr:uid="{00000000-0005-0000-0000-0000633A0000}"/>
    <cellStyle name="Normal 2 2 2 2 4 2 2 5 2 2" xfId="14948" xr:uid="{00000000-0005-0000-0000-0000643A0000}"/>
    <cellStyle name="Normal 2 2 2 2 4 2 2 5 2 3" xfId="14949" xr:uid="{00000000-0005-0000-0000-0000653A0000}"/>
    <cellStyle name="Normal 2 2 2 2 4 2 2 5 2 4" xfId="14950" xr:uid="{00000000-0005-0000-0000-0000663A0000}"/>
    <cellStyle name="Normal 2 2 2 2 4 2 2 5 2 5" xfId="14951" xr:uid="{00000000-0005-0000-0000-0000673A0000}"/>
    <cellStyle name="Normal 2 2 2 2 4 2 2 5 2 6" xfId="14952" xr:uid="{00000000-0005-0000-0000-0000683A0000}"/>
    <cellStyle name="Normal 2 2 2 2 4 2 2 5 2 7" xfId="14953" xr:uid="{00000000-0005-0000-0000-0000693A0000}"/>
    <cellStyle name="Normal 2 2 2 2 4 2 2 5 2 8" xfId="14954" xr:uid="{00000000-0005-0000-0000-00006A3A0000}"/>
    <cellStyle name="Normal 2 2 2 2 4 2 2 5 2 9" xfId="14955" xr:uid="{00000000-0005-0000-0000-00006B3A0000}"/>
    <cellStyle name="Normal 2 2 2 2 4 2 2 5 3" xfId="14956" xr:uid="{00000000-0005-0000-0000-00006C3A0000}"/>
    <cellStyle name="Normal 2 2 2 2 4 2 2 5 3 10" xfId="14957" xr:uid="{00000000-0005-0000-0000-00006D3A0000}"/>
    <cellStyle name="Normal 2 2 2 2 4 2 2 5 3 2" xfId="14958" xr:uid="{00000000-0005-0000-0000-00006E3A0000}"/>
    <cellStyle name="Normal 2 2 2 2 4 2 2 5 3 3" xfId="14959" xr:uid="{00000000-0005-0000-0000-00006F3A0000}"/>
    <cellStyle name="Normal 2 2 2 2 4 2 2 5 3 4" xfId="14960" xr:uid="{00000000-0005-0000-0000-0000703A0000}"/>
    <cellStyle name="Normal 2 2 2 2 4 2 2 5 3 5" xfId="14961" xr:uid="{00000000-0005-0000-0000-0000713A0000}"/>
    <cellStyle name="Normal 2 2 2 2 4 2 2 5 3 6" xfId="14962" xr:uid="{00000000-0005-0000-0000-0000723A0000}"/>
    <cellStyle name="Normal 2 2 2 2 4 2 2 5 3 7" xfId="14963" xr:uid="{00000000-0005-0000-0000-0000733A0000}"/>
    <cellStyle name="Normal 2 2 2 2 4 2 2 5 3 8" xfId="14964" xr:uid="{00000000-0005-0000-0000-0000743A0000}"/>
    <cellStyle name="Normal 2 2 2 2 4 2 2 5 3 9" xfId="14965" xr:uid="{00000000-0005-0000-0000-0000753A0000}"/>
    <cellStyle name="Normal 2 2 2 2 4 2 2 5 4" xfId="14966" xr:uid="{00000000-0005-0000-0000-0000763A0000}"/>
    <cellStyle name="Normal 2 2 2 2 4 2 2 5 4 10" xfId="14967" xr:uid="{00000000-0005-0000-0000-0000773A0000}"/>
    <cellStyle name="Normal 2 2 2 2 4 2 2 5 4 2" xfId="14968" xr:uid="{00000000-0005-0000-0000-0000783A0000}"/>
    <cellStyle name="Normal 2 2 2 2 4 2 2 5 4 3" xfId="14969" xr:uid="{00000000-0005-0000-0000-0000793A0000}"/>
    <cellStyle name="Normal 2 2 2 2 4 2 2 5 4 4" xfId="14970" xr:uid="{00000000-0005-0000-0000-00007A3A0000}"/>
    <cellStyle name="Normal 2 2 2 2 4 2 2 5 4 5" xfId="14971" xr:uid="{00000000-0005-0000-0000-00007B3A0000}"/>
    <cellStyle name="Normal 2 2 2 2 4 2 2 5 4 6" xfId="14972" xr:uid="{00000000-0005-0000-0000-00007C3A0000}"/>
    <cellStyle name="Normal 2 2 2 2 4 2 2 5 4 7" xfId="14973" xr:uid="{00000000-0005-0000-0000-00007D3A0000}"/>
    <cellStyle name="Normal 2 2 2 2 4 2 2 5 4 8" xfId="14974" xr:uid="{00000000-0005-0000-0000-00007E3A0000}"/>
    <cellStyle name="Normal 2 2 2 2 4 2 2 5 4 9" xfId="14975" xr:uid="{00000000-0005-0000-0000-00007F3A0000}"/>
    <cellStyle name="Normal 2 2 2 2 4 2 2 5 5" xfId="14976" xr:uid="{00000000-0005-0000-0000-0000803A0000}"/>
    <cellStyle name="Normal 2 2 2 2 4 2 2 5 5 10" xfId="14977" xr:uid="{00000000-0005-0000-0000-0000813A0000}"/>
    <cellStyle name="Normal 2 2 2 2 4 2 2 5 5 2" xfId="14978" xr:uid="{00000000-0005-0000-0000-0000823A0000}"/>
    <cellStyle name="Normal 2 2 2 2 4 2 2 5 5 3" xfId="14979" xr:uid="{00000000-0005-0000-0000-0000833A0000}"/>
    <cellStyle name="Normal 2 2 2 2 4 2 2 5 5 4" xfId="14980" xr:uid="{00000000-0005-0000-0000-0000843A0000}"/>
    <cellStyle name="Normal 2 2 2 2 4 2 2 5 5 5" xfId="14981" xr:uid="{00000000-0005-0000-0000-0000853A0000}"/>
    <cellStyle name="Normal 2 2 2 2 4 2 2 5 5 6" xfId="14982" xr:uid="{00000000-0005-0000-0000-0000863A0000}"/>
    <cellStyle name="Normal 2 2 2 2 4 2 2 5 5 7" xfId="14983" xr:uid="{00000000-0005-0000-0000-0000873A0000}"/>
    <cellStyle name="Normal 2 2 2 2 4 2 2 5 5 8" xfId="14984" xr:uid="{00000000-0005-0000-0000-0000883A0000}"/>
    <cellStyle name="Normal 2 2 2 2 4 2 2 5 5 9" xfId="14985" xr:uid="{00000000-0005-0000-0000-0000893A0000}"/>
    <cellStyle name="Normal 2 2 2 2 4 2 2 5 6" xfId="14986" xr:uid="{00000000-0005-0000-0000-00008A3A0000}"/>
    <cellStyle name="Normal 2 2 2 2 4 2 2 5 7" xfId="14987" xr:uid="{00000000-0005-0000-0000-00008B3A0000}"/>
    <cellStyle name="Normal 2 2 2 2 4 2 2 5 8" xfId="14988" xr:uid="{00000000-0005-0000-0000-00008C3A0000}"/>
    <cellStyle name="Normal 2 2 2 2 4 2 2 5 9" xfId="14989" xr:uid="{00000000-0005-0000-0000-00008D3A0000}"/>
    <cellStyle name="Normal 2 2 2 2 4 2 2 6" xfId="14990" xr:uid="{00000000-0005-0000-0000-00008E3A0000}"/>
    <cellStyle name="Normal 2 2 2 2 4 2 2 6 10" xfId="14991" xr:uid="{00000000-0005-0000-0000-00008F3A0000}"/>
    <cellStyle name="Normal 2 2 2 2 4 2 2 6 11" xfId="14992" xr:uid="{00000000-0005-0000-0000-0000903A0000}"/>
    <cellStyle name="Normal 2 2 2 2 4 2 2 6 12" xfId="14993" xr:uid="{00000000-0005-0000-0000-0000913A0000}"/>
    <cellStyle name="Normal 2 2 2 2 4 2 2 6 13" xfId="14994" xr:uid="{00000000-0005-0000-0000-0000923A0000}"/>
    <cellStyle name="Normal 2 2 2 2 4 2 2 6 14" xfId="14995" xr:uid="{00000000-0005-0000-0000-0000933A0000}"/>
    <cellStyle name="Normal 2 2 2 2 4 2 2 6 2" xfId="14996" xr:uid="{00000000-0005-0000-0000-0000943A0000}"/>
    <cellStyle name="Normal 2 2 2 2 4 2 2 6 2 10" xfId="14997" xr:uid="{00000000-0005-0000-0000-0000953A0000}"/>
    <cellStyle name="Normal 2 2 2 2 4 2 2 6 2 2" xfId="14998" xr:uid="{00000000-0005-0000-0000-0000963A0000}"/>
    <cellStyle name="Normal 2 2 2 2 4 2 2 6 2 3" xfId="14999" xr:uid="{00000000-0005-0000-0000-0000973A0000}"/>
    <cellStyle name="Normal 2 2 2 2 4 2 2 6 2 4" xfId="15000" xr:uid="{00000000-0005-0000-0000-0000983A0000}"/>
    <cellStyle name="Normal 2 2 2 2 4 2 2 6 2 5" xfId="15001" xr:uid="{00000000-0005-0000-0000-0000993A0000}"/>
    <cellStyle name="Normal 2 2 2 2 4 2 2 6 2 6" xfId="15002" xr:uid="{00000000-0005-0000-0000-00009A3A0000}"/>
    <cellStyle name="Normal 2 2 2 2 4 2 2 6 2 7" xfId="15003" xr:uid="{00000000-0005-0000-0000-00009B3A0000}"/>
    <cellStyle name="Normal 2 2 2 2 4 2 2 6 2 8" xfId="15004" xr:uid="{00000000-0005-0000-0000-00009C3A0000}"/>
    <cellStyle name="Normal 2 2 2 2 4 2 2 6 2 9" xfId="15005" xr:uid="{00000000-0005-0000-0000-00009D3A0000}"/>
    <cellStyle name="Normal 2 2 2 2 4 2 2 6 3" xfId="15006" xr:uid="{00000000-0005-0000-0000-00009E3A0000}"/>
    <cellStyle name="Normal 2 2 2 2 4 2 2 6 3 10" xfId="15007" xr:uid="{00000000-0005-0000-0000-00009F3A0000}"/>
    <cellStyle name="Normal 2 2 2 2 4 2 2 6 3 2" xfId="15008" xr:uid="{00000000-0005-0000-0000-0000A03A0000}"/>
    <cellStyle name="Normal 2 2 2 2 4 2 2 6 3 3" xfId="15009" xr:uid="{00000000-0005-0000-0000-0000A13A0000}"/>
    <cellStyle name="Normal 2 2 2 2 4 2 2 6 3 4" xfId="15010" xr:uid="{00000000-0005-0000-0000-0000A23A0000}"/>
    <cellStyle name="Normal 2 2 2 2 4 2 2 6 3 5" xfId="15011" xr:uid="{00000000-0005-0000-0000-0000A33A0000}"/>
    <cellStyle name="Normal 2 2 2 2 4 2 2 6 3 6" xfId="15012" xr:uid="{00000000-0005-0000-0000-0000A43A0000}"/>
    <cellStyle name="Normal 2 2 2 2 4 2 2 6 3 7" xfId="15013" xr:uid="{00000000-0005-0000-0000-0000A53A0000}"/>
    <cellStyle name="Normal 2 2 2 2 4 2 2 6 3 8" xfId="15014" xr:uid="{00000000-0005-0000-0000-0000A63A0000}"/>
    <cellStyle name="Normal 2 2 2 2 4 2 2 6 3 9" xfId="15015" xr:uid="{00000000-0005-0000-0000-0000A73A0000}"/>
    <cellStyle name="Normal 2 2 2 2 4 2 2 6 4" xfId="15016" xr:uid="{00000000-0005-0000-0000-0000A83A0000}"/>
    <cellStyle name="Normal 2 2 2 2 4 2 2 6 4 10" xfId="15017" xr:uid="{00000000-0005-0000-0000-0000A93A0000}"/>
    <cellStyle name="Normal 2 2 2 2 4 2 2 6 4 2" xfId="15018" xr:uid="{00000000-0005-0000-0000-0000AA3A0000}"/>
    <cellStyle name="Normal 2 2 2 2 4 2 2 6 4 3" xfId="15019" xr:uid="{00000000-0005-0000-0000-0000AB3A0000}"/>
    <cellStyle name="Normal 2 2 2 2 4 2 2 6 4 4" xfId="15020" xr:uid="{00000000-0005-0000-0000-0000AC3A0000}"/>
    <cellStyle name="Normal 2 2 2 2 4 2 2 6 4 5" xfId="15021" xr:uid="{00000000-0005-0000-0000-0000AD3A0000}"/>
    <cellStyle name="Normal 2 2 2 2 4 2 2 6 4 6" xfId="15022" xr:uid="{00000000-0005-0000-0000-0000AE3A0000}"/>
    <cellStyle name="Normal 2 2 2 2 4 2 2 6 4 7" xfId="15023" xr:uid="{00000000-0005-0000-0000-0000AF3A0000}"/>
    <cellStyle name="Normal 2 2 2 2 4 2 2 6 4 8" xfId="15024" xr:uid="{00000000-0005-0000-0000-0000B03A0000}"/>
    <cellStyle name="Normal 2 2 2 2 4 2 2 6 4 9" xfId="15025" xr:uid="{00000000-0005-0000-0000-0000B13A0000}"/>
    <cellStyle name="Normal 2 2 2 2 4 2 2 6 5" xfId="15026" xr:uid="{00000000-0005-0000-0000-0000B23A0000}"/>
    <cellStyle name="Normal 2 2 2 2 4 2 2 6 5 10" xfId="15027" xr:uid="{00000000-0005-0000-0000-0000B33A0000}"/>
    <cellStyle name="Normal 2 2 2 2 4 2 2 6 5 2" xfId="15028" xr:uid="{00000000-0005-0000-0000-0000B43A0000}"/>
    <cellStyle name="Normal 2 2 2 2 4 2 2 6 5 3" xfId="15029" xr:uid="{00000000-0005-0000-0000-0000B53A0000}"/>
    <cellStyle name="Normal 2 2 2 2 4 2 2 6 5 4" xfId="15030" xr:uid="{00000000-0005-0000-0000-0000B63A0000}"/>
    <cellStyle name="Normal 2 2 2 2 4 2 2 6 5 5" xfId="15031" xr:uid="{00000000-0005-0000-0000-0000B73A0000}"/>
    <cellStyle name="Normal 2 2 2 2 4 2 2 6 5 6" xfId="15032" xr:uid="{00000000-0005-0000-0000-0000B83A0000}"/>
    <cellStyle name="Normal 2 2 2 2 4 2 2 6 5 7" xfId="15033" xr:uid="{00000000-0005-0000-0000-0000B93A0000}"/>
    <cellStyle name="Normal 2 2 2 2 4 2 2 6 5 8" xfId="15034" xr:uid="{00000000-0005-0000-0000-0000BA3A0000}"/>
    <cellStyle name="Normal 2 2 2 2 4 2 2 6 5 9" xfId="15035" xr:uid="{00000000-0005-0000-0000-0000BB3A0000}"/>
    <cellStyle name="Normal 2 2 2 2 4 2 2 6 6" xfId="15036" xr:uid="{00000000-0005-0000-0000-0000BC3A0000}"/>
    <cellStyle name="Normal 2 2 2 2 4 2 2 6 7" xfId="15037" xr:uid="{00000000-0005-0000-0000-0000BD3A0000}"/>
    <cellStyle name="Normal 2 2 2 2 4 2 2 6 8" xfId="15038" xr:uid="{00000000-0005-0000-0000-0000BE3A0000}"/>
    <cellStyle name="Normal 2 2 2 2 4 2 2 6 9" xfId="15039" xr:uid="{00000000-0005-0000-0000-0000BF3A0000}"/>
    <cellStyle name="Normal 2 2 2 2 4 2 2 7" xfId="15040" xr:uid="{00000000-0005-0000-0000-0000C03A0000}"/>
    <cellStyle name="Normal 2 2 2 2 4 2 2 7 10" xfId="15041" xr:uid="{00000000-0005-0000-0000-0000C13A0000}"/>
    <cellStyle name="Normal 2 2 2 2 4 2 2 7 11" xfId="15042" xr:uid="{00000000-0005-0000-0000-0000C23A0000}"/>
    <cellStyle name="Normal 2 2 2 2 4 2 2 7 12" xfId="15043" xr:uid="{00000000-0005-0000-0000-0000C33A0000}"/>
    <cellStyle name="Normal 2 2 2 2 4 2 2 7 13" xfId="15044" xr:uid="{00000000-0005-0000-0000-0000C43A0000}"/>
    <cellStyle name="Normal 2 2 2 2 4 2 2 7 14" xfId="15045" xr:uid="{00000000-0005-0000-0000-0000C53A0000}"/>
    <cellStyle name="Normal 2 2 2 2 4 2 2 7 2" xfId="15046" xr:uid="{00000000-0005-0000-0000-0000C63A0000}"/>
    <cellStyle name="Normal 2 2 2 2 4 2 2 7 2 10" xfId="15047" xr:uid="{00000000-0005-0000-0000-0000C73A0000}"/>
    <cellStyle name="Normal 2 2 2 2 4 2 2 7 2 2" xfId="15048" xr:uid="{00000000-0005-0000-0000-0000C83A0000}"/>
    <cellStyle name="Normal 2 2 2 2 4 2 2 7 2 3" xfId="15049" xr:uid="{00000000-0005-0000-0000-0000C93A0000}"/>
    <cellStyle name="Normal 2 2 2 2 4 2 2 7 2 4" xfId="15050" xr:uid="{00000000-0005-0000-0000-0000CA3A0000}"/>
    <cellStyle name="Normal 2 2 2 2 4 2 2 7 2 5" xfId="15051" xr:uid="{00000000-0005-0000-0000-0000CB3A0000}"/>
    <cellStyle name="Normal 2 2 2 2 4 2 2 7 2 6" xfId="15052" xr:uid="{00000000-0005-0000-0000-0000CC3A0000}"/>
    <cellStyle name="Normal 2 2 2 2 4 2 2 7 2 7" xfId="15053" xr:uid="{00000000-0005-0000-0000-0000CD3A0000}"/>
    <cellStyle name="Normal 2 2 2 2 4 2 2 7 2 8" xfId="15054" xr:uid="{00000000-0005-0000-0000-0000CE3A0000}"/>
    <cellStyle name="Normal 2 2 2 2 4 2 2 7 2 9" xfId="15055" xr:uid="{00000000-0005-0000-0000-0000CF3A0000}"/>
    <cellStyle name="Normal 2 2 2 2 4 2 2 7 3" xfId="15056" xr:uid="{00000000-0005-0000-0000-0000D03A0000}"/>
    <cellStyle name="Normal 2 2 2 2 4 2 2 7 3 10" xfId="15057" xr:uid="{00000000-0005-0000-0000-0000D13A0000}"/>
    <cellStyle name="Normal 2 2 2 2 4 2 2 7 3 2" xfId="15058" xr:uid="{00000000-0005-0000-0000-0000D23A0000}"/>
    <cellStyle name="Normal 2 2 2 2 4 2 2 7 3 3" xfId="15059" xr:uid="{00000000-0005-0000-0000-0000D33A0000}"/>
    <cellStyle name="Normal 2 2 2 2 4 2 2 7 3 4" xfId="15060" xr:uid="{00000000-0005-0000-0000-0000D43A0000}"/>
    <cellStyle name="Normal 2 2 2 2 4 2 2 7 3 5" xfId="15061" xr:uid="{00000000-0005-0000-0000-0000D53A0000}"/>
    <cellStyle name="Normal 2 2 2 2 4 2 2 7 3 6" xfId="15062" xr:uid="{00000000-0005-0000-0000-0000D63A0000}"/>
    <cellStyle name="Normal 2 2 2 2 4 2 2 7 3 7" xfId="15063" xr:uid="{00000000-0005-0000-0000-0000D73A0000}"/>
    <cellStyle name="Normal 2 2 2 2 4 2 2 7 3 8" xfId="15064" xr:uid="{00000000-0005-0000-0000-0000D83A0000}"/>
    <cellStyle name="Normal 2 2 2 2 4 2 2 7 3 9" xfId="15065" xr:uid="{00000000-0005-0000-0000-0000D93A0000}"/>
    <cellStyle name="Normal 2 2 2 2 4 2 2 7 4" xfId="15066" xr:uid="{00000000-0005-0000-0000-0000DA3A0000}"/>
    <cellStyle name="Normal 2 2 2 2 4 2 2 7 4 10" xfId="15067" xr:uid="{00000000-0005-0000-0000-0000DB3A0000}"/>
    <cellStyle name="Normal 2 2 2 2 4 2 2 7 4 2" xfId="15068" xr:uid="{00000000-0005-0000-0000-0000DC3A0000}"/>
    <cellStyle name="Normal 2 2 2 2 4 2 2 7 4 3" xfId="15069" xr:uid="{00000000-0005-0000-0000-0000DD3A0000}"/>
    <cellStyle name="Normal 2 2 2 2 4 2 2 7 4 4" xfId="15070" xr:uid="{00000000-0005-0000-0000-0000DE3A0000}"/>
    <cellStyle name="Normal 2 2 2 2 4 2 2 7 4 5" xfId="15071" xr:uid="{00000000-0005-0000-0000-0000DF3A0000}"/>
    <cellStyle name="Normal 2 2 2 2 4 2 2 7 4 6" xfId="15072" xr:uid="{00000000-0005-0000-0000-0000E03A0000}"/>
    <cellStyle name="Normal 2 2 2 2 4 2 2 7 4 7" xfId="15073" xr:uid="{00000000-0005-0000-0000-0000E13A0000}"/>
    <cellStyle name="Normal 2 2 2 2 4 2 2 7 4 8" xfId="15074" xr:uid="{00000000-0005-0000-0000-0000E23A0000}"/>
    <cellStyle name="Normal 2 2 2 2 4 2 2 7 4 9" xfId="15075" xr:uid="{00000000-0005-0000-0000-0000E33A0000}"/>
    <cellStyle name="Normal 2 2 2 2 4 2 2 7 5" xfId="15076" xr:uid="{00000000-0005-0000-0000-0000E43A0000}"/>
    <cellStyle name="Normal 2 2 2 2 4 2 2 7 5 10" xfId="15077" xr:uid="{00000000-0005-0000-0000-0000E53A0000}"/>
    <cellStyle name="Normal 2 2 2 2 4 2 2 7 5 2" xfId="15078" xr:uid="{00000000-0005-0000-0000-0000E63A0000}"/>
    <cellStyle name="Normal 2 2 2 2 4 2 2 7 5 3" xfId="15079" xr:uid="{00000000-0005-0000-0000-0000E73A0000}"/>
    <cellStyle name="Normal 2 2 2 2 4 2 2 7 5 4" xfId="15080" xr:uid="{00000000-0005-0000-0000-0000E83A0000}"/>
    <cellStyle name="Normal 2 2 2 2 4 2 2 7 5 5" xfId="15081" xr:uid="{00000000-0005-0000-0000-0000E93A0000}"/>
    <cellStyle name="Normal 2 2 2 2 4 2 2 7 5 6" xfId="15082" xr:uid="{00000000-0005-0000-0000-0000EA3A0000}"/>
    <cellStyle name="Normal 2 2 2 2 4 2 2 7 5 7" xfId="15083" xr:uid="{00000000-0005-0000-0000-0000EB3A0000}"/>
    <cellStyle name="Normal 2 2 2 2 4 2 2 7 5 8" xfId="15084" xr:uid="{00000000-0005-0000-0000-0000EC3A0000}"/>
    <cellStyle name="Normal 2 2 2 2 4 2 2 7 5 9" xfId="15085" xr:uid="{00000000-0005-0000-0000-0000ED3A0000}"/>
    <cellStyle name="Normal 2 2 2 2 4 2 2 7 6" xfId="15086" xr:uid="{00000000-0005-0000-0000-0000EE3A0000}"/>
    <cellStyle name="Normal 2 2 2 2 4 2 2 7 7" xfId="15087" xr:uid="{00000000-0005-0000-0000-0000EF3A0000}"/>
    <cellStyle name="Normal 2 2 2 2 4 2 2 7 8" xfId="15088" xr:uid="{00000000-0005-0000-0000-0000F03A0000}"/>
    <cellStyle name="Normal 2 2 2 2 4 2 2 7 9" xfId="15089" xr:uid="{00000000-0005-0000-0000-0000F13A0000}"/>
    <cellStyle name="Normal 2 2 2 2 4 2 2 8" xfId="15090" xr:uid="{00000000-0005-0000-0000-0000F23A0000}"/>
    <cellStyle name="Normal 2 2 2 2 4 2 2 8 10" xfId="15091" xr:uid="{00000000-0005-0000-0000-0000F33A0000}"/>
    <cellStyle name="Normal 2 2 2 2 4 2 2 8 11" xfId="15092" xr:uid="{00000000-0005-0000-0000-0000F43A0000}"/>
    <cellStyle name="Normal 2 2 2 2 4 2 2 8 12" xfId="15093" xr:uid="{00000000-0005-0000-0000-0000F53A0000}"/>
    <cellStyle name="Normal 2 2 2 2 4 2 2 8 13" xfId="15094" xr:uid="{00000000-0005-0000-0000-0000F63A0000}"/>
    <cellStyle name="Normal 2 2 2 2 4 2 2 8 14" xfId="15095" xr:uid="{00000000-0005-0000-0000-0000F73A0000}"/>
    <cellStyle name="Normal 2 2 2 2 4 2 2 8 2" xfId="15096" xr:uid="{00000000-0005-0000-0000-0000F83A0000}"/>
    <cellStyle name="Normal 2 2 2 2 4 2 2 8 2 10" xfId="15097" xr:uid="{00000000-0005-0000-0000-0000F93A0000}"/>
    <cellStyle name="Normal 2 2 2 2 4 2 2 8 2 2" xfId="15098" xr:uid="{00000000-0005-0000-0000-0000FA3A0000}"/>
    <cellStyle name="Normal 2 2 2 2 4 2 2 8 2 3" xfId="15099" xr:uid="{00000000-0005-0000-0000-0000FB3A0000}"/>
    <cellStyle name="Normal 2 2 2 2 4 2 2 8 2 4" xfId="15100" xr:uid="{00000000-0005-0000-0000-0000FC3A0000}"/>
    <cellStyle name="Normal 2 2 2 2 4 2 2 8 2 5" xfId="15101" xr:uid="{00000000-0005-0000-0000-0000FD3A0000}"/>
    <cellStyle name="Normal 2 2 2 2 4 2 2 8 2 6" xfId="15102" xr:uid="{00000000-0005-0000-0000-0000FE3A0000}"/>
    <cellStyle name="Normal 2 2 2 2 4 2 2 8 2 7" xfId="15103" xr:uid="{00000000-0005-0000-0000-0000FF3A0000}"/>
    <cellStyle name="Normal 2 2 2 2 4 2 2 8 2 8" xfId="15104" xr:uid="{00000000-0005-0000-0000-0000003B0000}"/>
    <cellStyle name="Normal 2 2 2 2 4 2 2 8 2 9" xfId="15105" xr:uid="{00000000-0005-0000-0000-0000013B0000}"/>
    <cellStyle name="Normal 2 2 2 2 4 2 2 8 3" xfId="15106" xr:uid="{00000000-0005-0000-0000-0000023B0000}"/>
    <cellStyle name="Normal 2 2 2 2 4 2 2 8 3 10" xfId="15107" xr:uid="{00000000-0005-0000-0000-0000033B0000}"/>
    <cellStyle name="Normal 2 2 2 2 4 2 2 8 3 2" xfId="15108" xr:uid="{00000000-0005-0000-0000-0000043B0000}"/>
    <cellStyle name="Normal 2 2 2 2 4 2 2 8 3 3" xfId="15109" xr:uid="{00000000-0005-0000-0000-0000053B0000}"/>
    <cellStyle name="Normal 2 2 2 2 4 2 2 8 3 4" xfId="15110" xr:uid="{00000000-0005-0000-0000-0000063B0000}"/>
    <cellStyle name="Normal 2 2 2 2 4 2 2 8 3 5" xfId="15111" xr:uid="{00000000-0005-0000-0000-0000073B0000}"/>
    <cellStyle name="Normal 2 2 2 2 4 2 2 8 3 6" xfId="15112" xr:uid="{00000000-0005-0000-0000-0000083B0000}"/>
    <cellStyle name="Normal 2 2 2 2 4 2 2 8 3 7" xfId="15113" xr:uid="{00000000-0005-0000-0000-0000093B0000}"/>
    <cellStyle name="Normal 2 2 2 2 4 2 2 8 3 8" xfId="15114" xr:uid="{00000000-0005-0000-0000-00000A3B0000}"/>
    <cellStyle name="Normal 2 2 2 2 4 2 2 8 3 9" xfId="15115" xr:uid="{00000000-0005-0000-0000-00000B3B0000}"/>
    <cellStyle name="Normal 2 2 2 2 4 2 2 8 4" xfId="15116" xr:uid="{00000000-0005-0000-0000-00000C3B0000}"/>
    <cellStyle name="Normal 2 2 2 2 4 2 2 8 4 10" xfId="15117" xr:uid="{00000000-0005-0000-0000-00000D3B0000}"/>
    <cellStyle name="Normal 2 2 2 2 4 2 2 8 4 2" xfId="15118" xr:uid="{00000000-0005-0000-0000-00000E3B0000}"/>
    <cellStyle name="Normal 2 2 2 2 4 2 2 8 4 3" xfId="15119" xr:uid="{00000000-0005-0000-0000-00000F3B0000}"/>
    <cellStyle name="Normal 2 2 2 2 4 2 2 8 4 4" xfId="15120" xr:uid="{00000000-0005-0000-0000-0000103B0000}"/>
    <cellStyle name="Normal 2 2 2 2 4 2 2 8 4 5" xfId="15121" xr:uid="{00000000-0005-0000-0000-0000113B0000}"/>
    <cellStyle name="Normal 2 2 2 2 4 2 2 8 4 6" xfId="15122" xr:uid="{00000000-0005-0000-0000-0000123B0000}"/>
    <cellStyle name="Normal 2 2 2 2 4 2 2 8 4 7" xfId="15123" xr:uid="{00000000-0005-0000-0000-0000133B0000}"/>
    <cellStyle name="Normal 2 2 2 2 4 2 2 8 4 8" xfId="15124" xr:uid="{00000000-0005-0000-0000-0000143B0000}"/>
    <cellStyle name="Normal 2 2 2 2 4 2 2 8 4 9" xfId="15125" xr:uid="{00000000-0005-0000-0000-0000153B0000}"/>
    <cellStyle name="Normal 2 2 2 2 4 2 2 8 5" xfId="15126" xr:uid="{00000000-0005-0000-0000-0000163B0000}"/>
    <cellStyle name="Normal 2 2 2 2 4 2 2 8 5 10" xfId="15127" xr:uid="{00000000-0005-0000-0000-0000173B0000}"/>
    <cellStyle name="Normal 2 2 2 2 4 2 2 8 5 2" xfId="15128" xr:uid="{00000000-0005-0000-0000-0000183B0000}"/>
    <cellStyle name="Normal 2 2 2 2 4 2 2 8 5 3" xfId="15129" xr:uid="{00000000-0005-0000-0000-0000193B0000}"/>
    <cellStyle name="Normal 2 2 2 2 4 2 2 8 5 4" xfId="15130" xr:uid="{00000000-0005-0000-0000-00001A3B0000}"/>
    <cellStyle name="Normal 2 2 2 2 4 2 2 8 5 5" xfId="15131" xr:uid="{00000000-0005-0000-0000-00001B3B0000}"/>
    <cellStyle name="Normal 2 2 2 2 4 2 2 8 5 6" xfId="15132" xr:uid="{00000000-0005-0000-0000-00001C3B0000}"/>
    <cellStyle name="Normal 2 2 2 2 4 2 2 8 5 7" xfId="15133" xr:uid="{00000000-0005-0000-0000-00001D3B0000}"/>
    <cellStyle name="Normal 2 2 2 2 4 2 2 8 5 8" xfId="15134" xr:uid="{00000000-0005-0000-0000-00001E3B0000}"/>
    <cellStyle name="Normal 2 2 2 2 4 2 2 8 5 9" xfId="15135" xr:uid="{00000000-0005-0000-0000-00001F3B0000}"/>
    <cellStyle name="Normal 2 2 2 2 4 2 2 8 6" xfId="15136" xr:uid="{00000000-0005-0000-0000-0000203B0000}"/>
    <cellStyle name="Normal 2 2 2 2 4 2 2 8 7" xfId="15137" xr:uid="{00000000-0005-0000-0000-0000213B0000}"/>
    <cellStyle name="Normal 2 2 2 2 4 2 2 8 8" xfId="15138" xr:uid="{00000000-0005-0000-0000-0000223B0000}"/>
    <cellStyle name="Normal 2 2 2 2 4 2 2 8 9" xfId="15139" xr:uid="{00000000-0005-0000-0000-0000233B0000}"/>
    <cellStyle name="Normal 2 2 2 2 4 2 2 9" xfId="15140" xr:uid="{00000000-0005-0000-0000-0000243B0000}"/>
    <cellStyle name="Normal 2 2 2 2 4 2 2 9 10" xfId="15141" xr:uid="{00000000-0005-0000-0000-0000253B0000}"/>
    <cellStyle name="Normal 2 2 2 2 4 2 2 9 11" xfId="15142" xr:uid="{00000000-0005-0000-0000-0000263B0000}"/>
    <cellStyle name="Normal 2 2 2 2 4 2 2 9 12" xfId="15143" xr:uid="{00000000-0005-0000-0000-0000273B0000}"/>
    <cellStyle name="Normal 2 2 2 2 4 2 2 9 13" xfId="15144" xr:uid="{00000000-0005-0000-0000-0000283B0000}"/>
    <cellStyle name="Normal 2 2 2 2 4 2 2 9 14" xfId="15145" xr:uid="{00000000-0005-0000-0000-0000293B0000}"/>
    <cellStyle name="Normal 2 2 2 2 4 2 2 9 2" xfId="15146" xr:uid="{00000000-0005-0000-0000-00002A3B0000}"/>
    <cellStyle name="Normal 2 2 2 2 4 2 2 9 2 10" xfId="15147" xr:uid="{00000000-0005-0000-0000-00002B3B0000}"/>
    <cellStyle name="Normal 2 2 2 2 4 2 2 9 2 2" xfId="15148" xr:uid="{00000000-0005-0000-0000-00002C3B0000}"/>
    <cellStyle name="Normal 2 2 2 2 4 2 2 9 2 3" xfId="15149" xr:uid="{00000000-0005-0000-0000-00002D3B0000}"/>
    <cellStyle name="Normal 2 2 2 2 4 2 2 9 2 4" xfId="15150" xr:uid="{00000000-0005-0000-0000-00002E3B0000}"/>
    <cellStyle name="Normal 2 2 2 2 4 2 2 9 2 5" xfId="15151" xr:uid="{00000000-0005-0000-0000-00002F3B0000}"/>
    <cellStyle name="Normal 2 2 2 2 4 2 2 9 2 6" xfId="15152" xr:uid="{00000000-0005-0000-0000-0000303B0000}"/>
    <cellStyle name="Normal 2 2 2 2 4 2 2 9 2 7" xfId="15153" xr:uid="{00000000-0005-0000-0000-0000313B0000}"/>
    <cellStyle name="Normal 2 2 2 2 4 2 2 9 2 8" xfId="15154" xr:uid="{00000000-0005-0000-0000-0000323B0000}"/>
    <cellStyle name="Normal 2 2 2 2 4 2 2 9 2 9" xfId="15155" xr:uid="{00000000-0005-0000-0000-0000333B0000}"/>
    <cellStyle name="Normal 2 2 2 2 4 2 2 9 3" xfId="15156" xr:uid="{00000000-0005-0000-0000-0000343B0000}"/>
    <cellStyle name="Normal 2 2 2 2 4 2 2 9 3 10" xfId="15157" xr:uid="{00000000-0005-0000-0000-0000353B0000}"/>
    <cellStyle name="Normal 2 2 2 2 4 2 2 9 3 2" xfId="15158" xr:uid="{00000000-0005-0000-0000-0000363B0000}"/>
    <cellStyle name="Normal 2 2 2 2 4 2 2 9 3 3" xfId="15159" xr:uid="{00000000-0005-0000-0000-0000373B0000}"/>
    <cellStyle name="Normal 2 2 2 2 4 2 2 9 3 4" xfId="15160" xr:uid="{00000000-0005-0000-0000-0000383B0000}"/>
    <cellStyle name="Normal 2 2 2 2 4 2 2 9 3 5" xfId="15161" xr:uid="{00000000-0005-0000-0000-0000393B0000}"/>
    <cellStyle name="Normal 2 2 2 2 4 2 2 9 3 6" xfId="15162" xr:uid="{00000000-0005-0000-0000-00003A3B0000}"/>
    <cellStyle name="Normal 2 2 2 2 4 2 2 9 3 7" xfId="15163" xr:uid="{00000000-0005-0000-0000-00003B3B0000}"/>
    <cellStyle name="Normal 2 2 2 2 4 2 2 9 3 8" xfId="15164" xr:uid="{00000000-0005-0000-0000-00003C3B0000}"/>
    <cellStyle name="Normal 2 2 2 2 4 2 2 9 3 9" xfId="15165" xr:uid="{00000000-0005-0000-0000-00003D3B0000}"/>
    <cellStyle name="Normal 2 2 2 2 4 2 2 9 4" xfId="15166" xr:uid="{00000000-0005-0000-0000-00003E3B0000}"/>
    <cellStyle name="Normal 2 2 2 2 4 2 2 9 4 10" xfId="15167" xr:uid="{00000000-0005-0000-0000-00003F3B0000}"/>
    <cellStyle name="Normal 2 2 2 2 4 2 2 9 4 2" xfId="15168" xr:uid="{00000000-0005-0000-0000-0000403B0000}"/>
    <cellStyle name="Normal 2 2 2 2 4 2 2 9 4 3" xfId="15169" xr:uid="{00000000-0005-0000-0000-0000413B0000}"/>
    <cellStyle name="Normal 2 2 2 2 4 2 2 9 4 4" xfId="15170" xr:uid="{00000000-0005-0000-0000-0000423B0000}"/>
    <cellStyle name="Normal 2 2 2 2 4 2 2 9 4 5" xfId="15171" xr:uid="{00000000-0005-0000-0000-0000433B0000}"/>
    <cellStyle name="Normal 2 2 2 2 4 2 2 9 4 6" xfId="15172" xr:uid="{00000000-0005-0000-0000-0000443B0000}"/>
    <cellStyle name="Normal 2 2 2 2 4 2 2 9 4 7" xfId="15173" xr:uid="{00000000-0005-0000-0000-0000453B0000}"/>
    <cellStyle name="Normal 2 2 2 2 4 2 2 9 4 8" xfId="15174" xr:uid="{00000000-0005-0000-0000-0000463B0000}"/>
    <cellStyle name="Normal 2 2 2 2 4 2 2 9 4 9" xfId="15175" xr:uid="{00000000-0005-0000-0000-0000473B0000}"/>
    <cellStyle name="Normal 2 2 2 2 4 2 2 9 5" xfId="15176" xr:uid="{00000000-0005-0000-0000-0000483B0000}"/>
    <cellStyle name="Normal 2 2 2 2 4 2 2 9 5 10" xfId="15177" xr:uid="{00000000-0005-0000-0000-0000493B0000}"/>
    <cellStyle name="Normal 2 2 2 2 4 2 2 9 5 2" xfId="15178" xr:uid="{00000000-0005-0000-0000-00004A3B0000}"/>
    <cellStyle name="Normal 2 2 2 2 4 2 2 9 5 3" xfId="15179" xr:uid="{00000000-0005-0000-0000-00004B3B0000}"/>
    <cellStyle name="Normal 2 2 2 2 4 2 2 9 5 4" xfId="15180" xr:uid="{00000000-0005-0000-0000-00004C3B0000}"/>
    <cellStyle name="Normal 2 2 2 2 4 2 2 9 5 5" xfId="15181" xr:uid="{00000000-0005-0000-0000-00004D3B0000}"/>
    <cellStyle name="Normal 2 2 2 2 4 2 2 9 5 6" xfId="15182" xr:uid="{00000000-0005-0000-0000-00004E3B0000}"/>
    <cellStyle name="Normal 2 2 2 2 4 2 2 9 5 7" xfId="15183" xr:uid="{00000000-0005-0000-0000-00004F3B0000}"/>
    <cellStyle name="Normal 2 2 2 2 4 2 2 9 5 8" xfId="15184" xr:uid="{00000000-0005-0000-0000-0000503B0000}"/>
    <cellStyle name="Normal 2 2 2 2 4 2 2 9 5 9" xfId="15185" xr:uid="{00000000-0005-0000-0000-0000513B0000}"/>
    <cellStyle name="Normal 2 2 2 2 4 2 2 9 6" xfId="15186" xr:uid="{00000000-0005-0000-0000-0000523B0000}"/>
    <cellStyle name="Normal 2 2 2 2 4 2 2 9 7" xfId="15187" xr:uid="{00000000-0005-0000-0000-0000533B0000}"/>
    <cellStyle name="Normal 2 2 2 2 4 2 2 9 8" xfId="15188" xr:uid="{00000000-0005-0000-0000-0000543B0000}"/>
    <cellStyle name="Normal 2 2 2 2 4 2 2 9 9" xfId="15189" xr:uid="{00000000-0005-0000-0000-0000553B0000}"/>
    <cellStyle name="Normal 2 2 2 2 4 2 20" xfId="15190" xr:uid="{00000000-0005-0000-0000-0000563B0000}"/>
    <cellStyle name="Normal 2 2 2 2 4 2 21" xfId="15191" xr:uid="{00000000-0005-0000-0000-0000573B0000}"/>
    <cellStyle name="Normal 2 2 2 2 4 2 21 10" xfId="15192" xr:uid="{00000000-0005-0000-0000-0000583B0000}"/>
    <cellStyle name="Normal 2 2 2 2 4 2 21 2" xfId="15193" xr:uid="{00000000-0005-0000-0000-0000593B0000}"/>
    <cellStyle name="Normal 2 2 2 2 4 2 21 3" xfId="15194" xr:uid="{00000000-0005-0000-0000-00005A3B0000}"/>
    <cellStyle name="Normal 2 2 2 2 4 2 21 4" xfId="15195" xr:uid="{00000000-0005-0000-0000-00005B3B0000}"/>
    <cellStyle name="Normal 2 2 2 2 4 2 21 5" xfId="15196" xr:uid="{00000000-0005-0000-0000-00005C3B0000}"/>
    <cellStyle name="Normal 2 2 2 2 4 2 21 6" xfId="15197" xr:uid="{00000000-0005-0000-0000-00005D3B0000}"/>
    <cellStyle name="Normal 2 2 2 2 4 2 21 7" xfId="15198" xr:uid="{00000000-0005-0000-0000-00005E3B0000}"/>
    <cellStyle name="Normal 2 2 2 2 4 2 21 8" xfId="15199" xr:uid="{00000000-0005-0000-0000-00005F3B0000}"/>
    <cellStyle name="Normal 2 2 2 2 4 2 21 9" xfId="15200" xr:uid="{00000000-0005-0000-0000-0000603B0000}"/>
    <cellStyle name="Normal 2 2 2 2 4 2 22" xfId="15201" xr:uid="{00000000-0005-0000-0000-0000613B0000}"/>
    <cellStyle name="Normal 2 2 2 2 4 2 22 10" xfId="15202" xr:uid="{00000000-0005-0000-0000-0000623B0000}"/>
    <cellStyle name="Normal 2 2 2 2 4 2 22 2" xfId="15203" xr:uid="{00000000-0005-0000-0000-0000633B0000}"/>
    <cellStyle name="Normal 2 2 2 2 4 2 22 3" xfId="15204" xr:uid="{00000000-0005-0000-0000-0000643B0000}"/>
    <cellStyle name="Normal 2 2 2 2 4 2 22 4" xfId="15205" xr:uid="{00000000-0005-0000-0000-0000653B0000}"/>
    <cellStyle name="Normal 2 2 2 2 4 2 22 5" xfId="15206" xr:uid="{00000000-0005-0000-0000-0000663B0000}"/>
    <cellStyle name="Normal 2 2 2 2 4 2 22 6" xfId="15207" xr:uid="{00000000-0005-0000-0000-0000673B0000}"/>
    <cellStyle name="Normal 2 2 2 2 4 2 22 7" xfId="15208" xr:uid="{00000000-0005-0000-0000-0000683B0000}"/>
    <cellStyle name="Normal 2 2 2 2 4 2 22 8" xfId="15209" xr:uid="{00000000-0005-0000-0000-0000693B0000}"/>
    <cellStyle name="Normal 2 2 2 2 4 2 22 9" xfId="15210" xr:uid="{00000000-0005-0000-0000-00006A3B0000}"/>
    <cellStyle name="Normal 2 2 2 2 4 2 23" xfId="15211" xr:uid="{00000000-0005-0000-0000-00006B3B0000}"/>
    <cellStyle name="Normal 2 2 2 2 4 2 23 10" xfId="15212" xr:uid="{00000000-0005-0000-0000-00006C3B0000}"/>
    <cellStyle name="Normal 2 2 2 2 4 2 23 2" xfId="15213" xr:uid="{00000000-0005-0000-0000-00006D3B0000}"/>
    <cellStyle name="Normal 2 2 2 2 4 2 23 3" xfId="15214" xr:uid="{00000000-0005-0000-0000-00006E3B0000}"/>
    <cellStyle name="Normal 2 2 2 2 4 2 23 4" xfId="15215" xr:uid="{00000000-0005-0000-0000-00006F3B0000}"/>
    <cellStyle name="Normal 2 2 2 2 4 2 23 5" xfId="15216" xr:uid="{00000000-0005-0000-0000-0000703B0000}"/>
    <cellStyle name="Normal 2 2 2 2 4 2 23 6" xfId="15217" xr:uid="{00000000-0005-0000-0000-0000713B0000}"/>
    <cellStyle name="Normal 2 2 2 2 4 2 23 7" xfId="15218" xr:uid="{00000000-0005-0000-0000-0000723B0000}"/>
    <cellStyle name="Normal 2 2 2 2 4 2 23 8" xfId="15219" xr:uid="{00000000-0005-0000-0000-0000733B0000}"/>
    <cellStyle name="Normal 2 2 2 2 4 2 23 9" xfId="15220" xr:uid="{00000000-0005-0000-0000-0000743B0000}"/>
    <cellStyle name="Normal 2 2 2 2 4 2 24" xfId="15221" xr:uid="{00000000-0005-0000-0000-0000753B0000}"/>
    <cellStyle name="Normal 2 2 2 2 4 2 24 10" xfId="15222" xr:uid="{00000000-0005-0000-0000-0000763B0000}"/>
    <cellStyle name="Normal 2 2 2 2 4 2 24 2" xfId="15223" xr:uid="{00000000-0005-0000-0000-0000773B0000}"/>
    <cellStyle name="Normal 2 2 2 2 4 2 24 3" xfId="15224" xr:uid="{00000000-0005-0000-0000-0000783B0000}"/>
    <cellStyle name="Normal 2 2 2 2 4 2 24 4" xfId="15225" xr:uid="{00000000-0005-0000-0000-0000793B0000}"/>
    <cellStyle name="Normal 2 2 2 2 4 2 24 5" xfId="15226" xr:uid="{00000000-0005-0000-0000-00007A3B0000}"/>
    <cellStyle name="Normal 2 2 2 2 4 2 24 6" xfId="15227" xr:uid="{00000000-0005-0000-0000-00007B3B0000}"/>
    <cellStyle name="Normal 2 2 2 2 4 2 24 7" xfId="15228" xr:uid="{00000000-0005-0000-0000-00007C3B0000}"/>
    <cellStyle name="Normal 2 2 2 2 4 2 24 8" xfId="15229" xr:uid="{00000000-0005-0000-0000-00007D3B0000}"/>
    <cellStyle name="Normal 2 2 2 2 4 2 24 9" xfId="15230" xr:uid="{00000000-0005-0000-0000-00007E3B0000}"/>
    <cellStyle name="Normal 2 2 2 2 4 2 25" xfId="15231" xr:uid="{00000000-0005-0000-0000-00007F3B0000}"/>
    <cellStyle name="Normal 2 2 2 2 4 2 26" xfId="15232" xr:uid="{00000000-0005-0000-0000-0000803B0000}"/>
    <cellStyle name="Normal 2 2 2 2 4 2 27" xfId="15233" xr:uid="{00000000-0005-0000-0000-0000813B0000}"/>
    <cellStyle name="Normal 2 2 2 2 4 2 28" xfId="15234" xr:uid="{00000000-0005-0000-0000-0000823B0000}"/>
    <cellStyle name="Normal 2 2 2 2 4 2 29" xfId="15235" xr:uid="{00000000-0005-0000-0000-0000833B0000}"/>
    <cellStyle name="Normal 2 2 2 2 4 2 3" xfId="15236" xr:uid="{00000000-0005-0000-0000-0000843B0000}"/>
    <cellStyle name="Normal 2 2 2 2 4 2 30" xfId="15237" xr:uid="{00000000-0005-0000-0000-0000853B0000}"/>
    <cellStyle name="Normal 2 2 2 2 4 2 31" xfId="15238" xr:uid="{00000000-0005-0000-0000-0000863B0000}"/>
    <cellStyle name="Normal 2 2 2 2 4 2 32" xfId="15239" xr:uid="{00000000-0005-0000-0000-0000873B0000}"/>
    <cellStyle name="Normal 2 2 2 2 4 2 33" xfId="15240" xr:uid="{00000000-0005-0000-0000-0000883B0000}"/>
    <cellStyle name="Normal 2 2 2 2 4 2 34" xfId="15241" xr:uid="{00000000-0005-0000-0000-0000893B0000}"/>
    <cellStyle name="Normal 2 2 2 2 4 2 35" xfId="15242" xr:uid="{00000000-0005-0000-0000-00008A3B0000}"/>
    <cellStyle name="Normal 2 2 2 2 4 2 4" xfId="15243" xr:uid="{00000000-0005-0000-0000-00008B3B0000}"/>
    <cellStyle name="Normal 2 2 2 2 4 2 5" xfId="15244" xr:uid="{00000000-0005-0000-0000-00008C3B0000}"/>
    <cellStyle name="Normal 2 2 2 2 4 2 6" xfId="15245" xr:uid="{00000000-0005-0000-0000-00008D3B0000}"/>
    <cellStyle name="Normal 2 2 2 2 4 2 7" xfId="15246" xr:uid="{00000000-0005-0000-0000-00008E3B0000}"/>
    <cellStyle name="Normal 2 2 2 2 4 2 8" xfId="15247" xr:uid="{00000000-0005-0000-0000-00008F3B0000}"/>
    <cellStyle name="Normal 2 2 2 2 4 2 9" xfId="15248" xr:uid="{00000000-0005-0000-0000-0000903B0000}"/>
    <cellStyle name="Normal 2 2 2 2 4 20" xfId="15249" xr:uid="{00000000-0005-0000-0000-0000913B0000}"/>
    <cellStyle name="Normal 2 2 2 2 4 20 10" xfId="15250" xr:uid="{00000000-0005-0000-0000-0000923B0000}"/>
    <cellStyle name="Normal 2 2 2 2 4 20 11" xfId="15251" xr:uid="{00000000-0005-0000-0000-0000933B0000}"/>
    <cellStyle name="Normal 2 2 2 2 4 20 12" xfId="15252" xr:uid="{00000000-0005-0000-0000-0000943B0000}"/>
    <cellStyle name="Normal 2 2 2 2 4 20 13" xfId="15253" xr:uid="{00000000-0005-0000-0000-0000953B0000}"/>
    <cellStyle name="Normal 2 2 2 2 4 20 14" xfId="15254" xr:uid="{00000000-0005-0000-0000-0000963B0000}"/>
    <cellStyle name="Normal 2 2 2 2 4 20 2" xfId="15255" xr:uid="{00000000-0005-0000-0000-0000973B0000}"/>
    <cellStyle name="Normal 2 2 2 2 4 20 2 10" xfId="15256" xr:uid="{00000000-0005-0000-0000-0000983B0000}"/>
    <cellStyle name="Normal 2 2 2 2 4 20 2 2" xfId="15257" xr:uid="{00000000-0005-0000-0000-0000993B0000}"/>
    <cellStyle name="Normal 2 2 2 2 4 20 2 3" xfId="15258" xr:uid="{00000000-0005-0000-0000-00009A3B0000}"/>
    <cellStyle name="Normal 2 2 2 2 4 20 2 4" xfId="15259" xr:uid="{00000000-0005-0000-0000-00009B3B0000}"/>
    <cellStyle name="Normal 2 2 2 2 4 20 2 5" xfId="15260" xr:uid="{00000000-0005-0000-0000-00009C3B0000}"/>
    <cellStyle name="Normal 2 2 2 2 4 20 2 6" xfId="15261" xr:uid="{00000000-0005-0000-0000-00009D3B0000}"/>
    <cellStyle name="Normal 2 2 2 2 4 20 2 7" xfId="15262" xr:uid="{00000000-0005-0000-0000-00009E3B0000}"/>
    <cellStyle name="Normal 2 2 2 2 4 20 2 8" xfId="15263" xr:uid="{00000000-0005-0000-0000-00009F3B0000}"/>
    <cellStyle name="Normal 2 2 2 2 4 20 2 9" xfId="15264" xr:uid="{00000000-0005-0000-0000-0000A03B0000}"/>
    <cellStyle name="Normal 2 2 2 2 4 20 3" xfId="15265" xr:uid="{00000000-0005-0000-0000-0000A13B0000}"/>
    <cellStyle name="Normal 2 2 2 2 4 20 3 10" xfId="15266" xr:uid="{00000000-0005-0000-0000-0000A23B0000}"/>
    <cellStyle name="Normal 2 2 2 2 4 20 3 2" xfId="15267" xr:uid="{00000000-0005-0000-0000-0000A33B0000}"/>
    <cellStyle name="Normal 2 2 2 2 4 20 3 3" xfId="15268" xr:uid="{00000000-0005-0000-0000-0000A43B0000}"/>
    <cellStyle name="Normal 2 2 2 2 4 20 3 4" xfId="15269" xr:uid="{00000000-0005-0000-0000-0000A53B0000}"/>
    <cellStyle name="Normal 2 2 2 2 4 20 3 5" xfId="15270" xr:uid="{00000000-0005-0000-0000-0000A63B0000}"/>
    <cellStyle name="Normal 2 2 2 2 4 20 3 6" xfId="15271" xr:uid="{00000000-0005-0000-0000-0000A73B0000}"/>
    <cellStyle name="Normal 2 2 2 2 4 20 3 7" xfId="15272" xr:uid="{00000000-0005-0000-0000-0000A83B0000}"/>
    <cellStyle name="Normal 2 2 2 2 4 20 3 8" xfId="15273" xr:uid="{00000000-0005-0000-0000-0000A93B0000}"/>
    <cellStyle name="Normal 2 2 2 2 4 20 3 9" xfId="15274" xr:uid="{00000000-0005-0000-0000-0000AA3B0000}"/>
    <cellStyle name="Normal 2 2 2 2 4 20 4" xfId="15275" xr:uid="{00000000-0005-0000-0000-0000AB3B0000}"/>
    <cellStyle name="Normal 2 2 2 2 4 20 4 10" xfId="15276" xr:uid="{00000000-0005-0000-0000-0000AC3B0000}"/>
    <cellStyle name="Normal 2 2 2 2 4 20 4 2" xfId="15277" xr:uid="{00000000-0005-0000-0000-0000AD3B0000}"/>
    <cellStyle name="Normal 2 2 2 2 4 20 4 3" xfId="15278" xr:uid="{00000000-0005-0000-0000-0000AE3B0000}"/>
    <cellStyle name="Normal 2 2 2 2 4 20 4 4" xfId="15279" xr:uid="{00000000-0005-0000-0000-0000AF3B0000}"/>
    <cellStyle name="Normal 2 2 2 2 4 20 4 5" xfId="15280" xr:uid="{00000000-0005-0000-0000-0000B03B0000}"/>
    <cellStyle name="Normal 2 2 2 2 4 20 4 6" xfId="15281" xr:uid="{00000000-0005-0000-0000-0000B13B0000}"/>
    <cellStyle name="Normal 2 2 2 2 4 20 4 7" xfId="15282" xr:uid="{00000000-0005-0000-0000-0000B23B0000}"/>
    <cellStyle name="Normal 2 2 2 2 4 20 4 8" xfId="15283" xr:uid="{00000000-0005-0000-0000-0000B33B0000}"/>
    <cellStyle name="Normal 2 2 2 2 4 20 4 9" xfId="15284" xr:uid="{00000000-0005-0000-0000-0000B43B0000}"/>
    <cellStyle name="Normal 2 2 2 2 4 20 5" xfId="15285" xr:uid="{00000000-0005-0000-0000-0000B53B0000}"/>
    <cellStyle name="Normal 2 2 2 2 4 20 5 10" xfId="15286" xr:uid="{00000000-0005-0000-0000-0000B63B0000}"/>
    <cellStyle name="Normal 2 2 2 2 4 20 5 2" xfId="15287" xr:uid="{00000000-0005-0000-0000-0000B73B0000}"/>
    <cellStyle name="Normal 2 2 2 2 4 20 5 3" xfId="15288" xr:uid="{00000000-0005-0000-0000-0000B83B0000}"/>
    <cellStyle name="Normal 2 2 2 2 4 20 5 4" xfId="15289" xr:uid="{00000000-0005-0000-0000-0000B93B0000}"/>
    <cellStyle name="Normal 2 2 2 2 4 20 5 5" xfId="15290" xr:uid="{00000000-0005-0000-0000-0000BA3B0000}"/>
    <cellStyle name="Normal 2 2 2 2 4 20 5 6" xfId="15291" xr:uid="{00000000-0005-0000-0000-0000BB3B0000}"/>
    <cellStyle name="Normal 2 2 2 2 4 20 5 7" xfId="15292" xr:uid="{00000000-0005-0000-0000-0000BC3B0000}"/>
    <cellStyle name="Normal 2 2 2 2 4 20 5 8" xfId="15293" xr:uid="{00000000-0005-0000-0000-0000BD3B0000}"/>
    <cellStyle name="Normal 2 2 2 2 4 20 5 9" xfId="15294" xr:uid="{00000000-0005-0000-0000-0000BE3B0000}"/>
    <cellStyle name="Normal 2 2 2 2 4 20 6" xfId="15295" xr:uid="{00000000-0005-0000-0000-0000BF3B0000}"/>
    <cellStyle name="Normal 2 2 2 2 4 20 7" xfId="15296" xr:uid="{00000000-0005-0000-0000-0000C03B0000}"/>
    <cellStyle name="Normal 2 2 2 2 4 20 8" xfId="15297" xr:uid="{00000000-0005-0000-0000-0000C13B0000}"/>
    <cellStyle name="Normal 2 2 2 2 4 20 9" xfId="15298" xr:uid="{00000000-0005-0000-0000-0000C23B0000}"/>
    <cellStyle name="Normal 2 2 2 2 4 21" xfId="15299" xr:uid="{00000000-0005-0000-0000-0000C33B0000}"/>
    <cellStyle name="Normal 2 2 2 2 4 21 10" xfId="15300" xr:uid="{00000000-0005-0000-0000-0000C43B0000}"/>
    <cellStyle name="Normal 2 2 2 2 4 21 11" xfId="15301" xr:uid="{00000000-0005-0000-0000-0000C53B0000}"/>
    <cellStyle name="Normal 2 2 2 2 4 21 12" xfId="15302" xr:uid="{00000000-0005-0000-0000-0000C63B0000}"/>
    <cellStyle name="Normal 2 2 2 2 4 21 13" xfId="15303" xr:uid="{00000000-0005-0000-0000-0000C73B0000}"/>
    <cellStyle name="Normal 2 2 2 2 4 21 14" xfId="15304" xr:uid="{00000000-0005-0000-0000-0000C83B0000}"/>
    <cellStyle name="Normal 2 2 2 2 4 21 2" xfId="15305" xr:uid="{00000000-0005-0000-0000-0000C93B0000}"/>
    <cellStyle name="Normal 2 2 2 2 4 21 2 10" xfId="15306" xr:uid="{00000000-0005-0000-0000-0000CA3B0000}"/>
    <cellStyle name="Normal 2 2 2 2 4 21 2 2" xfId="15307" xr:uid="{00000000-0005-0000-0000-0000CB3B0000}"/>
    <cellStyle name="Normal 2 2 2 2 4 21 2 3" xfId="15308" xr:uid="{00000000-0005-0000-0000-0000CC3B0000}"/>
    <cellStyle name="Normal 2 2 2 2 4 21 2 4" xfId="15309" xr:uid="{00000000-0005-0000-0000-0000CD3B0000}"/>
    <cellStyle name="Normal 2 2 2 2 4 21 2 5" xfId="15310" xr:uid="{00000000-0005-0000-0000-0000CE3B0000}"/>
    <cellStyle name="Normal 2 2 2 2 4 21 2 6" xfId="15311" xr:uid="{00000000-0005-0000-0000-0000CF3B0000}"/>
    <cellStyle name="Normal 2 2 2 2 4 21 2 7" xfId="15312" xr:uid="{00000000-0005-0000-0000-0000D03B0000}"/>
    <cellStyle name="Normal 2 2 2 2 4 21 2 8" xfId="15313" xr:uid="{00000000-0005-0000-0000-0000D13B0000}"/>
    <cellStyle name="Normal 2 2 2 2 4 21 2 9" xfId="15314" xr:uid="{00000000-0005-0000-0000-0000D23B0000}"/>
    <cellStyle name="Normal 2 2 2 2 4 21 3" xfId="15315" xr:uid="{00000000-0005-0000-0000-0000D33B0000}"/>
    <cellStyle name="Normal 2 2 2 2 4 21 3 10" xfId="15316" xr:uid="{00000000-0005-0000-0000-0000D43B0000}"/>
    <cellStyle name="Normal 2 2 2 2 4 21 3 2" xfId="15317" xr:uid="{00000000-0005-0000-0000-0000D53B0000}"/>
    <cellStyle name="Normal 2 2 2 2 4 21 3 3" xfId="15318" xr:uid="{00000000-0005-0000-0000-0000D63B0000}"/>
    <cellStyle name="Normal 2 2 2 2 4 21 3 4" xfId="15319" xr:uid="{00000000-0005-0000-0000-0000D73B0000}"/>
    <cellStyle name="Normal 2 2 2 2 4 21 3 5" xfId="15320" xr:uid="{00000000-0005-0000-0000-0000D83B0000}"/>
    <cellStyle name="Normal 2 2 2 2 4 21 3 6" xfId="15321" xr:uid="{00000000-0005-0000-0000-0000D93B0000}"/>
    <cellStyle name="Normal 2 2 2 2 4 21 3 7" xfId="15322" xr:uid="{00000000-0005-0000-0000-0000DA3B0000}"/>
    <cellStyle name="Normal 2 2 2 2 4 21 3 8" xfId="15323" xr:uid="{00000000-0005-0000-0000-0000DB3B0000}"/>
    <cellStyle name="Normal 2 2 2 2 4 21 3 9" xfId="15324" xr:uid="{00000000-0005-0000-0000-0000DC3B0000}"/>
    <cellStyle name="Normal 2 2 2 2 4 21 4" xfId="15325" xr:uid="{00000000-0005-0000-0000-0000DD3B0000}"/>
    <cellStyle name="Normal 2 2 2 2 4 21 4 10" xfId="15326" xr:uid="{00000000-0005-0000-0000-0000DE3B0000}"/>
    <cellStyle name="Normal 2 2 2 2 4 21 4 2" xfId="15327" xr:uid="{00000000-0005-0000-0000-0000DF3B0000}"/>
    <cellStyle name="Normal 2 2 2 2 4 21 4 3" xfId="15328" xr:uid="{00000000-0005-0000-0000-0000E03B0000}"/>
    <cellStyle name="Normal 2 2 2 2 4 21 4 4" xfId="15329" xr:uid="{00000000-0005-0000-0000-0000E13B0000}"/>
    <cellStyle name="Normal 2 2 2 2 4 21 4 5" xfId="15330" xr:uid="{00000000-0005-0000-0000-0000E23B0000}"/>
    <cellStyle name="Normal 2 2 2 2 4 21 4 6" xfId="15331" xr:uid="{00000000-0005-0000-0000-0000E33B0000}"/>
    <cellStyle name="Normal 2 2 2 2 4 21 4 7" xfId="15332" xr:uid="{00000000-0005-0000-0000-0000E43B0000}"/>
    <cellStyle name="Normal 2 2 2 2 4 21 4 8" xfId="15333" xr:uid="{00000000-0005-0000-0000-0000E53B0000}"/>
    <cellStyle name="Normal 2 2 2 2 4 21 4 9" xfId="15334" xr:uid="{00000000-0005-0000-0000-0000E63B0000}"/>
    <cellStyle name="Normal 2 2 2 2 4 21 5" xfId="15335" xr:uid="{00000000-0005-0000-0000-0000E73B0000}"/>
    <cellStyle name="Normal 2 2 2 2 4 21 5 10" xfId="15336" xr:uid="{00000000-0005-0000-0000-0000E83B0000}"/>
    <cellStyle name="Normal 2 2 2 2 4 21 5 2" xfId="15337" xr:uid="{00000000-0005-0000-0000-0000E93B0000}"/>
    <cellStyle name="Normal 2 2 2 2 4 21 5 3" xfId="15338" xr:uid="{00000000-0005-0000-0000-0000EA3B0000}"/>
    <cellStyle name="Normal 2 2 2 2 4 21 5 4" xfId="15339" xr:uid="{00000000-0005-0000-0000-0000EB3B0000}"/>
    <cellStyle name="Normal 2 2 2 2 4 21 5 5" xfId="15340" xr:uid="{00000000-0005-0000-0000-0000EC3B0000}"/>
    <cellStyle name="Normal 2 2 2 2 4 21 5 6" xfId="15341" xr:uid="{00000000-0005-0000-0000-0000ED3B0000}"/>
    <cellStyle name="Normal 2 2 2 2 4 21 5 7" xfId="15342" xr:uid="{00000000-0005-0000-0000-0000EE3B0000}"/>
    <cellStyle name="Normal 2 2 2 2 4 21 5 8" xfId="15343" xr:uid="{00000000-0005-0000-0000-0000EF3B0000}"/>
    <cellStyle name="Normal 2 2 2 2 4 21 5 9" xfId="15344" xr:uid="{00000000-0005-0000-0000-0000F03B0000}"/>
    <cellStyle name="Normal 2 2 2 2 4 21 6" xfId="15345" xr:uid="{00000000-0005-0000-0000-0000F13B0000}"/>
    <cellStyle name="Normal 2 2 2 2 4 21 7" xfId="15346" xr:uid="{00000000-0005-0000-0000-0000F23B0000}"/>
    <cellStyle name="Normal 2 2 2 2 4 21 8" xfId="15347" xr:uid="{00000000-0005-0000-0000-0000F33B0000}"/>
    <cellStyle name="Normal 2 2 2 2 4 21 9" xfId="15348" xr:uid="{00000000-0005-0000-0000-0000F43B0000}"/>
    <cellStyle name="Normal 2 2 2 2 4 22" xfId="15349" xr:uid="{00000000-0005-0000-0000-0000F53B0000}"/>
    <cellStyle name="Normal 2 2 2 2 4 22 10" xfId="15350" xr:uid="{00000000-0005-0000-0000-0000F63B0000}"/>
    <cellStyle name="Normal 2 2 2 2 4 22 11" xfId="15351" xr:uid="{00000000-0005-0000-0000-0000F73B0000}"/>
    <cellStyle name="Normal 2 2 2 2 4 22 12" xfId="15352" xr:uid="{00000000-0005-0000-0000-0000F83B0000}"/>
    <cellStyle name="Normal 2 2 2 2 4 22 13" xfId="15353" xr:uid="{00000000-0005-0000-0000-0000F93B0000}"/>
    <cellStyle name="Normal 2 2 2 2 4 22 14" xfId="15354" xr:uid="{00000000-0005-0000-0000-0000FA3B0000}"/>
    <cellStyle name="Normal 2 2 2 2 4 22 2" xfId="15355" xr:uid="{00000000-0005-0000-0000-0000FB3B0000}"/>
    <cellStyle name="Normal 2 2 2 2 4 22 2 10" xfId="15356" xr:uid="{00000000-0005-0000-0000-0000FC3B0000}"/>
    <cellStyle name="Normal 2 2 2 2 4 22 2 2" xfId="15357" xr:uid="{00000000-0005-0000-0000-0000FD3B0000}"/>
    <cellStyle name="Normal 2 2 2 2 4 22 2 3" xfId="15358" xr:uid="{00000000-0005-0000-0000-0000FE3B0000}"/>
    <cellStyle name="Normal 2 2 2 2 4 22 2 4" xfId="15359" xr:uid="{00000000-0005-0000-0000-0000FF3B0000}"/>
    <cellStyle name="Normal 2 2 2 2 4 22 2 5" xfId="15360" xr:uid="{00000000-0005-0000-0000-0000003C0000}"/>
    <cellStyle name="Normal 2 2 2 2 4 22 2 6" xfId="15361" xr:uid="{00000000-0005-0000-0000-0000013C0000}"/>
    <cellStyle name="Normal 2 2 2 2 4 22 2 7" xfId="15362" xr:uid="{00000000-0005-0000-0000-0000023C0000}"/>
    <cellStyle name="Normal 2 2 2 2 4 22 2 8" xfId="15363" xr:uid="{00000000-0005-0000-0000-0000033C0000}"/>
    <cellStyle name="Normal 2 2 2 2 4 22 2 9" xfId="15364" xr:uid="{00000000-0005-0000-0000-0000043C0000}"/>
    <cellStyle name="Normal 2 2 2 2 4 22 3" xfId="15365" xr:uid="{00000000-0005-0000-0000-0000053C0000}"/>
    <cellStyle name="Normal 2 2 2 2 4 22 3 10" xfId="15366" xr:uid="{00000000-0005-0000-0000-0000063C0000}"/>
    <cellStyle name="Normal 2 2 2 2 4 22 3 2" xfId="15367" xr:uid="{00000000-0005-0000-0000-0000073C0000}"/>
    <cellStyle name="Normal 2 2 2 2 4 22 3 3" xfId="15368" xr:uid="{00000000-0005-0000-0000-0000083C0000}"/>
    <cellStyle name="Normal 2 2 2 2 4 22 3 4" xfId="15369" xr:uid="{00000000-0005-0000-0000-0000093C0000}"/>
    <cellStyle name="Normal 2 2 2 2 4 22 3 5" xfId="15370" xr:uid="{00000000-0005-0000-0000-00000A3C0000}"/>
    <cellStyle name="Normal 2 2 2 2 4 22 3 6" xfId="15371" xr:uid="{00000000-0005-0000-0000-00000B3C0000}"/>
    <cellStyle name="Normal 2 2 2 2 4 22 3 7" xfId="15372" xr:uid="{00000000-0005-0000-0000-00000C3C0000}"/>
    <cellStyle name="Normal 2 2 2 2 4 22 3 8" xfId="15373" xr:uid="{00000000-0005-0000-0000-00000D3C0000}"/>
    <cellStyle name="Normal 2 2 2 2 4 22 3 9" xfId="15374" xr:uid="{00000000-0005-0000-0000-00000E3C0000}"/>
    <cellStyle name="Normal 2 2 2 2 4 22 4" xfId="15375" xr:uid="{00000000-0005-0000-0000-00000F3C0000}"/>
    <cellStyle name="Normal 2 2 2 2 4 22 4 10" xfId="15376" xr:uid="{00000000-0005-0000-0000-0000103C0000}"/>
    <cellStyle name="Normal 2 2 2 2 4 22 4 2" xfId="15377" xr:uid="{00000000-0005-0000-0000-0000113C0000}"/>
    <cellStyle name="Normal 2 2 2 2 4 22 4 3" xfId="15378" xr:uid="{00000000-0005-0000-0000-0000123C0000}"/>
    <cellStyle name="Normal 2 2 2 2 4 22 4 4" xfId="15379" xr:uid="{00000000-0005-0000-0000-0000133C0000}"/>
    <cellStyle name="Normal 2 2 2 2 4 22 4 5" xfId="15380" xr:uid="{00000000-0005-0000-0000-0000143C0000}"/>
    <cellStyle name="Normal 2 2 2 2 4 22 4 6" xfId="15381" xr:uid="{00000000-0005-0000-0000-0000153C0000}"/>
    <cellStyle name="Normal 2 2 2 2 4 22 4 7" xfId="15382" xr:uid="{00000000-0005-0000-0000-0000163C0000}"/>
    <cellStyle name="Normal 2 2 2 2 4 22 4 8" xfId="15383" xr:uid="{00000000-0005-0000-0000-0000173C0000}"/>
    <cellStyle name="Normal 2 2 2 2 4 22 4 9" xfId="15384" xr:uid="{00000000-0005-0000-0000-0000183C0000}"/>
    <cellStyle name="Normal 2 2 2 2 4 22 5" xfId="15385" xr:uid="{00000000-0005-0000-0000-0000193C0000}"/>
    <cellStyle name="Normal 2 2 2 2 4 22 5 10" xfId="15386" xr:uid="{00000000-0005-0000-0000-00001A3C0000}"/>
    <cellStyle name="Normal 2 2 2 2 4 22 5 2" xfId="15387" xr:uid="{00000000-0005-0000-0000-00001B3C0000}"/>
    <cellStyle name="Normal 2 2 2 2 4 22 5 3" xfId="15388" xr:uid="{00000000-0005-0000-0000-00001C3C0000}"/>
    <cellStyle name="Normal 2 2 2 2 4 22 5 4" xfId="15389" xr:uid="{00000000-0005-0000-0000-00001D3C0000}"/>
    <cellStyle name="Normal 2 2 2 2 4 22 5 5" xfId="15390" xr:uid="{00000000-0005-0000-0000-00001E3C0000}"/>
    <cellStyle name="Normal 2 2 2 2 4 22 5 6" xfId="15391" xr:uid="{00000000-0005-0000-0000-00001F3C0000}"/>
    <cellStyle name="Normal 2 2 2 2 4 22 5 7" xfId="15392" xr:uid="{00000000-0005-0000-0000-0000203C0000}"/>
    <cellStyle name="Normal 2 2 2 2 4 22 5 8" xfId="15393" xr:uid="{00000000-0005-0000-0000-0000213C0000}"/>
    <cellStyle name="Normal 2 2 2 2 4 22 5 9" xfId="15394" xr:uid="{00000000-0005-0000-0000-0000223C0000}"/>
    <cellStyle name="Normal 2 2 2 2 4 22 6" xfId="15395" xr:uid="{00000000-0005-0000-0000-0000233C0000}"/>
    <cellStyle name="Normal 2 2 2 2 4 22 7" xfId="15396" xr:uid="{00000000-0005-0000-0000-0000243C0000}"/>
    <cellStyle name="Normal 2 2 2 2 4 22 8" xfId="15397" xr:uid="{00000000-0005-0000-0000-0000253C0000}"/>
    <cellStyle name="Normal 2 2 2 2 4 22 9" xfId="15398" xr:uid="{00000000-0005-0000-0000-0000263C0000}"/>
    <cellStyle name="Normal 2 2 2 2 4 23" xfId="15399" xr:uid="{00000000-0005-0000-0000-0000273C0000}"/>
    <cellStyle name="Normal 2 2 2 2 4 23 10" xfId="15400" xr:uid="{00000000-0005-0000-0000-0000283C0000}"/>
    <cellStyle name="Normal 2 2 2 2 4 23 11" xfId="15401" xr:uid="{00000000-0005-0000-0000-0000293C0000}"/>
    <cellStyle name="Normal 2 2 2 2 4 23 12" xfId="15402" xr:uid="{00000000-0005-0000-0000-00002A3C0000}"/>
    <cellStyle name="Normal 2 2 2 2 4 23 13" xfId="15403" xr:uid="{00000000-0005-0000-0000-00002B3C0000}"/>
    <cellStyle name="Normal 2 2 2 2 4 23 14" xfId="15404" xr:uid="{00000000-0005-0000-0000-00002C3C0000}"/>
    <cellStyle name="Normal 2 2 2 2 4 23 2" xfId="15405" xr:uid="{00000000-0005-0000-0000-00002D3C0000}"/>
    <cellStyle name="Normal 2 2 2 2 4 23 2 10" xfId="15406" xr:uid="{00000000-0005-0000-0000-00002E3C0000}"/>
    <cellStyle name="Normal 2 2 2 2 4 23 2 2" xfId="15407" xr:uid="{00000000-0005-0000-0000-00002F3C0000}"/>
    <cellStyle name="Normal 2 2 2 2 4 23 2 3" xfId="15408" xr:uid="{00000000-0005-0000-0000-0000303C0000}"/>
    <cellStyle name="Normal 2 2 2 2 4 23 2 4" xfId="15409" xr:uid="{00000000-0005-0000-0000-0000313C0000}"/>
    <cellStyle name="Normal 2 2 2 2 4 23 2 5" xfId="15410" xr:uid="{00000000-0005-0000-0000-0000323C0000}"/>
    <cellStyle name="Normal 2 2 2 2 4 23 2 6" xfId="15411" xr:uid="{00000000-0005-0000-0000-0000333C0000}"/>
    <cellStyle name="Normal 2 2 2 2 4 23 2 7" xfId="15412" xr:uid="{00000000-0005-0000-0000-0000343C0000}"/>
    <cellStyle name="Normal 2 2 2 2 4 23 2 8" xfId="15413" xr:uid="{00000000-0005-0000-0000-0000353C0000}"/>
    <cellStyle name="Normal 2 2 2 2 4 23 2 9" xfId="15414" xr:uid="{00000000-0005-0000-0000-0000363C0000}"/>
    <cellStyle name="Normal 2 2 2 2 4 23 3" xfId="15415" xr:uid="{00000000-0005-0000-0000-0000373C0000}"/>
    <cellStyle name="Normal 2 2 2 2 4 23 3 10" xfId="15416" xr:uid="{00000000-0005-0000-0000-0000383C0000}"/>
    <cellStyle name="Normal 2 2 2 2 4 23 3 2" xfId="15417" xr:uid="{00000000-0005-0000-0000-0000393C0000}"/>
    <cellStyle name="Normal 2 2 2 2 4 23 3 3" xfId="15418" xr:uid="{00000000-0005-0000-0000-00003A3C0000}"/>
    <cellStyle name="Normal 2 2 2 2 4 23 3 4" xfId="15419" xr:uid="{00000000-0005-0000-0000-00003B3C0000}"/>
    <cellStyle name="Normal 2 2 2 2 4 23 3 5" xfId="15420" xr:uid="{00000000-0005-0000-0000-00003C3C0000}"/>
    <cellStyle name="Normal 2 2 2 2 4 23 3 6" xfId="15421" xr:uid="{00000000-0005-0000-0000-00003D3C0000}"/>
    <cellStyle name="Normal 2 2 2 2 4 23 3 7" xfId="15422" xr:uid="{00000000-0005-0000-0000-00003E3C0000}"/>
    <cellStyle name="Normal 2 2 2 2 4 23 3 8" xfId="15423" xr:uid="{00000000-0005-0000-0000-00003F3C0000}"/>
    <cellStyle name="Normal 2 2 2 2 4 23 3 9" xfId="15424" xr:uid="{00000000-0005-0000-0000-0000403C0000}"/>
    <cellStyle name="Normal 2 2 2 2 4 23 4" xfId="15425" xr:uid="{00000000-0005-0000-0000-0000413C0000}"/>
    <cellStyle name="Normal 2 2 2 2 4 23 4 10" xfId="15426" xr:uid="{00000000-0005-0000-0000-0000423C0000}"/>
    <cellStyle name="Normal 2 2 2 2 4 23 4 2" xfId="15427" xr:uid="{00000000-0005-0000-0000-0000433C0000}"/>
    <cellStyle name="Normal 2 2 2 2 4 23 4 3" xfId="15428" xr:uid="{00000000-0005-0000-0000-0000443C0000}"/>
    <cellStyle name="Normal 2 2 2 2 4 23 4 4" xfId="15429" xr:uid="{00000000-0005-0000-0000-0000453C0000}"/>
    <cellStyle name="Normal 2 2 2 2 4 23 4 5" xfId="15430" xr:uid="{00000000-0005-0000-0000-0000463C0000}"/>
    <cellStyle name="Normal 2 2 2 2 4 23 4 6" xfId="15431" xr:uid="{00000000-0005-0000-0000-0000473C0000}"/>
    <cellStyle name="Normal 2 2 2 2 4 23 4 7" xfId="15432" xr:uid="{00000000-0005-0000-0000-0000483C0000}"/>
    <cellStyle name="Normal 2 2 2 2 4 23 4 8" xfId="15433" xr:uid="{00000000-0005-0000-0000-0000493C0000}"/>
    <cellStyle name="Normal 2 2 2 2 4 23 4 9" xfId="15434" xr:uid="{00000000-0005-0000-0000-00004A3C0000}"/>
    <cellStyle name="Normal 2 2 2 2 4 23 5" xfId="15435" xr:uid="{00000000-0005-0000-0000-00004B3C0000}"/>
    <cellStyle name="Normal 2 2 2 2 4 23 5 10" xfId="15436" xr:uid="{00000000-0005-0000-0000-00004C3C0000}"/>
    <cellStyle name="Normal 2 2 2 2 4 23 5 2" xfId="15437" xr:uid="{00000000-0005-0000-0000-00004D3C0000}"/>
    <cellStyle name="Normal 2 2 2 2 4 23 5 3" xfId="15438" xr:uid="{00000000-0005-0000-0000-00004E3C0000}"/>
    <cellStyle name="Normal 2 2 2 2 4 23 5 4" xfId="15439" xr:uid="{00000000-0005-0000-0000-00004F3C0000}"/>
    <cellStyle name="Normal 2 2 2 2 4 23 5 5" xfId="15440" xr:uid="{00000000-0005-0000-0000-0000503C0000}"/>
    <cellStyle name="Normal 2 2 2 2 4 23 5 6" xfId="15441" xr:uid="{00000000-0005-0000-0000-0000513C0000}"/>
    <cellStyle name="Normal 2 2 2 2 4 23 5 7" xfId="15442" xr:uid="{00000000-0005-0000-0000-0000523C0000}"/>
    <cellStyle name="Normal 2 2 2 2 4 23 5 8" xfId="15443" xr:uid="{00000000-0005-0000-0000-0000533C0000}"/>
    <cellStyle name="Normal 2 2 2 2 4 23 5 9" xfId="15444" xr:uid="{00000000-0005-0000-0000-0000543C0000}"/>
    <cellStyle name="Normal 2 2 2 2 4 23 6" xfId="15445" xr:uid="{00000000-0005-0000-0000-0000553C0000}"/>
    <cellStyle name="Normal 2 2 2 2 4 23 7" xfId="15446" xr:uid="{00000000-0005-0000-0000-0000563C0000}"/>
    <cellStyle name="Normal 2 2 2 2 4 23 8" xfId="15447" xr:uid="{00000000-0005-0000-0000-0000573C0000}"/>
    <cellStyle name="Normal 2 2 2 2 4 23 9" xfId="15448" xr:uid="{00000000-0005-0000-0000-0000583C0000}"/>
    <cellStyle name="Normal 2 2 2 2 4 24" xfId="15449" xr:uid="{00000000-0005-0000-0000-0000593C0000}"/>
    <cellStyle name="Normal 2 2 2 2 4 24 10" xfId="15450" xr:uid="{00000000-0005-0000-0000-00005A3C0000}"/>
    <cellStyle name="Normal 2 2 2 2 4 24 11" xfId="15451" xr:uid="{00000000-0005-0000-0000-00005B3C0000}"/>
    <cellStyle name="Normal 2 2 2 2 4 24 12" xfId="15452" xr:uid="{00000000-0005-0000-0000-00005C3C0000}"/>
    <cellStyle name="Normal 2 2 2 2 4 24 13" xfId="15453" xr:uid="{00000000-0005-0000-0000-00005D3C0000}"/>
    <cellStyle name="Normal 2 2 2 2 4 24 14" xfId="15454" xr:uid="{00000000-0005-0000-0000-00005E3C0000}"/>
    <cellStyle name="Normal 2 2 2 2 4 24 2" xfId="15455" xr:uid="{00000000-0005-0000-0000-00005F3C0000}"/>
    <cellStyle name="Normal 2 2 2 2 4 24 2 10" xfId="15456" xr:uid="{00000000-0005-0000-0000-0000603C0000}"/>
    <cellStyle name="Normal 2 2 2 2 4 24 2 2" xfId="15457" xr:uid="{00000000-0005-0000-0000-0000613C0000}"/>
    <cellStyle name="Normal 2 2 2 2 4 24 2 3" xfId="15458" xr:uid="{00000000-0005-0000-0000-0000623C0000}"/>
    <cellStyle name="Normal 2 2 2 2 4 24 2 4" xfId="15459" xr:uid="{00000000-0005-0000-0000-0000633C0000}"/>
    <cellStyle name="Normal 2 2 2 2 4 24 2 5" xfId="15460" xr:uid="{00000000-0005-0000-0000-0000643C0000}"/>
    <cellStyle name="Normal 2 2 2 2 4 24 2 6" xfId="15461" xr:uid="{00000000-0005-0000-0000-0000653C0000}"/>
    <cellStyle name="Normal 2 2 2 2 4 24 2 7" xfId="15462" xr:uid="{00000000-0005-0000-0000-0000663C0000}"/>
    <cellStyle name="Normal 2 2 2 2 4 24 2 8" xfId="15463" xr:uid="{00000000-0005-0000-0000-0000673C0000}"/>
    <cellStyle name="Normal 2 2 2 2 4 24 2 9" xfId="15464" xr:uid="{00000000-0005-0000-0000-0000683C0000}"/>
    <cellStyle name="Normal 2 2 2 2 4 24 3" xfId="15465" xr:uid="{00000000-0005-0000-0000-0000693C0000}"/>
    <cellStyle name="Normal 2 2 2 2 4 24 3 10" xfId="15466" xr:uid="{00000000-0005-0000-0000-00006A3C0000}"/>
    <cellStyle name="Normal 2 2 2 2 4 24 3 2" xfId="15467" xr:uid="{00000000-0005-0000-0000-00006B3C0000}"/>
    <cellStyle name="Normal 2 2 2 2 4 24 3 3" xfId="15468" xr:uid="{00000000-0005-0000-0000-00006C3C0000}"/>
    <cellStyle name="Normal 2 2 2 2 4 24 3 4" xfId="15469" xr:uid="{00000000-0005-0000-0000-00006D3C0000}"/>
    <cellStyle name="Normal 2 2 2 2 4 24 3 5" xfId="15470" xr:uid="{00000000-0005-0000-0000-00006E3C0000}"/>
    <cellStyle name="Normal 2 2 2 2 4 24 3 6" xfId="15471" xr:uid="{00000000-0005-0000-0000-00006F3C0000}"/>
    <cellStyle name="Normal 2 2 2 2 4 24 3 7" xfId="15472" xr:uid="{00000000-0005-0000-0000-0000703C0000}"/>
    <cellStyle name="Normal 2 2 2 2 4 24 3 8" xfId="15473" xr:uid="{00000000-0005-0000-0000-0000713C0000}"/>
    <cellStyle name="Normal 2 2 2 2 4 24 3 9" xfId="15474" xr:uid="{00000000-0005-0000-0000-0000723C0000}"/>
    <cellStyle name="Normal 2 2 2 2 4 24 4" xfId="15475" xr:uid="{00000000-0005-0000-0000-0000733C0000}"/>
    <cellStyle name="Normal 2 2 2 2 4 24 4 10" xfId="15476" xr:uid="{00000000-0005-0000-0000-0000743C0000}"/>
    <cellStyle name="Normal 2 2 2 2 4 24 4 2" xfId="15477" xr:uid="{00000000-0005-0000-0000-0000753C0000}"/>
    <cellStyle name="Normal 2 2 2 2 4 24 4 3" xfId="15478" xr:uid="{00000000-0005-0000-0000-0000763C0000}"/>
    <cellStyle name="Normal 2 2 2 2 4 24 4 4" xfId="15479" xr:uid="{00000000-0005-0000-0000-0000773C0000}"/>
    <cellStyle name="Normal 2 2 2 2 4 24 4 5" xfId="15480" xr:uid="{00000000-0005-0000-0000-0000783C0000}"/>
    <cellStyle name="Normal 2 2 2 2 4 24 4 6" xfId="15481" xr:uid="{00000000-0005-0000-0000-0000793C0000}"/>
    <cellStyle name="Normal 2 2 2 2 4 24 4 7" xfId="15482" xr:uid="{00000000-0005-0000-0000-00007A3C0000}"/>
    <cellStyle name="Normal 2 2 2 2 4 24 4 8" xfId="15483" xr:uid="{00000000-0005-0000-0000-00007B3C0000}"/>
    <cellStyle name="Normal 2 2 2 2 4 24 4 9" xfId="15484" xr:uid="{00000000-0005-0000-0000-00007C3C0000}"/>
    <cellStyle name="Normal 2 2 2 2 4 24 5" xfId="15485" xr:uid="{00000000-0005-0000-0000-00007D3C0000}"/>
    <cellStyle name="Normal 2 2 2 2 4 24 5 10" xfId="15486" xr:uid="{00000000-0005-0000-0000-00007E3C0000}"/>
    <cellStyle name="Normal 2 2 2 2 4 24 5 2" xfId="15487" xr:uid="{00000000-0005-0000-0000-00007F3C0000}"/>
    <cellStyle name="Normal 2 2 2 2 4 24 5 3" xfId="15488" xr:uid="{00000000-0005-0000-0000-0000803C0000}"/>
    <cellStyle name="Normal 2 2 2 2 4 24 5 4" xfId="15489" xr:uid="{00000000-0005-0000-0000-0000813C0000}"/>
    <cellStyle name="Normal 2 2 2 2 4 24 5 5" xfId="15490" xr:uid="{00000000-0005-0000-0000-0000823C0000}"/>
    <cellStyle name="Normal 2 2 2 2 4 24 5 6" xfId="15491" xr:uid="{00000000-0005-0000-0000-0000833C0000}"/>
    <cellStyle name="Normal 2 2 2 2 4 24 5 7" xfId="15492" xr:uid="{00000000-0005-0000-0000-0000843C0000}"/>
    <cellStyle name="Normal 2 2 2 2 4 24 5 8" xfId="15493" xr:uid="{00000000-0005-0000-0000-0000853C0000}"/>
    <cellStyle name="Normal 2 2 2 2 4 24 5 9" xfId="15494" xr:uid="{00000000-0005-0000-0000-0000863C0000}"/>
    <cellStyle name="Normal 2 2 2 2 4 24 6" xfId="15495" xr:uid="{00000000-0005-0000-0000-0000873C0000}"/>
    <cellStyle name="Normal 2 2 2 2 4 24 7" xfId="15496" xr:uid="{00000000-0005-0000-0000-0000883C0000}"/>
    <cellStyle name="Normal 2 2 2 2 4 24 8" xfId="15497" xr:uid="{00000000-0005-0000-0000-0000893C0000}"/>
    <cellStyle name="Normal 2 2 2 2 4 24 9" xfId="15498" xr:uid="{00000000-0005-0000-0000-00008A3C0000}"/>
    <cellStyle name="Normal 2 2 2 2 4 25" xfId="15499" xr:uid="{00000000-0005-0000-0000-00008B3C0000}"/>
    <cellStyle name="Normal 2 2 2 2 4 25 10" xfId="15500" xr:uid="{00000000-0005-0000-0000-00008C3C0000}"/>
    <cellStyle name="Normal 2 2 2 2 4 25 11" xfId="15501" xr:uid="{00000000-0005-0000-0000-00008D3C0000}"/>
    <cellStyle name="Normal 2 2 2 2 4 25 12" xfId="15502" xr:uid="{00000000-0005-0000-0000-00008E3C0000}"/>
    <cellStyle name="Normal 2 2 2 2 4 25 13" xfId="15503" xr:uid="{00000000-0005-0000-0000-00008F3C0000}"/>
    <cellStyle name="Normal 2 2 2 2 4 25 14" xfId="15504" xr:uid="{00000000-0005-0000-0000-0000903C0000}"/>
    <cellStyle name="Normal 2 2 2 2 4 25 2" xfId="15505" xr:uid="{00000000-0005-0000-0000-0000913C0000}"/>
    <cellStyle name="Normal 2 2 2 2 4 25 2 10" xfId="15506" xr:uid="{00000000-0005-0000-0000-0000923C0000}"/>
    <cellStyle name="Normal 2 2 2 2 4 25 2 2" xfId="15507" xr:uid="{00000000-0005-0000-0000-0000933C0000}"/>
    <cellStyle name="Normal 2 2 2 2 4 25 2 3" xfId="15508" xr:uid="{00000000-0005-0000-0000-0000943C0000}"/>
    <cellStyle name="Normal 2 2 2 2 4 25 2 4" xfId="15509" xr:uid="{00000000-0005-0000-0000-0000953C0000}"/>
    <cellStyle name="Normal 2 2 2 2 4 25 2 5" xfId="15510" xr:uid="{00000000-0005-0000-0000-0000963C0000}"/>
    <cellStyle name="Normal 2 2 2 2 4 25 2 6" xfId="15511" xr:uid="{00000000-0005-0000-0000-0000973C0000}"/>
    <cellStyle name="Normal 2 2 2 2 4 25 2 7" xfId="15512" xr:uid="{00000000-0005-0000-0000-0000983C0000}"/>
    <cellStyle name="Normal 2 2 2 2 4 25 2 8" xfId="15513" xr:uid="{00000000-0005-0000-0000-0000993C0000}"/>
    <cellStyle name="Normal 2 2 2 2 4 25 2 9" xfId="15514" xr:uid="{00000000-0005-0000-0000-00009A3C0000}"/>
    <cellStyle name="Normal 2 2 2 2 4 25 3" xfId="15515" xr:uid="{00000000-0005-0000-0000-00009B3C0000}"/>
    <cellStyle name="Normal 2 2 2 2 4 25 3 10" xfId="15516" xr:uid="{00000000-0005-0000-0000-00009C3C0000}"/>
    <cellStyle name="Normal 2 2 2 2 4 25 3 2" xfId="15517" xr:uid="{00000000-0005-0000-0000-00009D3C0000}"/>
    <cellStyle name="Normal 2 2 2 2 4 25 3 3" xfId="15518" xr:uid="{00000000-0005-0000-0000-00009E3C0000}"/>
    <cellStyle name="Normal 2 2 2 2 4 25 3 4" xfId="15519" xr:uid="{00000000-0005-0000-0000-00009F3C0000}"/>
    <cellStyle name="Normal 2 2 2 2 4 25 3 5" xfId="15520" xr:uid="{00000000-0005-0000-0000-0000A03C0000}"/>
    <cellStyle name="Normal 2 2 2 2 4 25 3 6" xfId="15521" xr:uid="{00000000-0005-0000-0000-0000A13C0000}"/>
    <cellStyle name="Normal 2 2 2 2 4 25 3 7" xfId="15522" xr:uid="{00000000-0005-0000-0000-0000A23C0000}"/>
    <cellStyle name="Normal 2 2 2 2 4 25 3 8" xfId="15523" xr:uid="{00000000-0005-0000-0000-0000A33C0000}"/>
    <cellStyle name="Normal 2 2 2 2 4 25 3 9" xfId="15524" xr:uid="{00000000-0005-0000-0000-0000A43C0000}"/>
    <cellStyle name="Normal 2 2 2 2 4 25 4" xfId="15525" xr:uid="{00000000-0005-0000-0000-0000A53C0000}"/>
    <cellStyle name="Normal 2 2 2 2 4 25 4 10" xfId="15526" xr:uid="{00000000-0005-0000-0000-0000A63C0000}"/>
    <cellStyle name="Normal 2 2 2 2 4 25 4 2" xfId="15527" xr:uid="{00000000-0005-0000-0000-0000A73C0000}"/>
    <cellStyle name="Normal 2 2 2 2 4 25 4 3" xfId="15528" xr:uid="{00000000-0005-0000-0000-0000A83C0000}"/>
    <cellStyle name="Normal 2 2 2 2 4 25 4 4" xfId="15529" xr:uid="{00000000-0005-0000-0000-0000A93C0000}"/>
    <cellStyle name="Normal 2 2 2 2 4 25 4 5" xfId="15530" xr:uid="{00000000-0005-0000-0000-0000AA3C0000}"/>
    <cellStyle name="Normal 2 2 2 2 4 25 4 6" xfId="15531" xr:uid="{00000000-0005-0000-0000-0000AB3C0000}"/>
    <cellStyle name="Normal 2 2 2 2 4 25 4 7" xfId="15532" xr:uid="{00000000-0005-0000-0000-0000AC3C0000}"/>
    <cellStyle name="Normal 2 2 2 2 4 25 4 8" xfId="15533" xr:uid="{00000000-0005-0000-0000-0000AD3C0000}"/>
    <cellStyle name="Normal 2 2 2 2 4 25 4 9" xfId="15534" xr:uid="{00000000-0005-0000-0000-0000AE3C0000}"/>
    <cellStyle name="Normal 2 2 2 2 4 25 5" xfId="15535" xr:uid="{00000000-0005-0000-0000-0000AF3C0000}"/>
    <cellStyle name="Normal 2 2 2 2 4 25 5 10" xfId="15536" xr:uid="{00000000-0005-0000-0000-0000B03C0000}"/>
    <cellStyle name="Normal 2 2 2 2 4 25 5 2" xfId="15537" xr:uid="{00000000-0005-0000-0000-0000B13C0000}"/>
    <cellStyle name="Normal 2 2 2 2 4 25 5 3" xfId="15538" xr:uid="{00000000-0005-0000-0000-0000B23C0000}"/>
    <cellStyle name="Normal 2 2 2 2 4 25 5 4" xfId="15539" xr:uid="{00000000-0005-0000-0000-0000B33C0000}"/>
    <cellStyle name="Normal 2 2 2 2 4 25 5 5" xfId="15540" xr:uid="{00000000-0005-0000-0000-0000B43C0000}"/>
    <cellStyle name="Normal 2 2 2 2 4 25 5 6" xfId="15541" xr:uid="{00000000-0005-0000-0000-0000B53C0000}"/>
    <cellStyle name="Normal 2 2 2 2 4 25 5 7" xfId="15542" xr:uid="{00000000-0005-0000-0000-0000B63C0000}"/>
    <cellStyle name="Normal 2 2 2 2 4 25 5 8" xfId="15543" xr:uid="{00000000-0005-0000-0000-0000B73C0000}"/>
    <cellStyle name="Normal 2 2 2 2 4 25 5 9" xfId="15544" xr:uid="{00000000-0005-0000-0000-0000B83C0000}"/>
    <cellStyle name="Normal 2 2 2 2 4 25 6" xfId="15545" xr:uid="{00000000-0005-0000-0000-0000B93C0000}"/>
    <cellStyle name="Normal 2 2 2 2 4 25 7" xfId="15546" xr:uid="{00000000-0005-0000-0000-0000BA3C0000}"/>
    <cellStyle name="Normal 2 2 2 2 4 25 8" xfId="15547" xr:uid="{00000000-0005-0000-0000-0000BB3C0000}"/>
    <cellStyle name="Normal 2 2 2 2 4 25 9" xfId="15548" xr:uid="{00000000-0005-0000-0000-0000BC3C0000}"/>
    <cellStyle name="Normal 2 2 2 2 4 26" xfId="15549" xr:uid="{00000000-0005-0000-0000-0000BD3C0000}"/>
    <cellStyle name="Normal 2 2 2 2 4 26 10" xfId="15550" xr:uid="{00000000-0005-0000-0000-0000BE3C0000}"/>
    <cellStyle name="Normal 2 2 2 2 4 26 11" xfId="15551" xr:uid="{00000000-0005-0000-0000-0000BF3C0000}"/>
    <cellStyle name="Normal 2 2 2 2 4 26 12" xfId="15552" xr:uid="{00000000-0005-0000-0000-0000C03C0000}"/>
    <cellStyle name="Normal 2 2 2 2 4 26 13" xfId="15553" xr:uid="{00000000-0005-0000-0000-0000C13C0000}"/>
    <cellStyle name="Normal 2 2 2 2 4 26 14" xfId="15554" xr:uid="{00000000-0005-0000-0000-0000C23C0000}"/>
    <cellStyle name="Normal 2 2 2 2 4 26 2" xfId="15555" xr:uid="{00000000-0005-0000-0000-0000C33C0000}"/>
    <cellStyle name="Normal 2 2 2 2 4 26 2 10" xfId="15556" xr:uid="{00000000-0005-0000-0000-0000C43C0000}"/>
    <cellStyle name="Normal 2 2 2 2 4 26 2 2" xfId="15557" xr:uid="{00000000-0005-0000-0000-0000C53C0000}"/>
    <cellStyle name="Normal 2 2 2 2 4 26 2 3" xfId="15558" xr:uid="{00000000-0005-0000-0000-0000C63C0000}"/>
    <cellStyle name="Normal 2 2 2 2 4 26 2 4" xfId="15559" xr:uid="{00000000-0005-0000-0000-0000C73C0000}"/>
    <cellStyle name="Normal 2 2 2 2 4 26 2 5" xfId="15560" xr:uid="{00000000-0005-0000-0000-0000C83C0000}"/>
    <cellStyle name="Normal 2 2 2 2 4 26 2 6" xfId="15561" xr:uid="{00000000-0005-0000-0000-0000C93C0000}"/>
    <cellStyle name="Normal 2 2 2 2 4 26 2 7" xfId="15562" xr:uid="{00000000-0005-0000-0000-0000CA3C0000}"/>
    <cellStyle name="Normal 2 2 2 2 4 26 2 8" xfId="15563" xr:uid="{00000000-0005-0000-0000-0000CB3C0000}"/>
    <cellStyle name="Normal 2 2 2 2 4 26 2 9" xfId="15564" xr:uid="{00000000-0005-0000-0000-0000CC3C0000}"/>
    <cellStyle name="Normal 2 2 2 2 4 26 3" xfId="15565" xr:uid="{00000000-0005-0000-0000-0000CD3C0000}"/>
    <cellStyle name="Normal 2 2 2 2 4 26 3 10" xfId="15566" xr:uid="{00000000-0005-0000-0000-0000CE3C0000}"/>
    <cellStyle name="Normal 2 2 2 2 4 26 3 2" xfId="15567" xr:uid="{00000000-0005-0000-0000-0000CF3C0000}"/>
    <cellStyle name="Normal 2 2 2 2 4 26 3 3" xfId="15568" xr:uid="{00000000-0005-0000-0000-0000D03C0000}"/>
    <cellStyle name="Normal 2 2 2 2 4 26 3 4" xfId="15569" xr:uid="{00000000-0005-0000-0000-0000D13C0000}"/>
    <cellStyle name="Normal 2 2 2 2 4 26 3 5" xfId="15570" xr:uid="{00000000-0005-0000-0000-0000D23C0000}"/>
    <cellStyle name="Normal 2 2 2 2 4 26 3 6" xfId="15571" xr:uid="{00000000-0005-0000-0000-0000D33C0000}"/>
    <cellStyle name="Normal 2 2 2 2 4 26 3 7" xfId="15572" xr:uid="{00000000-0005-0000-0000-0000D43C0000}"/>
    <cellStyle name="Normal 2 2 2 2 4 26 3 8" xfId="15573" xr:uid="{00000000-0005-0000-0000-0000D53C0000}"/>
    <cellStyle name="Normal 2 2 2 2 4 26 3 9" xfId="15574" xr:uid="{00000000-0005-0000-0000-0000D63C0000}"/>
    <cellStyle name="Normal 2 2 2 2 4 26 4" xfId="15575" xr:uid="{00000000-0005-0000-0000-0000D73C0000}"/>
    <cellStyle name="Normal 2 2 2 2 4 26 4 10" xfId="15576" xr:uid="{00000000-0005-0000-0000-0000D83C0000}"/>
    <cellStyle name="Normal 2 2 2 2 4 26 4 2" xfId="15577" xr:uid="{00000000-0005-0000-0000-0000D93C0000}"/>
    <cellStyle name="Normal 2 2 2 2 4 26 4 3" xfId="15578" xr:uid="{00000000-0005-0000-0000-0000DA3C0000}"/>
    <cellStyle name="Normal 2 2 2 2 4 26 4 4" xfId="15579" xr:uid="{00000000-0005-0000-0000-0000DB3C0000}"/>
    <cellStyle name="Normal 2 2 2 2 4 26 4 5" xfId="15580" xr:uid="{00000000-0005-0000-0000-0000DC3C0000}"/>
    <cellStyle name="Normal 2 2 2 2 4 26 4 6" xfId="15581" xr:uid="{00000000-0005-0000-0000-0000DD3C0000}"/>
    <cellStyle name="Normal 2 2 2 2 4 26 4 7" xfId="15582" xr:uid="{00000000-0005-0000-0000-0000DE3C0000}"/>
    <cellStyle name="Normal 2 2 2 2 4 26 4 8" xfId="15583" xr:uid="{00000000-0005-0000-0000-0000DF3C0000}"/>
    <cellStyle name="Normal 2 2 2 2 4 26 4 9" xfId="15584" xr:uid="{00000000-0005-0000-0000-0000E03C0000}"/>
    <cellStyle name="Normal 2 2 2 2 4 26 5" xfId="15585" xr:uid="{00000000-0005-0000-0000-0000E13C0000}"/>
    <cellStyle name="Normal 2 2 2 2 4 26 5 10" xfId="15586" xr:uid="{00000000-0005-0000-0000-0000E23C0000}"/>
    <cellStyle name="Normal 2 2 2 2 4 26 5 2" xfId="15587" xr:uid="{00000000-0005-0000-0000-0000E33C0000}"/>
    <cellStyle name="Normal 2 2 2 2 4 26 5 3" xfId="15588" xr:uid="{00000000-0005-0000-0000-0000E43C0000}"/>
    <cellStyle name="Normal 2 2 2 2 4 26 5 4" xfId="15589" xr:uid="{00000000-0005-0000-0000-0000E53C0000}"/>
    <cellStyle name="Normal 2 2 2 2 4 26 5 5" xfId="15590" xr:uid="{00000000-0005-0000-0000-0000E63C0000}"/>
    <cellStyle name="Normal 2 2 2 2 4 26 5 6" xfId="15591" xr:uid="{00000000-0005-0000-0000-0000E73C0000}"/>
    <cellStyle name="Normal 2 2 2 2 4 26 5 7" xfId="15592" xr:uid="{00000000-0005-0000-0000-0000E83C0000}"/>
    <cellStyle name="Normal 2 2 2 2 4 26 5 8" xfId="15593" xr:uid="{00000000-0005-0000-0000-0000E93C0000}"/>
    <cellStyle name="Normal 2 2 2 2 4 26 5 9" xfId="15594" xr:uid="{00000000-0005-0000-0000-0000EA3C0000}"/>
    <cellStyle name="Normal 2 2 2 2 4 26 6" xfId="15595" xr:uid="{00000000-0005-0000-0000-0000EB3C0000}"/>
    <cellStyle name="Normal 2 2 2 2 4 26 7" xfId="15596" xr:uid="{00000000-0005-0000-0000-0000EC3C0000}"/>
    <cellStyle name="Normal 2 2 2 2 4 26 8" xfId="15597" xr:uid="{00000000-0005-0000-0000-0000ED3C0000}"/>
    <cellStyle name="Normal 2 2 2 2 4 26 9" xfId="15598" xr:uid="{00000000-0005-0000-0000-0000EE3C0000}"/>
    <cellStyle name="Normal 2 2 2 2 4 27" xfId="15599" xr:uid="{00000000-0005-0000-0000-0000EF3C0000}"/>
    <cellStyle name="Normal 2 2 2 2 4 27 10" xfId="15600" xr:uid="{00000000-0005-0000-0000-0000F03C0000}"/>
    <cellStyle name="Normal 2 2 2 2 4 27 11" xfId="15601" xr:uid="{00000000-0005-0000-0000-0000F13C0000}"/>
    <cellStyle name="Normal 2 2 2 2 4 27 12" xfId="15602" xr:uid="{00000000-0005-0000-0000-0000F23C0000}"/>
    <cellStyle name="Normal 2 2 2 2 4 27 13" xfId="15603" xr:uid="{00000000-0005-0000-0000-0000F33C0000}"/>
    <cellStyle name="Normal 2 2 2 2 4 27 14" xfId="15604" xr:uid="{00000000-0005-0000-0000-0000F43C0000}"/>
    <cellStyle name="Normal 2 2 2 2 4 27 2" xfId="15605" xr:uid="{00000000-0005-0000-0000-0000F53C0000}"/>
    <cellStyle name="Normal 2 2 2 2 4 27 2 10" xfId="15606" xr:uid="{00000000-0005-0000-0000-0000F63C0000}"/>
    <cellStyle name="Normal 2 2 2 2 4 27 2 2" xfId="15607" xr:uid="{00000000-0005-0000-0000-0000F73C0000}"/>
    <cellStyle name="Normal 2 2 2 2 4 27 2 3" xfId="15608" xr:uid="{00000000-0005-0000-0000-0000F83C0000}"/>
    <cellStyle name="Normal 2 2 2 2 4 27 2 4" xfId="15609" xr:uid="{00000000-0005-0000-0000-0000F93C0000}"/>
    <cellStyle name="Normal 2 2 2 2 4 27 2 5" xfId="15610" xr:uid="{00000000-0005-0000-0000-0000FA3C0000}"/>
    <cellStyle name="Normal 2 2 2 2 4 27 2 6" xfId="15611" xr:uid="{00000000-0005-0000-0000-0000FB3C0000}"/>
    <cellStyle name="Normal 2 2 2 2 4 27 2 7" xfId="15612" xr:uid="{00000000-0005-0000-0000-0000FC3C0000}"/>
    <cellStyle name="Normal 2 2 2 2 4 27 2 8" xfId="15613" xr:uid="{00000000-0005-0000-0000-0000FD3C0000}"/>
    <cellStyle name="Normal 2 2 2 2 4 27 2 9" xfId="15614" xr:uid="{00000000-0005-0000-0000-0000FE3C0000}"/>
    <cellStyle name="Normal 2 2 2 2 4 27 3" xfId="15615" xr:uid="{00000000-0005-0000-0000-0000FF3C0000}"/>
    <cellStyle name="Normal 2 2 2 2 4 27 3 10" xfId="15616" xr:uid="{00000000-0005-0000-0000-0000003D0000}"/>
    <cellStyle name="Normal 2 2 2 2 4 27 3 2" xfId="15617" xr:uid="{00000000-0005-0000-0000-0000013D0000}"/>
    <cellStyle name="Normal 2 2 2 2 4 27 3 3" xfId="15618" xr:uid="{00000000-0005-0000-0000-0000023D0000}"/>
    <cellStyle name="Normal 2 2 2 2 4 27 3 4" xfId="15619" xr:uid="{00000000-0005-0000-0000-0000033D0000}"/>
    <cellStyle name="Normal 2 2 2 2 4 27 3 5" xfId="15620" xr:uid="{00000000-0005-0000-0000-0000043D0000}"/>
    <cellStyle name="Normal 2 2 2 2 4 27 3 6" xfId="15621" xr:uid="{00000000-0005-0000-0000-0000053D0000}"/>
    <cellStyle name="Normal 2 2 2 2 4 27 3 7" xfId="15622" xr:uid="{00000000-0005-0000-0000-0000063D0000}"/>
    <cellStyle name="Normal 2 2 2 2 4 27 3 8" xfId="15623" xr:uid="{00000000-0005-0000-0000-0000073D0000}"/>
    <cellStyle name="Normal 2 2 2 2 4 27 3 9" xfId="15624" xr:uid="{00000000-0005-0000-0000-0000083D0000}"/>
    <cellStyle name="Normal 2 2 2 2 4 27 4" xfId="15625" xr:uid="{00000000-0005-0000-0000-0000093D0000}"/>
    <cellStyle name="Normal 2 2 2 2 4 27 4 10" xfId="15626" xr:uid="{00000000-0005-0000-0000-00000A3D0000}"/>
    <cellStyle name="Normal 2 2 2 2 4 27 4 2" xfId="15627" xr:uid="{00000000-0005-0000-0000-00000B3D0000}"/>
    <cellStyle name="Normal 2 2 2 2 4 27 4 3" xfId="15628" xr:uid="{00000000-0005-0000-0000-00000C3D0000}"/>
    <cellStyle name="Normal 2 2 2 2 4 27 4 4" xfId="15629" xr:uid="{00000000-0005-0000-0000-00000D3D0000}"/>
    <cellStyle name="Normal 2 2 2 2 4 27 4 5" xfId="15630" xr:uid="{00000000-0005-0000-0000-00000E3D0000}"/>
    <cellStyle name="Normal 2 2 2 2 4 27 4 6" xfId="15631" xr:uid="{00000000-0005-0000-0000-00000F3D0000}"/>
    <cellStyle name="Normal 2 2 2 2 4 27 4 7" xfId="15632" xr:uid="{00000000-0005-0000-0000-0000103D0000}"/>
    <cellStyle name="Normal 2 2 2 2 4 27 4 8" xfId="15633" xr:uid="{00000000-0005-0000-0000-0000113D0000}"/>
    <cellStyle name="Normal 2 2 2 2 4 27 4 9" xfId="15634" xr:uid="{00000000-0005-0000-0000-0000123D0000}"/>
    <cellStyle name="Normal 2 2 2 2 4 27 5" xfId="15635" xr:uid="{00000000-0005-0000-0000-0000133D0000}"/>
    <cellStyle name="Normal 2 2 2 2 4 27 5 10" xfId="15636" xr:uid="{00000000-0005-0000-0000-0000143D0000}"/>
    <cellStyle name="Normal 2 2 2 2 4 27 5 2" xfId="15637" xr:uid="{00000000-0005-0000-0000-0000153D0000}"/>
    <cellStyle name="Normal 2 2 2 2 4 27 5 3" xfId="15638" xr:uid="{00000000-0005-0000-0000-0000163D0000}"/>
    <cellStyle name="Normal 2 2 2 2 4 27 5 4" xfId="15639" xr:uid="{00000000-0005-0000-0000-0000173D0000}"/>
    <cellStyle name="Normal 2 2 2 2 4 27 5 5" xfId="15640" xr:uid="{00000000-0005-0000-0000-0000183D0000}"/>
    <cellStyle name="Normal 2 2 2 2 4 27 5 6" xfId="15641" xr:uid="{00000000-0005-0000-0000-0000193D0000}"/>
    <cellStyle name="Normal 2 2 2 2 4 27 5 7" xfId="15642" xr:uid="{00000000-0005-0000-0000-00001A3D0000}"/>
    <cellStyle name="Normal 2 2 2 2 4 27 5 8" xfId="15643" xr:uid="{00000000-0005-0000-0000-00001B3D0000}"/>
    <cellStyle name="Normal 2 2 2 2 4 27 5 9" xfId="15644" xr:uid="{00000000-0005-0000-0000-00001C3D0000}"/>
    <cellStyle name="Normal 2 2 2 2 4 27 6" xfId="15645" xr:uid="{00000000-0005-0000-0000-00001D3D0000}"/>
    <cellStyle name="Normal 2 2 2 2 4 27 7" xfId="15646" xr:uid="{00000000-0005-0000-0000-00001E3D0000}"/>
    <cellStyle name="Normal 2 2 2 2 4 27 8" xfId="15647" xr:uid="{00000000-0005-0000-0000-00001F3D0000}"/>
    <cellStyle name="Normal 2 2 2 2 4 27 9" xfId="15648" xr:uid="{00000000-0005-0000-0000-0000203D0000}"/>
    <cellStyle name="Normal 2 2 2 2 4 28" xfId="15649" xr:uid="{00000000-0005-0000-0000-0000213D0000}"/>
    <cellStyle name="Normal 2 2 2 2 4 28 10" xfId="15650" xr:uid="{00000000-0005-0000-0000-0000223D0000}"/>
    <cellStyle name="Normal 2 2 2 2 4 28 11" xfId="15651" xr:uid="{00000000-0005-0000-0000-0000233D0000}"/>
    <cellStyle name="Normal 2 2 2 2 4 28 12" xfId="15652" xr:uid="{00000000-0005-0000-0000-0000243D0000}"/>
    <cellStyle name="Normal 2 2 2 2 4 28 13" xfId="15653" xr:uid="{00000000-0005-0000-0000-0000253D0000}"/>
    <cellStyle name="Normal 2 2 2 2 4 28 14" xfId="15654" xr:uid="{00000000-0005-0000-0000-0000263D0000}"/>
    <cellStyle name="Normal 2 2 2 2 4 28 2" xfId="15655" xr:uid="{00000000-0005-0000-0000-0000273D0000}"/>
    <cellStyle name="Normal 2 2 2 2 4 28 2 10" xfId="15656" xr:uid="{00000000-0005-0000-0000-0000283D0000}"/>
    <cellStyle name="Normal 2 2 2 2 4 28 2 2" xfId="15657" xr:uid="{00000000-0005-0000-0000-0000293D0000}"/>
    <cellStyle name="Normal 2 2 2 2 4 28 2 3" xfId="15658" xr:uid="{00000000-0005-0000-0000-00002A3D0000}"/>
    <cellStyle name="Normal 2 2 2 2 4 28 2 4" xfId="15659" xr:uid="{00000000-0005-0000-0000-00002B3D0000}"/>
    <cellStyle name="Normal 2 2 2 2 4 28 2 5" xfId="15660" xr:uid="{00000000-0005-0000-0000-00002C3D0000}"/>
    <cellStyle name="Normal 2 2 2 2 4 28 2 6" xfId="15661" xr:uid="{00000000-0005-0000-0000-00002D3D0000}"/>
    <cellStyle name="Normal 2 2 2 2 4 28 2 7" xfId="15662" xr:uid="{00000000-0005-0000-0000-00002E3D0000}"/>
    <cellStyle name="Normal 2 2 2 2 4 28 2 8" xfId="15663" xr:uid="{00000000-0005-0000-0000-00002F3D0000}"/>
    <cellStyle name="Normal 2 2 2 2 4 28 2 9" xfId="15664" xr:uid="{00000000-0005-0000-0000-0000303D0000}"/>
    <cellStyle name="Normal 2 2 2 2 4 28 3" xfId="15665" xr:uid="{00000000-0005-0000-0000-0000313D0000}"/>
    <cellStyle name="Normal 2 2 2 2 4 28 3 10" xfId="15666" xr:uid="{00000000-0005-0000-0000-0000323D0000}"/>
    <cellStyle name="Normal 2 2 2 2 4 28 3 2" xfId="15667" xr:uid="{00000000-0005-0000-0000-0000333D0000}"/>
    <cellStyle name="Normal 2 2 2 2 4 28 3 3" xfId="15668" xr:uid="{00000000-0005-0000-0000-0000343D0000}"/>
    <cellStyle name="Normal 2 2 2 2 4 28 3 4" xfId="15669" xr:uid="{00000000-0005-0000-0000-0000353D0000}"/>
    <cellStyle name="Normal 2 2 2 2 4 28 3 5" xfId="15670" xr:uid="{00000000-0005-0000-0000-0000363D0000}"/>
    <cellStyle name="Normal 2 2 2 2 4 28 3 6" xfId="15671" xr:uid="{00000000-0005-0000-0000-0000373D0000}"/>
    <cellStyle name="Normal 2 2 2 2 4 28 3 7" xfId="15672" xr:uid="{00000000-0005-0000-0000-0000383D0000}"/>
    <cellStyle name="Normal 2 2 2 2 4 28 3 8" xfId="15673" xr:uid="{00000000-0005-0000-0000-0000393D0000}"/>
    <cellStyle name="Normal 2 2 2 2 4 28 3 9" xfId="15674" xr:uid="{00000000-0005-0000-0000-00003A3D0000}"/>
    <cellStyle name="Normal 2 2 2 2 4 28 4" xfId="15675" xr:uid="{00000000-0005-0000-0000-00003B3D0000}"/>
    <cellStyle name="Normal 2 2 2 2 4 28 4 10" xfId="15676" xr:uid="{00000000-0005-0000-0000-00003C3D0000}"/>
    <cellStyle name="Normal 2 2 2 2 4 28 4 2" xfId="15677" xr:uid="{00000000-0005-0000-0000-00003D3D0000}"/>
    <cellStyle name="Normal 2 2 2 2 4 28 4 3" xfId="15678" xr:uid="{00000000-0005-0000-0000-00003E3D0000}"/>
    <cellStyle name="Normal 2 2 2 2 4 28 4 4" xfId="15679" xr:uid="{00000000-0005-0000-0000-00003F3D0000}"/>
    <cellStyle name="Normal 2 2 2 2 4 28 4 5" xfId="15680" xr:uid="{00000000-0005-0000-0000-0000403D0000}"/>
    <cellStyle name="Normal 2 2 2 2 4 28 4 6" xfId="15681" xr:uid="{00000000-0005-0000-0000-0000413D0000}"/>
    <cellStyle name="Normal 2 2 2 2 4 28 4 7" xfId="15682" xr:uid="{00000000-0005-0000-0000-0000423D0000}"/>
    <cellStyle name="Normal 2 2 2 2 4 28 4 8" xfId="15683" xr:uid="{00000000-0005-0000-0000-0000433D0000}"/>
    <cellStyle name="Normal 2 2 2 2 4 28 4 9" xfId="15684" xr:uid="{00000000-0005-0000-0000-0000443D0000}"/>
    <cellStyle name="Normal 2 2 2 2 4 28 5" xfId="15685" xr:uid="{00000000-0005-0000-0000-0000453D0000}"/>
    <cellStyle name="Normal 2 2 2 2 4 28 5 10" xfId="15686" xr:uid="{00000000-0005-0000-0000-0000463D0000}"/>
    <cellStyle name="Normal 2 2 2 2 4 28 5 2" xfId="15687" xr:uid="{00000000-0005-0000-0000-0000473D0000}"/>
    <cellStyle name="Normal 2 2 2 2 4 28 5 3" xfId="15688" xr:uid="{00000000-0005-0000-0000-0000483D0000}"/>
    <cellStyle name="Normal 2 2 2 2 4 28 5 4" xfId="15689" xr:uid="{00000000-0005-0000-0000-0000493D0000}"/>
    <cellStyle name="Normal 2 2 2 2 4 28 5 5" xfId="15690" xr:uid="{00000000-0005-0000-0000-00004A3D0000}"/>
    <cellStyle name="Normal 2 2 2 2 4 28 5 6" xfId="15691" xr:uid="{00000000-0005-0000-0000-00004B3D0000}"/>
    <cellStyle name="Normal 2 2 2 2 4 28 5 7" xfId="15692" xr:uid="{00000000-0005-0000-0000-00004C3D0000}"/>
    <cellStyle name="Normal 2 2 2 2 4 28 5 8" xfId="15693" xr:uid="{00000000-0005-0000-0000-00004D3D0000}"/>
    <cellStyle name="Normal 2 2 2 2 4 28 5 9" xfId="15694" xr:uid="{00000000-0005-0000-0000-00004E3D0000}"/>
    <cellStyle name="Normal 2 2 2 2 4 28 6" xfId="15695" xr:uid="{00000000-0005-0000-0000-00004F3D0000}"/>
    <cellStyle name="Normal 2 2 2 2 4 28 7" xfId="15696" xr:uid="{00000000-0005-0000-0000-0000503D0000}"/>
    <cellStyle name="Normal 2 2 2 2 4 28 8" xfId="15697" xr:uid="{00000000-0005-0000-0000-0000513D0000}"/>
    <cellStyle name="Normal 2 2 2 2 4 28 9" xfId="15698" xr:uid="{00000000-0005-0000-0000-0000523D0000}"/>
    <cellStyle name="Normal 2 2 2 2 4 29" xfId="15699" xr:uid="{00000000-0005-0000-0000-0000533D0000}"/>
    <cellStyle name="Normal 2 2 2 2 4 29 10" xfId="15700" xr:uid="{00000000-0005-0000-0000-0000543D0000}"/>
    <cellStyle name="Normal 2 2 2 2 4 29 11" xfId="15701" xr:uid="{00000000-0005-0000-0000-0000553D0000}"/>
    <cellStyle name="Normal 2 2 2 2 4 29 12" xfId="15702" xr:uid="{00000000-0005-0000-0000-0000563D0000}"/>
    <cellStyle name="Normal 2 2 2 2 4 29 13" xfId="15703" xr:uid="{00000000-0005-0000-0000-0000573D0000}"/>
    <cellStyle name="Normal 2 2 2 2 4 29 14" xfId="15704" xr:uid="{00000000-0005-0000-0000-0000583D0000}"/>
    <cellStyle name="Normal 2 2 2 2 4 29 2" xfId="15705" xr:uid="{00000000-0005-0000-0000-0000593D0000}"/>
    <cellStyle name="Normal 2 2 2 2 4 29 2 10" xfId="15706" xr:uid="{00000000-0005-0000-0000-00005A3D0000}"/>
    <cellStyle name="Normal 2 2 2 2 4 29 2 2" xfId="15707" xr:uid="{00000000-0005-0000-0000-00005B3D0000}"/>
    <cellStyle name="Normal 2 2 2 2 4 29 2 3" xfId="15708" xr:uid="{00000000-0005-0000-0000-00005C3D0000}"/>
    <cellStyle name="Normal 2 2 2 2 4 29 2 4" xfId="15709" xr:uid="{00000000-0005-0000-0000-00005D3D0000}"/>
    <cellStyle name="Normal 2 2 2 2 4 29 2 5" xfId="15710" xr:uid="{00000000-0005-0000-0000-00005E3D0000}"/>
    <cellStyle name="Normal 2 2 2 2 4 29 2 6" xfId="15711" xr:uid="{00000000-0005-0000-0000-00005F3D0000}"/>
    <cellStyle name="Normal 2 2 2 2 4 29 2 7" xfId="15712" xr:uid="{00000000-0005-0000-0000-0000603D0000}"/>
    <cellStyle name="Normal 2 2 2 2 4 29 2 8" xfId="15713" xr:uid="{00000000-0005-0000-0000-0000613D0000}"/>
    <cellStyle name="Normal 2 2 2 2 4 29 2 9" xfId="15714" xr:uid="{00000000-0005-0000-0000-0000623D0000}"/>
    <cellStyle name="Normal 2 2 2 2 4 29 3" xfId="15715" xr:uid="{00000000-0005-0000-0000-0000633D0000}"/>
    <cellStyle name="Normal 2 2 2 2 4 29 3 10" xfId="15716" xr:uid="{00000000-0005-0000-0000-0000643D0000}"/>
    <cellStyle name="Normal 2 2 2 2 4 29 3 2" xfId="15717" xr:uid="{00000000-0005-0000-0000-0000653D0000}"/>
    <cellStyle name="Normal 2 2 2 2 4 29 3 3" xfId="15718" xr:uid="{00000000-0005-0000-0000-0000663D0000}"/>
    <cellStyle name="Normal 2 2 2 2 4 29 3 4" xfId="15719" xr:uid="{00000000-0005-0000-0000-0000673D0000}"/>
    <cellStyle name="Normal 2 2 2 2 4 29 3 5" xfId="15720" xr:uid="{00000000-0005-0000-0000-0000683D0000}"/>
    <cellStyle name="Normal 2 2 2 2 4 29 3 6" xfId="15721" xr:uid="{00000000-0005-0000-0000-0000693D0000}"/>
    <cellStyle name="Normal 2 2 2 2 4 29 3 7" xfId="15722" xr:uid="{00000000-0005-0000-0000-00006A3D0000}"/>
    <cellStyle name="Normal 2 2 2 2 4 29 3 8" xfId="15723" xr:uid="{00000000-0005-0000-0000-00006B3D0000}"/>
    <cellStyle name="Normal 2 2 2 2 4 29 3 9" xfId="15724" xr:uid="{00000000-0005-0000-0000-00006C3D0000}"/>
    <cellStyle name="Normal 2 2 2 2 4 29 4" xfId="15725" xr:uid="{00000000-0005-0000-0000-00006D3D0000}"/>
    <cellStyle name="Normal 2 2 2 2 4 29 4 10" xfId="15726" xr:uid="{00000000-0005-0000-0000-00006E3D0000}"/>
    <cellStyle name="Normal 2 2 2 2 4 29 4 2" xfId="15727" xr:uid="{00000000-0005-0000-0000-00006F3D0000}"/>
    <cellStyle name="Normal 2 2 2 2 4 29 4 3" xfId="15728" xr:uid="{00000000-0005-0000-0000-0000703D0000}"/>
    <cellStyle name="Normal 2 2 2 2 4 29 4 4" xfId="15729" xr:uid="{00000000-0005-0000-0000-0000713D0000}"/>
    <cellStyle name="Normal 2 2 2 2 4 29 4 5" xfId="15730" xr:uid="{00000000-0005-0000-0000-0000723D0000}"/>
    <cellStyle name="Normal 2 2 2 2 4 29 4 6" xfId="15731" xr:uid="{00000000-0005-0000-0000-0000733D0000}"/>
    <cellStyle name="Normal 2 2 2 2 4 29 4 7" xfId="15732" xr:uid="{00000000-0005-0000-0000-0000743D0000}"/>
    <cellStyle name="Normal 2 2 2 2 4 29 4 8" xfId="15733" xr:uid="{00000000-0005-0000-0000-0000753D0000}"/>
    <cellStyle name="Normal 2 2 2 2 4 29 4 9" xfId="15734" xr:uid="{00000000-0005-0000-0000-0000763D0000}"/>
    <cellStyle name="Normal 2 2 2 2 4 29 5" xfId="15735" xr:uid="{00000000-0005-0000-0000-0000773D0000}"/>
    <cellStyle name="Normal 2 2 2 2 4 29 5 10" xfId="15736" xr:uid="{00000000-0005-0000-0000-0000783D0000}"/>
    <cellStyle name="Normal 2 2 2 2 4 29 5 2" xfId="15737" xr:uid="{00000000-0005-0000-0000-0000793D0000}"/>
    <cellStyle name="Normal 2 2 2 2 4 29 5 3" xfId="15738" xr:uid="{00000000-0005-0000-0000-00007A3D0000}"/>
    <cellStyle name="Normal 2 2 2 2 4 29 5 4" xfId="15739" xr:uid="{00000000-0005-0000-0000-00007B3D0000}"/>
    <cellStyle name="Normal 2 2 2 2 4 29 5 5" xfId="15740" xr:uid="{00000000-0005-0000-0000-00007C3D0000}"/>
    <cellStyle name="Normal 2 2 2 2 4 29 5 6" xfId="15741" xr:uid="{00000000-0005-0000-0000-00007D3D0000}"/>
    <cellStyle name="Normal 2 2 2 2 4 29 5 7" xfId="15742" xr:uid="{00000000-0005-0000-0000-00007E3D0000}"/>
    <cellStyle name="Normal 2 2 2 2 4 29 5 8" xfId="15743" xr:uid="{00000000-0005-0000-0000-00007F3D0000}"/>
    <cellStyle name="Normal 2 2 2 2 4 29 5 9" xfId="15744" xr:uid="{00000000-0005-0000-0000-0000803D0000}"/>
    <cellStyle name="Normal 2 2 2 2 4 29 6" xfId="15745" xr:uid="{00000000-0005-0000-0000-0000813D0000}"/>
    <cellStyle name="Normal 2 2 2 2 4 29 7" xfId="15746" xr:uid="{00000000-0005-0000-0000-0000823D0000}"/>
    <cellStyle name="Normal 2 2 2 2 4 29 8" xfId="15747" xr:uid="{00000000-0005-0000-0000-0000833D0000}"/>
    <cellStyle name="Normal 2 2 2 2 4 29 9" xfId="15748" xr:uid="{00000000-0005-0000-0000-0000843D0000}"/>
    <cellStyle name="Normal 2 2 2 2 4 3" xfId="15749" xr:uid="{00000000-0005-0000-0000-0000853D0000}"/>
    <cellStyle name="Normal 2 2 2 2 4 3 10" xfId="15750" xr:uid="{00000000-0005-0000-0000-0000863D0000}"/>
    <cellStyle name="Normal 2 2 2 2 4 3 11" xfId="15751" xr:uid="{00000000-0005-0000-0000-0000873D0000}"/>
    <cellStyle name="Normal 2 2 2 2 4 3 12" xfId="15752" xr:uid="{00000000-0005-0000-0000-0000883D0000}"/>
    <cellStyle name="Normal 2 2 2 2 4 3 13" xfId="15753" xr:uid="{00000000-0005-0000-0000-0000893D0000}"/>
    <cellStyle name="Normal 2 2 2 2 4 3 14" xfId="15754" xr:uid="{00000000-0005-0000-0000-00008A3D0000}"/>
    <cellStyle name="Normal 2 2 2 2 4 3 2" xfId="15755" xr:uid="{00000000-0005-0000-0000-00008B3D0000}"/>
    <cellStyle name="Normal 2 2 2 2 4 3 2 10" xfId="15756" xr:uid="{00000000-0005-0000-0000-00008C3D0000}"/>
    <cellStyle name="Normal 2 2 2 2 4 3 2 2" xfId="15757" xr:uid="{00000000-0005-0000-0000-00008D3D0000}"/>
    <cellStyle name="Normal 2 2 2 2 4 3 2 3" xfId="15758" xr:uid="{00000000-0005-0000-0000-00008E3D0000}"/>
    <cellStyle name="Normal 2 2 2 2 4 3 2 4" xfId="15759" xr:uid="{00000000-0005-0000-0000-00008F3D0000}"/>
    <cellStyle name="Normal 2 2 2 2 4 3 2 5" xfId="15760" xr:uid="{00000000-0005-0000-0000-0000903D0000}"/>
    <cellStyle name="Normal 2 2 2 2 4 3 2 6" xfId="15761" xr:uid="{00000000-0005-0000-0000-0000913D0000}"/>
    <cellStyle name="Normal 2 2 2 2 4 3 2 7" xfId="15762" xr:uid="{00000000-0005-0000-0000-0000923D0000}"/>
    <cellStyle name="Normal 2 2 2 2 4 3 2 8" xfId="15763" xr:uid="{00000000-0005-0000-0000-0000933D0000}"/>
    <cellStyle name="Normal 2 2 2 2 4 3 2 9" xfId="15764" xr:uid="{00000000-0005-0000-0000-0000943D0000}"/>
    <cellStyle name="Normal 2 2 2 2 4 3 3" xfId="15765" xr:uid="{00000000-0005-0000-0000-0000953D0000}"/>
    <cellStyle name="Normal 2 2 2 2 4 3 3 10" xfId="15766" xr:uid="{00000000-0005-0000-0000-0000963D0000}"/>
    <cellStyle name="Normal 2 2 2 2 4 3 3 2" xfId="15767" xr:uid="{00000000-0005-0000-0000-0000973D0000}"/>
    <cellStyle name="Normal 2 2 2 2 4 3 3 3" xfId="15768" xr:uid="{00000000-0005-0000-0000-0000983D0000}"/>
    <cellStyle name="Normal 2 2 2 2 4 3 3 4" xfId="15769" xr:uid="{00000000-0005-0000-0000-0000993D0000}"/>
    <cellStyle name="Normal 2 2 2 2 4 3 3 5" xfId="15770" xr:uid="{00000000-0005-0000-0000-00009A3D0000}"/>
    <cellStyle name="Normal 2 2 2 2 4 3 3 6" xfId="15771" xr:uid="{00000000-0005-0000-0000-00009B3D0000}"/>
    <cellStyle name="Normal 2 2 2 2 4 3 3 7" xfId="15772" xr:uid="{00000000-0005-0000-0000-00009C3D0000}"/>
    <cellStyle name="Normal 2 2 2 2 4 3 3 8" xfId="15773" xr:uid="{00000000-0005-0000-0000-00009D3D0000}"/>
    <cellStyle name="Normal 2 2 2 2 4 3 3 9" xfId="15774" xr:uid="{00000000-0005-0000-0000-00009E3D0000}"/>
    <cellStyle name="Normal 2 2 2 2 4 3 4" xfId="15775" xr:uid="{00000000-0005-0000-0000-00009F3D0000}"/>
    <cellStyle name="Normal 2 2 2 2 4 3 4 10" xfId="15776" xr:uid="{00000000-0005-0000-0000-0000A03D0000}"/>
    <cellStyle name="Normal 2 2 2 2 4 3 4 2" xfId="15777" xr:uid="{00000000-0005-0000-0000-0000A13D0000}"/>
    <cellStyle name="Normal 2 2 2 2 4 3 4 3" xfId="15778" xr:uid="{00000000-0005-0000-0000-0000A23D0000}"/>
    <cellStyle name="Normal 2 2 2 2 4 3 4 4" xfId="15779" xr:uid="{00000000-0005-0000-0000-0000A33D0000}"/>
    <cellStyle name="Normal 2 2 2 2 4 3 4 5" xfId="15780" xr:uid="{00000000-0005-0000-0000-0000A43D0000}"/>
    <cellStyle name="Normal 2 2 2 2 4 3 4 6" xfId="15781" xr:uid="{00000000-0005-0000-0000-0000A53D0000}"/>
    <cellStyle name="Normal 2 2 2 2 4 3 4 7" xfId="15782" xr:uid="{00000000-0005-0000-0000-0000A63D0000}"/>
    <cellStyle name="Normal 2 2 2 2 4 3 4 8" xfId="15783" xr:uid="{00000000-0005-0000-0000-0000A73D0000}"/>
    <cellStyle name="Normal 2 2 2 2 4 3 4 9" xfId="15784" xr:uid="{00000000-0005-0000-0000-0000A83D0000}"/>
    <cellStyle name="Normal 2 2 2 2 4 3 5" xfId="15785" xr:uid="{00000000-0005-0000-0000-0000A93D0000}"/>
    <cellStyle name="Normal 2 2 2 2 4 3 5 10" xfId="15786" xr:uid="{00000000-0005-0000-0000-0000AA3D0000}"/>
    <cellStyle name="Normal 2 2 2 2 4 3 5 2" xfId="15787" xr:uid="{00000000-0005-0000-0000-0000AB3D0000}"/>
    <cellStyle name="Normal 2 2 2 2 4 3 5 3" xfId="15788" xr:uid="{00000000-0005-0000-0000-0000AC3D0000}"/>
    <cellStyle name="Normal 2 2 2 2 4 3 5 4" xfId="15789" xr:uid="{00000000-0005-0000-0000-0000AD3D0000}"/>
    <cellStyle name="Normal 2 2 2 2 4 3 5 5" xfId="15790" xr:uid="{00000000-0005-0000-0000-0000AE3D0000}"/>
    <cellStyle name="Normal 2 2 2 2 4 3 5 6" xfId="15791" xr:uid="{00000000-0005-0000-0000-0000AF3D0000}"/>
    <cellStyle name="Normal 2 2 2 2 4 3 5 7" xfId="15792" xr:uid="{00000000-0005-0000-0000-0000B03D0000}"/>
    <cellStyle name="Normal 2 2 2 2 4 3 5 8" xfId="15793" xr:uid="{00000000-0005-0000-0000-0000B13D0000}"/>
    <cellStyle name="Normal 2 2 2 2 4 3 5 9" xfId="15794" xr:uid="{00000000-0005-0000-0000-0000B23D0000}"/>
    <cellStyle name="Normal 2 2 2 2 4 3 6" xfId="15795" xr:uid="{00000000-0005-0000-0000-0000B33D0000}"/>
    <cellStyle name="Normal 2 2 2 2 4 3 7" xfId="15796" xr:uid="{00000000-0005-0000-0000-0000B43D0000}"/>
    <cellStyle name="Normal 2 2 2 2 4 3 8" xfId="15797" xr:uid="{00000000-0005-0000-0000-0000B53D0000}"/>
    <cellStyle name="Normal 2 2 2 2 4 3 9" xfId="15798" xr:uid="{00000000-0005-0000-0000-0000B63D0000}"/>
    <cellStyle name="Normal 2 2 2 2 4 30" xfId="15799" xr:uid="{00000000-0005-0000-0000-0000B73D0000}"/>
    <cellStyle name="Normal 2 2 2 2 4 30 10" xfId="15800" xr:uid="{00000000-0005-0000-0000-0000B83D0000}"/>
    <cellStyle name="Normal 2 2 2 2 4 30 11" xfId="15801" xr:uid="{00000000-0005-0000-0000-0000B93D0000}"/>
    <cellStyle name="Normal 2 2 2 2 4 30 12" xfId="15802" xr:uid="{00000000-0005-0000-0000-0000BA3D0000}"/>
    <cellStyle name="Normal 2 2 2 2 4 30 13" xfId="15803" xr:uid="{00000000-0005-0000-0000-0000BB3D0000}"/>
    <cellStyle name="Normal 2 2 2 2 4 30 14" xfId="15804" xr:uid="{00000000-0005-0000-0000-0000BC3D0000}"/>
    <cellStyle name="Normal 2 2 2 2 4 30 2" xfId="15805" xr:uid="{00000000-0005-0000-0000-0000BD3D0000}"/>
    <cellStyle name="Normal 2 2 2 2 4 30 2 10" xfId="15806" xr:uid="{00000000-0005-0000-0000-0000BE3D0000}"/>
    <cellStyle name="Normal 2 2 2 2 4 30 2 2" xfId="15807" xr:uid="{00000000-0005-0000-0000-0000BF3D0000}"/>
    <cellStyle name="Normal 2 2 2 2 4 30 2 3" xfId="15808" xr:uid="{00000000-0005-0000-0000-0000C03D0000}"/>
    <cellStyle name="Normal 2 2 2 2 4 30 2 4" xfId="15809" xr:uid="{00000000-0005-0000-0000-0000C13D0000}"/>
    <cellStyle name="Normal 2 2 2 2 4 30 2 5" xfId="15810" xr:uid="{00000000-0005-0000-0000-0000C23D0000}"/>
    <cellStyle name="Normal 2 2 2 2 4 30 2 6" xfId="15811" xr:uid="{00000000-0005-0000-0000-0000C33D0000}"/>
    <cellStyle name="Normal 2 2 2 2 4 30 2 7" xfId="15812" xr:uid="{00000000-0005-0000-0000-0000C43D0000}"/>
    <cellStyle name="Normal 2 2 2 2 4 30 2 8" xfId="15813" xr:uid="{00000000-0005-0000-0000-0000C53D0000}"/>
    <cellStyle name="Normal 2 2 2 2 4 30 2 9" xfId="15814" xr:uid="{00000000-0005-0000-0000-0000C63D0000}"/>
    <cellStyle name="Normal 2 2 2 2 4 30 3" xfId="15815" xr:uid="{00000000-0005-0000-0000-0000C73D0000}"/>
    <cellStyle name="Normal 2 2 2 2 4 30 3 10" xfId="15816" xr:uid="{00000000-0005-0000-0000-0000C83D0000}"/>
    <cellStyle name="Normal 2 2 2 2 4 30 3 2" xfId="15817" xr:uid="{00000000-0005-0000-0000-0000C93D0000}"/>
    <cellStyle name="Normal 2 2 2 2 4 30 3 3" xfId="15818" xr:uid="{00000000-0005-0000-0000-0000CA3D0000}"/>
    <cellStyle name="Normal 2 2 2 2 4 30 3 4" xfId="15819" xr:uid="{00000000-0005-0000-0000-0000CB3D0000}"/>
    <cellStyle name="Normal 2 2 2 2 4 30 3 5" xfId="15820" xr:uid="{00000000-0005-0000-0000-0000CC3D0000}"/>
    <cellStyle name="Normal 2 2 2 2 4 30 3 6" xfId="15821" xr:uid="{00000000-0005-0000-0000-0000CD3D0000}"/>
    <cellStyle name="Normal 2 2 2 2 4 30 3 7" xfId="15822" xr:uid="{00000000-0005-0000-0000-0000CE3D0000}"/>
    <cellStyle name="Normal 2 2 2 2 4 30 3 8" xfId="15823" xr:uid="{00000000-0005-0000-0000-0000CF3D0000}"/>
    <cellStyle name="Normal 2 2 2 2 4 30 3 9" xfId="15824" xr:uid="{00000000-0005-0000-0000-0000D03D0000}"/>
    <cellStyle name="Normal 2 2 2 2 4 30 4" xfId="15825" xr:uid="{00000000-0005-0000-0000-0000D13D0000}"/>
    <cellStyle name="Normal 2 2 2 2 4 30 4 10" xfId="15826" xr:uid="{00000000-0005-0000-0000-0000D23D0000}"/>
    <cellStyle name="Normal 2 2 2 2 4 30 4 2" xfId="15827" xr:uid="{00000000-0005-0000-0000-0000D33D0000}"/>
    <cellStyle name="Normal 2 2 2 2 4 30 4 3" xfId="15828" xr:uid="{00000000-0005-0000-0000-0000D43D0000}"/>
    <cellStyle name="Normal 2 2 2 2 4 30 4 4" xfId="15829" xr:uid="{00000000-0005-0000-0000-0000D53D0000}"/>
    <cellStyle name="Normal 2 2 2 2 4 30 4 5" xfId="15830" xr:uid="{00000000-0005-0000-0000-0000D63D0000}"/>
    <cellStyle name="Normal 2 2 2 2 4 30 4 6" xfId="15831" xr:uid="{00000000-0005-0000-0000-0000D73D0000}"/>
    <cellStyle name="Normal 2 2 2 2 4 30 4 7" xfId="15832" xr:uid="{00000000-0005-0000-0000-0000D83D0000}"/>
    <cellStyle name="Normal 2 2 2 2 4 30 4 8" xfId="15833" xr:uid="{00000000-0005-0000-0000-0000D93D0000}"/>
    <cellStyle name="Normal 2 2 2 2 4 30 4 9" xfId="15834" xr:uid="{00000000-0005-0000-0000-0000DA3D0000}"/>
    <cellStyle name="Normal 2 2 2 2 4 30 5" xfId="15835" xr:uid="{00000000-0005-0000-0000-0000DB3D0000}"/>
    <cellStyle name="Normal 2 2 2 2 4 30 5 10" xfId="15836" xr:uid="{00000000-0005-0000-0000-0000DC3D0000}"/>
    <cellStyle name="Normal 2 2 2 2 4 30 5 2" xfId="15837" xr:uid="{00000000-0005-0000-0000-0000DD3D0000}"/>
    <cellStyle name="Normal 2 2 2 2 4 30 5 3" xfId="15838" xr:uid="{00000000-0005-0000-0000-0000DE3D0000}"/>
    <cellStyle name="Normal 2 2 2 2 4 30 5 4" xfId="15839" xr:uid="{00000000-0005-0000-0000-0000DF3D0000}"/>
    <cellStyle name="Normal 2 2 2 2 4 30 5 5" xfId="15840" xr:uid="{00000000-0005-0000-0000-0000E03D0000}"/>
    <cellStyle name="Normal 2 2 2 2 4 30 5 6" xfId="15841" xr:uid="{00000000-0005-0000-0000-0000E13D0000}"/>
    <cellStyle name="Normal 2 2 2 2 4 30 5 7" xfId="15842" xr:uid="{00000000-0005-0000-0000-0000E23D0000}"/>
    <cellStyle name="Normal 2 2 2 2 4 30 5 8" xfId="15843" xr:uid="{00000000-0005-0000-0000-0000E33D0000}"/>
    <cellStyle name="Normal 2 2 2 2 4 30 5 9" xfId="15844" xr:uid="{00000000-0005-0000-0000-0000E43D0000}"/>
    <cellStyle name="Normal 2 2 2 2 4 30 6" xfId="15845" xr:uid="{00000000-0005-0000-0000-0000E53D0000}"/>
    <cellStyle name="Normal 2 2 2 2 4 30 7" xfId="15846" xr:uid="{00000000-0005-0000-0000-0000E63D0000}"/>
    <cellStyle name="Normal 2 2 2 2 4 30 8" xfId="15847" xr:uid="{00000000-0005-0000-0000-0000E73D0000}"/>
    <cellStyle name="Normal 2 2 2 2 4 30 9" xfId="15848" xr:uid="{00000000-0005-0000-0000-0000E83D0000}"/>
    <cellStyle name="Normal 2 2 2 2 4 31" xfId="15849" xr:uid="{00000000-0005-0000-0000-0000E93D0000}"/>
    <cellStyle name="Normal 2 2 2 2 4 31 10" xfId="15850" xr:uid="{00000000-0005-0000-0000-0000EA3D0000}"/>
    <cellStyle name="Normal 2 2 2 2 4 31 11" xfId="15851" xr:uid="{00000000-0005-0000-0000-0000EB3D0000}"/>
    <cellStyle name="Normal 2 2 2 2 4 31 12" xfId="15852" xr:uid="{00000000-0005-0000-0000-0000EC3D0000}"/>
    <cellStyle name="Normal 2 2 2 2 4 31 13" xfId="15853" xr:uid="{00000000-0005-0000-0000-0000ED3D0000}"/>
    <cellStyle name="Normal 2 2 2 2 4 31 14" xfId="15854" xr:uid="{00000000-0005-0000-0000-0000EE3D0000}"/>
    <cellStyle name="Normal 2 2 2 2 4 31 2" xfId="15855" xr:uid="{00000000-0005-0000-0000-0000EF3D0000}"/>
    <cellStyle name="Normal 2 2 2 2 4 31 2 10" xfId="15856" xr:uid="{00000000-0005-0000-0000-0000F03D0000}"/>
    <cellStyle name="Normal 2 2 2 2 4 31 2 2" xfId="15857" xr:uid="{00000000-0005-0000-0000-0000F13D0000}"/>
    <cellStyle name="Normal 2 2 2 2 4 31 2 3" xfId="15858" xr:uid="{00000000-0005-0000-0000-0000F23D0000}"/>
    <cellStyle name="Normal 2 2 2 2 4 31 2 4" xfId="15859" xr:uid="{00000000-0005-0000-0000-0000F33D0000}"/>
    <cellStyle name="Normal 2 2 2 2 4 31 2 5" xfId="15860" xr:uid="{00000000-0005-0000-0000-0000F43D0000}"/>
    <cellStyle name="Normal 2 2 2 2 4 31 2 6" xfId="15861" xr:uid="{00000000-0005-0000-0000-0000F53D0000}"/>
    <cellStyle name="Normal 2 2 2 2 4 31 2 7" xfId="15862" xr:uid="{00000000-0005-0000-0000-0000F63D0000}"/>
    <cellStyle name="Normal 2 2 2 2 4 31 2 8" xfId="15863" xr:uid="{00000000-0005-0000-0000-0000F73D0000}"/>
    <cellStyle name="Normal 2 2 2 2 4 31 2 9" xfId="15864" xr:uid="{00000000-0005-0000-0000-0000F83D0000}"/>
    <cellStyle name="Normal 2 2 2 2 4 31 3" xfId="15865" xr:uid="{00000000-0005-0000-0000-0000F93D0000}"/>
    <cellStyle name="Normal 2 2 2 2 4 31 3 10" xfId="15866" xr:uid="{00000000-0005-0000-0000-0000FA3D0000}"/>
    <cellStyle name="Normal 2 2 2 2 4 31 3 2" xfId="15867" xr:uid="{00000000-0005-0000-0000-0000FB3D0000}"/>
    <cellStyle name="Normal 2 2 2 2 4 31 3 3" xfId="15868" xr:uid="{00000000-0005-0000-0000-0000FC3D0000}"/>
    <cellStyle name="Normal 2 2 2 2 4 31 3 4" xfId="15869" xr:uid="{00000000-0005-0000-0000-0000FD3D0000}"/>
    <cellStyle name="Normal 2 2 2 2 4 31 3 5" xfId="15870" xr:uid="{00000000-0005-0000-0000-0000FE3D0000}"/>
    <cellStyle name="Normal 2 2 2 2 4 31 3 6" xfId="15871" xr:uid="{00000000-0005-0000-0000-0000FF3D0000}"/>
    <cellStyle name="Normal 2 2 2 2 4 31 3 7" xfId="15872" xr:uid="{00000000-0005-0000-0000-0000003E0000}"/>
    <cellStyle name="Normal 2 2 2 2 4 31 3 8" xfId="15873" xr:uid="{00000000-0005-0000-0000-0000013E0000}"/>
    <cellStyle name="Normal 2 2 2 2 4 31 3 9" xfId="15874" xr:uid="{00000000-0005-0000-0000-0000023E0000}"/>
    <cellStyle name="Normal 2 2 2 2 4 31 4" xfId="15875" xr:uid="{00000000-0005-0000-0000-0000033E0000}"/>
    <cellStyle name="Normal 2 2 2 2 4 31 4 10" xfId="15876" xr:uid="{00000000-0005-0000-0000-0000043E0000}"/>
    <cellStyle name="Normal 2 2 2 2 4 31 4 2" xfId="15877" xr:uid="{00000000-0005-0000-0000-0000053E0000}"/>
    <cellStyle name="Normal 2 2 2 2 4 31 4 3" xfId="15878" xr:uid="{00000000-0005-0000-0000-0000063E0000}"/>
    <cellStyle name="Normal 2 2 2 2 4 31 4 4" xfId="15879" xr:uid="{00000000-0005-0000-0000-0000073E0000}"/>
    <cellStyle name="Normal 2 2 2 2 4 31 4 5" xfId="15880" xr:uid="{00000000-0005-0000-0000-0000083E0000}"/>
    <cellStyle name="Normal 2 2 2 2 4 31 4 6" xfId="15881" xr:uid="{00000000-0005-0000-0000-0000093E0000}"/>
    <cellStyle name="Normal 2 2 2 2 4 31 4 7" xfId="15882" xr:uid="{00000000-0005-0000-0000-00000A3E0000}"/>
    <cellStyle name="Normal 2 2 2 2 4 31 4 8" xfId="15883" xr:uid="{00000000-0005-0000-0000-00000B3E0000}"/>
    <cellStyle name="Normal 2 2 2 2 4 31 4 9" xfId="15884" xr:uid="{00000000-0005-0000-0000-00000C3E0000}"/>
    <cellStyle name="Normal 2 2 2 2 4 31 5" xfId="15885" xr:uid="{00000000-0005-0000-0000-00000D3E0000}"/>
    <cellStyle name="Normal 2 2 2 2 4 31 5 10" xfId="15886" xr:uid="{00000000-0005-0000-0000-00000E3E0000}"/>
    <cellStyle name="Normal 2 2 2 2 4 31 5 2" xfId="15887" xr:uid="{00000000-0005-0000-0000-00000F3E0000}"/>
    <cellStyle name="Normal 2 2 2 2 4 31 5 3" xfId="15888" xr:uid="{00000000-0005-0000-0000-0000103E0000}"/>
    <cellStyle name="Normal 2 2 2 2 4 31 5 4" xfId="15889" xr:uid="{00000000-0005-0000-0000-0000113E0000}"/>
    <cellStyle name="Normal 2 2 2 2 4 31 5 5" xfId="15890" xr:uid="{00000000-0005-0000-0000-0000123E0000}"/>
    <cellStyle name="Normal 2 2 2 2 4 31 5 6" xfId="15891" xr:uid="{00000000-0005-0000-0000-0000133E0000}"/>
    <cellStyle name="Normal 2 2 2 2 4 31 5 7" xfId="15892" xr:uid="{00000000-0005-0000-0000-0000143E0000}"/>
    <cellStyle name="Normal 2 2 2 2 4 31 5 8" xfId="15893" xr:uid="{00000000-0005-0000-0000-0000153E0000}"/>
    <cellStyle name="Normal 2 2 2 2 4 31 5 9" xfId="15894" xr:uid="{00000000-0005-0000-0000-0000163E0000}"/>
    <cellStyle name="Normal 2 2 2 2 4 31 6" xfId="15895" xr:uid="{00000000-0005-0000-0000-0000173E0000}"/>
    <cellStyle name="Normal 2 2 2 2 4 31 7" xfId="15896" xr:uid="{00000000-0005-0000-0000-0000183E0000}"/>
    <cellStyle name="Normal 2 2 2 2 4 31 8" xfId="15897" xr:uid="{00000000-0005-0000-0000-0000193E0000}"/>
    <cellStyle name="Normal 2 2 2 2 4 31 9" xfId="15898" xr:uid="{00000000-0005-0000-0000-00001A3E0000}"/>
    <cellStyle name="Normal 2 2 2 2 4 32" xfId="15899" xr:uid="{00000000-0005-0000-0000-00001B3E0000}"/>
    <cellStyle name="Normal 2 2 2 2 4 32 10" xfId="15900" xr:uid="{00000000-0005-0000-0000-00001C3E0000}"/>
    <cellStyle name="Normal 2 2 2 2 4 32 11" xfId="15901" xr:uid="{00000000-0005-0000-0000-00001D3E0000}"/>
    <cellStyle name="Normal 2 2 2 2 4 32 12" xfId="15902" xr:uid="{00000000-0005-0000-0000-00001E3E0000}"/>
    <cellStyle name="Normal 2 2 2 2 4 32 13" xfId="15903" xr:uid="{00000000-0005-0000-0000-00001F3E0000}"/>
    <cellStyle name="Normal 2 2 2 2 4 32 14" xfId="15904" xr:uid="{00000000-0005-0000-0000-0000203E0000}"/>
    <cellStyle name="Normal 2 2 2 2 4 32 2" xfId="15905" xr:uid="{00000000-0005-0000-0000-0000213E0000}"/>
    <cellStyle name="Normal 2 2 2 2 4 32 2 10" xfId="15906" xr:uid="{00000000-0005-0000-0000-0000223E0000}"/>
    <cellStyle name="Normal 2 2 2 2 4 32 2 2" xfId="15907" xr:uid="{00000000-0005-0000-0000-0000233E0000}"/>
    <cellStyle name="Normal 2 2 2 2 4 32 2 3" xfId="15908" xr:uid="{00000000-0005-0000-0000-0000243E0000}"/>
    <cellStyle name="Normal 2 2 2 2 4 32 2 4" xfId="15909" xr:uid="{00000000-0005-0000-0000-0000253E0000}"/>
    <cellStyle name="Normal 2 2 2 2 4 32 2 5" xfId="15910" xr:uid="{00000000-0005-0000-0000-0000263E0000}"/>
    <cellStyle name="Normal 2 2 2 2 4 32 2 6" xfId="15911" xr:uid="{00000000-0005-0000-0000-0000273E0000}"/>
    <cellStyle name="Normal 2 2 2 2 4 32 2 7" xfId="15912" xr:uid="{00000000-0005-0000-0000-0000283E0000}"/>
    <cellStyle name="Normal 2 2 2 2 4 32 2 8" xfId="15913" xr:uid="{00000000-0005-0000-0000-0000293E0000}"/>
    <cellStyle name="Normal 2 2 2 2 4 32 2 9" xfId="15914" xr:uid="{00000000-0005-0000-0000-00002A3E0000}"/>
    <cellStyle name="Normal 2 2 2 2 4 32 3" xfId="15915" xr:uid="{00000000-0005-0000-0000-00002B3E0000}"/>
    <cellStyle name="Normal 2 2 2 2 4 32 3 10" xfId="15916" xr:uid="{00000000-0005-0000-0000-00002C3E0000}"/>
    <cellStyle name="Normal 2 2 2 2 4 32 3 2" xfId="15917" xr:uid="{00000000-0005-0000-0000-00002D3E0000}"/>
    <cellStyle name="Normal 2 2 2 2 4 32 3 3" xfId="15918" xr:uid="{00000000-0005-0000-0000-00002E3E0000}"/>
    <cellStyle name="Normal 2 2 2 2 4 32 3 4" xfId="15919" xr:uid="{00000000-0005-0000-0000-00002F3E0000}"/>
    <cellStyle name="Normal 2 2 2 2 4 32 3 5" xfId="15920" xr:uid="{00000000-0005-0000-0000-0000303E0000}"/>
    <cellStyle name="Normal 2 2 2 2 4 32 3 6" xfId="15921" xr:uid="{00000000-0005-0000-0000-0000313E0000}"/>
    <cellStyle name="Normal 2 2 2 2 4 32 3 7" xfId="15922" xr:uid="{00000000-0005-0000-0000-0000323E0000}"/>
    <cellStyle name="Normal 2 2 2 2 4 32 3 8" xfId="15923" xr:uid="{00000000-0005-0000-0000-0000333E0000}"/>
    <cellStyle name="Normal 2 2 2 2 4 32 3 9" xfId="15924" xr:uid="{00000000-0005-0000-0000-0000343E0000}"/>
    <cellStyle name="Normal 2 2 2 2 4 32 4" xfId="15925" xr:uid="{00000000-0005-0000-0000-0000353E0000}"/>
    <cellStyle name="Normal 2 2 2 2 4 32 4 10" xfId="15926" xr:uid="{00000000-0005-0000-0000-0000363E0000}"/>
    <cellStyle name="Normal 2 2 2 2 4 32 4 2" xfId="15927" xr:uid="{00000000-0005-0000-0000-0000373E0000}"/>
    <cellStyle name="Normal 2 2 2 2 4 32 4 3" xfId="15928" xr:uid="{00000000-0005-0000-0000-0000383E0000}"/>
    <cellStyle name="Normal 2 2 2 2 4 32 4 4" xfId="15929" xr:uid="{00000000-0005-0000-0000-0000393E0000}"/>
    <cellStyle name="Normal 2 2 2 2 4 32 4 5" xfId="15930" xr:uid="{00000000-0005-0000-0000-00003A3E0000}"/>
    <cellStyle name="Normal 2 2 2 2 4 32 4 6" xfId="15931" xr:uid="{00000000-0005-0000-0000-00003B3E0000}"/>
    <cellStyle name="Normal 2 2 2 2 4 32 4 7" xfId="15932" xr:uid="{00000000-0005-0000-0000-00003C3E0000}"/>
    <cellStyle name="Normal 2 2 2 2 4 32 4 8" xfId="15933" xr:uid="{00000000-0005-0000-0000-00003D3E0000}"/>
    <cellStyle name="Normal 2 2 2 2 4 32 4 9" xfId="15934" xr:uid="{00000000-0005-0000-0000-00003E3E0000}"/>
    <cellStyle name="Normal 2 2 2 2 4 32 5" xfId="15935" xr:uid="{00000000-0005-0000-0000-00003F3E0000}"/>
    <cellStyle name="Normal 2 2 2 2 4 32 5 10" xfId="15936" xr:uid="{00000000-0005-0000-0000-0000403E0000}"/>
    <cellStyle name="Normal 2 2 2 2 4 32 5 2" xfId="15937" xr:uid="{00000000-0005-0000-0000-0000413E0000}"/>
    <cellStyle name="Normal 2 2 2 2 4 32 5 3" xfId="15938" xr:uid="{00000000-0005-0000-0000-0000423E0000}"/>
    <cellStyle name="Normal 2 2 2 2 4 32 5 4" xfId="15939" xr:uid="{00000000-0005-0000-0000-0000433E0000}"/>
    <cellStyle name="Normal 2 2 2 2 4 32 5 5" xfId="15940" xr:uid="{00000000-0005-0000-0000-0000443E0000}"/>
    <cellStyle name="Normal 2 2 2 2 4 32 5 6" xfId="15941" xr:uid="{00000000-0005-0000-0000-0000453E0000}"/>
    <cellStyle name="Normal 2 2 2 2 4 32 5 7" xfId="15942" xr:uid="{00000000-0005-0000-0000-0000463E0000}"/>
    <cellStyle name="Normal 2 2 2 2 4 32 5 8" xfId="15943" xr:uid="{00000000-0005-0000-0000-0000473E0000}"/>
    <cellStyle name="Normal 2 2 2 2 4 32 5 9" xfId="15944" xr:uid="{00000000-0005-0000-0000-0000483E0000}"/>
    <cellStyle name="Normal 2 2 2 2 4 32 6" xfId="15945" xr:uid="{00000000-0005-0000-0000-0000493E0000}"/>
    <cellStyle name="Normal 2 2 2 2 4 32 7" xfId="15946" xr:uid="{00000000-0005-0000-0000-00004A3E0000}"/>
    <cellStyle name="Normal 2 2 2 2 4 32 8" xfId="15947" xr:uid="{00000000-0005-0000-0000-00004B3E0000}"/>
    <cellStyle name="Normal 2 2 2 2 4 32 9" xfId="15948" xr:uid="{00000000-0005-0000-0000-00004C3E0000}"/>
    <cellStyle name="Normal 2 2 2 2 4 33" xfId="15949" xr:uid="{00000000-0005-0000-0000-00004D3E0000}"/>
    <cellStyle name="Normal 2 2 2 2 4 33 10" xfId="15950" xr:uid="{00000000-0005-0000-0000-00004E3E0000}"/>
    <cellStyle name="Normal 2 2 2 2 4 33 11" xfId="15951" xr:uid="{00000000-0005-0000-0000-00004F3E0000}"/>
    <cellStyle name="Normal 2 2 2 2 4 33 12" xfId="15952" xr:uid="{00000000-0005-0000-0000-0000503E0000}"/>
    <cellStyle name="Normal 2 2 2 2 4 33 13" xfId="15953" xr:uid="{00000000-0005-0000-0000-0000513E0000}"/>
    <cellStyle name="Normal 2 2 2 2 4 33 14" xfId="15954" xr:uid="{00000000-0005-0000-0000-0000523E0000}"/>
    <cellStyle name="Normal 2 2 2 2 4 33 2" xfId="15955" xr:uid="{00000000-0005-0000-0000-0000533E0000}"/>
    <cellStyle name="Normal 2 2 2 2 4 33 2 10" xfId="15956" xr:uid="{00000000-0005-0000-0000-0000543E0000}"/>
    <cellStyle name="Normal 2 2 2 2 4 33 2 2" xfId="15957" xr:uid="{00000000-0005-0000-0000-0000553E0000}"/>
    <cellStyle name="Normal 2 2 2 2 4 33 2 3" xfId="15958" xr:uid="{00000000-0005-0000-0000-0000563E0000}"/>
    <cellStyle name="Normal 2 2 2 2 4 33 2 4" xfId="15959" xr:uid="{00000000-0005-0000-0000-0000573E0000}"/>
    <cellStyle name="Normal 2 2 2 2 4 33 2 5" xfId="15960" xr:uid="{00000000-0005-0000-0000-0000583E0000}"/>
    <cellStyle name="Normal 2 2 2 2 4 33 2 6" xfId="15961" xr:uid="{00000000-0005-0000-0000-0000593E0000}"/>
    <cellStyle name="Normal 2 2 2 2 4 33 2 7" xfId="15962" xr:uid="{00000000-0005-0000-0000-00005A3E0000}"/>
    <cellStyle name="Normal 2 2 2 2 4 33 2 8" xfId="15963" xr:uid="{00000000-0005-0000-0000-00005B3E0000}"/>
    <cellStyle name="Normal 2 2 2 2 4 33 2 9" xfId="15964" xr:uid="{00000000-0005-0000-0000-00005C3E0000}"/>
    <cellStyle name="Normal 2 2 2 2 4 33 3" xfId="15965" xr:uid="{00000000-0005-0000-0000-00005D3E0000}"/>
    <cellStyle name="Normal 2 2 2 2 4 33 3 10" xfId="15966" xr:uid="{00000000-0005-0000-0000-00005E3E0000}"/>
    <cellStyle name="Normal 2 2 2 2 4 33 3 2" xfId="15967" xr:uid="{00000000-0005-0000-0000-00005F3E0000}"/>
    <cellStyle name="Normal 2 2 2 2 4 33 3 3" xfId="15968" xr:uid="{00000000-0005-0000-0000-0000603E0000}"/>
    <cellStyle name="Normal 2 2 2 2 4 33 3 4" xfId="15969" xr:uid="{00000000-0005-0000-0000-0000613E0000}"/>
    <cellStyle name="Normal 2 2 2 2 4 33 3 5" xfId="15970" xr:uid="{00000000-0005-0000-0000-0000623E0000}"/>
    <cellStyle name="Normal 2 2 2 2 4 33 3 6" xfId="15971" xr:uid="{00000000-0005-0000-0000-0000633E0000}"/>
    <cellStyle name="Normal 2 2 2 2 4 33 3 7" xfId="15972" xr:uid="{00000000-0005-0000-0000-0000643E0000}"/>
    <cellStyle name="Normal 2 2 2 2 4 33 3 8" xfId="15973" xr:uid="{00000000-0005-0000-0000-0000653E0000}"/>
    <cellStyle name="Normal 2 2 2 2 4 33 3 9" xfId="15974" xr:uid="{00000000-0005-0000-0000-0000663E0000}"/>
    <cellStyle name="Normal 2 2 2 2 4 33 4" xfId="15975" xr:uid="{00000000-0005-0000-0000-0000673E0000}"/>
    <cellStyle name="Normal 2 2 2 2 4 33 4 10" xfId="15976" xr:uid="{00000000-0005-0000-0000-0000683E0000}"/>
    <cellStyle name="Normal 2 2 2 2 4 33 4 2" xfId="15977" xr:uid="{00000000-0005-0000-0000-0000693E0000}"/>
    <cellStyle name="Normal 2 2 2 2 4 33 4 3" xfId="15978" xr:uid="{00000000-0005-0000-0000-00006A3E0000}"/>
    <cellStyle name="Normal 2 2 2 2 4 33 4 4" xfId="15979" xr:uid="{00000000-0005-0000-0000-00006B3E0000}"/>
    <cellStyle name="Normal 2 2 2 2 4 33 4 5" xfId="15980" xr:uid="{00000000-0005-0000-0000-00006C3E0000}"/>
    <cellStyle name="Normal 2 2 2 2 4 33 4 6" xfId="15981" xr:uid="{00000000-0005-0000-0000-00006D3E0000}"/>
    <cellStyle name="Normal 2 2 2 2 4 33 4 7" xfId="15982" xr:uid="{00000000-0005-0000-0000-00006E3E0000}"/>
    <cellStyle name="Normal 2 2 2 2 4 33 4 8" xfId="15983" xr:uid="{00000000-0005-0000-0000-00006F3E0000}"/>
    <cellStyle name="Normal 2 2 2 2 4 33 4 9" xfId="15984" xr:uid="{00000000-0005-0000-0000-0000703E0000}"/>
    <cellStyle name="Normal 2 2 2 2 4 33 5" xfId="15985" xr:uid="{00000000-0005-0000-0000-0000713E0000}"/>
    <cellStyle name="Normal 2 2 2 2 4 33 5 10" xfId="15986" xr:uid="{00000000-0005-0000-0000-0000723E0000}"/>
    <cellStyle name="Normal 2 2 2 2 4 33 5 2" xfId="15987" xr:uid="{00000000-0005-0000-0000-0000733E0000}"/>
    <cellStyle name="Normal 2 2 2 2 4 33 5 3" xfId="15988" xr:uid="{00000000-0005-0000-0000-0000743E0000}"/>
    <cellStyle name="Normal 2 2 2 2 4 33 5 4" xfId="15989" xr:uid="{00000000-0005-0000-0000-0000753E0000}"/>
    <cellStyle name="Normal 2 2 2 2 4 33 5 5" xfId="15990" xr:uid="{00000000-0005-0000-0000-0000763E0000}"/>
    <cellStyle name="Normal 2 2 2 2 4 33 5 6" xfId="15991" xr:uid="{00000000-0005-0000-0000-0000773E0000}"/>
    <cellStyle name="Normal 2 2 2 2 4 33 5 7" xfId="15992" xr:uid="{00000000-0005-0000-0000-0000783E0000}"/>
    <cellStyle name="Normal 2 2 2 2 4 33 5 8" xfId="15993" xr:uid="{00000000-0005-0000-0000-0000793E0000}"/>
    <cellStyle name="Normal 2 2 2 2 4 33 5 9" xfId="15994" xr:uid="{00000000-0005-0000-0000-00007A3E0000}"/>
    <cellStyle name="Normal 2 2 2 2 4 33 6" xfId="15995" xr:uid="{00000000-0005-0000-0000-00007B3E0000}"/>
    <cellStyle name="Normal 2 2 2 2 4 33 7" xfId="15996" xr:uid="{00000000-0005-0000-0000-00007C3E0000}"/>
    <cellStyle name="Normal 2 2 2 2 4 33 8" xfId="15997" xr:uid="{00000000-0005-0000-0000-00007D3E0000}"/>
    <cellStyle name="Normal 2 2 2 2 4 33 9" xfId="15998" xr:uid="{00000000-0005-0000-0000-00007E3E0000}"/>
    <cellStyle name="Normal 2 2 2 2 4 34" xfId="15999" xr:uid="{00000000-0005-0000-0000-00007F3E0000}"/>
    <cellStyle name="Normal 2 2 2 2 4 35" xfId="16000" xr:uid="{00000000-0005-0000-0000-0000803E0000}"/>
    <cellStyle name="Normal 2 2 2 2 4 4" xfId="16001" xr:uid="{00000000-0005-0000-0000-0000813E0000}"/>
    <cellStyle name="Normal 2 2 2 2 4 4 10" xfId="16002" xr:uid="{00000000-0005-0000-0000-0000823E0000}"/>
    <cellStyle name="Normal 2 2 2 2 4 4 11" xfId="16003" xr:uid="{00000000-0005-0000-0000-0000833E0000}"/>
    <cellStyle name="Normal 2 2 2 2 4 4 12" xfId="16004" xr:uid="{00000000-0005-0000-0000-0000843E0000}"/>
    <cellStyle name="Normal 2 2 2 2 4 4 13" xfId="16005" xr:uid="{00000000-0005-0000-0000-0000853E0000}"/>
    <cellStyle name="Normal 2 2 2 2 4 4 14" xfId="16006" xr:uid="{00000000-0005-0000-0000-0000863E0000}"/>
    <cellStyle name="Normal 2 2 2 2 4 4 2" xfId="16007" xr:uid="{00000000-0005-0000-0000-0000873E0000}"/>
    <cellStyle name="Normal 2 2 2 2 4 4 2 10" xfId="16008" xr:uid="{00000000-0005-0000-0000-0000883E0000}"/>
    <cellStyle name="Normal 2 2 2 2 4 4 2 2" xfId="16009" xr:uid="{00000000-0005-0000-0000-0000893E0000}"/>
    <cellStyle name="Normal 2 2 2 2 4 4 2 3" xfId="16010" xr:uid="{00000000-0005-0000-0000-00008A3E0000}"/>
    <cellStyle name="Normal 2 2 2 2 4 4 2 4" xfId="16011" xr:uid="{00000000-0005-0000-0000-00008B3E0000}"/>
    <cellStyle name="Normal 2 2 2 2 4 4 2 5" xfId="16012" xr:uid="{00000000-0005-0000-0000-00008C3E0000}"/>
    <cellStyle name="Normal 2 2 2 2 4 4 2 6" xfId="16013" xr:uid="{00000000-0005-0000-0000-00008D3E0000}"/>
    <cellStyle name="Normal 2 2 2 2 4 4 2 7" xfId="16014" xr:uid="{00000000-0005-0000-0000-00008E3E0000}"/>
    <cellStyle name="Normal 2 2 2 2 4 4 2 8" xfId="16015" xr:uid="{00000000-0005-0000-0000-00008F3E0000}"/>
    <cellStyle name="Normal 2 2 2 2 4 4 2 9" xfId="16016" xr:uid="{00000000-0005-0000-0000-0000903E0000}"/>
    <cellStyle name="Normal 2 2 2 2 4 4 3" xfId="16017" xr:uid="{00000000-0005-0000-0000-0000913E0000}"/>
    <cellStyle name="Normal 2 2 2 2 4 4 3 10" xfId="16018" xr:uid="{00000000-0005-0000-0000-0000923E0000}"/>
    <cellStyle name="Normal 2 2 2 2 4 4 3 2" xfId="16019" xr:uid="{00000000-0005-0000-0000-0000933E0000}"/>
    <cellStyle name="Normal 2 2 2 2 4 4 3 3" xfId="16020" xr:uid="{00000000-0005-0000-0000-0000943E0000}"/>
    <cellStyle name="Normal 2 2 2 2 4 4 3 4" xfId="16021" xr:uid="{00000000-0005-0000-0000-0000953E0000}"/>
    <cellStyle name="Normal 2 2 2 2 4 4 3 5" xfId="16022" xr:uid="{00000000-0005-0000-0000-0000963E0000}"/>
    <cellStyle name="Normal 2 2 2 2 4 4 3 6" xfId="16023" xr:uid="{00000000-0005-0000-0000-0000973E0000}"/>
    <cellStyle name="Normal 2 2 2 2 4 4 3 7" xfId="16024" xr:uid="{00000000-0005-0000-0000-0000983E0000}"/>
    <cellStyle name="Normal 2 2 2 2 4 4 3 8" xfId="16025" xr:uid="{00000000-0005-0000-0000-0000993E0000}"/>
    <cellStyle name="Normal 2 2 2 2 4 4 3 9" xfId="16026" xr:uid="{00000000-0005-0000-0000-00009A3E0000}"/>
    <cellStyle name="Normal 2 2 2 2 4 4 4" xfId="16027" xr:uid="{00000000-0005-0000-0000-00009B3E0000}"/>
    <cellStyle name="Normal 2 2 2 2 4 4 4 10" xfId="16028" xr:uid="{00000000-0005-0000-0000-00009C3E0000}"/>
    <cellStyle name="Normal 2 2 2 2 4 4 4 2" xfId="16029" xr:uid="{00000000-0005-0000-0000-00009D3E0000}"/>
    <cellStyle name="Normal 2 2 2 2 4 4 4 3" xfId="16030" xr:uid="{00000000-0005-0000-0000-00009E3E0000}"/>
    <cellStyle name="Normal 2 2 2 2 4 4 4 4" xfId="16031" xr:uid="{00000000-0005-0000-0000-00009F3E0000}"/>
    <cellStyle name="Normal 2 2 2 2 4 4 4 5" xfId="16032" xr:uid="{00000000-0005-0000-0000-0000A03E0000}"/>
    <cellStyle name="Normal 2 2 2 2 4 4 4 6" xfId="16033" xr:uid="{00000000-0005-0000-0000-0000A13E0000}"/>
    <cellStyle name="Normal 2 2 2 2 4 4 4 7" xfId="16034" xr:uid="{00000000-0005-0000-0000-0000A23E0000}"/>
    <cellStyle name="Normal 2 2 2 2 4 4 4 8" xfId="16035" xr:uid="{00000000-0005-0000-0000-0000A33E0000}"/>
    <cellStyle name="Normal 2 2 2 2 4 4 4 9" xfId="16036" xr:uid="{00000000-0005-0000-0000-0000A43E0000}"/>
    <cellStyle name="Normal 2 2 2 2 4 4 5" xfId="16037" xr:uid="{00000000-0005-0000-0000-0000A53E0000}"/>
    <cellStyle name="Normal 2 2 2 2 4 4 5 10" xfId="16038" xr:uid="{00000000-0005-0000-0000-0000A63E0000}"/>
    <cellStyle name="Normal 2 2 2 2 4 4 5 2" xfId="16039" xr:uid="{00000000-0005-0000-0000-0000A73E0000}"/>
    <cellStyle name="Normal 2 2 2 2 4 4 5 3" xfId="16040" xr:uid="{00000000-0005-0000-0000-0000A83E0000}"/>
    <cellStyle name="Normal 2 2 2 2 4 4 5 4" xfId="16041" xr:uid="{00000000-0005-0000-0000-0000A93E0000}"/>
    <cellStyle name="Normal 2 2 2 2 4 4 5 5" xfId="16042" xr:uid="{00000000-0005-0000-0000-0000AA3E0000}"/>
    <cellStyle name="Normal 2 2 2 2 4 4 5 6" xfId="16043" xr:uid="{00000000-0005-0000-0000-0000AB3E0000}"/>
    <cellStyle name="Normal 2 2 2 2 4 4 5 7" xfId="16044" xr:uid="{00000000-0005-0000-0000-0000AC3E0000}"/>
    <cellStyle name="Normal 2 2 2 2 4 4 5 8" xfId="16045" xr:uid="{00000000-0005-0000-0000-0000AD3E0000}"/>
    <cellStyle name="Normal 2 2 2 2 4 4 5 9" xfId="16046" xr:uid="{00000000-0005-0000-0000-0000AE3E0000}"/>
    <cellStyle name="Normal 2 2 2 2 4 4 6" xfId="16047" xr:uid="{00000000-0005-0000-0000-0000AF3E0000}"/>
    <cellStyle name="Normal 2 2 2 2 4 4 7" xfId="16048" xr:uid="{00000000-0005-0000-0000-0000B03E0000}"/>
    <cellStyle name="Normal 2 2 2 2 4 4 8" xfId="16049" xr:uid="{00000000-0005-0000-0000-0000B13E0000}"/>
    <cellStyle name="Normal 2 2 2 2 4 4 9" xfId="16050" xr:uid="{00000000-0005-0000-0000-0000B23E0000}"/>
    <cellStyle name="Normal 2 2 2 2 4 5" xfId="16051" xr:uid="{00000000-0005-0000-0000-0000B33E0000}"/>
    <cellStyle name="Normal 2 2 2 2 4 5 10" xfId="16052" xr:uid="{00000000-0005-0000-0000-0000B43E0000}"/>
    <cellStyle name="Normal 2 2 2 2 4 5 11" xfId="16053" xr:uid="{00000000-0005-0000-0000-0000B53E0000}"/>
    <cellStyle name="Normal 2 2 2 2 4 5 12" xfId="16054" xr:uid="{00000000-0005-0000-0000-0000B63E0000}"/>
    <cellStyle name="Normal 2 2 2 2 4 5 13" xfId="16055" xr:uid="{00000000-0005-0000-0000-0000B73E0000}"/>
    <cellStyle name="Normal 2 2 2 2 4 5 14" xfId="16056" xr:uid="{00000000-0005-0000-0000-0000B83E0000}"/>
    <cellStyle name="Normal 2 2 2 2 4 5 2" xfId="16057" xr:uid="{00000000-0005-0000-0000-0000B93E0000}"/>
    <cellStyle name="Normal 2 2 2 2 4 5 2 10" xfId="16058" xr:uid="{00000000-0005-0000-0000-0000BA3E0000}"/>
    <cellStyle name="Normal 2 2 2 2 4 5 2 2" xfId="16059" xr:uid="{00000000-0005-0000-0000-0000BB3E0000}"/>
    <cellStyle name="Normal 2 2 2 2 4 5 2 3" xfId="16060" xr:uid="{00000000-0005-0000-0000-0000BC3E0000}"/>
    <cellStyle name="Normal 2 2 2 2 4 5 2 4" xfId="16061" xr:uid="{00000000-0005-0000-0000-0000BD3E0000}"/>
    <cellStyle name="Normal 2 2 2 2 4 5 2 5" xfId="16062" xr:uid="{00000000-0005-0000-0000-0000BE3E0000}"/>
    <cellStyle name="Normal 2 2 2 2 4 5 2 6" xfId="16063" xr:uid="{00000000-0005-0000-0000-0000BF3E0000}"/>
    <cellStyle name="Normal 2 2 2 2 4 5 2 7" xfId="16064" xr:uid="{00000000-0005-0000-0000-0000C03E0000}"/>
    <cellStyle name="Normal 2 2 2 2 4 5 2 8" xfId="16065" xr:uid="{00000000-0005-0000-0000-0000C13E0000}"/>
    <cellStyle name="Normal 2 2 2 2 4 5 2 9" xfId="16066" xr:uid="{00000000-0005-0000-0000-0000C23E0000}"/>
    <cellStyle name="Normal 2 2 2 2 4 5 3" xfId="16067" xr:uid="{00000000-0005-0000-0000-0000C33E0000}"/>
    <cellStyle name="Normal 2 2 2 2 4 5 3 10" xfId="16068" xr:uid="{00000000-0005-0000-0000-0000C43E0000}"/>
    <cellStyle name="Normal 2 2 2 2 4 5 3 2" xfId="16069" xr:uid="{00000000-0005-0000-0000-0000C53E0000}"/>
    <cellStyle name="Normal 2 2 2 2 4 5 3 3" xfId="16070" xr:uid="{00000000-0005-0000-0000-0000C63E0000}"/>
    <cellStyle name="Normal 2 2 2 2 4 5 3 4" xfId="16071" xr:uid="{00000000-0005-0000-0000-0000C73E0000}"/>
    <cellStyle name="Normal 2 2 2 2 4 5 3 5" xfId="16072" xr:uid="{00000000-0005-0000-0000-0000C83E0000}"/>
    <cellStyle name="Normal 2 2 2 2 4 5 3 6" xfId="16073" xr:uid="{00000000-0005-0000-0000-0000C93E0000}"/>
    <cellStyle name="Normal 2 2 2 2 4 5 3 7" xfId="16074" xr:uid="{00000000-0005-0000-0000-0000CA3E0000}"/>
    <cellStyle name="Normal 2 2 2 2 4 5 3 8" xfId="16075" xr:uid="{00000000-0005-0000-0000-0000CB3E0000}"/>
    <cellStyle name="Normal 2 2 2 2 4 5 3 9" xfId="16076" xr:uid="{00000000-0005-0000-0000-0000CC3E0000}"/>
    <cellStyle name="Normal 2 2 2 2 4 5 4" xfId="16077" xr:uid="{00000000-0005-0000-0000-0000CD3E0000}"/>
    <cellStyle name="Normal 2 2 2 2 4 5 4 10" xfId="16078" xr:uid="{00000000-0005-0000-0000-0000CE3E0000}"/>
    <cellStyle name="Normal 2 2 2 2 4 5 4 2" xfId="16079" xr:uid="{00000000-0005-0000-0000-0000CF3E0000}"/>
    <cellStyle name="Normal 2 2 2 2 4 5 4 3" xfId="16080" xr:uid="{00000000-0005-0000-0000-0000D03E0000}"/>
    <cellStyle name="Normal 2 2 2 2 4 5 4 4" xfId="16081" xr:uid="{00000000-0005-0000-0000-0000D13E0000}"/>
    <cellStyle name="Normal 2 2 2 2 4 5 4 5" xfId="16082" xr:uid="{00000000-0005-0000-0000-0000D23E0000}"/>
    <cellStyle name="Normal 2 2 2 2 4 5 4 6" xfId="16083" xr:uid="{00000000-0005-0000-0000-0000D33E0000}"/>
    <cellStyle name="Normal 2 2 2 2 4 5 4 7" xfId="16084" xr:uid="{00000000-0005-0000-0000-0000D43E0000}"/>
    <cellStyle name="Normal 2 2 2 2 4 5 4 8" xfId="16085" xr:uid="{00000000-0005-0000-0000-0000D53E0000}"/>
    <cellStyle name="Normal 2 2 2 2 4 5 4 9" xfId="16086" xr:uid="{00000000-0005-0000-0000-0000D63E0000}"/>
    <cellStyle name="Normal 2 2 2 2 4 5 5" xfId="16087" xr:uid="{00000000-0005-0000-0000-0000D73E0000}"/>
    <cellStyle name="Normal 2 2 2 2 4 5 5 10" xfId="16088" xr:uid="{00000000-0005-0000-0000-0000D83E0000}"/>
    <cellStyle name="Normal 2 2 2 2 4 5 5 2" xfId="16089" xr:uid="{00000000-0005-0000-0000-0000D93E0000}"/>
    <cellStyle name="Normal 2 2 2 2 4 5 5 3" xfId="16090" xr:uid="{00000000-0005-0000-0000-0000DA3E0000}"/>
    <cellStyle name="Normal 2 2 2 2 4 5 5 4" xfId="16091" xr:uid="{00000000-0005-0000-0000-0000DB3E0000}"/>
    <cellStyle name="Normal 2 2 2 2 4 5 5 5" xfId="16092" xr:uid="{00000000-0005-0000-0000-0000DC3E0000}"/>
    <cellStyle name="Normal 2 2 2 2 4 5 5 6" xfId="16093" xr:uid="{00000000-0005-0000-0000-0000DD3E0000}"/>
    <cellStyle name="Normal 2 2 2 2 4 5 5 7" xfId="16094" xr:uid="{00000000-0005-0000-0000-0000DE3E0000}"/>
    <cellStyle name="Normal 2 2 2 2 4 5 5 8" xfId="16095" xr:uid="{00000000-0005-0000-0000-0000DF3E0000}"/>
    <cellStyle name="Normal 2 2 2 2 4 5 5 9" xfId="16096" xr:uid="{00000000-0005-0000-0000-0000E03E0000}"/>
    <cellStyle name="Normal 2 2 2 2 4 5 6" xfId="16097" xr:uid="{00000000-0005-0000-0000-0000E13E0000}"/>
    <cellStyle name="Normal 2 2 2 2 4 5 7" xfId="16098" xr:uid="{00000000-0005-0000-0000-0000E23E0000}"/>
    <cellStyle name="Normal 2 2 2 2 4 5 8" xfId="16099" xr:uid="{00000000-0005-0000-0000-0000E33E0000}"/>
    <cellStyle name="Normal 2 2 2 2 4 5 9" xfId="16100" xr:uid="{00000000-0005-0000-0000-0000E43E0000}"/>
    <cellStyle name="Normal 2 2 2 2 4 6" xfId="16101" xr:uid="{00000000-0005-0000-0000-0000E53E0000}"/>
    <cellStyle name="Normal 2 2 2 2 4 6 10" xfId="16102" xr:uid="{00000000-0005-0000-0000-0000E63E0000}"/>
    <cellStyle name="Normal 2 2 2 2 4 6 11" xfId="16103" xr:uid="{00000000-0005-0000-0000-0000E73E0000}"/>
    <cellStyle name="Normal 2 2 2 2 4 6 12" xfId="16104" xr:uid="{00000000-0005-0000-0000-0000E83E0000}"/>
    <cellStyle name="Normal 2 2 2 2 4 6 13" xfId="16105" xr:uid="{00000000-0005-0000-0000-0000E93E0000}"/>
    <cellStyle name="Normal 2 2 2 2 4 6 14" xfId="16106" xr:uid="{00000000-0005-0000-0000-0000EA3E0000}"/>
    <cellStyle name="Normal 2 2 2 2 4 6 2" xfId="16107" xr:uid="{00000000-0005-0000-0000-0000EB3E0000}"/>
    <cellStyle name="Normal 2 2 2 2 4 6 2 10" xfId="16108" xr:uid="{00000000-0005-0000-0000-0000EC3E0000}"/>
    <cellStyle name="Normal 2 2 2 2 4 6 2 2" xfId="16109" xr:uid="{00000000-0005-0000-0000-0000ED3E0000}"/>
    <cellStyle name="Normal 2 2 2 2 4 6 2 3" xfId="16110" xr:uid="{00000000-0005-0000-0000-0000EE3E0000}"/>
    <cellStyle name="Normal 2 2 2 2 4 6 2 4" xfId="16111" xr:uid="{00000000-0005-0000-0000-0000EF3E0000}"/>
    <cellStyle name="Normal 2 2 2 2 4 6 2 5" xfId="16112" xr:uid="{00000000-0005-0000-0000-0000F03E0000}"/>
    <cellStyle name="Normal 2 2 2 2 4 6 2 6" xfId="16113" xr:uid="{00000000-0005-0000-0000-0000F13E0000}"/>
    <cellStyle name="Normal 2 2 2 2 4 6 2 7" xfId="16114" xr:uid="{00000000-0005-0000-0000-0000F23E0000}"/>
    <cellStyle name="Normal 2 2 2 2 4 6 2 8" xfId="16115" xr:uid="{00000000-0005-0000-0000-0000F33E0000}"/>
    <cellStyle name="Normal 2 2 2 2 4 6 2 9" xfId="16116" xr:uid="{00000000-0005-0000-0000-0000F43E0000}"/>
    <cellStyle name="Normal 2 2 2 2 4 6 3" xfId="16117" xr:uid="{00000000-0005-0000-0000-0000F53E0000}"/>
    <cellStyle name="Normal 2 2 2 2 4 6 3 10" xfId="16118" xr:uid="{00000000-0005-0000-0000-0000F63E0000}"/>
    <cellStyle name="Normal 2 2 2 2 4 6 3 2" xfId="16119" xr:uid="{00000000-0005-0000-0000-0000F73E0000}"/>
    <cellStyle name="Normal 2 2 2 2 4 6 3 3" xfId="16120" xr:uid="{00000000-0005-0000-0000-0000F83E0000}"/>
    <cellStyle name="Normal 2 2 2 2 4 6 3 4" xfId="16121" xr:uid="{00000000-0005-0000-0000-0000F93E0000}"/>
    <cellStyle name="Normal 2 2 2 2 4 6 3 5" xfId="16122" xr:uid="{00000000-0005-0000-0000-0000FA3E0000}"/>
    <cellStyle name="Normal 2 2 2 2 4 6 3 6" xfId="16123" xr:uid="{00000000-0005-0000-0000-0000FB3E0000}"/>
    <cellStyle name="Normal 2 2 2 2 4 6 3 7" xfId="16124" xr:uid="{00000000-0005-0000-0000-0000FC3E0000}"/>
    <cellStyle name="Normal 2 2 2 2 4 6 3 8" xfId="16125" xr:uid="{00000000-0005-0000-0000-0000FD3E0000}"/>
    <cellStyle name="Normal 2 2 2 2 4 6 3 9" xfId="16126" xr:uid="{00000000-0005-0000-0000-0000FE3E0000}"/>
    <cellStyle name="Normal 2 2 2 2 4 6 4" xfId="16127" xr:uid="{00000000-0005-0000-0000-0000FF3E0000}"/>
    <cellStyle name="Normal 2 2 2 2 4 6 4 10" xfId="16128" xr:uid="{00000000-0005-0000-0000-0000003F0000}"/>
    <cellStyle name="Normal 2 2 2 2 4 6 4 2" xfId="16129" xr:uid="{00000000-0005-0000-0000-0000013F0000}"/>
    <cellStyle name="Normal 2 2 2 2 4 6 4 3" xfId="16130" xr:uid="{00000000-0005-0000-0000-0000023F0000}"/>
    <cellStyle name="Normal 2 2 2 2 4 6 4 4" xfId="16131" xr:uid="{00000000-0005-0000-0000-0000033F0000}"/>
    <cellStyle name="Normal 2 2 2 2 4 6 4 5" xfId="16132" xr:uid="{00000000-0005-0000-0000-0000043F0000}"/>
    <cellStyle name="Normal 2 2 2 2 4 6 4 6" xfId="16133" xr:uid="{00000000-0005-0000-0000-0000053F0000}"/>
    <cellStyle name="Normal 2 2 2 2 4 6 4 7" xfId="16134" xr:uid="{00000000-0005-0000-0000-0000063F0000}"/>
    <cellStyle name="Normal 2 2 2 2 4 6 4 8" xfId="16135" xr:uid="{00000000-0005-0000-0000-0000073F0000}"/>
    <cellStyle name="Normal 2 2 2 2 4 6 4 9" xfId="16136" xr:uid="{00000000-0005-0000-0000-0000083F0000}"/>
    <cellStyle name="Normal 2 2 2 2 4 6 5" xfId="16137" xr:uid="{00000000-0005-0000-0000-0000093F0000}"/>
    <cellStyle name="Normal 2 2 2 2 4 6 5 10" xfId="16138" xr:uid="{00000000-0005-0000-0000-00000A3F0000}"/>
    <cellStyle name="Normal 2 2 2 2 4 6 5 2" xfId="16139" xr:uid="{00000000-0005-0000-0000-00000B3F0000}"/>
    <cellStyle name="Normal 2 2 2 2 4 6 5 3" xfId="16140" xr:uid="{00000000-0005-0000-0000-00000C3F0000}"/>
    <cellStyle name="Normal 2 2 2 2 4 6 5 4" xfId="16141" xr:uid="{00000000-0005-0000-0000-00000D3F0000}"/>
    <cellStyle name="Normal 2 2 2 2 4 6 5 5" xfId="16142" xr:uid="{00000000-0005-0000-0000-00000E3F0000}"/>
    <cellStyle name="Normal 2 2 2 2 4 6 5 6" xfId="16143" xr:uid="{00000000-0005-0000-0000-00000F3F0000}"/>
    <cellStyle name="Normal 2 2 2 2 4 6 5 7" xfId="16144" xr:uid="{00000000-0005-0000-0000-0000103F0000}"/>
    <cellStyle name="Normal 2 2 2 2 4 6 5 8" xfId="16145" xr:uid="{00000000-0005-0000-0000-0000113F0000}"/>
    <cellStyle name="Normal 2 2 2 2 4 6 5 9" xfId="16146" xr:uid="{00000000-0005-0000-0000-0000123F0000}"/>
    <cellStyle name="Normal 2 2 2 2 4 6 6" xfId="16147" xr:uid="{00000000-0005-0000-0000-0000133F0000}"/>
    <cellStyle name="Normal 2 2 2 2 4 6 7" xfId="16148" xr:uid="{00000000-0005-0000-0000-0000143F0000}"/>
    <cellStyle name="Normal 2 2 2 2 4 6 8" xfId="16149" xr:uid="{00000000-0005-0000-0000-0000153F0000}"/>
    <cellStyle name="Normal 2 2 2 2 4 6 9" xfId="16150" xr:uid="{00000000-0005-0000-0000-0000163F0000}"/>
    <cellStyle name="Normal 2 2 2 2 4 7" xfId="16151" xr:uid="{00000000-0005-0000-0000-0000173F0000}"/>
    <cellStyle name="Normal 2 2 2 2 4 7 10" xfId="16152" xr:uid="{00000000-0005-0000-0000-0000183F0000}"/>
    <cellStyle name="Normal 2 2 2 2 4 7 11" xfId="16153" xr:uid="{00000000-0005-0000-0000-0000193F0000}"/>
    <cellStyle name="Normal 2 2 2 2 4 7 12" xfId="16154" xr:uid="{00000000-0005-0000-0000-00001A3F0000}"/>
    <cellStyle name="Normal 2 2 2 2 4 7 13" xfId="16155" xr:uid="{00000000-0005-0000-0000-00001B3F0000}"/>
    <cellStyle name="Normal 2 2 2 2 4 7 14" xfId="16156" xr:uid="{00000000-0005-0000-0000-00001C3F0000}"/>
    <cellStyle name="Normal 2 2 2 2 4 7 2" xfId="16157" xr:uid="{00000000-0005-0000-0000-00001D3F0000}"/>
    <cellStyle name="Normal 2 2 2 2 4 7 2 10" xfId="16158" xr:uid="{00000000-0005-0000-0000-00001E3F0000}"/>
    <cellStyle name="Normal 2 2 2 2 4 7 2 2" xfId="16159" xr:uid="{00000000-0005-0000-0000-00001F3F0000}"/>
    <cellStyle name="Normal 2 2 2 2 4 7 2 3" xfId="16160" xr:uid="{00000000-0005-0000-0000-0000203F0000}"/>
    <cellStyle name="Normal 2 2 2 2 4 7 2 4" xfId="16161" xr:uid="{00000000-0005-0000-0000-0000213F0000}"/>
    <cellStyle name="Normal 2 2 2 2 4 7 2 5" xfId="16162" xr:uid="{00000000-0005-0000-0000-0000223F0000}"/>
    <cellStyle name="Normal 2 2 2 2 4 7 2 6" xfId="16163" xr:uid="{00000000-0005-0000-0000-0000233F0000}"/>
    <cellStyle name="Normal 2 2 2 2 4 7 2 7" xfId="16164" xr:uid="{00000000-0005-0000-0000-0000243F0000}"/>
    <cellStyle name="Normal 2 2 2 2 4 7 2 8" xfId="16165" xr:uid="{00000000-0005-0000-0000-0000253F0000}"/>
    <cellStyle name="Normal 2 2 2 2 4 7 2 9" xfId="16166" xr:uid="{00000000-0005-0000-0000-0000263F0000}"/>
    <cellStyle name="Normal 2 2 2 2 4 7 3" xfId="16167" xr:uid="{00000000-0005-0000-0000-0000273F0000}"/>
    <cellStyle name="Normal 2 2 2 2 4 7 3 10" xfId="16168" xr:uid="{00000000-0005-0000-0000-0000283F0000}"/>
    <cellStyle name="Normal 2 2 2 2 4 7 3 2" xfId="16169" xr:uid="{00000000-0005-0000-0000-0000293F0000}"/>
    <cellStyle name="Normal 2 2 2 2 4 7 3 3" xfId="16170" xr:uid="{00000000-0005-0000-0000-00002A3F0000}"/>
    <cellStyle name="Normal 2 2 2 2 4 7 3 4" xfId="16171" xr:uid="{00000000-0005-0000-0000-00002B3F0000}"/>
    <cellStyle name="Normal 2 2 2 2 4 7 3 5" xfId="16172" xr:uid="{00000000-0005-0000-0000-00002C3F0000}"/>
    <cellStyle name="Normal 2 2 2 2 4 7 3 6" xfId="16173" xr:uid="{00000000-0005-0000-0000-00002D3F0000}"/>
    <cellStyle name="Normal 2 2 2 2 4 7 3 7" xfId="16174" xr:uid="{00000000-0005-0000-0000-00002E3F0000}"/>
    <cellStyle name="Normal 2 2 2 2 4 7 3 8" xfId="16175" xr:uid="{00000000-0005-0000-0000-00002F3F0000}"/>
    <cellStyle name="Normal 2 2 2 2 4 7 3 9" xfId="16176" xr:uid="{00000000-0005-0000-0000-0000303F0000}"/>
    <cellStyle name="Normal 2 2 2 2 4 7 4" xfId="16177" xr:uid="{00000000-0005-0000-0000-0000313F0000}"/>
    <cellStyle name="Normal 2 2 2 2 4 7 4 10" xfId="16178" xr:uid="{00000000-0005-0000-0000-0000323F0000}"/>
    <cellStyle name="Normal 2 2 2 2 4 7 4 2" xfId="16179" xr:uid="{00000000-0005-0000-0000-0000333F0000}"/>
    <cellStyle name="Normal 2 2 2 2 4 7 4 3" xfId="16180" xr:uid="{00000000-0005-0000-0000-0000343F0000}"/>
    <cellStyle name="Normal 2 2 2 2 4 7 4 4" xfId="16181" xr:uid="{00000000-0005-0000-0000-0000353F0000}"/>
    <cellStyle name="Normal 2 2 2 2 4 7 4 5" xfId="16182" xr:uid="{00000000-0005-0000-0000-0000363F0000}"/>
    <cellStyle name="Normal 2 2 2 2 4 7 4 6" xfId="16183" xr:uid="{00000000-0005-0000-0000-0000373F0000}"/>
    <cellStyle name="Normal 2 2 2 2 4 7 4 7" xfId="16184" xr:uid="{00000000-0005-0000-0000-0000383F0000}"/>
    <cellStyle name="Normal 2 2 2 2 4 7 4 8" xfId="16185" xr:uid="{00000000-0005-0000-0000-0000393F0000}"/>
    <cellStyle name="Normal 2 2 2 2 4 7 4 9" xfId="16186" xr:uid="{00000000-0005-0000-0000-00003A3F0000}"/>
    <cellStyle name="Normal 2 2 2 2 4 7 5" xfId="16187" xr:uid="{00000000-0005-0000-0000-00003B3F0000}"/>
    <cellStyle name="Normal 2 2 2 2 4 7 5 10" xfId="16188" xr:uid="{00000000-0005-0000-0000-00003C3F0000}"/>
    <cellStyle name="Normal 2 2 2 2 4 7 5 2" xfId="16189" xr:uid="{00000000-0005-0000-0000-00003D3F0000}"/>
    <cellStyle name="Normal 2 2 2 2 4 7 5 3" xfId="16190" xr:uid="{00000000-0005-0000-0000-00003E3F0000}"/>
    <cellStyle name="Normal 2 2 2 2 4 7 5 4" xfId="16191" xr:uid="{00000000-0005-0000-0000-00003F3F0000}"/>
    <cellStyle name="Normal 2 2 2 2 4 7 5 5" xfId="16192" xr:uid="{00000000-0005-0000-0000-0000403F0000}"/>
    <cellStyle name="Normal 2 2 2 2 4 7 5 6" xfId="16193" xr:uid="{00000000-0005-0000-0000-0000413F0000}"/>
    <cellStyle name="Normal 2 2 2 2 4 7 5 7" xfId="16194" xr:uid="{00000000-0005-0000-0000-0000423F0000}"/>
    <cellStyle name="Normal 2 2 2 2 4 7 5 8" xfId="16195" xr:uid="{00000000-0005-0000-0000-0000433F0000}"/>
    <cellStyle name="Normal 2 2 2 2 4 7 5 9" xfId="16196" xr:uid="{00000000-0005-0000-0000-0000443F0000}"/>
    <cellStyle name="Normal 2 2 2 2 4 7 6" xfId="16197" xr:uid="{00000000-0005-0000-0000-0000453F0000}"/>
    <cellStyle name="Normal 2 2 2 2 4 7 7" xfId="16198" xr:uid="{00000000-0005-0000-0000-0000463F0000}"/>
    <cellStyle name="Normal 2 2 2 2 4 7 8" xfId="16199" xr:uid="{00000000-0005-0000-0000-0000473F0000}"/>
    <cellStyle name="Normal 2 2 2 2 4 7 9" xfId="16200" xr:uid="{00000000-0005-0000-0000-0000483F0000}"/>
    <cellStyle name="Normal 2 2 2 2 4 8" xfId="16201" xr:uid="{00000000-0005-0000-0000-0000493F0000}"/>
    <cellStyle name="Normal 2 2 2 2 4 8 10" xfId="16202" xr:uid="{00000000-0005-0000-0000-00004A3F0000}"/>
    <cellStyle name="Normal 2 2 2 2 4 8 11" xfId="16203" xr:uid="{00000000-0005-0000-0000-00004B3F0000}"/>
    <cellStyle name="Normal 2 2 2 2 4 8 12" xfId="16204" xr:uid="{00000000-0005-0000-0000-00004C3F0000}"/>
    <cellStyle name="Normal 2 2 2 2 4 8 13" xfId="16205" xr:uid="{00000000-0005-0000-0000-00004D3F0000}"/>
    <cellStyle name="Normal 2 2 2 2 4 8 14" xfId="16206" xr:uid="{00000000-0005-0000-0000-00004E3F0000}"/>
    <cellStyle name="Normal 2 2 2 2 4 8 2" xfId="16207" xr:uid="{00000000-0005-0000-0000-00004F3F0000}"/>
    <cellStyle name="Normal 2 2 2 2 4 8 2 10" xfId="16208" xr:uid="{00000000-0005-0000-0000-0000503F0000}"/>
    <cellStyle name="Normal 2 2 2 2 4 8 2 2" xfId="16209" xr:uid="{00000000-0005-0000-0000-0000513F0000}"/>
    <cellStyle name="Normal 2 2 2 2 4 8 2 3" xfId="16210" xr:uid="{00000000-0005-0000-0000-0000523F0000}"/>
    <cellStyle name="Normal 2 2 2 2 4 8 2 4" xfId="16211" xr:uid="{00000000-0005-0000-0000-0000533F0000}"/>
    <cellStyle name="Normal 2 2 2 2 4 8 2 5" xfId="16212" xr:uid="{00000000-0005-0000-0000-0000543F0000}"/>
    <cellStyle name="Normal 2 2 2 2 4 8 2 6" xfId="16213" xr:uid="{00000000-0005-0000-0000-0000553F0000}"/>
    <cellStyle name="Normal 2 2 2 2 4 8 2 7" xfId="16214" xr:uid="{00000000-0005-0000-0000-0000563F0000}"/>
    <cellStyle name="Normal 2 2 2 2 4 8 2 8" xfId="16215" xr:uid="{00000000-0005-0000-0000-0000573F0000}"/>
    <cellStyle name="Normal 2 2 2 2 4 8 2 9" xfId="16216" xr:uid="{00000000-0005-0000-0000-0000583F0000}"/>
    <cellStyle name="Normal 2 2 2 2 4 8 3" xfId="16217" xr:uid="{00000000-0005-0000-0000-0000593F0000}"/>
    <cellStyle name="Normal 2 2 2 2 4 8 3 10" xfId="16218" xr:uid="{00000000-0005-0000-0000-00005A3F0000}"/>
    <cellStyle name="Normal 2 2 2 2 4 8 3 2" xfId="16219" xr:uid="{00000000-0005-0000-0000-00005B3F0000}"/>
    <cellStyle name="Normal 2 2 2 2 4 8 3 3" xfId="16220" xr:uid="{00000000-0005-0000-0000-00005C3F0000}"/>
    <cellStyle name="Normal 2 2 2 2 4 8 3 4" xfId="16221" xr:uid="{00000000-0005-0000-0000-00005D3F0000}"/>
    <cellStyle name="Normal 2 2 2 2 4 8 3 5" xfId="16222" xr:uid="{00000000-0005-0000-0000-00005E3F0000}"/>
    <cellStyle name="Normal 2 2 2 2 4 8 3 6" xfId="16223" xr:uid="{00000000-0005-0000-0000-00005F3F0000}"/>
    <cellStyle name="Normal 2 2 2 2 4 8 3 7" xfId="16224" xr:uid="{00000000-0005-0000-0000-0000603F0000}"/>
    <cellStyle name="Normal 2 2 2 2 4 8 3 8" xfId="16225" xr:uid="{00000000-0005-0000-0000-0000613F0000}"/>
    <cellStyle name="Normal 2 2 2 2 4 8 3 9" xfId="16226" xr:uid="{00000000-0005-0000-0000-0000623F0000}"/>
    <cellStyle name="Normal 2 2 2 2 4 8 4" xfId="16227" xr:uid="{00000000-0005-0000-0000-0000633F0000}"/>
    <cellStyle name="Normal 2 2 2 2 4 8 4 10" xfId="16228" xr:uid="{00000000-0005-0000-0000-0000643F0000}"/>
    <cellStyle name="Normal 2 2 2 2 4 8 4 2" xfId="16229" xr:uid="{00000000-0005-0000-0000-0000653F0000}"/>
    <cellStyle name="Normal 2 2 2 2 4 8 4 3" xfId="16230" xr:uid="{00000000-0005-0000-0000-0000663F0000}"/>
    <cellStyle name="Normal 2 2 2 2 4 8 4 4" xfId="16231" xr:uid="{00000000-0005-0000-0000-0000673F0000}"/>
    <cellStyle name="Normal 2 2 2 2 4 8 4 5" xfId="16232" xr:uid="{00000000-0005-0000-0000-0000683F0000}"/>
    <cellStyle name="Normal 2 2 2 2 4 8 4 6" xfId="16233" xr:uid="{00000000-0005-0000-0000-0000693F0000}"/>
    <cellStyle name="Normal 2 2 2 2 4 8 4 7" xfId="16234" xr:uid="{00000000-0005-0000-0000-00006A3F0000}"/>
    <cellStyle name="Normal 2 2 2 2 4 8 4 8" xfId="16235" xr:uid="{00000000-0005-0000-0000-00006B3F0000}"/>
    <cellStyle name="Normal 2 2 2 2 4 8 4 9" xfId="16236" xr:uid="{00000000-0005-0000-0000-00006C3F0000}"/>
    <cellStyle name="Normal 2 2 2 2 4 8 5" xfId="16237" xr:uid="{00000000-0005-0000-0000-00006D3F0000}"/>
    <cellStyle name="Normal 2 2 2 2 4 8 5 10" xfId="16238" xr:uid="{00000000-0005-0000-0000-00006E3F0000}"/>
    <cellStyle name="Normal 2 2 2 2 4 8 5 2" xfId="16239" xr:uid="{00000000-0005-0000-0000-00006F3F0000}"/>
    <cellStyle name="Normal 2 2 2 2 4 8 5 3" xfId="16240" xr:uid="{00000000-0005-0000-0000-0000703F0000}"/>
    <cellStyle name="Normal 2 2 2 2 4 8 5 4" xfId="16241" xr:uid="{00000000-0005-0000-0000-0000713F0000}"/>
    <cellStyle name="Normal 2 2 2 2 4 8 5 5" xfId="16242" xr:uid="{00000000-0005-0000-0000-0000723F0000}"/>
    <cellStyle name="Normal 2 2 2 2 4 8 5 6" xfId="16243" xr:uid="{00000000-0005-0000-0000-0000733F0000}"/>
    <cellStyle name="Normal 2 2 2 2 4 8 5 7" xfId="16244" xr:uid="{00000000-0005-0000-0000-0000743F0000}"/>
    <cellStyle name="Normal 2 2 2 2 4 8 5 8" xfId="16245" xr:uid="{00000000-0005-0000-0000-0000753F0000}"/>
    <cellStyle name="Normal 2 2 2 2 4 8 5 9" xfId="16246" xr:uid="{00000000-0005-0000-0000-0000763F0000}"/>
    <cellStyle name="Normal 2 2 2 2 4 8 6" xfId="16247" xr:uid="{00000000-0005-0000-0000-0000773F0000}"/>
    <cellStyle name="Normal 2 2 2 2 4 8 7" xfId="16248" xr:uid="{00000000-0005-0000-0000-0000783F0000}"/>
    <cellStyle name="Normal 2 2 2 2 4 8 8" xfId="16249" xr:uid="{00000000-0005-0000-0000-0000793F0000}"/>
    <cellStyle name="Normal 2 2 2 2 4 8 9" xfId="16250" xr:uid="{00000000-0005-0000-0000-00007A3F0000}"/>
    <cellStyle name="Normal 2 2 2 2 4 9" xfId="16251" xr:uid="{00000000-0005-0000-0000-00007B3F0000}"/>
    <cellStyle name="Normal 2 2 2 2 4 9 10" xfId="16252" xr:uid="{00000000-0005-0000-0000-00007C3F0000}"/>
    <cellStyle name="Normal 2 2 2 2 4 9 11" xfId="16253" xr:uid="{00000000-0005-0000-0000-00007D3F0000}"/>
    <cellStyle name="Normal 2 2 2 2 4 9 12" xfId="16254" xr:uid="{00000000-0005-0000-0000-00007E3F0000}"/>
    <cellStyle name="Normal 2 2 2 2 4 9 13" xfId="16255" xr:uid="{00000000-0005-0000-0000-00007F3F0000}"/>
    <cellStyle name="Normal 2 2 2 2 4 9 14" xfId="16256" xr:uid="{00000000-0005-0000-0000-0000803F0000}"/>
    <cellStyle name="Normal 2 2 2 2 4 9 2" xfId="16257" xr:uid="{00000000-0005-0000-0000-0000813F0000}"/>
    <cellStyle name="Normal 2 2 2 2 4 9 2 10" xfId="16258" xr:uid="{00000000-0005-0000-0000-0000823F0000}"/>
    <cellStyle name="Normal 2 2 2 2 4 9 2 2" xfId="16259" xr:uid="{00000000-0005-0000-0000-0000833F0000}"/>
    <cellStyle name="Normal 2 2 2 2 4 9 2 3" xfId="16260" xr:uid="{00000000-0005-0000-0000-0000843F0000}"/>
    <cellStyle name="Normal 2 2 2 2 4 9 2 4" xfId="16261" xr:uid="{00000000-0005-0000-0000-0000853F0000}"/>
    <cellStyle name="Normal 2 2 2 2 4 9 2 5" xfId="16262" xr:uid="{00000000-0005-0000-0000-0000863F0000}"/>
    <cellStyle name="Normal 2 2 2 2 4 9 2 6" xfId="16263" xr:uid="{00000000-0005-0000-0000-0000873F0000}"/>
    <cellStyle name="Normal 2 2 2 2 4 9 2 7" xfId="16264" xr:uid="{00000000-0005-0000-0000-0000883F0000}"/>
    <cellStyle name="Normal 2 2 2 2 4 9 2 8" xfId="16265" xr:uid="{00000000-0005-0000-0000-0000893F0000}"/>
    <cellStyle name="Normal 2 2 2 2 4 9 2 9" xfId="16266" xr:uid="{00000000-0005-0000-0000-00008A3F0000}"/>
    <cellStyle name="Normal 2 2 2 2 4 9 3" xfId="16267" xr:uid="{00000000-0005-0000-0000-00008B3F0000}"/>
    <cellStyle name="Normal 2 2 2 2 4 9 3 10" xfId="16268" xr:uid="{00000000-0005-0000-0000-00008C3F0000}"/>
    <cellStyle name="Normal 2 2 2 2 4 9 3 2" xfId="16269" xr:uid="{00000000-0005-0000-0000-00008D3F0000}"/>
    <cellStyle name="Normal 2 2 2 2 4 9 3 3" xfId="16270" xr:uid="{00000000-0005-0000-0000-00008E3F0000}"/>
    <cellStyle name="Normal 2 2 2 2 4 9 3 4" xfId="16271" xr:uid="{00000000-0005-0000-0000-00008F3F0000}"/>
    <cellStyle name="Normal 2 2 2 2 4 9 3 5" xfId="16272" xr:uid="{00000000-0005-0000-0000-0000903F0000}"/>
    <cellStyle name="Normal 2 2 2 2 4 9 3 6" xfId="16273" xr:uid="{00000000-0005-0000-0000-0000913F0000}"/>
    <cellStyle name="Normal 2 2 2 2 4 9 3 7" xfId="16274" xr:uid="{00000000-0005-0000-0000-0000923F0000}"/>
    <cellStyle name="Normal 2 2 2 2 4 9 3 8" xfId="16275" xr:uid="{00000000-0005-0000-0000-0000933F0000}"/>
    <cellStyle name="Normal 2 2 2 2 4 9 3 9" xfId="16276" xr:uid="{00000000-0005-0000-0000-0000943F0000}"/>
    <cellStyle name="Normal 2 2 2 2 4 9 4" xfId="16277" xr:uid="{00000000-0005-0000-0000-0000953F0000}"/>
    <cellStyle name="Normal 2 2 2 2 4 9 4 10" xfId="16278" xr:uid="{00000000-0005-0000-0000-0000963F0000}"/>
    <cellStyle name="Normal 2 2 2 2 4 9 4 2" xfId="16279" xr:uid="{00000000-0005-0000-0000-0000973F0000}"/>
    <cellStyle name="Normal 2 2 2 2 4 9 4 3" xfId="16280" xr:uid="{00000000-0005-0000-0000-0000983F0000}"/>
    <cellStyle name="Normal 2 2 2 2 4 9 4 4" xfId="16281" xr:uid="{00000000-0005-0000-0000-0000993F0000}"/>
    <cellStyle name="Normal 2 2 2 2 4 9 4 5" xfId="16282" xr:uid="{00000000-0005-0000-0000-00009A3F0000}"/>
    <cellStyle name="Normal 2 2 2 2 4 9 4 6" xfId="16283" xr:uid="{00000000-0005-0000-0000-00009B3F0000}"/>
    <cellStyle name="Normal 2 2 2 2 4 9 4 7" xfId="16284" xr:uid="{00000000-0005-0000-0000-00009C3F0000}"/>
    <cellStyle name="Normal 2 2 2 2 4 9 4 8" xfId="16285" xr:uid="{00000000-0005-0000-0000-00009D3F0000}"/>
    <cellStyle name="Normal 2 2 2 2 4 9 4 9" xfId="16286" xr:uid="{00000000-0005-0000-0000-00009E3F0000}"/>
    <cellStyle name="Normal 2 2 2 2 4 9 5" xfId="16287" xr:uid="{00000000-0005-0000-0000-00009F3F0000}"/>
    <cellStyle name="Normal 2 2 2 2 4 9 5 10" xfId="16288" xr:uid="{00000000-0005-0000-0000-0000A03F0000}"/>
    <cellStyle name="Normal 2 2 2 2 4 9 5 2" xfId="16289" xr:uid="{00000000-0005-0000-0000-0000A13F0000}"/>
    <cellStyle name="Normal 2 2 2 2 4 9 5 3" xfId="16290" xr:uid="{00000000-0005-0000-0000-0000A23F0000}"/>
    <cellStyle name="Normal 2 2 2 2 4 9 5 4" xfId="16291" xr:uid="{00000000-0005-0000-0000-0000A33F0000}"/>
    <cellStyle name="Normal 2 2 2 2 4 9 5 5" xfId="16292" xr:uid="{00000000-0005-0000-0000-0000A43F0000}"/>
    <cellStyle name="Normal 2 2 2 2 4 9 5 6" xfId="16293" xr:uid="{00000000-0005-0000-0000-0000A53F0000}"/>
    <cellStyle name="Normal 2 2 2 2 4 9 5 7" xfId="16294" xr:uid="{00000000-0005-0000-0000-0000A63F0000}"/>
    <cellStyle name="Normal 2 2 2 2 4 9 5 8" xfId="16295" xr:uid="{00000000-0005-0000-0000-0000A73F0000}"/>
    <cellStyle name="Normal 2 2 2 2 4 9 5 9" xfId="16296" xr:uid="{00000000-0005-0000-0000-0000A83F0000}"/>
    <cellStyle name="Normal 2 2 2 2 4 9 6" xfId="16297" xr:uid="{00000000-0005-0000-0000-0000A93F0000}"/>
    <cellStyle name="Normal 2 2 2 2 4 9 7" xfId="16298" xr:uid="{00000000-0005-0000-0000-0000AA3F0000}"/>
    <cellStyle name="Normal 2 2 2 2 4 9 8" xfId="16299" xr:uid="{00000000-0005-0000-0000-0000AB3F0000}"/>
    <cellStyle name="Normal 2 2 2 2 4 9 9" xfId="16300" xr:uid="{00000000-0005-0000-0000-0000AC3F0000}"/>
    <cellStyle name="Normal 2 2 2 2 40" xfId="16301" xr:uid="{00000000-0005-0000-0000-0000AD3F0000}"/>
    <cellStyle name="Normal 2 2 2 2 40 10" xfId="16302" xr:uid="{00000000-0005-0000-0000-0000AE3F0000}"/>
    <cellStyle name="Normal 2 2 2 2 40 2" xfId="16303" xr:uid="{00000000-0005-0000-0000-0000AF3F0000}"/>
    <cellStyle name="Normal 2 2 2 2 40 3" xfId="16304" xr:uid="{00000000-0005-0000-0000-0000B03F0000}"/>
    <cellStyle name="Normal 2 2 2 2 40 4" xfId="16305" xr:uid="{00000000-0005-0000-0000-0000B13F0000}"/>
    <cellStyle name="Normal 2 2 2 2 40 5" xfId="16306" xr:uid="{00000000-0005-0000-0000-0000B23F0000}"/>
    <cellStyle name="Normal 2 2 2 2 40 6" xfId="16307" xr:uid="{00000000-0005-0000-0000-0000B33F0000}"/>
    <cellStyle name="Normal 2 2 2 2 40 7" xfId="16308" xr:uid="{00000000-0005-0000-0000-0000B43F0000}"/>
    <cellStyle name="Normal 2 2 2 2 40 8" xfId="16309" xr:uid="{00000000-0005-0000-0000-0000B53F0000}"/>
    <cellStyle name="Normal 2 2 2 2 40 9" xfId="16310" xr:uid="{00000000-0005-0000-0000-0000B63F0000}"/>
    <cellStyle name="Normal 2 2 2 2 41" xfId="16311" xr:uid="{00000000-0005-0000-0000-0000B73F0000}"/>
    <cellStyle name="Normal 2 2 2 2 42" xfId="16312" xr:uid="{00000000-0005-0000-0000-0000B83F0000}"/>
    <cellStyle name="Normal 2 2 2 2 43" xfId="16313" xr:uid="{00000000-0005-0000-0000-0000B93F0000}"/>
    <cellStyle name="Normal 2 2 2 2 44" xfId="16314" xr:uid="{00000000-0005-0000-0000-0000BA3F0000}"/>
    <cellStyle name="Normal 2 2 2 2 45" xfId="16315" xr:uid="{00000000-0005-0000-0000-0000BB3F0000}"/>
    <cellStyle name="Normal 2 2 2 2 46" xfId="16316" xr:uid="{00000000-0005-0000-0000-0000BC3F0000}"/>
    <cellStyle name="Normal 2 2 2 2 47" xfId="16317" xr:uid="{00000000-0005-0000-0000-0000BD3F0000}"/>
    <cellStyle name="Normal 2 2 2 2 48" xfId="16318" xr:uid="{00000000-0005-0000-0000-0000BE3F0000}"/>
    <cellStyle name="Normal 2 2 2 2 49" xfId="16319" xr:uid="{00000000-0005-0000-0000-0000BF3F0000}"/>
    <cellStyle name="Normal 2 2 2 2 5" xfId="16320" xr:uid="{00000000-0005-0000-0000-0000C03F0000}"/>
    <cellStyle name="Normal 2 2 2 2 5 10" xfId="16321" xr:uid="{00000000-0005-0000-0000-0000C13F0000}"/>
    <cellStyle name="Normal 2 2 2 2 5 10 10" xfId="16322" xr:uid="{00000000-0005-0000-0000-0000C23F0000}"/>
    <cellStyle name="Normal 2 2 2 2 5 10 11" xfId="16323" xr:uid="{00000000-0005-0000-0000-0000C33F0000}"/>
    <cellStyle name="Normal 2 2 2 2 5 10 12" xfId="16324" xr:uid="{00000000-0005-0000-0000-0000C43F0000}"/>
    <cellStyle name="Normal 2 2 2 2 5 10 13" xfId="16325" xr:uid="{00000000-0005-0000-0000-0000C53F0000}"/>
    <cellStyle name="Normal 2 2 2 2 5 10 14" xfId="16326" xr:uid="{00000000-0005-0000-0000-0000C63F0000}"/>
    <cellStyle name="Normal 2 2 2 2 5 10 2" xfId="16327" xr:uid="{00000000-0005-0000-0000-0000C73F0000}"/>
    <cellStyle name="Normal 2 2 2 2 5 10 2 10" xfId="16328" xr:uid="{00000000-0005-0000-0000-0000C83F0000}"/>
    <cellStyle name="Normal 2 2 2 2 5 10 2 2" xfId="16329" xr:uid="{00000000-0005-0000-0000-0000C93F0000}"/>
    <cellStyle name="Normal 2 2 2 2 5 10 2 3" xfId="16330" xr:uid="{00000000-0005-0000-0000-0000CA3F0000}"/>
    <cellStyle name="Normal 2 2 2 2 5 10 2 4" xfId="16331" xr:uid="{00000000-0005-0000-0000-0000CB3F0000}"/>
    <cellStyle name="Normal 2 2 2 2 5 10 2 5" xfId="16332" xr:uid="{00000000-0005-0000-0000-0000CC3F0000}"/>
    <cellStyle name="Normal 2 2 2 2 5 10 2 6" xfId="16333" xr:uid="{00000000-0005-0000-0000-0000CD3F0000}"/>
    <cellStyle name="Normal 2 2 2 2 5 10 2 7" xfId="16334" xr:uid="{00000000-0005-0000-0000-0000CE3F0000}"/>
    <cellStyle name="Normal 2 2 2 2 5 10 2 8" xfId="16335" xr:uid="{00000000-0005-0000-0000-0000CF3F0000}"/>
    <cellStyle name="Normal 2 2 2 2 5 10 2 9" xfId="16336" xr:uid="{00000000-0005-0000-0000-0000D03F0000}"/>
    <cellStyle name="Normal 2 2 2 2 5 10 3" xfId="16337" xr:uid="{00000000-0005-0000-0000-0000D13F0000}"/>
    <cellStyle name="Normal 2 2 2 2 5 10 3 10" xfId="16338" xr:uid="{00000000-0005-0000-0000-0000D23F0000}"/>
    <cellStyle name="Normal 2 2 2 2 5 10 3 2" xfId="16339" xr:uid="{00000000-0005-0000-0000-0000D33F0000}"/>
    <cellStyle name="Normal 2 2 2 2 5 10 3 3" xfId="16340" xr:uid="{00000000-0005-0000-0000-0000D43F0000}"/>
    <cellStyle name="Normal 2 2 2 2 5 10 3 4" xfId="16341" xr:uid="{00000000-0005-0000-0000-0000D53F0000}"/>
    <cellStyle name="Normal 2 2 2 2 5 10 3 5" xfId="16342" xr:uid="{00000000-0005-0000-0000-0000D63F0000}"/>
    <cellStyle name="Normal 2 2 2 2 5 10 3 6" xfId="16343" xr:uid="{00000000-0005-0000-0000-0000D73F0000}"/>
    <cellStyle name="Normal 2 2 2 2 5 10 3 7" xfId="16344" xr:uid="{00000000-0005-0000-0000-0000D83F0000}"/>
    <cellStyle name="Normal 2 2 2 2 5 10 3 8" xfId="16345" xr:uid="{00000000-0005-0000-0000-0000D93F0000}"/>
    <cellStyle name="Normal 2 2 2 2 5 10 3 9" xfId="16346" xr:uid="{00000000-0005-0000-0000-0000DA3F0000}"/>
    <cellStyle name="Normal 2 2 2 2 5 10 4" xfId="16347" xr:uid="{00000000-0005-0000-0000-0000DB3F0000}"/>
    <cellStyle name="Normal 2 2 2 2 5 10 4 10" xfId="16348" xr:uid="{00000000-0005-0000-0000-0000DC3F0000}"/>
    <cellStyle name="Normal 2 2 2 2 5 10 4 2" xfId="16349" xr:uid="{00000000-0005-0000-0000-0000DD3F0000}"/>
    <cellStyle name="Normal 2 2 2 2 5 10 4 3" xfId="16350" xr:uid="{00000000-0005-0000-0000-0000DE3F0000}"/>
    <cellStyle name="Normal 2 2 2 2 5 10 4 4" xfId="16351" xr:uid="{00000000-0005-0000-0000-0000DF3F0000}"/>
    <cellStyle name="Normal 2 2 2 2 5 10 4 5" xfId="16352" xr:uid="{00000000-0005-0000-0000-0000E03F0000}"/>
    <cellStyle name="Normal 2 2 2 2 5 10 4 6" xfId="16353" xr:uid="{00000000-0005-0000-0000-0000E13F0000}"/>
    <cellStyle name="Normal 2 2 2 2 5 10 4 7" xfId="16354" xr:uid="{00000000-0005-0000-0000-0000E23F0000}"/>
    <cellStyle name="Normal 2 2 2 2 5 10 4 8" xfId="16355" xr:uid="{00000000-0005-0000-0000-0000E33F0000}"/>
    <cellStyle name="Normal 2 2 2 2 5 10 4 9" xfId="16356" xr:uid="{00000000-0005-0000-0000-0000E43F0000}"/>
    <cellStyle name="Normal 2 2 2 2 5 10 5" xfId="16357" xr:uid="{00000000-0005-0000-0000-0000E53F0000}"/>
    <cellStyle name="Normal 2 2 2 2 5 10 5 10" xfId="16358" xr:uid="{00000000-0005-0000-0000-0000E63F0000}"/>
    <cellStyle name="Normal 2 2 2 2 5 10 5 2" xfId="16359" xr:uid="{00000000-0005-0000-0000-0000E73F0000}"/>
    <cellStyle name="Normal 2 2 2 2 5 10 5 3" xfId="16360" xr:uid="{00000000-0005-0000-0000-0000E83F0000}"/>
    <cellStyle name="Normal 2 2 2 2 5 10 5 4" xfId="16361" xr:uid="{00000000-0005-0000-0000-0000E93F0000}"/>
    <cellStyle name="Normal 2 2 2 2 5 10 5 5" xfId="16362" xr:uid="{00000000-0005-0000-0000-0000EA3F0000}"/>
    <cellStyle name="Normal 2 2 2 2 5 10 5 6" xfId="16363" xr:uid="{00000000-0005-0000-0000-0000EB3F0000}"/>
    <cellStyle name="Normal 2 2 2 2 5 10 5 7" xfId="16364" xr:uid="{00000000-0005-0000-0000-0000EC3F0000}"/>
    <cellStyle name="Normal 2 2 2 2 5 10 5 8" xfId="16365" xr:uid="{00000000-0005-0000-0000-0000ED3F0000}"/>
    <cellStyle name="Normal 2 2 2 2 5 10 5 9" xfId="16366" xr:uid="{00000000-0005-0000-0000-0000EE3F0000}"/>
    <cellStyle name="Normal 2 2 2 2 5 10 6" xfId="16367" xr:uid="{00000000-0005-0000-0000-0000EF3F0000}"/>
    <cellStyle name="Normal 2 2 2 2 5 10 7" xfId="16368" xr:uid="{00000000-0005-0000-0000-0000F03F0000}"/>
    <cellStyle name="Normal 2 2 2 2 5 10 8" xfId="16369" xr:uid="{00000000-0005-0000-0000-0000F13F0000}"/>
    <cellStyle name="Normal 2 2 2 2 5 10 9" xfId="16370" xr:uid="{00000000-0005-0000-0000-0000F23F0000}"/>
    <cellStyle name="Normal 2 2 2 2 5 11" xfId="16371" xr:uid="{00000000-0005-0000-0000-0000F33F0000}"/>
    <cellStyle name="Normal 2 2 2 2 5 11 10" xfId="16372" xr:uid="{00000000-0005-0000-0000-0000F43F0000}"/>
    <cellStyle name="Normal 2 2 2 2 5 11 11" xfId="16373" xr:uid="{00000000-0005-0000-0000-0000F53F0000}"/>
    <cellStyle name="Normal 2 2 2 2 5 11 12" xfId="16374" xr:uid="{00000000-0005-0000-0000-0000F63F0000}"/>
    <cellStyle name="Normal 2 2 2 2 5 11 13" xfId="16375" xr:uid="{00000000-0005-0000-0000-0000F73F0000}"/>
    <cellStyle name="Normal 2 2 2 2 5 11 14" xfId="16376" xr:uid="{00000000-0005-0000-0000-0000F83F0000}"/>
    <cellStyle name="Normal 2 2 2 2 5 11 2" xfId="16377" xr:uid="{00000000-0005-0000-0000-0000F93F0000}"/>
    <cellStyle name="Normal 2 2 2 2 5 11 2 10" xfId="16378" xr:uid="{00000000-0005-0000-0000-0000FA3F0000}"/>
    <cellStyle name="Normal 2 2 2 2 5 11 2 2" xfId="16379" xr:uid="{00000000-0005-0000-0000-0000FB3F0000}"/>
    <cellStyle name="Normal 2 2 2 2 5 11 2 3" xfId="16380" xr:uid="{00000000-0005-0000-0000-0000FC3F0000}"/>
    <cellStyle name="Normal 2 2 2 2 5 11 2 4" xfId="16381" xr:uid="{00000000-0005-0000-0000-0000FD3F0000}"/>
    <cellStyle name="Normal 2 2 2 2 5 11 2 5" xfId="16382" xr:uid="{00000000-0005-0000-0000-0000FE3F0000}"/>
    <cellStyle name="Normal 2 2 2 2 5 11 2 6" xfId="16383" xr:uid="{00000000-0005-0000-0000-0000FF3F0000}"/>
    <cellStyle name="Normal 2 2 2 2 5 11 2 7" xfId="16384" xr:uid="{00000000-0005-0000-0000-000000400000}"/>
    <cellStyle name="Normal 2 2 2 2 5 11 2 8" xfId="16385" xr:uid="{00000000-0005-0000-0000-000001400000}"/>
    <cellStyle name="Normal 2 2 2 2 5 11 2 9" xfId="16386" xr:uid="{00000000-0005-0000-0000-000002400000}"/>
    <cellStyle name="Normal 2 2 2 2 5 11 3" xfId="16387" xr:uid="{00000000-0005-0000-0000-000003400000}"/>
    <cellStyle name="Normal 2 2 2 2 5 11 3 10" xfId="16388" xr:uid="{00000000-0005-0000-0000-000004400000}"/>
    <cellStyle name="Normal 2 2 2 2 5 11 3 2" xfId="16389" xr:uid="{00000000-0005-0000-0000-000005400000}"/>
    <cellStyle name="Normal 2 2 2 2 5 11 3 3" xfId="16390" xr:uid="{00000000-0005-0000-0000-000006400000}"/>
    <cellStyle name="Normal 2 2 2 2 5 11 3 4" xfId="16391" xr:uid="{00000000-0005-0000-0000-000007400000}"/>
    <cellStyle name="Normal 2 2 2 2 5 11 3 5" xfId="16392" xr:uid="{00000000-0005-0000-0000-000008400000}"/>
    <cellStyle name="Normal 2 2 2 2 5 11 3 6" xfId="16393" xr:uid="{00000000-0005-0000-0000-000009400000}"/>
    <cellStyle name="Normal 2 2 2 2 5 11 3 7" xfId="16394" xr:uid="{00000000-0005-0000-0000-00000A400000}"/>
    <cellStyle name="Normal 2 2 2 2 5 11 3 8" xfId="16395" xr:uid="{00000000-0005-0000-0000-00000B400000}"/>
    <cellStyle name="Normal 2 2 2 2 5 11 3 9" xfId="16396" xr:uid="{00000000-0005-0000-0000-00000C400000}"/>
    <cellStyle name="Normal 2 2 2 2 5 11 4" xfId="16397" xr:uid="{00000000-0005-0000-0000-00000D400000}"/>
    <cellStyle name="Normal 2 2 2 2 5 11 4 10" xfId="16398" xr:uid="{00000000-0005-0000-0000-00000E400000}"/>
    <cellStyle name="Normal 2 2 2 2 5 11 4 2" xfId="16399" xr:uid="{00000000-0005-0000-0000-00000F400000}"/>
    <cellStyle name="Normal 2 2 2 2 5 11 4 3" xfId="16400" xr:uid="{00000000-0005-0000-0000-000010400000}"/>
    <cellStyle name="Normal 2 2 2 2 5 11 4 4" xfId="16401" xr:uid="{00000000-0005-0000-0000-000011400000}"/>
    <cellStyle name="Normal 2 2 2 2 5 11 4 5" xfId="16402" xr:uid="{00000000-0005-0000-0000-000012400000}"/>
    <cellStyle name="Normal 2 2 2 2 5 11 4 6" xfId="16403" xr:uid="{00000000-0005-0000-0000-000013400000}"/>
    <cellStyle name="Normal 2 2 2 2 5 11 4 7" xfId="16404" xr:uid="{00000000-0005-0000-0000-000014400000}"/>
    <cellStyle name="Normal 2 2 2 2 5 11 4 8" xfId="16405" xr:uid="{00000000-0005-0000-0000-000015400000}"/>
    <cellStyle name="Normal 2 2 2 2 5 11 4 9" xfId="16406" xr:uid="{00000000-0005-0000-0000-000016400000}"/>
    <cellStyle name="Normal 2 2 2 2 5 11 5" xfId="16407" xr:uid="{00000000-0005-0000-0000-000017400000}"/>
    <cellStyle name="Normal 2 2 2 2 5 11 5 10" xfId="16408" xr:uid="{00000000-0005-0000-0000-000018400000}"/>
    <cellStyle name="Normal 2 2 2 2 5 11 5 2" xfId="16409" xr:uid="{00000000-0005-0000-0000-000019400000}"/>
    <cellStyle name="Normal 2 2 2 2 5 11 5 3" xfId="16410" xr:uid="{00000000-0005-0000-0000-00001A400000}"/>
    <cellStyle name="Normal 2 2 2 2 5 11 5 4" xfId="16411" xr:uid="{00000000-0005-0000-0000-00001B400000}"/>
    <cellStyle name="Normal 2 2 2 2 5 11 5 5" xfId="16412" xr:uid="{00000000-0005-0000-0000-00001C400000}"/>
    <cellStyle name="Normal 2 2 2 2 5 11 5 6" xfId="16413" xr:uid="{00000000-0005-0000-0000-00001D400000}"/>
    <cellStyle name="Normal 2 2 2 2 5 11 5 7" xfId="16414" xr:uid="{00000000-0005-0000-0000-00001E400000}"/>
    <cellStyle name="Normal 2 2 2 2 5 11 5 8" xfId="16415" xr:uid="{00000000-0005-0000-0000-00001F400000}"/>
    <cellStyle name="Normal 2 2 2 2 5 11 5 9" xfId="16416" xr:uid="{00000000-0005-0000-0000-000020400000}"/>
    <cellStyle name="Normal 2 2 2 2 5 11 6" xfId="16417" xr:uid="{00000000-0005-0000-0000-000021400000}"/>
    <cellStyle name="Normal 2 2 2 2 5 11 7" xfId="16418" xr:uid="{00000000-0005-0000-0000-000022400000}"/>
    <cellStyle name="Normal 2 2 2 2 5 11 8" xfId="16419" xr:uid="{00000000-0005-0000-0000-000023400000}"/>
    <cellStyle name="Normal 2 2 2 2 5 11 9" xfId="16420" xr:uid="{00000000-0005-0000-0000-000024400000}"/>
    <cellStyle name="Normal 2 2 2 2 5 12" xfId="16421" xr:uid="{00000000-0005-0000-0000-000025400000}"/>
    <cellStyle name="Normal 2 2 2 2 5 12 10" xfId="16422" xr:uid="{00000000-0005-0000-0000-000026400000}"/>
    <cellStyle name="Normal 2 2 2 2 5 12 11" xfId="16423" xr:uid="{00000000-0005-0000-0000-000027400000}"/>
    <cellStyle name="Normal 2 2 2 2 5 12 12" xfId="16424" xr:uid="{00000000-0005-0000-0000-000028400000}"/>
    <cellStyle name="Normal 2 2 2 2 5 12 13" xfId="16425" xr:uid="{00000000-0005-0000-0000-000029400000}"/>
    <cellStyle name="Normal 2 2 2 2 5 12 14" xfId="16426" xr:uid="{00000000-0005-0000-0000-00002A400000}"/>
    <cellStyle name="Normal 2 2 2 2 5 12 2" xfId="16427" xr:uid="{00000000-0005-0000-0000-00002B400000}"/>
    <cellStyle name="Normal 2 2 2 2 5 12 2 10" xfId="16428" xr:uid="{00000000-0005-0000-0000-00002C400000}"/>
    <cellStyle name="Normal 2 2 2 2 5 12 2 2" xfId="16429" xr:uid="{00000000-0005-0000-0000-00002D400000}"/>
    <cellStyle name="Normal 2 2 2 2 5 12 2 3" xfId="16430" xr:uid="{00000000-0005-0000-0000-00002E400000}"/>
    <cellStyle name="Normal 2 2 2 2 5 12 2 4" xfId="16431" xr:uid="{00000000-0005-0000-0000-00002F400000}"/>
    <cellStyle name="Normal 2 2 2 2 5 12 2 5" xfId="16432" xr:uid="{00000000-0005-0000-0000-000030400000}"/>
    <cellStyle name="Normal 2 2 2 2 5 12 2 6" xfId="16433" xr:uid="{00000000-0005-0000-0000-000031400000}"/>
    <cellStyle name="Normal 2 2 2 2 5 12 2 7" xfId="16434" xr:uid="{00000000-0005-0000-0000-000032400000}"/>
    <cellStyle name="Normal 2 2 2 2 5 12 2 8" xfId="16435" xr:uid="{00000000-0005-0000-0000-000033400000}"/>
    <cellStyle name="Normal 2 2 2 2 5 12 2 9" xfId="16436" xr:uid="{00000000-0005-0000-0000-000034400000}"/>
    <cellStyle name="Normal 2 2 2 2 5 12 3" xfId="16437" xr:uid="{00000000-0005-0000-0000-000035400000}"/>
    <cellStyle name="Normal 2 2 2 2 5 12 3 10" xfId="16438" xr:uid="{00000000-0005-0000-0000-000036400000}"/>
    <cellStyle name="Normal 2 2 2 2 5 12 3 2" xfId="16439" xr:uid="{00000000-0005-0000-0000-000037400000}"/>
    <cellStyle name="Normal 2 2 2 2 5 12 3 3" xfId="16440" xr:uid="{00000000-0005-0000-0000-000038400000}"/>
    <cellStyle name="Normal 2 2 2 2 5 12 3 4" xfId="16441" xr:uid="{00000000-0005-0000-0000-000039400000}"/>
    <cellStyle name="Normal 2 2 2 2 5 12 3 5" xfId="16442" xr:uid="{00000000-0005-0000-0000-00003A400000}"/>
    <cellStyle name="Normal 2 2 2 2 5 12 3 6" xfId="16443" xr:uid="{00000000-0005-0000-0000-00003B400000}"/>
    <cellStyle name="Normal 2 2 2 2 5 12 3 7" xfId="16444" xr:uid="{00000000-0005-0000-0000-00003C400000}"/>
    <cellStyle name="Normal 2 2 2 2 5 12 3 8" xfId="16445" xr:uid="{00000000-0005-0000-0000-00003D400000}"/>
    <cellStyle name="Normal 2 2 2 2 5 12 3 9" xfId="16446" xr:uid="{00000000-0005-0000-0000-00003E400000}"/>
    <cellStyle name="Normal 2 2 2 2 5 12 4" xfId="16447" xr:uid="{00000000-0005-0000-0000-00003F400000}"/>
    <cellStyle name="Normal 2 2 2 2 5 12 4 10" xfId="16448" xr:uid="{00000000-0005-0000-0000-000040400000}"/>
    <cellStyle name="Normal 2 2 2 2 5 12 4 2" xfId="16449" xr:uid="{00000000-0005-0000-0000-000041400000}"/>
    <cellStyle name="Normal 2 2 2 2 5 12 4 3" xfId="16450" xr:uid="{00000000-0005-0000-0000-000042400000}"/>
    <cellStyle name="Normal 2 2 2 2 5 12 4 4" xfId="16451" xr:uid="{00000000-0005-0000-0000-000043400000}"/>
    <cellStyle name="Normal 2 2 2 2 5 12 4 5" xfId="16452" xr:uid="{00000000-0005-0000-0000-000044400000}"/>
    <cellStyle name="Normal 2 2 2 2 5 12 4 6" xfId="16453" xr:uid="{00000000-0005-0000-0000-000045400000}"/>
    <cellStyle name="Normal 2 2 2 2 5 12 4 7" xfId="16454" xr:uid="{00000000-0005-0000-0000-000046400000}"/>
    <cellStyle name="Normal 2 2 2 2 5 12 4 8" xfId="16455" xr:uid="{00000000-0005-0000-0000-000047400000}"/>
    <cellStyle name="Normal 2 2 2 2 5 12 4 9" xfId="16456" xr:uid="{00000000-0005-0000-0000-000048400000}"/>
    <cellStyle name="Normal 2 2 2 2 5 12 5" xfId="16457" xr:uid="{00000000-0005-0000-0000-000049400000}"/>
    <cellStyle name="Normal 2 2 2 2 5 12 5 10" xfId="16458" xr:uid="{00000000-0005-0000-0000-00004A400000}"/>
    <cellStyle name="Normal 2 2 2 2 5 12 5 2" xfId="16459" xr:uid="{00000000-0005-0000-0000-00004B400000}"/>
    <cellStyle name="Normal 2 2 2 2 5 12 5 3" xfId="16460" xr:uid="{00000000-0005-0000-0000-00004C400000}"/>
    <cellStyle name="Normal 2 2 2 2 5 12 5 4" xfId="16461" xr:uid="{00000000-0005-0000-0000-00004D400000}"/>
    <cellStyle name="Normal 2 2 2 2 5 12 5 5" xfId="16462" xr:uid="{00000000-0005-0000-0000-00004E400000}"/>
    <cellStyle name="Normal 2 2 2 2 5 12 5 6" xfId="16463" xr:uid="{00000000-0005-0000-0000-00004F400000}"/>
    <cellStyle name="Normal 2 2 2 2 5 12 5 7" xfId="16464" xr:uid="{00000000-0005-0000-0000-000050400000}"/>
    <cellStyle name="Normal 2 2 2 2 5 12 5 8" xfId="16465" xr:uid="{00000000-0005-0000-0000-000051400000}"/>
    <cellStyle name="Normal 2 2 2 2 5 12 5 9" xfId="16466" xr:uid="{00000000-0005-0000-0000-000052400000}"/>
    <cellStyle name="Normal 2 2 2 2 5 12 6" xfId="16467" xr:uid="{00000000-0005-0000-0000-000053400000}"/>
    <cellStyle name="Normal 2 2 2 2 5 12 7" xfId="16468" xr:uid="{00000000-0005-0000-0000-000054400000}"/>
    <cellStyle name="Normal 2 2 2 2 5 12 8" xfId="16469" xr:uid="{00000000-0005-0000-0000-000055400000}"/>
    <cellStyle name="Normal 2 2 2 2 5 12 9" xfId="16470" xr:uid="{00000000-0005-0000-0000-000056400000}"/>
    <cellStyle name="Normal 2 2 2 2 5 13" xfId="16471" xr:uid="{00000000-0005-0000-0000-000057400000}"/>
    <cellStyle name="Normal 2 2 2 2 5 13 10" xfId="16472" xr:uid="{00000000-0005-0000-0000-000058400000}"/>
    <cellStyle name="Normal 2 2 2 2 5 13 11" xfId="16473" xr:uid="{00000000-0005-0000-0000-000059400000}"/>
    <cellStyle name="Normal 2 2 2 2 5 13 12" xfId="16474" xr:uid="{00000000-0005-0000-0000-00005A400000}"/>
    <cellStyle name="Normal 2 2 2 2 5 13 13" xfId="16475" xr:uid="{00000000-0005-0000-0000-00005B400000}"/>
    <cellStyle name="Normal 2 2 2 2 5 13 14" xfId="16476" xr:uid="{00000000-0005-0000-0000-00005C400000}"/>
    <cellStyle name="Normal 2 2 2 2 5 13 2" xfId="16477" xr:uid="{00000000-0005-0000-0000-00005D400000}"/>
    <cellStyle name="Normal 2 2 2 2 5 13 2 10" xfId="16478" xr:uid="{00000000-0005-0000-0000-00005E400000}"/>
    <cellStyle name="Normal 2 2 2 2 5 13 2 2" xfId="16479" xr:uid="{00000000-0005-0000-0000-00005F400000}"/>
    <cellStyle name="Normal 2 2 2 2 5 13 2 3" xfId="16480" xr:uid="{00000000-0005-0000-0000-000060400000}"/>
    <cellStyle name="Normal 2 2 2 2 5 13 2 4" xfId="16481" xr:uid="{00000000-0005-0000-0000-000061400000}"/>
    <cellStyle name="Normal 2 2 2 2 5 13 2 5" xfId="16482" xr:uid="{00000000-0005-0000-0000-000062400000}"/>
    <cellStyle name="Normal 2 2 2 2 5 13 2 6" xfId="16483" xr:uid="{00000000-0005-0000-0000-000063400000}"/>
    <cellStyle name="Normal 2 2 2 2 5 13 2 7" xfId="16484" xr:uid="{00000000-0005-0000-0000-000064400000}"/>
    <cellStyle name="Normal 2 2 2 2 5 13 2 8" xfId="16485" xr:uid="{00000000-0005-0000-0000-000065400000}"/>
    <cellStyle name="Normal 2 2 2 2 5 13 2 9" xfId="16486" xr:uid="{00000000-0005-0000-0000-000066400000}"/>
    <cellStyle name="Normal 2 2 2 2 5 13 3" xfId="16487" xr:uid="{00000000-0005-0000-0000-000067400000}"/>
    <cellStyle name="Normal 2 2 2 2 5 13 3 10" xfId="16488" xr:uid="{00000000-0005-0000-0000-000068400000}"/>
    <cellStyle name="Normal 2 2 2 2 5 13 3 2" xfId="16489" xr:uid="{00000000-0005-0000-0000-000069400000}"/>
    <cellStyle name="Normal 2 2 2 2 5 13 3 3" xfId="16490" xr:uid="{00000000-0005-0000-0000-00006A400000}"/>
    <cellStyle name="Normal 2 2 2 2 5 13 3 4" xfId="16491" xr:uid="{00000000-0005-0000-0000-00006B400000}"/>
    <cellStyle name="Normal 2 2 2 2 5 13 3 5" xfId="16492" xr:uid="{00000000-0005-0000-0000-00006C400000}"/>
    <cellStyle name="Normal 2 2 2 2 5 13 3 6" xfId="16493" xr:uid="{00000000-0005-0000-0000-00006D400000}"/>
    <cellStyle name="Normal 2 2 2 2 5 13 3 7" xfId="16494" xr:uid="{00000000-0005-0000-0000-00006E400000}"/>
    <cellStyle name="Normal 2 2 2 2 5 13 3 8" xfId="16495" xr:uid="{00000000-0005-0000-0000-00006F400000}"/>
    <cellStyle name="Normal 2 2 2 2 5 13 3 9" xfId="16496" xr:uid="{00000000-0005-0000-0000-000070400000}"/>
    <cellStyle name="Normal 2 2 2 2 5 13 4" xfId="16497" xr:uid="{00000000-0005-0000-0000-000071400000}"/>
    <cellStyle name="Normal 2 2 2 2 5 13 4 10" xfId="16498" xr:uid="{00000000-0005-0000-0000-000072400000}"/>
    <cellStyle name="Normal 2 2 2 2 5 13 4 2" xfId="16499" xr:uid="{00000000-0005-0000-0000-000073400000}"/>
    <cellStyle name="Normal 2 2 2 2 5 13 4 3" xfId="16500" xr:uid="{00000000-0005-0000-0000-000074400000}"/>
    <cellStyle name="Normal 2 2 2 2 5 13 4 4" xfId="16501" xr:uid="{00000000-0005-0000-0000-000075400000}"/>
    <cellStyle name="Normal 2 2 2 2 5 13 4 5" xfId="16502" xr:uid="{00000000-0005-0000-0000-000076400000}"/>
    <cellStyle name="Normal 2 2 2 2 5 13 4 6" xfId="16503" xr:uid="{00000000-0005-0000-0000-000077400000}"/>
    <cellStyle name="Normal 2 2 2 2 5 13 4 7" xfId="16504" xr:uid="{00000000-0005-0000-0000-000078400000}"/>
    <cellStyle name="Normal 2 2 2 2 5 13 4 8" xfId="16505" xr:uid="{00000000-0005-0000-0000-000079400000}"/>
    <cellStyle name="Normal 2 2 2 2 5 13 4 9" xfId="16506" xr:uid="{00000000-0005-0000-0000-00007A400000}"/>
    <cellStyle name="Normal 2 2 2 2 5 13 5" xfId="16507" xr:uid="{00000000-0005-0000-0000-00007B400000}"/>
    <cellStyle name="Normal 2 2 2 2 5 13 5 10" xfId="16508" xr:uid="{00000000-0005-0000-0000-00007C400000}"/>
    <cellStyle name="Normal 2 2 2 2 5 13 5 2" xfId="16509" xr:uid="{00000000-0005-0000-0000-00007D400000}"/>
    <cellStyle name="Normal 2 2 2 2 5 13 5 3" xfId="16510" xr:uid="{00000000-0005-0000-0000-00007E400000}"/>
    <cellStyle name="Normal 2 2 2 2 5 13 5 4" xfId="16511" xr:uid="{00000000-0005-0000-0000-00007F400000}"/>
    <cellStyle name="Normal 2 2 2 2 5 13 5 5" xfId="16512" xr:uid="{00000000-0005-0000-0000-000080400000}"/>
    <cellStyle name="Normal 2 2 2 2 5 13 5 6" xfId="16513" xr:uid="{00000000-0005-0000-0000-000081400000}"/>
    <cellStyle name="Normal 2 2 2 2 5 13 5 7" xfId="16514" xr:uid="{00000000-0005-0000-0000-000082400000}"/>
    <cellStyle name="Normal 2 2 2 2 5 13 5 8" xfId="16515" xr:uid="{00000000-0005-0000-0000-000083400000}"/>
    <cellStyle name="Normal 2 2 2 2 5 13 5 9" xfId="16516" xr:uid="{00000000-0005-0000-0000-000084400000}"/>
    <cellStyle name="Normal 2 2 2 2 5 13 6" xfId="16517" xr:uid="{00000000-0005-0000-0000-000085400000}"/>
    <cellStyle name="Normal 2 2 2 2 5 13 7" xfId="16518" xr:uid="{00000000-0005-0000-0000-000086400000}"/>
    <cellStyle name="Normal 2 2 2 2 5 13 8" xfId="16519" xr:uid="{00000000-0005-0000-0000-000087400000}"/>
    <cellStyle name="Normal 2 2 2 2 5 13 9" xfId="16520" xr:uid="{00000000-0005-0000-0000-000088400000}"/>
    <cellStyle name="Normal 2 2 2 2 5 14" xfId="16521" xr:uid="{00000000-0005-0000-0000-000089400000}"/>
    <cellStyle name="Normal 2 2 2 2 5 14 10" xfId="16522" xr:uid="{00000000-0005-0000-0000-00008A400000}"/>
    <cellStyle name="Normal 2 2 2 2 5 14 11" xfId="16523" xr:uid="{00000000-0005-0000-0000-00008B400000}"/>
    <cellStyle name="Normal 2 2 2 2 5 14 12" xfId="16524" xr:uid="{00000000-0005-0000-0000-00008C400000}"/>
    <cellStyle name="Normal 2 2 2 2 5 14 13" xfId="16525" xr:uid="{00000000-0005-0000-0000-00008D400000}"/>
    <cellStyle name="Normal 2 2 2 2 5 14 14" xfId="16526" xr:uid="{00000000-0005-0000-0000-00008E400000}"/>
    <cellStyle name="Normal 2 2 2 2 5 14 2" xfId="16527" xr:uid="{00000000-0005-0000-0000-00008F400000}"/>
    <cellStyle name="Normal 2 2 2 2 5 14 2 10" xfId="16528" xr:uid="{00000000-0005-0000-0000-000090400000}"/>
    <cellStyle name="Normal 2 2 2 2 5 14 2 2" xfId="16529" xr:uid="{00000000-0005-0000-0000-000091400000}"/>
    <cellStyle name="Normal 2 2 2 2 5 14 2 3" xfId="16530" xr:uid="{00000000-0005-0000-0000-000092400000}"/>
    <cellStyle name="Normal 2 2 2 2 5 14 2 4" xfId="16531" xr:uid="{00000000-0005-0000-0000-000093400000}"/>
    <cellStyle name="Normal 2 2 2 2 5 14 2 5" xfId="16532" xr:uid="{00000000-0005-0000-0000-000094400000}"/>
    <cellStyle name="Normal 2 2 2 2 5 14 2 6" xfId="16533" xr:uid="{00000000-0005-0000-0000-000095400000}"/>
    <cellStyle name="Normal 2 2 2 2 5 14 2 7" xfId="16534" xr:uid="{00000000-0005-0000-0000-000096400000}"/>
    <cellStyle name="Normal 2 2 2 2 5 14 2 8" xfId="16535" xr:uid="{00000000-0005-0000-0000-000097400000}"/>
    <cellStyle name="Normal 2 2 2 2 5 14 2 9" xfId="16536" xr:uid="{00000000-0005-0000-0000-000098400000}"/>
    <cellStyle name="Normal 2 2 2 2 5 14 3" xfId="16537" xr:uid="{00000000-0005-0000-0000-000099400000}"/>
    <cellStyle name="Normal 2 2 2 2 5 14 3 10" xfId="16538" xr:uid="{00000000-0005-0000-0000-00009A400000}"/>
    <cellStyle name="Normal 2 2 2 2 5 14 3 2" xfId="16539" xr:uid="{00000000-0005-0000-0000-00009B400000}"/>
    <cellStyle name="Normal 2 2 2 2 5 14 3 3" xfId="16540" xr:uid="{00000000-0005-0000-0000-00009C400000}"/>
    <cellStyle name="Normal 2 2 2 2 5 14 3 4" xfId="16541" xr:uid="{00000000-0005-0000-0000-00009D400000}"/>
    <cellStyle name="Normal 2 2 2 2 5 14 3 5" xfId="16542" xr:uid="{00000000-0005-0000-0000-00009E400000}"/>
    <cellStyle name="Normal 2 2 2 2 5 14 3 6" xfId="16543" xr:uid="{00000000-0005-0000-0000-00009F400000}"/>
    <cellStyle name="Normal 2 2 2 2 5 14 3 7" xfId="16544" xr:uid="{00000000-0005-0000-0000-0000A0400000}"/>
    <cellStyle name="Normal 2 2 2 2 5 14 3 8" xfId="16545" xr:uid="{00000000-0005-0000-0000-0000A1400000}"/>
    <cellStyle name="Normal 2 2 2 2 5 14 3 9" xfId="16546" xr:uid="{00000000-0005-0000-0000-0000A2400000}"/>
    <cellStyle name="Normal 2 2 2 2 5 14 4" xfId="16547" xr:uid="{00000000-0005-0000-0000-0000A3400000}"/>
    <cellStyle name="Normal 2 2 2 2 5 14 4 10" xfId="16548" xr:uid="{00000000-0005-0000-0000-0000A4400000}"/>
    <cellStyle name="Normal 2 2 2 2 5 14 4 2" xfId="16549" xr:uid="{00000000-0005-0000-0000-0000A5400000}"/>
    <cellStyle name="Normal 2 2 2 2 5 14 4 3" xfId="16550" xr:uid="{00000000-0005-0000-0000-0000A6400000}"/>
    <cellStyle name="Normal 2 2 2 2 5 14 4 4" xfId="16551" xr:uid="{00000000-0005-0000-0000-0000A7400000}"/>
    <cellStyle name="Normal 2 2 2 2 5 14 4 5" xfId="16552" xr:uid="{00000000-0005-0000-0000-0000A8400000}"/>
    <cellStyle name="Normal 2 2 2 2 5 14 4 6" xfId="16553" xr:uid="{00000000-0005-0000-0000-0000A9400000}"/>
    <cellStyle name="Normal 2 2 2 2 5 14 4 7" xfId="16554" xr:uid="{00000000-0005-0000-0000-0000AA400000}"/>
    <cellStyle name="Normal 2 2 2 2 5 14 4 8" xfId="16555" xr:uid="{00000000-0005-0000-0000-0000AB400000}"/>
    <cellStyle name="Normal 2 2 2 2 5 14 4 9" xfId="16556" xr:uid="{00000000-0005-0000-0000-0000AC400000}"/>
    <cellStyle name="Normal 2 2 2 2 5 14 5" xfId="16557" xr:uid="{00000000-0005-0000-0000-0000AD400000}"/>
    <cellStyle name="Normal 2 2 2 2 5 14 5 10" xfId="16558" xr:uid="{00000000-0005-0000-0000-0000AE400000}"/>
    <cellStyle name="Normal 2 2 2 2 5 14 5 2" xfId="16559" xr:uid="{00000000-0005-0000-0000-0000AF400000}"/>
    <cellStyle name="Normal 2 2 2 2 5 14 5 3" xfId="16560" xr:uid="{00000000-0005-0000-0000-0000B0400000}"/>
    <cellStyle name="Normal 2 2 2 2 5 14 5 4" xfId="16561" xr:uid="{00000000-0005-0000-0000-0000B1400000}"/>
    <cellStyle name="Normal 2 2 2 2 5 14 5 5" xfId="16562" xr:uid="{00000000-0005-0000-0000-0000B2400000}"/>
    <cellStyle name="Normal 2 2 2 2 5 14 5 6" xfId="16563" xr:uid="{00000000-0005-0000-0000-0000B3400000}"/>
    <cellStyle name="Normal 2 2 2 2 5 14 5 7" xfId="16564" xr:uid="{00000000-0005-0000-0000-0000B4400000}"/>
    <cellStyle name="Normal 2 2 2 2 5 14 5 8" xfId="16565" xr:uid="{00000000-0005-0000-0000-0000B5400000}"/>
    <cellStyle name="Normal 2 2 2 2 5 14 5 9" xfId="16566" xr:uid="{00000000-0005-0000-0000-0000B6400000}"/>
    <cellStyle name="Normal 2 2 2 2 5 14 6" xfId="16567" xr:uid="{00000000-0005-0000-0000-0000B7400000}"/>
    <cellStyle name="Normal 2 2 2 2 5 14 7" xfId="16568" xr:uid="{00000000-0005-0000-0000-0000B8400000}"/>
    <cellStyle name="Normal 2 2 2 2 5 14 8" xfId="16569" xr:uid="{00000000-0005-0000-0000-0000B9400000}"/>
    <cellStyle name="Normal 2 2 2 2 5 14 9" xfId="16570" xr:uid="{00000000-0005-0000-0000-0000BA400000}"/>
    <cellStyle name="Normal 2 2 2 2 5 15" xfId="16571" xr:uid="{00000000-0005-0000-0000-0000BB400000}"/>
    <cellStyle name="Normal 2 2 2 2 5 15 10" xfId="16572" xr:uid="{00000000-0005-0000-0000-0000BC400000}"/>
    <cellStyle name="Normal 2 2 2 2 5 15 11" xfId="16573" xr:uid="{00000000-0005-0000-0000-0000BD400000}"/>
    <cellStyle name="Normal 2 2 2 2 5 15 12" xfId="16574" xr:uid="{00000000-0005-0000-0000-0000BE400000}"/>
    <cellStyle name="Normal 2 2 2 2 5 15 13" xfId="16575" xr:uid="{00000000-0005-0000-0000-0000BF400000}"/>
    <cellStyle name="Normal 2 2 2 2 5 15 14" xfId="16576" xr:uid="{00000000-0005-0000-0000-0000C0400000}"/>
    <cellStyle name="Normal 2 2 2 2 5 15 2" xfId="16577" xr:uid="{00000000-0005-0000-0000-0000C1400000}"/>
    <cellStyle name="Normal 2 2 2 2 5 15 2 10" xfId="16578" xr:uid="{00000000-0005-0000-0000-0000C2400000}"/>
    <cellStyle name="Normal 2 2 2 2 5 15 2 2" xfId="16579" xr:uid="{00000000-0005-0000-0000-0000C3400000}"/>
    <cellStyle name="Normal 2 2 2 2 5 15 2 3" xfId="16580" xr:uid="{00000000-0005-0000-0000-0000C4400000}"/>
    <cellStyle name="Normal 2 2 2 2 5 15 2 4" xfId="16581" xr:uid="{00000000-0005-0000-0000-0000C5400000}"/>
    <cellStyle name="Normal 2 2 2 2 5 15 2 5" xfId="16582" xr:uid="{00000000-0005-0000-0000-0000C6400000}"/>
    <cellStyle name="Normal 2 2 2 2 5 15 2 6" xfId="16583" xr:uid="{00000000-0005-0000-0000-0000C7400000}"/>
    <cellStyle name="Normal 2 2 2 2 5 15 2 7" xfId="16584" xr:uid="{00000000-0005-0000-0000-0000C8400000}"/>
    <cellStyle name="Normal 2 2 2 2 5 15 2 8" xfId="16585" xr:uid="{00000000-0005-0000-0000-0000C9400000}"/>
    <cellStyle name="Normal 2 2 2 2 5 15 2 9" xfId="16586" xr:uid="{00000000-0005-0000-0000-0000CA400000}"/>
    <cellStyle name="Normal 2 2 2 2 5 15 3" xfId="16587" xr:uid="{00000000-0005-0000-0000-0000CB400000}"/>
    <cellStyle name="Normal 2 2 2 2 5 15 3 10" xfId="16588" xr:uid="{00000000-0005-0000-0000-0000CC400000}"/>
    <cellStyle name="Normal 2 2 2 2 5 15 3 2" xfId="16589" xr:uid="{00000000-0005-0000-0000-0000CD400000}"/>
    <cellStyle name="Normal 2 2 2 2 5 15 3 3" xfId="16590" xr:uid="{00000000-0005-0000-0000-0000CE400000}"/>
    <cellStyle name="Normal 2 2 2 2 5 15 3 4" xfId="16591" xr:uid="{00000000-0005-0000-0000-0000CF400000}"/>
    <cellStyle name="Normal 2 2 2 2 5 15 3 5" xfId="16592" xr:uid="{00000000-0005-0000-0000-0000D0400000}"/>
    <cellStyle name="Normal 2 2 2 2 5 15 3 6" xfId="16593" xr:uid="{00000000-0005-0000-0000-0000D1400000}"/>
    <cellStyle name="Normal 2 2 2 2 5 15 3 7" xfId="16594" xr:uid="{00000000-0005-0000-0000-0000D2400000}"/>
    <cellStyle name="Normal 2 2 2 2 5 15 3 8" xfId="16595" xr:uid="{00000000-0005-0000-0000-0000D3400000}"/>
    <cellStyle name="Normal 2 2 2 2 5 15 3 9" xfId="16596" xr:uid="{00000000-0005-0000-0000-0000D4400000}"/>
    <cellStyle name="Normal 2 2 2 2 5 15 4" xfId="16597" xr:uid="{00000000-0005-0000-0000-0000D5400000}"/>
    <cellStyle name="Normal 2 2 2 2 5 15 4 10" xfId="16598" xr:uid="{00000000-0005-0000-0000-0000D6400000}"/>
    <cellStyle name="Normal 2 2 2 2 5 15 4 2" xfId="16599" xr:uid="{00000000-0005-0000-0000-0000D7400000}"/>
    <cellStyle name="Normal 2 2 2 2 5 15 4 3" xfId="16600" xr:uid="{00000000-0005-0000-0000-0000D8400000}"/>
    <cellStyle name="Normal 2 2 2 2 5 15 4 4" xfId="16601" xr:uid="{00000000-0005-0000-0000-0000D9400000}"/>
    <cellStyle name="Normal 2 2 2 2 5 15 4 5" xfId="16602" xr:uid="{00000000-0005-0000-0000-0000DA400000}"/>
    <cellStyle name="Normal 2 2 2 2 5 15 4 6" xfId="16603" xr:uid="{00000000-0005-0000-0000-0000DB400000}"/>
    <cellStyle name="Normal 2 2 2 2 5 15 4 7" xfId="16604" xr:uid="{00000000-0005-0000-0000-0000DC400000}"/>
    <cellStyle name="Normal 2 2 2 2 5 15 4 8" xfId="16605" xr:uid="{00000000-0005-0000-0000-0000DD400000}"/>
    <cellStyle name="Normal 2 2 2 2 5 15 4 9" xfId="16606" xr:uid="{00000000-0005-0000-0000-0000DE400000}"/>
    <cellStyle name="Normal 2 2 2 2 5 15 5" xfId="16607" xr:uid="{00000000-0005-0000-0000-0000DF400000}"/>
    <cellStyle name="Normal 2 2 2 2 5 15 5 10" xfId="16608" xr:uid="{00000000-0005-0000-0000-0000E0400000}"/>
    <cellStyle name="Normal 2 2 2 2 5 15 5 2" xfId="16609" xr:uid="{00000000-0005-0000-0000-0000E1400000}"/>
    <cellStyle name="Normal 2 2 2 2 5 15 5 3" xfId="16610" xr:uid="{00000000-0005-0000-0000-0000E2400000}"/>
    <cellStyle name="Normal 2 2 2 2 5 15 5 4" xfId="16611" xr:uid="{00000000-0005-0000-0000-0000E3400000}"/>
    <cellStyle name="Normal 2 2 2 2 5 15 5 5" xfId="16612" xr:uid="{00000000-0005-0000-0000-0000E4400000}"/>
    <cellStyle name="Normal 2 2 2 2 5 15 5 6" xfId="16613" xr:uid="{00000000-0005-0000-0000-0000E5400000}"/>
    <cellStyle name="Normal 2 2 2 2 5 15 5 7" xfId="16614" xr:uid="{00000000-0005-0000-0000-0000E6400000}"/>
    <cellStyle name="Normal 2 2 2 2 5 15 5 8" xfId="16615" xr:uid="{00000000-0005-0000-0000-0000E7400000}"/>
    <cellStyle name="Normal 2 2 2 2 5 15 5 9" xfId="16616" xr:uid="{00000000-0005-0000-0000-0000E8400000}"/>
    <cellStyle name="Normal 2 2 2 2 5 15 6" xfId="16617" xr:uid="{00000000-0005-0000-0000-0000E9400000}"/>
    <cellStyle name="Normal 2 2 2 2 5 15 7" xfId="16618" xr:uid="{00000000-0005-0000-0000-0000EA400000}"/>
    <cellStyle name="Normal 2 2 2 2 5 15 8" xfId="16619" xr:uid="{00000000-0005-0000-0000-0000EB400000}"/>
    <cellStyle name="Normal 2 2 2 2 5 15 9" xfId="16620" xr:uid="{00000000-0005-0000-0000-0000EC400000}"/>
    <cellStyle name="Normal 2 2 2 2 5 16" xfId="16621" xr:uid="{00000000-0005-0000-0000-0000ED400000}"/>
    <cellStyle name="Normal 2 2 2 2 5 16 10" xfId="16622" xr:uid="{00000000-0005-0000-0000-0000EE400000}"/>
    <cellStyle name="Normal 2 2 2 2 5 16 11" xfId="16623" xr:uid="{00000000-0005-0000-0000-0000EF400000}"/>
    <cellStyle name="Normal 2 2 2 2 5 16 12" xfId="16624" xr:uid="{00000000-0005-0000-0000-0000F0400000}"/>
    <cellStyle name="Normal 2 2 2 2 5 16 13" xfId="16625" xr:uid="{00000000-0005-0000-0000-0000F1400000}"/>
    <cellStyle name="Normal 2 2 2 2 5 16 14" xfId="16626" xr:uid="{00000000-0005-0000-0000-0000F2400000}"/>
    <cellStyle name="Normal 2 2 2 2 5 16 2" xfId="16627" xr:uid="{00000000-0005-0000-0000-0000F3400000}"/>
    <cellStyle name="Normal 2 2 2 2 5 16 2 10" xfId="16628" xr:uid="{00000000-0005-0000-0000-0000F4400000}"/>
    <cellStyle name="Normal 2 2 2 2 5 16 2 2" xfId="16629" xr:uid="{00000000-0005-0000-0000-0000F5400000}"/>
    <cellStyle name="Normal 2 2 2 2 5 16 2 3" xfId="16630" xr:uid="{00000000-0005-0000-0000-0000F6400000}"/>
    <cellStyle name="Normal 2 2 2 2 5 16 2 4" xfId="16631" xr:uid="{00000000-0005-0000-0000-0000F7400000}"/>
    <cellStyle name="Normal 2 2 2 2 5 16 2 5" xfId="16632" xr:uid="{00000000-0005-0000-0000-0000F8400000}"/>
    <cellStyle name="Normal 2 2 2 2 5 16 2 6" xfId="16633" xr:uid="{00000000-0005-0000-0000-0000F9400000}"/>
    <cellStyle name="Normal 2 2 2 2 5 16 2 7" xfId="16634" xr:uid="{00000000-0005-0000-0000-0000FA400000}"/>
    <cellStyle name="Normal 2 2 2 2 5 16 2 8" xfId="16635" xr:uid="{00000000-0005-0000-0000-0000FB400000}"/>
    <cellStyle name="Normal 2 2 2 2 5 16 2 9" xfId="16636" xr:uid="{00000000-0005-0000-0000-0000FC400000}"/>
    <cellStyle name="Normal 2 2 2 2 5 16 3" xfId="16637" xr:uid="{00000000-0005-0000-0000-0000FD400000}"/>
    <cellStyle name="Normal 2 2 2 2 5 16 3 10" xfId="16638" xr:uid="{00000000-0005-0000-0000-0000FE400000}"/>
    <cellStyle name="Normal 2 2 2 2 5 16 3 2" xfId="16639" xr:uid="{00000000-0005-0000-0000-0000FF400000}"/>
    <cellStyle name="Normal 2 2 2 2 5 16 3 3" xfId="16640" xr:uid="{00000000-0005-0000-0000-000000410000}"/>
    <cellStyle name="Normal 2 2 2 2 5 16 3 4" xfId="16641" xr:uid="{00000000-0005-0000-0000-000001410000}"/>
    <cellStyle name="Normal 2 2 2 2 5 16 3 5" xfId="16642" xr:uid="{00000000-0005-0000-0000-000002410000}"/>
    <cellStyle name="Normal 2 2 2 2 5 16 3 6" xfId="16643" xr:uid="{00000000-0005-0000-0000-000003410000}"/>
    <cellStyle name="Normal 2 2 2 2 5 16 3 7" xfId="16644" xr:uid="{00000000-0005-0000-0000-000004410000}"/>
    <cellStyle name="Normal 2 2 2 2 5 16 3 8" xfId="16645" xr:uid="{00000000-0005-0000-0000-000005410000}"/>
    <cellStyle name="Normal 2 2 2 2 5 16 3 9" xfId="16646" xr:uid="{00000000-0005-0000-0000-000006410000}"/>
    <cellStyle name="Normal 2 2 2 2 5 16 4" xfId="16647" xr:uid="{00000000-0005-0000-0000-000007410000}"/>
    <cellStyle name="Normal 2 2 2 2 5 16 4 10" xfId="16648" xr:uid="{00000000-0005-0000-0000-000008410000}"/>
    <cellStyle name="Normal 2 2 2 2 5 16 4 2" xfId="16649" xr:uid="{00000000-0005-0000-0000-000009410000}"/>
    <cellStyle name="Normal 2 2 2 2 5 16 4 3" xfId="16650" xr:uid="{00000000-0005-0000-0000-00000A410000}"/>
    <cellStyle name="Normal 2 2 2 2 5 16 4 4" xfId="16651" xr:uid="{00000000-0005-0000-0000-00000B410000}"/>
    <cellStyle name="Normal 2 2 2 2 5 16 4 5" xfId="16652" xr:uid="{00000000-0005-0000-0000-00000C410000}"/>
    <cellStyle name="Normal 2 2 2 2 5 16 4 6" xfId="16653" xr:uid="{00000000-0005-0000-0000-00000D410000}"/>
    <cellStyle name="Normal 2 2 2 2 5 16 4 7" xfId="16654" xr:uid="{00000000-0005-0000-0000-00000E410000}"/>
    <cellStyle name="Normal 2 2 2 2 5 16 4 8" xfId="16655" xr:uid="{00000000-0005-0000-0000-00000F410000}"/>
    <cellStyle name="Normal 2 2 2 2 5 16 4 9" xfId="16656" xr:uid="{00000000-0005-0000-0000-000010410000}"/>
    <cellStyle name="Normal 2 2 2 2 5 16 5" xfId="16657" xr:uid="{00000000-0005-0000-0000-000011410000}"/>
    <cellStyle name="Normal 2 2 2 2 5 16 5 10" xfId="16658" xr:uid="{00000000-0005-0000-0000-000012410000}"/>
    <cellStyle name="Normal 2 2 2 2 5 16 5 2" xfId="16659" xr:uid="{00000000-0005-0000-0000-000013410000}"/>
    <cellStyle name="Normal 2 2 2 2 5 16 5 3" xfId="16660" xr:uid="{00000000-0005-0000-0000-000014410000}"/>
    <cellStyle name="Normal 2 2 2 2 5 16 5 4" xfId="16661" xr:uid="{00000000-0005-0000-0000-000015410000}"/>
    <cellStyle name="Normal 2 2 2 2 5 16 5 5" xfId="16662" xr:uid="{00000000-0005-0000-0000-000016410000}"/>
    <cellStyle name="Normal 2 2 2 2 5 16 5 6" xfId="16663" xr:uid="{00000000-0005-0000-0000-000017410000}"/>
    <cellStyle name="Normal 2 2 2 2 5 16 5 7" xfId="16664" xr:uid="{00000000-0005-0000-0000-000018410000}"/>
    <cellStyle name="Normal 2 2 2 2 5 16 5 8" xfId="16665" xr:uid="{00000000-0005-0000-0000-000019410000}"/>
    <cellStyle name="Normal 2 2 2 2 5 16 5 9" xfId="16666" xr:uid="{00000000-0005-0000-0000-00001A410000}"/>
    <cellStyle name="Normal 2 2 2 2 5 16 6" xfId="16667" xr:uid="{00000000-0005-0000-0000-00001B410000}"/>
    <cellStyle name="Normal 2 2 2 2 5 16 7" xfId="16668" xr:uid="{00000000-0005-0000-0000-00001C410000}"/>
    <cellStyle name="Normal 2 2 2 2 5 16 8" xfId="16669" xr:uid="{00000000-0005-0000-0000-00001D410000}"/>
    <cellStyle name="Normal 2 2 2 2 5 16 9" xfId="16670" xr:uid="{00000000-0005-0000-0000-00001E410000}"/>
    <cellStyle name="Normal 2 2 2 2 5 17" xfId="16671" xr:uid="{00000000-0005-0000-0000-00001F410000}"/>
    <cellStyle name="Normal 2 2 2 2 5 17 10" xfId="16672" xr:uid="{00000000-0005-0000-0000-000020410000}"/>
    <cellStyle name="Normal 2 2 2 2 5 17 11" xfId="16673" xr:uid="{00000000-0005-0000-0000-000021410000}"/>
    <cellStyle name="Normal 2 2 2 2 5 17 12" xfId="16674" xr:uid="{00000000-0005-0000-0000-000022410000}"/>
    <cellStyle name="Normal 2 2 2 2 5 17 13" xfId="16675" xr:uid="{00000000-0005-0000-0000-000023410000}"/>
    <cellStyle name="Normal 2 2 2 2 5 17 14" xfId="16676" xr:uid="{00000000-0005-0000-0000-000024410000}"/>
    <cellStyle name="Normal 2 2 2 2 5 17 2" xfId="16677" xr:uid="{00000000-0005-0000-0000-000025410000}"/>
    <cellStyle name="Normal 2 2 2 2 5 17 2 10" xfId="16678" xr:uid="{00000000-0005-0000-0000-000026410000}"/>
    <cellStyle name="Normal 2 2 2 2 5 17 2 2" xfId="16679" xr:uid="{00000000-0005-0000-0000-000027410000}"/>
    <cellStyle name="Normal 2 2 2 2 5 17 2 3" xfId="16680" xr:uid="{00000000-0005-0000-0000-000028410000}"/>
    <cellStyle name="Normal 2 2 2 2 5 17 2 4" xfId="16681" xr:uid="{00000000-0005-0000-0000-000029410000}"/>
    <cellStyle name="Normal 2 2 2 2 5 17 2 5" xfId="16682" xr:uid="{00000000-0005-0000-0000-00002A410000}"/>
    <cellStyle name="Normal 2 2 2 2 5 17 2 6" xfId="16683" xr:uid="{00000000-0005-0000-0000-00002B410000}"/>
    <cellStyle name="Normal 2 2 2 2 5 17 2 7" xfId="16684" xr:uid="{00000000-0005-0000-0000-00002C410000}"/>
    <cellStyle name="Normal 2 2 2 2 5 17 2 8" xfId="16685" xr:uid="{00000000-0005-0000-0000-00002D410000}"/>
    <cellStyle name="Normal 2 2 2 2 5 17 2 9" xfId="16686" xr:uid="{00000000-0005-0000-0000-00002E410000}"/>
    <cellStyle name="Normal 2 2 2 2 5 17 3" xfId="16687" xr:uid="{00000000-0005-0000-0000-00002F410000}"/>
    <cellStyle name="Normal 2 2 2 2 5 17 3 10" xfId="16688" xr:uid="{00000000-0005-0000-0000-000030410000}"/>
    <cellStyle name="Normal 2 2 2 2 5 17 3 2" xfId="16689" xr:uid="{00000000-0005-0000-0000-000031410000}"/>
    <cellStyle name="Normal 2 2 2 2 5 17 3 3" xfId="16690" xr:uid="{00000000-0005-0000-0000-000032410000}"/>
    <cellStyle name="Normal 2 2 2 2 5 17 3 4" xfId="16691" xr:uid="{00000000-0005-0000-0000-000033410000}"/>
    <cellStyle name="Normal 2 2 2 2 5 17 3 5" xfId="16692" xr:uid="{00000000-0005-0000-0000-000034410000}"/>
    <cellStyle name="Normal 2 2 2 2 5 17 3 6" xfId="16693" xr:uid="{00000000-0005-0000-0000-000035410000}"/>
    <cellStyle name="Normal 2 2 2 2 5 17 3 7" xfId="16694" xr:uid="{00000000-0005-0000-0000-000036410000}"/>
    <cellStyle name="Normal 2 2 2 2 5 17 3 8" xfId="16695" xr:uid="{00000000-0005-0000-0000-000037410000}"/>
    <cellStyle name="Normal 2 2 2 2 5 17 3 9" xfId="16696" xr:uid="{00000000-0005-0000-0000-000038410000}"/>
    <cellStyle name="Normal 2 2 2 2 5 17 4" xfId="16697" xr:uid="{00000000-0005-0000-0000-000039410000}"/>
    <cellStyle name="Normal 2 2 2 2 5 17 4 10" xfId="16698" xr:uid="{00000000-0005-0000-0000-00003A410000}"/>
    <cellStyle name="Normal 2 2 2 2 5 17 4 2" xfId="16699" xr:uid="{00000000-0005-0000-0000-00003B410000}"/>
    <cellStyle name="Normal 2 2 2 2 5 17 4 3" xfId="16700" xr:uid="{00000000-0005-0000-0000-00003C410000}"/>
    <cellStyle name="Normal 2 2 2 2 5 17 4 4" xfId="16701" xr:uid="{00000000-0005-0000-0000-00003D410000}"/>
    <cellStyle name="Normal 2 2 2 2 5 17 4 5" xfId="16702" xr:uid="{00000000-0005-0000-0000-00003E410000}"/>
    <cellStyle name="Normal 2 2 2 2 5 17 4 6" xfId="16703" xr:uid="{00000000-0005-0000-0000-00003F410000}"/>
    <cellStyle name="Normal 2 2 2 2 5 17 4 7" xfId="16704" xr:uid="{00000000-0005-0000-0000-000040410000}"/>
    <cellStyle name="Normal 2 2 2 2 5 17 4 8" xfId="16705" xr:uid="{00000000-0005-0000-0000-000041410000}"/>
    <cellStyle name="Normal 2 2 2 2 5 17 4 9" xfId="16706" xr:uid="{00000000-0005-0000-0000-000042410000}"/>
    <cellStyle name="Normal 2 2 2 2 5 17 5" xfId="16707" xr:uid="{00000000-0005-0000-0000-000043410000}"/>
    <cellStyle name="Normal 2 2 2 2 5 17 5 10" xfId="16708" xr:uid="{00000000-0005-0000-0000-000044410000}"/>
    <cellStyle name="Normal 2 2 2 2 5 17 5 2" xfId="16709" xr:uid="{00000000-0005-0000-0000-000045410000}"/>
    <cellStyle name="Normal 2 2 2 2 5 17 5 3" xfId="16710" xr:uid="{00000000-0005-0000-0000-000046410000}"/>
    <cellStyle name="Normal 2 2 2 2 5 17 5 4" xfId="16711" xr:uid="{00000000-0005-0000-0000-000047410000}"/>
    <cellStyle name="Normal 2 2 2 2 5 17 5 5" xfId="16712" xr:uid="{00000000-0005-0000-0000-000048410000}"/>
    <cellStyle name="Normal 2 2 2 2 5 17 5 6" xfId="16713" xr:uid="{00000000-0005-0000-0000-000049410000}"/>
    <cellStyle name="Normal 2 2 2 2 5 17 5 7" xfId="16714" xr:uid="{00000000-0005-0000-0000-00004A410000}"/>
    <cellStyle name="Normal 2 2 2 2 5 17 5 8" xfId="16715" xr:uid="{00000000-0005-0000-0000-00004B410000}"/>
    <cellStyle name="Normal 2 2 2 2 5 17 5 9" xfId="16716" xr:uid="{00000000-0005-0000-0000-00004C410000}"/>
    <cellStyle name="Normal 2 2 2 2 5 17 6" xfId="16717" xr:uid="{00000000-0005-0000-0000-00004D410000}"/>
    <cellStyle name="Normal 2 2 2 2 5 17 7" xfId="16718" xr:uid="{00000000-0005-0000-0000-00004E410000}"/>
    <cellStyle name="Normal 2 2 2 2 5 17 8" xfId="16719" xr:uid="{00000000-0005-0000-0000-00004F410000}"/>
    <cellStyle name="Normal 2 2 2 2 5 17 9" xfId="16720" xr:uid="{00000000-0005-0000-0000-000050410000}"/>
    <cellStyle name="Normal 2 2 2 2 5 18" xfId="16721" xr:uid="{00000000-0005-0000-0000-000051410000}"/>
    <cellStyle name="Normal 2 2 2 2 5 18 10" xfId="16722" xr:uid="{00000000-0005-0000-0000-000052410000}"/>
    <cellStyle name="Normal 2 2 2 2 5 18 11" xfId="16723" xr:uid="{00000000-0005-0000-0000-000053410000}"/>
    <cellStyle name="Normal 2 2 2 2 5 18 12" xfId="16724" xr:uid="{00000000-0005-0000-0000-000054410000}"/>
    <cellStyle name="Normal 2 2 2 2 5 18 13" xfId="16725" xr:uid="{00000000-0005-0000-0000-000055410000}"/>
    <cellStyle name="Normal 2 2 2 2 5 18 14" xfId="16726" xr:uid="{00000000-0005-0000-0000-000056410000}"/>
    <cellStyle name="Normal 2 2 2 2 5 18 2" xfId="16727" xr:uid="{00000000-0005-0000-0000-000057410000}"/>
    <cellStyle name="Normal 2 2 2 2 5 18 2 10" xfId="16728" xr:uid="{00000000-0005-0000-0000-000058410000}"/>
    <cellStyle name="Normal 2 2 2 2 5 18 2 2" xfId="16729" xr:uid="{00000000-0005-0000-0000-000059410000}"/>
    <cellStyle name="Normal 2 2 2 2 5 18 2 3" xfId="16730" xr:uid="{00000000-0005-0000-0000-00005A410000}"/>
    <cellStyle name="Normal 2 2 2 2 5 18 2 4" xfId="16731" xr:uid="{00000000-0005-0000-0000-00005B410000}"/>
    <cellStyle name="Normal 2 2 2 2 5 18 2 5" xfId="16732" xr:uid="{00000000-0005-0000-0000-00005C410000}"/>
    <cellStyle name="Normal 2 2 2 2 5 18 2 6" xfId="16733" xr:uid="{00000000-0005-0000-0000-00005D410000}"/>
    <cellStyle name="Normal 2 2 2 2 5 18 2 7" xfId="16734" xr:uid="{00000000-0005-0000-0000-00005E410000}"/>
    <cellStyle name="Normal 2 2 2 2 5 18 2 8" xfId="16735" xr:uid="{00000000-0005-0000-0000-00005F410000}"/>
    <cellStyle name="Normal 2 2 2 2 5 18 2 9" xfId="16736" xr:uid="{00000000-0005-0000-0000-000060410000}"/>
    <cellStyle name="Normal 2 2 2 2 5 18 3" xfId="16737" xr:uid="{00000000-0005-0000-0000-000061410000}"/>
    <cellStyle name="Normal 2 2 2 2 5 18 3 10" xfId="16738" xr:uid="{00000000-0005-0000-0000-000062410000}"/>
    <cellStyle name="Normal 2 2 2 2 5 18 3 2" xfId="16739" xr:uid="{00000000-0005-0000-0000-000063410000}"/>
    <cellStyle name="Normal 2 2 2 2 5 18 3 3" xfId="16740" xr:uid="{00000000-0005-0000-0000-000064410000}"/>
    <cellStyle name="Normal 2 2 2 2 5 18 3 4" xfId="16741" xr:uid="{00000000-0005-0000-0000-000065410000}"/>
    <cellStyle name="Normal 2 2 2 2 5 18 3 5" xfId="16742" xr:uid="{00000000-0005-0000-0000-000066410000}"/>
    <cellStyle name="Normal 2 2 2 2 5 18 3 6" xfId="16743" xr:uid="{00000000-0005-0000-0000-000067410000}"/>
    <cellStyle name="Normal 2 2 2 2 5 18 3 7" xfId="16744" xr:uid="{00000000-0005-0000-0000-000068410000}"/>
    <cellStyle name="Normal 2 2 2 2 5 18 3 8" xfId="16745" xr:uid="{00000000-0005-0000-0000-000069410000}"/>
    <cellStyle name="Normal 2 2 2 2 5 18 3 9" xfId="16746" xr:uid="{00000000-0005-0000-0000-00006A410000}"/>
    <cellStyle name="Normal 2 2 2 2 5 18 4" xfId="16747" xr:uid="{00000000-0005-0000-0000-00006B410000}"/>
    <cellStyle name="Normal 2 2 2 2 5 18 4 10" xfId="16748" xr:uid="{00000000-0005-0000-0000-00006C410000}"/>
    <cellStyle name="Normal 2 2 2 2 5 18 4 2" xfId="16749" xr:uid="{00000000-0005-0000-0000-00006D410000}"/>
    <cellStyle name="Normal 2 2 2 2 5 18 4 3" xfId="16750" xr:uid="{00000000-0005-0000-0000-00006E410000}"/>
    <cellStyle name="Normal 2 2 2 2 5 18 4 4" xfId="16751" xr:uid="{00000000-0005-0000-0000-00006F410000}"/>
    <cellStyle name="Normal 2 2 2 2 5 18 4 5" xfId="16752" xr:uid="{00000000-0005-0000-0000-000070410000}"/>
    <cellStyle name="Normal 2 2 2 2 5 18 4 6" xfId="16753" xr:uid="{00000000-0005-0000-0000-000071410000}"/>
    <cellStyle name="Normal 2 2 2 2 5 18 4 7" xfId="16754" xr:uid="{00000000-0005-0000-0000-000072410000}"/>
    <cellStyle name="Normal 2 2 2 2 5 18 4 8" xfId="16755" xr:uid="{00000000-0005-0000-0000-000073410000}"/>
    <cellStyle name="Normal 2 2 2 2 5 18 4 9" xfId="16756" xr:uid="{00000000-0005-0000-0000-000074410000}"/>
    <cellStyle name="Normal 2 2 2 2 5 18 5" xfId="16757" xr:uid="{00000000-0005-0000-0000-000075410000}"/>
    <cellStyle name="Normal 2 2 2 2 5 18 5 10" xfId="16758" xr:uid="{00000000-0005-0000-0000-000076410000}"/>
    <cellStyle name="Normal 2 2 2 2 5 18 5 2" xfId="16759" xr:uid="{00000000-0005-0000-0000-000077410000}"/>
    <cellStyle name="Normal 2 2 2 2 5 18 5 3" xfId="16760" xr:uid="{00000000-0005-0000-0000-000078410000}"/>
    <cellStyle name="Normal 2 2 2 2 5 18 5 4" xfId="16761" xr:uid="{00000000-0005-0000-0000-000079410000}"/>
    <cellStyle name="Normal 2 2 2 2 5 18 5 5" xfId="16762" xr:uid="{00000000-0005-0000-0000-00007A410000}"/>
    <cellStyle name="Normal 2 2 2 2 5 18 5 6" xfId="16763" xr:uid="{00000000-0005-0000-0000-00007B410000}"/>
    <cellStyle name="Normal 2 2 2 2 5 18 5 7" xfId="16764" xr:uid="{00000000-0005-0000-0000-00007C410000}"/>
    <cellStyle name="Normal 2 2 2 2 5 18 5 8" xfId="16765" xr:uid="{00000000-0005-0000-0000-00007D410000}"/>
    <cellStyle name="Normal 2 2 2 2 5 18 5 9" xfId="16766" xr:uid="{00000000-0005-0000-0000-00007E410000}"/>
    <cellStyle name="Normal 2 2 2 2 5 18 6" xfId="16767" xr:uid="{00000000-0005-0000-0000-00007F410000}"/>
    <cellStyle name="Normal 2 2 2 2 5 18 7" xfId="16768" xr:uid="{00000000-0005-0000-0000-000080410000}"/>
    <cellStyle name="Normal 2 2 2 2 5 18 8" xfId="16769" xr:uid="{00000000-0005-0000-0000-000081410000}"/>
    <cellStyle name="Normal 2 2 2 2 5 18 9" xfId="16770" xr:uid="{00000000-0005-0000-0000-000082410000}"/>
    <cellStyle name="Normal 2 2 2 2 5 19" xfId="16771" xr:uid="{00000000-0005-0000-0000-000083410000}"/>
    <cellStyle name="Normal 2 2 2 2 5 19 10" xfId="16772" xr:uid="{00000000-0005-0000-0000-000084410000}"/>
    <cellStyle name="Normal 2 2 2 2 5 19 11" xfId="16773" xr:uid="{00000000-0005-0000-0000-000085410000}"/>
    <cellStyle name="Normal 2 2 2 2 5 19 12" xfId="16774" xr:uid="{00000000-0005-0000-0000-000086410000}"/>
    <cellStyle name="Normal 2 2 2 2 5 19 13" xfId="16775" xr:uid="{00000000-0005-0000-0000-000087410000}"/>
    <cellStyle name="Normal 2 2 2 2 5 19 14" xfId="16776" xr:uid="{00000000-0005-0000-0000-000088410000}"/>
    <cellStyle name="Normal 2 2 2 2 5 19 2" xfId="16777" xr:uid="{00000000-0005-0000-0000-000089410000}"/>
    <cellStyle name="Normal 2 2 2 2 5 19 2 10" xfId="16778" xr:uid="{00000000-0005-0000-0000-00008A410000}"/>
    <cellStyle name="Normal 2 2 2 2 5 19 2 2" xfId="16779" xr:uid="{00000000-0005-0000-0000-00008B410000}"/>
    <cellStyle name="Normal 2 2 2 2 5 19 2 3" xfId="16780" xr:uid="{00000000-0005-0000-0000-00008C410000}"/>
    <cellStyle name="Normal 2 2 2 2 5 19 2 4" xfId="16781" xr:uid="{00000000-0005-0000-0000-00008D410000}"/>
    <cellStyle name="Normal 2 2 2 2 5 19 2 5" xfId="16782" xr:uid="{00000000-0005-0000-0000-00008E410000}"/>
    <cellStyle name="Normal 2 2 2 2 5 19 2 6" xfId="16783" xr:uid="{00000000-0005-0000-0000-00008F410000}"/>
    <cellStyle name="Normal 2 2 2 2 5 19 2 7" xfId="16784" xr:uid="{00000000-0005-0000-0000-000090410000}"/>
    <cellStyle name="Normal 2 2 2 2 5 19 2 8" xfId="16785" xr:uid="{00000000-0005-0000-0000-000091410000}"/>
    <cellStyle name="Normal 2 2 2 2 5 19 2 9" xfId="16786" xr:uid="{00000000-0005-0000-0000-000092410000}"/>
    <cellStyle name="Normal 2 2 2 2 5 19 3" xfId="16787" xr:uid="{00000000-0005-0000-0000-000093410000}"/>
    <cellStyle name="Normal 2 2 2 2 5 19 3 10" xfId="16788" xr:uid="{00000000-0005-0000-0000-000094410000}"/>
    <cellStyle name="Normal 2 2 2 2 5 19 3 2" xfId="16789" xr:uid="{00000000-0005-0000-0000-000095410000}"/>
    <cellStyle name="Normal 2 2 2 2 5 19 3 3" xfId="16790" xr:uid="{00000000-0005-0000-0000-000096410000}"/>
    <cellStyle name="Normal 2 2 2 2 5 19 3 4" xfId="16791" xr:uid="{00000000-0005-0000-0000-000097410000}"/>
    <cellStyle name="Normal 2 2 2 2 5 19 3 5" xfId="16792" xr:uid="{00000000-0005-0000-0000-000098410000}"/>
    <cellStyle name="Normal 2 2 2 2 5 19 3 6" xfId="16793" xr:uid="{00000000-0005-0000-0000-000099410000}"/>
    <cellStyle name="Normal 2 2 2 2 5 19 3 7" xfId="16794" xr:uid="{00000000-0005-0000-0000-00009A410000}"/>
    <cellStyle name="Normal 2 2 2 2 5 19 3 8" xfId="16795" xr:uid="{00000000-0005-0000-0000-00009B410000}"/>
    <cellStyle name="Normal 2 2 2 2 5 19 3 9" xfId="16796" xr:uid="{00000000-0005-0000-0000-00009C410000}"/>
    <cellStyle name="Normal 2 2 2 2 5 19 4" xfId="16797" xr:uid="{00000000-0005-0000-0000-00009D410000}"/>
    <cellStyle name="Normal 2 2 2 2 5 19 4 10" xfId="16798" xr:uid="{00000000-0005-0000-0000-00009E410000}"/>
    <cellStyle name="Normal 2 2 2 2 5 19 4 2" xfId="16799" xr:uid="{00000000-0005-0000-0000-00009F410000}"/>
    <cellStyle name="Normal 2 2 2 2 5 19 4 3" xfId="16800" xr:uid="{00000000-0005-0000-0000-0000A0410000}"/>
    <cellStyle name="Normal 2 2 2 2 5 19 4 4" xfId="16801" xr:uid="{00000000-0005-0000-0000-0000A1410000}"/>
    <cellStyle name="Normal 2 2 2 2 5 19 4 5" xfId="16802" xr:uid="{00000000-0005-0000-0000-0000A2410000}"/>
    <cellStyle name="Normal 2 2 2 2 5 19 4 6" xfId="16803" xr:uid="{00000000-0005-0000-0000-0000A3410000}"/>
    <cellStyle name="Normal 2 2 2 2 5 19 4 7" xfId="16804" xr:uid="{00000000-0005-0000-0000-0000A4410000}"/>
    <cellStyle name="Normal 2 2 2 2 5 19 4 8" xfId="16805" xr:uid="{00000000-0005-0000-0000-0000A5410000}"/>
    <cellStyle name="Normal 2 2 2 2 5 19 4 9" xfId="16806" xr:uid="{00000000-0005-0000-0000-0000A6410000}"/>
    <cellStyle name="Normal 2 2 2 2 5 19 5" xfId="16807" xr:uid="{00000000-0005-0000-0000-0000A7410000}"/>
    <cellStyle name="Normal 2 2 2 2 5 19 5 10" xfId="16808" xr:uid="{00000000-0005-0000-0000-0000A8410000}"/>
    <cellStyle name="Normal 2 2 2 2 5 19 5 2" xfId="16809" xr:uid="{00000000-0005-0000-0000-0000A9410000}"/>
    <cellStyle name="Normal 2 2 2 2 5 19 5 3" xfId="16810" xr:uid="{00000000-0005-0000-0000-0000AA410000}"/>
    <cellStyle name="Normal 2 2 2 2 5 19 5 4" xfId="16811" xr:uid="{00000000-0005-0000-0000-0000AB410000}"/>
    <cellStyle name="Normal 2 2 2 2 5 19 5 5" xfId="16812" xr:uid="{00000000-0005-0000-0000-0000AC410000}"/>
    <cellStyle name="Normal 2 2 2 2 5 19 5 6" xfId="16813" xr:uid="{00000000-0005-0000-0000-0000AD410000}"/>
    <cellStyle name="Normal 2 2 2 2 5 19 5 7" xfId="16814" xr:uid="{00000000-0005-0000-0000-0000AE410000}"/>
    <cellStyle name="Normal 2 2 2 2 5 19 5 8" xfId="16815" xr:uid="{00000000-0005-0000-0000-0000AF410000}"/>
    <cellStyle name="Normal 2 2 2 2 5 19 5 9" xfId="16816" xr:uid="{00000000-0005-0000-0000-0000B0410000}"/>
    <cellStyle name="Normal 2 2 2 2 5 19 6" xfId="16817" xr:uid="{00000000-0005-0000-0000-0000B1410000}"/>
    <cellStyle name="Normal 2 2 2 2 5 19 7" xfId="16818" xr:uid="{00000000-0005-0000-0000-0000B2410000}"/>
    <cellStyle name="Normal 2 2 2 2 5 19 8" xfId="16819" xr:uid="{00000000-0005-0000-0000-0000B3410000}"/>
    <cellStyle name="Normal 2 2 2 2 5 19 9" xfId="16820" xr:uid="{00000000-0005-0000-0000-0000B4410000}"/>
    <cellStyle name="Normal 2 2 2 2 5 2" xfId="16821" xr:uid="{00000000-0005-0000-0000-0000B5410000}"/>
    <cellStyle name="Normal 2 2 2 2 5 2 10" xfId="16822" xr:uid="{00000000-0005-0000-0000-0000B6410000}"/>
    <cellStyle name="Normal 2 2 2 2 5 2 11" xfId="16823" xr:uid="{00000000-0005-0000-0000-0000B7410000}"/>
    <cellStyle name="Normal 2 2 2 2 5 2 12" xfId="16824" xr:uid="{00000000-0005-0000-0000-0000B8410000}"/>
    <cellStyle name="Normal 2 2 2 2 5 2 13" xfId="16825" xr:uid="{00000000-0005-0000-0000-0000B9410000}"/>
    <cellStyle name="Normal 2 2 2 2 5 2 14" xfId="16826" xr:uid="{00000000-0005-0000-0000-0000BA410000}"/>
    <cellStyle name="Normal 2 2 2 2 5 2 15" xfId="16827" xr:uid="{00000000-0005-0000-0000-0000BB410000}"/>
    <cellStyle name="Normal 2 2 2 2 5 2 16" xfId="16828" xr:uid="{00000000-0005-0000-0000-0000BC410000}"/>
    <cellStyle name="Normal 2 2 2 2 5 2 17" xfId="16829" xr:uid="{00000000-0005-0000-0000-0000BD410000}"/>
    <cellStyle name="Normal 2 2 2 2 5 2 18" xfId="16830" xr:uid="{00000000-0005-0000-0000-0000BE410000}"/>
    <cellStyle name="Normal 2 2 2 2 5 2 19" xfId="16831" xr:uid="{00000000-0005-0000-0000-0000BF410000}"/>
    <cellStyle name="Normal 2 2 2 2 5 2 2" xfId="16832" xr:uid="{00000000-0005-0000-0000-0000C0410000}"/>
    <cellStyle name="Normal 2 2 2 2 5 2 20" xfId="16833" xr:uid="{00000000-0005-0000-0000-0000C1410000}"/>
    <cellStyle name="Normal 2 2 2 2 5 2 21" xfId="16834" xr:uid="{00000000-0005-0000-0000-0000C2410000}"/>
    <cellStyle name="Normal 2 2 2 2 5 2 21 10" xfId="16835" xr:uid="{00000000-0005-0000-0000-0000C3410000}"/>
    <cellStyle name="Normal 2 2 2 2 5 2 21 2" xfId="16836" xr:uid="{00000000-0005-0000-0000-0000C4410000}"/>
    <cellStyle name="Normal 2 2 2 2 5 2 21 3" xfId="16837" xr:uid="{00000000-0005-0000-0000-0000C5410000}"/>
    <cellStyle name="Normal 2 2 2 2 5 2 21 4" xfId="16838" xr:uid="{00000000-0005-0000-0000-0000C6410000}"/>
    <cellStyle name="Normal 2 2 2 2 5 2 21 5" xfId="16839" xr:uid="{00000000-0005-0000-0000-0000C7410000}"/>
    <cellStyle name="Normal 2 2 2 2 5 2 21 6" xfId="16840" xr:uid="{00000000-0005-0000-0000-0000C8410000}"/>
    <cellStyle name="Normal 2 2 2 2 5 2 21 7" xfId="16841" xr:uid="{00000000-0005-0000-0000-0000C9410000}"/>
    <cellStyle name="Normal 2 2 2 2 5 2 21 8" xfId="16842" xr:uid="{00000000-0005-0000-0000-0000CA410000}"/>
    <cellStyle name="Normal 2 2 2 2 5 2 21 9" xfId="16843" xr:uid="{00000000-0005-0000-0000-0000CB410000}"/>
    <cellStyle name="Normal 2 2 2 2 5 2 22" xfId="16844" xr:uid="{00000000-0005-0000-0000-0000CC410000}"/>
    <cellStyle name="Normal 2 2 2 2 5 2 22 10" xfId="16845" xr:uid="{00000000-0005-0000-0000-0000CD410000}"/>
    <cellStyle name="Normal 2 2 2 2 5 2 22 2" xfId="16846" xr:uid="{00000000-0005-0000-0000-0000CE410000}"/>
    <cellStyle name="Normal 2 2 2 2 5 2 22 3" xfId="16847" xr:uid="{00000000-0005-0000-0000-0000CF410000}"/>
    <cellStyle name="Normal 2 2 2 2 5 2 22 4" xfId="16848" xr:uid="{00000000-0005-0000-0000-0000D0410000}"/>
    <cellStyle name="Normal 2 2 2 2 5 2 22 5" xfId="16849" xr:uid="{00000000-0005-0000-0000-0000D1410000}"/>
    <cellStyle name="Normal 2 2 2 2 5 2 22 6" xfId="16850" xr:uid="{00000000-0005-0000-0000-0000D2410000}"/>
    <cellStyle name="Normal 2 2 2 2 5 2 22 7" xfId="16851" xr:uid="{00000000-0005-0000-0000-0000D3410000}"/>
    <cellStyle name="Normal 2 2 2 2 5 2 22 8" xfId="16852" xr:uid="{00000000-0005-0000-0000-0000D4410000}"/>
    <cellStyle name="Normal 2 2 2 2 5 2 22 9" xfId="16853" xr:uid="{00000000-0005-0000-0000-0000D5410000}"/>
    <cellStyle name="Normal 2 2 2 2 5 2 23" xfId="16854" xr:uid="{00000000-0005-0000-0000-0000D6410000}"/>
    <cellStyle name="Normal 2 2 2 2 5 2 23 10" xfId="16855" xr:uid="{00000000-0005-0000-0000-0000D7410000}"/>
    <cellStyle name="Normal 2 2 2 2 5 2 23 2" xfId="16856" xr:uid="{00000000-0005-0000-0000-0000D8410000}"/>
    <cellStyle name="Normal 2 2 2 2 5 2 23 3" xfId="16857" xr:uid="{00000000-0005-0000-0000-0000D9410000}"/>
    <cellStyle name="Normal 2 2 2 2 5 2 23 4" xfId="16858" xr:uid="{00000000-0005-0000-0000-0000DA410000}"/>
    <cellStyle name="Normal 2 2 2 2 5 2 23 5" xfId="16859" xr:uid="{00000000-0005-0000-0000-0000DB410000}"/>
    <cellStyle name="Normal 2 2 2 2 5 2 23 6" xfId="16860" xr:uid="{00000000-0005-0000-0000-0000DC410000}"/>
    <cellStyle name="Normal 2 2 2 2 5 2 23 7" xfId="16861" xr:uid="{00000000-0005-0000-0000-0000DD410000}"/>
    <cellStyle name="Normal 2 2 2 2 5 2 23 8" xfId="16862" xr:uid="{00000000-0005-0000-0000-0000DE410000}"/>
    <cellStyle name="Normal 2 2 2 2 5 2 23 9" xfId="16863" xr:uid="{00000000-0005-0000-0000-0000DF410000}"/>
    <cellStyle name="Normal 2 2 2 2 5 2 24" xfId="16864" xr:uid="{00000000-0005-0000-0000-0000E0410000}"/>
    <cellStyle name="Normal 2 2 2 2 5 2 24 10" xfId="16865" xr:uid="{00000000-0005-0000-0000-0000E1410000}"/>
    <cellStyle name="Normal 2 2 2 2 5 2 24 2" xfId="16866" xr:uid="{00000000-0005-0000-0000-0000E2410000}"/>
    <cellStyle name="Normal 2 2 2 2 5 2 24 3" xfId="16867" xr:uid="{00000000-0005-0000-0000-0000E3410000}"/>
    <cellStyle name="Normal 2 2 2 2 5 2 24 4" xfId="16868" xr:uid="{00000000-0005-0000-0000-0000E4410000}"/>
    <cellStyle name="Normal 2 2 2 2 5 2 24 5" xfId="16869" xr:uid="{00000000-0005-0000-0000-0000E5410000}"/>
    <cellStyle name="Normal 2 2 2 2 5 2 24 6" xfId="16870" xr:uid="{00000000-0005-0000-0000-0000E6410000}"/>
    <cellStyle name="Normal 2 2 2 2 5 2 24 7" xfId="16871" xr:uid="{00000000-0005-0000-0000-0000E7410000}"/>
    <cellStyle name="Normal 2 2 2 2 5 2 24 8" xfId="16872" xr:uid="{00000000-0005-0000-0000-0000E8410000}"/>
    <cellStyle name="Normal 2 2 2 2 5 2 24 9" xfId="16873" xr:uid="{00000000-0005-0000-0000-0000E9410000}"/>
    <cellStyle name="Normal 2 2 2 2 5 2 25" xfId="16874" xr:uid="{00000000-0005-0000-0000-0000EA410000}"/>
    <cellStyle name="Normal 2 2 2 2 5 2 26" xfId="16875" xr:uid="{00000000-0005-0000-0000-0000EB410000}"/>
    <cellStyle name="Normal 2 2 2 2 5 2 27" xfId="16876" xr:uid="{00000000-0005-0000-0000-0000EC410000}"/>
    <cellStyle name="Normal 2 2 2 2 5 2 28" xfId="16877" xr:uid="{00000000-0005-0000-0000-0000ED410000}"/>
    <cellStyle name="Normal 2 2 2 2 5 2 29" xfId="16878" xr:uid="{00000000-0005-0000-0000-0000EE410000}"/>
    <cellStyle name="Normal 2 2 2 2 5 2 3" xfId="16879" xr:uid="{00000000-0005-0000-0000-0000EF410000}"/>
    <cellStyle name="Normal 2 2 2 2 5 2 30" xfId="16880" xr:uid="{00000000-0005-0000-0000-0000F0410000}"/>
    <cellStyle name="Normal 2 2 2 2 5 2 31" xfId="16881" xr:uid="{00000000-0005-0000-0000-0000F1410000}"/>
    <cellStyle name="Normal 2 2 2 2 5 2 32" xfId="16882" xr:uid="{00000000-0005-0000-0000-0000F2410000}"/>
    <cellStyle name="Normal 2 2 2 2 5 2 33" xfId="16883" xr:uid="{00000000-0005-0000-0000-0000F3410000}"/>
    <cellStyle name="Normal 2 2 2 2 5 2 4" xfId="16884" xr:uid="{00000000-0005-0000-0000-0000F4410000}"/>
    <cellStyle name="Normal 2 2 2 2 5 2 5" xfId="16885" xr:uid="{00000000-0005-0000-0000-0000F5410000}"/>
    <cellStyle name="Normal 2 2 2 2 5 2 6" xfId="16886" xr:uid="{00000000-0005-0000-0000-0000F6410000}"/>
    <cellStyle name="Normal 2 2 2 2 5 2 7" xfId="16887" xr:uid="{00000000-0005-0000-0000-0000F7410000}"/>
    <cellStyle name="Normal 2 2 2 2 5 2 8" xfId="16888" xr:uid="{00000000-0005-0000-0000-0000F8410000}"/>
    <cellStyle name="Normal 2 2 2 2 5 2 9" xfId="16889" xr:uid="{00000000-0005-0000-0000-0000F9410000}"/>
    <cellStyle name="Normal 2 2 2 2 5 20" xfId="16890" xr:uid="{00000000-0005-0000-0000-0000FA410000}"/>
    <cellStyle name="Normal 2 2 2 2 5 20 10" xfId="16891" xr:uid="{00000000-0005-0000-0000-0000FB410000}"/>
    <cellStyle name="Normal 2 2 2 2 5 20 11" xfId="16892" xr:uid="{00000000-0005-0000-0000-0000FC410000}"/>
    <cellStyle name="Normal 2 2 2 2 5 20 12" xfId="16893" xr:uid="{00000000-0005-0000-0000-0000FD410000}"/>
    <cellStyle name="Normal 2 2 2 2 5 20 13" xfId="16894" xr:uid="{00000000-0005-0000-0000-0000FE410000}"/>
    <cellStyle name="Normal 2 2 2 2 5 20 14" xfId="16895" xr:uid="{00000000-0005-0000-0000-0000FF410000}"/>
    <cellStyle name="Normal 2 2 2 2 5 20 2" xfId="16896" xr:uid="{00000000-0005-0000-0000-000000420000}"/>
    <cellStyle name="Normal 2 2 2 2 5 20 2 10" xfId="16897" xr:uid="{00000000-0005-0000-0000-000001420000}"/>
    <cellStyle name="Normal 2 2 2 2 5 20 2 2" xfId="16898" xr:uid="{00000000-0005-0000-0000-000002420000}"/>
    <cellStyle name="Normal 2 2 2 2 5 20 2 3" xfId="16899" xr:uid="{00000000-0005-0000-0000-000003420000}"/>
    <cellStyle name="Normal 2 2 2 2 5 20 2 4" xfId="16900" xr:uid="{00000000-0005-0000-0000-000004420000}"/>
    <cellStyle name="Normal 2 2 2 2 5 20 2 5" xfId="16901" xr:uid="{00000000-0005-0000-0000-000005420000}"/>
    <cellStyle name="Normal 2 2 2 2 5 20 2 6" xfId="16902" xr:uid="{00000000-0005-0000-0000-000006420000}"/>
    <cellStyle name="Normal 2 2 2 2 5 20 2 7" xfId="16903" xr:uid="{00000000-0005-0000-0000-000007420000}"/>
    <cellStyle name="Normal 2 2 2 2 5 20 2 8" xfId="16904" xr:uid="{00000000-0005-0000-0000-000008420000}"/>
    <cellStyle name="Normal 2 2 2 2 5 20 2 9" xfId="16905" xr:uid="{00000000-0005-0000-0000-000009420000}"/>
    <cellStyle name="Normal 2 2 2 2 5 20 3" xfId="16906" xr:uid="{00000000-0005-0000-0000-00000A420000}"/>
    <cellStyle name="Normal 2 2 2 2 5 20 3 10" xfId="16907" xr:uid="{00000000-0005-0000-0000-00000B420000}"/>
    <cellStyle name="Normal 2 2 2 2 5 20 3 2" xfId="16908" xr:uid="{00000000-0005-0000-0000-00000C420000}"/>
    <cellStyle name="Normal 2 2 2 2 5 20 3 3" xfId="16909" xr:uid="{00000000-0005-0000-0000-00000D420000}"/>
    <cellStyle name="Normal 2 2 2 2 5 20 3 4" xfId="16910" xr:uid="{00000000-0005-0000-0000-00000E420000}"/>
    <cellStyle name="Normal 2 2 2 2 5 20 3 5" xfId="16911" xr:uid="{00000000-0005-0000-0000-00000F420000}"/>
    <cellStyle name="Normal 2 2 2 2 5 20 3 6" xfId="16912" xr:uid="{00000000-0005-0000-0000-000010420000}"/>
    <cellStyle name="Normal 2 2 2 2 5 20 3 7" xfId="16913" xr:uid="{00000000-0005-0000-0000-000011420000}"/>
    <cellStyle name="Normal 2 2 2 2 5 20 3 8" xfId="16914" xr:uid="{00000000-0005-0000-0000-000012420000}"/>
    <cellStyle name="Normal 2 2 2 2 5 20 3 9" xfId="16915" xr:uid="{00000000-0005-0000-0000-000013420000}"/>
    <cellStyle name="Normal 2 2 2 2 5 20 4" xfId="16916" xr:uid="{00000000-0005-0000-0000-000014420000}"/>
    <cellStyle name="Normal 2 2 2 2 5 20 4 10" xfId="16917" xr:uid="{00000000-0005-0000-0000-000015420000}"/>
    <cellStyle name="Normal 2 2 2 2 5 20 4 2" xfId="16918" xr:uid="{00000000-0005-0000-0000-000016420000}"/>
    <cellStyle name="Normal 2 2 2 2 5 20 4 3" xfId="16919" xr:uid="{00000000-0005-0000-0000-000017420000}"/>
    <cellStyle name="Normal 2 2 2 2 5 20 4 4" xfId="16920" xr:uid="{00000000-0005-0000-0000-000018420000}"/>
    <cellStyle name="Normal 2 2 2 2 5 20 4 5" xfId="16921" xr:uid="{00000000-0005-0000-0000-000019420000}"/>
    <cellStyle name="Normal 2 2 2 2 5 20 4 6" xfId="16922" xr:uid="{00000000-0005-0000-0000-00001A420000}"/>
    <cellStyle name="Normal 2 2 2 2 5 20 4 7" xfId="16923" xr:uid="{00000000-0005-0000-0000-00001B420000}"/>
    <cellStyle name="Normal 2 2 2 2 5 20 4 8" xfId="16924" xr:uid="{00000000-0005-0000-0000-00001C420000}"/>
    <cellStyle name="Normal 2 2 2 2 5 20 4 9" xfId="16925" xr:uid="{00000000-0005-0000-0000-00001D420000}"/>
    <cellStyle name="Normal 2 2 2 2 5 20 5" xfId="16926" xr:uid="{00000000-0005-0000-0000-00001E420000}"/>
    <cellStyle name="Normal 2 2 2 2 5 20 5 10" xfId="16927" xr:uid="{00000000-0005-0000-0000-00001F420000}"/>
    <cellStyle name="Normal 2 2 2 2 5 20 5 2" xfId="16928" xr:uid="{00000000-0005-0000-0000-000020420000}"/>
    <cellStyle name="Normal 2 2 2 2 5 20 5 3" xfId="16929" xr:uid="{00000000-0005-0000-0000-000021420000}"/>
    <cellStyle name="Normal 2 2 2 2 5 20 5 4" xfId="16930" xr:uid="{00000000-0005-0000-0000-000022420000}"/>
    <cellStyle name="Normal 2 2 2 2 5 20 5 5" xfId="16931" xr:uid="{00000000-0005-0000-0000-000023420000}"/>
    <cellStyle name="Normal 2 2 2 2 5 20 5 6" xfId="16932" xr:uid="{00000000-0005-0000-0000-000024420000}"/>
    <cellStyle name="Normal 2 2 2 2 5 20 5 7" xfId="16933" xr:uid="{00000000-0005-0000-0000-000025420000}"/>
    <cellStyle name="Normal 2 2 2 2 5 20 5 8" xfId="16934" xr:uid="{00000000-0005-0000-0000-000026420000}"/>
    <cellStyle name="Normal 2 2 2 2 5 20 5 9" xfId="16935" xr:uid="{00000000-0005-0000-0000-000027420000}"/>
    <cellStyle name="Normal 2 2 2 2 5 20 6" xfId="16936" xr:uid="{00000000-0005-0000-0000-000028420000}"/>
    <cellStyle name="Normal 2 2 2 2 5 20 7" xfId="16937" xr:uid="{00000000-0005-0000-0000-000029420000}"/>
    <cellStyle name="Normal 2 2 2 2 5 20 8" xfId="16938" xr:uid="{00000000-0005-0000-0000-00002A420000}"/>
    <cellStyle name="Normal 2 2 2 2 5 20 9" xfId="16939" xr:uid="{00000000-0005-0000-0000-00002B420000}"/>
    <cellStyle name="Normal 2 2 2 2 5 21" xfId="16940" xr:uid="{00000000-0005-0000-0000-00002C420000}"/>
    <cellStyle name="Normal 2 2 2 2 5 22" xfId="16941" xr:uid="{00000000-0005-0000-0000-00002D420000}"/>
    <cellStyle name="Normal 2 2 2 2 5 3" xfId="16942" xr:uid="{00000000-0005-0000-0000-00002E420000}"/>
    <cellStyle name="Normal 2 2 2 2 5 3 10" xfId="16943" xr:uid="{00000000-0005-0000-0000-00002F420000}"/>
    <cellStyle name="Normal 2 2 2 2 5 3 11" xfId="16944" xr:uid="{00000000-0005-0000-0000-000030420000}"/>
    <cellStyle name="Normal 2 2 2 2 5 3 12" xfId="16945" xr:uid="{00000000-0005-0000-0000-000031420000}"/>
    <cellStyle name="Normal 2 2 2 2 5 3 13" xfId="16946" xr:uid="{00000000-0005-0000-0000-000032420000}"/>
    <cellStyle name="Normal 2 2 2 2 5 3 14" xfId="16947" xr:uid="{00000000-0005-0000-0000-000033420000}"/>
    <cellStyle name="Normal 2 2 2 2 5 3 2" xfId="16948" xr:uid="{00000000-0005-0000-0000-000034420000}"/>
    <cellStyle name="Normal 2 2 2 2 5 3 2 10" xfId="16949" xr:uid="{00000000-0005-0000-0000-000035420000}"/>
    <cellStyle name="Normal 2 2 2 2 5 3 2 2" xfId="16950" xr:uid="{00000000-0005-0000-0000-000036420000}"/>
    <cellStyle name="Normal 2 2 2 2 5 3 2 3" xfId="16951" xr:uid="{00000000-0005-0000-0000-000037420000}"/>
    <cellStyle name="Normal 2 2 2 2 5 3 2 4" xfId="16952" xr:uid="{00000000-0005-0000-0000-000038420000}"/>
    <cellStyle name="Normal 2 2 2 2 5 3 2 5" xfId="16953" xr:uid="{00000000-0005-0000-0000-000039420000}"/>
    <cellStyle name="Normal 2 2 2 2 5 3 2 6" xfId="16954" xr:uid="{00000000-0005-0000-0000-00003A420000}"/>
    <cellStyle name="Normal 2 2 2 2 5 3 2 7" xfId="16955" xr:uid="{00000000-0005-0000-0000-00003B420000}"/>
    <cellStyle name="Normal 2 2 2 2 5 3 2 8" xfId="16956" xr:uid="{00000000-0005-0000-0000-00003C420000}"/>
    <cellStyle name="Normal 2 2 2 2 5 3 2 9" xfId="16957" xr:uid="{00000000-0005-0000-0000-00003D420000}"/>
    <cellStyle name="Normal 2 2 2 2 5 3 3" xfId="16958" xr:uid="{00000000-0005-0000-0000-00003E420000}"/>
    <cellStyle name="Normal 2 2 2 2 5 3 3 10" xfId="16959" xr:uid="{00000000-0005-0000-0000-00003F420000}"/>
    <cellStyle name="Normal 2 2 2 2 5 3 3 2" xfId="16960" xr:uid="{00000000-0005-0000-0000-000040420000}"/>
    <cellStyle name="Normal 2 2 2 2 5 3 3 3" xfId="16961" xr:uid="{00000000-0005-0000-0000-000041420000}"/>
    <cellStyle name="Normal 2 2 2 2 5 3 3 4" xfId="16962" xr:uid="{00000000-0005-0000-0000-000042420000}"/>
    <cellStyle name="Normal 2 2 2 2 5 3 3 5" xfId="16963" xr:uid="{00000000-0005-0000-0000-000043420000}"/>
    <cellStyle name="Normal 2 2 2 2 5 3 3 6" xfId="16964" xr:uid="{00000000-0005-0000-0000-000044420000}"/>
    <cellStyle name="Normal 2 2 2 2 5 3 3 7" xfId="16965" xr:uid="{00000000-0005-0000-0000-000045420000}"/>
    <cellStyle name="Normal 2 2 2 2 5 3 3 8" xfId="16966" xr:uid="{00000000-0005-0000-0000-000046420000}"/>
    <cellStyle name="Normal 2 2 2 2 5 3 3 9" xfId="16967" xr:uid="{00000000-0005-0000-0000-000047420000}"/>
    <cellStyle name="Normal 2 2 2 2 5 3 4" xfId="16968" xr:uid="{00000000-0005-0000-0000-000048420000}"/>
    <cellStyle name="Normal 2 2 2 2 5 3 4 10" xfId="16969" xr:uid="{00000000-0005-0000-0000-000049420000}"/>
    <cellStyle name="Normal 2 2 2 2 5 3 4 2" xfId="16970" xr:uid="{00000000-0005-0000-0000-00004A420000}"/>
    <cellStyle name="Normal 2 2 2 2 5 3 4 3" xfId="16971" xr:uid="{00000000-0005-0000-0000-00004B420000}"/>
    <cellStyle name="Normal 2 2 2 2 5 3 4 4" xfId="16972" xr:uid="{00000000-0005-0000-0000-00004C420000}"/>
    <cellStyle name="Normal 2 2 2 2 5 3 4 5" xfId="16973" xr:uid="{00000000-0005-0000-0000-00004D420000}"/>
    <cellStyle name="Normal 2 2 2 2 5 3 4 6" xfId="16974" xr:uid="{00000000-0005-0000-0000-00004E420000}"/>
    <cellStyle name="Normal 2 2 2 2 5 3 4 7" xfId="16975" xr:uid="{00000000-0005-0000-0000-00004F420000}"/>
    <cellStyle name="Normal 2 2 2 2 5 3 4 8" xfId="16976" xr:uid="{00000000-0005-0000-0000-000050420000}"/>
    <cellStyle name="Normal 2 2 2 2 5 3 4 9" xfId="16977" xr:uid="{00000000-0005-0000-0000-000051420000}"/>
    <cellStyle name="Normal 2 2 2 2 5 3 5" xfId="16978" xr:uid="{00000000-0005-0000-0000-000052420000}"/>
    <cellStyle name="Normal 2 2 2 2 5 3 5 10" xfId="16979" xr:uid="{00000000-0005-0000-0000-000053420000}"/>
    <cellStyle name="Normal 2 2 2 2 5 3 5 2" xfId="16980" xr:uid="{00000000-0005-0000-0000-000054420000}"/>
    <cellStyle name="Normal 2 2 2 2 5 3 5 3" xfId="16981" xr:uid="{00000000-0005-0000-0000-000055420000}"/>
    <cellStyle name="Normal 2 2 2 2 5 3 5 4" xfId="16982" xr:uid="{00000000-0005-0000-0000-000056420000}"/>
    <cellStyle name="Normal 2 2 2 2 5 3 5 5" xfId="16983" xr:uid="{00000000-0005-0000-0000-000057420000}"/>
    <cellStyle name="Normal 2 2 2 2 5 3 5 6" xfId="16984" xr:uid="{00000000-0005-0000-0000-000058420000}"/>
    <cellStyle name="Normal 2 2 2 2 5 3 5 7" xfId="16985" xr:uid="{00000000-0005-0000-0000-000059420000}"/>
    <cellStyle name="Normal 2 2 2 2 5 3 5 8" xfId="16986" xr:uid="{00000000-0005-0000-0000-00005A420000}"/>
    <cellStyle name="Normal 2 2 2 2 5 3 5 9" xfId="16987" xr:uid="{00000000-0005-0000-0000-00005B420000}"/>
    <cellStyle name="Normal 2 2 2 2 5 3 6" xfId="16988" xr:uid="{00000000-0005-0000-0000-00005C420000}"/>
    <cellStyle name="Normal 2 2 2 2 5 3 7" xfId="16989" xr:uid="{00000000-0005-0000-0000-00005D420000}"/>
    <cellStyle name="Normal 2 2 2 2 5 3 8" xfId="16990" xr:uid="{00000000-0005-0000-0000-00005E420000}"/>
    <cellStyle name="Normal 2 2 2 2 5 3 9" xfId="16991" xr:uid="{00000000-0005-0000-0000-00005F420000}"/>
    <cellStyle name="Normal 2 2 2 2 5 4" xfId="16992" xr:uid="{00000000-0005-0000-0000-000060420000}"/>
    <cellStyle name="Normal 2 2 2 2 5 4 10" xfId="16993" xr:uid="{00000000-0005-0000-0000-000061420000}"/>
    <cellStyle name="Normal 2 2 2 2 5 4 11" xfId="16994" xr:uid="{00000000-0005-0000-0000-000062420000}"/>
    <cellStyle name="Normal 2 2 2 2 5 4 12" xfId="16995" xr:uid="{00000000-0005-0000-0000-000063420000}"/>
    <cellStyle name="Normal 2 2 2 2 5 4 13" xfId="16996" xr:uid="{00000000-0005-0000-0000-000064420000}"/>
    <cellStyle name="Normal 2 2 2 2 5 4 14" xfId="16997" xr:uid="{00000000-0005-0000-0000-000065420000}"/>
    <cellStyle name="Normal 2 2 2 2 5 4 2" xfId="16998" xr:uid="{00000000-0005-0000-0000-000066420000}"/>
    <cellStyle name="Normal 2 2 2 2 5 4 2 10" xfId="16999" xr:uid="{00000000-0005-0000-0000-000067420000}"/>
    <cellStyle name="Normal 2 2 2 2 5 4 2 2" xfId="17000" xr:uid="{00000000-0005-0000-0000-000068420000}"/>
    <cellStyle name="Normal 2 2 2 2 5 4 2 3" xfId="17001" xr:uid="{00000000-0005-0000-0000-000069420000}"/>
    <cellStyle name="Normal 2 2 2 2 5 4 2 4" xfId="17002" xr:uid="{00000000-0005-0000-0000-00006A420000}"/>
    <cellStyle name="Normal 2 2 2 2 5 4 2 5" xfId="17003" xr:uid="{00000000-0005-0000-0000-00006B420000}"/>
    <cellStyle name="Normal 2 2 2 2 5 4 2 6" xfId="17004" xr:uid="{00000000-0005-0000-0000-00006C420000}"/>
    <cellStyle name="Normal 2 2 2 2 5 4 2 7" xfId="17005" xr:uid="{00000000-0005-0000-0000-00006D420000}"/>
    <cellStyle name="Normal 2 2 2 2 5 4 2 8" xfId="17006" xr:uid="{00000000-0005-0000-0000-00006E420000}"/>
    <cellStyle name="Normal 2 2 2 2 5 4 2 9" xfId="17007" xr:uid="{00000000-0005-0000-0000-00006F420000}"/>
    <cellStyle name="Normal 2 2 2 2 5 4 3" xfId="17008" xr:uid="{00000000-0005-0000-0000-000070420000}"/>
    <cellStyle name="Normal 2 2 2 2 5 4 3 10" xfId="17009" xr:uid="{00000000-0005-0000-0000-000071420000}"/>
    <cellStyle name="Normal 2 2 2 2 5 4 3 2" xfId="17010" xr:uid="{00000000-0005-0000-0000-000072420000}"/>
    <cellStyle name="Normal 2 2 2 2 5 4 3 3" xfId="17011" xr:uid="{00000000-0005-0000-0000-000073420000}"/>
    <cellStyle name="Normal 2 2 2 2 5 4 3 4" xfId="17012" xr:uid="{00000000-0005-0000-0000-000074420000}"/>
    <cellStyle name="Normal 2 2 2 2 5 4 3 5" xfId="17013" xr:uid="{00000000-0005-0000-0000-000075420000}"/>
    <cellStyle name="Normal 2 2 2 2 5 4 3 6" xfId="17014" xr:uid="{00000000-0005-0000-0000-000076420000}"/>
    <cellStyle name="Normal 2 2 2 2 5 4 3 7" xfId="17015" xr:uid="{00000000-0005-0000-0000-000077420000}"/>
    <cellStyle name="Normal 2 2 2 2 5 4 3 8" xfId="17016" xr:uid="{00000000-0005-0000-0000-000078420000}"/>
    <cellStyle name="Normal 2 2 2 2 5 4 3 9" xfId="17017" xr:uid="{00000000-0005-0000-0000-000079420000}"/>
    <cellStyle name="Normal 2 2 2 2 5 4 4" xfId="17018" xr:uid="{00000000-0005-0000-0000-00007A420000}"/>
    <cellStyle name="Normal 2 2 2 2 5 4 4 10" xfId="17019" xr:uid="{00000000-0005-0000-0000-00007B420000}"/>
    <cellStyle name="Normal 2 2 2 2 5 4 4 2" xfId="17020" xr:uid="{00000000-0005-0000-0000-00007C420000}"/>
    <cellStyle name="Normal 2 2 2 2 5 4 4 3" xfId="17021" xr:uid="{00000000-0005-0000-0000-00007D420000}"/>
    <cellStyle name="Normal 2 2 2 2 5 4 4 4" xfId="17022" xr:uid="{00000000-0005-0000-0000-00007E420000}"/>
    <cellStyle name="Normal 2 2 2 2 5 4 4 5" xfId="17023" xr:uid="{00000000-0005-0000-0000-00007F420000}"/>
    <cellStyle name="Normal 2 2 2 2 5 4 4 6" xfId="17024" xr:uid="{00000000-0005-0000-0000-000080420000}"/>
    <cellStyle name="Normal 2 2 2 2 5 4 4 7" xfId="17025" xr:uid="{00000000-0005-0000-0000-000081420000}"/>
    <cellStyle name="Normal 2 2 2 2 5 4 4 8" xfId="17026" xr:uid="{00000000-0005-0000-0000-000082420000}"/>
    <cellStyle name="Normal 2 2 2 2 5 4 4 9" xfId="17027" xr:uid="{00000000-0005-0000-0000-000083420000}"/>
    <cellStyle name="Normal 2 2 2 2 5 4 5" xfId="17028" xr:uid="{00000000-0005-0000-0000-000084420000}"/>
    <cellStyle name="Normal 2 2 2 2 5 4 5 10" xfId="17029" xr:uid="{00000000-0005-0000-0000-000085420000}"/>
    <cellStyle name="Normal 2 2 2 2 5 4 5 2" xfId="17030" xr:uid="{00000000-0005-0000-0000-000086420000}"/>
    <cellStyle name="Normal 2 2 2 2 5 4 5 3" xfId="17031" xr:uid="{00000000-0005-0000-0000-000087420000}"/>
    <cellStyle name="Normal 2 2 2 2 5 4 5 4" xfId="17032" xr:uid="{00000000-0005-0000-0000-000088420000}"/>
    <cellStyle name="Normal 2 2 2 2 5 4 5 5" xfId="17033" xr:uid="{00000000-0005-0000-0000-000089420000}"/>
    <cellStyle name="Normal 2 2 2 2 5 4 5 6" xfId="17034" xr:uid="{00000000-0005-0000-0000-00008A420000}"/>
    <cellStyle name="Normal 2 2 2 2 5 4 5 7" xfId="17035" xr:uid="{00000000-0005-0000-0000-00008B420000}"/>
    <cellStyle name="Normal 2 2 2 2 5 4 5 8" xfId="17036" xr:uid="{00000000-0005-0000-0000-00008C420000}"/>
    <cellStyle name="Normal 2 2 2 2 5 4 5 9" xfId="17037" xr:uid="{00000000-0005-0000-0000-00008D420000}"/>
    <cellStyle name="Normal 2 2 2 2 5 4 6" xfId="17038" xr:uid="{00000000-0005-0000-0000-00008E420000}"/>
    <cellStyle name="Normal 2 2 2 2 5 4 7" xfId="17039" xr:uid="{00000000-0005-0000-0000-00008F420000}"/>
    <cellStyle name="Normal 2 2 2 2 5 4 8" xfId="17040" xr:uid="{00000000-0005-0000-0000-000090420000}"/>
    <cellStyle name="Normal 2 2 2 2 5 4 9" xfId="17041" xr:uid="{00000000-0005-0000-0000-000091420000}"/>
    <cellStyle name="Normal 2 2 2 2 5 5" xfId="17042" xr:uid="{00000000-0005-0000-0000-000092420000}"/>
    <cellStyle name="Normal 2 2 2 2 5 5 10" xfId="17043" xr:uid="{00000000-0005-0000-0000-000093420000}"/>
    <cellStyle name="Normal 2 2 2 2 5 5 11" xfId="17044" xr:uid="{00000000-0005-0000-0000-000094420000}"/>
    <cellStyle name="Normal 2 2 2 2 5 5 12" xfId="17045" xr:uid="{00000000-0005-0000-0000-000095420000}"/>
    <cellStyle name="Normal 2 2 2 2 5 5 13" xfId="17046" xr:uid="{00000000-0005-0000-0000-000096420000}"/>
    <cellStyle name="Normal 2 2 2 2 5 5 14" xfId="17047" xr:uid="{00000000-0005-0000-0000-000097420000}"/>
    <cellStyle name="Normal 2 2 2 2 5 5 2" xfId="17048" xr:uid="{00000000-0005-0000-0000-000098420000}"/>
    <cellStyle name="Normal 2 2 2 2 5 5 2 10" xfId="17049" xr:uid="{00000000-0005-0000-0000-000099420000}"/>
    <cellStyle name="Normal 2 2 2 2 5 5 2 2" xfId="17050" xr:uid="{00000000-0005-0000-0000-00009A420000}"/>
    <cellStyle name="Normal 2 2 2 2 5 5 2 3" xfId="17051" xr:uid="{00000000-0005-0000-0000-00009B420000}"/>
    <cellStyle name="Normal 2 2 2 2 5 5 2 4" xfId="17052" xr:uid="{00000000-0005-0000-0000-00009C420000}"/>
    <cellStyle name="Normal 2 2 2 2 5 5 2 5" xfId="17053" xr:uid="{00000000-0005-0000-0000-00009D420000}"/>
    <cellStyle name="Normal 2 2 2 2 5 5 2 6" xfId="17054" xr:uid="{00000000-0005-0000-0000-00009E420000}"/>
    <cellStyle name="Normal 2 2 2 2 5 5 2 7" xfId="17055" xr:uid="{00000000-0005-0000-0000-00009F420000}"/>
    <cellStyle name="Normal 2 2 2 2 5 5 2 8" xfId="17056" xr:uid="{00000000-0005-0000-0000-0000A0420000}"/>
    <cellStyle name="Normal 2 2 2 2 5 5 2 9" xfId="17057" xr:uid="{00000000-0005-0000-0000-0000A1420000}"/>
    <cellStyle name="Normal 2 2 2 2 5 5 3" xfId="17058" xr:uid="{00000000-0005-0000-0000-0000A2420000}"/>
    <cellStyle name="Normal 2 2 2 2 5 5 3 10" xfId="17059" xr:uid="{00000000-0005-0000-0000-0000A3420000}"/>
    <cellStyle name="Normal 2 2 2 2 5 5 3 2" xfId="17060" xr:uid="{00000000-0005-0000-0000-0000A4420000}"/>
    <cellStyle name="Normal 2 2 2 2 5 5 3 3" xfId="17061" xr:uid="{00000000-0005-0000-0000-0000A5420000}"/>
    <cellStyle name="Normal 2 2 2 2 5 5 3 4" xfId="17062" xr:uid="{00000000-0005-0000-0000-0000A6420000}"/>
    <cellStyle name="Normal 2 2 2 2 5 5 3 5" xfId="17063" xr:uid="{00000000-0005-0000-0000-0000A7420000}"/>
    <cellStyle name="Normal 2 2 2 2 5 5 3 6" xfId="17064" xr:uid="{00000000-0005-0000-0000-0000A8420000}"/>
    <cellStyle name="Normal 2 2 2 2 5 5 3 7" xfId="17065" xr:uid="{00000000-0005-0000-0000-0000A9420000}"/>
    <cellStyle name="Normal 2 2 2 2 5 5 3 8" xfId="17066" xr:uid="{00000000-0005-0000-0000-0000AA420000}"/>
    <cellStyle name="Normal 2 2 2 2 5 5 3 9" xfId="17067" xr:uid="{00000000-0005-0000-0000-0000AB420000}"/>
    <cellStyle name="Normal 2 2 2 2 5 5 4" xfId="17068" xr:uid="{00000000-0005-0000-0000-0000AC420000}"/>
    <cellStyle name="Normal 2 2 2 2 5 5 4 10" xfId="17069" xr:uid="{00000000-0005-0000-0000-0000AD420000}"/>
    <cellStyle name="Normal 2 2 2 2 5 5 4 2" xfId="17070" xr:uid="{00000000-0005-0000-0000-0000AE420000}"/>
    <cellStyle name="Normal 2 2 2 2 5 5 4 3" xfId="17071" xr:uid="{00000000-0005-0000-0000-0000AF420000}"/>
    <cellStyle name="Normal 2 2 2 2 5 5 4 4" xfId="17072" xr:uid="{00000000-0005-0000-0000-0000B0420000}"/>
    <cellStyle name="Normal 2 2 2 2 5 5 4 5" xfId="17073" xr:uid="{00000000-0005-0000-0000-0000B1420000}"/>
    <cellStyle name="Normal 2 2 2 2 5 5 4 6" xfId="17074" xr:uid="{00000000-0005-0000-0000-0000B2420000}"/>
    <cellStyle name="Normal 2 2 2 2 5 5 4 7" xfId="17075" xr:uid="{00000000-0005-0000-0000-0000B3420000}"/>
    <cellStyle name="Normal 2 2 2 2 5 5 4 8" xfId="17076" xr:uid="{00000000-0005-0000-0000-0000B4420000}"/>
    <cellStyle name="Normal 2 2 2 2 5 5 4 9" xfId="17077" xr:uid="{00000000-0005-0000-0000-0000B5420000}"/>
    <cellStyle name="Normal 2 2 2 2 5 5 5" xfId="17078" xr:uid="{00000000-0005-0000-0000-0000B6420000}"/>
    <cellStyle name="Normal 2 2 2 2 5 5 5 10" xfId="17079" xr:uid="{00000000-0005-0000-0000-0000B7420000}"/>
    <cellStyle name="Normal 2 2 2 2 5 5 5 2" xfId="17080" xr:uid="{00000000-0005-0000-0000-0000B8420000}"/>
    <cellStyle name="Normal 2 2 2 2 5 5 5 3" xfId="17081" xr:uid="{00000000-0005-0000-0000-0000B9420000}"/>
    <cellStyle name="Normal 2 2 2 2 5 5 5 4" xfId="17082" xr:uid="{00000000-0005-0000-0000-0000BA420000}"/>
    <cellStyle name="Normal 2 2 2 2 5 5 5 5" xfId="17083" xr:uid="{00000000-0005-0000-0000-0000BB420000}"/>
    <cellStyle name="Normal 2 2 2 2 5 5 5 6" xfId="17084" xr:uid="{00000000-0005-0000-0000-0000BC420000}"/>
    <cellStyle name="Normal 2 2 2 2 5 5 5 7" xfId="17085" xr:uid="{00000000-0005-0000-0000-0000BD420000}"/>
    <cellStyle name="Normal 2 2 2 2 5 5 5 8" xfId="17086" xr:uid="{00000000-0005-0000-0000-0000BE420000}"/>
    <cellStyle name="Normal 2 2 2 2 5 5 5 9" xfId="17087" xr:uid="{00000000-0005-0000-0000-0000BF420000}"/>
    <cellStyle name="Normal 2 2 2 2 5 5 6" xfId="17088" xr:uid="{00000000-0005-0000-0000-0000C0420000}"/>
    <cellStyle name="Normal 2 2 2 2 5 5 7" xfId="17089" xr:uid="{00000000-0005-0000-0000-0000C1420000}"/>
    <cellStyle name="Normal 2 2 2 2 5 5 8" xfId="17090" xr:uid="{00000000-0005-0000-0000-0000C2420000}"/>
    <cellStyle name="Normal 2 2 2 2 5 5 9" xfId="17091" xr:uid="{00000000-0005-0000-0000-0000C3420000}"/>
    <cellStyle name="Normal 2 2 2 2 5 6" xfId="17092" xr:uid="{00000000-0005-0000-0000-0000C4420000}"/>
    <cellStyle name="Normal 2 2 2 2 5 6 10" xfId="17093" xr:uid="{00000000-0005-0000-0000-0000C5420000}"/>
    <cellStyle name="Normal 2 2 2 2 5 6 11" xfId="17094" xr:uid="{00000000-0005-0000-0000-0000C6420000}"/>
    <cellStyle name="Normal 2 2 2 2 5 6 12" xfId="17095" xr:uid="{00000000-0005-0000-0000-0000C7420000}"/>
    <cellStyle name="Normal 2 2 2 2 5 6 13" xfId="17096" xr:uid="{00000000-0005-0000-0000-0000C8420000}"/>
    <cellStyle name="Normal 2 2 2 2 5 6 14" xfId="17097" xr:uid="{00000000-0005-0000-0000-0000C9420000}"/>
    <cellStyle name="Normal 2 2 2 2 5 6 2" xfId="17098" xr:uid="{00000000-0005-0000-0000-0000CA420000}"/>
    <cellStyle name="Normal 2 2 2 2 5 6 2 10" xfId="17099" xr:uid="{00000000-0005-0000-0000-0000CB420000}"/>
    <cellStyle name="Normal 2 2 2 2 5 6 2 2" xfId="17100" xr:uid="{00000000-0005-0000-0000-0000CC420000}"/>
    <cellStyle name="Normal 2 2 2 2 5 6 2 3" xfId="17101" xr:uid="{00000000-0005-0000-0000-0000CD420000}"/>
    <cellStyle name="Normal 2 2 2 2 5 6 2 4" xfId="17102" xr:uid="{00000000-0005-0000-0000-0000CE420000}"/>
    <cellStyle name="Normal 2 2 2 2 5 6 2 5" xfId="17103" xr:uid="{00000000-0005-0000-0000-0000CF420000}"/>
    <cellStyle name="Normal 2 2 2 2 5 6 2 6" xfId="17104" xr:uid="{00000000-0005-0000-0000-0000D0420000}"/>
    <cellStyle name="Normal 2 2 2 2 5 6 2 7" xfId="17105" xr:uid="{00000000-0005-0000-0000-0000D1420000}"/>
    <cellStyle name="Normal 2 2 2 2 5 6 2 8" xfId="17106" xr:uid="{00000000-0005-0000-0000-0000D2420000}"/>
    <cellStyle name="Normal 2 2 2 2 5 6 2 9" xfId="17107" xr:uid="{00000000-0005-0000-0000-0000D3420000}"/>
    <cellStyle name="Normal 2 2 2 2 5 6 3" xfId="17108" xr:uid="{00000000-0005-0000-0000-0000D4420000}"/>
    <cellStyle name="Normal 2 2 2 2 5 6 3 10" xfId="17109" xr:uid="{00000000-0005-0000-0000-0000D5420000}"/>
    <cellStyle name="Normal 2 2 2 2 5 6 3 2" xfId="17110" xr:uid="{00000000-0005-0000-0000-0000D6420000}"/>
    <cellStyle name="Normal 2 2 2 2 5 6 3 3" xfId="17111" xr:uid="{00000000-0005-0000-0000-0000D7420000}"/>
    <cellStyle name="Normal 2 2 2 2 5 6 3 4" xfId="17112" xr:uid="{00000000-0005-0000-0000-0000D8420000}"/>
    <cellStyle name="Normal 2 2 2 2 5 6 3 5" xfId="17113" xr:uid="{00000000-0005-0000-0000-0000D9420000}"/>
    <cellStyle name="Normal 2 2 2 2 5 6 3 6" xfId="17114" xr:uid="{00000000-0005-0000-0000-0000DA420000}"/>
    <cellStyle name="Normal 2 2 2 2 5 6 3 7" xfId="17115" xr:uid="{00000000-0005-0000-0000-0000DB420000}"/>
    <cellStyle name="Normal 2 2 2 2 5 6 3 8" xfId="17116" xr:uid="{00000000-0005-0000-0000-0000DC420000}"/>
    <cellStyle name="Normal 2 2 2 2 5 6 3 9" xfId="17117" xr:uid="{00000000-0005-0000-0000-0000DD420000}"/>
    <cellStyle name="Normal 2 2 2 2 5 6 4" xfId="17118" xr:uid="{00000000-0005-0000-0000-0000DE420000}"/>
    <cellStyle name="Normal 2 2 2 2 5 6 4 10" xfId="17119" xr:uid="{00000000-0005-0000-0000-0000DF420000}"/>
    <cellStyle name="Normal 2 2 2 2 5 6 4 2" xfId="17120" xr:uid="{00000000-0005-0000-0000-0000E0420000}"/>
    <cellStyle name="Normal 2 2 2 2 5 6 4 3" xfId="17121" xr:uid="{00000000-0005-0000-0000-0000E1420000}"/>
    <cellStyle name="Normal 2 2 2 2 5 6 4 4" xfId="17122" xr:uid="{00000000-0005-0000-0000-0000E2420000}"/>
    <cellStyle name="Normal 2 2 2 2 5 6 4 5" xfId="17123" xr:uid="{00000000-0005-0000-0000-0000E3420000}"/>
    <cellStyle name="Normal 2 2 2 2 5 6 4 6" xfId="17124" xr:uid="{00000000-0005-0000-0000-0000E4420000}"/>
    <cellStyle name="Normal 2 2 2 2 5 6 4 7" xfId="17125" xr:uid="{00000000-0005-0000-0000-0000E5420000}"/>
    <cellStyle name="Normal 2 2 2 2 5 6 4 8" xfId="17126" xr:uid="{00000000-0005-0000-0000-0000E6420000}"/>
    <cellStyle name="Normal 2 2 2 2 5 6 4 9" xfId="17127" xr:uid="{00000000-0005-0000-0000-0000E7420000}"/>
    <cellStyle name="Normal 2 2 2 2 5 6 5" xfId="17128" xr:uid="{00000000-0005-0000-0000-0000E8420000}"/>
    <cellStyle name="Normal 2 2 2 2 5 6 5 10" xfId="17129" xr:uid="{00000000-0005-0000-0000-0000E9420000}"/>
    <cellStyle name="Normal 2 2 2 2 5 6 5 2" xfId="17130" xr:uid="{00000000-0005-0000-0000-0000EA420000}"/>
    <cellStyle name="Normal 2 2 2 2 5 6 5 3" xfId="17131" xr:uid="{00000000-0005-0000-0000-0000EB420000}"/>
    <cellStyle name="Normal 2 2 2 2 5 6 5 4" xfId="17132" xr:uid="{00000000-0005-0000-0000-0000EC420000}"/>
    <cellStyle name="Normal 2 2 2 2 5 6 5 5" xfId="17133" xr:uid="{00000000-0005-0000-0000-0000ED420000}"/>
    <cellStyle name="Normal 2 2 2 2 5 6 5 6" xfId="17134" xr:uid="{00000000-0005-0000-0000-0000EE420000}"/>
    <cellStyle name="Normal 2 2 2 2 5 6 5 7" xfId="17135" xr:uid="{00000000-0005-0000-0000-0000EF420000}"/>
    <cellStyle name="Normal 2 2 2 2 5 6 5 8" xfId="17136" xr:uid="{00000000-0005-0000-0000-0000F0420000}"/>
    <cellStyle name="Normal 2 2 2 2 5 6 5 9" xfId="17137" xr:uid="{00000000-0005-0000-0000-0000F1420000}"/>
    <cellStyle name="Normal 2 2 2 2 5 6 6" xfId="17138" xr:uid="{00000000-0005-0000-0000-0000F2420000}"/>
    <cellStyle name="Normal 2 2 2 2 5 6 7" xfId="17139" xr:uid="{00000000-0005-0000-0000-0000F3420000}"/>
    <cellStyle name="Normal 2 2 2 2 5 6 8" xfId="17140" xr:uid="{00000000-0005-0000-0000-0000F4420000}"/>
    <cellStyle name="Normal 2 2 2 2 5 6 9" xfId="17141" xr:uid="{00000000-0005-0000-0000-0000F5420000}"/>
    <cellStyle name="Normal 2 2 2 2 5 7" xfId="17142" xr:uid="{00000000-0005-0000-0000-0000F6420000}"/>
    <cellStyle name="Normal 2 2 2 2 5 7 10" xfId="17143" xr:uid="{00000000-0005-0000-0000-0000F7420000}"/>
    <cellStyle name="Normal 2 2 2 2 5 7 11" xfId="17144" xr:uid="{00000000-0005-0000-0000-0000F8420000}"/>
    <cellStyle name="Normal 2 2 2 2 5 7 12" xfId="17145" xr:uid="{00000000-0005-0000-0000-0000F9420000}"/>
    <cellStyle name="Normal 2 2 2 2 5 7 13" xfId="17146" xr:uid="{00000000-0005-0000-0000-0000FA420000}"/>
    <cellStyle name="Normal 2 2 2 2 5 7 14" xfId="17147" xr:uid="{00000000-0005-0000-0000-0000FB420000}"/>
    <cellStyle name="Normal 2 2 2 2 5 7 2" xfId="17148" xr:uid="{00000000-0005-0000-0000-0000FC420000}"/>
    <cellStyle name="Normal 2 2 2 2 5 7 2 10" xfId="17149" xr:uid="{00000000-0005-0000-0000-0000FD420000}"/>
    <cellStyle name="Normal 2 2 2 2 5 7 2 2" xfId="17150" xr:uid="{00000000-0005-0000-0000-0000FE420000}"/>
    <cellStyle name="Normal 2 2 2 2 5 7 2 3" xfId="17151" xr:uid="{00000000-0005-0000-0000-0000FF420000}"/>
    <cellStyle name="Normal 2 2 2 2 5 7 2 4" xfId="17152" xr:uid="{00000000-0005-0000-0000-000000430000}"/>
    <cellStyle name="Normal 2 2 2 2 5 7 2 5" xfId="17153" xr:uid="{00000000-0005-0000-0000-000001430000}"/>
    <cellStyle name="Normal 2 2 2 2 5 7 2 6" xfId="17154" xr:uid="{00000000-0005-0000-0000-000002430000}"/>
    <cellStyle name="Normal 2 2 2 2 5 7 2 7" xfId="17155" xr:uid="{00000000-0005-0000-0000-000003430000}"/>
    <cellStyle name="Normal 2 2 2 2 5 7 2 8" xfId="17156" xr:uid="{00000000-0005-0000-0000-000004430000}"/>
    <cellStyle name="Normal 2 2 2 2 5 7 2 9" xfId="17157" xr:uid="{00000000-0005-0000-0000-000005430000}"/>
    <cellStyle name="Normal 2 2 2 2 5 7 3" xfId="17158" xr:uid="{00000000-0005-0000-0000-000006430000}"/>
    <cellStyle name="Normal 2 2 2 2 5 7 3 10" xfId="17159" xr:uid="{00000000-0005-0000-0000-000007430000}"/>
    <cellStyle name="Normal 2 2 2 2 5 7 3 2" xfId="17160" xr:uid="{00000000-0005-0000-0000-000008430000}"/>
    <cellStyle name="Normal 2 2 2 2 5 7 3 3" xfId="17161" xr:uid="{00000000-0005-0000-0000-000009430000}"/>
    <cellStyle name="Normal 2 2 2 2 5 7 3 4" xfId="17162" xr:uid="{00000000-0005-0000-0000-00000A430000}"/>
    <cellStyle name="Normal 2 2 2 2 5 7 3 5" xfId="17163" xr:uid="{00000000-0005-0000-0000-00000B430000}"/>
    <cellStyle name="Normal 2 2 2 2 5 7 3 6" xfId="17164" xr:uid="{00000000-0005-0000-0000-00000C430000}"/>
    <cellStyle name="Normal 2 2 2 2 5 7 3 7" xfId="17165" xr:uid="{00000000-0005-0000-0000-00000D430000}"/>
    <cellStyle name="Normal 2 2 2 2 5 7 3 8" xfId="17166" xr:uid="{00000000-0005-0000-0000-00000E430000}"/>
    <cellStyle name="Normal 2 2 2 2 5 7 3 9" xfId="17167" xr:uid="{00000000-0005-0000-0000-00000F430000}"/>
    <cellStyle name="Normal 2 2 2 2 5 7 4" xfId="17168" xr:uid="{00000000-0005-0000-0000-000010430000}"/>
    <cellStyle name="Normal 2 2 2 2 5 7 4 10" xfId="17169" xr:uid="{00000000-0005-0000-0000-000011430000}"/>
    <cellStyle name="Normal 2 2 2 2 5 7 4 2" xfId="17170" xr:uid="{00000000-0005-0000-0000-000012430000}"/>
    <cellStyle name="Normal 2 2 2 2 5 7 4 3" xfId="17171" xr:uid="{00000000-0005-0000-0000-000013430000}"/>
    <cellStyle name="Normal 2 2 2 2 5 7 4 4" xfId="17172" xr:uid="{00000000-0005-0000-0000-000014430000}"/>
    <cellStyle name="Normal 2 2 2 2 5 7 4 5" xfId="17173" xr:uid="{00000000-0005-0000-0000-000015430000}"/>
    <cellStyle name="Normal 2 2 2 2 5 7 4 6" xfId="17174" xr:uid="{00000000-0005-0000-0000-000016430000}"/>
    <cellStyle name="Normal 2 2 2 2 5 7 4 7" xfId="17175" xr:uid="{00000000-0005-0000-0000-000017430000}"/>
    <cellStyle name="Normal 2 2 2 2 5 7 4 8" xfId="17176" xr:uid="{00000000-0005-0000-0000-000018430000}"/>
    <cellStyle name="Normal 2 2 2 2 5 7 4 9" xfId="17177" xr:uid="{00000000-0005-0000-0000-000019430000}"/>
    <cellStyle name="Normal 2 2 2 2 5 7 5" xfId="17178" xr:uid="{00000000-0005-0000-0000-00001A430000}"/>
    <cellStyle name="Normal 2 2 2 2 5 7 5 10" xfId="17179" xr:uid="{00000000-0005-0000-0000-00001B430000}"/>
    <cellStyle name="Normal 2 2 2 2 5 7 5 2" xfId="17180" xr:uid="{00000000-0005-0000-0000-00001C430000}"/>
    <cellStyle name="Normal 2 2 2 2 5 7 5 3" xfId="17181" xr:uid="{00000000-0005-0000-0000-00001D430000}"/>
    <cellStyle name="Normal 2 2 2 2 5 7 5 4" xfId="17182" xr:uid="{00000000-0005-0000-0000-00001E430000}"/>
    <cellStyle name="Normal 2 2 2 2 5 7 5 5" xfId="17183" xr:uid="{00000000-0005-0000-0000-00001F430000}"/>
    <cellStyle name="Normal 2 2 2 2 5 7 5 6" xfId="17184" xr:uid="{00000000-0005-0000-0000-000020430000}"/>
    <cellStyle name="Normal 2 2 2 2 5 7 5 7" xfId="17185" xr:uid="{00000000-0005-0000-0000-000021430000}"/>
    <cellStyle name="Normal 2 2 2 2 5 7 5 8" xfId="17186" xr:uid="{00000000-0005-0000-0000-000022430000}"/>
    <cellStyle name="Normal 2 2 2 2 5 7 5 9" xfId="17187" xr:uid="{00000000-0005-0000-0000-000023430000}"/>
    <cellStyle name="Normal 2 2 2 2 5 7 6" xfId="17188" xr:uid="{00000000-0005-0000-0000-000024430000}"/>
    <cellStyle name="Normal 2 2 2 2 5 7 7" xfId="17189" xr:uid="{00000000-0005-0000-0000-000025430000}"/>
    <cellStyle name="Normal 2 2 2 2 5 7 8" xfId="17190" xr:uid="{00000000-0005-0000-0000-000026430000}"/>
    <cellStyle name="Normal 2 2 2 2 5 7 9" xfId="17191" xr:uid="{00000000-0005-0000-0000-000027430000}"/>
    <cellStyle name="Normal 2 2 2 2 5 8" xfId="17192" xr:uid="{00000000-0005-0000-0000-000028430000}"/>
    <cellStyle name="Normal 2 2 2 2 5 8 10" xfId="17193" xr:uid="{00000000-0005-0000-0000-000029430000}"/>
    <cellStyle name="Normal 2 2 2 2 5 8 11" xfId="17194" xr:uid="{00000000-0005-0000-0000-00002A430000}"/>
    <cellStyle name="Normal 2 2 2 2 5 8 12" xfId="17195" xr:uid="{00000000-0005-0000-0000-00002B430000}"/>
    <cellStyle name="Normal 2 2 2 2 5 8 13" xfId="17196" xr:uid="{00000000-0005-0000-0000-00002C430000}"/>
    <cellStyle name="Normal 2 2 2 2 5 8 14" xfId="17197" xr:uid="{00000000-0005-0000-0000-00002D430000}"/>
    <cellStyle name="Normal 2 2 2 2 5 8 2" xfId="17198" xr:uid="{00000000-0005-0000-0000-00002E430000}"/>
    <cellStyle name="Normal 2 2 2 2 5 8 2 10" xfId="17199" xr:uid="{00000000-0005-0000-0000-00002F430000}"/>
    <cellStyle name="Normal 2 2 2 2 5 8 2 2" xfId="17200" xr:uid="{00000000-0005-0000-0000-000030430000}"/>
    <cellStyle name="Normal 2 2 2 2 5 8 2 3" xfId="17201" xr:uid="{00000000-0005-0000-0000-000031430000}"/>
    <cellStyle name="Normal 2 2 2 2 5 8 2 4" xfId="17202" xr:uid="{00000000-0005-0000-0000-000032430000}"/>
    <cellStyle name="Normal 2 2 2 2 5 8 2 5" xfId="17203" xr:uid="{00000000-0005-0000-0000-000033430000}"/>
    <cellStyle name="Normal 2 2 2 2 5 8 2 6" xfId="17204" xr:uid="{00000000-0005-0000-0000-000034430000}"/>
    <cellStyle name="Normal 2 2 2 2 5 8 2 7" xfId="17205" xr:uid="{00000000-0005-0000-0000-000035430000}"/>
    <cellStyle name="Normal 2 2 2 2 5 8 2 8" xfId="17206" xr:uid="{00000000-0005-0000-0000-000036430000}"/>
    <cellStyle name="Normal 2 2 2 2 5 8 2 9" xfId="17207" xr:uid="{00000000-0005-0000-0000-000037430000}"/>
    <cellStyle name="Normal 2 2 2 2 5 8 3" xfId="17208" xr:uid="{00000000-0005-0000-0000-000038430000}"/>
    <cellStyle name="Normal 2 2 2 2 5 8 3 10" xfId="17209" xr:uid="{00000000-0005-0000-0000-000039430000}"/>
    <cellStyle name="Normal 2 2 2 2 5 8 3 2" xfId="17210" xr:uid="{00000000-0005-0000-0000-00003A430000}"/>
    <cellStyle name="Normal 2 2 2 2 5 8 3 3" xfId="17211" xr:uid="{00000000-0005-0000-0000-00003B430000}"/>
    <cellStyle name="Normal 2 2 2 2 5 8 3 4" xfId="17212" xr:uid="{00000000-0005-0000-0000-00003C430000}"/>
    <cellStyle name="Normal 2 2 2 2 5 8 3 5" xfId="17213" xr:uid="{00000000-0005-0000-0000-00003D430000}"/>
    <cellStyle name="Normal 2 2 2 2 5 8 3 6" xfId="17214" xr:uid="{00000000-0005-0000-0000-00003E430000}"/>
    <cellStyle name="Normal 2 2 2 2 5 8 3 7" xfId="17215" xr:uid="{00000000-0005-0000-0000-00003F430000}"/>
    <cellStyle name="Normal 2 2 2 2 5 8 3 8" xfId="17216" xr:uid="{00000000-0005-0000-0000-000040430000}"/>
    <cellStyle name="Normal 2 2 2 2 5 8 3 9" xfId="17217" xr:uid="{00000000-0005-0000-0000-000041430000}"/>
    <cellStyle name="Normal 2 2 2 2 5 8 4" xfId="17218" xr:uid="{00000000-0005-0000-0000-000042430000}"/>
    <cellStyle name="Normal 2 2 2 2 5 8 4 10" xfId="17219" xr:uid="{00000000-0005-0000-0000-000043430000}"/>
    <cellStyle name="Normal 2 2 2 2 5 8 4 2" xfId="17220" xr:uid="{00000000-0005-0000-0000-000044430000}"/>
    <cellStyle name="Normal 2 2 2 2 5 8 4 3" xfId="17221" xr:uid="{00000000-0005-0000-0000-000045430000}"/>
    <cellStyle name="Normal 2 2 2 2 5 8 4 4" xfId="17222" xr:uid="{00000000-0005-0000-0000-000046430000}"/>
    <cellStyle name="Normal 2 2 2 2 5 8 4 5" xfId="17223" xr:uid="{00000000-0005-0000-0000-000047430000}"/>
    <cellStyle name="Normal 2 2 2 2 5 8 4 6" xfId="17224" xr:uid="{00000000-0005-0000-0000-000048430000}"/>
    <cellStyle name="Normal 2 2 2 2 5 8 4 7" xfId="17225" xr:uid="{00000000-0005-0000-0000-000049430000}"/>
    <cellStyle name="Normal 2 2 2 2 5 8 4 8" xfId="17226" xr:uid="{00000000-0005-0000-0000-00004A430000}"/>
    <cellStyle name="Normal 2 2 2 2 5 8 4 9" xfId="17227" xr:uid="{00000000-0005-0000-0000-00004B430000}"/>
    <cellStyle name="Normal 2 2 2 2 5 8 5" xfId="17228" xr:uid="{00000000-0005-0000-0000-00004C430000}"/>
    <cellStyle name="Normal 2 2 2 2 5 8 5 10" xfId="17229" xr:uid="{00000000-0005-0000-0000-00004D430000}"/>
    <cellStyle name="Normal 2 2 2 2 5 8 5 2" xfId="17230" xr:uid="{00000000-0005-0000-0000-00004E430000}"/>
    <cellStyle name="Normal 2 2 2 2 5 8 5 3" xfId="17231" xr:uid="{00000000-0005-0000-0000-00004F430000}"/>
    <cellStyle name="Normal 2 2 2 2 5 8 5 4" xfId="17232" xr:uid="{00000000-0005-0000-0000-000050430000}"/>
    <cellStyle name="Normal 2 2 2 2 5 8 5 5" xfId="17233" xr:uid="{00000000-0005-0000-0000-000051430000}"/>
    <cellStyle name="Normal 2 2 2 2 5 8 5 6" xfId="17234" xr:uid="{00000000-0005-0000-0000-000052430000}"/>
    <cellStyle name="Normal 2 2 2 2 5 8 5 7" xfId="17235" xr:uid="{00000000-0005-0000-0000-000053430000}"/>
    <cellStyle name="Normal 2 2 2 2 5 8 5 8" xfId="17236" xr:uid="{00000000-0005-0000-0000-000054430000}"/>
    <cellStyle name="Normal 2 2 2 2 5 8 5 9" xfId="17237" xr:uid="{00000000-0005-0000-0000-000055430000}"/>
    <cellStyle name="Normal 2 2 2 2 5 8 6" xfId="17238" xr:uid="{00000000-0005-0000-0000-000056430000}"/>
    <cellStyle name="Normal 2 2 2 2 5 8 7" xfId="17239" xr:uid="{00000000-0005-0000-0000-000057430000}"/>
    <cellStyle name="Normal 2 2 2 2 5 8 8" xfId="17240" xr:uid="{00000000-0005-0000-0000-000058430000}"/>
    <cellStyle name="Normal 2 2 2 2 5 8 9" xfId="17241" xr:uid="{00000000-0005-0000-0000-000059430000}"/>
    <cellStyle name="Normal 2 2 2 2 5 9" xfId="17242" xr:uid="{00000000-0005-0000-0000-00005A430000}"/>
    <cellStyle name="Normal 2 2 2 2 5 9 10" xfId="17243" xr:uid="{00000000-0005-0000-0000-00005B430000}"/>
    <cellStyle name="Normal 2 2 2 2 5 9 11" xfId="17244" xr:uid="{00000000-0005-0000-0000-00005C430000}"/>
    <cellStyle name="Normal 2 2 2 2 5 9 12" xfId="17245" xr:uid="{00000000-0005-0000-0000-00005D430000}"/>
    <cellStyle name="Normal 2 2 2 2 5 9 13" xfId="17246" xr:uid="{00000000-0005-0000-0000-00005E430000}"/>
    <cellStyle name="Normal 2 2 2 2 5 9 14" xfId="17247" xr:uid="{00000000-0005-0000-0000-00005F430000}"/>
    <cellStyle name="Normal 2 2 2 2 5 9 2" xfId="17248" xr:uid="{00000000-0005-0000-0000-000060430000}"/>
    <cellStyle name="Normal 2 2 2 2 5 9 2 10" xfId="17249" xr:uid="{00000000-0005-0000-0000-000061430000}"/>
    <cellStyle name="Normal 2 2 2 2 5 9 2 2" xfId="17250" xr:uid="{00000000-0005-0000-0000-000062430000}"/>
    <cellStyle name="Normal 2 2 2 2 5 9 2 3" xfId="17251" xr:uid="{00000000-0005-0000-0000-000063430000}"/>
    <cellStyle name="Normal 2 2 2 2 5 9 2 4" xfId="17252" xr:uid="{00000000-0005-0000-0000-000064430000}"/>
    <cellStyle name="Normal 2 2 2 2 5 9 2 5" xfId="17253" xr:uid="{00000000-0005-0000-0000-000065430000}"/>
    <cellStyle name="Normal 2 2 2 2 5 9 2 6" xfId="17254" xr:uid="{00000000-0005-0000-0000-000066430000}"/>
    <cellStyle name="Normal 2 2 2 2 5 9 2 7" xfId="17255" xr:uid="{00000000-0005-0000-0000-000067430000}"/>
    <cellStyle name="Normal 2 2 2 2 5 9 2 8" xfId="17256" xr:uid="{00000000-0005-0000-0000-000068430000}"/>
    <cellStyle name="Normal 2 2 2 2 5 9 2 9" xfId="17257" xr:uid="{00000000-0005-0000-0000-000069430000}"/>
    <cellStyle name="Normal 2 2 2 2 5 9 3" xfId="17258" xr:uid="{00000000-0005-0000-0000-00006A430000}"/>
    <cellStyle name="Normal 2 2 2 2 5 9 3 10" xfId="17259" xr:uid="{00000000-0005-0000-0000-00006B430000}"/>
    <cellStyle name="Normal 2 2 2 2 5 9 3 2" xfId="17260" xr:uid="{00000000-0005-0000-0000-00006C430000}"/>
    <cellStyle name="Normal 2 2 2 2 5 9 3 3" xfId="17261" xr:uid="{00000000-0005-0000-0000-00006D430000}"/>
    <cellStyle name="Normal 2 2 2 2 5 9 3 4" xfId="17262" xr:uid="{00000000-0005-0000-0000-00006E430000}"/>
    <cellStyle name="Normal 2 2 2 2 5 9 3 5" xfId="17263" xr:uid="{00000000-0005-0000-0000-00006F430000}"/>
    <cellStyle name="Normal 2 2 2 2 5 9 3 6" xfId="17264" xr:uid="{00000000-0005-0000-0000-000070430000}"/>
    <cellStyle name="Normal 2 2 2 2 5 9 3 7" xfId="17265" xr:uid="{00000000-0005-0000-0000-000071430000}"/>
    <cellStyle name="Normal 2 2 2 2 5 9 3 8" xfId="17266" xr:uid="{00000000-0005-0000-0000-000072430000}"/>
    <cellStyle name="Normal 2 2 2 2 5 9 3 9" xfId="17267" xr:uid="{00000000-0005-0000-0000-000073430000}"/>
    <cellStyle name="Normal 2 2 2 2 5 9 4" xfId="17268" xr:uid="{00000000-0005-0000-0000-000074430000}"/>
    <cellStyle name="Normal 2 2 2 2 5 9 4 10" xfId="17269" xr:uid="{00000000-0005-0000-0000-000075430000}"/>
    <cellStyle name="Normal 2 2 2 2 5 9 4 2" xfId="17270" xr:uid="{00000000-0005-0000-0000-000076430000}"/>
    <cellStyle name="Normal 2 2 2 2 5 9 4 3" xfId="17271" xr:uid="{00000000-0005-0000-0000-000077430000}"/>
    <cellStyle name="Normal 2 2 2 2 5 9 4 4" xfId="17272" xr:uid="{00000000-0005-0000-0000-000078430000}"/>
    <cellStyle name="Normal 2 2 2 2 5 9 4 5" xfId="17273" xr:uid="{00000000-0005-0000-0000-000079430000}"/>
    <cellStyle name="Normal 2 2 2 2 5 9 4 6" xfId="17274" xr:uid="{00000000-0005-0000-0000-00007A430000}"/>
    <cellStyle name="Normal 2 2 2 2 5 9 4 7" xfId="17275" xr:uid="{00000000-0005-0000-0000-00007B430000}"/>
    <cellStyle name="Normal 2 2 2 2 5 9 4 8" xfId="17276" xr:uid="{00000000-0005-0000-0000-00007C430000}"/>
    <cellStyle name="Normal 2 2 2 2 5 9 4 9" xfId="17277" xr:uid="{00000000-0005-0000-0000-00007D430000}"/>
    <cellStyle name="Normal 2 2 2 2 5 9 5" xfId="17278" xr:uid="{00000000-0005-0000-0000-00007E430000}"/>
    <cellStyle name="Normal 2 2 2 2 5 9 5 10" xfId="17279" xr:uid="{00000000-0005-0000-0000-00007F430000}"/>
    <cellStyle name="Normal 2 2 2 2 5 9 5 2" xfId="17280" xr:uid="{00000000-0005-0000-0000-000080430000}"/>
    <cellStyle name="Normal 2 2 2 2 5 9 5 3" xfId="17281" xr:uid="{00000000-0005-0000-0000-000081430000}"/>
    <cellStyle name="Normal 2 2 2 2 5 9 5 4" xfId="17282" xr:uid="{00000000-0005-0000-0000-000082430000}"/>
    <cellStyle name="Normal 2 2 2 2 5 9 5 5" xfId="17283" xr:uid="{00000000-0005-0000-0000-000083430000}"/>
    <cellStyle name="Normal 2 2 2 2 5 9 5 6" xfId="17284" xr:uid="{00000000-0005-0000-0000-000084430000}"/>
    <cellStyle name="Normal 2 2 2 2 5 9 5 7" xfId="17285" xr:uid="{00000000-0005-0000-0000-000085430000}"/>
    <cellStyle name="Normal 2 2 2 2 5 9 5 8" xfId="17286" xr:uid="{00000000-0005-0000-0000-000086430000}"/>
    <cellStyle name="Normal 2 2 2 2 5 9 5 9" xfId="17287" xr:uid="{00000000-0005-0000-0000-000087430000}"/>
    <cellStyle name="Normal 2 2 2 2 5 9 6" xfId="17288" xr:uid="{00000000-0005-0000-0000-000088430000}"/>
    <cellStyle name="Normal 2 2 2 2 5 9 7" xfId="17289" xr:uid="{00000000-0005-0000-0000-000089430000}"/>
    <cellStyle name="Normal 2 2 2 2 5 9 8" xfId="17290" xr:uid="{00000000-0005-0000-0000-00008A430000}"/>
    <cellStyle name="Normal 2 2 2 2 5 9 9" xfId="17291" xr:uid="{00000000-0005-0000-0000-00008B430000}"/>
    <cellStyle name="Normal 2 2 2 2 50" xfId="17292" xr:uid="{00000000-0005-0000-0000-00008C430000}"/>
    <cellStyle name="Normal 2 2 2 2 51" xfId="17293" xr:uid="{00000000-0005-0000-0000-00008D430000}"/>
    <cellStyle name="Normal 2 2 2 2 6" xfId="17294" xr:uid="{00000000-0005-0000-0000-00008E430000}"/>
    <cellStyle name="Normal 2 2 2 2 6 2" xfId="419" xr:uid="{00000000-0005-0000-0000-0000A3010000}"/>
    <cellStyle name="Normal 2 2 2 2 7" xfId="17295" xr:uid="{00000000-0005-0000-0000-00008F430000}"/>
    <cellStyle name="Normal 2 2 2 2 8" xfId="17296" xr:uid="{00000000-0005-0000-0000-000090430000}"/>
    <cellStyle name="Normal 2 2 2 2 9" xfId="17297" xr:uid="{00000000-0005-0000-0000-000091430000}"/>
    <cellStyle name="Normal 2 2 2 20" xfId="17298" xr:uid="{00000000-0005-0000-0000-000092430000}"/>
    <cellStyle name="Normal 2 2 2 20 10" xfId="17299" xr:uid="{00000000-0005-0000-0000-000093430000}"/>
    <cellStyle name="Normal 2 2 2 20 11" xfId="17300" xr:uid="{00000000-0005-0000-0000-000094430000}"/>
    <cellStyle name="Normal 2 2 2 20 12" xfId="17301" xr:uid="{00000000-0005-0000-0000-000095430000}"/>
    <cellStyle name="Normal 2 2 2 20 13" xfId="17302" xr:uid="{00000000-0005-0000-0000-000096430000}"/>
    <cellStyle name="Normal 2 2 2 20 14" xfId="17303" xr:uid="{00000000-0005-0000-0000-000097430000}"/>
    <cellStyle name="Normal 2 2 2 20 2" xfId="17304" xr:uid="{00000000-0005-0000-0000-000098430000}"/>
    <cellStyle name="Normal 2 2 2 20 2 10" xfId="17305" xr:uid="{00000000-0005-0000-0000-000099430000}"/>
    <cellStyle name="Normal 2 2 2 20 2 2" xfId="17306" xr:uid="{00000000-0005-0000-0000-00009A430000}"/>
    <cellStyle name="Normal 2 2 2 20 2 3" xfId="17307" xr:uid="{00000000-0005-0000-0000-00009B430000}"/>
    <cellStyle name="Normal 2 2 2 20 2 4" xfId="17308" xr:uid="{00000000-0005-0000-0000-00009C430000}"/>
    <cellStyle name="Normal 2 2 2 20 2 5" xfId="17309" xr:uid="{00000000-0005-0000-0000-00009D430000}"/>
    <cellStyle name="Normal 2 2 2 20 2 6" xfId="17310" xr:uid="{00000000-0005-0000-0000-00009E430000}"/>
    <cellStyle name="Normal 2 2 2 20 2 7" xfId="17311" xr:uid="{00000000-0005-0000-0000-00009F430000}"/>
    <cellStyle name="Normal 2 2 2 20 2 8" xfId="17312" xr:uid="{00000000-0005-0000-0000-0000A0430000}"/>
    <cellStyle name="Normal 2 2 2 20 2 9" xfId="17313" xr:uid="{00000000-0005-0000-0000-0000A1430000}"/>
    <cellStyle name="Normal 2 2 2 20 3" xfId="17314" xr:uid="{00000000-0005-0000-0000-0000A2430000}"/>
    <cellStyle name="Normal 2 2 2 20 3 10" xfId="17315" xr:uid="{00000000-0005-0000-0000-0000A3430000}"/>
    <cellStyle name="Normal 2 2 2 20 3 2" xfId="17316" xr:uid="{00000000-0005-0000-0000-0000A4430000}"/>
    <cellStyle name="Normal 2 2 2 20 3 3" xfId="17317" xr:uid="{00000000-0005-0000-0000-0000A5430000}"/>
    <cellStyle name="Normal 2 2 2 20 3 4" xfId="17318" xr:uid="{00000000-0005-0000-0000-0000A6430000}"/>
    <cellStyle name="Normal 2 2 2 20 3 5" xfId="17319" xr:uid="{00000000-0005-0000-0000-0000A7430000}"/>
    <cellStyle name="Normal 2 2 2 20 3 6" xfId="17320" xr:uid="{00000000-0005-0000-0000-0000A8430000}"/>
    <cellStyle name="Normal 2 2 2 20 3 7" xfId="17321" xr:uid="{00000000-0005-0000-0000-0000A9430000}"/>
    <cellStyle name="Normal 2 2 2 20 3 8" xfId="17322" xr:uid="{00000000-0005-0000-0000-0000AA430000}"/>
    <cellStyle name="Normal 2 2 2 20 3 9" xfId="17323" xr:uid="{00000000-0005-0000-0000-0000AB430000}"/>
    <cellStyle name="Normal 2 2 2 20 4" xfId="17324" xr:uid="{00000000-0005-0000-0000-0000AC430000}"/>
    <cellStyle name="Normal 2 2 2 20 4 10" xfId="17325" xr:uid="{00000000-0005-0000-0000-0000AD430000}"/>
    <cellStyle name="Normal 2 2 2 20 4 2" xfId="17326" xr:uid="{00000000-0005-0000-0000-0000AE430000}"/>
    <cellStyle name="Normal 2 2 2 20 4 3" xfId="17327" xr:uid="{00000000-0005-0000-0000-0000AF430000}"/>
    <cellStyle name="Normal 2 2 2 20 4 4" xfId="17328" xr:uid="{00000000-0005-0000-0000-0000B0430000}"/>
    <cellStyle name="Normal 2 2 2 20 4 5" xfId="17329" xr:uid="{00000000-0005-0000-0000-0000B1430000}"/>
    <cellStyle name="Normal 2 2 2 20 4 6" xfId="17330" xr:uid="{00000000-0005-0000-0000-0000B2430000}"/>
    <cellStyle name="Normal 2 2 2 20 4 7" xfId="17331" xr:uid="{00000000-0005-0000-0000-0000B3430000}"/>
    <cellStyle name="Normal 2 2 2 20 4 8" xfId="17332" xr:uid="{00000000-0005-0000-0000-0000B4430000}"/>
    <cellStyle name="Normal 2 2 2 20 4 9" xfId="17333" xr:uid="{00000000-0005-0000-0000-0000B5430000}"/>
    <cellStyle name="Normal 2 2 2 20 5" xfId="17334" xr:uid="{00000000-0005-0000-0000-0000B6430000}"/>
    <cellStyle name="Normal 2 2 2 20 5 10" xfId="17335" xr:uid="{00000000-0005-0000-0000-0000B7430000}"/>
    <cellStyle name="Normal 2 2 2 20 5 2" xfId="17336" xr:uid="{00000000-0005-0000-0000-0000B8430000}"/>
    <cellStyle name="Normal 2 2 2 20 5 3" xfId="17337" xr:uid="{00000000-0005-0000-0000-0000B9430000}"/>
    <cellStyle name="Normal 2 2 2 20 5 4" xfId="17338" xr:uid="{00000000-0005-0000-0000-0000BA430000}"/>
    <cellStyle name="Normal 2 2 2 20 5 5" xfId="17339" xr:uid="{00000000-0005-0000-0000-0000BB430000}"/>
    <cellStyle name="Normal 2 2 2 20 5 6" xfId="17340" xr:uid="{00000000-0005-0000-0000-0000BC430000}"/>
    <cellStyle name="Normal 2 2 2 20 5 7" xfId="17341" xr:uid="{00000000-0005-0000-0000-0000BD430000}"/>
    <cellStyle name="Normal 2 2 2 20 5 8" xfId="17342" xr:uid="{00000000-0005-0000-0000-0000BE430000}"/>
    <cellStyle name="Normal 2 2 2 20 5 9" xfId="17343" xr:uid="{00000000-0005-0000-0000-0000BF430000}"/>
    <cellStyle name="Normal 2 2 2 20 6" xfId="17344" xr:uid="{00000000-0005-0000-0000-0000C0430000}"/>
    <cellStyle name="Normal 2 2 2 20 7" xfId="17345" xr:uid="{00000000-0005-0000-0000-0000C1430000}"/>
    <cellStyle name="Normal 2 2 2 20 8" xfId="17346" xr:uid="{00000000-0005-0000-0000-0000C2430000}"/>
    <cellStyle name="Normal 2 2 2 20 9" xfId="17347" xr:uid="{00000000-0005-0000-0000-0000C3430000}"/>
    <cellStyle name="Normal 2 2 2 21" xfId="17348" xr:uid="{00000000-0005-0000-0000-0000C4430000}"/>
    <cellStyle name="Normal 2 2 2 21 10" xfId="17349" xr:uid="{00000000-0005-0000-0000-0000C5430000}"/>
    <cellStyle name="Normal 2 2 2 21 11" xfId="17350" xr:uid="{00000000-0005-0000-0000-0000C6430000}"/>
    <cellStyle name="Normal 2 2 2 21 12" xfId="17351" xr:uid="{00000000-0005-0000-0000-0000C7430000}"/>
    <cellStyle name="Normal 2 2 2 21 13" xfId="17352" xr:uid="{00000000-0005-0000-0000-0000C8430000}"/>
    <cellStyle name="Normal 2 2 2 21 14" xfId="17353" xr:uid="{00000000-0005-0000-0000-0000C9430000}"/>
    <cellStyle name="Normal 2 2 2 21 2" xfId="17354" xr:uid="{00000000-0005-0000-0000-0000CA430000}"/>
    <cellStyle name="Normal 2 2 2 21 2 10" xfId="17355" xr:uid="{00000000-0005-0000-0000-0000CB430000}"/>
    <cellStyle name="Normal 2 2 2 21 2 2" xfId="17356" xr:uid="{00000000-0005-0000-0000-0000CC430000}"/>
    <cellStyle name="Normal 2 2 2 21 2 3" xfId="17357" xr:uid="{00000000-0005-0000-0000-0000CD430000}"/>
    <cellStyle name="Normal 2 2 2 21 2 4" xfId="17358" xr:uid="{00000000-0005-0000-0000-0000CE430000}"/>
    <cellStyle name="Normal 2 2 2 21 2 5" xfId="17359" xr:uid="{00000000-0005-0000-0000-0000CF430000}"/>
    <cellStyle name="Normal 2 2 2 21 2 6" xfId="17360" xr:uid="{00000000-0005-0000-0000-0000D0430000}"/>
    <cellStyle name="Normal 2 2 2 21 2 7" xfId="17361" xr:uid="{00000000-0005-0000-0000-0000D1430000}"/>
    <cellStyle name="Normal 2 2 2 21 2 8" xfId="17362" xr:uid="{00000000-0005-0000-0000-0000D2430000}"/>
    <cellStyle name="Normal 2 2 2 21 2 9" xfId="17363" xr:uid="{00000000-0005-0000-0000-0000D3430000}"/>
    <cellStyle name="Normal 2 2 2 21 3" xfId="17364" xr:uid="{00000000-0005-0000-0000-0000D4430000}"/>
    <cellStyle name="Normal 2 2 2 21 3 10" xfId="17365" xr:uid="{00000000-0005-0000-0000-0000D5430000}"/>
    <cellStyle name="Normal 2 2 2 21 3 2" xfId="17366" xr:uid="{00000000-0005-0000-0000-0000D6430000}"/>
    <cellStyle name="Normal 2 2 2 21 3 3" xfId="17367" xr:uid="{00000000-0005-0000-0000-0000D7430000}"/>
    <cellStyle name="Normal 2 2 2 21 3 4" xfId="17368" xr:uid="{00000000-0005-0000-0000-0000D8430000}"/>
    <cellStyle name="Normal 2 2 2 21 3 5" xfId="17369" xr:uid="{00000000-0005-0000-0000-0000D9430000}"/>
    <cellStyle name="Normal 2 2 2 21 3 6" xfId="17370" xr:uid="{00000000-0005-0000-0000-0000DA430000}"/>
    <cellStyle name="Normal 2 2 2 21 3 7" xfId="17371" xr:uid="{00000000-0005-0000-0000-0000DB430000}"/>
    <cellStyle name="Normal 2 2 2 21 3 8" xfId="17372" xr:uid="{00000000-0005-0000-0000-0000DC430000}"/>
    <cellStyle name="Normal 2 2 2 21 3 9" xfId="17373" xr:uid="{00000000-0005-0000-0000-0000DD430000}"/>
    <cellStyle name="Normal 2 2 2 21 4" xfId="17374" xr:uid="{00000000-0005-0000-0000-0000DE430000}"/>
    <cellStyle name="Normal 2 2 2 21 4 10" xfId="17375" xr:uid="{00000000-0005-0000-0000-0000DF430000}"/>
    <cellStyle name="Normal 2 2 2 21 4 2" xfId="17376" xr:uid="{00000000-0005-0000-0000-0000E0430000}"/>
    <cellStyle name="Normal 2 2 2 21 4 3" xfId="17377" xr:uid="{00000000-0005-0000-0000-0000E1430000}"/>
    <cellStyle name="Normal 2 2 2 21 4 4" xfId="17378" xr:uid="{00000000-0005-0000-0000-0000E2430000}"/>
    <cellStyle name="Normal 2 2 2 21 4 5" xfId="17379" xr:uid="{00000000-0005-0000-0000-0000E3430000}"/>
    <cellStyle name="Normal 2 2 2 21 4 6" xfId="17380" xr:uid="{00000000-0005-0000-0000-0000E4430000}"/>
    <cellStyle name="Normal 2 2 2 21 4 7" xfId="17381" xr:uid="{00000000-0005-0000-0000-0000E5430000}"/>
    <cellStyle name="Normal 2 2 2 21 4 8" xfId="17382" xr:uid="{00000000-0005-0000-0000-0000E6430000}"/>
    <cellStyle name="Normal 2 2 2 21 4 9" xfId="17383" xr:uid="{00000000-0005-0000-0000-0000E7430000}"/>
    <cellStyle name="Normal 2 2 2 21 5" xfId="17384" xr:uid="{00000000-0005-0000-0000-0000E8430000}"/>
    <cellStyle name="Normal 2 2 2 21 5 10" xfId="17385" xr:uid="{00000000-0005-0000-0000-0000E9430000}"/>
    <cellStyle name="Normal 2 2 2 21 5 2" xfId="17386" xr:uid="{00000000-0005-0000-0000-0000EA430000}"/>
    <cellStyle name="Normal 2 2 2 21 5 3" xfId="17387" xr:uid="{00000000-0005-0000-0000-0000EB430000}"/>
    <cellStyle name="Normal 2 2 2 21 5 4" xfId="17388" xr:uid="{00000000-0005-0000-0000-0000EC430000}"/>
    <cellStyle name="Normal 2 2 2 21 5 5" xfId="17389" xr:uid="{00000000-0005-0000-0000-0000ED430000}"/>
    <cellStyle name="Normal 2 2 2 21 5 6" xfId="17390" xr:uid="{00000000-0005-0000-0000-0000EE430000}"/>
    <cellStyle name="Normal 2 2 2 21 5 7" xfId="17391" xr:uid="{00000000-0005-0000-0000-0000EF430000}"/>
    <cellStyle name="Normal 2 2 2 21 5 8" xfId="17392" xr:uid="{00000000-0005-0000-0000-0000F0430000}"/>
    <cellStyle name="Normal 2 2 2 21 5 9" xfId="17393" xr:uid="{00000000-0005-0000-0000-0000F1430000}"/>
    <cellStyle name="Normal 2 2 2 21 6" xfId="17394" xr:uid="{00000000-0005-0000-0000-0000F2430000}"/>
    <cellStyle name="Normal 2 2 2 21 7" xfId="17395" xr:uid="{00000000-0005-0000-0000-0000F3430000}"/>
    <cellStyle name="Normal 2 2 2 21 8" xfId="17396" xr:uid="{00000000-0005-0000-0000-0000F4430000}"/>
    <cellStyle name="Normal 2 2 2 21 9" xfId="17397" xr:uid="{00000000-0005-0000-0000-0000F5430000}"/>
    <cellStyle name="Normal 2 2 2 22" xfId="17398" xr:uid="{00000000-0005-0000-0000-0000F6430000}"/>
    <cellStyle name="Normal 2 2 2 22 10" xfId="17399" xr:uid="{00000000-0005-0000-0000-0000F7430000}"/>
    <cellStyle name="Normal 2 2 2 22 11" xfId="17400" xr:uid="{00000000-0005-0000-0000-0000F8430000}"/>
    <cellStyle name="Normal 2 2 2 22 12" xfId="17401" xr:uid="{00000000-0005-0000-0000-0000F9430000}"/>
    <cellStyle name="Normal 2 2 2 22 13" xfId="17402" xr:uid="{00000000-0005-0000-0000-0000FA430000}"/>
    <cellStyle name="Normal 2 2 2 22 14" xfId="17403" xr:uid="{00000000-0005-0000-0000-0000FB430000}"/>
    <cellStyle name="Normal 2 2 2 22 2" xfId="17404" xr:uid="{00000000-0005-0000-0000-0000FC430000}"/>
    <cellStyle name="Normal 2 2 2 22 2 10" xfId="17405" xr:uid="{00000000-0005-0000-0000-0000FD430000}"/>
    <cellStyle name="Normal 2 2 2 22 2 2" xfId="17406" xr:uid="{00000000-0005-0000-0000-0000FE430000}"/>
    <cellStyle name="Normal 2 2 2 22 2 3" xfId="17407" xr:uid="{00000000-0005-0000-0000-0000FF430000}"/>
    <cellStyle name="Normal 2 2 2 22 2 4" xfId="17408" xr:uid="{00000000-0005-0000-0000-000000440000}"/>
    <cellStyle name="Normal 2 2 2 22 2 5" xfId="17409" xr:uid="{00000000-0005-0000-0000-000001440000}"/>
    <cellStyle name="Normal 2 2 2 22 2 6" xfId="17410" xr:uid="{00000000-0005-0000-0000-000002440000}"/>
    <cellStyle name="Normal 2 2 2 22 2 7" xfId="17411" xr:uid="{00000000-0005-0000-0000-000003440000}"/>
    <cellStyle name="Normal 2 2 2 22 2 8" xfId="17412" xr:uid="{00000000-0005-0000-0000-000004440000}"/>
    <cellStyle name="Normal 2 2 2 22 2 9" xfId="17413" xr:uid="{00000000-0005-0000-0000-000005440000}"/>
    <cellStyle name="Normal 2 2 2 22 3" xfId="17414" xr:uid="{00000000-0005-0000-0000-000006440000}"/>
    <cellStyle name="Normal 2 2 2 22 3 10" xfId="17415" xr:uid="{00000000-0005-0000-0000-000007440000}"/>
    <cellStyle name="Normal 2 2 2 22 3 2" xfId="17416" xr:uid="{00000000-0005-0000-0000-000008440000}"/>
    <cellStyle name="Normal 2 2 2 22 3 3" xfId="17417" xr:uid="{00000000-0005-0000-0000-000009440000}"/>
    <cellStyle name="Normal 2 2 2 22 3 4" xfId="17418" xr:uid="{00000000-0005-0000-0000-00000A440000}"/>
    <cellStyle name="Normal 2 2 2 22 3 5" xfId="17419" xr:uid="{00000000-0005-0000-0000-00000B440000}"/>
    <cellStyle name="Normal 2 2 2 22 3 6" xfId="17420" xr:uid="{00000000-0005-0000-0000-00000C440000}"/>
    <cellStyle name="Normal 2 2 2 22 3 7" xfId="17421" xr:uid="{00000000-0005-0000-0000-00000D440000}"/>
    <cellStyle name="Normal 2 2 2 22 3 8" xfId="17422" xr:uid="{00000000-0005-0000-0000-00000E440000}"/>
    <cellStyle name="Normal 2 2 2 22 3 9" xfId="17423" xr:uid="{00000000-0005-0000-0000-00000F440000}"/>
    <cellStyle name="Normal 2 2 2 22 4" xfId="17424" xr:uid="{00000000-0005-0000-0000-000010440000}"/>
    <cellStyle name="Normal 2 2 2 22 4 10" xfId="17425" xr:uid="{00000000-0005-0000-0000-000011440000}"/>
    <cellStyle name="Normal 2 2 2 22 4 2" xfId="17426" xr:uid="{00000000-0005-0000-0000-000012440000}"/>
    <cellStyle name="Normal 2 2 2 22 4 3" xfId="17427" xr:uid="{00000000-0005-0000-0000-000013440000}"/>
    <cellStyle name="Normal 2 2 2 22 4 4" xfId="17428" xr:uid="{00000000-0005-0000-0000-000014440000}"/>
    <cellStyle name="Normal 2 2 2 22 4 5" xfId="17429" xr:uid="{00000000-0005-0000-0000-000015440000}"/>
    <cellStyle name="Normal 2 2 2 22 4 6" xfId="17430" xr:uid="{00000000-0005-0000-0000-000016440000}"/>
    <cellStyle name="Normal 2 2 2 22 4 7" xfId="17431" xr:uid="{00000000-0005-0000-0000-000017440000}"/>
    <cellStyle name="Normal 2 2 2 22 4 8" xfId="17432" xr:uid="{00000000-0005-0000-0000-000018440000}"/>
    <cellStyle name="Normal 2 2 2 22 4 9" xfId="17433" xr:uid="{00000000-0005-0000-0000-000019440000}"/>
    <cellStyle name="Normal 2 2 2 22 5" xfId="17434" xr:uid="{00000000-0005-0000-0000-00001A440000}"/>
    <cellStyle name="Normal 2 2 2 22 5 10" xfId="17435" xr:uid="{00000000-0005-0000-0000-00001B440000}"/>
    <cellStyle name="Normal 2 2 2 22 5 2" xfId="17436" xr:uid="{00000000-0005-0000-0000-00001C440000}"/>
    <cellStyle name="Normal 2 2 2 22 5 3" xfId="17437" xr:uid="{00000000-0005-0000-0000-00001D440000}"/>
    <cellStyle name="Normal 2 2 2 22 5 4" xfId="17438" xr:uid="{00000000-0005-0000-0000-00001E440000}"/>
    <cellStyle name="Normal 2 2 2 22 5 5" xfId="17439" xr:uid="{00000000-0005-0000-0000-00001F440000}"/>
    <cellStyle name="Normal 2 2 2 22 5 6" xfId="17440" xr:uid="{00000000-0005-0000-0000-000020440000}"/>
    <cellStyle name="Normal 2 2 2 22 5 7" xfId="17441" xr:uid="{00000000-0005-0000-0000-000021440000}"/>
    <cellStyle name="Normal 2 2 2 22 5 8" xfId="17442" xr:uid="{00000000-0005-0000-0000-000022440000}"/>
    <cellStyle name="Normal 2 2 2 22 5 9" xfId="17443" xr:uid="{00000000-0005-0000-0000-000023440000}"/>
    <cellStyle name="Normal 2 2 2 22 6" xfId="17444" xr:uid="{00000000-0005-0000-0000-000024440000}"/>
    <cellStyle name="Normal 2 2 2 22 7" xfId="17445" xr:uid="{00000000-0005-0000-0000-000025440000}"/>
    <cellStyle name="Normal 2 2 2 22 8" xfId="17446" xr:uid="{00000000-0005-0000-0000-000026440000}"/>
    <cellStyle name="Normal 2 2 2 22 9" xfId="17447" xr:uid="{00000000-0005-0000-0000-000027440000}"/>
    <cellStyle name="Normal 2 2 2 23" xfId="17448" xr:uid="{00000000-0005-0000-0000-000028440000}"/>
    <cellStyle name="Normal 2 2 2 23 10" xfId="17449" xr:uid="{00000000-0005-0000-0000-000029440000}"/>
    <cellStyle name="Normal 2 2 2 23 11" xfId="17450" xr:uid="{00000000-0005-0000-0000-00002A440000}"/>
    <cellStyle name="Normal 2 2 2 23 12" xfId="17451" xr:uid="{00000000-0005-0000-0000-00002B440000}"/>
    <cellStyle name="Normal 2 2 2 23 13" xfId="17452" xr:uid="{00000000-0005-0000-0000-00002C440000}"/>
    <cellStyle name="Normal 2 2 2 23 14" xfId="17453" xr:uid="{00000000-0005-0000-0000-00002D440000}"/>
    <cellStyle name="Normal 2 2 2 23 2" xfId="17454" xr:uid="{00000000-0005-0000-0000-00002E440000}"/>
    <cellStyle name="Normal 2 2 2 23 2 10" xfId="17455" xr:uid="{00000000-0005-0000-0000-00002F440000}"/>
    <cellStyle name="Normal 2 2 2 23 2 2" xfId="17456" xr:uid="{00000000-0005-0000-0000-000030440000}"/>
    <cellStyle name="Normal 2 2 2 23 2 3" xfId="17457" xr:uid="{00000000-0005-0000-0000-000031440000}"/>
    <cellStyle name="Normal 2 2 2 23 2 4" xfId="17458" xr:uid="{00000000-0005-0000-0000-000032440000}"/>
    <cellStyle name="Normal 2 2 2 23 2 5" xfId="17459" xr:uid="{00000000-0005-0000-0000-000033440000}"/>
    <cellStyle name="Normal 2 2 2 23 2 6" xfId="17460" xr:uid="{00000000-0005-0000-0000-000034440000}"/>
    <cellStyle name="Normal 2 2 2 23 2 7" xfId="17461" xr:uid="{00000000-0005-0000-0000-000035440000}"/>
    <cellStyle name="Normal 2 2 2 23 2 8" xfId="17462" xr:uid="{00000000-0005-0000-0000-000036440000}"/>
    <cellStyle name="Normal 2 2 2 23 2 9" xfId="17463" xr:uid="{00000000-0005-0000-0000-000037440000}"/>
    <cellStyle name="Normal 2 2 2 23 3" xfId="17464" xr:uid="{00000000-0005-0000-0000-000038440000}"/>
    <cellStyle name="Normal 2 2 2 23 3 10" xfId="17465" xr:uid="{00000000-0005-0000-0000-000039440000}"/>
    <cellStyle name="Normal 2 2 2 23 3 2" xfId="17466" xr:uid="{00000000-0005-0000-0000-00003A440000}"/>
    <cellStyle name="Normal 2 2 2 23 3 3" xfId="17467" xr:uid="{00000000-0005-0000-0000-00003B440000}"/>
    <cellStyle name="Normal 2 2 2 23 3 4" xfId="17468" xr:uid="{00000000-0005-0000-0000-00003C440000}"/>
    <cellStyle name="Normal 2 2 2 23 3 5" xfId="17469" xr:uid="{00000000-0005-0000-0000-00003D440000}"/>
    <cellStyle name="Normal 2 2 2 23 3 6" xfId="17470" xr:uid="{00000000-0005-0000-0000-00003E440000}"/>
    <cellStyle name="Normal 2 2 2 23 3 7" xfId="17471" xr:uid="{00000000-0005-0000-0000-00003F440000}"/>
    <cellStyle name="Normal 2 2 2 23 3 8" xfId="17472" xr:uid="{00000000-0005-0000-0000-000040440000}"/>
    <cellStyle name="Normal 2 2 2 23 3 9" xfId="17473" xr:uid="{00000000-0005-0000-0000-000041440000}"/>
    <cellStyle name="Normal 2 2 2 23 4" xfId="17474" xr:uid="{00000000-0005-0000-0000-000042440000}"/>
    <cellStyle name="Normal 2 2 2 23 4 10" xfId="17475" xr:uid="{00000000-0005-0000-0000-000043440000}"/>
    <cellStyle name="Normal 2 2 2 23 4 2" xfId="17476" xr:uid="{00000000-0005-0000-0000-000044440000}"/>
    <cellStyle name="Normal 2 2 2 23 4 3" xfId="17477" xr:uid="{00000000-0005-0000-0000-000045440000}"/>
    <cellStyle name="Normal 2 2 2 23 4 4" xfId="17478" xr:uid="{00000000-0005-0000-0000-000046440000}"/>
    <cellStyle name="Normal 2 2 2 23 4 5" xfId="17479" xr:uid="{00000000-0005-0000-0000-000047440000}"/>
    <cellStyle name="Normal 2 2 2 23 4 6" xfId="17480" xr:uid="{00000000-0005-0000-0000-000048440000}"/>
    <cellStyle name="Normal 2 2 2 23 4 7" xfId="17481" xr:uid="{00000000-0005-0000-0000-000049440000}"/>
    <cellStyle name="Normal 2 2 2 23 4 8" xfId="17482" xr:uid="{00000000-0005-0000-0000-00004A440000}"/>
    <cellStyle name="Normal 2 2 2 23 4 9" xfId="17483" xr:uid="{00000000-0005-0000-0000-00004B440000}"/>
    <cellStyle name="Normal 2 2 2 23 5" xfId="17484" xr:uid="{00000000-0005-0000-0000-00004C440000}"/>
    <cellStyle name="Normal 2 2 2 23 5 10" xfId="17485" xr:uid="{00000000-0005-0000-0000-00004D440000}"/>
    <cellStyle name="Normal 2 2 2 23 5 2" xfId="17486" xr:uid="{00000000-0005-0000-0000-00004E440000}"/>
    <cellStyle name="Normal 2 2 2 23 5 3" xfId="17487" xr:uid="{00000000-0005-0000-0000-00004F440000}"/>
    <cellStyle name="Normal 2 2 2 23 5 4" xfId="17488" xr:uid="{00000000-0005-0000-0000-000050440000}"/>
    <cellStyle name="Normal 2 2 2 23 5 5" xfId="17489" xr:uid="{00000000-0005-0000-0000-000051440000}"/>
    <cellStyle name="Normal 2 2 2 23 5 6" xfId="17490" xr:uid="{00000000-0005-0000-0000-000052440000}"/>
    <cellStyle name="Normal 2 2 2 23 5 7" xfId="17491" xr:uid="{00000000-0005-0000-0000-000053440000}"/>
    <cellStyle name="Normal 2 2 2 23 5 8" xfId="17492" xr:uid="{00000000-0005-0000-0000-000054440000}"/>
    <cellStyle name="Normal 2 2 2 23 5 9" xfId="17493" xr:uid="{00000000-0005-0000-0000-000055440000}"/>
    <cellStyle name="Normal 2 2 2 23 6" xfId="17494" xr:uid="{00000000-0005-0000-0000-000056440000}"/>
    <cellStyle name="Normal 2 2 2 23 7" xfId="17495" xr:uid="{00000000-0005-0000-0000-000057440000}"/>
    <cellStyle name="Normal 2 2 2 23 8" xfId="17496" xr:uid="{00000000-0005-0000-0000-000058440000}"/>
    <cellStyle name="Normal 2 2 2 23 9" xfId="17497" xr:uid="{00000000-0005-0000-0000-000059440000}"/>
    <cellStyle name="Normal 2 2 2 24" xfId="17498" xr:uid="{00000000-0005-0000-0000-00005A440000}"/>
    <cellStyle name="Normal 2 2 2 24 10" xfId="17499" xr:uid="{00000000-0005-0000-0000-00005B440000}"/>
    <cellStyle name="Normal 2 2 2 24 11" xfId="17500" xr:uid="{00000000-0005-0000-0000-00005C440000}"/>
    <cellStyle name="Normal 2 2 2 24 12" xfId="17501" xr:uid="{00000000-0005-0000-0000-00005D440000}"/>
    <cellStyle name="Normal 2 2 2 24 13" xfId="17502" xr:uid="{00000000-0005-0000-0000-00005E440000}"/>
    <cellStyle name="Normal 2 2 2 24 14" xfId="17503" xr:uid="{00000000-0005-0000-0000-00005F440000}"/>
    <cellStyle name="Normal 2 2 2 24 2" xfId="17504" xr:uid="{00000000-0005-0000-0000-000060440000}"/>
    <cellStyle name="Normal 2 2 2 24 2 10" xfId="17505" xr:uid="{00000000-0005-0000-0000-000061440000}"/>
    <cellStyle name="Normal 2 2 2 24 2 2" xfId="17506" xr:uid="{00000000-0005-0000-0000-000062440000}"/>
    <cellStyle name="Normal 2 2 2 24 2 3" xfId="17507" xr:uid="{00000000-0005-0000-0000-000063440000}"/>
    <cellStyle name="Normal 2 2 2 24 2 4" xfId="17508" xr:uid="{00000000-0005-0000-0000-000064440000}"/>
    <cellStyle name="Normal 2 2 2 24 2 5" xfId="17509" xr:uid="{00000000-0005-0000-0000-000065440000}"/>
    <cellStyle name="Normal 2 2 2 24 2 6" xfId="17510" xr:uid="{00000000-0005-0000-0000-000066440000}"/>
    <cellStyle name="Normal 2 2 2 24 2 7" xfId="17511" xr:uid="{00000000-0005-0000-0000-000067440000}"/>
    <cellStyle name="Normal 2 2 2 24 2 8" xfId="17512" xr:uid="{00000000-0005-0000-0000-000068440000}"/>
    <cellStyle name="Normal 2 2 2 24 2 9" xfId="17513" xr:uid="{00000000-0005-0000-0000-000069440000}"/>
    <cellStyle name="Normal 2 2 2 24 3" xfId="17514" xr:uid="{00000000-0005-0000-0000-00006A440000}"/>
    <cellStyle name="Normal 2 2 2 24 3 10" xfId="17515" xr:uid="{00000000-0005-0000-0000-00006B440000}"/>
    <cellStyle name="Normal 2 2 2 24 3 2" xfId="17516" xr:uid="{00000000-0005-0000-0000-00006C440000}"/>
    <cellStyle name="Normal 2 2 2 24 3 3" xfId="17517" xr:uid="{00000000-0005-0000-0000-00006D440000}"/>
    <cellStyle name="Normal 2 2 2 24 3 4" xfId="17518" xr:uid="{00000000-0005-0000-0000-00006E440000}"/>
    <cellStyle name="Normal 2 2 2 24 3 5" xfId="17519" xr:uid="{00000000-0005-0000-0000-00006F440000}"/>
    <cellStyle name="Normal 2 2 2 24 3 6" xfId="17520" xr:uid="{00000000-0005-0000-0000-000070440000}"/>
    <cellStyle name="Normal 2 2 2 24 3 7" xfId="17521" xr:uid="{00000000-0005-0000-0000-000071440000}"/>
    <cellStyle name="Normal 2 2 2 24 3 8" xfId="17522" xr:uid="{00000000-0005-0000-0000-000072440000}"/>
    <cellStyle name="Normal 2 2 2 24 3 9" xfId="17523" xr:uid="{00000000-0005-0000-0000-000073440000}"/>
    <cellStyle name="Normal 2 2 2 24 4" xfId="17524" xr:uid="{00000000-0005-0000-0000-000074440000}"/>
    <cellStyle name="Normal 2 2 2 24 4 10" xfId="17525" xr:uid="{00000000-0005-0000-0000-000075440000}"/>
    <cellStyle name="Normal 2 2 2 24 4 2" xfId="17526" xr:uid="{00000000-0005-0000-0000-000076440000}"/>
    <cellStyle name="Normal 2 2 2 24 4 3" xfId="17527" xr:uid="{00000000-0005-0000-0000-000077440000}"/>
    <cellStyle name="Normal 2 2 2 24 4 4" xfId="17528" xr:uid="{00000000-0005-0000-0000-000078440000}"/>
    <cellStyle name="Normal 2 2 2 24 4 5" xfId="17529" xr:uid="{00000000-0005-0000-0000-000079440000}"/>
    <cellStyle name="Normal 2 2 2 24 4 6" xfId="17530" xr:uid="{00000000-0005-0000-0000-00007A440000}"/>
    <cellStyle name="Normal 2 2 2 24 4 7" xfId="17531" xr:uid="{00000000-0005-0000-0000-00007B440000}"/>
    <cellStyle name="Normal 2 2 2 24 4 8" xfId="17532" xr:uid="{00000000-0005-0000-0000-00007C440000}"/>
    <cellStyle name="Normal 2 2 2 24 4 9" xfId="17533" xr:uid="{00000000-0005-0000-0000-00007D440000}"/>
    <cellStyle name="Normal 2 2 2 24 5" xfId="17534" xr:uid="{00000000-0005-0000-0000-00007E440000}"/>
    <cellStyle name="Normal 2 2 2 24 5 10" xfId="17535" xr:uid="{00000000-0005-0000-0000-00007F440000}"/>
    <cellStyle name="Normal 2 2 2 24 5 2" xfId="17536" xr:uid="{00000000-0005-0000-0000-000080440000}"/>
    <cellStyle name="Normal 2 2 2 24 5 3" xfId="17537" xr:uid="{00000000-0005-0000-0000-000081440000}"/>
    <cellStyle name="Normal 2 2 2 24 5 4" xfId="17538" xr:uid="{00000000-0005-0000-0000-000082440000}"/>
    <cellStyle name="Normal 2 2 2 24 5 5" xfId="17539" xr:uid="{00000000-0005-0000-0000-000083440000}"/>
    <cellStyle name="Normal 2 2 2 24 5 6" xfId="17540" xr:uid="{00000000-0005-0000-0000-000084440000}"/>
    <cellStyle name="Normal 2 2 2 24 5 7" xfId="17541" xr:uid="{00000000-0005-0000-0000-000085440000}"/>
    <cellStyle name="Normal 2 2 2 24 5 8" xfId="17542" xr:uid="{00000000-0005-0000-0000-000086440000}"/>
    <cellStyle name="Normal 2 2 2 24 5 9" xfId="17543" xr:uid="{00000000-0005-0000-0000-000087440000}"/>
    <cellStyle name="Normal 2 2 2 24 6" xfId="17544" xr:uid="{00000000-0005-0000-0000-000088440000}"/>
    <cellStyle name="Normal 2 2 2 24 7" xfId="17545" xr:uid="{00000000-0005-0000-0000-000089440000}"/>
    <cellStyle name="Normal 2 2 2 24 8" xfId="17546" xr:uid="{00000000-0005-0000-0000-00008A440000}"/>
    <cellStyle name="Normal 2 2 2 24 9" xfId="17547" xr:uid="{00000000-0005-0000-0000-00008B440000}"/>
    <cellStyle name="Normal 2 2 2 25" xfId="17548" xr:uid="{00000000-0005-0000-0000-00008C440000}"/>
    <cellStyle name="Normal 2 2 2 25 10" xfId="17549" xr:uid="{00000000-0005-0000-0000-00008D440000}"/>
    <cellStyle name="Normal 2 2 2 25 11" xfId="17550" xr:uid="{00000000-0005-0000-0000-00008E440000}"/>
    <cellStyle name="Normal 2 2 2 25 12" xfId="17551" xr:uid="{00000000-0005-0000-0000-00008F440000}"/>
    <cellStyle name="Normal 2 2 2 25 13" xfId="17552" xr:uid="{00000000-0005-0000-0000-000090440000}"/>
    <cellStyle name="Normal 2 2 2 25 14" xfId="17553" xr:uid="{00000000-0005-0000-0000-000091440000}"/>
    <cellStyle name="Normal 2 2 2 25 2" xfId="17554" xr:uid="{00000000-0005-0000-0000-000092440000}"/>
    <cellStyle name="Normal 2 2 2 25 2 10" xfId="17555" xr:uid="{00000000-0005-0000-0000-000093440000}"/>
    <cellStyle name="Normal 2 2 2 25 2 2" xfId="17556" xr:uid="{00000000-0005-0000-0000-000094440000}"/>
    <cellStyle name="Normal 2 2 2 25 2 3" xfId="17557" xr:uid="{00000000-0005-0000-0000-000095440000}"/>
    <cellStyle name="Normal 2 2 2 25 2 4" xfId="17558" xr:uid="{00000000-0005-0000-0000-000096440000}"/>
    <cellStyle name="Normal 2 2 2 25 2 5" xfId="17559" xr:uid="{00000000-0005-0000-0000-000097440000}"/>
    <cellStyle name="Normal 2 2 2 25 2 6" xfId="17560" xr:uid="{00000000-0005-0000-0000-000098440000}"/>
    <cellStyle name="Normal 2 2 2 25 2 7" xfId="17561" xr:uid="{00000000-0005-0000-0000-000099440000}"/>
    <cellStyle name="Normal 2 2 2 25 2 8" xfId="17562" xr:uid="{00000000-0005-0000-0000-00009A440000}"/>
    <cellStyle name="Normal 2 2 2 25 2 9" xfId="17563" xr:uid="{00000000-0005-0000-0000-00009B440000}"/>
    <cellStyle name="Normal 2 2 2 25 3" xfId="17564" xr:uid="{00000000-0005-0000-0000-00009C440000}"/>
    <cellStyle name="Normal 2 2 2 25 3 10" xfId="17565" xr:uid="{00000000-0005-0000-0000-00009D440000}"/>
    <cellStyle name="Normal 2 2 2 25 3 2" xfId="17566" xr:uid="{00000000-0005-0000-0000-00009E440000}"/>
    <cellStyle name="Normal 2 2 2 25 3 3" xfId="17567" xr:uid="{00000000-0005-0000-0000-00009F440000}"/>
    <cellStyle name="Normal 2 2 2 25 3 4" xfId="17568" xr:uid="{00000000-0005-0000-0000-0000A0440000}"/>
    <cellStyle name="Normal 2 2 2 25 3 5" xfId="17569" xr:uid="{00000000-0005-0000-0000-0000A1440000}"/>
    <cellStyle name="Normal 2 2 2 25 3 6" xfId="17570" xr:uid="{00000000-0005-0000-0000-0000A2440000}"/>
    <cellStyle name="Normal 2 2 2 25 3 7" xfId="17571" xr:uid="{00000000-0005-0000-0000-0000A3440000}"/>
    <cellStyle name="Normal 2 2 2 25 3 8" xfId="17572" xr:uid="{00000000-0005-0000-0000-0000A4440000}"/>
    <cellStyle name="Normal 2 2 2 25 3 9" xfId="17573" xr:uid="{00000000-0005-0000-0000-0000A5440000}"/>
    <cellStyle name="Normal 2 2 2 25 4" xfId="17574" xr:uid="{00000000-0005-0000-0000-0000A6440000}"/>
    <cellStyle name="Normal 2 2 2 25 4 10" xfId="17575" xr:uid="{00000000-0005-0000-0000-0000A7440000}"/>
    <cellStyle name="Normal 2 2 2 25 4 2" xfId="17576" xr:uid="{00000000-0005-0000-0000-0000A8440000}"/>
    <cellStyle name="Normal 2 2 2 25 4 3" xfId="17577" xr:uid="{00000000-0005-0000-0000-0000A9440000}"/>
    <cellStyle name="Normal 2 2 2 25 4 4" xfId="17578" xr:uid="{00000000-0005-0000-0000-0000AA440000}"/>
    <cellStyle name="Normal 2 2 2 25 4 5" xfId="17579" xr:uid="{00000000-0005-0000-0000-0000AB440000}"/>
    <cellStyle name="Normal 2 2 2 25 4 6" xfId="17580" xr:uid="{00000000-0005-0000-0000-0000AC440000}"/>
    <cellStyle name="Normal 2 2 2 25 4 7" xfId="17581" xr:uid="{00000000-0005-0000-0000-0000AD440000}"/>
    <cellStyle name="Normal 2 2 2 25 4 8" xfId="17582" xr:uid="{00000000-0005-0000-0000-0000AE440000}"/>
    <cellStyle name="Normal 2 2 2 25 4 9" xfId="17583" xr:uid="{00000000-0005-0000-0000-0000AF440000}"/>
    <cellStyle name="Normal 2 2 2 25 5" xfId="17584" xr:uid="{00000000-0005-0000-0000-0000B0440000}"/>
    <cellStyle name="Normal 2 2 2 25 5 10" xfId="17585" xr:uid="{00000000-0005-0000-0000-0000B1440000}"/>
    <cellStyle name="Normal 2 2 2 25 5 2" xfId="17586" xr:uid="{00000000-0005-0000-0000-0000B2440000}"/>
    <cellStyle name="Normal 2 2 2 25 5 3" xfId="17587" xr:uid="{00000000-0005-0000-0000-0000B3440000}"/>
    <cellStyle name="Normal 2 2 2 25 5 4" xfId="17588" xr:uid="{00000000-0005-0000-0000-0000B4440000}"/>
    <cellStyle name="Normal 2 2 2 25 5 5" xfId="17589" xr:uid="{00000000-0005-0000-0000-0000B5440000}"/>
    <cellStyle name="Normal 2 2 2 25 5 6" xfId="17590" xr:uid="{00000000-0005-0000-0000-0000B6440000}"/>
    <cellStyle name="Normal 2 2 2 25 5 7" xfId="17591" xr:uid="{00000000-0005-0000-0000-0000B7440000}"/>
    <cellStyle name="Normal 2 2 2 25 5 8" xfId="17592" xr:uid="{00000000-0005-0000-0000-0000B8440000}"/>
    <cellStyle name="Normal 2 2 2 25 5 9" xfId="17593" xr:uid="{00000000-0005-0000-0000-0000B9440000}"/>
    <cellStyle name="Normal 2 2 2 25 6" xfId="17594" xr:uid="{00000000-0005-0000-0000-0000BA440000}"/>
    <cellStyle name="Normal 2 2 2 25 7" xfId="17595" xr:uid="{00000000-0005-0000-0000-0000BB440000}"/>
    <cellStyle name="Normal 2 2 2 25 8" xfId="17596" xr:uid="{00000000-0005-0000-0000-0000BC440000}"/>
    <cellStyle name="Normal 2 2 2 25 9" xfId="17597" xr:uid="{00000000-0005-0000-0000-0000BD440000}"/>
    <cellStyle name="Normal 2 2 2 26" xfId="17598" xr:uid="{00000000-0005-0000-0000-0000BE440000}"/>
    <cellStyle name="Normal 2 2 2 26 10" xfId="17599" xr:uid="{00000000-0005-0000-0000-0000BF440000}"/>
    <cellStyle name="Normal 2 2 2 26 11" xfId="17600" xr:uid="{00000000-0005-0000-0000-0000C0440000}"/>
    <cellStyle name="Normal 2 2 2 26 12" xfId="17601" xr:uid="{00000000-0005-0000-0000-0000C1440000}"/>
    <cellStyle name="Normal 2 2 2 26 13" xfId="17602" xr:uid="{00000000-0005-0000-0000-0000C2440000}"/>
    <cellStyle name="Normal 2 2 2 26 14" xfId="17603" xr:uid="{00000000-0005-0000-0000-0000C3440000}"/>
    <cellStyle name="Normal 2 2 2 26 2" xfId="17604" xr:uid="{00000000-0005-0000-0000-0000C4440000}"/>
    <cellStyle name="Normal 2 2 2 26 2 10" xfId="17605" xr:uid="{00000000-0005-0000-0000-0000C5440000}"/>
    <cellStyle name="Normal 2 2 2 26 2 2" xfId="17606" xr:uid="{00000000-0005-0000-0000-0000C6440000}"/>
    <cellStyle name="Normal 2 2 2 26 2 3" xfId="17607" xr:uid="{00000000-0005-0000-0000-0000C7440000}"/>
    <cellStyle name="Normal 2 2 2 26 2 4" xfId="17608" xr:uid="{00000000-0005-0000-0000-0000C8440000}"/>
    <cellStyle name="Normal 2 2 2 26 2 5" xfId="17609" xr:uid="{00000000-0005-0000-0000-0000C9440000}"/>
    <cellStyle name="Normal 2 2 2 26 2 6" xfId="17610" xr:uid="{00000000-0005-0000-0000-0000CA440000}"/>
    <cellStyle name="Normal 2 2 2 26 2 7" xfId="17611" xr:uid="{00000000-0005-0000-0000-0000CB440000}"/>
    <cellStyle name="Normal 2 2 2 26 2 8" xfId="17612" xr:uid="{00000000-0005-0000-0000-0000CC440000}"/>
    <cellStyle name="Normal 2 2 2 26 2 9" xfId="17613" xr:uid="{00000000-0005-0000-0000-0000CD440000}"/>
    <cellStyle name="Normal 2 2 2 26 3" xfId="17614" xr:uid="{00000000-0005-0000-0000-0000CE440000}"/>
    <cellStyle name="Normal 2 2 2 26 3 10" xfId="17615" xr:uid="{00000000-0005-0000-0000-0000CF440000}"/>
    <cellStyle name="Normal 2 2 2 26 3 2" xfId="17616" xr:uid="{00000000-0005-0000-0000-0000D0440000}"/>
    <cellStyle name="Normal 2 2 2 26 3 3" xfId="17617" xr:uid="{00000000-0005-0000-0000-0000D1440000}"/>
    <cellStyle name="Normal 2 2 2 26 3 4" xfId="17618" xr:uid="{00000000-0005-0000-0000-0000D2440000}"/>
    <cellStyle name="Normal 2 2 2 26 3 5" xfId="17619" xr:uid="{00000000-0005-0000-0000-0000D3440000}"/>
    <cellStyle name="Normal 2 2 2 26 3 6" xfId="17620" xr:uid="{00000000-0005-0000-0000-0000D4440000}"/>
    <cellStyle name="Normal 2 2 2 26 3 7" xfId="17621" xr:uid="{00000000-0005-0000-0000-0000D5440000}"/>
    <cellStyle name="Normal 2 2 2 26 3 8" xfId="17622" xr:uid="{00000000-0005-0000-0000-0000D6440000}"/>
    <cellStyle name="Normal 2 2 2 26 3 9" xfId="17623" xr:uid="{00000000-0005-0000-0000-0000D7440000}"/>
    <cellStyle name="Normal 2 2 2 26 4" xfId="17624" xr:uid="{00000000-0005-0000-0000-0000D8440000}"/>
    <cellStyle name="Normal 2 2 2 26 4 10" xfId="17625" xr:uid="{00000000-0005-0000-0000-0000D9440000}"/>
    <cellStyle name="Normal 2 2 2 26 4 2" xfId="17626" xr:uid="{00000000-0005-0000-0000-0000DA440000}"/>
    <cellStyle name="Normal 2 2 2 26 4 3" xfId="17627" xr:uid="{00000000-0005-0000-0000-0000DB440000}"/>
    <cellStyle name="Normal 2 2 2 26 4 4" xfId="17628" xr:uid="{00000000-0005-0000-0000-0000DC440000}"/>
    <cellStyle name="Normal 2 2 2 26 4 5" xfId="17629" xr:uid="{00000000-0005-0000-0000-0000DD440000}"/>
    <cellStyle name="Normal 2 2 2 26 4 6" xfId="17630" xr:uid="{00000000-0005-0000-0000-0000DE440000}"/>
    <cellStyle name="Normal 2 2 2 26 4 7" xfId="17631" xr:uid="{00000000-0005-0000-0000-0000DF440000}"/>
    <cellStyle name="Normal 2 2 2 26 4 8" xfId="17632" xr:uid="{00000000-0005-0000-0000-0000E0440000}"/>
    <cellStyle name="Normal 2 2 2 26 4 9" xfId="17633" xr:uid="{00000000-0005-0000-0000-0000E1440000}"/>
    <cellStyle name="Normal 2 2 2 26 5" xfId="17634" xr:uid="{00000000-0005-0000-0000-0000E2440000}"/>
    <cellStyle name="Normal 2 2 2 26 5 10" xfId="17635" xr:uid="{00000000-0005-0000-0000-0000E3440000}"/>
    <cellStyle name="Normal 2 2 2 26 5 2" xfId="17636" xr:uid="{00000000-0005-0000-0000-0000E4440000}"/>
    <cellStyle name="Normal 2 2 2 26 5 3" xfId="17637" xr:uid="{00000000-0005-0000-0000-0000E5440000}"/>
    <cellStyle name="Normal 2 2 2 26 5 4" xfId="17638" xr:uid="{00000000-0005-0000-0000-0000E6440000}"/>
    <cellStyle name="Normal 2 2 2 26 5 5" xfId="17639" xr:uid="{00000000-0005-0000-0000-0000E7440000}"/>
    <cellStyle name="Normal 2 2 2 26 5 6" xfId="17640" xr:uid="{00000000-0005-0000-0000-0000E8440000}"/>
    <cellStyle name="Normal 2 2 2 26 5 7" xfId="17641" xr:uid="{00000000-0005-0000-0000-0000E9440000}"/>
    <cellStyle name="Normal 2 2 2 26 5 8" xfId="17642" xr:uid="{00000000-0005-0000-0000-0000EA440000}"/>
    <cellStyle name="Normal 2 2 2 26 5 9" xfId="17643" xr:uid="{00000000-0005-0000-0000-0000EB440000}"/>
    <cellStyle name="Normal 2 2 2 26 6" xfId="17644" xr:uid="{00000000-0005-0000-0000-0000EC440000}"/>
    <cellStyle name="Normal 2 2 2 26 7" xfId="17645" xr:uid="{00000000-0005-0000-0000-0000ED440000}"/>
    <cellStyle name="Normal 2 2 2 26 8" xfId="17646" xr:uid="{00000000-0005-0000-0000-0000EE440000}"/>
    <cellStyle name="Normal 2 2 2 26 9" xfId="17647" xr:uid="{00000000-0005-0000-0000-0000EF440000}"/>
    <cellStyle name="Normal 2 2 2 27" xfId="17648" xr:uid="{00000000-0005-0000-0000-0000F0440000}"/>
    <cellStyle name="Normal 2 2 2 27 10" xfId="17649" xr:uid="{00000000-0005-0000-0000-0000F1440000}"/>
    <cellStyle name="Normal 2 2 2 27 11" xfId="17650" xr:uid="{00000000-0005-0000-0000-0000F2440000}"/>
    <cellStyle name="Normal 2 2 2 27 12" xfId="17651" xr:uid="{00000000-0005-0000-0000-0000F3440000}"/>
    <cellStyle name="Normal 2 2 2 27 13" xfId="17652" xr:uid="{00000000-0005-0000-0000-0000F4440000}"/>
    <cellStyle name="Normal 2 2 2 27 14" xfId="17653" xr:uid="{00000000-0005-0000-0000-0000F5440000}"/>
    <cellStyle name="Normal 2 2 2 27 2" xfId="17654" xr:uid="{00000000-0005-0000-0000-0000F6440000}"/>
    <cellStyle name="Normal 2 2 2 27 2 10" xfId="17655" xr:uid="{00000000-0005-0000-0000-0000F7440000}"/>
    <cellStyle name="Normal 2 2 2 27 2 2" xfId="17656" xr:uid="{00000000-0005-0000-0000-0000F8440000}"/>
    <cellStyle name="Normal 2 2 2 27 2 3" xfId="17657" xr:uid="{00000000-0005-0000-0000-0000F9440000}"/>
    <cellStyle name="Normal 2 2 2 27 2 4" xfId="17658" xr:uid="{00000000-0005-0000-0000-0000FA440000}"/>
    <cellStyle name="Normal 2 2 2 27 2 5" xfId="17659" xr:uid="{00000000-0005-0000-0000-0000FB440000}"/>
    <cellStyle name="Normal 2 2 2 27 2 6" xfId="17660" xr:uid="{00000000-0005-0000-0000-0000FC440000}"/>
    <cellStyle name="Normal 2 2 2 27 2 7" xfId="17661" xr:uid="{00000000-0005-0000-0000-0000FD440000}"/>
    <cellStyle name="Normal 2 2 2 27 2 8" xfId="17662" xr:uid="{00000000-0005-0000-0000-0000FE440000}"/>
    <cellStyle name="Normal 2 2 2 27 2 9" xfId="17663" xr:uid="{00000000-0005-0000-0000-0000FF440000}"/>
    <cellStyle name="Normal 2 2 2 27 3" xfId="17664" xr:uid="{00000000-0005-0000-0000-000000450000}"/>
    <cellStyle name="Normal 2 2 2 27 3 10" xfId="17665" xr:uid="{00000000-0005-0000-0000-000001450000}"/>
    <cellStyle name="Normal 2 2 2 27 3 2" xfId="17666" xr:uid="{00000000-0005-0000-0000-000002450000}"/>
    <cellStyle name="Normal 2 2 2 27 3 3" xfId="17667" xr:uid="{00000000-0005-0000-0000-000003450000}"/>
    <cellStyle name="Normal 2 2 2 27 3 4" xfId="17668" xr:uid="{00000000-0005-0000-0000-000004450000}"/>
    <cellStyle name="Normal 2 2 2 27 3 5" xfId="17669" xr:uid="{00000000-0005-0000-0000-000005450000}"/>
    <cellStyle name="Normal 2 2 2 27 3 6" xfId="17670" xr:uid="{00000000-0005-0000-0000-000006450000}"/>
    <cellStyle name="Normal 2 2 2 27 3 7" xfId="17671" xr:uid="{00000000-0005-0000-0000-000007450000}"/>
    <cellStyle name="Normal 2 2 2 27 3 8" xfId="17672" xr:uid="{00000000-0005-0000-0000-000008450000}"/>
    <cellStyle name="Normal 2 2 2 27 3 9" xfId="17673" xr:uid="{00000000-0005-0000-0000-000009450000}"/>
    <cellStyle name="Normal 2 2 2 27 4" xfId="17674" xr:uid="{00000000-0005-0000-0000-00000A450000}"/>
    <cellStyle name="Normal 2 2 2 27 4 10" xfId="17675" xr:uid="{00000000-0005-0000-0000-00000B450000}"/>
    <cellStyle name="Normal 2 2 2 27 4 2" xfId="17676" xr:uid="{00000000-0005-0000-0000-00000C450000}"/>
    <cellStyle name="Normal 2 2 2 27 4 3" xfId="17677" xr:uid="{00000000-0005-0000-0000-00000D450000}"/>
    <cellStyle name="Normal 2 2 2 27 4 4" xfId="17678" xr:uid="{00000000-0005-0000-0000-00000E450000}"/>
    <cellStyle name="Normal 2 2 2 27 4 5" xfId="17679" xr:uid="{00000000-0005-0000-0000-00000F450000}"/>
    <cellStyle name="Normal 2 2 2 27 4 6" xfId="17680" xr:uid="{00000000-0005-0000-0000-000010450000}"/>
    <cellStyle name="Normal 2 2 2 27 4 7" xfId="17681" xr:uid="{00000000-0005-0000-0000-000011450000}"/>
    <cellStyle name="Normal 2 2 2 27 4 8" xfId="17682" xr:uid="{00000000-0005-0000-0000-000012450000}"/>
    <cellStyle name="Normal 2 2 2 27 4 9" xfId="17683" xr:uid="{00000000-0005-0000-0000-000013450000}"/>
    <cellStyle name="Normal 2 2 2 27 5" xfId="17684" xr:uid="{00000000-0005-0000-0000-000014450000}"/>
    <cellStyle name="Normal 2 2 2 27 5 10" xfId="17685" xr:uid="{00000000-0005-0000-0000-000015450000}"/>
    <cellStyle name="Normal 2 2 2 27 5 2" xfId="17686" xr:uid="{00000000-0005-0000-0000-000016450000}"/>
    <cellStyle name="Normal 2 2 2 27 5 3" xfId="17687" xr:uid="{00000000-0005-0000-0000-000017450000}"/>
    <cellStyle name="Normal 2 2 2 27 5 4" xfId="17688" xr:uid="{00000000-0005-0000-0000-000018450000}"/>
    <cellStyle name="Normal 2 2 2 27 5 5" xfId="17689" xr:uid="{00000000-0005-0000-0000-000019450000}"/>
    <cellStyle name="Normal 2 2 2 27 5 6" xfId="17690" xr:uid="{00000000-0005-0000-0000-00001A450000}"/>
    <cellStyle name="Normal 2 2 2 27 5 7" xfId="17691" xr:uid="{00000000-0005-0000-0000-00001B450000}"/>
    <cellStyle name="Normal 2 2 2 27 5 8" xfId="17692" xr:uid="{00000000-0005-0000-0000-00001C450000}"/>
    <cellStyle name="Normal 2 2 2 27 5 9" xfId="17693" xr:uid="{00000000-0005-0000-0000-00001D450000}"/>
    <cellStyle name="Normal 2 2 2 27 6" xfId="17694" xr:uid="{00000000-0005-0000-0000-00001E450000}"/>
    <cellStyle name="Normal 2 2 2 27 7" xfId="17695" xr:uid="{00000000-0005-0000-0000-00001F450000}"/>
    <cellStyle name="Normal 2 2 2 27 8" xfId="17696" xr:uid="{00000000-0005-0000-0000-000020450000}"/>
    <cellStyle name="Normal 2 2 2 27 9" xfId="17697" xr:uid="{00000000-0005-0000-0000-000021450000}"/>
    <cellStyle name="Normal 2 2 2 28" xfId="17698" xr:uid="{00000000-0005-0000-0000-000022450000}"/>
    <cellStyle name="Normal 2 2 2 28 10" xfId="17699" xr:uid="{00000000-0005-0000-0000-000023450000}"/>
    <cellStyle name="Normal 2 2 2 28 11" xfId="17700" xr:uid="{00000000-0005-0000-0000-000024450000}"/>
    <cellStyle name="Normal 2 2 2 28 12" xfId="17701" xr:uid="{00000000-0005-0000-0000-000025450000}"/>
    <cellStyle name="Normal 2 2 2 28 13" xfId="17702" xr:uid="{00000000-0005-0000-0000-000026450000}"/>
    <cellStyle name="Normal 2 2 2 28 14" xfId="17703" xr:uid="{00000000-0005-0000-0000-000027450000}"/>
    <cellStyle name="Normal 2 2 2 28 2" xfId="17704" xr:uid="{00000000-0005-0000-0000-000028450000}"/>
    <cellStyle name="Normal 2 2 2 28 2 10" xfId="17705" xr:uid="{00000000-0005-0000-0000-000029450000}"/>
    <cellStyle name="Normal 2 2 2 28 2 2" xfId="17706" xr:uid="{00000000-0005-0000-0000-00002A450000}"/>
    <cellStyle name="Normal 2 2 2 28 2 3" xfId="17707" xr:uid="{00000000-0005-0000-0000-00002B450000}"/>
    <cellStyle name="Normal 2 2 2 28 2 4" xfId="17708" xr:uid="{00000000-0005-0000-0000-00002C450000}"/>
    <cellStyle name="Normal 2 2 2 28 2 5" xfId="17709" xr:uid="{00000000-0005-0000-0000-00002D450000}"/>
    <cellStyle name="Normal 2 2 2 28 2 6" xfId="17710" xr:uid="{00000000-0005-0000-0000-00002E450000}"/>
    <cellStyle name="Normal 2 2 2 28 2 7" xfId="17711" xr:uid="{00000000-0005-0000-0000-00002F450000}"/>
    <cellStyle name="Normal 2 2 2 28 2 8" xfId="17712" xr:uid="{00000000-0005-0000-0000-000030450000}"/>
    <cellStyle name="Normal 2 2 2 28 2 9" xfId="17713" xr:uid="{00000000-0005-0000-0000-000031450000}"/>
    <cellStyle name="Normal 2 2 2 28 3" xfId="17714" xr:uid="{00000000-0005-0000-0000-000032450000}"/>
    <cellStyle name="Normal 2 2 2 28 3 10" xfId="17715" xr:uid="{00000000-0005-0000-0000-000033450000}"/>
    <cellStyle name="Normal 2 2 2 28 3 2" xfId="17716" xr:uid="{00000000-0005-0000-0000-000034450000}"/>
    <cellStyle name="Normal 2 2 2 28 3 3" xfId="17717" xr:uid="{00000000-0005-0000-0000-000035450000}"/>
    <cellStyle name="Normal 2 2 2 28 3 4" xfId="17718" xr:uid="{00000000-0005-0000-0000-000036450000}"/>
    <cellStyle name="Normal 2 2 2 28 3 5" xfId="17719" xr:uid="{00000000-0005-0000-0000-000037450000}"/>
    <cellStyle name="Normal 2 2 2 28 3 6" xfId="17720" xr:uid="{00000000-0005-0000-0000-000038450000}"/>
    <cellStyle name="Normal 2 2 2 28 3 7" xfId="17721" xr:uid="{00000000-0005-0000-0000-000039450000}"/>
    <cellStyle name="Normal 2 2 2 28 3 8" xfId="17722" xr:uid="{00000000-0005-0000-0000-00003A450000}"/>
    <cellStyle name="Normal 2 2 2 28 3 9" xfId="17723" xr:uid="{00000000-0005-0000-0000-00003B450000}"/>
    <cellStyle name="Normal 2 2 2 28 4" xfId="17724" xr:uid="{00000000-0005-0000-0000-00003C450000}"/>
    <cellStyle name="Normal 2 2 2 28 4 10" xfId="17725" xr:uid="{00000000-0005-0000-0000-00003D450000}"/>
    <cellStyle name="Normal 2 2 2 28 4 2" xfId="17726" xr:uid="{00000000-0005-0000-0000-00003E450000}"/>
    <cellStyle name="Normal 2 2 2 28 4 3" xfId="17727" xr:uid="{00000000-0005-0000-0000-00003F450000}"/>
    <cellStyle name="Normal 2 2 2 28 4 4" xfId="17728" xr:uid="{00000000-0005-0000-0000-000040450000}"/>
    <cellStyle name="Normal 2 2 2 28 4 5" xfId="17729" xr:uid="{00000000-0005-0000-0000-000041450000}"/>
    <cellStyle name="Normal 2 2 2 28 4 6" xfId="17730" xr:uid="{00000000-0005-0000-0000-000042450000}"/>
    <cellStyle name="Normal 2 2 2 28 4 7" xfId="17731" xr:uid="{00000000-0005-0000-0000-000043450000}"/>
    <cellStyle name="Normal 2 2 2 28 4 8" xfId="17732" xr:uid="{00000000-0005-0000-0000-000044450000}"/>
    <cellStyle name="Normal 2 2 2 28 4 9" xfId="17733" xr:uid="{00000000-0005-0000-0000-000045450000}"/>
    <cellStyle name="Normal 2 2 2 28 5" xfId="17734" xr:uid="{00000000-0005-0000-0000-000046450000}"/>
    <cellStyle name="Normal 2 2 2 28 5 10" xfId="17735" xr:uid="{00000000-0005-0000-0000-000047450000}"/>
    <cellStyle name="Normal 2 2 2 28 5 2" xfId="17736" xr:uid="{00000000-0005-0000-0000-000048450000}"/>
    <cellStyle name="Normal 2 2 2 28 5 3" xfId="17737" xr:uid="{00000000-0005-0000-0000-000049450000}"/>
    <cellStyle name="Normal 2 2 2 28 5 4" xfId="17738" xr:uid="{00000000-0005-0000-0000-00004A450000}"/>
    <cellStyle name="Normal 2 2 2 28 5 5" xfId="17739" xr:uid="{00000000-0005-0000-0000-00004B450000}"/>
    <cellStyle name="Normal 2 2 2 28 5 6" xfId="17740" xr:uid="{00000000-0005-0000-0000-00004C450000}"/>
    <cellStyle name="Normal 2 2 2 28 5 7" xfId="17741" xr:uid="{00000000-0005-0000-0000-00004D450000}"/>
    <cellStyle name="Normal 2 2 2 28 5 8" xfId="17742" xr:uid="{00000000-0005-0000-0000-00004E450000}"/>
    <cellStyle name="Normal 2 2 2 28 5 9" xfId="17743" xr:uid="{00000000-0005-0000-0000-00004F450000}"/>
    <cellStyle name="Normal 2 2 2 28 6" xfId="17744" xr:uid="{00000000-0005-0000-0000-000050450000}"/>
    <cellStyle name="Normal 2 2 2 28 7" xfId="17745" xr:uid="{00000000-0005-0000-0000-000051450000}"/>
    <cellStyle name="Normal 2 2 2 28 8" xfId="17746" xr:uid="{00000000-0005-0000-0000-000052450000}"/>
    <cellStyle name="Normal 2 2 2 28 9" xfId="17747" xr:uid="{00000000-0005-0000-0000-000053450000}"/>
    <cellStyle name="Normal 2 2 2 29" xfId="17748" xr:uid="{00000000-0005-0000-0000-000054450000}"/>
    <cellStyle name="Normal 2 2 2 29 10" xfId="17749" xr:uid="{00000000-0005-0000-0000-000055450000}"/>
    <cellStyle name="Normal 2 2 2 29 11" xfId="17750" xr:uid="{00000000-0005-0000-0000-000056450000}"/>
    <cellStyle name="Normal 2 2 2 29 12" xfId="17751" xr:uid="{00000000-0005-0000-0000-000057450000}"/>
    <cellStyle name="Normal 2 2 2 29 13" xfId="17752" xr:uid="{00000000-0005-0000-0000-000058450000}"/>
    <cellStyle name="Normal 2 2 2 29 14" xfId="17753" xr:uid="{00000000-0005-0000-0000-000059450000}"/>
    <cellStyle name="Normal 2 2 2 29 2" xfId="17754" xr:uid="{00000000-0005-0000-0000-00005A450000}"/>
    <cellStyle name="Normal 2 2 2 29 2 10" xfId="17755" xr:uid="{00000000-0005-0000-0000-00005B450000}"/>
    <cellStyle name="Normal 2 2 2 29 2 2" xfId="17756" xr:uid="{00000000-0005-0000-0000-00005C450000}"/>
    <cellStyle name="Normal 2 2 2 29 2 3" xfId="17757" xr:uid="{00000000-0005-0000-0000-00005D450000}"/>
    <cellStyle name="Normal 2 2 2 29 2 4" xfId="17758" xr:uid="{00000000-0005-0000-0000-00005E450000}"/>
    <cellStyle name="Normal 2 2 2 29 2 5" xfId="17759" xr:uid="{00000000-0005-0000-0000-00005F450000}"/>
    <cellStyle name="Normal 2 2 2 29 2 6" xfId="17760" xr:uid="{00000000-0005-0000-0000-000060450000}"/>
    <cellStyle name="Normal 2 2 2 29 2 7" xfId="17761" xr:uid="{00000000-0005-0000-0000-000061450000}"/>
    <cellStyle name="Normal 2 2 2 29 2 8" xfId="17762" xr:uid="{00000000-0005-0000-0000-000062450000}"/>
    <cellStyle name="Normal 2 2 2 29 2 9" xfId="17763" xr:uid="{00000000-0005-0000-0000-000063450000}"/>
    <cellStyle name="Normal 2 2 2 29 3" xfId="17764" xr:uid="{00000000-0005-0000-0000-000064450000}"/>
    <cellStyle name="Normal 2 2 2 29 3 10" xfId="17765" xr:uid="{00000000-0005-0000-0000-000065450000}"/>
    <cellStyle name="Normal 2 2 2 29 3 2" xfId="17766" xr:uid="{00000000-0005-0000-0000-000066450000}"/>
    <cellStyle name="Normal 2 2 2 29 3 3" xfId="17767" xr:uid="{00000000-0005-0000-0000-000067450000}"/>
    <cellStyle name="Normal 2 2 2 29 3 4" xfId="17768" xr:uid="{00000000-0005-0000-0000-000068450000}"/>
    <cellStyle name="Normal 2 2 2 29 3 5" xfId="17769" xr:uid="{00000000-0005-0000-0000-000069450000}"/>
    <cellStyle name="Normal 2 2 2 29 3 6" xfId="17770" xr:uid="{00000000-0005-0000-0000-00006A450000}"/>
    <cellStyle name="Normal 2 2 2 29 3 7" xfId="17771" xr:uid="{00000000-0005-0000-0000-00006B450000}"/>
    <cellStyle name="Normal 2 2 2 29 3 8" xfId="17772" xr:uid="{00000000-0005-0000-0000-00006C450000}"/>
    <cellStyle name="Normal 2 2 2 29 3 9" xfId="17773" xr:uid="{00000000-0005-0000-0000-00006D450000}"/>
    <cellStyle name="Normal 2 2 2 29 4" xfId="17774" xr:uid="{00000000-0005-0000-0000-00006E450000}"/>
    <cellStyle name="Normal 2 2 2 29 4 10" xfId="17775" xr:uid="{00000000-0005-0000-0000-00006F450000}"/>
    <cellStyle name="Normal 2 2 2 29 4 2" xfId="17776" xr:uid="{00000000-0005-0000-0000-000070450000}"/>
    <cellStyle name="Normal 2 2 2 29 4 3" xfId="17777" xr:uid="{00000000-0005-0000-0000-000071450000}"/>
    <cellStyle name="Normal 2 2 2 29 4 4" xfId="17778" xr:uid="{00000000-0005-0000-0000-000072450000}"/>
    <cellStyle name="Normal 2 2 2 29 4 5" xfId="17779" xr:uid="{00000000-0005-0000-0000-000073450000}"/>
    <cellStyle name="Normal 2 2 2 29 4 6" xfId="17780" xr:uid="{00000000-0005-0000-0000-000074450000}"/>
    <cellStyle name="Normal 2 2 2 29 4 7" xfId="17781" xr:uid="{00000000-0005-0000-0000-000075450000}"/>
    <cellStyle name="Normal 2 2 2 29 4 8" xfId="17782" xr:uid="{00000000-0005-0000-0000-000076450000}"/>
    <cellStyle name="Normal 2 2 2 29 4 9" xfId="17783" xr:uid="{00000000-0005-0000-0000-000077450000}"/>
    <cellStyle name="Normal 2 2 2 29 5" xfId="17784" xr:uid="{00000000-0005-0000-0000-000078450000}"/>
    <cellStyle name="Normal 2 2 2 29 5 10" xfId="17785" xr:uid="{00000000-0005-0000-0000-000079450000}"/>
    <cellStyle name="Normal 2 2 2 29 5 2" xfId="17786" xr:uid="{00000000-0005-0000-0000-00007A450000}"/>
    <cellStyle name="Normal 2 2 2 29 5 3" xfId="17787" xr:uid="{00000000-0005-0000-0000-00007B450000}"/>
    <cellStyle name="Normal 2 2 2 29 5 4" xfId="17788" xr:uid="{00000000-0005-0000-0000-00007C450000}"/>
    <cellStyle name="Normal 2 2 2 29 5 5" xfId="17789" xr:uid="{00000000-0005-0000-0000-00007D450000}"/>
    <cellStyle name="Normal 2 2 2 29 5 6" xfId="17790" xr:uid="{00000000-0005-0000-0000-00007E450000}"/>
    <cellStyle name="Normal 2 2 2 29 5 7" xfId="17791" xr:uid="{00000000-0005-0000-0000-00007F450000}"/>
    <cellStyle name="Normal 2 2 2 29 5 8" xfId="17792" xr:uid="{00000000-0005-0000-0000-000080450000}"/>
    <cellStyle name="Normal 2 2 2 29 5 9" xfId="17793" xr:uid="{00000000-0005-0000-0000-000081450000}"/>
    <cellStyle name="Normal 2 2 2 29 6" xfId="17794" xr:uid="{00000000-0005-0000-0000-000082450000}"/>
    <cellStyle name="Normal 2 2 2 29 7" xfId="17795" xr:uid="{00000000-0005-0000-0000-000083450000}"/>
    <cellStyle name="Normal 2 2 2 29 8" xfId="17796" xr:uid="{00000000-0005-0000-0000-000084450000}"/>
    <cellStyle name="Normal 2 2 2 29 9" xfId="17797" xr:uid="{00000000-0005-0000-0000-000085450000}"/>
    <cellStyle name="Normal 2 2 2 3" xfId="420" xr:uid="{00000000-0005-0000-0000-0000A4010000}"/>
    <cellStyle name="Normal 2 2 2 3 10" xfId="17798" xr:uid="{00000000-0005-0000-0000-000086450000}"/>
    <cellStyle name="Normal 2 2 2 3 10 10" xfId="17799" xr:uid="{00000000-0005-0000-0000-000087450000}"/>
    <cellStyle name="Normal 2 2 2 3 10 11" xfId="17800" xr:uid="{00000000-0005-0000-0000-000088450000}"/>
    <cellStyle name="Normal 2 2 2 3 10 12" xfId="17801" xr:uid="{00000000-0005-0000-0000-000089450000}"/>
    <cellStyle name="Normal 2 2 2 3 10 13" xfId="17802" xr:uid="{00000000-0005-0000-0000-00008A450000}"/>
    <cellStyle name="Normal 2 2 2 3 10 14" xfId="17803" xr:uid="{00000000-0005-0000-0000-00008B450000}"/>
    <cellStyle name="Normal 2 2 2 3 10 2" xfId="17804" xr:uid="{00000000-0005-0000-0000-00008C450000}"/>
    <cellStyle name="Normal 2 2 2 3 10 2 10" xfId="17805" xr:uid="{00000000-0005-0000-0000-00008D450000}"/>
    <cellStyle name="Normal 2 2 2 3 10 2 2" xfId="17806" xr:uid="{00000000-0005-0000-0000-00008E450000}"/>
    <cellStyle name="Normal 2 2 2 3 10 2 3" xfId="17807" xr:uid="{00000000-0005-0000-0000-00008F450000}"/>
    <cellStyle name="Normal 2 2 2 3 10 2 4" xfId="17808" xr:uid="{00000000-0005-0000-0000-000090450000}"/>
    <cellStyle name="Normal 2 2 2 3 10 2 5" xfId="17809" xr:uid="{00000000-0005-0000-0000-000091450000}"/>
    <cellStyle name="Normal 2 2 2 3 10 2 6" xfId="17810" xr:uid="{00000000-0005-0000-0000-000092450000}"/>
    <cellStyle name="Normal 2 2 2 3 10 2 7" xfId="17811" xr:uid="{00000000-0005-0000-0000-000093450000}"/>
    <cellStyle name="Normal 2 2 2 3 10 2 8" xfId="17812" xr:uid="{00000000-0005-0000-0000-000094450000}"/>
    <cellStyle name="Normal 2 2 2 3 10 2 9" xfId="17813" xr:uid="{00000000-0005-0000-0000-000095450000}"/>
    <cellStyle name="Normal 2 2 2 3 10 3" xfId="17814" xr:uid="{00000000-0005-0000-0000-000096450000}"/>
    <cellStyle name="Normal 2 2 2 3 10 3 10" xfId="17815" xr:uid="{00000000-0005-0000-0000-000097450000}"/>
    <cellStyle name="Normal 2 2 2 3 10 3 2" xfId="17816" xr:uid="{00000000-0005-0000-0000-000098450000}"/>
    <cellStyle name="Normal 2 2 2 3 10 3 3" xfId="17817" xr:uid="{00000000-0005-0000-0000-000099450000}"/>
    <cellStyle name="Normal 2 2 2 3 10 3 4" xfId="17818" xr:uid="{00000000-0005-0000-0000-00009A450000}"/>
    <cellStyle name="Normal 2 2 2 3 10 3 5" xfId="17819" xr:uid="{00000000-0005-0000-0000-00009B450000}"/>
    <cellStyle name="Normal 2 2 2 3 10 3 6" xfId="17820" xr:uid="{00000000-0005-0000-0000-00009C450000}"/>
    <cellStyle name="Normal 2 2 2 3 10 3 7" xfId="17821" xr:uid="{00000000-0005-0000-0000-00009D450000}"/>
    <cellStyle name="Normal 2 2 2 3 10 3 8" xfId="17822" xr:uid="{00000000-0005-0000-0000-00009E450000}"/>
    <cellStyle name="Normal 2 2 2 3 10 3 9" xfId="17823" xr:uid="{00000000-0005-0000-0000-00009F450000}"/>
    <cellStyle name="Normal 2 2 2 3 10 4" xfId="17824" xr:uid="{00000000-0005-0000-0000-0000A0450000}"/>
    <cellStyle name="Normal 2 2 2 3 10 4 10" xfId="17825" xr:uid="{00000000-0005-0000-0000-0000A1450000}"/>
    <cellStyle name="Normal 2 2 2 3 10 4 2" xfId="17826" xr:uid="{00000000-0005-0000-0000-0000A2450000}"/>
    <cellStyle name="Normal 2 2 2 3 10 4 3" xfId="17827" xr:uid="{00000000-0005-0000-0000-0000A3450000}"/>
    <cellStyle name="Normal 2 2 2 3 10 4 4" xfId="17828" xr:uid="{00000000-0005-0000-0000-0000A4450000}"/>
    <cellStyle name="Normal 2 2 2 3 10 4 5" xfId="17829" xr:uid="{00000000-0005-0000-0000-0000A5450000}"/>
    <cellStyle name="Normal 2 2 2 3 10 4 6" xfId="17830" xr:uid="{00000000-0005-0000-0000-0000A6450000}"/>
    <cellStyle name="Normal 2 2 2 3 10 4 7" xfId="17831" xr:uid="{00000000-0005-0000-0000-0000A7450000}"/>
    <cellStyle name="Normal 2 2 2 3 10 4 8" xfId="17832" xr:uid="{00000000-0005-0000-0000-0000A8450000}"/>
    <cellStyle name="Normal 2 2 2 3 10 4 9" xfId="17833" xr:uid="{00000000-0005-0000-0000-0000A9450000}"/>
    <cellStyle name="Normal 2 2 2 3 10 5" xfId="17834" xr:uid="{00000000-0005-0000-0000-0000AA450000}"/>
    <cellStyle name="Normal 2 2 2 3 10 5 10" xfId="17835" xr:uid="{00000000-0005-0000-0000-0000AB450000}"/>
    <cellStyle name="Normal 2 2 2 3 10 5 2" xfId="17836" xr:uid="{00000000-0005-0000-0000-0000AC450000}"/>
    <cellStyle name="Normal 2 2 2 3 10 5 3" xfId="17837" xr:uid="{00000000-0005-0000-0000-0000AD450000}"/>
    <cellStyle name="Normal 2 2 2 3 10 5 4" xfId="17838" xr:uid="{00000000-0005-0000-0000-0000AE450000}"/>
    <cellStyle name="Normal 2 2 2 3 10 5 5" xfId="17839" xr:uid="{00000000-0005-0000-0000-0000AF450000}"/>
    <cellStyle name="Normal 2 2 2 3 10 5 6" xfId="17840" xr:uid="{00000000-0005-0000-0000-0000B0450000}"/>
    <cellStyle name="Normal 2 2 2 3 10 5 7" xfId="17841" xr:uid="{00000000-0005-0000-0000-0000B1450000}"/>
    <cellStyle name="Normal 2 2 2 3 10 5 8" xfId="17842" xr:uid="{00000000-0005-0000-0000-0000B2450000}"/>
    <cellStyle name="Normal 2 2 2 3 10 5 9" xfId="17843" xr:uid="{00000000-0005-0000-0000-0000B3450000}"/>
    <cellStyle name="Normal 2 2 2 3 10 6" xfId="17844" xr:uid="{00000000-0005-0000-0000-0000B4450000}"/>
    <cellStyle name="Normal 2 2 2 3 10 7" xfId="17845" xr:uid="{00000000-0005-0000-0000-0000B5450000}"/>
    <cellStyle name="Normal 2 2 2 3 10 8" xfId="17846" xr:uid="{00000000-0005-0000-0000-0000B6450000}"/>
    <cellStyle name="Normal 2 2 2 3 10 9" xfId="17847" xr:uid="{00000000-0005-0000-0000-0000B7450000}"/>
    <cellStyle name="Normal 2 2 2 3 11" xfId="17848" xr:uid="{00000000-0005-0000-0000-0000B8450000}"/>
    <cellStyle name="Normal 2 2 2 3 11 10" xfId="17849" xr:uid="{00000000-0005-0000-0000-0000B9450000}"/>
    <cellStyle name="Normal 2 2 2 3 11 11" xfId="17850" xr:uid="{00000000-0005-0000-0000-0000BA450000}"/>
    <cellStyle name="Normal 2 2 2 3 11 12" xfId="17851" xr:uid="{00000000-0005-0000-0000-0000BB450000}"/>
    <cellStyle name="Normal 2 2 2 3 11 13" xfId="17852" xr:uid="{00000000-0005-0000-0000-0000BC450000}"/>
    <cellStyle name="Normal 2 2 2 3 11 14" xfId="17853" xr:uid="{00000000-0005-0000-0000-0000BD450000}"/>
    <cellStyle name="Normal 2 2 2 3 11 2" xfId="17854" xr:uid="{00000000-0005-0000-0000-0000BE450000}"/>
    <cellStyle name="Normal 2 2 2 3 11 2 10" xfId="17855" xr:uid="{00000000-0005-0000-0000-0000BF450000}"/>
    <cellStyle name="Normal 2 2 2 3 11 2 2" xfId="17856" xr:uid="{00000000-0005-0000-0000-0000C0450000}"/>
    <cellStyle name="Normal 2 2 2 3 11 2 3" xfId="17857" xr:uid="{00000000-0005-0000-0000-0000C1450000}"/>
    <cellStyle name="Normal 2 2 2 3 11 2 4" xfId="17858" xr:uid="{00000000-0005-0000-0000-0000C2450000}"/>
    <cellStyle name="Normal 2 2 2 3 11 2 5" xfId="17859" xr:uid="{00000000-0005-0000-0000-0000C3450000}"/>
    <cellStyle name="Normal 2 2 2 3 11 2 6" xfId="17860" xr:uid="{00000000-0005-0000-0000-0000C4450000}"/>
    <cellStyle name="Normal 2 2 2 3 11 2 7" xfId="17861" xr:uid="{00000000-0005-0000-0000-0000C5450000}"/>
    <cellStyle name="Normal 2 2 2 3 11 2 8" xfId="17862" xr:uid="{00000000-0005-0000-0000-0000C6450000}"/>
    <cellStyle name="Normal 2 2 2 3 11 2 9" xfId="17863" xr:uid="{00000000-0005-0000-0000-0000C7450000}"/>
    <cellStyle name="Normal 2 2 2 3 11 3" xfId="17864" xr:uid="{00000000-0005-0000-0000-0000C8450000}"/>
    <cellStyle name="Normal 2 2 2 3 11 3 10" xfId="17865" xr:uid="{00000000-0005-0000-0000-0000C9450000}"/>
    <cellStyle name="Normal 2 2 2 3 11 3 2" xfId="17866" xr:uid="{00000000-0005-0000-0000-0000CA450000}"/>
    <cellStyle name="Normal 2 2 2 3 11 3 3" xfId="17867" xr:uid="{00000000-0005-0000-0000-0000CB450000}"/>
    <cellStyle name="Normal 2 2 2 3 11 3 4" xfId="17868" xr:uid="{00000000-0005-0000-0000-0000CC450000}"/>
    <cellStyle name="Normal 2 2 2 3 11 3 5" xfId="17869" xr:uid="{00000000-0005-0000-0000-0000CD450000}"/>
    <cellStyle name="Normal 2 2 2 3 11 3 6" xfId="17870" xr:uid="{00000000-0005-0000-0000-0000CE450000}"/>
    <cellStyle name="Normal 2 2 2 3 11 3 7" xfId="17871" xr:uid="{00000000-0005-0000-0000-0000CF450000}"/>
    <cellStyle name="Normal 2 2 2 3 11 3 8" xfId="17872" xr:uid="{00000000-0005-0000-0000-0000D0450000}"/>
    <cellStyle name="Normal 2 2 2 3 11 3 9" xfId="17873" xr:uid="{00000000-0005-0000-0000-0000D1450000}"/>
    <cellStyle name="Normal 2 2 2 3 11 4" xfId="17874" xr:uid="{00000000-0005-0000-0000-0000D2450000}"/>
    <cellStyle name="Normal 2 2 2 3 11 4 10" xfId="17875" xr:uid="{00000000-0005-0000-0000-0000D3450000}"/>
    <cellStyle name="Normal 2 2 2 3 11 4 2" xfId="17876" xr:uid="{00000000-0005-0000-0000-0000D4450000}"/>
    <cellStyle name="Normal 2 2 2 3 11 4 3" xfId="17877" xr:uid="{00000000-0005-0000-0000-0000D5450000}"/>
    <cellStyle name="Normal 2 2 2 3 11 4 4" xfId="17878" xr:uid="{00000000-0005-0000-0000-0000D6450000}"/>
    <cellStyle name="Normal 2 2 2 3 11 4 5" xfId="17879" xr:uid="{00000000-0005-0000-0000-0000D7450000}"/>
    <cellStyle name="Normal 2 2 2 3 11 4 6" xfId="17880" xr:uid="{00000000-0005-0000-0000-0000D8450000}"/>
    <cellStyle name="Normal 2 2 2 3 11 4 7" xfId="17881" xr:uid="{00000000-0005-0000-0000-0000D9450000}"/>
    <cellStyle name="Normal 2 2 2 3 11 4 8" xfId="17882" xr:uid="{00000000-0005-0000-0000-0000DA450000}"/>
    <cellStyle name="Normal 2 2 2 3 11 4 9" xfId="17883" xr:uid="{00000000-0005-0000-0000-0000DB450000}"/>
    <cellStyle name="Normal 2 2 2 3 11 5" xfId="17884" xr:uid="{00000000-0005-0000-0000-0000DC450000}"/>
    <cellStyle name="Normal 2 2 2 3 11 5 10" xfId="17885" xr:uid="{00000000-0005-0000-0000-0000DD450000}"/>
    <cellStyle name="Normal 2 2 2 3 11 5 2" xfId="17886" xr:uid="{00000000-0005-0000-0000-0000DE450000}"/>
    <cellStyle name="Normal 2 2 2 3 11 5 3" xfId="17887" xr:uid="{00000000-0005-0000-0000-0000DF450000}"/>
    <cellStyle name="Normal 2 2 2 3 11 5 4" xfId="17888" xr:uid="{00000000-0005-0000-0000-0000E0450000}"/>
    <cellStyle name="Normal 2 2 2 3 11 5 5" xfId="17889" xr:uid="{00000000-0005-0000-0000-0000E1450000}"/>
    <cellStyle name="Normal 2 2 2 3 11 5 6" xfId="17890" xr:uid="{00000000-0005-0000-0000-0000E2450000}"/>
    <cellStyle name="Normal 2 2 2 3 11 5 7" xfId="17891" xr:uid="{00000000-0005-0000-0000-0000E3450000}"/>
    <cellStyle name="Normal 2 2 2 3 11 5 8" xfId="17892" xr:uid="{00000000-0005-0000-0000-0000E4450000}"/>
    <cellStyle name="Normal 2 2 2 3 11 5 9" xfId="17893" xr:uid="{00000000-0005-0000-0000-0000E5450000}"/>
    <cellStyle name="Normal 2 2 2 3 11 6" xfId="17894" xr:uid="{00000000-0005-0000-0000-0000E6450000}"/>
    <cellStyle name="Normal 2 2 2 3 11 7" xfId="17895" xr:uid="{00000000-0005-0000-0000-0000E7450000}"/>
    <cellStyle name="Normal 2 2 2 3 11 8" xfId="17896" xr:uid="{00000000-0005-0000-0000-0000E8450000}"/>
    <cellStyle name="Normal 2 2 2 3 11 9" xfId="17897" xr:uid="{00000000-0005-0000-0000-0000E9450000}"/>
    <cellStyle name="Normal 2 2 2 3 12" xfId="17898" xr:uid="{00000000-0005-0000-0000-0000EA450000}"/>
    <cellStyle name="Normal 2 2 2 3 12 10" xfId="17899" xr:uid="{00000000-0005-0000-0000-0000EB450000}"/>
    <cellStyle name="Normal 2 2 2 3 12 11" xfId="17900" xr:uid="{00000000-0005-0000-0000-0000EC450000}"/>
    <cellStyle name="Normal 2 2 2 3 12 12" xfId="17901" xr:uid="{00000000-0005-0000-0000-0000ED450000}"/>
    <cellStyle name="Normal 2 2 2 3 12 13" xfId="17902" xr:uid="{00000000-0005-0000-0000-0000EE450000}"/>
    <cellStyle name="Normal 2 2 2 3 12 14" xfId="17903" xr:uid="{00000000-0005-0000-0000-0000EF450000}"/>
    <cellStyle name="Normal 2 2 2 3 12 2" xfId="17904" xr:uid="{00000000-0005-0000-0000-0000F0450000}"/>
    <cellStyle name="Normal 2 2 2 3 12 2 10" xfId="17905" xr:uid="{00000000-0005-0000-0000-0000F1450000}"/>
    <cellStyle name="Normal 2 2 2 3 12 2 2" xfId="17906" xr:uid="{00000000-0005-0000-0000-0000F2450000}"/>
    <cellStyle name="Normal 2 2 2 3 12 2 3" xfId="17907" xr:uid="{00000000-0005-0000-0000-0000F3450000}"/>
    <cellStyle name="Normal 2 2 2 3 12 2 4" xfId="17908" xr:uid="{00000000-0005-0000-0000-0000F4450000}"/>
    <cellStyle name="Normal 2 2 2 3 12 2 5" xfId="17909" xr:uid="{00000000-0005-0000-0000-0000F5450000}"/>
    <cellStyle name="Normal 2 2 2 3 12 2 6" xfId="17910" xr:uid="{00000000-0005-0000-0000-0000F6450000}"/>
    <cellStyle name="Normal 2 2 2 3 12 2 7" xfId="17911" xr:uid="{00000000-0005-0000-0000-0000F7450000}"/>
    <cellStyle name="Normal 2 2 2 3 12 2 8" xfId="17912" xr:uid="{00000000-0005-0000-0000-0000F8450000}"/>
    <cellStyle name="Normal 2 2 2 3 12 2 9" xfId="17913" xr:uid="{00000000-0005-0000-0000-0000F9450000}"/>
    <cellStyle name="Normal 2 2 2 3 12 3" xfId="17914" xr:uid="{00000000-0005-0000-0000-0000FA450000}"/>
    <cellStyle name="Normal 2 2 2 3 12 3 10" xfId="17915" xr:uid="{00000000-0005-0000-0000-0000FB450000}"/>
    <cellStyle name="Normal 2 2 2 3 12 3 2" xfId="17916" xr:uid="{00000000-0005-0000-0000-0000FC450000}"/>
    <cellStyle name="Normal 2 2 2 3 12 3 3" xfId="17917" xr:uid="{00000000-0005-0000-0000-0000FD450000}"/>
    <cellStyle name="Normal 2 2 2 3 12 3 4" xfId="17918" xr:uid="{00000000-0005-0000-0000-0000FE450000}"/>
    <cellStyle name="Normal 2 2 2 3 12 3 5" xfId="17919" xr:uid="{00000000-0005-0000-0000-0000FF450000}"/>
    <cellStyle name="Normal 2 2 2 3 12 3 6" xfId="17920" xr:uid="{00000000-0005-0000-0000-000000460000}"/>
    <cellStyle name="Normal 2 2 2 3 12 3 7" xfId="17921" xr:uid="{00000000-0005-0000-0000-000001460000}"/>
    <cellStyle name="Normal 2 2 2 3 12 3 8" xfId="17922" xr:uid="{00000000-0005-0000-0000-000002460000}"/>
    <cellStyle name="Normal 2 2 2 3 12 3 9" xfId="17923" xr:uid="{00000000-0005-0000-0000-000003460000}"/>
    <cellStyle name="Normal 2 2 2 3 12 4" xfId="17924" xr:uid="{00000000-0005-0000-0000-000004460000}"/>
    <cellStyle name="Normal 2 2 2 3 12 4 10" xfId="17925" xr:uid="{00000000-0005-0000-0000-000005460000}"/>
    <cellStyle name="Normal 2 2 2 3 12 4 2" xfId="17926" xr:uid="{00000000-0005-0000-0000-000006460000}"/>
    <cellStyle name="Normal 2 2 2 3 12 4 3" xfId="17927" xr:uid="{00000000-0005-0000-0000-000007460000}"/>
    <cellStyle name="Normal 2 2 2 3 12 4 4" xfId="17928" xr:uid="{00000000-0005-0000-0000-000008460000}"/>
    <cellStyle name="Normal 2 2 2 3 12 4 5" xfId="17929" xr:uid="{00000000-0005-0000-0000-000009460000}"/>
    <cellStyle name="Normal 2 2 2 3 12 4 6" xfId="17930" xr:uid="{00000000-0005-0000-0000-00000A460000}"/>
    <cellStyle name="Normal 2 2 2 3 12 4 7" xfId="17931" xr:uid="{00000000-0005-0000-0000-00000B460000}"/>
    <cellStyle name="Normal 2 2 2 3 12 4 8" xfId="17932" xr:uid="{00000000-0005-0000-0000-00000C460000}"/>
    <cellStyle name="Normal 2 2 2 3 12 4 9" xfId="17933" xr:uid="{00000000-0005-0000-0000-00000D460000}"/>
    <cellStyle name="Normal 2 2 2 3 12 5" xfId="17934" xr:uid="{00000000-0005-0000-0000-00000E460000}"/>
    <cellStyle name="Normal 2 2 2 3 12 5 10" xfId="17935" xr:uid="{00000000-0005-0000-0000-00000F460000}"/>
    <cellStyle name="Normal 2 2 2 3 12 5 2" xfId="17936" xr:uid="{00000000-0005-0000-0000-000010460000}"/>
    <cellStyle name="Normal 2 2 2 3 12 5 3" xfId="17937" xr:uid="{00000000-0005-0000-0000-000011460000}"/>
    <cellStyle name="Normal 2 2 2 3 12 5 4" xfId="17938" xr:uid="{00000000-0005-0000-0000-000012460000}"/>
    <cellStyle name="Normal 2 2 2 3 12 5 5" xfId="17939" xr:uid="{00000000-0005-0000-0000-000013460000}"/>
    <cellStyle name="Normal 2 2 2 3 12 5 6" xfId="17940" xr:uid="{00000000-0005-0000-0000-000014460000}"/>
    <cellStyle name="Normal 2 2 2 3 12 5 7" xfId="17941" xr:uid="{00000000-0005-0000-0000-000015460000}"/>
    <cellStyle name="Normal 2 2 2 3 12 5 8" xfId="17942" xr:uid="{00000000-0005-0000-0000-000016460000}"/>
    <cellStyle name="Normal 2 2 2 3 12 5 9" xfId="17943" xr:uid="{00000000-0005-0000-0000-000017460000}"/>
    <cellStyle name="Normal 2 2 2 3 12 6" xfId="17944" xr:uid="{00000000-0005-0000-0000-000018460000}"/>
    <cellStyle name="Normal 2 2 2 3 12 7" xfId="17945" xr:uid="{00000000-0005-0000-0000-000019460000}"/>
    <cellStyle name="Normal 2 2 2 3 12 8" xfId="17946" xr:uid="{00000000-0005-0000-0000-00001A460000}"/>
    <cellStyle name="Normal 2 2 2 3 12 9" xfId="17947" xr:uid="{00000000-0005-0000-0000-00001B460000}"/>
    <cellStyle name="Normal 2 2 2 3 13" xfId="17948" xr:uid="{00000000-0005-0000-0000-00001C460000}"/>
    <cellStyle name="Normal 2 2 2 3 13 10" xfId="17949" xr:uid="{00000000-0005-0000-0000-00001D460000}"/>
    <cellStyle name="Normal 2 2 2 3 13 11" xfId="17950" xr:uid="{00000000-0005-0000-0000-00001E460000}"/>
    <cellStyle name="Normal 2 2 2 3 13 12" xfId="17951" xr:uid="{00000000-0005-0000-0000-00001F460000}"/>
    <cellStyle name="Normal 2 2 2 3 13 13" xfId="17952" xr:uid="{00000000-0005-0000-0000-000020460000}"/>
    <cellStyle name="Normal 2 2 2 3 13 14" xfId="17953" xr:uid="{00000000-0005-0000-0000-000021460000}"/>
    <cellStyle name="Normal 2 2 2 3 13 2" xfId="17954" xr:uid="{00000000-0005-0000-0000-000022460000}"/>
    <cellStyle name="Normal 2 2 2 3 13 2 10" xfId="17955" xr:uid="{00000000-0005-0000-0000-000023460000}"/>
    <cellStyle name="Normal 2 2 2 3 13 2 2" xfId="17956" xr:uid="{00000000-0005-0000-0000-000024460000}"/>
    <cellStyle name="Normal 2 2 2 3 13 2 3" xfId="17957" xr:uid="{00000000-0005-0000-0000-000025460000}"/>
    <cellStyle name="Normal 2 2 2 3 13 2 4" xfId="17958" xr:uid="{00000000-0005-0000-0000-000026460000}"/>
    <cellStyle name="Normal 2 2 2 3 13 2 5" xfId="17959" xr:uid="{00000000-0005-0000-0000-000027460000}"/>
    <cellStyle name="Normal 2 2 2 3 13 2 6" xfId="17960" xr:uid="{00000000-0005-0000-0000-000028460000}"/>
    <cellStyle name="Normal 2 2 2 3 13 2 7" xfId="17961" xr:uid="{00000000-0005-0000-0000-000029460000}"/>
    <cellStyle name="Normal 2 2 2 3 13 2 8" xfId="17962" xr:uid="{00000000-0005-0000-0000-00002A460000}"/>
    <cellStyle name="Normal 2 2 2 3 13 2 9" xfId="17963" xr:uid="{00000000-0005-0000-0000-00002B460000}"/>
    <cellStyle name="Normal 2 2 2 3 13 3" xfId="17964" xr:uid="{00000000-0005-0000-0000-00002C460000}"/>
    <cellStyle name="Normal 2 2 2 3 13 3 10" xfId="17965" xr:uid="{00000000-0005-0000-0000-00002D460000}"/>
    <cellStyle name="Normal 2 2 2 3 13 3 2" xfId="17966" xr:uid="{00000000-0005-0000-0000-00002E460000}"/>
    <cellStyle name="Normal 2 2 2 3 13 3 3" xfId="17967" xr:uid="{00000000-0005-0000-0000-00002F460000}"/>
    <cellStyle name="Normal 2 2 2 3 13 3 4" xfId="17968" xr:uid="{00000000-0005-0000-0000-000030460000}"/>
    <cellStyle name="Normal 2 2 2 3 13 3 5" xfId="17969" xr:uid="{00000000-0005-0000-0000-000031460000}"/>
    <cellStyle name="Normal 2 2 2 3 13 3 6" xfId="17970" xr:uid="{00000000-0005-0000-0000-000032460000}"/>
    <cellStyle name="Normal 2 2 2 3 13 3 7" xfId="17971" xr:uid="{00000000-0005-0000-0000-000033460000}"/>
    <cellStyle name="Normal 2 2 2 3 13 3 8" xfId="17972" xr:uid="{00000000-0005-0000-0000-000034460000}"/>
    <cellStyle name="Normal 2 2 2 3 13 3 9" xfId="17973" xr:uid="{00000000-0005-0000-0000-000035460000}"/>
    <cellStyle name="Normal 2 2 2 3 13 4" xfId="17974" xr:uid="{00000000-0005-0000-0000-000036460000}"/>
    <cellStyle name="Normal 2 2 2 3 13 4 10" xfId="17975" xr:uid="{00000000-0005-0000-0000-000037460000}"/>
    <cellStyle name="Normal 2 2 2 3 13 4 2" xfId="17976" xr:uid="{00000000-0005-0000-0000-000038460000}"/>
    <cellStyle name="Normal 2 2 2 3 13 4 3" xfId="17977" xr:uid="{00000000-0005-0000-0000-000039460000}"/>
    <cellStyle name="Normal 2 2 2 3 13 4 4" xfId="17978" xr:uid="{00000000-0005-0000-0000-00003A460000}"/>
    <cellStyle name="Normal 2 2 2 3 13 4 5" xfId="17979" xr:uid="{00000000-0005-0000-0000-00003B460000}"/>
    <cellStyle name="Normal 2 2 2 3 13 4 6" xfId="17980" xr:uid="{00000000-0005-0000-0000-00003C460000}"/>
    <cellStyle name="Normal 2 2 2 3 13 4 7" xfId="17981" xr:uid="{00000000-0005-0000-0000-00003D460000}"/>
    <cellStyle name="Normal 2 2 2 3 13 4 8" xfId="17982" xr:uid="{00000000-0005-0000-0000-00003E460000}"/>
    <cellStyle name="Normal 2 2 2 3 13 4 9" xfId="17983" xr:uid="{00000000-0005-0000-0000-00003F460000}"/>
    <cellStyle name="Normal 2 2 2 3 13 5" xfId="17984" xr:uid="{00000000-0005-0000-0000-000040460000}"/>
    <cellStyle name="Normal 2 2 2 3 13 5 10" xfId="17985" xr:uid="{00000000-0005-0000-0000-000041460000}"/>
    <cellStyle name="Normal 2 2 2 3 13 5 2" xfId="17986" xr:uid="{00000000-0005-0000-0000-000042460000}"/>
    <cellStyle name="Normal 2 2 2 3 13 5 3" xfId="17987" xr:uid="{00000000-0005-0000-0000-000043460000}"/>
    <cellStyle name="Normal 2 2 2 3 13 5 4" xfId="17988" xr:uid="{00000000-0005-0000-0000-000044460000}"/>
    <cellStyle name="Normal 2 2 2 3 13 5 5" xfId="17989" xr:uid="{00000000-0005-0000-0000-000045460000}"/>
    <cellStyle name="Normal 2 2 2 3 13 5 6" xfId="17990" xr:uid="{00000000-0005-0000-0000-000046460000}"/>
    <cellStyle name="Normal 2 2 2 3 13 5 7" xfId="17991" xr:uid="{00000000-0005-0000-0000-000047460000}"/>
    <cellStyle name="Normal 2 2 2 3 13 5 8" xfId="17992" xr:uid="{00000000-0005-0000-0000-000048460000}"/>
    <cellStyle name="Normal 2 2 2 3 13 5 9" xfId="17993" xr:uid="{00000000-0005-0000-0000-000049460000}"/>
    <cellStyle name="Normal 2 2 2 3 13 6" xfId="17994" xr:uid="{00000000-0005-0000-0000-00004A460000}"/>
    <cellStyle name="Normal 2 2 2 3 13 7" xfId="17995" xr:uid="{00000000-0005-0000-0000-00004B460000}"/>
    <cellStyle name="Normal 2 2 2 3 13 8" xfId="17996" xr:uid="{00000000-0005-0000-0000-00004C460000}"/>
    <cellStyle name="Normal 2 2 2 3 13 9" xfId="17997" xr:uid="{00000000-0005-0000-0000-00004D460000}"/>
    <cellStyle name="Normal 2 2 2 3 14" xfId="17998" xr:uid="{00000000-0005-0000-0000-00004E460000}"/>
    <cellStyle name="Normal 2 2 2 3 14 10" xfId="17999" xr:uid="{00000000-0005-0000-0000-00004F460000}"/>
    <cellStyle name="Normal 2 2 2 3 14 11" xfId="18000" xr:uid="{00000000-0005-0000-0000-000050460000}"/>
    <cellStyle name="Normal 2 2 2 3 14 12" xfId="18001" xr:uid="{00000000-0005-0000-0000-000051460000}"/>
    <cellStyle name="Normal 2 2 2 3 14 13" xfId="18002" xr:uid="{00000000-0005-0000-0000-000052460000}"/>
    <cellStyle name="Normal 2 2 2 3 14 14" xfId="18003" xr:uid="{00000000-0005-0000-0000-000053460000}"/>
    <cellStyle name="Normal 2 2 2 3 14 2" xfId="18004" xr:uid="{00000000-0005-0000-0000-000054460000}"/>
    <cellStyle name="Normal 2 2 2 3 14 2 10" xfId="18005" xr:uid="{00000000-0005-0000-0000-000055460000}"/>
    <cellStyle name="Normal 2 2 2 3 14 2 2" xfId="18006" xr:uid="{00000000-0005-0000-0000-000056460000}"/>
    <cellStyle name="Normal 2 2 2 3 14 2 3" xfId="18007" xr:uid="{00000000-0005-0000-0000-000057460000}"/>
    <cellStyle name="Normal 2 2 2 3 14 2 4" xfId="18008" xr:uid="{00000000-0005-0000-0000-000058460000}"/>
    <cellStyle name="Normal 2 2 2 3 14 2 5" xfId="18009" xr:uid="{00000000-0005-0000-0000-000059460000}"/>
    <cellStyle name="Normal 2 2 2 3 14 2 6" xfId="18010" xr:uid="{00000000-0005-0000-0000-00005A460000}"/>
    <cellStyle name="Normal 2 2 2 3 14 2 7" xfId="18011" xr:uid="{00000000-0005-0000-0000-00005B460000}"/>
    <cellStyle name="Normal 2 2 2 3 14 2 8" xfId="18012" xr:uid="{00000000-0005-0000-0000-00005C460000}"/>
    <cellStyle name="Normal 2 2 2 3 14 2 9" xfId="18013" xr:uid="{00000000-0005-0000-0000-00005D460000}"/>
    <cellStyle name="Normal 2 2 2 3 14 3" xfId="18014" xr:uid="{00000000-0005-0000-0000-00005E460000}"/>
    <cellStyle name="Normal 2 2 2 3 14 3 10" xfId="18015" xr:uid="{00000000-0005-0000-0000-00005F460000}"/>
    <cellStyle name="Normal 2 2 2 3 14 3 2" xfId="18016" xr:uid="{00000000-0005-0000-0000-000060460000}"/>
    <cellStyle name="Normal 2 2 2 3 14 3 3" xfId="18017" xr:uid="{00000000-0005-0000-0000-000061460000}"/>
    <cellStyle name="Normal 2 2 2 3 14 3 4" xfId="18018" xr:uid="{00000000-0005-0000-0000-000062460000}"/>
    <cellStyle name="Normal 2 2 2 3 14 3 5" xfId="18019" xr:uid="{00000000-0005-0000-0000-000063460000}"/>
    <cellStyle name="Normal 2 2 2 3 14 3 6" xfId="18020" xr:uid="{00000000-0005-0000-0000-000064460000}"/>
    <cellStyle name="Normal 2 2 2 3 14 3 7" xfId="18021" xr:uid="{00000000-0005-0000-0000-000065460000}"/>
    <cellStyle name="Normal 2 2 2 3 14 3 8" xfId="18022" xr:uid="{00000000-0005-0000-0000-000066460000}"/>
    <cellStyle name="Normal 2 2 2 3 14 3 9" xfId="18023" xr:uid="{00000000-0005-0000-0000-000067460000}"/>
    <cellStyle name="Normal 2 2 2 3 14 4" xfId="18024" xr:uid="{00000000-0005-0000-0000-000068460000}"/>
    <cellStyle name="Normal 2 2 2 3 14 4 10" xfId="18025" xr:uid="{00000000-0005-0000-0000-000069460000}"/>
    <cellStyle name="Normal 2 2 2 3 14 4 2" xfId="18026" xr:uid="{00000000-0005-0000-0000-00006A460000}"/>
    <cellStyle name="Normal 2 2 2 3 14 4 3" xfId="18027" xr:uid="{00000000-0005-0000-0000-00006B460000}"/>
    <cellStyle name="Normal 2 2 2 3 14 4 4" xfId="18028" xr:uid="{00000000-0005-0000-0000-00006C460000}"/>
    <cellStyle name="Normal 2 2 2 3 14 4 5" xfId="18029" xr:uid="{00000000-0005-0000-0000-00006D460000}"/>
    <cellStyle name="Normal 2 2 2 3 14 4 6" xfId="18030" xr:uid="{00000000-0005-0000-0000-00006E460000}"/>
    <cellStyle name="Normal 2 2 2 3 14 4 7" xfId="18031" xr:uid="{00000000-0005-0000-0000-00006F460000}"/>
    <cellStyle name="Normal 2 2 2 3 14 4 8" xfId="18032" xr:uid="{00000000-0005-0000-0000-000070460000}"/>
    <cellStyle name="Normal 2 2 2 3 14 4 9" xfId="18033" xr:uid="{00000000-0005-0000-0000-000071460000}"/>
    <cellStyle name="Normal 2 2 2 3 14 5" xfId="18034" xr:uid="{00000000-0005-0000-0000-000072460000}"/>
    <cellStyle name="Normal 2 2 2 3 14 5 10" xfId="18035" xr:uid="{00000000-0005-0000-0000-000073460000}"/>
    <cellStyle name="Normal 2 2 2 3 14 5 2" xfId="18036" xr:uid="{00000000-0005-0000-0000-000074460000}"/>
    <cellStyle name="Normal 2 2 2 3 14 5 3" xfId="18037" xr:uid="{00000000-0005-0000-0000-000075460000}"/>
    <cellStyle name="Normal 2 2 2 3 14 5 4" xfId="18038" xr:uid="{00000000-0005-0000-0000-000076460000}"/>
    <cellStyle name="Normal 2 2 2 3 14 5 5" xfId="18039" xr:uid="{00000000-0005-0000-0000-000077460000}"/>
    <cellStyle name="Normal 2 2 2 3 14 5 6" xfId="18040" xr:uid="{00000000-0005-0000-0000-000078460000}"/>
    <cellStyle name="Normal 2 2 2 3 14 5 7" xfId="18041" xr:uid="{00000000-0005-0000-0000-000079460000}"/>
    <cellStyle name="Normal 2 2 2 3 14 5 8" xfId="18042" xr:uid="{00000000-0005-0000-0000-00007A460000}"/>
    <cellStyle name="Normal 2 2 2 3 14 5 9" xfId="18043" xr:uid="{00000000-0005-0000-0000-00007B460000}"/>
    <cellStyle name="Normal 2 2 2 3 14 6" xfId="18044" xr:uid="{00000000-0005-0000-0000-00007C460000}"/>
    <cellStyle name="Normal 2 2 2 3 14 7" xfId="18045" xr:uid="{00000000-0005-0000-0000-00007D460000}"/>
    <cellStyle name="Normal 2 2 2 3 14 8" xfId="18046" xr:uid="{00000000-0005-0000-0000-00007E460000}"/>
    <cellStyle name="Normal 2 2 2 3 14 9" xfId="18047" xr:uid="{00000000-0005-0000-0000-00007F460000}"/>
    <cellStyle name="Normal 2 2 2 3 15" xfId="18048" xr:uid="{00000000-0005-0000-0000-000080460000}"/>
    <cellStyle name="Normal 2 2 2 3 15 10" xfId="18049" xr:uid="{00000000-0005-0000-0000-000081460000}"/>
    <cellStyle name="Normal 2 2 2 3 15 11" xfId="18050" xr:uid="{00000000-0005-0000-0000-000082460000}"/>
    <cellStyle name="Normal 2 2 2 3 15 12" xfId="18051" xr:uid="{00000000-0005-0000-0000-000083460000}"/>
    <cellStyle name="Normal 2 2 2 3 15 13" xfId="18052" xr:uid="{00000000-0005-0000-0000-000084460000}"/>
    <cellStyle name="Normal 2 2 2 3 15 14" xfId="18053" xr:uid="{00000000-0005-0000-0000-000085460000}"/>
    <cellStyle name="Normal 2 2 2 3 15 2" xfId="18054" xr:uid="{00000000-0005-0000-0000-000086460000}"/>
    <cellStyle name="Normal 2 2 2 3 15 2 10" xfId="18055" xr:uid="{00000000-0005-0000-0000-000087460000}"/>
    <cellStyle name="Normal 2 2 2 3 15 2 2" xfId="18056" xr:uid="{00000000-0005-0000-0000-000088460000}"/>
    <cellStyle name="Normal 2 2 2 3 15 2 3" xfId="18057" xr:uid="{00000000-0005-0000-0000-000089460000}"/>
    <cellStyle name="Normal 2 2 2 3 15 2 4" xfId="18058" xr:uid="{00000000-0005-0000-0000-00008A460000}"/>
    <cellStyle name="Normal 2 2 2 3 15 2 5" xfId="18059" xr:uid="{00000000-0005-0000-0000-00008B460000}"/>
    <cellStyle name="Normal 2 2 2 3 15 2 6" xfId="18060" xr:uid="{00000000-0005-0000-0000-00008C460000}"/>
    <cellStyle name="Normal 2 2 2 3 15 2 7" xfId="18061" xr:uid="{00000000-0005-0000-0000-00008D460000}"/>
    <cellStyle name="Normal 2 2 2 3 15 2 8" xfId="18062" xr:uid="{00000000-0005-0000-0000-00008E460000}"/>
    <cellStyle name="Normal 2 2 2 3 15 2 9" xfId="18063" xr:uid="{00000000-0005-0000-0000-00008F460000}"/>
    <cellStyle name="Normal 2 2 2 3 15 3" xfId="18064" xr:uid="{00000000-0005-0000-0000-000090460000}"/>
    <cellStyle name="Normal 2 2 2 3 15 3 10" xfId="18065" xr:uid="{00000000-0005-0000-0000-000091460000}"/>
    <cellStyle name="Normal 2 2 2 3 15 3 2" xfId="18066" xr:uid="{00000000-0005-0000-0000-000092460000}"/>
    <cellStyle name="Normal 2 2 2 3 15 3 3" xfId="18067" xr:uid="{00000000-0005-0000-0000-000093460000}"/>
    <cellStyle name="Normal 2 2 2 3 15 3 4" xfId="18068" xr:uid="{00000000-0005-0000-0000-000094460000}"/>
    <cellStyle name="Normal 2 2 2 3 15 3 5" xfId="18069" xr:uid="{00000000-0005-0000-0000-000095460000}"/>
    <cellStyle name="Normal 2 2 2 3 15 3 6" xfId="18070" xr:uid="{00000000-0005-0000-0000-000096460000}"/>
    <cellStyle name="Normal 2 2 2 3 15 3 7" xfId="18071" xr:uid="{00000000-0005-0000-0000-000097460000}"/>
    <cellStyle name="Normal 2 2 2 3 15 3 8" xfId="18072" xr:uid="{00000000-0005-0000-0000-000098460000}"/>
    <cellStyle name="Normal 2 2 2 3 15 3 9" xfId="18073" xr:uid="{00000000-0005-0000-0000-000099460000}"/>
    <cellStyle name="Normal 2 2 2 3 15 4" xfId="18074" xr:uid="{00000000-0005-0000-0000-00009A460000}"/>
    <cellStyle name="Normal 2 2 2 3 15 4 10" xfId="18075" xr:uid="{00000000-0005-0000-0000-00009B460000}"/>
    <cellStyle name="Normal 2 2 2 3 15 4 2" xfId="18076" xr:uid="{00000000-0005-0000-0000-00009C460000}"/>
    <cellStyle name="Normal 2 2 2 3 15 4 3" xfId="18077" xr:uid="{00000000-0005-0000-0000-00009D460000}"/>
    <cellStyle name="Normal 2 2 2 3 15 4 4" xfId="18078" xr:uid="{00000000-0005-0000-0000-00009E460000}"/>
    <cellStyle name="Normal 2 2 2 3 15 4 5" xfId="18079" xr:uid="{00000000-0005-0000-0000-00009F460000}"/>
    <cellStyle name="Normal 2 2 2 3 15 4 6" xfId="18080" xr:uid="{00000000-0005-0000-0000-0000A0460000}"/>
    <cellStyle name="Normal 2 2 2 3 15 4 7" xfId="18081" xr:uid="{00000000-0005-0000-0000-0000A1460000}"/>
    <cellStyle name="Normal 2 2 2 3 15 4 8" xfId="18082" xr:uid="{00000000-0005-0000-0000-0000A2460000}"/>
    <cellStyle name="Normal 2 2 2 3 15 4 9" xfId="18083" xr:uid="{00000000-0005-0000-0000-0000A3460000}"/>
    <cellStyle name="Normal 2 2 2 3 15 5" xfId="18084" xr:uid="{00000000-0005-0000-0000-0000A4460000}"/>
    <cellStyle name="Normal 2 2 2 3 15 5 10" xfId="18085" xr:uid="{00000000-0005-0000-0000-0000A5460000}"/>
    <cellStyle name="Normal 2 2 2 3 15 5 2" xfId="18086" xr:uid="{00000000-0005-0000-0000-0000A6460000}"/>
    <cellStyle name="Normal 2 2 2 3 15 5 3" xfId="18087" xr:uid="{00000000-0005-0000-0000-0000A7460000}"/>
    <cellStyle name="Normal 2 2 2 3 15 5 4" xfId="18088" xr:uid="{00000000-0005-0000-0000-0000A8460000}"/>
    <cellStyle name="Normal 2 2 2 3 15 5 5" xfId="18089" xr:uid="{00000000-0005-0000-0000-0000A9460000}"/>
    <cellStyle name="Normal 2 2 2 3 15 5 6" xfId="18090" xr:uid="{00000000-0005-0000-0000-0000AA460000}"/>
    <cellStyle name="Normal 2 2 2 3 15 5 7" xfId="18091" xr:uid="{00000000-0005-0000-0000-0000AB460000}"/>
    <cellStyle name="Normal 2 2 2 3 15 5 8" xfId="18092" xr:uid="{00000000-0005-0000-0000-0000AC460000}"/>
    <cellStyle name="Normal 2 2 2 3 15 5 9" xfId="18093" xr:uid="{00000000-0005-0000-0000-0000AD460000}"/>
    <cellStyle name="Normal 2 2 2 3 15 6" xfId="18094" xr:uid="{00000000-0005-0000-0000-0000AE460000}"/>
    <cellStyle name="Normal 2 2 2 3 15 7" xfId="18095" xr:uid="{00000000-0005-0000-0000-0000AF460000}"/>
    <cellStyle name="Normal 2 2 2 3 15 8" xfId="18096" xr:uid="{00000000-0005-0000-0000-0000B0460000}"/>
    <cellStyle name="Normal 2 2 2 3 15 9" xfId="18097" xr:uid="{00000000-0005-0000-0000-0000B1460000}"/>
    <cellStyle name="Normal 2 2 2 3 16" xfId="18098" xr:uid="{00000000-0005-0000-0000-0000B2460000}"/>
    <cellStyle name="Normal 2 2 2 3 16 10" xfId="18099" xr:uid="{00000000-0005-0000-0000-0000B3460000}"/>
    <cellStyle name="Normal 2 2 2 3 16 11" xfId="18100" xr:uid="{00000000-0005-0000-0000-0000B4460000}"/>
    <cellStyle name="Normal 2 2 2 3 16 12" xfId="18101" xr:uid="{00000000-0005-0000-0000-0000B5460000}"/>
    <cellStyle name="Normal 2 2 2 3 16 13" xfId="18102" xr:uid="{00000000-0005-0000-0000-0000B6460000}"/>
    <cellStyle name="Normal 2 2 2 3 16 14" xfId="18103" xr:uid="{00000000-0005-0000-0000-0000B7460000}"/>
    <cellStyle name="Normal 2 2 2 3 16 2" xfId="18104" xr:uid="{00000000-0005-0000-0000-0000B8460000}"/>
    <cellStyle name="Normal 2 2 2 3 16 2 10" xfId="18105" xr:uid="{00000000-0005-0000-0000-0000B9460000}"/>
    <cellStyle name="Normal 2 2 2 3 16 2 2" xfId="18106" xr:uid="{00000000-0005-0000-0000-0000BA460000}"/>
    <cellStyle name="Normal 2 2 2 3 16 2 3" xfId="18107" xr:uid="{00000000-0005-0000-0000-0000BB460000}"/>
    <cellStyle name="Normal 2 2 2 3 16 2 4" xfId="18108" xr:uid="{00000000-0005-0000-0000-0000BC460000}"/>
    <cellStyle name="Normal 2 2 2 3 16 2 5" xfId="18109" xr:uid="{00000000-0005-0000-0000-0000BD460000}"/>
    <cellStyle name="Normal 2 2 2 3 16 2 6" xfId="18110" xr:uid="{00000000-0005-0000-0000-0000BE460000}"/>
    <cellStyle name="Normal 2 2 2 3 16 2 7" xfId="18111" xr:uid="{00000000-0005-0000-0000-0000BF460000}"/>
    <cellStyle name="Normal 2 2 2 3 16 2 8" xfId="18112" xr:uid="{00000000-0005-0000-0000-0000C0460000}"/>
    <cellStyle name="Normal 2 2 2 3 16 2 9" xfId="18113" xr:uid="{00000000-0005-0000-0000-0000C1460000}"/>
    <cellStyle name="Normal 2 2 2 3 16 3" xfId="18114" xr:uid="{00000000-0005-0000-0000-0000C2460000}"/>
    <cellStyle name="Normal 2 2 2 3 16 3 10" xfId="18115" xr:uid="{00000000-0005-0000-0000-0000C3460000}"/>
    <cellStyle name="Normal 2 2 2 3 16 3 2" xfId="18116" xr:uid="{00000000-0005-0000-0000-0000C4460000}"/>
    <cellStyle name="Normal 2 2 2 3 16 3 3" xfId="18117" xr:uid="{00000000-0005-0000-0000-0000C5460000}"/>
    <cellStyle name="Normal 2 2 2 3 16 3 4" xfId="18118" xr:uid="{00000000-0005-0000-0000-0000C6460000}"/>
    <cellStyle name="Normal 2 2 2 3 16 3 5" xfId="18119" xr:uid="{00000000-0005-0000-0000-0000C7460000}"/>
    <cellStyle name="Normal 2 2 2 3 16 3 6" xfId="18120" xr:uid="{00000000-0005-0000-0000-0000C8460000}"/>
    <cellStyle name="Normal 2 2 2 3 16 3 7" xfId="18121" xr:uid="{00000000-0005-0000-0000-0000C9460000}"/>
    <cellStyle name="Normal 2 2 2 3 16 3 8" xfId="18122" xr:uid="{00000000-0005-0000-0000-0000CA460000}"/>
    <cellStyle name="Normal 2 2 2 3 16 3 9" xfId="18123" xr:uid="{00000000-0005-0000-0000-0000CB460000}"/>
    <cellStyle name="Normal 2 2 2 3 16 4" xfId="18124" xr:uid="{00000000-0005-0000-0000-0000CC460000}"/>
    <cellStyle name="Normal 2 2 2 3 16 4 10" xfId="18125" xr:uid="{00000000-0005-0000-0000-0000CD460000}"/>
    <cellStyle name="Normal 2 2 2 3 16 4 2" xfId="18126" xr:uid="{00000000-0005-0000-0000-0000CE460000}"/>
    <cellStyle name="Normal 2 2 2 3 16 4 3" xfId="18127" xr:uid="{00000000-0005-0000-0000-0000CF460000}"/>
    <cellStyle name="Normal 2 2 2 3 16 4 4" xfId="18128" xr:uid="{00000000-0005-0000-0000-0000D0460000}"/>
    <cellStyle name="Normal 2 2 2 3 16 4 5" xfId="18129" xr:uid="{00000000-0005-0000-0000-0000D1460000}"/>
    <cellStyle name="Normal 2 2 2 3 16 4 6" xfId="18130" xr:uid="{00000000-0005-0000-0000-0000D2460000}"/>
    <cellStyle name="Normal 2 2 2 3 16 4 7" xfId="18131" xr:uid="{00000000-0005-0000-0000-0000D3460000}"/>
    <cellStyle name="Normal 2 2 2 3 16 4 8" xfId="18132" xr:uid="{00000000-0005-0000-0000-0000D4460000}"/>
    <cellStyle name="Normal 2 2 2 3 16 4 9" xfId="18133" xr:uid="{00000000-0005-0000-0000-0000D5460000}"/>
    <cellStyle name="Normal 2 2 2 3 16 5" xfId="18134" xr:uid="{00000000-0005-0000-0000-0000D6460000}"/>
    <cellStyle name="Normal 2 2 2 3 16 5 10" xfId="18135" xr:uid="{00000000-0005-0000-0000-0000D7460000}"/>
    <cellStyle name="Normal 2 2 2 3 16 5 2" xfId="18136" xr:uid="{00000000-0005-0000-0000-0000D8460000}"/>
    <cellStyle name="Normal 2 2 2 3 16 5 3" xfId="18137" xr:uid="{00000000-0005-0000-0000-0000D9460000}"/>
    <cellStyle name="Normal 2 2 2 3 16 5 4" xfId="18138" xr:uid="{00000000-0005-0000-0000-0000DA460000}"/>
    <cellStyle name="Normal 2 2 2 3 16 5 5" xfId="18139" xr:uid="{00000000-0005-0000-0000-0000DB460000}"/>
    <cellStyle name="Normal 2 2 2 3 16 5 6" xfId="18140" xr:uid="{00000000-0005-0000-0000-0000DC460000}"/>
    <cellStyle name="Normal 2 2 2 3 16 5 7" xfId="18141" xr:uid="{00000000-0005-0000-0000-0000DD460000}"/>
    <cellStyle name="Normal 2 2 2 3 16 5 8" xfId="18142" xr:uid="{00000000-0005-0000-0000-0000DE460000}"/>
    <cellStyle name="Normal 2 2 2 3 16 5 9" xfId="18143" xr:uid="{00000000-0005-0000-0000-0000DF460000}"/>
    <cellStyle name="Normal 2 2 2 3 16 6" xfId="18144" xr:uid="{00000000-0005-0000-0000-0000E0460000}"/>
    <cellStyle name="Normal 2 2 2 3 16 7" xfId="18145" xr:uid="{00000000-0005-0000-0000-0000E1460000}"/>
    <cellStyle name="Normal 2 2 2 3 16 8" xfId="18146" xr:uid="{00000000-0005-0000-0000-0000E2460000}"/>
    <cellStyle name="Normal 2 2 2 3 16 9" xfId="18147" xr:uid="{00000000-0005-0000-0000-0000E3460000}"/>
    <cellStyle name="Normal 2 2 2 3 17" xfId="18148" xr:uid="{00000000-0005-0000-0000-0000E4460000}"/>
    <cellStyle name="Normal 2 2 2 3 17 10" xfId="18149" xr:uid="{00000000-0005-0000-0000-0000E5460000}"/>
    <cellStyle name="Normal 2 2 2 3 17 11" xfId="18150" xr:uid="{00000000-0005-0000-0000-0000E6460000}"/>
    <cellStyle name="Normal 2 2 2 3 17 12" xfId="18151" xr:uid="{00000000-0005-0000-0000-0000E7460000}"/>
    <cellStyle name="Normal 2 2 2 3 17 13" xfId="18152" xr:uid="{00000000-0005-0000-0000-0000E8460000}"/>
    <cellStyle name="Normal 2 2 2 3 17 14" xfId="18153" xr:uid="{00000000-0005-0000-0000-0000E9460000}"/>
    <cellStyle name="Normal 2 2 2 3 17 2" xfId="18154" xr:uid="{00000000-0005-0000-0000-0000EA460000}"/>
    <cellStyle name="Normal 2 2 2 3 17 2 10" xfId="18155" xr:uid="{00000000-0005-0000-0000-0000EB460000}"/>
    <cellStyle name="Normal 2 2 2 3 17 2 2" xfId="18156" xr:uid="{00000000-0005-0000-0000-0000EC460000}"/>
    <cellStyle name="Normal 2 2 2 3 17 2 3" xfId="18157" xr:uid="{00000000-0005-0000-0000-0000ED460000}"/>
    <cellStyle name="Normal 2 2 2 3 17 2 4" xfId="18158" xr:uid="{00000000-0005-0000-0000-0000EE460000}"/>
    <cellStyle name="Normal 2 2 2 3 17 2 5" xfId="18159" xr:uid="{00000000-0005-0000-0000-0000EF460000}"/>
    <cellStyle name="Normal 2 2 2 3 17 2 6" xfId="18160" xr:uid="{00000000-0005-0000-0000-0000F0460000}"/>
    <cellStyle name="Normal 2 2 2 3 17 2 7" xfId="18161" xr:uid="{00000000-0005-0000-0000-0000F1460000}"/>
    <cellStyle name="Normal 2 2 2 3 17 2 8" xfId="18162" xr:uid="{00000000-0005-0000-0000-0000F2460000}"/>
    <cellStyle name="Normal 2 2 2 3 17 2 9" xfId="18163" xr:uid="{00000000-0005-0000-0000-0000F3460000}"/>
    <cellStyle name="Normal 2 2 2 3 17 3" xfId="18164" xr:uid="{00000000-0005-0000-0000-0000F4460000}"/>
    <cellStyle name="Normal 2 2 2 3 17 3 10" xfId="18165" xr:uid="{00000000-0005-0000-0000-0000F5460000}"/>
    <cellStyle name="Normal 2 2 2 3 17 3 2" xfId="18166" xr:uid="{00000000-0005-0000-0000-0000F6460000}"/>
    <cellStyle name="Normal 2 2 2 3 17 3 3" xfId="18167" xr:uid="{00000000-0005-0000-0000-0000F7460000}"/>
    <cellStyle name="Normal 2 2 2 3 17 3 4" xfId="18168" xr:uid="{00000000-0005-0000-0000-0000F8460000}"/>
    <cellStyle name="Normal 2 2 2 3 17 3 5" xfId="18169" xr:uid="{00000000-0005-0000-0000-0000F9460000}"/>
    <cellStyle name="Normal 2 2 2 3 17 3 6" xfId="18170" xr:uid="{00000000-0005-0000-0000-0000FA460000}"/>
    <cellStyle name="Normal 2 2 2 3 17 3 7" xfId="18171" xr:uid="{00000000-0005-0000-0000-0000FB460000}"/>
    <cellStyle name="Normal 2 2 2 3 17 3 8" xfId="18172" xr:uid="{00000000-0005-0000-0000-0000FC460000}"/>
    <cellStyle name="Normal 2 2 2 3 17 3 9" xfId="18173" xr:uid="{00000000-0005-0000-0000-0000FD460000}"/>
    <cellStyle name="Normal 2 2 2 3 17 4" xfId="18174" xr:uid="{00000000-0005-0000-0000-0000FE460000}"/>
    <cellStyle name="Normal 2 2 2 3 17 4 10" xfId="18175" xr:uid="{00000000-0005-0000-0000-0000FF460000}"/>
    <cellStyle name="Normal 2 2 2 3 17 4 2" xfId="18176" xr:uid="{00000000-0005-0000-0000-000000470000}"/>
    <cellStyle name="Normal 2 2 2 3 17 4 3" xfId="18177" xr:uid="{00000000-0005-0000-0000-000001470000}"/>
    <cellStyle name="Normal 2 2 2 3 17 4 4" xfId="18178" xr:uid="{00000000-0005-0000-0000-000002470000}"/>
    <cellStyle name="Normal 2 2 2 3 17 4 5" xfId="18179" xr:uid="{00000000-0005-0000-0000-000003470000}"/>
    <cellStyle name="Normal 2 2 2 3 17 4 6" xfId="18180" xr:uid="{00000000-0005-0000-0000-000004470000}"/>
    <cellStyle name="Normal 2 2 2 3 17 4 7" xfId="18181" xr:uid="{00000000-0005-0000-0000-000005470000}"/>
    <cellStyle name="Normal 2 2 2 3 17 4 8" xfId="18182" xr:uid="{00000000-0005-0000-0000-000006470000}"/>
    <cellStyle name="Normal 2 2 2 3 17 4 9" xfId="18183" xr:uid="{00000000-0005-0000-0000-000007470000}"/>
    <cellStyle name="Normal 2 2 2 3 17 5" xfId="18184" xr:uid="{00000000-0005-0000-0000-000008470000}"/>
    <cellStyle name="Normal 2 2 2 3 17 5 10" xfId="18185" xr:uid="{00000000-0005-0000-0000-000009470000}"/>
    <cellStyle name="Normal 2 2 2 3 17 5 2" xfId="18186" xr:uid="{00000000-0005-0000-0000-00000A470000}"/>
    <cellStyle name="Normal 2 2 2 3 17 5 3" xfId="18187" xr:uid="{00000000-0005-0000-0000-00000B470000}"/>
    <cellStyle name="Normal 2 2 2 3 17 5 4" xfId="18188" xr:uid="{00000000-0005-0000-0000-00000C470000}"/>
    <cellStyle name="Normal 2 2 2 3 17 5 5" xfId="18189" xr:uid="{00000000-0005-0000-0000-00000D470000}"/>
    <cellStyle name="Normal 2 2 2 3 17 5 6" xfId="18190" xr:uid="{00000000-0005-0000-0000-00000E470000}"/>
    <cellStyle name="Normal 2 2 2 3 17 5 7" xfId="18191" xr:uid="{00000000-0005-0000-0000-00000F470000}"/>
    <cellStyle name="Normal 2 2 2 3 17 5 8" xfId="18192" xr:uid="{00000000-0005-0000-0000-000010470000}"/>
    <cellStyle name="Normal 2 2 2 3 17 5 9" xfId="18193" xr:uid="{00000000-0005-0000-0000-000011470000}"/>
    <cellStyle name="Normal 2 2 2 3 17 6" xfId="18194" xr:uid="{00000000-0005-0000-0000-000012470000}"/>
    <cellStyle name="Normal 2 2 2 3 17 7" xfId="18195" xr:uid="{00000000-0005-0000-0000-000013470000}"/>
    <cellStyle name="Normal 2 2 2 3 17 8" xfId="18196" xr:uid="{00000000-0005-0000-0000-000014470000}"/>
    <cellStyle name="Normal 2 2 2 3 17 9" xfId="18197" xr:uid="{00000000-0005-0000-0000-000015470000}"/>
    <cellStyle name="Normal 2 2 2 3 18" xfId="18198" xr:uid="{00000000-0005-0000-0000-000016470000}"/>
    <cellStyle name="Normal 2 2 2 3 18 10" xfId="18199" xr:uid="{00000000-0005-0000-0000-000017470000}"/>
    <cellStyle name="Normal 2 2 2 3 18 11" xfId="18200" xr:uid="{00000000-0005-0000-0000-000018470000}"/>
    <cellStyle name="Normal 2 2 2 3 18 12" xfId="18201" xr:uid="{00000000-0005-0000-0000-000019470000}"/>
    <cellStyle name="Normal 2 2 2 3 18 13" xfId="18202" xr:uid="{00000000-0005-0000-0000-00001A470000}"/>
    <cellStyle name="Normal 2 2 2 3 18 14" xfId="18203" xr:uid="{00000000-0005-0000-0000-00001B470000}"/>
    <cellStyle name="Normal 2 2 2 3 18 2" xfId="18204" xr:uid="{00000000-0005-0000-0000-00001C470000}"/>
    <cellStyle name="Normal 2 2 2 3 18 2 10" xfId="18205" xr:uid="{00000000-0005-0000-0000-00001D470000}"/>
    <cellStyle name="Normal 2 2 2 3 18 2 2" xfId="18206" xr:uid="{00000000-0005-0000-0000-00001E470000}"/>
    <cellStyle name="Normal 2 2 2 3 18 2 3" xfId="18207" xr:uid="{00000000-0005-0000-0000-00001F470000}"/>
    <cellStyle name="Normal 2 2 2 3 18 2 4" xfId="18208" xr:uid="{00000000-0005-0000-0000-000020470000}"/>
    <cellStyle name="Normal 2 2 2 3 18 2 5" xfId="18209" xr:uid="{00000000-0005-0000-0000-000021470000}"/>
    <cellStyle name="Normal 2 2 2 3 18 2 6" xfId="18210" xr:uid="{00000000-0005-0000-0000-000022470000}"/>
    <cellStyle name="Normal 2 2 2 3 18 2 7" xfId="18211" xr:uid="{00000000-0005-0000-0000-000023470000}"/>
    <cellStyle name="Normal 2 2 2 3 18 2 8" xfId="18212" xr:uid="{00000000-0005-0000-0000-000024470000}"/>
    <cellStyle name="Normal 2 2 2 3 18 2 9" xfId="18213" xr:uid="{00000000-0005-0000-0000-000025470000}"/>
    <cellStyle name="Normal 2 2 2 3 18 3" xfId="18214" xr:uid="{00000000-0005-0000-0000-000026470000}"/>
    <cellStyle name="Normal 2 2 2 3 18 3 10" xfId="18215" xr:uid="{00000000-0005-0000-0000-000027470000}"/>
    <cellStyle name="Normal 2 2 2 3 18 3 2" xfId="18216" xr:uid="{00000000-0005-0000-0000-000028470000}"/>
    <cellStyle name="Normal 2 2 2 3 18 3 3" xfId="18217" xr:uid="{00000000-0005-0000-0000-000029470000}"/>
    <cellStyle name="Normal 2 2 2 3 18 3 4" xfId="18218" xr:uid="{00000000-0005-0000-0000-00002A470000}"/>
    <cellStyle name="Normal 2 2 2 3 18 3 5" xfId="18219" xr:uid="{00000000-0005-0000-0000-00002B470000}"/>
    <cellStyle name="Normal 2 2 2 3 18 3 6" xfId="18220" xr:uid="{00000000-0005-0000-0000-00002C470000}"/>
    <cellStyle name="Normal 2 2 2 3 18 3 7" xfId="18221" xr:uid="{00000000-0005-0000-0000-00002D470000}"/>
    <cellStyle name="Normal 2 2 2 3 18 3 8" xfId="18222" xr:uid="{00000000-0005-0000-0000-00002E470000}"/>
    <cellStyle name="Normal 2 2 2 3 18 3 9" xfId="18223" xr:uid="{00000000-0005-0000-0000-00002F470000}"/>
    <cellStyle name="Normal 2 2 2 3 18 4" xfId="18224" xr:uid="{00000000-0005-0000-0000-000030470000}"/>
    <cellStyle name="Normal 2 2 2 3 18 4 10" xfId="18225" xr:uid="{00000000-0005-0000-0000-000031470000}"/>
    <cellStyle name="Normal 2 2 2 3 18 4 2" xfId="18226" xr:uid="{00000000-0005-0000-0000-000032470000}"/>
    <cellStyle name="Normal 2 2 2 3 18 4 3" xfId="18227" xr:uid="{00000000-0005-0000-0000-000033470000}"/>
    <cellStyle name="Normal 2 2 2 3 18 4 4" xfId="18228" xr:uid="{00000000-0005-0000-0000-000034470000}"/>
    <cellStyle name="Normal 2 2 2 3 18 4 5" xfId="18229" xr:uid="{00000000-0005-0000-0000-000035470000}"/>
    <cellStyle name="Normal 2 2 2 3 18 4 6" xfId="18230" xr:uid="{00000000-0005-0000-0000-000036470000}"/>
    <cellStyle name="Normal 2 2 2 3 18 4 7" xfId="18231" xr:uid="{00000000-0005-0000-0000-000037470000}"/>
    <cellStyle name="Normal 2 2 2 3 18 4 8" xfId="18232" xr:uid="{00000000-0005-0000-0000-000038470000}"/>
    <cellStyle name="Normal 2 2 2 3 18 4 9" xfId="18233" xr:uid="{00000000-0005-0000-0000-000039470000}"/>
    <cellStyle name="Normal 2 2 2 3 18 5" xfId="18234" xr:uid="{00000000-0005-0000-0000-00003A470000}"/>
    <cellStyle name="Normal 2 2 2 3 18 5 10" xfId="18235" xr:uid="{00000000-0005-0000-0000-00003B470000}"/>
    <cellStyle name="Normal 2 2 2 3 18 5 2" xfId="18236" xr:uid="{00000000-0005-0000-0000-00003C470000}"/>
    <cellStyle name="Normal 2 2 2 3 18 5 3" xfId="18237" xr:uid="{00000000-0005-0000-0000-00003D470000}"/>
    <cellStyle name="Normal 2 2 2 3 18 5 4" xfId="18238" xr:uid="{00000000-0005-0000-0000-00003E470000}"/>
    <cellStyle name="Normal 2 2 2 3 18 5 5" xfId="18239" xr:uid="{00000000-0005-0000-0000-00003F470000}"/>
    <cellStyle name="Normal 2 2 2 3 18 5 6" xfId="18240" xr:uid="{00000000-0005-0000-0000-000040470000}"/>
    <cellStyle name="Normal 2 2 2 3 18 5 7" xfId="18241" xr:uid="{00000000-0005-0000-0000-000041470000}"/>
    <cellStyle name="Normal 2 2 2 3 18 5 8" xfId="18242" xr:uid="{00000000-0005-0000-0000-000042470000}"/>
    <cellStyle name="Normal 2 2 2 3 18 5 9" xfId="18243" xr:uid="{00000000-0005-0000-0000-000043470000}"/>
    <cellStyle name="Normal 2 2 2 3 18 6" xfId="18244" xr:uid="{00000000-0005-0000-0000-000044470000}"/>
    <cellStyle name="Normal 2 2 2 3 18 7" xfId="18245" xr:uid="{00000000-0005-0000-0000-000045470000}"/>
    <cellStyle name="Normal 2 2 2 3 18 8" xfId="18246" xr:uid="{00000000-0005-0000-0000-000046470000}"/>
    <cellStyle name="Normal 2 2 2 3 18 9" xfId="18247" xr:uid="{00000000-0005-0000-0000-000047470000}"/>
    <cellStyle name="Normal 2 2 2 3 19" xfId="18248" xr:uid="{00000000-0005-0000-0000-000048470000}"/>
    <cellStyle name="Normal 2 2 2 3 19 10" xfId="18249" xr:uid="{00000000-0005-0000-0000-000049470000}"/>
    <cellStyle name="Normal 2 2 2 3 19 11" xfId="18250" xr:uid="{00000000-0005-0000-0000-00004A470000}"/>
    <cellStyle name="Normal 2 2 2 3 19 12" xfId="18251" xr:uid="{00000000-0005-0000-0000-00004B470000}"/>
    <cellStyle name="Normal 2 2 2 3 19 13" xfId="18252" xr:uid="{00000000-0005-0000-0000-00004C470000}"/>
    <cellStyle name="Normal 2 2 2 3 19 14" xfId="18253" xr:uid="{00000000-0005-0000-0000-00004D470000}"/>
    <cellStyle name="Normal 2 2 2 3 19 2" xfId="18254" xr:uid="{00000000-0005-0000-0000-00004E470000}"/>
    <cellStyle name="Normal 2 2 2 3 19 2 10" xfId="18255" xr:uid="{00000000-0005-0000-0000-00004F470000}"/>
    <cellStyle name="Normal 2 2 2 3 19 2 2" xfId="18256" xr:uid="{00000000-0005-0000-0000-000050470000}"/>
    <cellStyle name="Normal 2 2 2 3 19 2 3" xfId="18257" xr:uid="{00000000-0005-0000-0000-000051470000}"/>
    <cellStyle name="Normal 2 2 2 3 19 2 4" xfId="18258" xr:uid="{00000000-0005-0000-0000-000052470000}"/>
    <cellStyle name="Normal 2 2 2 3 19 2 5" xfId="18259" xr:uid="{00000000-0005-0000-0000-000053470000}"/>
    <cellStyle name="Normal 2 2 2 3 19 2 6" xfId="18260" xr:uid="{00000000-0005-0000-0000-000054470000}"/>
    <cellStyle name="Normal 2 2 2 3 19 2 7" xfId="18261" xr:uid="{00000000-0005-0000-0000-000055470000}"/>
    <cellStyle name="Normal 2 2 2 3 19 2 8" xfId="18262" xr:uid="{00000000-0005-0000-0000-000056470000}"/>
    <cellStyle name="Normal 2 2 2 3 19 2 9" xfId="18263" xr:uid="{00000000-0005-0000-0000-000057470000}"/>
    <cellStyle name="Normal 2 2 2 3 19 3" xfId="18264" xr:uid="{00000000-0005-0000-0000-000058470000}"/>
    <cellStyle name="Normal 2 2 2 3 19 3 10" xfId="18265" xr:uid="{00000000-0005-0000-0000-000059470000}"/>
    <cellStyle name="Normal 2 2 2 3 19 3 2" xfId="18266" xr:uid="{00000000-0005-0000-0000-00005A470000}"/>
    <cellStyle name="Normal 2 2 2 3 19 3 3" xfId="18267" xr:uid="{00000000-0005-0000-0000-00005B470000}"/>
    <cellStyle name="Normal 2 2 2 3 19 3 4" xfId="18268" xr:uid="{00000000-0005-0000-0000-00005C470000}"/>
    <cellStyle name="Normal 2 2 2 3 19 3 5" xfId="18269" xr:uid="{00000000-0005-0000-0000-00005D470000}"/>
    <cellStyle name="Normal 2 2 2 3 19 3 6" xfId="18270" xr:uid="{00000000-0005-0000-0000-00005E470000}"/>
    <cellStyle name="Normal 2 2 2 3 19 3 7" xfId="18271" xr:uid="{00000000-0005-0000-0000-00005F470000}"/>
    <cellStyle name="Normal 2 2 2 3 19 3 8" xfId="18272" xr:uid="{00000000-0005-0000-0000-000060470000}"/>
    <cellStyle name="Normal 2 2 2 3 19 3 9" xfId="18273" xr:uid="{00000000-0005-0000-0000-000061470000}"/>
    <cellStyle name="Normal 2 2 2 3 19 4" xfId="18274" xr:uid="{00000000-0005-0000-0000-000062470000}"/>
    <cellStyle name="Normal 2 2 2 3 19 4 10" xfId="18275" xr:uid="{00000000-0005-0000-0000-000063470000}"/>
    <cellStyle name="Normal 2 2 2 3 19 4 2" xfId="18276" xr:uid="{00000000-0005-0000-0000-000064470000}"/>
    <cellStyle name="Normal 2 2 2 3 19 4 3" xfId="18277" xr:uid="{00000000-0005-0000-0000-000065470000}"/>
    <cellStyle name="Normal 2 2 2 3 19 4 4" xfId="18278" xr:uid="{00000000-0005-0000-0000-000066470000}"/>
    <cellStyle name="Normal 2 2 2 3 19 4 5" xfId="18279" xr:uid="{00000000-0005-0000-0000-000067470000}"/>
    <cellStyle name="Normal 2 2 2 3 19 4 6" xfId="18280" xr:uid="{00000000-0005-0000-0000-000068470000}"/>
    <cellStyle name="Normal 2 2 2 3 19 4 7" xfId="18281" xr:uid="{00000000-0005-0000-0000-000069470000}"/>
    <cellStyle name="Normal 2 2 2 3 19 4 8" xfId="18282" xr:uid="{00000000-0005-0000-0000-00006A470000}"/>
    <cellStyle name="Normal 2 2 2 3 19 4 9" xfId="18283" xr:uid="{00000000-0005-0000-0000-00006B470000}"/>
    <cellStyle name="Normal 2 2 2 3 19 5" xfId="18284" xr:uid="{00000000-0005-0000-0000-00006C470000}"/>
    <cellStyle name="Normal 2 2 2 3 19 5 10" xfId="18285" xr:uid="{00000000-0005-0000-0000-00006D470000}"/>
    <cellStyle name="Normal 2 2 2 3 19 5 2" xfId="18286" xr:uid="{00000000-0005-0000-0000-00006E470000}"/>
    <cellStyle name="Normal 2 2 2 3 19 5 3" xfId="18287" xr:uid="{00000000-0005-0000-0000-00006F470000}"/>
    <cellStyle name="Normal 2 2 2 3 19 5 4" xfId="18288" xr:uid="{00000000-0005-0000-0000-000070470000}"/>
    <cellStyle name="Normal 2 2 2 3 19 5 5" xfId="18289" xr:uid="{00000000-0005-0000-0000-000071470000}"/>
    <cellStyle name="Normal 2 2 2 3 19 5 6" xfId="18290" xr:uid="{00000000-0005-0000-0000-000072470000}"/>
    <cellStyle name="Normal 2 2 2 3 19 5 7" xfId="18291" xr:uid="{00000000-0005-0000-0000-000073470000}"/>
    <cellStyle name="Normal 2 2 2 3 19 5 8" xfId="18292" xr:uid="{00000000-0005-0000-0000-000074470000}"/>
    <cellStyle name="Normal 2 2 2 3 19 5 9" xfId="18293" xr:uid="{00000000-0005-0000-0000-000075470000}"/>
    <cellStyle name="Normal 2 2 2 3 19 6" xfId="18294" xr:uid="{00000000-0005-0000-0000-000076470000}"/>
    <cellStyle name="Normal 2 2 2 3 19 7" xfId="18295" xr:uid="{00000000-0005-0000-0000-000077470000}"/>
    <cellStyle name="Normal 2 2 2 3 19 8" xfId="18296" xr:uid="{00000000-0005-0000-0000-000078470000}"/>
    <cellStyle name="Normal 2 2 2 3 19 9" xfId="18297" xr:uid="{00000000-0005-0000-0000-000079470000}"/>
    <cellStyle name="Normal 2 2 2 3 2" xfId="18298" xr:uid="{00000000-0005-0000-0000-00007A470000}"/>
    <cellStyle name="Normal 2 2 2 3 2 10" xfId="18299" xr:uid="{00000000-0005-0000-0000-00007B470000}"/>
    <cellStyle name="Normal 2 2 2 3 2 11" xfId="18300" xr:uid="{00000000-0005-0000-0000-00007C470000}"/>
    <cellStyle name="Normal 2 2 2 3 2 12" xfId="18301" xr:uid="{00000000-0005-0000-0000-00007D470000}"/>
    <cellStyle name="Normal 2 2 2 3 2 13" xfId="18302" xr:uid="{00000000-0005-0000-0000-00007E470000}"/>
    <cellStyle name="Normal 2 2 2 3 2 14" xfId="18303" xr:uid="{00000000-0005-0000-0000-00007F470000}"/>
    <cellStyle name="Normal 2 2 2 3 2 15" xfId="18304" xr:uid="{00000000-0005-0000-0000-000080470000}"/>
    <cellStyle name="Normal 2 2 2 3 2 16" xfId="18305" xr:uid="{00000000-0005-0000-0000-000081470000}"/>
    <cellStyle name="Normal 2 2 2 3 2 17" xfId="18306" xr:uid="{00000000-0005-0000-0000-000082470000}"/>
    <cellStyle name="Normal 2 2 2 3 2 2" xfId="18307" xr:uid="{00000000-0005-0000-0000-000083470000}"/>
    <cellStyle name="Normal 2 2 2 3 2 2 10" xfId="18308" xr:uid="{00000000-0005-0000-0000-000084470000}"/>
    <cellStyle name="Normal 2 2 2 3 2 2 11" xfId="18309" xr:uid="{00000000-0005-0000-0000-000085470000}"/>
    <cellStyle name="Normal 2 2 2 3 2 2 12" xfId="18310" xr:uid="{00000000-0005-0000-0000-000086470000}"/>
    <cellStyle name="Normal 2 2 2 3 2 2 2" xfId="18311" xr:uid="{00000000-0005-0000-0000-000087470000}"/>
    <cellStyle name="Normal 2 2 2 3 2 2 2 2" xfId="18312" xr:uid="{00000000-0005-0000-0000-000088470000}"/>
    <cellStyle name="Normal 2 2 2 3 2 2 2 3" xfId="18313" xr:uid="{00000000-0005-0000-0000-000089470000}"/>
    <cellStyle name="Normal 2 2 2 3 2 2 3" xfId="18314" xr:uid="{00000000-0005-0000-0000-00008A470000}"/>
    <cellStyle name="Normal 2 2 2 3 2 2 4" xfId="18315" xr:uid="{00000000-0005-0000-0000-00008B470000}"/>
    <cellStyle name="Normal 2 2 2 3 2 2 5" xfId="18316" xr:uid="{00000000-0005-0000-0000-00008C470000}"/>
    <cellStyle name="Normal 2 2 2 3 2 2 6" xfId="18317" xr:uid="{00000000-0005-0000-0000-00008D470000}"/>
    <cellStyle name="Normal 2 2 2 3 2 2 7" xfId="18318" xr:uid="{00000000-0005-0000-0000-00008E470000}"/>
    <cellStyle name="Normal 2 2 2 3 2 2 8" xfId="18319" xr:uid="{00000000-0005-0000-0000-00008F470000}"/>
    <cellStyle name="Normal 2 2 2 3 2 2 9" xfId="18320" xr:uid="{00000000-0005-0000-0000-000090470000}"/>
    <cellStyle name="Normal 2 2 2 3 2 3" xfId="18321" xr:uid="{00000000-0005-0000-0000-000091470000}"/>
    <cellStyle name="Normal 2 2 2 3 2 3 10" xfId="18322" xr:uid="{00000000-0005-0000-0000-000092470000}"/>
    <cellStyle name="Normal 2 2 2 3 2 3 11" xfId="18323" xr:uid="{00000000-0005-0000-0000-000093470000}"/>
    <cellStyle name="Normal 2 2 2 3 2 3 12" xfId="18324" xr:uid="{00000000-0005-0000-0000-000094470000}"/>
    <cellStyle name="Normal 2 2 2 3 2 3 2" xfId="18325" xr:uid="{00000000-0005-0000-0000-000095470000}"/>
    <cellStyle name="Normal 2 2 2 3 2 3 3" xfId="18326" xr:uid="{00000000-0005-0000-0000-000096470000}"/>
    <cellStyle name="Normal 2 2 2 3 2 3 4" xfId="18327" xr:uid="{00000000-0005-0000-0000-000097470000}"/>
    <cellStyle name="Normal 2 2 2 3 2 3 5" xfId="18328" xr:uid="{00000000-0005-0000-0000-000098470000}"/>
    <cellStyle name="Normal 2 2 2 3 2 3 6" xfId="18329" xr:uid="{00000000-0005-0000-0000-000099470000}"/>
    <cellStyle name="Normal 2 2 2 3 2 3 7" xfId="18330" xr:uid="{00000000-0005-0000-0000-00009A470000}"/>
    <cellStyle name="Normal 2 2 2 3 2 3 8" xfId="18331" xr:uid="{00000000-0005-0000-0000-00009B470000}"/>
    <cellStyle name="Normal 2 2 2 3 2 3 9" xfId="18332" xr:uid="{00000000-0005-0000-0000-00009C470000}"/>
    <cellStyle name="Normal 2 2 2 3 2 4" xfId="18333" xr:uid="{00000000-0005-0000-0000-00009D470000}"/>
    <cellStyle name="Normal 2 2 2 3 2 4 10" xfId="18334" xr:uid="{00000000-0005-0000-0000-00009E470000}"/>
    <cellStyle name="Normal 2 2 2 3 2 4 2" xfId="18335" xr:uid="{00000000-0005-0000-0000-00009F470000}"/>
    <cellStyle name="Normal 2 2 2 3 2 4 3" xfId="18336" xr:uid="{00000000-0005-0000-0000-0000A0470000}"/>
    <cellStyle name="Normal 2 2 2 3 2 4 4" xfId="18337" xr:uid="{00000000-0005-0000-0000-0000A1470000}"/>
    <cellStyle name="Normal 2 2 2 3 2 4 5" xfId="18338" xr:uid="{00000000-0005-0000-0000-0000A2470000}"/>
    <cellStyle name="Normal 2 2 2 3 2 4 6" xfId="18339" xr:uid="{00000000-0005-0000-0000-0000A3470000}"/>
    <cellStyle name="Normal 2 2 2 3 2 4 7" xfId="18340" xr:uid="{00000000-0005-0000-0000-0000A4470000}"/>
    <cellStyle name="Normal 2 2 2 3 2 4 8" xfId="18341" xr:uid="{00000000-0005-0000-0000-0000A5470000}"/>
    <cellStyle name="Normal 2 2 2 3 2 4 9" xfId="18342" xr:uid="{00000000-0005-0000-0000-0000A6470000}"/>
    <cellStyle name="Normal 2 2 2 3 2 5" xfId="18343" xr:uid="{00000000-0005-0000-0000-0000A7470000}"/>
    <cellStyle name="Normal 2 2 2 3 2 5 10" xfId="18344" xr:uid="{00000000-0005-0000-0000-0000A8470000}"/>
    <cellStyle name="Normal 2 2 2 3 2 5 2" xfId="18345" xr:uid="{00000000-0005-0000-0000-0000A9470000}"/>
    <cellStyle name="Normal 2 2 2 3 2 5 3" xfId="18346" xr:uid="{00000000-0005-0000-0000-0000AA470000}"/>
    <cellStyle name="Normal 2 2 2 3 2 5 4" xfId="18347" xr:uid="{00000000-0005-0000-0000-0000AB470000}"/>
    <cellStyle name="Normal 2 2 2 3 2 5 5" xfId="18348" xr:uid="{00000000-0005-0000-0000-0000AC470000}"/>
    <cellStyle name="Normal 2 2 2 3 2 5 6" xfId="18349" xr:uid="{00000000-0005-0000-0000-0000AD470000}"/>
    <cellStyle name="Normal 2 2 2 3 2 5 7" xfId="18350" xr:uid="{00000000-0005-0000-0000-0000AE470000}"/>
    <cellStyle name="Normal 2 2 2 3 2 5 8" xfId="18351" xr:uid="{00000000-0005-0000-0000-0000AF470000}"/>
    <cellStyle name="Normal 2 2 2 3 2 5 9" xfId="18352" xr:uid="{00000000-0005-0000-0000-0000B0470000}"/>
    <cellStyle name="Normal 2 2 2 3 2 6" xfId="18353" xr:uid="{00000000-0005-0000-0000-0000B1470000}"/>
    <cellStyle name="Normal 2 2 2 3 2 7" xfId="18354" xr:uid="{00000000-0005-0000-0000-0000B2470000}"/>
    <cellStyle name="Normal 2 2 2 3 2 8" xfId="18355" xr:uid="{00000000-0005-0000-0000-0000B3470000}"/>
    <cellStyle name="Normal 2 2 2 3 2 9" xfId="18356" xr:uid="{00000000-0005-0000-0000-0000B4470000}"/>
    <cellStyle name="Normal 2 2 2 3 20" xfId="18357" xr:uid="{00000000-0005-0000-0000-0000B5470000}"/>
    <cellStyle name="Normal 2 2 2 3 20 10" xfId="18358" xr:uid="{00000000-0005-0000-0000-0000B6470000}"/>
    <cellStyle name="Normal 2 2 2 3 20 11" xfId="18359" xr:uid="{00000000-0005-0000-0000-0000B7470000}"/>
    <cellStyle name="Normal 2 2 2 3 20 12" xfId="18360" xr:uid="{00000000-0005-0000-0000-0000B8470000}"/>
    <cellStyle name="Normal 2 2 2 3 20 13" xfId="18361" xr:uid="{00000000-0005-0000-0000-0000B9470000}"/>
    <cellStyle name="Normal 2 2 2 3 20 14" xfId="18362" xr:uid="{00000000-0005-0000-0000-0000BA470000}"/>
    <cellStyle name="Normal 2 2 2 3 20 2" xfId="18363" xr:uid="{00000000-0005-0000-0000-0000BB470000}"/>
    <cellStyle name="Normal 2 2 2 3 20 2 10" xfId="18364" xr:uid="{00000000-0005-0000-0000-0000BC470000}"/>
    <cellStyle name="Normal 2 2 2 3 20 2 2" xfId="18365" xr:uid="{00000000-0005-0000-0000-0000BD470000}"/>
    <cellStyle name="Normal 2 2 2 3 20 2 3" xfId="18366" xr:uid="{00000000-0005-0000-0000-0000BE470000}"/>
    <cellStyle name="Normal 2 2 2 3 20 2 4" xfId="18367" xr:uid="{00000000-0005-0000-0000-0000BF470000}"/>
    <cellStyle name="Normal 2 2 2 3 20 2 5" xfId="18368" xr:uid="{00000000-0005-0000-0000-0000C0470000}"/>
    <cellStyle name="Normal 2 2 2 3 20 2 6" xfId="18369" xr:uid="{00000000-0005-0000-0000-0000C1470000}"/>
    <cellStyle name="Normal 2 2 2 3 20 2 7" xfId="18370" xr:uid="{00000000-0005-0000-0000-0000C2470000}"/>
    <cellStyle name="Normal 2 2 2 3 20 2 8" xfId="18371" xr:uid="{00000000-0005-0000-0000-0000C3470000}"/>
    <cellStyle name="Normal 2 2 2 3 20 2 9" xfId="18372" xr:uid="{00000000-0005-0000-0000-0000C4470000}"/>
    <cellStyle name="Normal 2 2 2 3 20 3" xfId="18373" xr:uid="{00000000-0005-0000-0000-0000C5470000}"/>
    <cellStyle name="Normal 2 2 2 3 20 3 10" xfId="18374" xr:uid="{00000000-0005-0000-0000-0000C6470000}"/>
    <cellStyle name="Normal 2 2 2 3 20 3 2" xfId="18375" xr:uid="{00000000-0005-0000-0000-0000C7470000}"/>
    <cellStyle name="Normal 2 2 2 3 20 3 3" xfId="18376" xr:uid="{00000000-0005-0000-0000-0000C8470000}"/>
    <cellStyle name="Normal 2 2 2 3 20 3 4" xfId="18377" xr:uid="{00000000-0005-0000-0000-0000C9470000}"/>
    <cellStyle name="Normal 2 2 2 3 20 3 5" xfId="18378" xr:uid="{00000000-0005-0000-0000-0000CA470000}"/>
    <cellStyle name="Normal 2 2 2 3 20 3 6" xfId="18379" xr:uid="{00000000-0005-0000-0000-0000CB470000}"/>
    <cellStyle name="Normal 2 2 2 3 20 3 7" xfId="18380" xr:uid="{00000000-0005-0000-0000-0000CC470000}"/>
    <cellStyle name="Normal 2 2 2 3 20 3 8" xfId="18381" xr:uid="{00000000-0005-0000-0000-0000CD470000}"/>
    <cellStyle name="Normal 2 2 2 3 20 3 9" xfId="18382" xr:uid="{00000000-0005-0000-0000-0000CE470000}"/>
    <cellStyle name="Normal 2 2 2 3 20 4" xfId="18383" xr:uid="{00000000-0005-0000-0000-0000CF470000}"/>
    <cellStyle name="Normal 2 2 2 3 20 4 10" xfId="18384" xr:uid="{00000000-0005-0000-0000-0000D0470000}"/>
    <cellStyle name="Normal 2 2 2 3 20 4 2" xfId="18385" xr:uid="{00000000-0005-0000-0000-0000D1470000}"/>
    <cellStyle name="Normal 2 2 2 3 20 4 3" xfId="18386" xr:uid="{00000000-0005-0000-0000-0000D2470000}"/>
    <cellStyle name="Normal 2 2 2 3 20 4 4" xfId="18387" xr:uid="{00000000-0005-0000-0000-0000D3470000}"/>
    <cellStyle name="Normal 2 2 2 3 20 4 5" xfId="18388" xr:uid="{00000000-0005-0000-0000-0000D4470000}"/>
    <cellStyle name="Normal 2 2 2 3 20 4 6" xfId="18389" xr:uid="{00000000-0005-0000-0000-0000D5470000}"/>
    <cellStyle name="Normal 2 2 2 3 20 4 7" xfId="18390" xr:uid="{00000000-0005-0000-0000-0000D6470000}"/>
    <cellStyle name="Normal 2 2 2 3 20 4 8" xfId="18391" xr:uid="{00000000-0005-0000-0000-0000D7470000}"/>
    <cellStyle name="Normal 2 2 2 3 20 4 9" xfId="18392" xr:uid="{00000000-0005-0000-0000-0000D8470000}"/>
    <cellStyle name="Normal 2 2 2 3 20 5" xfId="18393" xr:uid="{00000000-0005-0000-0000-0000D9470000}"/>
    <cellStyle name="Normal 2 2 2 3 20 5 10" xfId="18394" xr:uid="{00000000-0005-0000-0000-0000DA470000}"/>
    <cellStyle name="Normal 2 2 2 3 20 5 2" xfId="18395" xr:uid="{00000000-0005-0000-0000-0000DB470000}"/>
    <cellStyle name="Normal 2 2 2 3 20 5 3" xfId="18396" xr:uid="{00000000-0005-0000-0000-0000DC470000}"/>
    <cellStyle name="Normal 2 2 2 3 20 5 4" xfId="18397" xr:uid="{00000000-0005-0000-0000-0000DD470000}"/>
    <cellStyle name="Normal 2 2 2 3 20 5 5" xfId="18398" xr:uid="{00000000-0005-0000-0000-0000DE470000}"/>
    <cellStyle name="Normal 2 2 2 3 20 5 6" xfId="18399" xr:uid="{00000000-0005-0000-0000-0000DF470000}"/>
    <cellStyle name="Normal 2 2 2 3 20 5 7" xfId="18400" xr:uid="{00000000-0005-0000-0000-0000E0470000}"/>
    <cellStyle name="Normal 2 2 2 3 20 5 8" xfId="18401" xr:uid="{00000000-0005-0000-0000-0000E1470000}"/>
    <cellStyle name="Normal 2 2 2 3 20 5 9" xfId="18402" xr:uid="{00000000-0005-0000-0000-0000E2470000}"/>
    <cellStyle name="Normal 2 2 2 3 20 6" xfId="18403" xr:uid="{00000000-0005-0000-0000-0000E3470000}"/>
    <cellStyle name="Normal 2 2 2 3 20 7" xfId="18404" xr:uid="{00000000-0005-0000-0000-0000E4470000}"/>
    <cellStyle name="Normal 2 2 2 3 20 8" xfId="18405" xr:uid="{00000000-0005-0000-0000-0000E5470000}"/>
    <cellStyle name="Normal 2 2 2 3 20 9" xfId="18406" xr:uid="{00000000-0005-0000-0000-0000E6470000}"/>
    <cellStyle name="Normal 2 2 2 3 21" xfId="18407" xr:uid="{00000000-0005-0000-0000-0000E7470000}"/>
    <cellStyle name="Normal 2 2 2 3 21 10" xfId="18408" xr:uid="{00000000-0005-0000-0000-0000E8470000}"/>
    <cellStyle name="Normal 2 2 2 3 21 11" xfId="18409" xr:uid="{00000000-0005-0000-0000-0000E9470000}"/>
    <cellStyle name="Normal 2 2 2 3 21 12" xfId="18410" xr:uid="{00000000-0005-0000-0000-0000EA470000}"/>
    <cellStyle name="Normal 2 2 2 3 21 13" xfId="18411" xr:uid="{00000000-0005-0000-0000-0000EB470000}"/>
    <cellStyle name="Normal 2 2 2 3 21 14" xfId="18412" xr:uid="{00000000-0005-0000-0000-0000EC470000}"/>
    <cellStyle name="Normal 2 2 2 3 21 2" xfId="18413" xr:uid="{00000000-0005-0000-0000-0000ED470000}"/>
    <cellStyle name="Normal 2 2 2 3 21 2 10" xfId="18414" xr:uid="{00000000-0005-0000-0000-0000EE470000}"/>
    <cellStyle name="Normal 2 2 2 3 21 2 2" xfId="18415" xr:uid="{00000000-0005-0000-0000-0000EF470000}"/>
    <cellStyle name="Normal 2 2 2 3 21 2 3" xfId="18416" xr:uid="{00000000-0005-0000-0000-0000F0470000}"/>
    <cellStyle name="Normal 2 2 2 3 21 2 4" xfId="18417" xr:uid="{00000000-0005-0000-0000-0000F1470000}"/>
    <cellStyle name="Normal 2 2 2 3 21 2 5" xfId="18418" xr:uid="{00000000-0005-0000-0000-0000F2470000}"/>
    <cellStyle name="Normal 2 2 2 3 21 2 6" xfId="18419" xr:uid="{00000000-0005-0000-0000-0000F3470000}"/>
    <cellStyle name="Normal 2 2 2 3 21 2 7" xfId="18420" xr:uid="{00000000-0005-0000-0000-0000F4470000}"/>
    <cellStyle name="Normal 2 2 2 3 21 2 8" xfId="18421" xr:uid="{00000000-0005-0000-0000-0000F5470000}"/>
    <cellStyle name="Normal 2 2 2 3 21 2 9" xfId="18422" xr:uid="{00000000-0005-0000-0000-0000F6470000}"/>
    <cellStyle name="Normal 2 2 2 3 21 3" xfId="18423" xr:uid="{00000000-0005-0000-0000-0000F7470000}"/>
    <cellStyle name="Normal 2 2 2 3 21 3 10" xfId="18424" xr:uid="{00000000-0005-0000-0000-0000F8470000}"/>
    <cellStyle name="Normal 2 2 2 3 21 3 2" xfId="18425" xr:uid="{00000000-0005-0000-0000-0000F9470000}"/>
    <cellStyle name="Normal 2 2 2 3 21 3 3" xfId="18426" xr:uid="{00000000-0005-0000-0000-0000FA470000}"/>
    <cellStyle name="Normal 2 2 2 3 21 3 4" xfId="18427" xr:uid="{00000000-0005-0000-0000-0000FB470000}"/>
    <cellStyle name="Normal 2 2 2 3 21 3 5" xfId="18428" xr:uid="{00000000-0005-0000-0000-0000FC470000}"/>
    <cellStyle name="Normal 2 2 2 3 21 3 6" xfId="18429" xr:uid="{00000000-0005-0000-0000-0000FD470000}"/>
    <cellStyle name="Normal 2 2 2 3 21 3 7" xfId="18430" xr:uid="{00000000-0005-0000-0000-0000FE470000}"/>
    <cellStyle name="Normal 2 2 2 3 21 3 8" xfId="18431" xr:uid="{00000000-0005-0000-0000-0000FF470000}"/>
    <cellStyle name="Normal 2 2 2 3 21 3 9" xfId="18432" xr:uid="{00000000-0005-0000-0000-000000480000}"/>
    <cellStyle name="Normal 2 2 2 3 21 4" xfId="18433" xr:uid="{00000000-0005-0000-0000-000001480000}"/>
    <cellStyle name="Normal 2 2 2 3 21 4 10" xfId="18434" xr:uid="{00000000-0005-0000-0000-000002480000}"/>
    <cellStyle name="Normal 2 2 2 3 21 4 2" xfId="18435" xr:uid="{00000000-0005-0000-0000-000003480000}"/>
    <cellStyle name="Normal 2 2 2 3 21 4 3" xfId="18436" xr:uid="{00000000-0005-0000-0000-000004480000}"/>
    <cellStyle name="Normal 2 2 2 3 21 4 4" xfId="18437" xr:uid="{00000000-0005-0000-0000-000005480000}"/>
    <cellStyle name="Normal 2 2 2 3 21 4 5" xfId="18438" xr:uid="{00000000-0005-0000-0000-000006480000}"/>
    <cellStyle name="Normal 2 2 2 3 21 4 6" xfId="18439" xr:uid="{00000000-0005-0000-0000-000007480000}"/>
    <cellStyle name="Normal 2 2 2 3 21 4 7" xfId="18440" xr:uid="{00000000-0005-0000-0000-000008480000}"/>
    <cellStyle name="Normal 2 2 2 3 21 4 8" xfId="18441" xr:uid="{00000000-0005-0000-0000-000009480000}"/>
    <cellStyle name="Normal 2 2 2 3 21 4 9" xfId="18442" xr:uid="{00000000-0005-0000-0000-00000A480000}"/>
    <cellStyle name="Normal 2 2 2 3 21 5" xfId="18443" xr:uid="{00000000-0005-0000-0000-00000B480000}"/>
    <cellStyle name="Normal 2 2 2 3 21 5 10" xfId="18444" xr:uid="{00000000-0005-0000-0000-00000C480000}"/>
    <cellStyle name="Normal 2 2 2 3 21 5 2" xfId="18445" xr:uid="{00000000-0005-0000-0000-00000D480000}"/>
    <cellStyle name="Normal 2 2 2 3 21 5 3" xfId="18446" xr:uid="{00000000-0005-0000-0000-00000E480000}"/>
    <cellStyle name="Normal 2 2 2 3 21 5 4" xfId="18447" xr:uid="{00000000-0005-0000-0000-00000F480000}"/>
    <cellStyle name="Normal 2 2 2 3 21 5 5" xfId="18448" xr:uid="{00000000-0005-0000-0000-000010480000}"/>
    <cellStyle name="Normal 2 2 2 3 21 5 6" xfId="18449" xr:uid="{00000000-0005-0000-0000-000011480000}"/>
    <cellStyle name="Normal 2 2 2 3 21 5 7" xfId="18450" xr:uid="{00000000-0005-0000-0000-000012480000}"/>
    <cellStyle name="Normal 2 2 2 3 21 5 8" xfId="18451" xr:uid="{00000000-0005-0000-0000-000013480000}"/>
    <cellStyle name="Normal 2 2 2 3 21 5 9" xfId="18452" xr:uid="{00000000-0005-0000-0000-000014480000}"/>
    <cellStyle name="Normal 2 2 2 3 21 6" xfId="18453" xr:uid="{00000000-0005-0000-0000-000015480000}"/>
    <cellStyle name="Normal 2 2 2 3 21 7" xfId="18454" xr:uid="{00000000-0005-0000-0000-000016480000}"/>
    <cellStyle name="Normal 2 2 2 3 21 8" xfId="18455" xr:uid="{00000000-0005-0000-0000-000017480000}"/>
    <cellStyle name="Normal 2 2 2 3 21 9" xfId="18456" xr:uid="{00000000-0005-0000-0000-000018480000}"/>
    <cellStyle name="Normal 2 2 2 3 22" xfId="18457" xr:uid="{00000000-0005-0000-0000-000019480000}"/>
    <cellStyle name="Normal 2 2 2 3 22 10" xfId="18458" xr:uid="{00000000-0005-0000-0000-00001A480000}"/>
    <cellStyle name="Normal 2 2 2 3 22 11" xfId="18459" xr:uid="{00000000-0005-0000-0000-00001B480000}"/>
    <cellStyle name="Normal 2 2 2 3 22 12" xfId="18460" xr:uid="{00000000-0005-0000-0000-00001C480000}"/>
    <cellStyle name="Normal 2 2 2 3 22 13" xfId="18461" xr:uid="{00000000-0005-0000-0000-00001D480000}"/>
    <cellStyle name="Normal 2 2 2 3 22 14" xfId="18462" xr:uid="{00000000-0005-0000-0000-00001E480000}"/>
    <cellStyle name="Normal 2 2 2 3 22 2" xfId="18463" xr:uid="{00000000-0005-0000-0000-00001F480000}"/>
    <cellStyle name="Normal 2 2 2 3 22 2 10" xfId="18464" xr:uid="{00000000-0005-0000-0000-000020480000}"/>
    <cellStyle name="Normal 2 2 2 3 22 2 2" xfId="18465" xr:uid="{00000000-0005-0000-0000-000021480000}"/>
    <cellStyle name="Normal 2 2 2 3 22 2 3" xfId="18466" xr:uid="{00000000-0005-0000-0000-000022480000}"/>
    <cellStyle name="Normal 2 2 2 3 22 2 4" xfId="18467" xr:uid="{00000000-0005-0000-0000-000023480000}"/>
    <cellStyle name="Normal 2 2 2 3 22 2 5" xfId="18468" xr:uid="{00000000-0005-0000-0000-000024480000}"/>
    <cellStyle name="Normal 2 2 2 3 22 2 6" xfId="18469" xr:uid="{00000000-0005-0000-0000-000025480000}"/>
    <cellStyle name="Normal 2 2 2 3 22 2 7" xfId="18470" xr:uid="{00000000-0005-0000-0000-000026480000}"/>
    <cellStyle name="Normal 2 2 2 3 22 2 8" xfId="18471" xr:uid="{00000000-0005-0000-0000-000027480000}"/>
    <cellStyle name="Normal 2 2 2 3 22 2 9" xfId="18472" xr:uid="{00000000-0005-0000-0000-000028480000}"/>
    <cellStyle name="Normal 2 2 2 3 22 3" xfId="18473" xr:uid="{00000000-0005-0000-0000-000029480000}"/>
    <cellStyle name="Normal 2 2 2 3 22 3 10" xfId="18474" xr:uid="{00000000-0005-0000-0000-00002A480000}"/>
    <cellStyle name="Normal 2 2 2 3 22 3 2" xfId="18475" xr:uid="{00000000-0005-0000-0000-00002B480000}"/>
    <cellStyle name="Normal 2 2 2 3 22 3 3" xfId="18476" xr:uid="{00000000-0005-0000-0000-00002C480000}"/>
    <cellStyle name="Normal 2 2 2 3 22 3 4" xfId="18477" xr:uid="{00000000-0005-0000-0000-00002D480000}"/>
    <cellStyle name="Normal 2 2 2 3 22 3 5" xfId="18478" xr:uid="{00000000-0005-0000-0000-00002E480000}"/>
    <cellStyle name="Normal 2 2 2 3 22 3 6" xfId="18479" xr:uid="{00000000-0005-0000-0000-00002F480000}"/>
    <cellStyle name="Normal 2 2 2 3 22 3 7" xfId="18480" xr:uid="{00000000-0005-0000-0000-000030480000}"/>
    <cellStyle name="Normal 2 2 2 3 22 3 8" xfId="18481" xr:uid="{00000000-0005-0000-0000-000031480000}"/>
    <cellStyle name="Normal 2 2 2 3 22 3 9" xfId="18482" xr:uid="{00000000-0005-0000-0000-000032480000}"/>
    <cellStyle name="Normal 2 2 2 3 22 4" xfId="18483" xr:uid="{00000000-0005-0000-0000-000033480000}"/>
    <cellStyle name="Normal 2 2 2 3 22 4 10" xfId="18484" xr:uid="{00000000-0005-0000-0000-000034480000}"/>
    <cellStyle name="Normal 2 2 2 3 22 4 2" xfId="18485" xr:uid="{00000000-0005-0000-0000-000035480000}"/>
    <cellStyle name="Normal 2 2 2 3 22 4 3" xfId="18486" xr:uid="{00000000-0005-0000-0000-000036480000}"/>
    <cellStyle name="Normal 2 2 2 3 22 4 4" xfId="18487" xr:uid="{00000000-0005-0000-0000-000037480000}"/>
    <cellStyle name="Normal 2 2 2 3 22 4 5" xfId="18488" xr:uid="{00000000-0005-0000-0000-000038480000}"/>
    <cellStyle name="Normal 2 2 2 3 22 4 6" xfId="18489" xr:uid="{00000000-0005-0000-0000-000039480000}"/>
    <cellStyle name="Normal 2 2 2 3 22 4 7" xfId="18490" xr:uid="{00000000-0005-0000-0000-00003A480000}"/>
    <cellStyle name="Normal 2 2 2 3 22 4 8" xfId="18491" xr:uid="{00000000-0005-0000-0000-00003B480000}"/>
    <cellStyle name="Normal 2 2 2 3 22 4 9" xfId="18492" xr:uid="{00000000-0005-0000-0000-00003C480000}"/>
    <cellStyle name="Normal 2 2 2 3 22 5" xfId="18493" xr:uid="{00000000-0005-0000-0000-00003D480000}"/>
    <cellStyle name="Normal 2 2 2 3 22 5 10" xfId="18494" xr:uid="{00000000-0005-0000-0000-00003E480000}"/>
    <cellStyle name="Normal 2 2 2 3 22 5 2" xfId="18495" xr:uid="{00000000-0005-0000-0000-00003F480000}"/>
    <cellStyle name="Normal 2 2 2 3 22 5 3" xfId="18496" xr:uid="{00000000-0005-0000-0000-000040480000}"/>
    <cellStyle name="Normal 2 2 2 3 22 5 4" xfId="18497" xr:uid="{00000000-0005-0000-0000-000041480000}"/>
    <cellStyle name="Normal 2 2 2 3 22 5 5" xfId="18498" xr:uid="{00000000-0005-0000-0000-000042480000}"/>
    <cellStyle name="Normal 2 2 2 3 22 5 6" xfId="18499" xr:uid="{00000000-0005-0000-0000-000043480000}"/>
    <cellStyle name="Normal 2 2 2 3 22 5 7" xfId="18500" xr:uid="{00000000-0005-0000-0000-000044480000}"/>
    <cellStyle name="Normal 2 2 2 3 22 5 8" xfId="18501" xr:uid="{00000000-0005-0000-0000-000045480000}"/>
    <cellStyle name="Normal 2 2 2 3 22 5 9" xfId="18502" xr:uid="{00000000-0005-0000-0000-000046480000}"/>
    <cellStyle name="Normal 2 2 2 3 22 6" xfId="18503" xr:uid="{00000000-0005-0000-0000-000047480000}"/>
    <cellStyle name="Normal 2 2 2 3 22 7" xfId="18504" xr:uid="{00000000-0005-0000-0000-000048480000}"/>
    <cellStyle name="Normal 2 2 2 3 22 8" xfId="18505" xr:uid="{00000000-0005-0000-0000-000049480000}"/>
    <cellStyle name="Normal 2 2 2 3 22 9" xfId="18506" xr:uid="{00000000-0005-0000-0000-00004A480000}"/>
    <cellStyle name="Normal 2 2 2 3 23" xfId="18507" xr:uid="{00000000-0005-0000-0000-00004B480000}"/>
    <cellStyle name="Normal 2 2 2 3 23 10" xfId="18508" xr:uid="{00000000-0005-0000-0000-00004C480000}"/>
    <cellStyle name="Normal 2 2 2 3 23 11" xfId="18509" xr:uid="{00000000-0005-0000-0000-00004D480000}"/>
    <cellStyle name="Normal 2 2 2 3 23 12" xfId="18510" xr:uid="{00000000-0005-0000-0000-00004E480000}"/>
    <cellStyle name="Normal 2 2 2 3 23 13" xfId="18511" xr:uid="{00000000-0005-0000-0000-00004F480000}"/>
    <cellStyle name="Normal 2 2 2 3 23 14" xfId="18512" xr:uid="{00000000-0005-0000-0000-000050480000}"/>
    <cellStyle name="Normal 2 2 2 3 23 2" xfId="18513" xr:uid="{00000000-0005-0000-0000-000051480000}"/>
    <cellStyle name="Normal 2 2 2 3 23 2 10" xfId="18514" xr:uid="{00000000-0005-0000-0000-000052480000}"/>
    <cellStyle name="Normal 2 2 2 3 23 2 2" xfId="18515" xr:uid="{00000000-0005-0000-0000-000053480000}"/>
    <cellStyle name="Normal 2 2 2 3 23 2 3" xfId="18516" xr:uid="{00000000-0005-0000-0000-000054480000}"/>
    <cellStyle name="Normal 2 2 2 3 23 2 4" xfId="18517" xr:uid="{00000000-0005-0000-0000-000055480000}"/>
    <cellStyle name="Normal 2 2 2 3 23 2 5" xfId="18518" xr:uid="{00000000-0005-0000-0000-000056480000}"/>
    <cellStyle name="Normal 2 2 2 3 23 2 6" xfId="18519" xr:uid="{00000000-0005-0000-0000-000057480000}"/>
    <cellStyle name="Normal 2 2 2 3 23 2 7" xfId="18520" xr:uid="{00000000-0005-0000-0000-000058480000}"/>
    <cellStyle name="Normal 2 2 2 3 23 2 8" xfId="18521" xr:uid="{00000000-0005-0000-0000-000059480000}"/>
    <cellStyle name="Normal 2 2 2 3 23 2 9" xfId="18522" xr:uid="{00000000-0005-0000-0000-00005A480000}"/>
    <cellStyle name="Normal 2 2 2 3 23 3" xfId="18523" xr:uid="{00000000-0005-0000-0000-00005B480000}"/>
    <cellStyle name="Normal 2 2 2 3 23 3 10" xfId="18524" xr:uid="{00000000-0005-0000-0000-00005C480000}"/>
    <cellStyle name="Normal 2 2 2 3 23 3 2" xfId="18525" xr:uid="{00000000-0005-0000-0000-00005D480000}"/>
    <cellStyle name="Normal 2 2 2 3 23 3 3" xfId="18526" xr:uid="{00000000-0005-0000-0000-00005E480000}"/>
    <cellStyle name="Normal 2 2 2 3 23 3 4" xfId="18527" xr:uid="{00000000-0005-0000-0000-00005F480000}"/>
    <cellStyle name="Normal 2 2 2 3 23 3 5" xfId="18528" xr:uid="{00000000-0005-0000-0000-000060480000}"/>
    <cellStyle name="Normal 2 2 2 3 23 3 6" xfId="18529" xr:uid="{00000000-0005-0000-0000-000061480000}"/>
    <cellStyle name="Normal 2 2 2 3 23 3 7" xfId="18530" xr:uid="{00000000-0005-0000-0000-000062480000}"/>
    <cellStyle name="Normal 2 2 2 3 23 3 8" xfId="18531" xr:uid="{00000000-0005-0000-0000-000063480000}"/>
    <cellStyle name="Normal 2 2 2 3 23 3 9" xfId="18532" xr:uid="{00000000-0005-0000-0000-000064480000}"/>
    <cellStyle name="Normal 2 2 2 3 23 4" xfId="18533" xr:uid="{00000000-0005-0000-0000-000065480000}"/>
    <cellStyle name="Normal 2 2 2 3 23 4 10" xfId="18534" xr:uid="{00000000-0005-0000-0000-000066480000}"/>
    <cellStyle name="Normal 2 2 2 3 23 4 2" xfId="18535" xr:uid="{00000000-0005-0000-0000-000067480000}"/>
    <cellStyle name="Normal 2 2 2 3 23 4 3" xfId="18536" xr:uid="{00000000-0005-0000-0000-000068480000}"/>
    <cellStyle name="Normal 2 2 2 3 23 4 4" xfId="18537" xr:uid="{00000000-0005-0000-0000-000069480000}"/>
    <cellStyle name="Normal 2 2 2 3 23 4 5" xfId="18538" xr:uid="{00000000-0005-0000-0000-00006A480000}"/>
    <cellStyle name="Normal 2 2 2 3 23 4 6" xfId="18539" xr:uid="{00000000-0005-0000-0000-00006B480000}"/>
    <cellStyle name="Normal 2 2 2 3 23 4 7" xfId="18540" xr:uid="{00000000-0005-0000-0000-00006C480000}"/>
    <cellStyle name="Normal 2 2 2 3 23 4 8" xfId="18541" xr:uid="{00000000-0005-0000-0000-00006D480000}"/>
    <cellStyle name="Normal 2 2 2 3 23 4 9" xfId="18542" xr:uid="{00000000-0005-0000-0000-00006E480000}"/>
    <cellStyle name="Normal 2 2 2 3 23 5" xfId="18543" xr:uid="{00000000-0005-0000-0000-00006F480000}"/>
    <cellStyle name="Normal 2 2 2 3 23 5 10" xfId="18544" xr:uid="{00000000-0005-0000-0000-000070480000}"/>
    <cellStyle name="Normal 2 2 2 3 23 5 2" xfId="18545" xr:uid="{00000000-0005-0000-0000-000071480000}"/>
    <cellStyle name="Normal 2 2 2 3 23 5 3" xfId="18546" xr:uid="{00000000-0005-0000-0000-000072480000}"/>
    <cellStyle name="Normal 2 2 2 3 23 5 4" xfId="18547" xr:uid="{00000000-0005-0000-0000-000073480000}"/>
    <cellStyle name="Normal 2 2 2 3 23 5 5" xfId="18548" xr:uid="{00000000-0005-0000-0000-000074480000}"/>
    <cellStyle name="Normal 2 2 2 3 23 5 6" xfId="18549" xr:uid="{00000000-0005-0000-0000-000075480000}"/>
    <cellStyle name="Normal 2 2 2 3 23 5 7" xfId="18550" xr:uid="{00000000-0005-0000-0000-000076480000}"/>
    <cellStyle name="Normal 2 2 2 3 23 5 8" xfId="18551" xr:uid="{00000000-0005-0000-0000-000077480000}"/>
    <cellStyle name="Normal 2 2 2 3 23 5 9" xfId="18552" xr:uid="{00000000-0005-0000-0000-000078480000}"/>
    <cellStyle name="Normal 2 2 2 3 23 6" xfId="18553" xr:uid="{00000000-0005-0000-0000-000079480000}"/>
    <cellStyle name="Normal 2 2 2 3 23 7" xfId="18554" xr:uid="{00000000-0005-0000-0000-00007A480000}"/>
    <cellStyle name="Normal 2 2 2 3 23 8" xfId="18555" xr:uid="{00000000-0005-0000-0000-00007B480000}"/>
    <cellStyle name="Normal 2 2 2 3 23 9" xfId="18556" xr:uid="{00000000-0005-0000-0000-00007C480000}"/>
    <cellStyle name="Normal 2 2 2 3 24" xfId="18557" xr:uid="{00000000-0005-0000-0000-00007D480000}"/>
    <cellStyle name="Normal 2 2 2 3 24 10" xfId="18558" xr:uid="{00000000-0005-0000-0000-00007E480000}"/>
    <cellStyle name="Normal 2 2 2 3 24 11" xfId="18559" xr:uid="{00000000-0005-0000-0000-00007F480000}"/>
    <cellStyle name="Normal 2 2 2 3 24 12" xfId="18560" xr:uid="{00000000-0005-0000-0000-000080480000}"/>
    <cellStyle name="Normal 2 2 2 3 24 13" xfId="18561" xr:uid="{00000000-0005-0000-0000-000081480000}"/>
    <cellStyle name="Normal 2 2 2 3 24 14" xfId="18562" xr:uid="{00000000-0005-0000-0000-000082480000}"/>
    <cellStyle name="Normal 2 2 2 3 24 2" xfId="18563" xr:uid="{00000000-0005-0000-0000-000083480000}"/>
    <cellStyle name="Normal 2 2 2 3 24 2 10" xfId="18564" xr:uid="{00000000-0005-0000-0000-000084480000}"/>
    <cellStyle name="Normal 2 2 2 3 24 2 2" xfId="18565" xr:uid="{00000000-0005-0000-0000-000085480000}"/>
    <cellStyle name="Normal 2 2 2 3 24 2 3" xfId="18566" xr:uid="{00000000-0005-0000-0000-000086480000}"/>
    <cellStyle name="Normal 2 2 2 3 24 2 4" xfId="18567" xr:uid="{00000000-0005-0000-0000-000087480000}"/>
    <cellStyle name="Normal 2 2 2 3 24 2 5" xfId="18568" xr:uid="{00000000-0005-0000-0000-000088480000}"/>
    <cellStyle name="Normal 2 2 2 3 24 2 6" xfId="18569" xr:uid="{00000000-0005-0000-0000-000089480000}"/>
    <cellStyle name="Normal 2 2 2 3 24 2 7" xfId="18570" xr:uid="{00000000-0005-0000-0000-00008A480000}"/>
    <cellStyle name="Normal 2 2 2 3 24 2 8" xfId="18571" xr:uid="{00000000-0005-0000-0000-00008B480000}"/>
    <cellStyle name="Normal 2 2 2 3 24 2 9" xfId="18572" xr:uid="{00000000-0005-0000-0000-00008C480000}"/>
    <cellStyle name="Normal 2 2 2 3 24 3" xfId="18573" xr:uid="{00000000-0005-0000-0000-00008D480000}"/>
    <cellStyle name="Normal 2 2 2 3 24 3 10" xfId="18574" xr:uid="{00000000-0005-0000-0000-00008E480000}"/>
    <cellStyle name="Normal 2 2 2 3 24 3 2" xfId="18575" xr:uid="{00000000-0005-0000-0000-00008F480000}"/>
    <cellStyle name="Normal 2 2 2 3 24 3 3" xfId="18576" xr:uid="{00000000-0005-0000-0000-000090480000}"/>
    <cellStyle name="Normal 2 2 2 3 24 3 4" xfId="18577" xr:uid="{00000000-0005-0000-0000-000091480000}"/>
    <cellStyle name="Normal 2 2 2 3 24 3 5" xfId="18578" xr:uid="{00000000-0005-0000-0000-000092480000}"/>
    <cellStyle name="Normal 2 2 2 3 24 3 6" xfId="18579" xr:uid="{00000000-0005-0000-0000-000093480000}"/>
    <cellStyle name="Normal 2 2 2 3 24 3 7" xfId="18580" xr:uid="{00000000-0005-0000-0000-000094480000}"/>
    <cellStyle name="Normal 2 2 2 3 24 3 8" xfId="18581" xr:uid="{00000000-0005-0000-0000-000095480000}"/>
    <cellStyle name="Normal 2 2 2 3 24 3 9" xfId="18582" xr:uid="{00000000-0005-0000-0000-000096480000}"/>
    <cellStyle name="Normal 2 2 2 3 24 4" xfId="18583" xr:uid="{00000000-0005-0000-0000-000097480000}"/>
    <cellStyle name="Normal 2 2 2 3 24 4 10" xfId="18584" xr:uid="{00000000-0005-0000-0000-000098480000}"/>
    <cellStyle name="Normal 2 2 2 3 24 4 2" xfId="18585" xr:uid="{00000000-0005-0000-0000-000099480000}"/>
    <cellStyle name="Normal 2 2 2 3 24 4 3" xfId="18586" xr:uid="{00000000-0005-0000-0000-00009A480000}"/>
    <cellStyle name="Normal 2 2 2 3 24 4 4" xfId="18587" xr:uid="{00000000-0005-0000-0000-00009B480000}"/>
    <cellStyle name="Normal 2 2 2 3 24 4 5" xfId="18588" xr:uid="{00000000-0005-0000-0000-00009C480000}"/>
    <cellStyle name="Normal 2 2 2 3 24 4 6" xfId="18589" xr:uid="{00000000-0005-0000-0000-00009D480000}"/>
    <cellStyle name="Normal 2 2 2 3 24 4 7" xfId="18590" xr:uid="{00000000-0005-0000-0000-00009E480000}"/>
    <cellStyle name="Normal 2 2 2 3 24 4 8" xfId="18591" xr:uid="{00000000-0005-0000-0000-00009F480000}"/>
    <cellStyle name="Normal 2 2 2 3 24 4 9" xfId="18592" xr:uid="{00000000-0005-0000-0000-0000A0480000}"/>
    <cellStyle name="Normal 2 2 2 3 24 5" xfId="18593" xr:uid="{00000000-0005-0000-0000-0000A1480000}"/>
    <cellStyle name="Normal 2 2 2 3 24 5 10" xfId="18594" xr:uid="{00000000-0005-0000-0000-0000A2480000}"/>
    <cellStyle name="Normal 2 2 2 3 24 5 2" xfId="18595" xr:uid="{00000000-0005-0000-0000-0000A3480000}"/>
    <cellStyle name="Normal 2 2 2 3 24 5 3" xfId="18596" xr:uid="{00000000-0005-0000-0000-0000A4480000}"/>
    <cellStyle name="Normal 2 2 2 3 24 5 4" xfId="18597" xr:uid="{00000000-0005-0000-0000-0000A5480000}"/>
    <cellStyle name="Normal 2 2 2 3 24 5 5" xfId="18598" xr:uid="{00000000-0005-0000-0000-0000A6480000}"/>
    <cellStyle name="Normal 2 2 2 3 24 5 6" xfId="18599" xr:uid="{00000000-0005-0000-0000-0000A7480000}"/>
    <cellStyle name="Normal 2 2 2 3 24 5 7" xfId="18600" xr:uid="{00000000-0005-0000-0000-0000A8480000}"/>
    <cellStyle name="Normal 2 2 2 3 24 5 8" xfId="18601" xr:uid="{00000000-0005-0000-0000-0000A9480000}"/>
    <cellStyle name="Normal 2 2 2 3 24 5 9" xfId="18602" xr:uid="{00000000-0005-0000-0000-0000AA480000}"/>
    <cellStyle name="Normal 2 2 2 3 24 6" xfId="18603" xr:uid="{00000000-0005-0000-0000-0000AB480000}"/>
    <cellStyle name="Normal 2 2 2 3 24 7" xfId="18604" xr:uid="{00000000-0005-0000-0000-0000AC480000}"/>
    <cellStyle name="Normal 2 2 2 3 24 8" xfId="18605" xr:uid="{00000000-0005-0000-0000-0000AD480000}"/>
    <cellStyle name="Normal 2 2 2 3 24 9" xfId="18606" xr:uid="{00000000-0005-0000-0000-0000AE480000}"/>
    <cellStyle name="Normal 2 2 2 3 25" xfId="18607" xr:uid="{00000000-0005-0000-0000-0000AF480000}"/>
    <cellStyle name="Normal 2 2 2 3 25 10" xfId="18608" xr:uid="{00000000-0005-0000-0000-0000B0480000}"/>
    <cellStyle name="Normal 2 2 2 3 25 11" xfId="18609" xr:uid="{00000000-0005-0000-0000-0000B1480000}"/>
    <cellStyle name="Normal 2 2 2 3 25 12" xfId="18610" xr:uid="{00000000-0005-0000-0000-0000B2480000}"/>
    <cellStyle name="Normal 2 2 2 3 25 13" xfId="18611" xr:uid="{00000000-0005-0000-0000-0000B3480000}"/>
    <cellStyle name="Normal 2 2 2 3 25 14" xfId="18612" xr:uid="{00000000-0005-0000-0000-0000B4480000}"/>
    <cellStyle name="Normal 2 2 2 3 25 2" xfId="18613" xr:uid="{00000000-0005-0000-0000-0000B5480000}"/>
    <cellStyle name="Normal 2 2 2 3 25 2 10" xfId="18614" xr:uid="{00000000-0005-0000-0000-0000B6480000}"/>
    <cellStyle name="Normal 2 2 2 3 25 2 2" xfId="18615" xr:uid="{00000000-0005-0000-0000-0000B7480000}"/>
    <cellStyle name="Normal 2 2 2 3 25 2 3" xfId="18616" xr:uid="{00000000-0005-0000-0000-0000B8480000}"/>
    <cellStyle name="Normal 2 2 2 3 25 2 4" xfId="18617" xr:uid="{00000000-0005-0000-0000-0000B9480000}"/>
    <cellStyle name="Normal 2 2 2 3 25 2 5" xfId="18618" xr:uid="{00000000-0005-0000-0000-0000BA480000}"/>
    <cellStyle name="Normal 2 2 2 3 25 2 6" xfId="18619" xr:uid="{00000000-0005-0000-0000-0000BB480000}"/>
    <cellStyle name="Normal 2 2 2 3 25 2 7" xfId="18620" xr:uid="{00000000-0005-0000-0000-0000BC480000}"/>
    <cellStyle name="Normal 2 2 2 3 25 2 8" xfId="18621" xr:uid="{00000000-0005-0000-0000-0000BD480000}"/>
    <cellStyle name="Normal 2 2 2 3 25 2 9" xfId="18622" xr:uid="{00000000-0005-0000-0000-0000BE480000}"/>
    <cellStyle name="Normal 2 2 2 3 25 3" xfId="18623" xr:uid="{00000000-0005-0000-0000-0000BF480000}"/>
    <cellStyle name="Normal 2 2 2 3 25 3 10" xfId="18624" xr:uid="{00000000-0005-0000-0000-0000C0480000}"/>
    <cellStyle name="Normal 2 2 2 3 25 3 2" xfId="18625" xr:uid="{00000000-0005-0000-0000-0000C1480000}"/>
    <cellStyle name="Normal 2 2 2 3 25 3 3" xfId="18626" xr:uid="{00000000-0005-0000-0000-0000C2480000}"/>
    <cellStyle name="Normal 2 2 2 3 25 3 4" xfId="18627" xr:uid="{00000000-0005-0000-0000-0000C3480000}"/>
    <cellStyle name="Normal 2 2 2 3 25 3 5" xfId="18628" xr:uid="{00000000-0005-0000-0000-0000C4480000}"/>
    <cellStyle name="Normal 2 2 2 3 25 3 6" xfId="18629" xr:uid="{00000000-0005-0000-0000-0000C5480000}"/>
    <cellStyle name="Normal 2 2 2 3 25 3 7" xfId="18630" xr:uid="{00000000-0005-0000-0000-0000C6480000}"/>
    <cellStyle name="Normal 2 2 2 3 25 3 8" xfId="18631" xr:uid="{00000000-0005-0000-0000-0000C7480000}"/>
    <cellStyle name="Normal 2 2 2 3 25 3 9" xfId="18632" xr:uid="{00000000-0005-0000-0000-0000C8480000}"/>
    <cellStyle name="Normal 2 2 2 3 25 4" xfId="18633" xr:uid="{00000000-0005-0000-0000-0000C9480000}"/>
    <cellStyle name="Normal 2 2 2 3 25 4 10" xfId="18634" xr:uid="{00000000-0005-0000-0000-0000CA480000}"/>
    <cellStyle name="Normal 2 2 2 3 25 4 2" xfId="18635" xr:uid="{00000000-0005-0000-0000-0000CB480000}"/>
    <cellStyle name="Normal 2 2 2 3 25 4 3" xfId="18636" xr:uid="{00000000-0005-0000-0000-0000CC480000}"/>
    <cellStyle name="Normal 2 2 2 3 25 4 4" xfId="18637" xr:uid="{00000000-0005-0000-0000-0000CD480000}"/>
    <cellStyle name="Normal 2 2 2 3 25 4 5" xfId="18638" xr:uid="{00000000-0005-0000-0000-0000CE480000}"/>
    <cellStyle name="Normal 2 2 2 3 25 4 6" xfId="18639" xr:uid="{00000000-0005-0000-0000-0000CF480000}"/>
    <cellStyle name="Normal 2 2 2 3 25 4 7" xfId="18640" xr:uid="{00000000-0005-0000-0000-0000D0480000}"/>
    <cellStyle name="Normal 2 2 2 3 25 4 8" xfId="18641" xr:uid="{00000000-0005-0000-0000-0000D1480000}"/>
    <cellStyle name="Normal 2 2 2 3 25 4 9" xfId="18642" xr:uid="{00000000-0005-0000-0000-0000D2480000}"/>
    <cellStyle name="Normal 2 2 2 3 25 5" xfId="18643" xr:uid="{00000000-0005-0000-0000-0000D3480000}"/>
    <cellStyle name="Normal 2 2 2 3 25 5 10" xfId="18644" xr:uid="{00000000-0005-0000-0000-0000D4480000}"/>
    <cellStyle name="Normal 2 2 2 3 25 5 2" xfId="18645" xr:uid="{00000000-0005-0000-0000-0000D5480000}"/>
    <cellStyle name="Normal 2 2 2 3 25 5 3" xfId="18646" xr:uid="{00000000-0005-0000-0000-0000D6480000}"/>
    <cellStyle name="Normal 2 2 2 3 25 5 4" xfId="18647" xr:uid="{00000000-0005-0000-0000-0000D7480000}"/>
    <cellStyle name="Normal 2 2 2 3 25 5 5" xfId="18648" xr:uid="{00000000-0005-0000-0000-0000D8480000}"/>
    <cellStyle name="Normal 2 2 2 3 25 5 6" xfId="18649" xr:uid="{00000000-0005-0000-0000-0000D9480000}"/>
    <cellStyle name="Normal 2 2 2 3 25 5 7" xfId="18650" xr:uid="{00000000-0005-0000-0000-0000DA480000}"/>
    <cellStyle name="Normal 2 2 2 3 25 5 8" xfId="18651" xr:uid="{00000000-0005-0000-0000-0000DB480000}"/>
    <cellStyle name="Normal 2 2 2 3 25 5 9" xfId="18652" xr:uid="{00000000-0005-0000-0000-0000DC480000}"/>
    <cellStyle name="Normal 2 2 2 3 25 6" xfId="18653" xr:uid="{00000000-0005-0000-0000-0000DD480000}"/>
    <cellStyle name="Normal 2 2 2 3 25 7" xfId="18654" xr:uid="{00000000-0005-0000-0000-0000DE480000}"/>
    <cellStyle name="Normal 2 2 2 3 25 8" xfId="18655" xr:uid="{00000000-0005-0000-0000-0000DF480000}"/>
    <cellStyle name="Normal 2 2 2 3 25 9" xfId="18656" xr:uid="{00000000-0005-0000-0000-0000E0480000}"/>
    <cellStyle name="Normal 2 2 2 3 26" xfId="18657" xr:uid="{00000000-0005-0000-0000-0000E1480000}"/>
    <cellStyle name="Normal 2 2 2 3 26 10" xfId="18658" xr:uid="{00000000-0005-0000-0000-0000E2480000}"/>
    <cellStyle name="Normal 2 2 2 3 26 11" xfId="18659" xr:uid="{00000000-0005-0000-0000-0000E3480000}"/>
    <cellStyle name="Normal 2 2 2 3 26 12" xfId="18660" xr:uid="{00000000-0005-0000-0000-0000E4480000}"/>
    <cellStyle name="Normal 2 2 2 3 26 13" xfId="18661" xr:uid="{00000000-0005-0000-0000-0000E5480000}"/>
    <cellStyle name="Normal 2 2 2 3 26 14" xfId="18662" xr:uid="{00000000-0005-0000-0000-0000E6480000}"/>
    <cellStyle name="Normal 2 2 2 3 26 2" xfId="18663" xr:uid="{00000000-0005-0000-0000-0000E7480000}"/>
    <cellStyle name="Normal 2 2 2 3 26 2 10" xfId="18664" xr:uid="{00000000-0005-0000-0000-0000E8480000}"/>
    <cellStyle name="Normal 2 2 2 3 26 2 2" xfId="18665" xr:uid="{00000000-0005-0000-0000-0000E9480000}"/>
    <cellStyle name="Normal 2 2 2 3 26 2 3" xfId="18666" xr:uid="{00000000-0005-0000-0000-0000EA480000}"/>
    <cellStyle name="Normal 2 2 2 3 26 2 4" xfId="18667" xr:uid="{00000000-0005-0000-0000-0000EB480000}"/>
    <cellStyle name="Normal 2 2 2 3 26 2 5" xfId="18668" xr:uid="{00000000-0005-0000-0000-0000EC480000}"/>
    <cellStyle name="Normal 2 2 2 3 26 2 6" xfId="18669" xr:uid="{00000000-0005-0000-0000-0000ED480000}"/>
    <cellStyle name="Normal 2 2 2 3 26 2 7" xfId="18670" xr:uid="{00000000-0005-0000-0000-0000EE480000}"/>
    <cellStyle name="Normal 2 2 2 3 26 2 8" xfId="18671" xr:uid="{00000000-0005-0000-0000-0000EF480000}"/>
    <cellStyle name="Normal 2 2 2 3 26 2 9" xfId="18672" xr:uid="{00000000-0005-0000-0000-0000F0480000}"/>
    <cellStyle name="Normal 2 2 2 3 26 3" xfId="18673" xr:uid="{00000000-0005-0000-0000-0000F1480000}"/>
    <cellStyle name="Normal 2 2 2 3 26 3 10" xfId="18674" xr:uid="{00000000-0005-0000-0000-0000F2480000}"/>
    <cellStyle name="Normal 2 2 2 3 26 3 2" xfId="18675" xr:uid="{00000000-0005-0000-0000-0000F3480000}"/>
    <cellStyle name="Normal 2 2 2 3 26 3 3" xfId="18676" xr:uid="{00000000-0005-0000-0000-0000F4480000}"/>
    <cellStyle name="Normal 2 2 2 3 26 3 4" xfId="18677" xr:uid="{00000000-0005-0000-0000-0000F5480000}"/>
    <cellStyle name="Normal 2 2 2 3 26 3 5" xfId="18678" xr:uid="{00000000-0005-0000-0000-0000F6480000}"/>
    <cellStyle name="Normal 2 2 2 3 26 3 6" xfId="18679" xr:uid="{00000000-0005-0000-0000-0000F7480000}"/>
    <cellStyle name="Normal 2 2 2 3 26 3 7" xfId="18680" xr:uid="{00000000-0005-0000-0000-0000F8480000}"/>
    <cellStyle name="Normal 2 2 2 3 26 3 8" xfId="18681" xr:uid="{00000000-0005-0000-0000-0000F9480000}"/>
    <cellStyle name="Normal 2 2 2 3 26 3 9" xfId="18682" xr:uid="{00000000-0005-0000-0000-0000FA480000}"/>
    <cellStyle name="Normal 2 2 2 3 26 4" xfId="18683" xr:uid="{00000000-0005-0000-0000-0000FB480000}"/>
    <cellStyle name="Normal 2 2 2 3 26 4 10" xfId="18684" xr:uid="{00000000-0005-0000-0000-0000FC480000}"/>
    <cellStyle name="Normal 2 2 2 3 26 4 2" xfId="18685" xr:uid="{00000000-0005-0000-0000-0000FD480000}"/>
    <cellStyle name="Normal 2 2 2 3 26 4 3" xfId="18686" xr:uid="{00000000-0005-0000-0000-0000FE480000}"/>
    <cellStyle name="Normal 2 2 2 3 26 4 4" xfId="18687" xr:uid="{00000000-0005-0000-0000-0000FF480000}"/>
    <cellStyle name="Normal 2 2 2 3 26 4 5" xfId="18688" xr:uid="{00000000-0005-0000-0000-000000490000}"/>
    <cellStyle name="Normal 2 2 2 3 26 4 6" xfId="18689" xr:uid="{00000000-0005-0000-0000-000001490000}"/>
    <cellStyle name="Normal 2 2 2 3 26 4 7" xfId="18690" xr:uid="{00000000-0005-0000-0000-000002490000}"/>
    <cellStyle name="Normal 2 2 2 3 26 4 8" xfId="18691" xr:uid="{00000000-0005-0000-0000-000003490000}"/>
    <cellStyle name="Normal 2 2 2 3 26 4 9" xfId="18692" xr:uid="{00000000-0005-0000-0000-000004490000}"/>
    <cellStyle name="Normal 2 2 2 3 26 5" xfId="18693" xr:uid="{00000000-0005-0000-0000-000005490000}"/>
    <cellStyle name="Normal 2 2 2 3 26 5 10" xfId="18694" xr:uid="{00000000-0005-0000-0000-000006490000}"/>
    <cellStyle name="Normal 2 2 2 3 26 5 2" xfId="18695" xr:uid="{00000000-0005-0000-0000-000007490000}"/>
    <cellStyle name="Normal 2 2 2 3 26 5 3" xfId="18696" xr:uid="{00000000-0005-0000-0000-000008490000}"/>
    <cellStyle name="Normal 2 2 2 3 26 5 4" xfId="18697" xr:uid="{00000000-0005-0000-0000-000009490000}"/>
    <cellStyle name="Normal 2 2 2 3 26 5 5" xfId="18698" xr:uid="{00000000-0005-0000-0000-00000A490000}"/>
    <cellStyle name="Normal 2 2 2 3 26 5 6" xfId="18699" xr:uid="{00000000-0005-0000-0000-00000B490000}"/>
    <cellStyle name="Normal 2 2 2 3 26 5 7" xfId="18700" xr:uid="{00000000-0005-0000-0000-00000C490000}"/>
    <cellStyle name="Normal 2 2 2 3 26 5 8" xfId="18701" xr:uid="{00000000-0005-0000-0000-00000D490000}"/>
    <cellStyle name="Normal 2 2 2 3 26 5 9" xfId="18702" xr:uid="{00000000-0005-0000-0000-00000E490000}"/>
    <cellStyle name="Normal 2 2 2 3 26 6" xfId="18703" xr:uid="{00000000-0005-0000-0000-00000F490000}"/>
    <cellStyle name="Normal 2 2 2 3 26 7" xfId="18704" xr:uid="{00000000-0005-0000-0000-000010490000}"/>
    <cellStyle name="Normal 2 2 2 3 26 8" xfId="18705" xr:uid="{00000000-0005-0000-0000-000011490000}"/>
    <cellStyle name="Normal 2 2 2 3 26 9" xfId="18706" xr:uid="{00000000-0005-0000-0000-000012490000}"/>
    <cellStyle name="Normal 2 2 2 3 27" xfId="18707" xr:uid="{00000000-0005-0000-0000-000013490000}"/>
    <cellStyle name="Normal 2 2 2 3 27 10" xfId="18708" xr:uid="{00000000-0005-0000-0000-000014490000}"/>
    <cellStyle name="Normal 2 2 2 3 27 11" xfId="18709" xr:uid="{00000000-0005-0000-0000-000015490000}"/>
    <cellStyle name="Normal 2 2 2 3 27 12" xfId="18710" xr:uid="{00000000-0005-0000-0000-000016490000}"/>
    <cellStyle name="Normal 2 2 2 3 27 13" xfId="18711" xr:uid="{00000000-0005-0000-0000-000017490000}"/>
    <cellStyle name="Normal 2 2 2 3 27 14" xfId="18712" xr:uid="{00000000-0005-0000-0000-000018490000}"/>
    <cellStyle name="Normal 2 2 2 3 27 2" xfId="18713" xr:uid="{00000000-0005-0000-0000-000019490000}"/>
    <cellStyle name="Normal 2 2 2 3 27 2 10" xfId="18714" xr:uid="{00000000-0005-0000-0000-00001A490000}"/>
    <cellStyle name="Normal 2 2 2 3 27 2 2" xfId="18715" xr:uid="{00000000-0005-0000-0000-00001B490000}"/>
    <cellStyle name="Normal 2 2 2 3 27 2 3" xfId="18716" xr:uid="{00000000-0005-0000-0000-00001C490000}"/>
    <cellStyle name="Normal 2 2 2 3 27 2 4" xfId="18717" xr:uid="{00000000-0005-0000-0000-00001D490000}"/>
    <cellStyle name="Normal 2 2 2 3 27 2 5" xfId="18718" xr:uid="{00000000-0005-0000-0000-00001E490000}"/>
    <cellStyle name="Normal 2 2 2 3 27 2 6" xfId="18719" xr:uid="{00000000-0005-0000-0000-00001F490000}"/>
    <cellStyle name="Normal 2 2 2 3 27 2 7" xfId="18720" xr:uid="{00000000-0005-0000-0000-000020490000}"/>
    <cellStyle name="Normal 2 2 2 3 27 2 8" xfId="18721" xr:uid="{00000000-0005-0000-0000-000021490000}"/>
    <cellStyle name="Normal 2 2 2 3 27 2 9" xfId="18722" xr:uid="{00000000-0005-0000-0000-000022490000}"/>
    <cellStyle name="Normal 2 2 2 3 27 3" xfId="18723" xr:uid="{00000000-0005-0000-0000-000023490000}"/>
    <cellStyle name="Normal 2 2 2 3 27 3 10" xfId="18724" xr:uid="{00000000-0005-0000-0000-000024490000}"/>
    <cellStyle name="Normal 2 2 2 3 27 3 2" xfId="18725" xr:uid="{00000000-0005-0000-0000-000025490000}"/>
    <cellStyle name="Normal 2 2 2 3 27 3 3" xfId="18726" xr:uid="{00000000-0005-0000-0000-000026490000}"/>
    <cellStyle name="Normal 2 2 2 3 27 3 4" xfId="18727" xr:uid="{00000000-0005-0000-0000-000027490000}"/>
    <cellStyle name="Normal 2 2 2 3 27 3 5" xfId="18728" xr:uid="{00000000-0005-0000-0000-000028490000}"/>
    <cellStyle name="Normal 2 2 2 3 27 3 6" xfId="18729" xr:uid="{00000000-0005-0000-0000-000029490000}"/>
    <cellStyle name="Normal 2 2 2 3 27 3 7" xfId="18730" xr:uid="{00000000-0005-0000-0000-00002A490000}"/>
    <cellStyle name="Normal 2 2 2 3 27 3 8" xfId="18731" xr:uid="{00000000-0005-0000-0000-00002B490000}"/>
    <cellStyle name="Normal 2 2 2 3 27 3 9" xfId="18732" xr:uid="{00000000-0005-0000-0000-00002C490000}"/>
    <cellStyle name="Normal 2 2 2 3 27 4" xfId="18733" xr:uid="{00000000-0005-0000-0000-00002D490000}"/>
    <cellStyle name="Normal 2 2 2 3 27 4 10" xfId="18734" xr:uid="{00000000-0005-0000-0000-00002E490000}"/>
    <cellStyle name="Normal 2 2 2 3 27 4 2" xfId="18735" xr:uid="{00000000-0005-0000-0000-00002F490000}"/>
    <cellStyle name="Normal 2 2 2 3 27 4 3" xfId="18736" xr:uid="{00000000-0005-0000-0000-000030490000}"/>
    <cellStyle name="Normal 2 2 2 3 27 4 4" xfId="18737" xr:uid="{00000000-0005-0000-0000-000031490000}"/>
    <cellStyle name="Normal 2 2 2 3 27 4 5" xfId="18738" xr:uid="{00000000-0005-0000-0000-000032490000}"/>
    <cellStyle name="Normal 2 2 2 3 27 4 6" xfId="18739" xr:uid="{00000000-0005-0000-0000-000033490000}"/>
    <cellStyle name="Normal 2 2 2 3 27 4 7" xfId="18740" xr:uid="{00000000-0005-0000-0000-000034490000}"/>
    <cellStyle name="Normal 2 2 2 3 27 4 8" xfId="18741" xr:uid="{00000000-0005-0000-0000-000035490000}"/>
    <cellStyle name="Normal 2 2 2 3 27 4 9" xfId="18742" xr:uid="{00000000-0005-0000-0000-000036490000}"/>
    <cellStyle name="Normal 2 2 2 3 27 5" xfId="18743" xr:uid="{00000000-0005-0000-0000-000037490000}"/>
    <cellStyle name="Normal 2 2 2 3 27 5 10" xfId="18744" xr:uid="{00000000-0005-0000-0000-000038490000}"/>
    <cellStyle name="Normal 2 2 2 3 27 5 2" xfId="18745" xr:uid="{00000000-0005-0000-0000-000039490000}"/>
    <cellStyle name="Normal 2 2 2 3 27 5 3" xfId="18746" xr:uid="{00000000-0005-0000-0000-00003A490000}"/>
    <cellStyle name="Normal 2 2 2 3 27 5 4" xfId="18747" xr:uid="{00000000-0005-0000-0000-00003B490000}"/>
    <cellStyle name="Normal 2 2 2 3 27 5 5" xfId="18748" xr:uid="{00000000-0005-0000-0000-00003C490000}"/>
    <cellStyle name="Normal 2 2 2 3 27 5 6" xfId="18749" xr:uid="{00000000-0005-0000-0000-00003D490000}"/>
    <cellStyle name="Normal 2 2 2 3 27 5 7" xfId="18750" xr:uid="{00000000-0005-0000-0000-00003E490000}"/>
    <cellStyle name="Normal 2 2 2 3 27 5 8" xfId="18751" xr:uid="{00000000-0005-0000-0000-00003F490000}"/>
    <cellStyle name="Normal 2 2 2 3 27 5 9" xfId="18752" xr:uid="{00000000-0005-0000-0000-000040490000}"/>
    <cellStyle name="Normal 2 2 2 3 27 6" xfId="18753" xr:uid="{00000000-0005-0000-0000-000041490000}"/>
    <cellStyle name="Normal 2 2 2 3 27 7" xfId="18754" xr:uid="{00000000-0005-0000-0000-000042490000}"/>
    <cellStyle name="Normal 2 2 2 3 27 8" xfId="18755" xr:uid="{00000000-0005-0000-0000-000043490000}"/>
    <cellStyle name="Normal 2 2 2 3 27 9" xfId="18756" xr:uid="{00000000-0005-0000-0000-000044490000}"/>
    <cellStyle name="Normal 2 2 2 3 28" xfId="18757" xr:uid="{00000000-0005-0000-0000-000045490000}"/>
    <cellStyle name="Normal 2 2 2 3 28 10" xfId="18758" xr:uid="{00000000-0005-0000-0000-000046490000}"/>
    <cellStyle name="Normal 2 2 2 3 28 11" xfId="18759" xr:uid="{00000000-0005-0000-0000-000047490000}"/>
    <cellStyle name="Normal 2 2 2 3 28 12" xfId="18760" xr:uid="{00000000-0005-0000-0000-000048490000}"/>
    <cellStyle name="Normal 2 2 2 3 28 13" xfId="18761" xr:uid="{00000000-0005-0000-0000-000049490000}"/>
    <cellStyle name="Normal 2 2 2 3 28 14" xfId="18762" xr:uid="{00000000-0005-0000-0000-00004A490000}"/>
    <cellStyle name="Normal 2 2 2 3 28 2" xfId="18763" xr:uid="{00000000-0005-0000-0000-00004B490000}"/>
    <cellStyle name="Normal 2 2 2 3 28 2 10" xfId="18764" xr:uid="{00000000-0005-0000-0000-00004C490000}"/>
    <cellStyle name="Normal 2 2 2 3 28 2 2" xfId="18765" xr:uid="{00000000-0005-0000-0000-00004D490000}"/>
    <cellStyle name="Normal 2 2 2 3 28 2 3" xfId="18766" xr:uid="{00000000-0005-0000-0000-00004E490000}"/>
    <cellStyle name="Normal 2 2 2 3 28 2 4" xfId="18767" xr:uid="{00000000-0005-0000-0000-00004F490000}"/>
    <cellStyle name="Normal 2 2 2 3 28 2 5" xfId="18768" xr:uid="{00000000-0005-0000-0000-000050490000}"/>
    <cellStyle name="Normal 2 2 2 3 28 2 6" xfId="18769" xr:uid="{00000000-0005-0000-0000-000051490000}"/>
    <cellStyle name="Normal 2 2 2 3 28 2 7" xfId="18770" xr:uid="{00000000-0005-0000-0000-000052490000}"/>
    <cellStyle name="Normal 2 2 2 3 28 2 8" xfId="18771" xr:uid="{00000000-0005-0000-0000-000053490000}"/>
    <cellStyle name="Normal 2 2 2 3 28 2 9" xfId="18772" xr:uid="{00000000-0005-0000-0000-000054490000}"/>
    <cellStyle name="Normal 2 2 2 3 28 3" xfId="18773" xr:uid="{00000000-0005-0000-0000-000055490000}"/>
    <cellStyle name="Normal 2 2 2 3 28 3 10" xfId="18774" xr:uid="{00000000-0005-0000-0000-000056490000}"/>
    <cellStyle name="Normal 2 2 2 3 28 3 2" xfId="18775" xr:uid="{00000000-0005-0000-0000-000057490000}"/>
    <cellStyle name="Normal 2 2 2 3 28 3 3" xfId="18776" xr:uid="{00000000-0005-0000-0000-000058490000}"/>
    <cellStyle name="Normal 2 2 2 3 28 3 4" xfId="18777" xr:uid="{00000000-0005-0000-0000-000059490000}"/>
    <cellStyle name="Normal 2 2 2 3 28 3 5" xfId="18778" xr:uid="{00000000-0005-0000-0000-00005A490000}"/>
    <cellStyle name="Normal 2 2 2 3 28 3 6" xfId="18779" xr:uid="{00000000-0005-0000-0000-00005B490000}"/>
    <cellStyle name="Normal 2 2 2 3 28 3 7" xfId="18780" xr:uid="{00000000-0005-0000-0000-00005C490000}"/>
    <cellStyle name="Normal 2 2 2 3 28 3 8" xfId="18781" xr:uid="{00000000-0005-0000-0000-00005D490000}"/>
    <cellStyle name="Normal 2 2 2 3 28 3 9" xfId="18782" xr:uid="{00000000-0005-0000-0000-00005E490000}"/>
    <cellStyle name="Normal 2 2 2 3 28 4" xfId="18783" xr:uid="{00000000-0005-0000-0000-00005F490000}"/>
    <cellStyle name="Normal 2 2 2 3 28 4 10" xfId="18784" xr:uid="{00000000-0005-0000-0000-000060490000}"/>
    <cellStyle name="Normal 2 2 2 3 28 4 2" xfId="18785" xr:uid="{00000000-0005-0000-0000-000061490000}"/>
    <cellStyle name="Normal 2 2 2 3 28 4 3" xfId="18786" xr:uid="{00000000-0005-0000-0000-000062490000}"/>
    <cellStyle name="Normal 2 2 2 3 28 4 4" xfId="18787" xr:uid="{00000000-0005-0000-0000-000063490000}"/>
    <cellStyle name="Normal 2 2 2 3 28 4 5" xfId="18788" xr:uid="{00000000-0005-0000-0000-000064490000}"/>
    <cellStyle name="Normal 2 2 2 3 28 4 6" xfId="18789" xr:uid="{00000000-0005-0000-0000-000065490000}"/>
    <cellStyle name="Normal 2 2 2 3 28 4 7" xfId="18790" xr:uid="{00000000-0005-0000-0000-000066490000}"/>
    <cellStyle name="Normal 2 2 2 3 28 4 8" xfId="18791" xr:uid="{00000000-0005-0000-0000-000067490000}"/>
    <cellStyle name="Normal 2 2 2 3 28 4 9" xfId="18792" xr:uid="{00000000-0005-0000-0000-000068490000}"/>
    <cellStyle name="Normal 2 2 2 3 28 5" xfId="18793" xr:uid="{00000000-0005-0000-0000-000069490000}"/>
    <cellStyle name="Normal 2 2 2 3 28 5 10" xfId="18794" xr:uid="{00000000-0005-0000-0000-00006A490000}"/>
    <cellStyle name="Normal 2 2 2 3 28 5 2" xfId="18795" xr:uid="{00000000-0005-0000-0000-00006B490000}"/>
    <cellStyle name="Normal 2 2 2 3 28 5 3" xfId="18796" xr:uid="{00000000-0005-0000-0000-00006C490000}"/>
    <cellStyle name="Normal 2 2 2 3 28 5 4" xfId="18797" xr:uid="{00000000-0005-0000-0000-00006D490000}"/>
    <cellStyle name="Normal 2 2 2 3 28 5 5" xfId="18798" xr:uid="{00000000-0005-0000-0000-00006E490000}"/>
    <cellStyle name="Normal 2 2 2 3 28 5 6" xfId="18799" xr:uid="{00000000-0005-0000-0000-00006F490000}"/>
    <cellStyle name="Normal 2 2 2 3 28 5 7" xfId="18800" xr:uid="{00000000-0005-0000-0000-000070490000}"/>
    <cellStyle name="Normal 2 2 2 3 28 5 8" xfId="18801" xr:uid="{00000000-0005-0000-0000-000071490000}"/>
    <cellStyle name="Normal 2 2 2 3 28 5 9" xfId="18802" xr:uid="{00000000-0005-0000-0000-000072490000}"/>
    <cellStyle name="Normal 2 2 2 3 28 6" xfId="18803" xr:uid="{00000000-0005-0000-0000-000073490000}"/>
    <cellStyle name="Normal 2 2 2 3 28 7" xfId="18804" xr:uid="{00000000-0005-0000-0000-000074490000}"/>
    <cellStyle name="Normal 2 2 2 3 28 8" xfId="18805" xr:uid="{00000000-0005-0000-0000-000075490000}"/>
    <cellStyle name="Normal 2 2 2 3 28 9" xfId="18806" xr:uid="{00000000-0005-0000-0000-000076490000}"/>
    <cellStyle name="Normal 2 2 2 3 29" xfId="18807" xr:uid="{00000000-0005-0000-0000-000077490000}"/>
    <cellStyle name="Normal 2 2 2 3 29 10" xfId="18808" xr:uid="{00000000-0005-0000-0000-000078490000}"/>
    <cellStyle name="Normal 2 2 2 3 29 11" xfId="18809" xr:uid="{00000000-0005-0000-0000-000079490000}"/>
    <cellStyle name="Normal 2 2 2 3 29 12" xfId="18810" xr:uid="{00000000-0005-0000-0000-00007A490000}"/>
    <cellStyle name="Normal 2 2 2 3 29 13" xfId="18811" xr:uid="{00000000-0005-0000-0000-00007B490000}"/>
    <cellStyle name="Normal 2 2 2 3 29 14" xfId="18812" xr:uid="{00000000-0005-0000-0000-00007C490000}"/>
    <cellStyle name="Normal 2 2 2 3 29 2" xfId="18813" xr:uid="{00000000-0005-0000-0000-00007D490000}"/>
    <cellStyle name="Normal 2 2 2 3 29 2 10" xfId="18814" xr:uid="{00000000-0005-0000-0000-00007E490000}"/>
    <cellStyle name="Normal 2 2 2 3 29 2 2" xfId="18815" xr:uid="{00000000-0005-0000-0000-00007F490000}"/>
    <cellStyle name="Normal 2 2 2 3 29 2 3" xfId="18816" xr:uid="{00000000-0005-0000-0000-000080490000}"/>
    <cellStyle name="Normal 2 2 2 3 29 2 4" xfId="18817" xr:uid="{00000000-0005-0000-0000-000081490000}"/>
    <cellStyle name="Normal 2 2 2 3 29 2 5" xfId="18818" xr:uid="{00000000-0005-0000-0000-000082490000}"/>
    <cellStyle name="Normal 2 2 2 3 29 2 6" xfId="18819" xr:uid="{00000000-0005-0000-0000-000083490000}"/>
    <cellStyle name="Normal 2 2 2 3 29 2 7" xfId="18820" xr:uid="{00000000-0005-0000-0000-000084490000}"/>
    <cellStyle name="Normal 2 2 2 3 29 2 8" xfId="18821" xr:uid="{00000000-0005-0000-0000-000085490000}"/>
    <cellStyle name="Normal 2 2 2 3 29 2 9" xfId="18822" xr:uid="{00000000-0005-0000-0000-000086490000}"/>
    <cellStyle name="Normal 2 2 2 3 29 3" xfId="18823" xr:uid="{00000000-0005-0000-0000-000087490000}"/>
    <cellStyle name="Normal 2 2 2 3 29 3 10" xfId="18824" xr:uid="{00000000-0005-0000-0000-000088490000}"/>
    <cellStyle name="Normal 2 2 2 3 29 3 2" xfId="18825" xr:uid="{00000000-0005-0000-0000-000089490000}"/>
    <cellStyle name="Normal 2 2 2 3 29 3 3" xfId="18826" xr:uid="{00000000-0005-0000-0000-00008A490000}"/>
    <cellStyle name="Normal 2 2 2 3 29 3 4" xfId="18827" xr:uid="{00000000-0005-0000-0000-00008B490000}"/>
    <cellStyle name="Normal 2 2 2 3 29 3 5" xfId="18828" xr:uid="{00000000-0005-0000-0000-00008C490000}"/>
    <cellStyle name="Normal 2 2 2 3 29 3 6" xfId="18829" xr:uid="{00000000-0005-0000-0000-00008D490000}"/>
    <cellStyle name="Normal 2 2 2 3 29 3 7" xfId="18830" xr:uid="{00000000-0005-0000-0000-00008E490000}"/>
    <cellStyle name="Normal 2 2 2 3 29 3 8" xfId="18831" xr:uid="{00000000-0005-0000-0000-00008F490000}"/>
    <cellStyle name="Normal 2 2 2 3 29 3 9" xfId="18832" xr:uid="{00000000-0005-0000-0000-000090490000}"/>
    <cellStyle name="Normal 2 2 2 3 29 4" xfId="18833" xr:uid="{00000000-0005-0000-0000-000091490000}"/>
    <cellStyle name="Normal 2 2 2 3 29 4 10" xfId="18834" xr:uid="{00000000-0005-0000-0000-000092490000}"/>
    <cellStyle name="Normal 2 2 2 3 29 4 2" xfId="18835" xr:uid="{00000000-0005-0000-0000-000093490000}"/>
    <cellStyle name="Normal 2 2 2 3 29 4 3" xfId="18836" xr:uid="{00000000-0005-0000-0000-000094490000}"/>
    <cellStyle name="Normal 2 2 2 3 29 4 4" xfId="18837" xr:uid="{00000000-0005-0000-0000-000095490000}"/>
    <cellStyle name="Normal 2 2 2 3 29 4 5" xfId="18838" xr:uid="{00000000-0005-0000-0000-000096490000}"/>
    <cellStyle name="Normal 2 2 2 3 29 4 6" xfId="18839" xr:uid="{00000000-0005-0000-0000-000097490000}"/>
    <cellStyle name="Normal 2 2 2 3 29 4 7" xfId="18840" xr:uid="{00000000-0005-0000-0000-000098490000}"/>
    <cellStyle name="Normal 2 2 2 3 29 4 8" xfId="18841" xr:uid="{00000000-0005-0000-0000-000099490000}"/>
    <cellStyle name="Normal 2 2 2 3 29 4 9" xfId="18842" xr:uid="{00000000-0005-0000-0000-00009A490000}"/>
    <cellStyle name="Normal 2 2 2 3 29 5" xfId="18843" xr:uid="{00000000-0005-0000-0000-00009B490000}"/>
    <cellStyle name="Normal 2 2 2 3 29 5 10" xfId="18844" xr:uid="{00000000-0005-0000-0000-00009C490000}"/>
    <cellStyle name="Normal 2 2 2 3 29 5 2" xfId="18845" xr:uid="{00000000-0005-0000-0000-00009D490000}"/>
    <cellStyle name="Normal 2 2 2 3 29 5 3" xfId="18846" xr:uid="{00000000-0005-0000-0000-00009E490000}"/>
    <cellStyle name="Normal 2 2 2 3 29 5 4" xfId="18847" xr:uid="{00000000-0005-0000-0000-00009F490000}"/>
    <cellStyle name="Normal 2 2 2 3 29 5 5" xfId="18848" xr:uid="{00000000-0005-0000-0000-0000A0490000}"/>
    <cellStyle name="Normal 2 2 2 3 29 5 6" xfId="18849" xr:uid="{00000000-0005-0000-0000-0000A1490000}"/>
    <cellStyle name="Normal 2 2 2 3 29 5 7" xfId="18850" xr:uid="{00000000-0005-0000-0000-0000A2490000}"/>
    <cellStyle name="Normal 2 2 2 3 29 5 8" xfId="18851" xr:uid="{00000000-0005-0000-0000-0000A3490000}"/>
    <cellStyle name="Normal 2 2 2 3 29 5 9" xfId="18852" xr:uid="{00000000-0005-0000-0000-0000A4490000}"/>
    <cellStyle name="Normal 2 2 2 3 29 6" xfId="18853" xr:uid="{00000000-0005-0000-0000-0000A5490000}"/>
    <cellStyle name="Normal 2 2 2 3 29 7" xfId="18854" xr:uid="{00000000-0005-0000-0000-0000A6490000}"/>
    <cellStyle name="Normal 2 2 2 3 29 8" xfId="18855" xr:uid="{00000000-0005-0000-0000-0000A7490000}"/>
    <cellStyle name="Normal 2 2 2 3 29 9" xfId="18856" xr:uid="{00000000-0005-0000-0000-0000A8490000}"/>
    <cellStyle name="Normal 2 2 2 3 3" xfId="18857" xr:uid="{00000000-0005-0000-0000-0000A9490000}"/>
    <cellStyle name="Normal 2 2 2 3 3 10" xfId="18858" xr:uid="{00000000-0005-0000-0000-0000AA490000}"/>
    <cellStyle name="Normal 2 2 2 3 3 11" xfId="18859" xr:uid="{00000000-0005-0000-0000-0000AB490000}"/>
    <cellStyle name="Normal 2 2 2 3 3 12" xfId="18860" xr:uid="{00000000-0005-0000-0000-0000AC490000}"/>
    <cellStyle name="Normal 2 2 2 3 3 13" xfId="18861" xr:uid="{00000000-0005-0000-0000-0000AD490000}"/>
    <cellStyle name="Normal 2 2 2 3 3 14" xfId="18862" xr:uid="{00000000-0005-0000-0000-0000AE490000}"/>
    <cellStyle name="Normal 2 2 2 3 3 15" xfId="18863" xr:uid="{00000000-0005-0000-0000-0000AF490000}"/>
    <cellStyle name="Normal 2 2 2 3 3 16" xfId="18864" xr:uid="{00000000-0005-0000-0000-0000B0490000}"/>
    <cellStyle name="Normal 2 2 2 3 3 2" xfId="18865" xr:uid="{00000000-0005-0000-0000-0000B1490000}"/>
    <cellStyle name="Normal 2 2 2 3 3 2 10" xfId="18866" xr:uid="{00000000-0005-0000-0000-0000B2490000}"/>
    <cellStyle name="Normal 2 2 2 3 3 2 11" xfId="18867" xr:uid="{00000000-0005-0000-0000-0000B3490000}"/>
    <cellStyle name="Normal 2 2 2 3 3 2 12" xfId="18868" xr:uid="{00000000-0005-0000-0000-0000B4490000}"/>
    <cellStyle name="Normal 2 2 2 3 3 2 2" xfId="18869" xr:uid="{00000000-0005-0000-0000-0000B5490000}"/>
    <cellStyle name="Normal 2 2 2 3 3 2 3" xfId="18870" xr:uid="{00000000-0005-0000-0000-0000B6490000}"/>
    <cellStyle name="Normal 2 2 2 3 3 2 4" xfId="18871" xr:uid="{00000000-0005-0000-0000-0000B7490000}"/>
    <cellStyle name="Normal 2 2 2 3 3 2 5" xfId="18872" xr:uid="{00000000-0005-0000-0000-0000B8490000}"/>
    <cellStyle name="Normal 2 2 2 3 3 2 6" xfId="18873" xr:uid="{00000000-0005-0000-0000-0000B9490000}"/>
    <cellStyle name="Normal 2 2 2 3 3 2 7" xfId="18874" xr:uid="{00000000-0005-0000-0000-0000BA490000}"/>
    <cellStyle name="Normal 2 2 2 3 3 2 8" xfId="18875" xr:uid="{00000000-0005-0000-0000-0000BB490000}"/>
    <cellStyle name="Normal 2 2 2 3 3 2 9" xfId="18876" xr:uid="{00000000-0005-0000-0000-0000BC490000}"/>
    <cellStyle name="Normal 2 2 2 3 3 3" xfId="18877" xr:uid="{00000000-0005-0000-0000-0000BD490000}"/>
    <cellStyle name="Normal 2 2 2 3 3 3 10" xfId="18878" xr:uid="{00000000-0005-0000-0000-0000BE490000}"/>
    <cellStyle name="Normal 2 2 2 3 3 3 2" xfId="18879" xr:uid="{00000000-0005-0000-0000-0000BF490000}"/>
    <cellStyle name="Normal 2 2 2 3 3 3 3" xfId="18880" xr:uid="{00000000-0005-0000-0000-0000C0490000}"/>
    <cellStyle name="Normal 2 2 2 3 3 3 4" xfId="18881" xr:uid="{00000000-0005-0000-0000-0000C1490000}"/>
    <cellStyle name="Normal 2 2 2 3 3 3 5" xfId="18882" xr:uid="{00000000-0005-0000-0000-0000C2490000}"/>
    <cellStyle name="Normal 2 2 2 3 3 3 6" xfId="18883" xr:uid="{00000000-0005-0000-0000-0000C3490000}"/>
    <cellStyle name="Normal 2 2 2 3 3 3 7" xfId="18884" xr:uid="{00000000-0005-0000-0000-0000C4490000}"/>
    <cellStyle name="Normal 2 2 2 3 3 3 8" xfId="18885" xr:uid="{00000000-0005-0000-0000-0000C5490000}"/>
    <cellStyle name="Normal 2 2 2 3 3 3 9" xfId="18886" xr:uid="{00000000-0005-0000-0000-0000C6490000}"/>
    <cellStyle name="Normal 2 2 2 3 3 4" xfId="18887" xr:uid="{00000000-0005-0000-0000-0000C7490000}"/>
    <cellStyle name="Normal 2 2 2 3 3 4 10" xfId="18888" xr:uid="{00000000-0005-0000-0000-0000C8490000}"/>
    <cellStyle name="Normal 2 2 2 3 3 4 2" xfId="18889" xr:uid="{00000000-0005-0000-0000-0000C9490000}"/>
    <cellStyle name="Normal 2 2 2 3 3 4 3" xfId="18890" xr:uid="{00000000-0005-0000-0000-0000CA490000}"/>
    <cellStyle name="Normal 2 2 2 3 3 4 4" xfId="18891" xr:uid="{00000000-0005-0000-0000-0000CB490000}"/>
    <cellStyle name="Normal 2 2 2 3 3 4 5" xfId="18892" xr:uid="{00000000-0005-0000-0000-0000CC490000}"/>
    <cellStyle name="Normal 2 2 2 3 3 4 6" xfId="18893" xr:uid="{00000000-0005-0000-0000-0000CD490000}"/>
    <cellStyle name="Normal 2 2 2 3 3 4 7" xfId="18894" xr:uid="{00000000-0005-0000-0000-0000CE490000}"/>
    <cellStyle name="Normal 2 2 2 3 3 4 8" xfId="18895" xr:uid="{00000000-0005-0000-0000-0000CF490000}"/>
    <cellStyle name="Normal 2 2 2 3 3 4 9" xfId="18896" xr:uid="{00000000-0005-0000-0000-0000D0490000}"/>
    <cellStyle name="Normal 2 2 2 3 3 5" xfId="18897" xr:uid="{00000000-0005-0000-0000-0000D1490000}"/>
    <cellStyle name="Normal 2 2 2 3 3 5 10" xfId="18898" xr:uid="{00000000-0005-0000-0000-0000D2490000}"/>
    <cellStyle name="Normal 2 2 2 3 3 5 2" xfId="18899" xr:uid="{00000000-0005-0000-0000-0000D3490000}"/>
    <cellStyle name="Normal 2 2 2 3 3 5 3" xfId="18900" xr:uid="{00000000-0005-0000-0000-0000D4490000}"/>
    <cellStyle name="Normal 2 2 2 3 3 5 4" xfId="18901" xr:uid="{00000000-0005-0000-0000-0000D5490000}"/>
    <cellStyle name="Normal 2 2 2 3 3 5 5" xfId="18902" xr:uid="{00000000-0005-0000-0000-0000D6490000}"/>
    <cellStyle name="Normal 2 2 2 3 3 5 6" xfId="18903" xr:uid="{00000000-0005-0000-0000-0000D7490000}"/>
    <cellStyle name="Normal 2 2 2 3 3 5 7" xfId="18904" xr:uid="{00000000-0005-0000-0000-0000D8490000}"/>
    <cellStyle name="Normal 2 2 2 3 3 5 8" xfId="18905" xr:uid="{00000000-0005-0000-0000-0000D9490000}"/>
    <cellStyle name="Normal 2 2 2 3 3 5 9" xfId="18906" xr:uid="{00000000-0005-0000-0000-0000DA490000}"/>
    <cellStyle name="Normal 2 2 2 3 3 6" xfId="18907" xr:uid="{00000000-0005-0000-0000-0000DB490000}"/>
    <cellStyle name="Normal 2 2 2 3 3 7" xfId="18908" xr:uid="{00000000-0005-0000-0000-0000DC490000}"/>
    <cellStyle name="Normal 2 2 2 3 3 8" xfId="18909" xr:uid="{00000000-0005-0000-0000-0000DD490000}"/>
    <cellStyle name="Normal 2 2 2 3 3 9" xfId="18910" xr:uid="{00000000-0005-0000-0000-0000DE490000}"/>
    <cellStyle name="Normal 2 2 2 3 30" xfId="18911" xr:uid="{00000000-0005-0000-0000-0000DF490000}"/>
    <cellStyle name="Normal 2 2 2 3 30 10" xfId="18912" xr:uid="{00000000-0005-0000-0000-0000E0490000}"/>
    <cellStyle name="Normal 2 2 2 3 30 11" xfId="18913" xr:uid="{00000000-0005-0000-0000-0000E1490000}"/>
    <cellStyle name="Normal 2 2 2 3 30 12" xfId="18914" xr:uid="{00000000-0005-0000-0000-0000E2490000}"/>
    <cellStyle name="Normal 2 2 2 3 30 13" xfId="18915" xr:uid="{00000000-0005-0000-0000-0000E3490000}"/>
    <cellStyle name="Normal 2 2 2 3 30 14" xfId="18916" xr:uid="{00000000-0005-0000-0000-0000E4490000}"/>
    <cellStyle name="Normal 2 2 2 3 30 2" xfId="18917" xr:uid="{00000000-0005-0000-0000-0000E5490000}"/>
    <cellStyle name="Normal 2 2 2 3 30 2 10" xfId="18918" xr:uid="{00000000-0005-0000-0000-0000E6490000}"/>
    <cellStyle name="Normal 2 2 2 3 30 2 2" xfId="18919" xr:uid="{00000000-0005-0000-0000-0000E7490000}"/>
    <cellStyle name="Normal 2 2 2 3 30 2 3" xfId="18920" xr:uid="{00000000-0005-0000-0000-0000E8490000}"/>
    <cellStyle name="Normal 2 2 2 3 30 2 4" xfId="18921" xr:uid="{00000000-0005-0000-0000-0000E9490000}"/>
    <cellStyle name="Normal 2 2 2 3 30 2 5" xfId="18922" xr:uid="{00000000-0005-0000-0000-0000EA490000}"/>
    <cellStyle name="Normal 2 2 2 3 30 2 6" xfId="18923" xr:uid="{00000000-0005-0000-0000-0000EB490000}"/>
    <cellStyle name="Normal 2 2 2 3 30 2 7" xfId="18924" xr:uid="{00000000-0005-0000-0000-0000EC490000}"/>
    <cellStyle name="Normal 2 2 2 3 30 2 8" xfId="18925" xr:uid="{00000000-0005-0000-0000-0000ED490000}"/>
    <cellStyle name="Normal 2 2 2 3 30 2 9" xfId="18926" xr:uid="{00000000-0005-0000-0000-0000EE490000}"/>
    <cellStyle name="Normal 2 2 2 3 30 3" xfId="18927" xr:uid="{00000000-0005-0000-0000-0000EF490000}"/>
    <cellStyle name="Normal 2 2 2 3 30 3 10" xfId="18928" xr:uid="{00000000-0005-0000-0000-0000F0490000}"/>
    <cellStyle name="Normal 2 2 2 3 30 3 2" xfId="18929" xr:uid="{00000000-0005-0000-0000-0000F1490000}"/>
    <cellStyle name="Normal 2 2 2 3 30 3 3" xfId="18930" xr:uid="{00000000-0005-0000-0000-0000F2490000}"/>
    <cellStyle name="Normal 2 2 2 3 30 3 4" xfId="18931" xr:uid="{00000000-0005-0000-0000-0000F3490000}"/>
    <cellStyle name="Normal 2 2 2 3 30 3 5" xfId="18932" xr:uid="{00000000-0005-0000-0000-0000F4490000}"/>
    <cellStyle name="Normal 2 2 2 3 30 3 6" xfId="18933" xr:uid="{00000000-0005-0000-0000-0000F5490000}"/>
    <cellStyle name="Normal 2 2 2 3 30 3 7" xfId="18934" xr:uid="{00000000-0005-0000-0000-0000F6490000}"/>
    <cellStyle name="Normal 2 2 2 3 30 3 8" xfId="18935" xr:uid="{00000000-0005-0000-0000-0000F7490000}"/>
    <cellStyle name="Normal 2 2 2 3 30 3 9" xfId="18936" xr:uid="{00000000-0005-0000-0000-0000F8490000}"/>
    <cellStyle name="Normal 2 2 2 3 30 4" xfId="18937" xr:uid="{00000000-0005-0000-0000-0000F9490000}"/>
    <cellStyle name="Normal 2 2 2 3 30 4 10" xfId="18938" xr:uid="{00000000-0005-0000-0000-0000FA490000}"/>
    <cellStyle name="Normal 2 2 2 3 30 4 2" xfId="18939" xr:uid="{00000000-0005-0000-0000-0000FB490000}"/>
    <cellStyle name="Normal 2 2 2 3 30 4 3" xfId="18940" xr:uid="{00000000-0005-0000-0000-0000FC490000}"/>
    <cellStyle name="Normal 2 2 2 3 30 4 4" xfId="18941" xr:uid="{00000000-0005-0000-0000-0000FD490000}"/>
    <cellStyle name="Normal 2 2 2 3 30 4 5" xfId="18942" xr:uid="{00000000-0005-0000-0000-0000FE490000}"/>
    <cellStyle name="Normal 2 2 2 3 30 4 6" xfId="18943" xr:uid="{00000000-0005-0000-0000-0000FF490000}"/>
    <cellStyle name="Normal 2 2 2 3 30 4 7" xfId="18944" xr:uid="{00000000-0005-0000-0000-0000004A0000}"/>
    <cellStyle name="Normal 2 2 2 3 30 4 8" xfId="18945" xr:uid="{00000000-0005-0000-0000-0000014A0000}"/>
    <cellStyle name="Normal 2 2 2 3 30 4 9" xfId="18946" xr:uid="{00000000-0005-0000-0000-0000024A0000}"/>
    <cellStyle name="Normal 2 2 2 3 30 5" xfId="18947" xr:uid="{00000000-0005-0000-0000-0000034A0000}"/>
    <cellStyle name="Normal 2 2 2 3 30 5 10" xfId="18948" xr:uid="{00000000-0005-0000-0000-0000044A0000}"/>
    <cellStyle name="Normal 2 2 2 3 30 5 2" xfId="18949" xr:uid="{00000000-0005-0000-0000-0000054A0000}"/>
    <cellStyle name="Normal 2 2 2 3 30 5 3" xfId="18950" xr:uid="{00000000-0005-0000-0000-0000064A0000}"/>
    <cellStyle name="Normal 2 2 2 3 30 5 4" xfId="18951" xr:uid="{00000000-0005-0000-0000-0000074A0000}"/>
    <cellStyle name="Normal 2 2 2 3 30 5 5" xfId="18952" xr:uid="{00000000-0005-0000-0000-0000084A0000}"/>
    <cellStyle name="Normal 2 2 2 3 30 5 6" xfId="18953" xr:uid="{00000000-0005-0000-0000-0000094A0000}"/>
    <cellStyle name="Normal 2 2 2 3 30 5 7" xfId="18954" xr:uid="{00000000-0005-0000-0000-00000A4A0000}"/>
    <cellStyle name="Normal 2 2 2 3 30 5 8" xfId="18955" xr:uid="{00000000-0005-0000-0000-00000B4A0000}"/>
    <cellStyle name="Normal 2 2 2 3 30 5 9" xfId="18956" xr:uid="{00000000-0005-0000-0000-00000C4A0000}"/>
    <cellStyle name="Normal 2 2 2 3 30 6" xfId="18957" xr:uid="{00000000-0005-0000-0000-00000D4A0000}"/>
    <cellStyle name="Normal 2 2 2 3 30 7" xfId="18958" xr:uid="{00000000-0005-0000-0000-00000E4A0000}"/>
    <cellStyle name="Normal 2 2 2 3 30 8" xfId="18959" xr:uid="{00000000-0005-0000-0000-00000F4A0000}"/>
    <cellStyle name="Normal 2 2 2 3 30 9" xfId="18960" xr:uid="{00000000-0005-0000-0000-0000104A0000}"/>
    <cellStyle name="Normal 2 2 2 3 31" xfId="18961" xr:uid="{00000000-0005-0000-0000-0000114A0000}"/>
    <cellStyle name="Normal 2 2 2 3 31 10" xfId="18962" xr:uid="{00000000-0005-0000-0000-0000124A0000}"/>
    <cellStyle name="Normal 2 2 2 3 31 11" xfId="18963" xr:uid="{00000000-0005-0000-0000-0000134A0000}"/>
    <cellStyle name="Normal 2 2 2 3 31 12" xfId="18964" xr:uid="{00000000-0005-0000-0000-0000144A0000}"/>
    <cellStyle name="Normal 2 2 2 3 31 13" xfId="18965" xr:uid="{00000000-0005-0000-0000-0000154A0000}"/>
    <cellStyle name="Normal 2 2 2 3 31 14" xfId="18966" xr:uid="{00000000-0005-0000-0000-0000164A0000}"/>
    <cellStyle name="Normal 2 2 2 3 31 2" xfId="18967" xr:uid="{00000000-0005-0000-0000-0000174A0000}"/>
    <cellStyle name="Normal 2 2 2 3 31 2 10" xfId="18968" xr:uid="{00000000-0005-0000-0000-0000184A0000}"/>
    <cellStyle name="Normal 2 2 2 3 31 2 2" xfId="18969" xr:uid="{00000000-0005-0000-0000-0000194A0000}"/>
    <cellStyle name="Normal 2 2 2 3 31 2 3" xfId="18970" xr:uid="{00000000-0005-0000-0000-00001A4A0000}"/>
    <cellStyle name="Normal 2 2 2 3 31 2 4" xfId="18971" xr:uid="{00000000-0005-0000-0000-00001B4A0000}"/>
    <cellStyle name="Normal 2 2 2 3 31 2 5" xfId="18972" xr:uid="{00000000-0005-0000-0000-00001C4A0000}"/>
    <cellStyle name="Normal 2 2 2 3 31 2 6" xfId="18973" xr:uid="{00000000-0005-0000-0000-00001D4A0000}"/>
    <cellStyle name="Normal 2 2 2 3 31 2 7" xfId="18974" xr:uid="{00000000-0005-0000-0000-00001E4A0000}"/>
    <cellStyle name="Normal 2 2 2 3 31 2 8" xfId="18975" xr:uid="{00000000-0005-0000-0000-00001F4A0000}"/>
    <cellStyle name="Normal 2 2 2 3 31 2 9" xfId="18976" xr:uid="{00000000-0005-0000-0000-0000204A0000}"/>
    <cellStyle name="Normal 2 2 2 3 31 3" xfId="18977" xr:uid="{00000000-0005-0000-0000-0000214A0000}"/>
    <cellStyle name="Normal 2 2 2 3 31 3 10" xfId="18978" xr:uid="{00000000-0005-0000-0000-0000224A0000}"/>
    <cellStyle name="Normal 2 2 2 3 31 3 2" xfId="18979" xr:uid="{00000000-0005-0000-0000-0000234A0000}"/>
    <cellStyle name="Normal 2 2 2 3 31 3 3" xfId="18980" xr:uid="{00000000-0005-0000-0000-0000244A0000}"/>
    <cellStyle name="Normal 2 2 2 3 31 3 4" xfId="18981" xr:uid="{00000000-0005-0000-0000-0000254A0000}"/>
    <cellStyle name="Normal 2 2 2 3 31 3 5" xfId="18982" xr:uid="{00000000-0005-0000-0000-0000264A0000}"/>
    <cellStyle name="Normal 2 2 2 3 31 3 6" xfId="18983" xr:uid="{00000000-0005-0000-0000-0000274A0000}"/>
    <cellStyle name="Normal 2 2 2 3 31 3 7" xfId="18984" xr:uid="{00000000-0005-0000-0000-0000284A0000}"/>
    <cellStyle name="Normal 2 2 2 3 31 3 8" xfId="18985" xr:uid="{00000000-0005-0000-0000-0000294A0000}"/>
    <cellStyle name="Normal 2 2 2 3 31 3 9" xfId="18986" xr:uid="{00000000-0005-0000-0000-00002A4A0000}"/>
    <cellStyle name="Normal 2 2 2 3 31 4" xfId="18987" xr:uid="{00000000-0005-0000-0000-00002B4A0000}"/>
    <cellStyle name="Normal 2 2 2 3 31 4 10" xfId="18988" xr:uid="{00000000-0005-0000-0000-00002C4A0000}"/>
    <cellStyle name="Normal 2 2 2 3 31 4 2" xfId="18989" xr:uid="{00000000-0005-0000-0000-00002D4A0000}"/>
    <cellStyle name="Normal 2 2 2 3 31 4 3" xfId="18990" xr:uid="{00000000-0005-0000-0000-00002E4A0000}"/>
    <cellStyle name="Normal 2 2 2 3 31 4 4" xfId="18991" xr:uid="{00000000-0005-0000-0000-00002F4A0000}"/>
    <cellStyle name="Normal 2 2 2 3 31 4 5" xfId="18992" xr:uid="{00000000-0005-0000-0000-0000304A0000}"/>
    <cellStyle name="Normal 2 2 2 3 31 4 6" xfId="18993" xr:uid="{00000000-0005-0000-0000-0000314A0000}"/>
    <cellStyle name="Normal 2 2 2 3 31 4 7" xfId="18994" xr:uid="{00000000-0005-0000-0000-0000324A0000}"/>
    <cellStyle name="Normal 2 2 2 3 31 4 8" xfId="18995" xr:uid="{00000000-0005-0000-0000-0000334A0000}"/>
    <cellStyle name="Normal 2 2 2 3 31 4 9" xfId="18996" xr:uid="{00000000-0005-0000-0000-0000344A0000}"/>
    <cellStyle name="Normal 2 2 2 3 31 5" xfId="18997" xr:uid="{00000000-0005-0000-0000-0000354A0000}"/>
    <cellStyle name="Normal 2 2 2 3 31 5 10" xfId="18998" xr:uid="{00000000-0005-0000-0000-0000364A0000}"/>
    <cellStyle name="Normal 2 2 2 3 31 5 2" xfId="18999" xr:uid="{00000000-0005-0000-0000-0000374A0000}"/>
    <cellStyle name="Normal 2 2 2 3 31 5 3" xfId="19000" xr:uid="{00000000-0005-0000-0000-0000384A0000}"/>
    <cellStyle name="Normal 2 2 2 3 31 5 4" xfId="19001" xr:uid="{00000000-0005-0000-0000-0000394A0000}"/>
    <cellStyle name="Normal 2 2 2 3 31 5 5" xfId="19002" xr:uid="{00000000-0005-0000-0000-00003A4A0000}"/>
    <cellStyle name="Normal 2 2 2 3 31 5 6" xfId="19003" xr:uid="{00000000-0005-0000-0000-00003B4A0000}"/>
    <cellStyle name="Normal 2 2 2 3 31 5 7" xfId="19004" xr:uid="{00000000-0005-0000-0000-00003C4A0000}"/>
    <cellStyle name="Normal 2 2 2 3 31 5 8" xfId="19005" xr:uid="{00000000-0005-0000-0000-00003D4A0000}"/>
    <cellStyle name="Normal 2 2 2 3 31 5 9" xfId="19006" xr:uid="{00000000-0005-0000-0000-00003E4A0000}"/>
    <cellStyle name="Normal 2 2 2 3 31 6" xfId="19007" xr:uid="{00000000-0005-0000-0000-00003F4A0000}"/>
    <cellStyle name="Normal 2 2 2 3 31 7" xfId="19008" xr:uid="{00000000-0005-0000-0000-0000404A0000}"/>
    <cellStyle name="Normal 2 2 2 3 31 8" xfId="19009" xr:uid="{00000000-0005-0000-0000-0000414A0000}"/>
    <cellStyle name="Normal 2 2 2 3 31 9" xfId="19010" xr:uid="{00000000-0005-0000-0000-0000424A0000}"/>
    <cellStyle name="Normal 2 2 2 3 32" xfId="19011" xr:uid="{00000000-0005-0000-0000-0000434A0000}"/>
    <cellStyle name="Normal 2 2 2 3 32 10" xfId="19012" xr:uid="{00000000-0005-0000-0000-0000444A0000}"/>
    <cellStyle name="Normal 2 2 2 3 32 11" xfId="19013" xr:uid="{00000000-0005-0000-0000-0000454A0000}"/>
    <cellStyle name="Normal 2 2 2 3 32 12" xfId="19014" xr:uid="{00000000-0005-0000-0000-0000464A0000}"/>
    <cellStyle name="Normal 2 2 2 3 32 13" xfId="19015" xr:uid="{00000000-0005-0000-0000-0000474A0000}"/>
    <cellStyle name="Normal 2 2 2 3 32 14" xfId="19016" xr:uid="{00000000-0005-0000-0000-0000484A0000}"/>
    <cellStyle name="Normal 2 2 2 3 32 2" xfId="19017" xr:uid="{00000000-0005-0000-0000-0000494A0000}"/>
    <cellStyle name="Normal 2 2 2 3 32 2 10" xfId="19018" xr:uid="{00000000-0005-0000-0000-00004A4A0000}"/>
    <cellStyle name="Normal 2 2 2 3 32 2 2" xfId="19019" xr:uid="{00000000-0005-0000-0000-00004B4A0000}"/>
    <cellStyle name="Normal 2 2 2 3 32 2 3" xfId="19020" xr:uid="{00000000-0005-0000-0000-00004C4A0000}"/>
    <cellStyle name="Normal 2 2 2 3 32 2 4" xfId="19021" xr:uid="{00000000-0005-0000-0000-00004D4A0000}"/>
    <cellStyle name="Normal 2 2 2 3 32 2 5" xfId="19022" xr:uid="{00000000-0005-0000-0000-00004E4A0000}"/>
    <cellStyle name="Normal 2 2 2 3 32 2 6" xfId="19023" xr:uid="{00000000-0005-0000-0000-00004F4A0000}"/>
    <cellStyle name="Normal 2 2 2 3 32 2 7" xfId="19024" xr:uid="{00000000-0005-0000-0000-0000504A0000}"/>
    <cellStyle name="Normal 2 2 2 3 32 2 8" xfId="19025" xr:uid="{00000000-0005-0000-0000-0000514A0000}"/>
    <cellStyle name="Normal 2 2 2 3 32 2 9" xfId="19026" xr:uid="{00000000-0005-0000-0000-0000524A0000}"/>
    <cellStyle name="Normal 2 2 2 3 32 3" xfId="19027" xr:uid="{00000000-0005-0000-0000-0000534A0000}"/>
    <cellStyle name="Normal 2 2 2 3 32 3 10" xfId="19028" xr:uid="{00000000-0005-0000-0000-0000544A0000}"/>
    <cellStyle name="Normal 2 2 2 3 32 3 2" xfId="19029" xr:uid="{00000000-0005-0000-0000-0000554A0000}"/>
    <cellStyle name="Normal 2 2 2 3 32 3 3" xfId="19030" xr:uid="{00000000-0005-0000-0000-0000564A0000}"/>
    <cellStyle name="Normal 2 2 2 3 32 3 4" xfId="19031" xr:uid="{00000000-0005-0000-0000-0000574A0000}"/>
    <cellStyle name="Normal 2 2 2 3 32 3 5" xfId="19032" xr:uid="{00000000-0005-0000-0000-0000584A0000}"/>
    <cellStyle name="Normal 2 2 2 3 32 3 6" xfId="19033" xr:uid="{00000000-0005-0000-0000-0000594A0000}"/>
    <cellStyle name="Normal 2 2 2 3 32 3 7" xfId="19034" xr:uid="{00000000-0005-0000-0000-00005A4A0000}"/>
    <cellStyle name="Normal 2 2 2 3 32 3 8" xfId="19035" xr:uid="{00000000-0005-0000-0000-00005B4A0000}"/>
    <cellStyle name="Normal 2 2 2 3 32 3 9" xfId="19036" xr:uid="{00000000-0005-0000-0000-00005C4A0000}"/>
    <cellStyle name="Normal 2 2 2 3 32 4" xfId="19037" xr:uid="{00000000-0005-0000-0000-00005D4A0000}"/>
    <cellStyle name="Normal 2 2 2 3 32 4 10" xfId="19038" xr:uid="{00000000-0005-0000-0000-00005E4A0000}"/>
    <cellStyle name="Normal 2 2 2 3 32 4 2" xfId="19039" xr:uid="{00000000-0005-0000-0000-00005F4A0000}"/>
    <cellStyle name="Normal 2 2 2 3 32 4 3" xfId="19040" xr:uid="{00000000-0005-0000-0000-0000604A0000}"/>
    <cellStyle name="Normal 2 2 2 3 32 4 4" xfId="19041" xr:uid="{00000000-0005-0000-0000-0000614A0000}"/>
    <cellStyle name="Normal 2 2 2 3 32 4 5" xfId="19042" xr:uid="{00000000-0005-0000-0000-0000624A0000}"/>
    <cellStyle name="Normal 2 2 2 3 32 4 6" xfId="19043" xr:uid="{00000000-0005-0000-0000-0000634A0000}"/>
    <cellStyle name="Normal 2 2 2 3 32 4 7" xfId="19044" xr:uid="{00000000-0005-0000-0000-0000644A0000}"/>
    <cellStyle name="Normal 2 2 2 3 32 4 8" xfId="19045" xr:uid="{00000000-0005-0000-0000-0000654A0000}"/>
    <cellStyle name="Normal 2 2 2 3 32 4 9" xfId="19046" xr:uid="{00000000-0005-0000-0000-0000664A0000}"/>
    <cellStyle name="Normal 2 2 2 3 32 5" xfId="19047" xr:uid="{00000000-0005-0000-0000-0000674A0000}"/>
    <cellStyle name="Normal 2 2 2 3 32 5 10" xfId="19048" xr:uid="{00000000-0005-0000-0000-0000684A0000}"/>
    <cellStyle name="Normal 2 2 2 3 32 5 2" xfId="19049" xr:uid="{00000000-0005-0000-0000-0000694A0000}"/>
    <cellStyle name="Normal 2 2 2 3 32 5 3" xfId="19050" xr:uid="{00000000-0005-0000-0000-00006A4A0000}"/>
    <cellStyle name="Normal 2 2 2 3 32 5 4" xfId="19051" xr:uid="{00000000-0005-0000-0000-00006B4A0000}"/>
    <cellStyle name="Normal 2 2 2 3 32 5 5" xfId="19052" xr:uid="{00000000-0005-0000-0000-00006C4A0000}"/>
    <cellStyle name="Normal 2 2 2 3 32 5 6" xfId="19053" xr:uid="{00000000-0005-0000-0000-00006D4A0000}"/>
    <cellStyle name="Normal 2 2 2 3 32 5 7" xfId="19054" xr:uid="{00000000-0005-0000-0000-00006E4A0000}"/>
    <cellStyle name="Normal 2 2 2 3 32 5 8" xfId="19055" xr:uid="{00000000-0005-0000-0000-00006F4A0000}"/>
    <cellStyle name="Normal 2 2 2 3 32 5 9" xfId="19056" xr:uid="{00000000-0005-0000-0000-0000704A0000}"/>
    <cellStyle name="Normal 2 2 2 3 32 6" xfId="19057" xr:uid="{00000000-0005-0000-0000-0000714A0000}"/>
    <cellStyle name="Normal 2 2 2 3 32 7" xfId="19058" xr:uid="{00000000-0005-0000-0000-0000724A0000}"/>
    <cellStyle name="Normal 2 2 2 3 32 8" xfId="19059" xr:uid="{00000000-0005-0000-0000-0000734A0000}"/>
    <cellStyle name="Normal 2 2 2 3 32 9" xfId="19060" xr:uid="{00000000-0005-0000-0000-0000744A0000}"/>
    <cellStyle name="Normal 2 2 2 3 33" xfId="19061" xr:uid="{00000000-0005-0000-0000-0000754A0000}"/>
    <cellStyle name="Normal 2 2 2 3 33 10" xfId="19062" xr:uid="{00000000-0005-0000-0000-0000764A0000}"/>
    <cellStyle name="Normal 2 2 2 3 33 11" xfId="19063" xr:uid="{00000000-0005-0000-0000-0000774A0000}"/>
    <cellStyle name="Normal 2 2 2 3 33 12" xfId="19064" xr:uid="{00000000-0005-0000-0000-0000784A0000}"/>
    <cellStyle name="Normal 2 2 2 3 33 13" xfId="19065" xr:uid="{00000000-0005-0000-0000-0000794A0000}"/>
    <cellStyle name="Normal 2 2 2 3 33 14" xfId="19066" xr:uid="{00000000-0005-0000-0000-00007A4A0000}"/>
    <cellStyle name="Normal 2 2 2 3 33 2" xfId="19067" xr:uid="{00000000-0005-0000-0000-00007B4A0000}"/>
    <cellStyle name="Normal 2 2 2 3 33 2 10" xfId="19068" xr:uid="{00000000-0005-0000-0000-00007C4A0000}"/>
    <cellStyle name="Normal 2 2 2 3 33 2 2" xfId="19069" xr:uid="{00000000-0005-0000-0000-00007D4A0000}"/>
    <cellStyle name="Normal 2 2 2 3 33 2 3" xfId="19070" xr:uid="{00000000-0005-0000-0000-00007E4A0000}"/>
    <cellStyle name="Normal 2 2 2 3 33 2 4" xfId="19071" xr:uid="{00000000-0005-0000-0000-00007F4A0000}"/>
    <cellStyle name="Normal 2 2 2 3 33 2 5" xfId="19072" xr:uid="{00000000-0005-0000-0000-0000804A0000}"/>
    <cellStyle name="Normal 2 2 2 3 33 2 6" xfId="19073" xr:uid="{00000000-0005-0000-0000-0000814A0000}"/>
    <cellStyle name="Normal 2 2 2 3 33 2 7" xfId="19074" xr:uid="{00000000-0005-0000-0000-0000824A0000}"/>
    <cellStyle name="Normal 2 2 2 3 33 2 8" xfId="19075" xr:uid="{00000000-0005-0000-0000-0000834A0000}"/>
    <cellStyle name="Normal 2 2 2 3 33 2 9" xfId="19076" xr:uid="{00000000-0005-0000-0000-0000844A0000}"/>
    <cellStyle name="Normal 2 2 2 3 33 3" xfId="19077" xr:uid="{00000000-0005-0000-0000-0000854A0000}"/>
    <cellStyle name="Normal 2 2 2 3 33 3 10" xfId="19078" xr:uid="{00000000-0005-0000-0000-0000864A0000}"/>
    <cellStyle name="Normal 2 2 2 3 33 3 2" xfId="19079" xr:uid="{00000000-0005-0000-0000-0000874A0000}"/>
    <cellStyle name="Normal 2 2 2 3 33 3 3" xfId="19080" xr:uid="{00000000-0005-0000-0000-0000884A0000}"/>
    <cellStyle name="Normal 2 2 2 3 33 3 4" xfId="19081" xr:uid="{00000000-0005-0000-0000-0000894A0000}"/>
    <cellStyle name="Normal 2 2 2 3 33 3 5" xfId="19082" xr:uid="{00000000-0005-0000-0000-00008A4A0000}"/>
    <cellStyle name="Normal 2 2 2 3 33 3 6" xfId="19083" xr:uid="{00000000-0005-0000-0000-00008B4A0000}"/>
    <cellStyle name="Normal 2 2 2 3 33 3 7" xfId="19084" xr:uid="{00000000-0005-0000-0000-00008C4A0000}"/>
    <cellStyle name="Normal 2 2 2 3 33 3 8" xfId="19085" xr:uid="{00000000-0005-0000-0000-00008D4A0000}"/>
    <cellStyle name="Normal 2 2 2 3 33 3 9" xfId="19086" xr:uid="{00000000-0005-0000-0000-00008E4A0000}"/>
    <cellStyle name="Normal 2 2 2 3 33 4" xfId="19087" xr:uid="{00000000-0005-0000-0000-00008F4A0000}"/>
    <cellStyle name="Normal 2 2 2 3 33 4 10" xfId="19088" xr:uid="{00000000-0005-0000-0000-0000904A0000}"/>
    <cellStyle name="Normal 2 2 2 3 33 4 2" xfId="19089" xr:uid="{00000000-0005-0000-0000-0000914A0000}"/>
    <cellStyle name="Normal 2 2 2 3 33 4 3" xfId="19090" xr:uid="{00000000-0005-0000-0000-0000924A0000}"/>
    <cellStyle name="Normal 2 2 2 3 33 4 4" xfId="19091" xr:uid="{00000000-0005-0000-0000-0000934A0000}"/>
    <cellStyle name="Normal 2 2 2 3 33 4 5" xfId="19092" xr:uid="{00000000-0005-0000-0000-0000944A0000}"/>
    <cellStyle name="Normal 2 2 2 3 33 4 6" xfId="19093" xr:uid="{00000000-0005-0000-0000-0000954A0000}"/>
    <cellStyle name="Normal 2 2 2 3 33 4 7" xfId="19094" xr:uid="{00000000-0005-0000-0000-0000964A0000}"/>
    <cellStyle name="Normal 2 2 2 3 33 4 8" xfId="19095" xr:uid="{00000000-0005-0000-0000-0000974A0000}"/>
    <cellStyle name="Normal 2 2 2 3 33 4 9" xfId="19096" xr:uid="{00000000-0005-0000-0000-0000984A0000}"/>
    <cellStyle name="Normal 2 2 2 3 33 5" xfId="19097" xr:uid="{00000000-0005-0000-0000-0000994A0000}"/>
    <cellStyle name="Normal 2 2 2 3 33 5 10" xfId="19098" xr:uid="{00000000-0005-0000-0000-00009A4A0000}"/>
    <cellStyle name="Normal 2 2 2 3 33 5 2" xfId="19099" xr:uid="{00000000-0005-0000-0000-00009B4A0000}"/>
    <cellStyle name="Normal 2 2 2 3 33 5 3" xfId="19100" xr:uid="{00000000-0005-0000-0000-00009C4A0000}"/>
    <cellStyle name="Normal 2 2 2 3 33 5 4" xfId="19101" xr:uid="{00000000-0005-0000-0000-00009D4A0000}"/>
    <cellStyle name="Normal 2 2 2 3 33 5 5" xfId="19102" xr:uid="{00000000-0005-0000-0000-00009E4A0000}"/>
    <cellStyle name="Normal 2 2 2 3 33 5 6" xfId="19103" xr:uid="{00000000-0005-0000-0000-00009F4A0000}"/>
    <cellStyle name="Normal 2 2 2 3 33 5 7" xfId="19104" xr:uid="{00000000-0005-0000-0000-0000A04A0000}"/>
    <cellStyle name="Normal 2 2 2 3 33 5 8" xfId="19105" xr:uid="{00000000-0005-0000-0000-0000A14A0000}"/>
    <cellStyle name="Normal 2 2 2 3 33 5 9" xfId="19106" xr:uid="{00000000-0005-0000-0000-0000A24A0000}"/>
    <cellStyle name="Normal 2 2 2 3 33 6" xfId="19107" xr:uid="{00000000-0005-0000-0000-0000A34A0000}"/>
    <cellStyle name="Normal 2 2 2 3 33 7" xfId="19108" xr:uid="{00000000-0005-0000-0000-0000A44A0000}"/>
    <cellStyle name="Normal 2 2 2 3 33 8" xfId="19109" xr:uid="{00000000-0005-0000-0000-0000A54A0000}"/>
    <cellStyle name="Normal 2 2 2 3 33 9" xfId="19110" xr:uid="{00000000-0005-0000-0000-0000A64A0000}"/>
    <cellStyle name="Normal 2 2 2 3 34" xfId="19111" xr:uid="{00000000-0005-0000-0000-0000A74A0000}"/>
    <cellStyle name="Normal 2 2 2 3 34 10" xfId="19112" xr:uid="{00000000-0005-0000-0000-0000A84A0000}"/>
    <cellStyle name="Normal 2 2 2 3 34 2" xfId="19113" xr:uid="{00000000-0005-0000-0000-0000A94A0000}"/>
    <cellStyle name="Normal 2 2 2 3 34 3" xfId="19114" xr:uid="{00000000-0005-0000-0000-0000AA4A0000}"/>
    <cellStyle name="Normal 2 2 2 3 34 4" xfId="19115" xr:uid="{00000000-0005-0000-0000-0000AB4A0000}"/>
    <cellStyle name="Normal 2 2 2 3 34 5" xfId="19116" xr:uid="{00000000-0005-0000-0000-0000AC4A0000}"/>
    <cellStyle name="Normal 2 2 2 3 34 6" xfId="19117" xr:uid="{00000000-0005-0000-0000-0000AD4A0000}"/>
    <cellStyle name="Normal 2 2 2 3 34 7" xfId="19118" xr:uid="{00000000-0005-0000-0000-0000AE4A0000}"/>
    <cellStyle name="Normal 2 2 2 3 34 8" xfId="19119" xr:uid="{00000000-0005-0000-0000-0000AF4A0000}"/>
    <cellStyle name="Normal 2 2 2 3 34 9" xfId="19120" xr:uid="{00000000-0005-0000-0000-0000B04A0000}"/>
    <cellStyle name="Normal 2 2 2 3 35" xfId="19121" xr:uid="{00000000-0005-0000-0000-0000B14A0000}"/>
    <cellStyle name="Normal 2 2 2 3 35 10" xfId="19122" xr:uid="{00000000-0005-0000-0000-0000B24A0000}"/>
    <cellStyle name="Normal 2 2 2 3 35 2" xfId="19123" xr:uid="{00000000-0005-0000-0000-0000B34A0000}"/>
    <cellStyle name="Normal 2 2 2 3 35 3" xfId="19124" xr:uid="{00000000-0005-0000-0000-0000B44A0000}"/>
    <cellStyle name="Normal 2 2 2 3 35 4" xfId="19125" xr:uid="{00000000-0005-0000-0000-0000B54A0000}"/>
    <cellStyle name="Normal 2 2 2 3 35 5" xfId="19126" xr:uid="{00000000-0005-0000-0000-0000B64A0000}"/>
    <cellStyle name="Normal 2 2 2 3 35 6" xfId="19127" xr:uid="{00000000-0005-0000-0000-0000B74A0000}"/>
    <cellStyle name="Normal 2 2 2 3 35 7" xfId="19128" xr:uid="{00000000-0005-0000-0000-0000B84A0000}"/>
    <cellStyle name="Normal 2 2 2 3 35 8" xfId="19129" xr:uid="{00000000-0005-0000-0000-0000B94A0000}"/>
    <cellStyle name="Normal 2 2 2 3 35 9" xfId="19130" xr:uid="{00000000-0005-0000-0000-0000BA4A0000}"/>
    <cellStyle name="Normal 2 2 2 3 36" xfId="19131" xr:uid="{00000000-0005-0000-0000-0000BB4A0000}"/>
    <cellStyle name="Normal 2 2 2 3 36 10" xfId="19132" xr:uid="{00000000-0005-0000-0000-0000BC4A0000}"/>
    <cellStyle name="Normal 2 2 2 3 36 2" xfId="19133" xr:uid="{00000000-0005-0000-0000-0000BD4A0000}"/>
    <cellStyle name="Normal 2 2 2 3 36 3" xfId="19134" xr:uid="{00000000-0005-0000-0000-0000BE4A0000}"/>
    <cellStyle name="Normal 2 2 2 3 36 4" xfId="19135" xr:uid="{00000000-0005-0000-0000-0000BF4A0000}"/>
    <cellStyle name="Normal 2 2 2 3 36 5" xfId="19136" xr:uid="{00000000-0005-0000-0000-0000C04A0000}"/>
    <cellStyle name="Normal 2 2 2 3 36 6" xfId="19137" xr:uid="{00000000-0005-0000-0000-0000C14A0000}"/>
    <cellStyle name="Normal 2 2 2 3 36 7" xfId="19138" xr:uid="{00000000-0005-0000-0000-0000C24A0000}"/>
    <cellStyle name="Normal 2 2 2 3 36 8" xfId="19139" xr:uid="{00000000-0005-0000-0000-0000C34A0000}"/>
    <cellStyle name="Normal 2 2 2 3 36 9" xfId="19140" xr:uid="{00000000-0005-0000-0000-0000C44A0000}"/>
    <cellStyle name="Normal 2 2 2 3 37" xfId="19141" xr:uid="{00000000-0005-0000-0000-0000C54A0000}"/>
    <cellStyle name="Normal 2 2 2 3 37 10" xfId="19142" xr:uid="{00000000-0005-0000-0000-0000C64A0000}"/>
    <cellStyle name="Normal 2 2 2 3 37 2" xfId="19143" xr:uid="{00000000-0005-0000-0000-0000C74A0000}"/>
    <cellStyle name="Normal 2 2 2 3 37 3" xfId="19144" xr:uid="{00000000-0005-0000-0000-0000C84A0000}"/>
    <cellStyle name="Normal 2 2 2 3 37 4" xfId="19145" xr:uid="{00000000-0005-0000-0000-0000C94A0000}"/>
    <cellStyle name="Normal 2 2 2 3 37 5" xfId="19146" xr:uid="{00000000-0005-0000-0000-0000CA4A0000}"/>
    <cellStyle name="Normal 2 2 2 3 37 6" xfId="19147" xr:uid="{00000000-0005-0000-0000-0000CB4A0000}"/>
    <cellStyle name="Normal 2 2 2 3 37 7" xfId="19148" xr:uid="{00000000-0005-0000-0000-0000CC4A0000}"/>
    <cellStyle name="Normal 2 2 2 3 37 8" xfId="19149" xr:uid="{00000000-0005-0000-0000-0000CD4A0000}"/>
    <cellStyle name="Normal 2 2 2 3 37 9" xfId="19150" xr:uid="{00000000-0005-0000-0000-0000CE4A0000}"/>
    <cellStyle name="Normal 2 2 2 3 38" xfId="19151" xr:uid="{00000000-0005-0000-0000-0000CF4A0000}"/>
    <cellStyle name="Normal 2 2 2 3 39" xfId="19152" xr:uid="{00000000-0005-0000-0000-0000D04A0000}"/>
    <cellStyle name="Normal 2 2 2 3 4" xfId="19153" xr:uid="{00000000-0005-0000-0000-0000D14A0000}"/>
    <cellStyle name="Normal 2 2 2 3 4 10" xfId="19154" xr:uid="{00000000-0005-0000-0000-0000D24A0000}"/>
    <cellStyle name="Normal 2 2 2 3 4 11" xfId="19155" xr:uid="{00000000-0005-0000-0000-0000D34A0000}"/>
    <cellStyle name="Normal 2 2 2 3 4 12" xfId="19156" xr:uid="{00000000-0005-0000-0000-0000D44A0000}"/>
    <cellStyle name="Normal 2 2 2 3 4 13" xfId="19157" xr:uid="{00000000-0005-0000-0000-0000D54A0000}"/>
    <cellStyle name="Normal 2 2 2 3 4 14" xfId="19158" xr:uid="{00000000-0005-0000-0000-0000D64A0000}"/>
    <cellStyle name="Normal 2 2 2 3 4 15" xfId="19159" xr:uid="{00000000-0005-0000-0000-0000D74A0000}"/>
    <cellStyle name="Normal 2 2 2 3 4 16" xfId="19160" xr:uid="{00000000-0005-0000-0000-0000D84A0000}"/>
    <cellStyle name="Normal 2 2 2 3 4 2" xfId="19161" xr:uid="{00000000-0005-0000-0000-0000D94A0000}"/>
    <cellStyle name="Normal 2 2 2 3 4 2 10" xfId="19162" xr:uid="{00000000-0005-0000-0000-0000DA4A0000}"/>
    <cellStyle name="Normal 2 2 2 3 4 2 2" xfId="19163" xr:uid="{00000000-0005-0000-0000-0000DB4A0000}"/>
    <cellStyle name="Normal 2 2 2 3 4 2 3" xfId="19164" xr:uid="{00000000-0005-0000-0000-0000DC4A0000}"/>
    <cellStyle name="Normal 2 2 2 3 4 2 4" xfId="19165" xr:uid="{00000000-0005-0000-0000-0000DD4A0000}"/>
    <cellStyle name="Normal 2 2 2 3 4 2 5" xfId="19166" xr:uid="{00000000-0005-0000-0000-0000DE4A0000}"/>
    <cellStyle name="Normal 2 2 2 3 4 2 6" xfId="19167" xr:uid="{00000000-0005-0000-0000-0000DF4A0000}"/>
    <cellStyle name="Normal 2 2 2 3 4 2 7" xfId="19168" xr:uid="{00000000-0005-0000-0000-0000E04A0000}"/>
    <cellStyle name="Normal 2 2 2 3 4 2 8" xfId="19169" xr:uid="{00000000-0005-0000-0000-0000E14A0000}"/>
    <cellStyle name="Normal 2 2 2 3 4 2 9" xfId="19170" xr:uid="{00000000-0005-0000-0000-0000E24A0000}"/>
    <cellStyle name="Normal 2 2 2 3 4 3" xfId="19171" xr:uid="{00000000-0005-0000-0000-0000E34A0000}"/>
    <cellStyle name="Normal 2 2 2 3 4 3 10" xfId="19172" xr:uid="{00000000-0005-0000-0000-0000E44A0000}"/>
    <cellStyle name="Normal 2 2 2 3 4 3 2" xfId="19173" xr:uid="{00000000-0005-0000-0000-0000E54A0000}"/>
    <cellStyle name="Normal 2 2 2 3 4 3 3" xfId="19174" xr:uid="{00000000-0005-0000-0000-0000E64A0000}"/>
    <cellStyle name="Normal 2 2 2 3 4 3 4" xfId="19175" xr:uid="{00000000-0005-0000-0000-0000E74A0000}"/>
    <cellStyle name="Normal 2 2 2 3 4 3 5" xfId="19176" xr:uid="{00000000-0005-0000-0000-0000E84A0000}"/>
    <cellStyle name="Normal 2 2 2 3 4 3 6" xfId="19177" xr:uid="{00000000-0005-0000-0000-0000E94A0000}"/>
    <cellStyle name="Normal 2 2 2 3 4 3 7" xfId="19178" xr:uid="{00000000-0005-0000-0000-0000EA4A0000}"/>
    <cellStyle name="Normal 2 2 2 3 4 3 8" xfId="19179" xr:uid="{00000000-0005-0000-0000-0000EB4A0000}"/>
    <cellStyle name="Normal 2 2 2 3 4 3 9" xfId="19180" xr:uid="{00000000-0005-0000-0000-0000EC4A0000}"/>
    <cellStyle name="Normal 2 2 2 3 4 4" xfId="19181" xr:uid="{00000000-0005-0000-0000-0000ED4A0000}"/>
    <cellStyle name="Normal 2 2 2 3 4 4 10" xfId="19182" xr:uid="{00000000-0005-0000-0000-0000EE4A0000}"/>
    <cellStyle name="Normal 2 2 2 3 4 4 2" xfId="19183" xr:uid="{00000000-0005-0000-0000-0000EF4A0000}"/>
    <cellStyle name="Normal 2 2 2 3 4 4 3" xfId="19184" xr:uid="{00000000-0005-0000-0000-0000F04A0000}"/>
    <cellStyle name="Normal 2 2 2 3 4 4 4" xfId="19185" xr:uid="{00000000-0005-0000-0000-0000F14A0000}"/>
    <cellStyle name="Normal 2 2 2 3 4 4 5" xfId="19186" xr:uid="{00000000-0005-0000-0000-0000F24A0000}"/>
    <cellStyle name="Normal 2 2 2 3 4 4 6" xfId="19187" xr:uid="{00000000-0005-0000-0000-0000F34A0000}"/>
    <cellStyle name="Normal 2 2 2 3 4 4 7" xfId="19188" xr:uid="{00000000-0005-0000-0000-0000F44A0000}"/>
    <cellStyle name="Normal 2 2 2 3 4 4 8" xfId="19189" xr:uid="{00000000-0005-0000-0000-0000F54A0000}"/>
    <cellStyle name="Normal 2 2 2 3 4 4 9" xfId="19190" xr:uid="{00000000-0005-0000-0000-0000F64A0000}"/>
    <cellStyle name="Normal 2 2 2 3 4 5" xfId="19191" xr:uid="{00000000-0005-0000-0000-0000F74A0000}"/>
    <cellStyle name="Normal 2 2 2 3 4 5 10" xfId="19192" xr:uid="{00000000-0005-0000-0000-0000F84A0000}"/>
    <cellStyle name="Normal 2 2 2 3 4 5 2" xfId="19193" xr:uid="{00000000-0005-0000-0000-0000F94A0000}"/>
    <cellStyle name="Normal 2 2 2 3 4 5 3" xfId="19194" xr:uid="{00000000-0005-0000-0000-0000FA4A0000}"/>
    <cellStyle name="Normal 2 2 2 3 4 5 4" xfId="19195" xr:uid="{00000000-0005-0000-0000-0000FB4A0000}"/>
    <cellStyle name="Normal 2 2 2 3 4 5 5" xfId="19196" xr:uid="{00000000-0005-0000-0000-0000FC4A0000}"/>
    <cellStyle name="Normal 2 2 2 3 4 5 6" xfId="19197" xr:uid="{00000000-0005-0000-0000-0000FD4A0000}"/>
    <cellStyle name="Normal 2 2 2 3 4 5 7" xfId="19198" xr:uid="{00000000-0005-0000-0000-0000FE4A0000}"/>
    <cellStyle name="Normal 2 2 2 3 4 5 8" xfId="19199" xr:uid="{00000000-0005-0000-0000-0000FF4A0000}"/>
    <cellStyle name="Normal 2 2 2 3 4 5 9" xfId="19200" xr:uid="{00000000-0005-0000-0000-0000004B0000}"/>
    <cellStyle name="Normal 2 2 2 3 4 6" xfId="19201" xr:uid="{00000000-0005-0000-0000-0000014B0000}"/>
    <cellStyle name="Normal 2 2 2 3 4 7" xfId="19202" xr:uid="{00000000-0005-0000-0000-0000024B0000}"/>
    <cellStyle name="Normal 2 2 2 3 4 8" xfId="19203" xr:uid="{00000000-0005-0000-0000-0000034B0000}"/>
    <cellStyle name="Normal 2 2 2 3 4 9" xfId="19204" xr:uid="{00000000-0005-0000-0000-0000044B0000}"/>
    <cellStyle name="Normal 2 2 2 3 40" xfId="19205" xr:uid="{00000000-0005-0000-0000-0000054B0000}"/>
    <cellStyle name="Normal 2 2 2 3 41" xfId="19206" xr:uid="{00000000-0005-0000-0000-0000064B0000}"/>
    <cellStyle name="Normal 2 2 2 3 42" xfId="19207" xr:uid="{00000000-0005-0000-0000-0000074B0000}"/>
    <cellStyle name="Normal 2 2 2 3 43" xfId="19208" xr:uid="{00000000-0005-0000-0000-0000084B0000}"/>
    <cellStyle name="Normal 2 2 2 3 44" xfId="19209" xr:uid="{00000000-0005-0000-0000-0000094B0000}"/>
    <cellStyle name="Normal 2 2 2 3 45" xfId="19210" xr:uid="{00000000-0005-0000-0000-00000A4B0000}"/>
    <cellStyle name="Normal 2 2 2 3 46" xfId="19211" xr:uid="{00000000-0005-0000-0000-00000B4B0000}"/>
    <cellStyle name="Normal 2 2 2 3 47" xfId="19212" xr:uid="{00000000-0005-0000-0000-00000C4B0000}"/>
    <cellStyle name="Normal 2 2 2 3 48" xfId="19213" xr:uid="{00000000-0005-0000-0000-00000D4B0000}"/>
    <cellStyle name="Normal 2 2 2 3 49" xfId="421" xr:uid="{00000000-0005-0000-0000-0000A5010000}"/>
    <cellStyle name="Normal 2 2 2 3 5" xfId="19214" xr:uid="{00000000-0005-0000-0000-00000E4B0000}"/>
    <cellStyle name="Normal 2 2 2 3 5 10" xfId="19215" xr:uid="{00000000-0005-0000-0000-00000F4B0000}"/>
    <cellStyle name="Normal 2 2 2 3 5 11" xfId="19216" xr:uid="{00000000-0005-0000-0000-0000104B0000}"/>
    <cellStyle name="Normal 2 2 2 3 5 12" xfId="19217" xr:uid="{00000000-0005-0000-0000-0000114B0000}"/>
    <cellStyle name="Normal 2 2 2 3 5 13" xfId="19218" xr:uid="{00000000-0005-0000-0000-0000124B0000}"/>
    <cellStyle name="Normal 2 2 2 3 5 14" xfId="19219" xr:uid="{00000000-0005-0000-0000-0000134B0000}"/>
    <cellStyle name="Normal 2 2 2 3 5 15" xfId="19220" xr:uid="{00000000-0005-0000-0000-0000144B0000}"/>
    <cellStyle name="Normal 2 2 2 3 5 2" xfId="19221" xr:uid="{00000000-0005-0000-0000-0000154B0000}"/>
    <cellStyle name="Normal 2 2 2 3 5 2 10" xfId="19222" xr:uid="{00000000-0005-0000-0000-0000164B0000}"/>
    <cellStyle name="Normal 2 2 2 3 5 2 2" xfId="19223" xr:uid="{00000000-0005-0000-0000-0000174B0000}"/>
    <cellStyle name="Normal 2 2 2 3 5 2 3" xfId="19224" xr:uid="{00000000-0005-0000-0000-0000184B0000}"/>
    <cellStyle name="Normal 2 2 2 3 5 2 4" xfId="19225" xr:uid="{00000000-0005-0000-0000-0000194B0000}"/>
    <cellStyle name="Normal 2 2 2 3 5 2 5" xfId="19226" xr:uid="{00000000-0005-0000-0000-00001A4B0000}"/>
    <cellStyle name="Normal 2 2 2 3 5 2 6" xfId="19227" xr:uid="{00000000-0005-0000-0000-00001B4B0000}"/>
    <cellStyle name="Normal 2 2 2 3 5 2 7" xfId="19228" xr:uid="{00000000-0005-0000-0000-00001C4B0000}"/>
    <cellStyle name="Normal 2 2 2 3 5 2 8" xfId="19229" xr:uid="{00000000-0005-0000-0000-00001D4B0000}"/>
    <cellStyle name="Normal 2 2 2 3 5 2 9" xfId="19230" xr:uid="{00000000-0005-0000-0000-00001E4B0000}"/>
    <cellStyle name="Normal 2 2 2 3 5 3" xfId="19231" xr:uid="{00000000-0005-0000-0000-00001F4B0000}"/>
    <cellStyle name="Normal 2 2 2 3 5 3 10" xfId="19232" xr:uid="{00000000-0005-0000-0000-0000204B0000}"/>
    <cellStyle name="Normal 2 2 2 3 5 3 2" xfId="19233" xr:uid="{00000000-0005-0000-0000-0000214B0000}"/>
    <cellStyle name="Normal 2 2 2 3 5 3 3" xfId="19234" xr:uid="{00000000-0005-0000-0000-0000224B0000}"/>
    <cellStyle name="Normal 2 2 2 3 5 3 4" xfId="19235" xr:uid="{00000000-0005-0000-0000-0000234B0000}"/>
    <cellStyle name="Normal 2 2 2 3 5 3 5" xfId="19236" xr:uid="{00000000-0005-0000-0000-0000244B0000}"/>
    <cellStyle name="Normal 2 2 2 3 5 3 6" xfId="19237" xr:uid="{00000000-0005-0000-0000-0000254B0000}"/>
    <cellStyle name="Normal 2 2 2 3 5 3 7" xfId="19238" xr:uid="{00000000-0005-0000-0000-0000264B0000}"/>
    <cellStyle name="Normal 2 2 2 3 5 3 8" xfId="19239" xr:uid="{00000000-0005-0000-0000-0000274B0000}"/>
    <cellStyle name="Normal 2 2 2 3 5 3 9" xfId="19240" xr:uid="{00000000-0005-0000-0000-0000284B0000}"/>
    <cellStyle name="Normal 2 2 2 3 5 4" xfId="19241" xr:uid="{00000000-0005-0000-0000-0000294B0000}"/>
    <cellStyle name="Normal 2 2 2 3 5 4 10" xfId="19242" xr:uid="{00000000-0005-0000-0000-00002A4B0000}"/>
    <cellStyle name="Normal 2 2 2 3 5 4 2" xfId="19243" xr:uid="{00000000-0005-0000-0000-00002B4B0000}"/>
    <cellStyle name="Normal 2 2 2 3 5 4 3" xfId="19244" xr:uid="{00000000-0005-0000-0000-00002C4B0000}"/>
    <cellStyle name="Normal 2 2 2 3 5 4 4" xfId="19245" xr:uid="{00000000-0005-0000-0000-00002D4B0000}"/>
    <cellStyle name="Normal 2 2 2 3 5 4 5" xfId="19246" xr:uid="{00000000-0005-0000-0000-00002E4B0000}"/>
    <cellStyle name="Normal 2 2 2 3 5 4 6" xfId="19247" xr:uid="{00000000-0005-0000-0000-00002F4B0000}"/>
    <cellStyle name="Normal 2 2 2 3 5 4 7" xfId="19248" xr:uid="{00000000-0005-0000-0000-0000304B0000}"/>
    <cellStyle name="Normal 2 2 2 3 5 4 8" xfId="19249" xr:uid="{00000000-0005-0000-0000-0000314B0000}"/>
    <cellStyle name="Normal 2 2 2 3 5 4 9" xfId="19250" xr:uid="{00000000-0005-0000-0000-0000324B0000}"/>
    <cellStyle name="Normal 2 2 2 3 5 5" xfId="19251" xr:uid="{00000000-0005-0000-0000-0000334B0000}"/>
    <cellStyle name="Normal 2 2 2 3 5 5 10" xfId="19252" xr:uid="{00000000-0005-0000-0000-0000344B0000}"/>
    <cellStyle name="Normal 2 2 2 3 5 5 2" xfId="19253" xr:uid="{00000000-0005-0000-0000-0000354B0000}"/>
    <cellStyle name="Normal 2 2 2 3 5 5 3" xfId="19254" xr:uid="{00000000-0005-0000-0000-0000364B0000}"/>
    <cellStyle name="Normal 2 2 2 3 5 5 4" xfId="19255" xr:uid="{00000000-0005-0000-0000-0000374B0000}"/>
    <cellStyle name="Normal 2 2 2 3 5 5 5" xfId="19256" xr:uid="{00000000-0005-0000-0000-0000384B0000}"/>
    <cellStyle name="Normal 2 2 2 3 5 5 6" xfId="19257" xr:uid="{00000000-0005-0000-0000-0000394B0000}"/>
    <cellStyle name="Normal 2 2 2 3 5 5 7" xfId="19258" xr:uid="{00000000-0005-0000-0000-00003A4B0000}"/>
    <cellStyle name="Normal 2 2 2 3 5 5 8" xfId="19259" xr:uid="{00000000-0005-0000-0000-00003B4B0000}"/>
    <cellStyle name="Normal 2 2 2 3 5 5 9" xfId="19260" xr:uid="{00000000-0005-0000-0000-00003C4B0000}"/>
    <cellStyle name="Normal 2 2 2 3 5 6" xfId="19261" xr:uid="{00000000-0005-0000-0000-00003D4B0000}"/>
    <cellStyle name="Normal 2 2 2 3 5 7" xfId="19262" xr:uid="{00000000-0005-0000-0000-00003E4B0000}"/>
    <cellStyle name="Normal 2 2 2 3 5 8" xfId="19263" xr:uid="{00000000-0005-0000-0000-00003F4B0000}"/>
    <cellStyle name="Normal 2 2 2 3 5 9" xfId="19264" xr:uid="{00000000-0005-0000-0000-0000404B0000}"/>
    <cellStyle name="Normal 2 2 2 3 6" xfId="19265" xr:uid="{00000000-0005-0000-0000-0000414B0000}"/>
    <cellStyle name="Normal 2 2 2 3 6 10" xfId="19266" xr:uid="{00000000-0005-0000-0000-0000424B0000}"/>
    <cellStyle name="Normal 2 2 2 3 6 11" xfId="19267" xr:uid="{00000000-0005-0000-0000-0000434B0000}"/>
    <cellStyle name="Normal 2 2 2 3 6 12" xfId="19268" xr:uid="{00000000-0005-0000-0000-0000444B0000}"/>
    <cellStyle name="Normal 2 2 2 3 6 13" xfId="19269" xr:uid="{00000000-0005-0000-0000-0000454B0000}"/>
    <cellStyle name="Normal 2 2 2 3 6 14" xfId="19270" xr:uid="{00000000-0005-0000-0000-0000464B0000}"/>
    <cellStyle name="Normal 2 2 2 3 6 15" xfId="19271" xr:uid="{00000000-0005-0000-0000-0000474B0000}"/>
    <cellStyle name="Normal 2 2 2 3 6 2" xfId="19272" xr:uid="{00000000-0005-0000-0000-0000484B0000}"/>
    <cellStyle name="Normal 2 2 2 3 6 2 10" xfId="19273" xr:uid="{00000000-0005-0000-0000-0000494B0000}"/>
    <cellStyle name="Normal 2 2 2 3 6 2 2" xfId="19274" xr:uid="{00000000-0005-0000-0000-00004A4B0000}"/>
    <cellStyle name="Normal 2 2 2 3 6 2 3" xfId="19275" xr:uid="{00000000-0005-0000-0000-00004B4B0000}"/>
    <cellStyle name="Normal 2 2 2 3 6 2 4" xfId="19276" xr:uid="{00000000-0005-0000-0000-00004C4B0000}"/>
    <cellStyle name="Normal 2 2 2 3 6 2 5" xfId="19277" xr:uid="{00000000-0005-0000-0000-00004D4B0000}"/>
    <cellStyle name="Normal 2 2 2 3 6 2 6" xfId="19278" xr:uid="{00000000-0005-0000-0000-00004E4B0000}"/>
    <cellStyle name="Normal 2 2 2 3 6 2 7" xfId="19279" xr:uid="{00000000-0005-0000-0000-00004F4B0000}"/>
    <cellStyle name="Normal 2 2 2 3 6 2 8" xfId="19280" xr:uid="{00000000-0005-0000-0000-0000504B0000}"/>
    <cellStyle name="Normal 2 2 2 3 6 2 9" xfId="19281" xr:uid="{00000000-0005-0000-0000-0000514B0000}"/>
    <cellStyle name="Normal 2 2 2 3 6 3" xfId="19282" xr:uid="{00000000-0005-0000-0000-0000524B0000}"/>
    <cellStyle name="Normal 2 2 2 3 6 3 10" xfId="19283" xr:uid="{00000000-0005-0000-0000-0000534B0000}"/>
    <cellStyle name="Normal 2 2 2 3 6 3 2" xfId="19284" xr:uid="{00000000-0005-0000-0000-0000544B0000}"/>
    <cellStyle name="Normal 2 2 2 3 6 3 3" xfId="19285" xr:uid="{00000000-0005-0000-0000-0000554B0000}"/>
    <cellStyle name="Normal 2 2 2 3 6 3 4" xfId="19286" xr:uid="{00000000-0005-0000-0000-0000564B0000}"/>
    <cellStyle name="Normal 2 2 2 3 6 3 5" xfId="19287" xr:uid="{00000000-0005-0000-0000-0000574B0000}"/>
    <cellStyle name="Normal 2 2 2 3 6 3 6" xfId="19288" xr:uid="{00000000-0005-0000-0000-0000584B0000}"/>
    <cellStyle name="Normal 2 2 2 3 6 3 7" xfId="19289" xr:uid="{00000000-0005-0000-0000-0000594B0000}"/>
    <cellStyle name="Normal 2 2 2 3 6 3 8" xfId="19290" xr:uid="{00000000-0005-0000-0000-00005A4B0000}"/>
    <cellStyle name="Normal 2 2 2 3 6 3 9" xfId="19291" xr:uid="{00000000-0005-0000-0000-00005B4B0000}"/>
    <cellStyle name="Normal 2 2 2 3 6 4" xfId="19292" xr:uid="{00000000-0005-0000-0000-00005C4B0000}"/>
    <cellStyle name="Normal 2 2 2 3 6 4 10" xfId="19293" xr:uid="{00000000-0005-0000-0000-00005D4B0000}"/>
    <cellStyle name="Normal 2 2 2 3 6 4 2" xfId="19294" xr:uid="{00000000-0005-0000-0000-00005E4B0000}"/>
    <cellStyle name="Normal 2 2 2 3 6 4 3" xfId="19295" xr:uid="{00000000-0005-0000-0000-00005F4B0000}"/>
    <cellStyle name="Normal 2 2 2 3 6 4 4" xfId="19296" xr:uid="{00000000-0005-0000-0000-0000604B0000}"/>
    <cellStyle name="Normal 2 2 2 3 6 4 5" xfId="19297" xr:uid="{00000000-0005-0000-0000-0000614B0000}"/>
    <cellStyle name="Normal 2 2 2 3 6 4 6" xfId="19298" xr:uid="{00000000-0005-0000-0000-0000624B0000}"/>
    <cellStyle name="Normal 2 2 2 3 6 4 7" xfId="19299" xr:uid="{00000000-0005-0000-0000-0000634B0000}"/>
    <cellStyle name="Normal 2 2 2 3 6 4 8" xfId="19300" xr:uid="{00000000-0005-0000-0000-0000644B0000}"/>
    <cellStyle name="Normal 2 2 2 3 6 4 9" xfId="19301" xr:uid="{00000000-0005-0000-0000-0000654B0000}"/>
    <cellStyle name="Normal 2 2 2 3 6 5" xfId="19302" xr:uid="{00000000-0005-0000-0000-0000664B0000}"/>
    <cellStyle name="Normal 2 2 2 3 6 5 10" xfId="19303" xr:uid="{00000000-0005-0000-0000-0000674B0000}"/>
    <cellStyle name="Normal 2 2 2 3 6 5 2" xfId="19304" xr:uid="{00000000-0005-0000-0000-0000684B0000}"/>
    <cellStyle name="Normal 2 2 2 3 6 5 3" xfId="19305" xr:uid="{00000000-0005-0000-0000-0000694B0000}"/>
    <cellStyle name="Normal 2 2 2 3 6 5 4" xfId="19306" xr:uid="{00000000-0005-0000-0000-00006A4B0000}"/>
    <cellStyle name="Normal 2 2 2 3 6 5 5" xfId="19307" xr:uid="{00000000-0005-0000-0000-00006B4B0000}"/>
    <cellStyle name="Normal 2 2 2 3 6 5 6" xfId="19308" xr:uid="{00000000-0005-0000-0000-00006C4B0000}"/>
    <cellStyle name="Normal 2 2 2 3 6 5 7" xfId="19309" xr:uid="{00000000-0005-0000-0000-00006D4B0000}"/>
    <cellStyle name="Normal 2 2 2 3 6 5 8" xfId="19310" xr:uid="{00000000-0005-0000-0000-00006E4B0000}"/>
    <cellStyle name="Normal 2 2 2 3 6 5 9" xfId="19311" xr:uid="{00000000-0005-0000-0000-00006F4B0000}"/>
    <cellStyle name="Normal 2 2 2 3 6 6" xfId="19312" xr:uid="{00000000-0005-0000-0000-0000704B0000}"/>
    <cellStyle name="Normal 2 2 2 3 6 7" xfId="19313" xr:uid="{00000000-0005-0000-0000-0000714B0000}"/>
    <cellStyle name="Normal 2 2 2 3 6 8" xfId="19314" xr:uid="{00000000-0005-0000-0000-0000724B0000}"/>
    <cellStyle name="Normal 2 2 2 3 6 9" xfId="19315" xr:uid="{00000000-0005-0000-0000-0000734B0000}"/>
    <cellStyle name="Normal 2 2 2 3 7" xfId="19316" xr:uid="{00000000-0005-0000-0000-0000744B0000}"/>
    <cellStyle name="Normal 2 2 2 3 7 10" xfId="19317" xr:uid="{00000000-0005-0000-0000-0000754B0000}"/>
    <cellStyle name="Normal 2 2 2 3 7 11" xfId="19318" xr:uid="{00000000-0005-0000-0000-0000764B0000}"/>
    <cellStyle name="Normal 2 2 2 3 7 12" xfId="19319" xr:uid="{00000000-0005-0000-0000-0000774B0000}"/>
    <cellStyle name="Normal 2 2 2 3 7 13" xfId="19320" xr:uid="{00000000-0005-0000-0000-0000784B0000}"/>
    <cellStyle name="Normal 2 2 2 3 7 14" xfId="19321" xr:uid="{00000000-0005-0000-0000-0000794B0000}"/>
    <cellStyle name="Normal 2 2 2 3 7 15" xfId="19322" xr:uid="{00000000-0005-0000-0000-00007A4B0000}"/>
    <cellStyle name="Normal 2 2 2 3 7 2" xfId="19323" xr:uid="{00000000-0005-0000-0000-00007B4B0000}"/>
    <cellStyle name="Normal 2 2 2 3 7 2 10" xfId="19324" xr:uid="{00000000-0005-0000-0000-00007C4B0000}"/>
    <cellStyle name="Normal 2 2 2 3 7 2 2" xfId="19325" xr:uid="{00000000-0005-0000-0000-00007D4B0000}"/>
    <cellStyle name="Normal 2 2 2 3 7 2 3" xfId="19326" xr:uid="{00000000-0005-0000-0000-00007E4B0000}"/>
    <cellStyle name="Normal 2 2 2 3 7 2 4" xfId="19327" xr:uid="{00000000-0005-0000-0000-00007F4B0000}"/>
    <cellStyle name="Normal 2 2 2 3 7 2 5" xfId="19328" xr:uid="{00000000-0005-0000-0000-0000804B0000}"/>
    <cellStyle name="Normal 2 2 2 3 7 2 6" xfId="19329" xr:uid="{00000000-0005-0000-0000-0000814B0000}"/>
    <cellStyle name="Normal 2 2 2 3 7 2 7" xfId="19330" xr:uid="{00000000-0005-0000-0000-0000824B0000}"/>
    <cellStyle name="Normal 2 2 2 3 7 2 8" xfId="19331" xr:uid="{00000000-0005-0000-0000-0000834B0000}"/>
    <cellStyle name="Normal 2 2 2 3 7 2 9" xfId="19332" xr:uid="{00000000-0005-0000-0000-0000844B0000}"/>
    <cellStyle name="Normal 2 2 2 3 7 3" xfId="19333" xr:uid="{00000000-0005-0000-0000-0000854B0000}"/>
    <cellStyle name="Normal 2 2 2 3 7 3 10" xfId="19334" xr:uid="{00000000-0005-0000-0000-0000864B0000}"/>
    <cellStyle name="Normal 2 2 2 3 7 3 2" xfId="19335" xr:uid="{00000000-0005-0000-0000-0000874B0000}"/>
    <cellStyle name="Normal 2 2 2 3 7 3 3" xfId="19336" xr:uid="{00000000-0005-0000-0000-0000884B0000}"/>
    <cellStyle name="Normal 2 2 2 3 7 3 4" xfId="19337" xr:uid="{00000000-0005-0000-0000-0000894B0000}"/>
    <cellStyle name="Normal 2 2 2 3 7 3 5" xfId="19338" xr:uid="{00000000-0005-0000-0000-00008A4B0000}"/>
    <cellStyle name="Normal 2 2 2 3 7 3 6" xfId="19339" xr:uid="{00000000-0005-0000-0000-00008B4B0000}"/>
    <cellStyle name="Normal 2 2 2 3 7 3 7" xfId="19340" xr:uid="{00000000-0005-0000-0000-00008C4B0000}"/>
    <cellStyle name="Normal 2 2 2 3 7 3 8" xfId="19341" xr:uid="{00000000-0005-0000-0000-00008D4B0000}"/>
    <cellStyle name="Normal 2 2 2 3 7 3 9" xfId="19342" xr:uid="{00000000-0005-0000-0000-00008E4B0000}"/>
    <cellStyle name="Normal 2 2 2 3 7 4" xfId="19343" xr:uid="{00000000-0005-0000-0000-00008F4B0000}"/>
    <cellStyle name="Normal 2 2 2 3 7 4 10" xfId="19344" xr:uid="{00000000-0005-0000-0000-0000904B0000}"/>
    <cellStyle name="Normal 2 2 2 3 7 4 2" xfId="19345" xr:uid="{00000000-0005-0000-0000-0000914B0000}"/>
    <cellStyle name="Normal 2 2 2 3 7 4 3" xfId="19346" xr:uid="{00000000-0005-0000-0000-0000924B0000}"/>
    <cellStyle name="Normal 2 2 2 3 7 4 4" xfId="19347" xr:uid="{00000000-0005-0000-0000-0000934B0000}"/>
    <cellStyle name="Normal 2 2 2 3 7 4 5" xfId="19348" xr:uid="{00000000-0005-0000-0000-0000944B0000}"/>
    <cellStyle name="Normal 2 2 2 3 7 4 6" xfId="19349" xr:uid="{00000000-0005-0000-0000-0000954B0000}"/>
    <cellStyle name="Normal 2 2 2 3 7 4 7" xfId="19350" xr:uid="{00000000-0005-0000-0000-0000964B0000}"/>
    <cellStyle name="Normal 2 2 2 3 7 4 8" xfId="19351" xr:uid="{00000000-0005-0000-0000-0000974B0000}"/>
    <cellStyle name="Normal 2 2 2 3 7 4 9" xfId="19352" xr:uid="{00000000-0005-0000-0000-0000984B0000}"/>
    <cellStyle name="Normal 2 2 2 3 7 5" xfId="19353" xr:uid="{00000000-0005-0000-0000-0000994B0000}"/>
    <cellStyle name="Normal 2 2 2 3 7 5 10" xfId="19354" xr:uid="{00000000-0005-0000-0000-00009A4B0000}"/>
    <cellStyle name="Normal 2 2 2 3 7 5 2" xfId="19355" xr:uid="{00000000-0005-0000-0000-00009B4B0000}"/>
    <cellStyle name="Normal 2 2 2 3 7 5 3" xfId="19356" xr:uid="{00000000-0005-0000-0000-00009C4B0000}"/>
    <cellStyle name="Normal 2 2 2 3 7 5 4" xfId="19357" xr:uid="{00000000-0005-0000-0000-00009D4B0000}"/>
    <cellStyle name="Normal 2 2 2 3 7 5 5" xfId="19358" xr:uid="{00000000-0005-0000-0000-00009E4B0000}"/>
    <cellStyle name="Normal 2 2 2 3 7 5 6" xfId="19359" xr:uid="{00000000-0005-0000-0000-00009F4B0000}"/>
    <cellStyle name="Normal 2 2 2 3 7 5 7" xfId="19360" xr:uid="{00000000-0005-0000-0000-0000A04B0000}"/>
    <cellStyle name="Normal 2 2 2 3 7 5 8" xfId="19361" xr:uid="{00000000-0005-0000-0000-0000A14B0000}"/>
    <cellStyle name="Normal 2 2 2 3 7 5 9" xfId="19362" xr:uid="{00000000-0005-0000-0000-0000A24B0000}"/>
    <cellStyle name="Normal 2 2 2 3 7 6" xfId="19363" xr:uid="{00000000-0005-0000-0000-0000A34B0000}"/>
    <cellStyle name="Normal 2 2 2 3 7 7" xfId="19364" xr:uid="{00000000-0005-0000-0000-0000A44B0000}"/>
    <cellStyle name="Normal 2 2 2 3 7 8" xfId="19365" xr:uid="{00000000-0005-0000-0000-0000A54B0000}"/>
    <cellStyle name="Normal 2 2 2 3 7 9" xfId="19366" xr:uid="{00000000-0005-0000-0000-0000A64B0000}"/>
    <cellStyle name="Normal 2 2 2 3 8" xfId="19367" xr:uid="{00000000-0005-0000-0000-0000A74B0000}"/>
    <cellStyle name="Normal 2 2 2 3 8 10" xfId="19368" xr:uid="{00000000-0005-0000-0000-0000A84B0000}"/>
    <cellStyle name="Normal 2 2 2 3 8 11" xfId="19369" xr:uid="{00000000-0005-0000-0000-0000A94B0000}"/>
    <cellStyle name="Normal 2 2 2 3 8 12" xfId="19370" xr:uid="{00000000-0005-0000-0000-0000AA4B0000}"/>
    <cellStyle name="Normal 2 2 2 3 8 13" xfId="19371" xr:uid="{00000000-0005-0000-0000-0000AB4B0000}"/>
    <cellStyle name="Normal 2 2 2 3 8 14" xfId="19372" xr:uid="{00000000-0005-0000-0000-0000AC4B0000}"/>
    <cellStyle name="Normal 2 2 2 3 8 2" xfId="19373" xr:uid="{00000000-0005-0000-0000-0000AD4B0000}"/>
    <cellStyle name="Normal 2 2 2 3 8 2 10" xfId="19374" xr:uid="{00000000-0005-0000-0000-0000AE4B0000}"/>
    <cellStyle name="Normal 2 2 2 3 8 2 2" xfId="19375" xr:uid="{00000000-0005-0000-0000-0000AF4B0000}"/>
    <cellStyle name="Normal 2 2 2 3 8 2 3" xfId="19376" xr:uid="{00000000-0005-0000-0000-0000B04B0000}"/>
    <cellStyle name="Normal 2 2 2 3 8 2 4" xfId="19377" xr:uid="{00000000-0005-0000-0000-0000B14B0000}"/>
    <cellStyle name="Normal 2 2 2 3 8 2 5" xfId="19378" xr:uid="{00000000-0005-0000-0000-0000B24B0000}"/>
    <cellStyle name="Normal 2 2 2 3 8 2 6" xfId="19379" xr:uid="{00000000-0005-0000-0000-0000B34B0000}"/>
    <cellStyle name="Normal 2 2 2 3 8 2 7" xfId="19380" xr:uid="{00000000-0005-0000-0000-0000B44B0000}"/>
    <cellStyle name="Normal 2 2 2 3 8 2 8" xfId="19381" xr:uid="{00000000-0005-0000-0000-0000B54B0000}"/>
    <cellStyle name="Normal 2 2 2 3 8 2 9" xfId="19382" xr:uid="{00000000-0005-0000-0000-0000B64B0000}"/>
    <cellStyle name="Normal 2 2 2 3 8 3" xfId="19383" xr:uid="{00000000-0005-0000-0000-0000B74B0000}"/>
    <cellStyle name="Normal 2 2 2 3 8 3 10" xfId="19384" xr:uid="{00000000-0005-0000-0000-0000B84B0000}"/>
    <cellStyle name="Normal 2 2 2 3 8 3 2" xfId="19385" xr:uid="{00000000-0005-0000-0000-0000B94B0000}"/>
    <cellStyle name="Normal 2 2 2 3 8 3 3" xfId="19386" xr:uid="{00000000-0005-0000-0000-0000BA4B0000}"/>
    <cellStyle name="Normal 2 2 2 3 8 3 4" xfId="19387" xr:uid="{00000000-0005-0000-0000-0000BB4B0000}"/>
    <cellStyle name="Normal 2 2 2 3 8 3 5" xfId="19388" xr:uid="{00000000-0005-0000-0000-0000BC4B0000}"/>
    <cellStyle name="Normal 2 2 2 3 8 3 6" xfId="19389" xr:uid="{00000000-0005-0000-0000-0000BD4B0000}"/>
    <cellStyle name="Normal 2 2 2 3 8 3 7" xfId="19390" xr:uid="{00000000-0005-0000-0000-0000BE4B0000}"/>
    <cellStyle name="Normal 2 2 2 3 8 3 8" xfId="19391" xr:uid="{00000000-0005-0000-0000-0000BF4B0000}"/>
    <cellStyle name="Normal 2 2 2 3 8 3 9" xfId="19392" xr:uid="{00000000-0005-0000-0000-0000C04B0000}"/>
    <cellStyle name="Normal 2 2 2 3 8 4" xfId="19393" xr:uid="{00000000-0005-0000-0000-0000C14B0000}"/>
    <cellStyle name="Normal 2 2 2 3 8 4 10" xfId="19394" xr:uid="{00000000-0005-0000-0000-0000C24B0000}"/>
    <cellStyle name="Normal 2 2 2 3 8 4 2" xfId="19395" xr:uid="{00000000-0005-0000-0000-0000C34B0000}"/>
    <cellStyle name="Normal 2 2 2 3 8 4 3" xfId="19396" xr:uid="{00000000-0005-0000-0000-0000C44B0000}"/>
    <cellStyle name="Normal 2 2 2 3 8 4 4" xfId="19397" xr:uid="{00000000-0005-0000-0000-0000C54B0000}"/>
    <cellStyle name="Normal 2 2 2 3 8 4 5" xfId="19398" xr:uid="{00000000-0005-0000-0000-0000C64B0000}"/>
    <cellStyle name="Normal 2 2 2 3 8 4 6" xfId="19399" xr:uid="{00000000-0005-0000-0000-0000C74B0000}"/>
    <cellStyle name="Normal 2 2 2 3 8 4 7" xfId="19400" xr:uid="{00000000-0005-0000-0000-0000C84B0000}"/>
    <cellStyle name="Normal 2 2 2 3 8 4 8" xfId="19401" xr:uid="{00000000-0005-0000-0000-0000C94B0000}"/>
    <cellStyle name="Normal 2 2 2 3 8 4 9" xfId="19402" xr:uid="{00000000-0005-0000-0000-0000CA4B0000}"/>
    <cellStyle name="Normal 2 2 2 3 8 5" xfId="19403" xr:uid="{00000000-0005-0000-0000-0000CB4B0000}"/>
    <cellStyle name="Normal 2 2 2 3 8 5 10" xfId="19404" xr:uid="{00000000-0005-0000-0000-0000CC4B0000}"/>
    <cellStyle name="Normal 2 2 2 3 8 5 2" xfId="19405" xr:uid="{00000000-0005-0000-0000-0000CD4B0000}"/>
    <cellStyle name="Normal 2 2 2 3 8 5 3" xfId="19406" xr:uid="{00000000-0005-0000-0000-0000CE4B0000}"/>
    <cellStyle name="Normal 2 2 2 3 8 5 4" xfId="19407" xr:uid="{00000000-0005-0000-0000-0000CF4B0000}"/>
    <cellStyle name="Normal 2 2 2 3 8 5 5" xfId="19408" xr:uid="{00000000-0005-0000-0000-0000D04B0000}"/>
    <cellStyle name="Normal 2 2 2 3 8 5 6" xfId="19409" xr:uid="{00000000-0005-0000-0000-0000D14B0000}"/>
    <cellStyle name="Normal 2 2 2 3 8 5 7" xfId="19410" xr:uid="{00000000-0005-0000-0000-0000D24B0000}"/>
    <cellStyle name="Normal 2 2 2 3 8 5 8" xfId="19411" xr:uid="{00000000-0005-0000-0000-0000D34B0000}"/>
    <cellStyle name="Normal 2 2 2 3 8 5 9" xfId="19412" xr:uid="{00000000-0005-0000-0000-0000D44B0000}"/>
    <cellStyle name="Normal 2 2 2 3 8 6" xfId="19413" xr:uid="{00000000-0005-0000-0000-0000D54B0000}"/>
    <cellStyle name="Normal 2 2 2 3 8 7" xfId="19414" xr:uid="{00000000-0005-0000-0000-0000D64B0000}"/>
    <cellStyle name="Normal 2 2 2 3 8 8" xfId="19415" xr:uid="{00000000-0005-0000-0000-0000D74B0000}"/>
    <cellStyle name="Normal 2 2 2 3 8 9" xfId="19416" xr:uid="{00000000-0005-0000-0000-0000D84B0000}"/>
    <cellStyle name="Normal 2 2 2 3 9" xfId="19417" xr:uid="{00000000-0005-0000-0000-0000D94B0000}"/>
    <cellStyle name="Normal 2 2 2 3 9 10" xfId="19418" xr:uid="{00000000-0005-0000-0000-0000DA4B0000}"/>
    <cellStyle name="Normal 2 2 2 3 9 11" xfId="19419" xr:uid="{00000000-0005-0000-0000-0000DB4B0000}"/>
    <cellStyle name="Normal 2 2 2 3 9 12" xfId="19420" xr:uid="{00000000-0005-0000-0000-0000DC4B0000}"/>
    <cellStyle name="Normal 2 2 2 3 9 13" xfId="19421" xr:uid="{00000000-0005-0000-0000-0000DD4B0000}"/>
    <cellStyle name="Normal 2 2 2 3 9 14" xfId="19422" xr:uid="{00000000-0005-0000-0000-0000DE4B0000}"/>
    <cellStyle name="Normal 2 2 2 3 9 2" xfId="19423" xr:uid="{00000000-0005-0000-0000-0000DF4B0000}"/>
    <cellStyle name="Normal 2 2 2 3 9 2 10" xfId="19424" xr:uid="{00000000-0005-0000-0000-0000E04B0000}"/>
    <cellStyle name="Normal 2 2 2 3 9 2 2" xfId="19425" xr:uid="{00000000-0005-0000-0000-0000E14B0000}"/>
    <cellStyle name="Normal 2 2 2 3 9 2 3" xfId="19426" xr:uid="{00000000-0005-0000-0000-0000E24B0000}"/>
    <cellStyle name="Normal 2 2 2 3 9 2 4" xfId="19427" xr:uid="{00000000-0005-0000-0000-0000E34B0000}"/>
    <cellStyle name="Normal 2 2 2 3 9 2 5" xfId="19428" xr:uid="{00000000-0005-0000-0000-0000E44B0000}"/>
    <cellStyle name="Normal 2 2 2 3 9 2 6" xfId="19429" xr:uid="{00000000-0005-0000-0000-0000E54B0000}"/>
    <cellStyle name="Normal 2 2 2 3 9 2 7" xfId="19430" xr:uid="{00000000-0005-0000-0000-0000E64B0000}"/>
    <cellStyle name="Normal 2 2 2 3 9 2 8" xfId="19431" xr:uid="{00000000-0005-0000-0000-0000E74B0000}"/>
    <cellStyle name="Normal 2 2 2 3 9 2 9" xfId="19432" xr:uid="{00000000-0005-0000-0000-0000E84B0000}"/>
    <cellStyle name="Normal 2 2 2 3 9 3" xfId="19433" xr:uid="{00000000-0005-0000-0000-0000E94B0000}"/>
    <cellStyle name="Normal 2 2 2 3 9 3 10" xfId="19434" xr:uid="{00000000-0005-0000-0000-0000EA4B0000}"/>
    <cellStyle name="Normal 2 2 2 3 9 3 2" xfId="19435" xr:uid="{00000000-0005-0000-0000-0000EB4B0000}"/>
    <cellStyle name="Normal 2 2 2 3 9 3 3" xfId="19436" xr:uid="{00000000-0005-0000-0000-0000EC4B0000}"/>
    <cellStyle name="Normal 2 2 2 3 9 3 4" xfId="19437" xr:uid="{00000000-0005-0000-0000-0000ED4B0000}"/>
    <cellStyle name="Normal 2 2 2 3 9 3 5" xfId="19438" xr:uid="{00000000-0005-0000-0000-0000EE4B0000}"/>
    <cellStyle name="Normal 2 2 2 3 9 3 6" xfId="19439" xr:uid="{00000000-0005-0000-0000-0000EF4B0000}"/>
    <cellStyle name="Normal 2 2 2 3 9 3 7" xfId="19440" xr:uid="{00000000-0005-0000-0000-0000F04B0000}"/>
    <cellStyle name="Normal 2 2 2 3 9 3 8" xfId="19441" xr:uid="{00000000-0005-0000-0000-0000F14B0000}"/>
    <cellStyle name="Normal 2 2 2 3 9 3 9" xfId="19442" xr:uid="{00000000-0005-0000-0000-0000F24B0000}"/>
    <cellStyle name="Normal 2 2 2 3 9 4" xfId="19443" xr:uid="{00000000-0005-0000-0000-0000F34B0000}"/>
    <cellStyle name="Normal 2 2 2 3 9 4 10" xfId="19444" xr:uid="{00000000-0005-0000-0000-0000F44B0000}"/>
    <cellStyle name="Normal 2 2 2 3 9 4 2" xfId="19445" xr:uid="{00000000-0005-0000-0000-0000F54B0000}"/>
    <cellStyle name="Normal 2 2 2 3 9 4 3" xfId="19446" xr:uid="{00000000-0005-0000-0000-0000F64B0000}"/>
    <cellStyle name="Normal 2 2 2 3 9 4 4" xfId="19447" xr:uid="{00000000-0005-0000-0000-0000F74B0000}"/>
    <cellStyle name="Normal 2 2 2 3 9 4 5" xfId="19448" xr:uid="{00000000-0005-0000-0000-0000F84B0000}"/>
    <cellStyle name="Normal 2 2 2 3 9 4 6" xfId="19449" xr:uid="{00000000-0005-0000-0000-0000F94B0000}"/>
    <cellStyle name="Normal 2 2 2 3 9 4 7" xfId="19450" xr:uid="{00000000-0005-0000-0000-0000FA4B0000}"/>
    <cellStyle name="Normal 2 2 2 3 9 4 8" xfId="19451" xr:uid="{00000000-0005-0000-0000-0000FB4B0000}"/>
    <cellStyle name="Normal 2 2 2 3 9 4 9" xfId="19452" xr:uid="{00000000-0005-0000-0000-0000FC4B0000}"/>
    <cellStyle name="Normal 2 2 2 3 9 5" xfId="19453" xr:uid="{00000000-0005-0000-0000-0000FD4B0000}"/>
    <cellStyle name="Normal 2 2 2 3 9 5 10" xfId="19454" xr:uid="{00000000-0005-0000-0000-0000FE4B0000}"/>
    <cellStyle name="Normal 2 2 2 3 9 5 2" xfId="19455" xr:uid="{00000000-0005-0000-0000-0000FF4B0000}"/>
    <cellStyle name="Normal 2 2 2 3 9 5 3" xfId="19456" xr:uid="{00000000-0005-0000-0000-0000004C0000}"/>
    <cellStyle name="Normal 2 2 2 3 9 5 4" xfId="19457" xr:uid="{00000000-0005-0000-0000-0000014C0000}"/>
    <cellStyle name="Normal 2 2 2 3 9 5 5" xfId="19458" xr:uid="{00000000-0005-0000-0000-0000024C0000}"/>
    <cellStyle name="Normal 2 2 2 3 9 5 6" xfId="19459" xr:uid="{00000000-0005-0000-0000-0000034C0000}"/>
    <cellStyle name="Normal 2 2 2 3 9 5 7" xfId="19460" xr:uid="{00000000-0005-0000-0000-0000044C0000}"/>
    <cellStyle name="Normal 2 2 2 3 9 5 8" xfId="19461" xr:uid="{00000000-0005-0000-0000-0000054C0000}"/>
    <cellStyle name="Normal 2 2 2 3 9 5 9" xfId="19462" xr:uid="{00000000-0005-0000-0000-0000064C0000}"/>
    <cellStyle name="Normal 2 2 2 3 9 6" xfId="19463" xr:uid="{00000000-0005-0000-0000-0000074C0000}"/>
    <cellStyle name="Normal 2 2 2 3 9 7" xfId="19464" xr:uid="{00000000-0005-0000-0000-0000084C0000}"/>
    <cellStyle name="Normal 2 2 2 3 9 8" xfId="19465" xr:uid="{00000000-0005-0000-0000-0000094C0000}"/>
    <cellStyle name="Normal 2 2 2 3 9 9" xfId="19466" xr:uid="{00000000-0005-0000-0000-00000A4C0000}"/>
    <cellStyle name="Normal 2 2 2 30" xfId="19467" xr:uid="{00000000-0005-0000-0000-00000B4C0000}"/>
    <cellStyle name="Normal 2 2 2 30 10" xfId="19468" xr:uid="{00000000-0005-0000-0000-00000C4C0000}"/>
    <cellStyle name="Normal 2 2 2 30 11" xfId="19469" xr:uid="{00000000-0005-0000-0000-00000D4C0000}"/>
    <cellStyle name="Normal 2 2 2 30 12" xfId="19470" xr:uid="{00000000-0005-0000-0000-00000E4C0000}"/>
    <cellStyle name="Normal 2 2 2 30 13" xfId="19471" xr:uid="{00000000-0005-0000-0000-00000F4C0000}"/>
    <cellStyle name="Normal 2 2 2 30 14" xfId="19472" xr:uid="{00000000-0005-0000-0000-0000104C0000}"/>
    <cellStyle name="Normal 2 2 2 30 2" xfId="19473" xr:uid="{00000000-0005-0000-0000-0000114C0000}"/>
    <cellStyle name="Normal 2 2 2 30 2 10" xfId="19474" xr:uid="{00000000-0005-0000-0000-0000124C0000}"/>
    <cellStyle name="Normal 2 2 2 30 2 2" xfId="19475" xr:uid="{00000000-0005-0000-0000-0000134C0000}"/>
    <cellStyle name="Normal 2 2 2 30 2 3" xfId="19476" xr:uid="{00000000-0005-0000-0000-0000144C0000}"/>
    <cellStyle name="Normal 2 2 2 30 2 4" xfId="19477" xr:uid="{00000000-0005-0000-0000-0000154C0000}"/>
    <cellStyle name="Normal 2 2 2 30 2 5" xfId="19478" xr:uid="{00000000-0005-0000-0000-0000164C0000}"/>
    <cellStyle name="Normal 2 2 2 30 2 6" xfId="19479" xr:uid="{00000000-0005-0000-0000-0000174C0000}"/>
    <cellStyle name="Normal 2 2 2 30 2 7" xfId="19480" xr:uid="{00000000-0005-0000-0000-0000184C0000}"/>
    <cellStyle name="Normal 2 2 2 30 2 8" xfId="19481" xr:uid="{00000000-0005-0000-0000-0000194C0000}"/>
    <cellStyle name="Normal 2 2 2 30 2 9" xfId="19482" xr:uid="{00000000-0005-0000-0000-00001A4C0000}"/>
    <cellStyle name="Normal 2 2 2 30 3" xfId="19483" xr:uid="{00000000-0005-0000-0000-00001B4C0000}"/>
    <cellStyle name="Normal 2 2 2 30 3 10" xfId="19484" xr:uid="{00000000-0005-0000-0000-00001C4C0000}"/>
    <cellStyle name="Normal 2 2 2 30 3 2" xfId="19485" xr:uid="{00000000-0005-0000-0000-00001D4C0000}"/>
    <cellStyle name="Normal 2 2 2 30 3 3" xfId="19486" xr:uid="{00000000-0005-0000-0000-00001E4C0000}"/>
    <cellStyle name="Normal 2 2 2 30 3 4" xfId="19487" xr:uid="{00000000-0005-0000-0000-00001F4C0000}"/>
    <cellStyle name="Normal 2 2 2 30 3 5" xfId="19488" xr:uid="{00000000-0005-0000-0000-0000204C0000}"/>
    <cellStyle name="Normal 2 2 2 30 3 6" xfId="19489" xr:uid="{00000000-0005-0000-0000-0000214C0000}"/>
    <cellStyle name="Normal 2 2 2 30 3 7" xfId="19490" xr:uid="{00000000-0005-0000-0000-0000224C0000}"/>
    <cellStyle name="Normal 2 2 2 30 3 8" xfId="19491" xr:uid="{00000000-0005-0000-0000-0000234C0000}"/>
    <cellStyle name="Normal 2 2 2 30 3 9" xfId="19492" xr:uid="{00000000-0005-0000-0000-0000244C0000}"/>
    <cellStyle name="Normal 2 2 2 30 4" xfId="19493" xr:uid="{00000000-0005-0000-0000-0000254C0000}"/>
    <cellStyle name="Normal 2 2 2 30 4 10" xfId="19494" xr:uid="{00000000-0005-0000-0000-0000264C0000}"/>
    <cellStyle name="Normal 2 2 2 30 4 2" xfId="19495" xr:uid="{00000000-0005-0000-0000-0000274C0000}"/>
    <cellStyle name="Normal 2 2 2 30 4 3" xfId="19496" xr:uid="{00000000-0005-0000-0000-0000284C0000}"/>
    <cellStyle name="Normal 2 2 2 30 4 4" xfId="19497" xr:uid="{00000000-0005-0000-0000-0000294C0000}"/>
    <cellStyle name="Normal 2 2 2 30 4 5" xfId="19498" xr:uid="{00000000-0005-0000-0000-00002A4C0000}"/>
    <cellStyle name="Normal 2 2 2 30 4 6" xfId="19499" xr:uid="{00000000-0005-0000-0000-00002B4C0000}"/>
    <cellStyle name="Normal 2 2 2 30 4 7" xfId="19500" xr:uid="{00000000-0005-0000-0000-00002C4C0000}"/>
    <cellStyle name="Normal 2 2 2 30 4 8" xfId="19501" xr:uid="{00000000-0005-0000-0000-00002D4C0000}"/>
    <cellStyle name="Normal 2 2 2 30 4 9" xfId="19502" xr:uid="{00000000-0005-0000-0000-00002E4C0000}"/>
    <cellStyle name="Normal 2 2 2 30 5" xfId="19503" xr:uid="{00000000-0005-0000-0000-00002F4C0000}"/>
    <cellStyle name="Normal 2 2 2 30 5 10" xfId="19504" xr:uid="{00000000-0005-0000-0000-0000304C0000}"/>
    <cellStyle name="Normal 2 2 2 30 5 2" xfId="19505" xr:uid="{00000000-0005-0000-0000-0000314C0000}"/>
    <cellStyle name="Normal 2 2 2 30 5 3" xfId="19506" xr:uid="{00000000-0005-0000-0000-0000324C0000}"/>
    <cellStyle name="Normal 2 2 2 30 5 4" xfId="19507" xr:uid="{00000000-0005-0000-0000-0000334C0000}"/>
    <cellStyle name="Normal 2 2 2 30 5 5" xfId="19508" xr:uid="{00000000-0005-0000-0000-0000344C0000}"/>
    <cellStyle name="Normal 2 2 2 30 5 6" xfId="19509" xr:uid="{00000000-0005-0000-0000-0000354C0000}"/>
    <cellStyle name="Normal 2 2 2 30 5 7" xfId="19510" xr:uid="{00000000-0005-0000-0000-0000364C0000}"/>
    <cellStyle name="Normal 2 2 2 30 5 8" xfId="19511" xr:uid="{00000000-0005-0000-0000-0000374C0000}"/>
    <cellStyle name="Normal 2 2 2 30 5 9" xfId="19512" xr:uid="{00000000-0005-0000-0000-0000384C0000}"/>
    <cellStyle name="Normal 2 2 2 30 6" xfId="19513" xr:uid="{00000000-0005-0000-0000-0000394C0000}"/>
    <cellStyle name="Normal 2 2 2 30 7" xfId="19514" xr:uid="{00000000-0005-0000-0000-00003A4C0000}"/>
    <cellStyle name="Normal 2 2 2 30 8" xfId="19515" xr:uid="{00000000-0005-0000-0000-00003B4C0000}"/>
    <cellStyle name="Normal 2 2 2 30 9" xfId="19516" xr:uid="{00000000-0005-0000-0000-00003C4C0000}"/>
    <cellStyle name="Normal 2 2 2 31" xfId="19517" xr:uid="{00000000-0005-0000-0000-00003D4C0000}"/>
    <cellStyle name="Normal 2 2 2 31 10" xfId="19518" xr:uid="{00000000-0005-0000-0000-00003E4C0000}"/>
    <cellStyle name="Normal 2 2 2 31 11" xfId="19519" xr:uid="{00000000-0005-0000-0000-00003F4C0000}"/>
    <cellStyle name="Normal 2 2 2 31 12" xfId="19520" xr:uid="{00000000-0005-0000-0000-0000404C0000}"/>
    <cellStyle name="Normal 2 2 2 31 13" xfId="19521" xr:uid="{00000000-0005-0000-0000-0000414C0000}"/>
    <cellStyle name="Normal 2 2 2 31 14" xfId="19522" xr:uid="{00000000-0005-0000-0000-0000424C0000}"/>
    <cellStyle name="Normal 2 2 2 31 2" xfId="19523" xr:uid="{00000000-0005-0000-0000-0000434C0000}"/>
    <cellStyle name="Normal 2 2 2 31 2 10" xfId="19524" xr:uid="{00000000-0005-0000-0000-0000444C0000}"/>
    <cellStyle name="Normal 2 2 2 31 2 2" xfId="19525" xr:uid="{00000000-0005-0000-0000-0000454C0000}"/>
    <cellStyle name="Normal 2 2 2 31 2 3" xfId="19526" xr:uid="{00000000-0005-0000-0000-0000464C0000}"/>
    <cellStyle name="Normal 2 2 2 31 2 4" xfId="19527" xr:uid="{00000000-0005-0000-0000-0000474C0000}"/>
    <cellStyle name="Normal 2 2 2 31 2 5" xfId="19528" xr:uid="{00000000-0005-0000-0000-0000484C0000}"/>
    <cellStyle name="Normal 2 2 2 31 2 6" xfId="19529" xr:uid="{00000000-0005-0000-0000-0000494C0000}"/>
    <cellStyle name="Normal 2 2 2 31 2 7" xfId="19530" xr:uid="{00000000-0005-0000-0000-00004A4C0000}"/>
    <cellStyle name="Normal 2 2 2 31 2 8" xfId="19531" xr:uid="{00000000-0005-0000-0000-00004B4C0000}"/>
    <cellStyle name="Normal 2 2 2 31 2 9" xfId="19532" xr:uid="{00000000-0005-0000-0000-00004C4C0000}"/>
    <cellStyle name="Normal 2 2 2 31 3" xfId="19533" xr:uid="{00000000-0005-0000-0000-00004D4C0000}"/>
    <cellStyle name="Normal 2 2 2 31 3 10" xfId="19534" xr:uid="{00000000-0005-0000-0000-00004E4C0000}"/>
    <cellStyle name="Normal 2 2 2 31 3 2" xfId="19535" xr:uid="{00000000-0005-0000-0000-00004F4C0000}"/>
    <cellStyle name="Normal 2 2 2 31 3 3" xfId="19536" xr:uid="{00000000-0005-0000-0000-0000504C0000}"/>
    <cellStyle name="Normal 2 2 2 31 3 4" xfId="19537" xr:uid="{00000000-0005-0000-0000-0000514C0000}"/>
    <cellStyle name="Normal 2 2 2 31 3 5" xfId="19538" xr:uid="{00000000-0005-0000-0000-0000524C0000}"/>
    <cellStyle name="Normal 2 2 2 31 3 6" xfId="19539" xr:uid="{00000000-0005-0000-0000-0000534C0000}"/>
    <cellStyle name="Normal 2 2 2 31 3 7" xfId="19540" xr:uid="{00000000-0005-0000-0000-0000544C0000}"/>
    <cellStyle name="Normal 2 2 2 31 3 8" xfId="19541" xr:uid="{00000000-0005-0000-0000-0000554C0000}"/>
    <cellStyle name="Normal 2 2 2 31 3 9" xfId="19542" xr:uid="{00000000-0005-0000-0000-0000564C0000}"/>
    <cellStyle name="Normal 2 2 2 31 4" xfId="19543" xr:uid="{00000000-0005-0000-0000-0000574C0000}"/>
    <cellStyle name="Normal 2 2 2 31 4 10" xfId="19544" xr:uid="{00000000-0005-0000-0000-0000584C0000}"/>
    <cellStyle name="Normal 2 2 2 31 4 2" xfId="19545" xr:uid="{00000000-0005-0000-0000-0000594C0000}"/>
    <cellStyle name="Normal 2 2 2 31 4 3" xfId="19546" xr:uid="{00000000-0005-0000-0000-00005A4C0000}"/>
    <cellStyle name="Normal 2 2 2 31 4 4" xfId="19547" xr:uid="{00000000-0005-0000-0000-00005B4C0000}"/>
    <cellStyle name="Normal 2 2 2 31 4 5" xfId="19548" xr:uid="{00000000-0005-0000-0000-00005C4C0000}"/>
    <cellStyle name="Normal 2 2 2 31 4 6" xfId="19549" xr:uid="{00000000-0005-0000-0000-00005D4C0000}"/>
    <cellStyle name="Normal 2 2 2 31 4 7" xfId="19550" xr:uid="{00000000-0005-0000-0000-00005E4C0000}"/>
    <cellStyle name="Normal 2 2 2 31 4 8" xfId="19551" xr:uid="{00000000-0005-0000-0000-00005F4C0000}"/>
    <cellStyle name="Normal 2 2 2 31 4 9" xfId="19552" xr:uid="{00000000-0005-0000-0000-0000604C0000}"/>
    <cellStyle name="Normal 2 2 2 31 5" xfId="19553" xr:uid="{00000000-0005-0000-0000-0000614C0000}"/>
    <cellStyle name="Normal 2 2 2 31 5 10" xfId="19554" xr:uid="{00000000-0005-0000-0000-0000624C0000}"/>
    <cellStyle name="Normal 2 2 2 31 5 2" xfId="19555" xr:uid="{00000000-0005-0000-0000-0000634C0000}"/>
    <cellStyle name="Normal 2 2 2 31 5 3" xfId="19556" xr:uid="{00000000-0005-0000-0000-0000644C0000}"/>
    <cellStyle name="Normal 2 2 2 31 5 4" xfId="19557" xr:uid="{00000000-0005-0000-0000-0000654C0000}"/>
    <cellStyle name="Normal 2 2 2 31 5 5" xfId="19558" xr:uid="{00000000-0005-0000-0000-0000664C0000}"/>
    <cellStyle name="Normal 2 2 2 31 5 6" xfId="19559" xr:uid="{00000000-0005-0000-0000-0000674C0000}"/>
    <cellStyle name="Normal 2 2 2 31 5 7" xfId="19560" xr:uid="{00000000-0005-0000-0000-0000684C0000}"/>
    <cellStyle name="Normal 2 2 2 31 5 8" xfId="19561" xr:uid="{00000000-0005-0000-0000-0000694C0000}"/>
    <cellStyle name="Normal 2 2 2 31 5 9" xfId="19562" xr:uid="{00000000-0005-0000-0000-00006A4C0000}"/>
    <cellStyle name="Normal 2 2 2 31 6" xfId="19563" xr:uid="{00000000-0005-0000-0000-00006B4C0000}"/>
    <cellStyle name="Normal 2 2 2 31 7" xfId="19564" xr:uid="{00000000-0005-0000-0000-00006C4C0000}"/>
    <cellStyle name="Normal 2 2 2 31 8" xfId="19565" xr:uid="{00000000-0005-0000-0000-00006D4C0000}"/>
    <cellStyle name="Normal 2 2 2 31 9" xfId="19566" xr:uid="{00000000-0005-0000-0000-00006E4C0000}"/>
    <cellStyle name="Normal 2 2 2 32" xfId="19567" xr:uid="{00000000-0005-0000-0000-00006F4C0000}"/>
    <cellStyle name="Normal 2 2 2 32 10" xfId="19568" xr:uid="{00000000-0005-0000-0000-0000704C0000}"/>
    <cellStyle name="Normal 2 2 2 32 11" xfId="19569" xr:uid="{00000000-0005-0000-0000-0000714C0000}"/>
    <cellStyle name="Normal 2 2 2 32 12" xfId="19570" xr:uid="{00000000-0005-0000-0000-0000724C0000}"/>
    <cellStyle name="Normal 2 2 2 32 13" xfId="19571" xr:uid="{00000000-0005-0000-0000-0000734C0000}"/>
    <cellStyle name="Normal 2 2 2 32 14" xfId="19572" xr:uid="{00000000-0005-0000-0000-0000744C0000}"/>
    <cellStyle name="Normal 2 2 2 32 2" xfId="19573" xr:uid="{00000000-0005-0000-0000-0000754C0000}"/>
    <cellStyle name="Normal 2 2 2 32 2 10" xfId="19574" xr:uid="{00000000-0005-0000-0000-0000764C0000}"/>
    <cellStyle name="Normal 2 2 2 32 2 2" xfId="19575" xr:uid="{00000000-0005-0000-0000-0000774C0000}"/>
    <cellStyle name="Normal 2 2 2 32 2 3" xfId="19576" xr:uid="{00000000-0005-0000-0000-0000784C0000}"/>
    <cellStyle name="Normal 2 2 2 32 2 4" xfId="19577" xr:uid="{00000000-0005-0000-0000-0000794C0000}"/>
    <cellStyle name="Normal 2 2 2 32 2 5" xfId="19578" xr:uid="{00000000-0005-0000-0000-00007A4C0000}"/>
    <cellStyle name="Normal 2 2 2 32 2 6" xfId="19579" xr:uid="{00000000-0005-0000-0000-00007B4C0000}"/>
    <cellStyle name="Normal 2 2 2 32 2 7" xfId="19580" xr:uid="{00000000-0005-0000-0000-00007C4C0000}"/>
    <cellStyle name="Normal 2 2 2 32 2 8" xfId="19581" xr:uid="{00000000-0005-0000-0000-00007D4C0000}"/>
    <cellStyle name="Normal 2 2 2 32 2 9" xfId="19582" xr:uid="{00000000-0005-0000-0000-00007E4C0000}"/>
    <cellStyle name="Normal 2 2 2 32 3" xfId="19583" xr:uid="{00000000-0005-0000-0000-00007F4C0000}"/>
    <cellStyle name="Normal 2 2 2 32 3 10" xfId="19584" xr:uid="{00000000-0005-0000-0000-0000804C0000}"/>
    <cellStyle name="Normal 2 2 2 32 3 2" xfId="19585" xr:uid="{00000000-0005-0000-0000-0000814C0000}"/>
    <cellStyle name="Normal 2 2 2 32 3 3" xfId="19586" xr:uid="{00000000-0005-0000-0000-0000824C0000}"/>
    <cellStyle name="Normal 2 2 2 32 3 4" xfId="19587" xr:uid="{00000000-0005-0000-0000-0000834C0000}"/>
    <cellStyle name="Normal 2 2 2 32 3 5" xfId="19588" xr:uid="{00000000-0005-0000-0000-0000844C0000}"/>
    <cellStyle name="Normal 2 2 2 32 3 6" xfId="19589" xr:uid="{00000000-0005-0000-0000-0000854C0000}"/>
    <cellStyle name="Normal 2 2 2 32 3 7" xfId="19590" xr:uid="{00000000-0005-0000-0000-0000864C0000}"/>
    <cellStyle name="Normal 2 2 2 32 3 8" xfId="19591" xr:uid="{00000000-0005-0000-0000-0000874C0000}"/>
    <cellStyle name="Normal 2 2 2 32 3 9" xfId="19592" xr:uid="{00000000-0005-0000-0000-0000884C0000}"/>
    <cellStyle name="Normal 2 2 2 32 4" xfId="19593" xr:uid="{00000000-0005-0000-0000-0000894C0000}"/>
    <cellStyle name="Normal 2 2 2 32 4 10" xfId="19594" xr:uid="{00000000-0005-0000-0000-00008A4C0000}"/>
    <cellStyle name="Normal 2 2 2 32 4 2" xfId="19595" xr:uid="{00000000-0005-0000-0000-00008B4C0000}"/>
    <cellStyle name="Normal 2 2 2 32 4 3" xfId="19596" xr:uid="{00000000-0005-0000-0000-00008C4C0000}"/>
    <cellStyle name="Normal 2 2 2 32 4 4" xfId="19597" xr:uid="{00000000-0005-0000-0000-00008D4C0000}"/>
    <cellStyle name="Normal 2 2 2 32 4 5" xfId="19598" xr:uid="{00000000-0005-0000-0000-00008E4C0000}"/>
    <cellStyle name="Normal 2 2 2 32 4 6" xfId="19599" xr:uid="{00000000-0005-0000-0000-00008F4C0000}"/>
    <cellStyle name="Normal 2 2 2 32 4 7" xfId="19600" xr:uid="{00000000-0005-0000-0000-0000904C0000}"/>
    <cellStyle name="Normal 2 2 2 32 4 8" xfId="19601" xr:uid="{00000000-0005-0000-0000-0000914C0000}"/>
    <cellStyle name="Normal 2 2 2 32 4 9" xfId="19602" xr:uid="{00000000-0005-0000-0000-0000924C0000}"/>
    <cellStyle name="Normal 2 2 2 32 5" xfId="19603" xr:uid="{00000000-0005-0000-0000-0000934C0000}"/>
    <cellStyle name="Normal 2 2 2 32 5 10" xfId="19604" xr:uid="{00000000-0005-0000-0000-0000944C0000}"/>
    <cellStyle name="Normal 2 2 2 32 5 2" xfId="19605" xr:uid="{00000000-0005-0000-0000-0000954C0000}"/>
    <cellStyle name="Normal 2 2 2 32 5 3" xfId="19606" xr:uid="{00000000-0005-0000-0000-0000964C0000}"/>
    <cellStyle name="Normal 2 2 2 32 5 4" xfId="19607" xr:uid="{00000000-0005-0000-0000-0000974C0000}"/>
    <cellStyle name="Normal 2 2 2 32 5 5" xfId="19608" xr:uid="{00000000-0005-0000-0000-0000984C0000}"/>
    <cellStyle name="Normal 2 2 2 32 5 6" xfId="19609" xr:uid="{00000000-0005-0000-0000-0000994C0000}"/>
    <cellStyle name="Normal 2 2 2 32 5 7" xfId="19610" xr:uid="{00000000-0005-0000-0000-00009A4C0000}"/>
    <cellStyle name="Normal 2 2 2 32 5 8" xfId="19611" xr:uid="{00000000-0005-0000-0000-00009B4C0000}"/>
    <cellStyle name="Normal 2 2 2 32 5 9" xfId="19612" xr:uid="{00000000-0005-0000-0000-00009C4C0000}"/>
    <cellStyle name="Normal 2 2 2 32 6" xfId="19613" xr:uid="{00000000-0005-0000-0000-00009D4C0000}"/>
    <cellStyle name="Normal 2 2 2 32 7" xfId="19614" xr:uid="{00000000-0005-0000-0000-00009E4C0000}"/>
    <cellStyle name="Normal 2 2 2 32 8" xfId="19615" xr:uid="{00000000-0005-0000-0000-00009F4C0000}"/>
    <cellStyle name="Normal 2 2 2 32 9" xfId="19616" xr:uid="{00000000-0005-0000-0000-0000A04C0000}"/>
    <cellStyle name="Normal 2 2 2 33" xfId="19617" xr:uid="{00000000-0005-0000-0000-0000A14C0000}"/>
    <cellStyle name="Normal 2 2 2 33 10" xfId="19618" xr:uid="{00000000-0005-0000-0000-0000A24C0000}"/>
    <cellStyle name="Normal 2 2 2 33 11" xfId="19619" xr:uid="{00000000-0005-0000-0000-0000A34C0000}"/>
    <cellStyle name="Normal 2 2 2 33 12" xfId="19620" xr:uid="{00000000-0005-0000-0000-0000A44C0000}"/>
    <cellStyle name="Normal 2 2 2 33 13" xfId="19621" xr:uid="{00000000-0005-0000-0000-0000A54C0000}"/>
    <cellStyle name="Normal 2 2 2 33 14" xfId="19622" xr:uid="{00000000-0005-0000-0000-0000A64C0000}"/>
    <cellStyle name="Normal 2 2 2 33 2" xfId="19623" xr:uid="{00000000-0005-0000-0000-0000A74C0000}"/>
    <cellStyle name="Normal 2 2 2 33 2 10" xfId="19624" xr:uid="{00000000-0005-0000-0000-0000A84C0000}"/>
    <cellStyle name="Normal 2 2 2 33 2 2" xfId="19625" xr:uid="{00000000-0005-0000-0000-0000A94C0000}"/>
    <cellStyle name="Normal 2 2 2 33 2 3" xfId="19626" xr:uid="{00000000-0005-0000-0000-0000AA4C0000}"/>
    <cellStyle name="Normal 2 2 2 33 2 4" xfId="19627" xr:uid="{00000000-0005-0000-0000-0000AB4C0000}"/>
    <cellStyle name="Normal 2 2 2 33 2 5" xfId="19628" xr:uid="{00000000-0005-0000-0000-0000AC4C0000}"/>
    <cellStyle name="Normal 2 2 2 33 2 6" xfId="19629" xr:uid="{00000000-0005-0000-0000-0000AD4C0000}"/>
    <cellStyle name="Normal 2 2 2 33 2 7" xfId="19630" xr:uid="{00000000-0005-0000-0000-0000AE4C0000}"/>
    <cellStyle name="Normal 2 2 2 33 2 8" xfId="19631" xr:uid="{00000000-0005-0000-0000-0000AF4C0000}"/>
    <cellStyle name="Normal 2 2 2 33 2 9" xfId="19632" xr:uid="{00000000-0005-0000-0000-0000B04C0000}"/>
    <cellStyle name="Normal 2 2 2 33 3" xfId="19633" xr:uid="{00000000-0005-0000-0000-0000B14C0000}"/>
    <cellStyle name="Normal 2 2 2 33 3 10" xfId="19634" xr:uid="{00000000-0005-0000-0000-0000B24C0000}"/>
    <cellStyle name="Normal 2 2 2 33 3 2" xfId="19635" xr:uid="{00000000-0005-0000-0000-0000B34C0000}"/>
    <cellStyle name="Normal 2 2 2 33 3 3" xfId="19636" xr:uid="{00000000-0005-0000-0000-0000B44C0000}"/>
    <cellStyle name="Normal 2 2 2 33 3 4" xfId="19637" xr:uid="{00000000-0005-0000-0000-0000B54C0000}"/>
    <cellStyle name="Normal 2 2 2 33 3 5" xfId="19638" xr:uid="{00000000-0005-0000-0000-0000B64C0000}"/>
    <cellStyle name="Normal 2 2 2 33 3 6" xfId="19639" xr:uid="{00000000-0005-0000-0000-0000B74C0000}"/>
    <cellStyle name="Normal 2 2 2 33 3 7" xfId="19640" xr:uid="{00000000-0005-0000-0000-0000B84C0000}"/>
    <cellStyle name="Normal 2 2 2 33 3 8" xfId="19641" xr:uid="{00000000-0005-0000-0000-0000B94C0000}"/>
    <cellStyle name="Normal 2 2 2 33 3 9" xfId="19642" xr:uid="{00000000-0005-0000-0000-0000BA4C0000}"/>
    <cellStyle name="Normal 2 2 2 33 4" xfId="19643" xr:uid="{00000000-0005-0000-0000-0000BB4C0000}"/>
    <cellStyle name="Normal 2 2 2 33 4 10" xfId="19644" xr:uid="{00000000-0005-0000-0000-0000BC4C0000}"/>
    <cellStyle name="Normal 2 2 2 33 4 2" xfId="19645" xr:uid="{00000000-0005-0000-0000-0000BD4C0000}"/>
    <cellStyle name="Normal 2 2 2 33 4 3" xfId="19646" xr:uid="{00000000-0005-0000-0000-0000BE4C0000}"/>
    <cellStyle name="Normal 2 2 2 33 4 4" xfId="19647" xr:uid="{00000000-0005-0000-0000-0000BF4C0000}"/>
    <cellStyle name="Normal 2 2 2 33 4 5" xfId="19648" xr:uid="{00000000-0005-0000-0000-0000C04C0000}"/>
    <cellStyle name="Normal 2 2 2 33 4 6" xfId="19649" xr:uid="{00000000-0005-0000-0000-0000C14C0000}"/>
    <cellStyle name="Normal 2 2 2 33 4 7" xfId="19650" xr:uid="{00000000-0005-0000-0000-0000C24C0000}"/>
    <cellStyle name="Normal 2 2 2 33 4 8" xfId="19651" xr:uid="{00000000-0005-0000-0000-0000C34C0000}"/>
    <cellStyle name="Normal 2 2 2 33 4 9" xfId="19652" xr:uid="{00000000-0005-0000-0000-0000C44C0000}"/>
    <cellStyle name="Normal 2 2 2 33 5" xfId="19653" xr:uid="{00000000-0005-0000-0000-0000C54C0000}"/>
    <cellStyle name="Normal 2 2 2 33 5 10" xfId="19654" xr:uid="{00000000-0005-0000-0000-0000C64C0000}"/>
    <cellStyle name="Normal 2 2 2 33 5 2" xfId="19655" xr:uid="{00000000-0005-0000-0000-0000C74C0000}"/>
    <cellStyle name="Normal 2 2 2 33 5 3" xfId="19656" xr:uid="{00000000-0005-0000-0000-0000C84C0000}"/>
    <cellStyle name="Normal 2 2 2 33 5 4" xfId="19657" xr:uid="{00000000-0005-0000-0000-0000C94C0000}"/>
    <cellStyle name="Normal 2 2 2 33 5 5" xfId="19658" xr:uid="{00000000-0005-0000-0000-0000CA4C0000}"/>
    <cellStyle name="Normal 2 2 2 33 5 6" xfId="19659" xr:uid="{00000000-0005-0000-0000-0000CB4C0000}"/>
    <cellStyle name="Normal 2 2 2 33 5 7" xfId="19660" xr:uid="{00000000-0005-0000-0000-0000CC4C0000}"/>
    <cellStyle name="Normal 2 2 2 33 5 8" xfId="19661" xr:uid="{00000000-0005-0000-0000-0000CD4C0000}"/>
    <cellStyle name="Normal 2 2 2 33 5 9" xfId="19662" xr:uid="{00000000-0005-0000-0000-0000CE4C0000}"/>
    <cellStyle name="Normal 2 2 2 33 6" xfId="19663" xr:uid="{00000000-0005-0000-0000-0000CF4C0000}"/>
    <cellStyle name="Normal 2 2 2 33 7" xfId="19664" xr:uid="{00000000-0005-0000-0000-0000D04C0000}"/>
    <cellStyle name="Normal 2 2 2 33 8" xfId="19665" xr:uid="{00000000-0005-0000-0000-0000D14C0000}"/>
    <cellStyle name="Normal 2 2 2 33 9" xfId="19666" xr:uid="{00000000-0005-0000-0000-0000D24C0000}"/>
    <cellStyle name="Normal 2 2 2 34" xfId="19667" xr:uid="{00000000-0005-0000-0000-0000D34C0000}"/>
    <cellStyle name="Normal 2 2 2 34 10" xfId="19668" xr:uid="{00000000-0005-0000-0000-0000D44C0000}"/>
    <cellStyle name="Normal 2 2 2 34 11" xfId="19669" xr:uid="{00000000-0005-0000-0000-0000D54C0000}"/>
    <cellStyle name="Normal 2 2 2 34 12" xfId="19670" xr:uid="{00000000-0005-0000-0000-0000D64C0000}"/>
    <cellStyle name="Normal 2 2 2 34 13" xfId="19671" xr:uid="{00000000-0005-0000-0000-0000D74C0000}"/>
    <cellStyle name="Normal 2 2 2 34 14" xfId="19672" xr:uid="{00000000-0005-0000-0000-0000D84C0000}"/>
    <cellStyle name="Normal 2 2 2 34 2" xfId="19673" xr:uid="{00000000-0005-0000-0000-0000D94C0000}"/>
    <cellStyle name="Normal 2 2 2 34 2 10" xfId="19674" xr:uid="{00000000-0005-0000-0000-0000DA4C0000}"/>
    <cellStyle name="Normal 2 2 2 34 2 2" xfId="19675" xr:uid="{00000000-0005-0000-0000-0000DB4C0000}"/>
    <cellStyle name="Normal 2 2 2 34 2 3" xfId="19676" xr:uid="{00000000-0005-0000-0000-0000DC4C0000}"/>
    <cellStyle name="Normal 2 2 2 34 2 4" xfId="19677" xr:uid="{00000000-0005-0000-0000-0000DD4C0000}"/>
    <cellStyle name="Normal 2 2 2 34 2 5" xfId="19678" xr:uid="{00000000-0005-0000-0000-0000DE4C0000}"/>
    <cellStyle name="Normal 2 2 2 34 2 6" xfId="19679" xr:uid="{00000000-0005-0000-0000-0000DF4C0000}"/>
    <cellStyle name="Normal 2 2 2 34 2 7" xfId="19680" xr:uid="{00000000-0005-0000-0000-0000E04C0000}"/>
    <cellStyle name="Normal 2 2 2 34 2 8" xfId="19681" xr:uid="{00000000-0005-0000-0000-0000E14C0000}"/>
    <cellStyle name="Normal 2 2 2 34 2 9" xfId="19682" xr:uid="{00000000-0005-0000-0000-0000E24C0000}"/>
    <cellStyle name="Normal 2 2 2 34 3" xfId="19683" xr:uid="{00000000-0005-0000-0000-0000E34C0000}"/>
    <cellStyle name="Normal 2 2 2 34 3 10" xfId="19684" xr:uid="{00000000-0005-0000-0000-0000E44C0000}"/>
    <cellStyle name="Normal 2 2 2 34 3 2" xfId="19685" xr:uid="{00000000-0005-0000-0000-0000E54C0000}"/>
    <cellStyle name="Normal 2 2 2 34 3 3" xfId="19686" xr:uid="{00000000-0005-0000-0000-0000E64C0000}"/>
    <cellStyle name="Normal 2 2 2 34 3 4" xfId="19687" xr:uid="{00000000-0005-0000-0000-0000E74C0000}"/>
    <cellStyle name="Normal 2 2 2 34 3 5" xfId="19688" xr:uid="{00000000-0005-0000-0000-0000E84C0000}"/>
    <cellStyle name="Normal 2 2 2 34 3 6" xfId="19689" xr:uid="{00000000-0005-0000-0000-0000E94C0000}"/>
    <cellStyle name="Normal 2 2 2 34 3 7" xfId="19690" xr:uid="{00000000-0005-0000-0000-0000EA4C0000}"/>
    <cellStyle name="Normal 2 2 2 34 3 8" xfId="19691" xr:uid="{00000000-0005-0000-0000-0000EB4C0000}"/>
    <cellStyle name="Normal 2 2 2 34 3 9" xfId="19692" xr:uid="{00000000-0005-0000-0000-0000EC4C0000}"/>
    <cellStyle name="Normal 2 2 2 34 4" xfId="19693" xr:uid="{00000000-0005-0000-0000-0000ED4C0000}"/>
    <cellStyle name="Normal 2 2 2 34 4 10" xfId="19694" xr:uid="{00000000-0005-0000-0000-0000EE4C0000}"/>
    <cellStyle name="Normal 2 2 2 34 4 2" xfId="19695" xr:uid="{00000000-0005-0000-0000-0000EF4C0000}"/>
    <cellStyle name="Normal 2 2 2 34 4 3" xfId="19696" xr:uid="{00000000-0005-0000-0000-0000F04C0000}"/>
    <cellStyle name="Normal 2 2 2 34 4 4" xfId="19697" xr:uid="{00000000-0005-0000-0000-0000F14C0000}"/>
    <cellStyle name="Normal 2 2 2 34 4 5" xfId="19698" xr:uid="{00000000-0005-0000-0000-0000F24C0000}"/>
    <cellStyle name="Normal 2 2 2 34 4 6" xfId="19699" xr:uid="{00000000-0005-0000-0000-0000F34C0000}"/>
    <cellStyle name="Normal 2 2 2 34 4 7" xfId="19700" xr:uid="{00000000-0005-0000-0000-0000F44C0000}"/>
    <cellStyle name="Normal 2 2 2 34 4 8" xfId="19701" xr:uid="{00000000-0005-0000-0000-0000F54C0000}"/>
    <cellStyle name="Normal 2 2 2 34 4 9" xfId="19702" xr:uid="{00000000-0005-0000-0000-0000F64C0000}"/>
    <cellStyle name="Normal 2 2 2 34 5" xfId="19703" xr:uid="{00000000-0005-0000-0000-0000F74C0000}"/>
    <cellStyle name="Normal 2 2 2 34 5 10" xfId="19704" xr:uid="{00000000-0005-0000-0000-0000F84C0000}"/>
    <cellStyle name="Normal 2 2 2 34 5 2" xfId="19705" xr:uid="{00000000-0005-0000-0000-0000F94C0000}"/>
    <cellStyle name="Normal 2 2 2 34 5 3" xfId="19706" xr:uid="{00000000-0005-0000-0000-0000FA4C0000}"/>
    <cellStyle name="Normal 2 2 2 34 5 4" xfId="19707" xr:uid="{00000000-0005-0000-0000-0000FB4C0000}"/>
    <cellStyle name="Normal 2 2 2 34 5 5" xfId="19708" xr:uid="{00000000-0005-0000-0000-0000FC4C0000}"/>
    <cellStyle name="Normal 2 2 2 34 5 6" xfId="19709" xr:uid="{00000000-0005-0000-0000-0000FD4C0000}"/>
    <cellStyle name="Normal 2 2 2 34 5 7" xfId="19710" xr:uid="{00000000-0005-0000-0000-0000FE4C0000}"/>
    <cellStyle name="Normal 2 2 2 34 5 8" xfId="19711" xr:uid="{00000000-0005-0000-0000-0000FF4C0000}"/>
    <cellStyle name="Normal 2 2 2 34 5 9" xfId="19712" xr:uid="{00000000-0005-0000-0000-0000004D0000}"/>
    <cellStyle name="Normal 2 2 2 34 6" xfId="19713" xr:uid="{00000000-0005-0000-0000-0000014D0000}"/>
    <cellStyle name="Normal 2 2 2 34 7" xfId="19714" xr:uid="{00000000-0005-0000-0000-0000024D0000}"/>
    <cellStyle name="Normal 2 2 2 34 8" xfId="19715" xr:uid="{00000000-0005-0000-0000-0000034D0000}"/>
    <cellStyle name="Normal 2 2 2 34 9" xfId="19716" xr:uid="{00000000-0005-0000-0000-0000044D0000}"/>
    <cellStyle name="Normal 2 2 2 35" xfId="19717" xr:uid="{00000000-0005-0000-0000-0000054D0000}"/>
    <cellStyle name="Normal 2 2 2 35 10" xfId="19718" xr:uid="{00000000-0005-0000-0000-0000064D0000}"/>
    <cellStyle name="Normal 2 2 2 35 11" xfId="19719" xr:uid="{00000000-0005-0000-0000-0000074D0000}"/>
    <cellStyle name="Normal 2 2 2 35 12" xfId="19720" xr:uid="{00000000-0005-0000-0000-0000084D0000}"/>
    <cellStyle name="Normal 2 2 2 35 13" xfId="19721" xr:uid="{00000000-0005-0000-0000-0000094D0000}"/>
    <cellStyle name="Normal 2 2 2 35 14" xfId="19722" xr:uid="{00000000-0005-0000-0000-00000A4D0000}"/>
    <cellStyle name="Normal 2 2 2 35 2" xfId="19723" xr:uid="{00000000-0005-0000-0000-00000B4D0000}"/>
    <cellStyle name="Normal 2 2 2 35 2 10" xfId="19724" xr:uid="{00000000-0005-0000-0000-00000C4D0000}"/>
    <cellStyle name="Normal 2 2 2 35 2 2" xfId="19725" xr:uid="{00000000-0005-0000-0000-00000D4D0000}"/>
    <cellStyle name="Normal 2 2 2 35 2 3" xfId="19726" xr:uid="{00000000-0005-0000-0000-00000E4D0000}"/>
    <cellStyle name="Normal 2 2 2 35 2 4" xfId="19727" xr:uid="{00000000-0005-0000-0000-00000F4D0000}"/>
    <cellStyle name="Normal 2 2 2 35 2 5" xfId="19728" xr:uid="{00000000-0005-0000-0000-0000104D0000}"/>
    <cellStyle name="Normal 2 2 2 35 2 6" xfId="19729" xr:uid="{00000000-0005-0000-0000-0000114D0000}"/>
    <cellStyle name="Normal 2 2 2 35 2 7" xfId="19730" xr:uid="{00000000-0005-0000-0000-0000124D0000}"/>
    <cellStyle name="Normal 2 2 2 35 2 8" xfId="19731" xr:uid="{00000000-0005-0000-0000-0000134D0000}"/>
    <cellStyle name="Normal 2 2 2 35 2 9" xfId="19732" xr:uid="{00000000-0005-0000-0000-0000144D0000}"/>
    <cellStyle name="Normal 2 2 2 35 3" xfId="19733" xr:uid="{00000000-0005-0000-0000-0000154D0000}"/>
    <cellStyle name="Normal 2 2 2 35 3 10" xfId="19734" xr:uid="{00000000-0005-0000-0000-0000164D0000}"/>
    <cellStyle name="Normal 2 2 2 35 3 2" xfId="19735" xr:uid="{00000000-0005-0000-0000-0000174D0000}"/>
    <cellStyle name="Normal 2 2 2 35 3 3" xfId="19736" xr:uid="{00000000-0005-0000-0000-0000184D0000}"/>
    <cellStyle name="Normal 2 2 2 35 3 4" xfId="19737" xr:uid="{00000000-0005-0000-0000-0000194D0000}"/>
    <cellStyle name="Normal 2 2 2 35 3 5" xfId="19738" xr:uid="{00000000-0005-0000-0000-00001A4D0000}"/>
    <cellStyle name="Normal 2 2 2 35 3 6" xfId="19739" xr:uid="{00000000-0005-0000-0000-00001B4D0000}"/>
    <cellStyle name="Normal 2 2 2 35 3 7" xfId="19740" xr:uid="{00000000-0005-0000-0000-00001C4D0000}"/>
    <cellStyle name="Normal 2 2 2 35 3 8" xfId="19741" xr:uid="{00000000-0005-0000-0000-00001D4D0000}"/>
    <cellStyle name="Normal 2 2 2 35 3 9" xfId="19742" xr:uid="{00000000-0005-0000-0000-00001E4D0000}"/>
    <cellStyle name="Normal 2 2 2 35 4" xfId="19743" xr:uid="{00000000-0005-0000-0000-00001F4D0000}"/>
    <cellStyle name="Normal 2 2 2 35 4 10" xfId="19744" xr:uid="{00000000-0005-0000-0000-0000204D0000}"/>
    <cellStyle name="Normal 2 2 2 35 4 2" xfId="19745" xr:uid="{00000000-0005-0000-0000-0000214D0000}"/>
    <cellStyle name="Normal 2 2 2 35 4 3" xfId="19746" xr:uid="{00000000-0005-0000-0000-0000224D0000}"/>
    <cellStyle name="Normal 2 2 2 35 4 4" xfId="19747" xr:uid="{00000000-0005-0000-0000-0000234D0000}"/>
    <cellStyle name="Normal 2 2 2 35 4 5" xfId="19748" xr:uid="{00000000-0005-0000-0000-0000244D0000}"/>
    <cellStyle name="Normal 2 2 2 35 4 6" xfId="19749" xr:uid="{00000000-0005-0000-0000-0000254D0000}"/>
    <cellStyle name="Normal 2 2 2 35 4 7" xfId="19750" xr:uid="{00000000-0005-0000-0000-0000264D0000}"/>
    <cellStyle name="Normal 2 2 2 35 4 8" xfId="19751" xr:uid="{00000000-0005-0000-0000-0000274D0000}"/>
    <cellStyle name="Normal 2 2 2 35 4 9" xfId="19752" xr:uid="{00000000-0005-0000-0000-0000284D0000}"/>
    <cellStyle name="Normal 2 2 2 35 5" xfId="19753" xr:uid="{00000000-0005-0000-0000-0000294D0000}"/>
    <cellStyle name="Normal 2 2 2 35 5 10" xfId="19754" xr:uid="{00000000-0005-0000-0000-00002A4D0000}"/>
    <cellStyle name="Normal 2 2 2 35 5 2" xfId="19755" xr:uid="{00000000-0005-0000-0000-00002B4D0000}"/>
    <cellStyle name="Normal 2 2 2 35 5 3" xfId="19756" xr:uid="{00000000-0005-0000-0000-00002C4D0000}"/>
    <cellStyle name="Normal 2 2 2 35 5 4" xfId="19757" xr:uid="{00000000-0005-0000-0000-00002D4D0000}"/>
    <cellStyle name="Normal 2 2 2 35 5 5" xfId="19758" xr:uid="{00000000-0005-0000-0000-00002E4D0000}"/>
    <cellStyle name="Normal 2 2 2 35 5 6" xfId="19759" xr:uid="{00000000-0005-0000-0000-00002F4D0000}"/>
    <cellStyle name="Normal 2 2 2 35 5 7" xfId="19760" xr:uid="{00000000-0005-0000-0000-0000304D0000}"/>
    <cellStyle name="Normal 2 2 2 35 5 8" xfId="19761" xr:uid="{00000000-0005-0000-0000-0000314D0000}"/>
    <cellStyle name="Normal 2 2 2 35 5 9" xfId="19762" xr:uid="{00000000-0005-0000-0000-0000324D0000}"/>
    <cellStyle name="Normal 2 2 2 35 6" xfId="19763" xr:uid="{00000000-0005-0000-0000-0000334D0000}"/>
    <cellStyle name="Normal 2 2 2 35 7" xfId="19764" xr:uid="{00000000-0005-0000-0000-0000344D0000}"/>
    <cellStyle name="Normal 2 2 2 35 8" xfId="19765" xr:uid="{00000000-0005-0000-0000-0000354D0000}"/>
    <cellStyle name="Normal 2 2 2 35 9" xfId="19766" xr:uid="{00000000-0005-0000-0000-0000364D0000}"/>
    <cellStyle name="Normal 2 2 2 36" xfId="19767" xr:uid="{00000000-0005-0000-0000-0000374D0000}"/>
    <cellStyle name="Normal 2 2 2 36 10" xfId="19768" xr:uid="{00000000-0005-0000-0000-0000384D0000}"/>
    <cellStyle name="Normal 2 2 2 36 2" xfId="19769" xr:uid="{00000000-0005-0000-0000-0000394D0000}"/>
    <cellStyle name="Normal 2 2 2 36 3" xfId="19770" xr:uid="{00000000-0005-0000-0000-00003A4D0000}"/>
    <cellStyle name="Normal 2 2 2 36 4" xfId="19771" xr:uid="{00000000-0005-0000-0000-00003B4D0000}"/>
    <cellStyle name="Normal 2 2 2 36 5" xfId="19772" xr:uid="{00000000-0005-0000-0000-00003C4D0000}"/>
    <cellStyle name="Normal 2 2 2 36 6" xfId="19773" xr:uid="{00000000-0005-0000-0000-00003D4D0000}"/>
    <cellStyle name="Normal 2 2 2 36 7" xfId="19774" xr:uid="{00000000-0005-0000-0000-00003E4D0000}"/>
    <cellStyle name="Normal 2 2 2 36 8" xfId="19775" xr:uid="{00000000-0005-0000-0000-00003F4D0000}"/>
    <cellStyle name="Normal 2 2 2 36 9" xfId="19776" xr:uid="{00000000-0005-0000-0000-0000404D0000}"/>
    <cellStyle name="Normal 2 2 2 37" xfId="19777" xr:uid="{00000000-0005-0000-0000-0000414D0000}"/>
    <cellStyle name="Normal 2 2 2 37 10" xfId="19778" xr:uid="{00000000-0005-0000-0000-0000424D0000}"/>
    <cellStyle name="Normal 2 2 2 37 2" xfId="19779" xr:uid="{00000000-0005-0000-0000-0000434D0000}"/>
    <cellStyle name="Normal 2 2 2 37 3" xfId="19780" xr:uid="{00000000-0005-0000-0000-0000444D0000}"/>
    <cellStyle name="Normal 2 2 2 37 4" xfId="19781" xr:uid="{00000000-0005-0000-0000-0000454D0000}"/>
    <cellStyle name="Normal 2 2 2 37 5" xfId="19782" xr:uid="{00000000-0005-0000-0000-0000464D0000}"/>
    <cellStyle name="Normal 2 2 2 37 6" xfId="19783" xr:uid="{00000000-0005-0000-0000-0000474D0000}"/>
    <cellStyle name="Normal 2 2 2 37 7" xfId="19784" xr:uid="{00000000-0005-0000-0000-0000484D0000}"/>
    <cellStyle name="Normal 2 2 2 37 8" xfId="19785" xr:uid="{00000000-0005-0000-0000-0000494D0000}"/>
    <cellStyle name="Normal 2 2 2 37 9" xfId="19786" xr:uid="{00000000-0005-0000-0000-00004A4D0000}"/>
    <cellStyle name="Normal 2 2 2 38" xfId="19787" xr:uid="{00000000-0005-0000-0000-00004B4D0000}"/>
    <cellStyle name="Normal 2 2 2 38 10" xfId="19788" xr:uid="{00000000-0005-0000-0000-00004C4D0000}"/>
    <cellStyle name="Normal 2 2 2 38 2" xfId="19789" xr:uid="{00000000-0005-0000-0000-00004D4D0000}"/>
    <cellStyle name="Normal 2 2 2 38 3" xfId="19790" xr:uid="{00000000-0005-0000-0000-00004E4D0000}"/>
    <cellStyle name="Normal 2 2 2 38 4" xfId="19791" xr:uid="{00000000-0005-0000-0000-00004F4D0000}"/>
    <cellStyle name="Normal 2 2 2 38 5" xfId="19792" xr:uid="{00000000-0005-0000-0000-0000504D0000}"/>
    <cellStyle name="Normal 2 2 2 38 6" xfId="19793" xr:uid="{00000000-0005-0000-0000-0000514D0000}"/>
    <cellStyle name="Normal 2 2 2 38 7" xfId="19794" xr:uid="{00000000-0005-0000-0000-0000524D0000}"/>
    <cellStyle name="Normal 2 2 2 38 8" xfId="19795" xr:uid="{00000000-0005-0000-0000-0000534D0000}"/>
    <cellStyle name="Normal 2 2 2 38 9" xfId="19796" xr:uid="{00000000-0005-0000-0000-0000544D0000}"/>
    <cellStyle name="Normal 2 2 2 39" xfId="19797" xr:uid="{00000000-0005-0000-0000-0000554D0000}"/>
    <cellStyle name="Normal 2 2 2 39 10" xfId="19798" xr:uid="{00000000-0005-0000-0000-0000564D0000}"/>
    <cellStyle name="Normal 2 2 2 39 2" xfId="19799" xr:uid="{00000000-0005-0000-0000-0000574D0000}"/>
    <cellStyle name="Normal 2 2 2 39 3" xfId="19800" xr:uid="{00000000-0005-0000-0000-0000584D0000}"/>
    <cellStyle name="Normal 2 2 2 39 4" xfId="19801" xr:uid="{00000000-0005-0000-0000-0000594D0000}"/>
    <cellStyle name="Normal 2 2 2 39 5" xfId="19802" xr:uid="{00000000-0005-0000-0000-00005A4D0000}"/>
    <cellStyle name="Normal 2 2 2 39 6" xfId="19803" xr:uid="{00000000-0005-0000-0000-00005B4D0000}"/>
    <cellStyle name="Normal 2 2 2 39 7" xfId="19804" xr:uid="{00000000-0005-0000-0000-00005C4D0000}"/>
    <cellStyle name="Normal 2 2 2 39 8" xfId="19805" xr:uid="{00000000-0005-0000-0000-00005D4D0000}"/>
    <cellStyle name="Normal 2 2 2 39 9" xfId="19806" xr:uid="{00000000-0005-0000-0000-00005E4D0000}"/>
    <cellStyle name="Normal 2 2 2 4" xfId="19807" xr:uid="{00000000-0005-0000-0000-00005F4D0000}"/>
    <cellStyle name="Normal 2 2 2 4 10" xfId="19808" xr:uid="{00000000-0005-0000-0000-0000604D0000}"/>
    <cellStyle name="Normal 2 2 2 4 11" xfId="19809" xr:uid="{00000000-0005-0000-0000-0000614D0000}"/>
    <cellStyle name="Normal 2 2 2 4 12" xfId="19810" xr:uid="{00000000-0005-0000-0000-0000624D0000}"/>
    <cellStyle name="Normal 2 2 2 4 13" xfId="19811" xr:uid="{00000000-0005-0000-0000-0000634D0000}"/>
    <cellStyle name="Normal 2 2 2 4 14" xfId="19812" xr:uid="{00000000-0005-0000-0000-0000644D0000}"/>
    <cellStyle name="Normal 2 2 2 4 15" xfId="19813" xr:uid="{00000000-0005-0000-0000-0000654D0000}"/>
    <cellStyle name="Normal 2 2 2 4 16" xfId="19814" xr:uid="{00000000-0005-0000-0000-0000664D0000}"/>
    <cellStyle name="Normal 2 2 2 4 17" xfId="19815" xr:uid="{00000000-0005-0000-0000-0000674D0000}"/>
    <cellStyle name="Normal 2 2 2 4 18" xfId="19816" xr:uid="{00000000-0005-0000-0000-0000684D0000}"/>
    <cellStyle name="Normal 2 2 2 4 19" xfId="19817" xr:uid="{00000000-0005-0000-0000-0000694D0000}"/>
    <cellStyle name="Normal 2 2 2 4 2" xfId="19818" xr:uid="{00000000-0005-0000-0000-00006A4D0000}"/>
    <cellStyle name="Normal 2 2 2 4 2 10" xfId="19819" xr:uid="{00000000-0005-0000-0000-00006B4D0000}"/>
    <cellStyle name="Normal 2 2 2 4 2 10 10" xfId="19820" xr:uid="{00000000-0005-0000-0000-00006C4D0000}"/>
    <cellStyle name="Normal 2 2 2 4 2 10 11" xfId="19821" xr:uid="{00000000-0005-0000-0000-00006D4D0000}"/>
    <cellStyle name="Normal 2 2 2 4 2 10 12" xfId="19822" xr:uid="{00000000-0005-0000-0000-00006E4D0000}"/>
    <cellStyle name="Normal 2 2 2 4 2 10 13" xfId="19823" xr:uid="{00000000-0005-0000-0000-00006F4D0000}"/>
    <cellStyle name="Normal 2 2 2 4 2 10 14" xfId="19824" xr:uid="{00000000-0005-0000-0000-0000704D0000}"/>
    <cellStyle name="Normal 2 2 2 4 2 10 2" xfId="19825" xr:uid="{00000000-0005-0000-0000-0000714D0000}"/>
    <cellStyle name="Normal 2 2 2 4 2 10 2 10" xfId="19826" xr:uid="{00000000-0005-0000-0000-0000724D0000}"/>
    <cellStyle name="Normal 2 2 2 4 2 10 2 2" xfId="19827" xr:uid="{00000000-0005-0000-0000-0000734D0000}"/>
    <cellStyle name="Normal 2 2 2 4 2 10 2 3" xfId="19828" xr:uid="{00000000-0005-0000-0000-0000744D0000}"/>
    <cellStyle name="Normal 2 2 2 4 2 10 2 4" xfId="19829" xr:uid="{00000000-0005-0000-0000-0000754D0000}"/>
    <cellStyle name="Normal 2 2 2 4 2 10 2 5" xfId="19830" xr:uid="{00000000-0005-0000-0000-0000764D0000}"/>
    <cellStyle name="Normal 2 2 2 4 2 10 2 6" xfId="19831" xr:uid="{00000000-0005-0000-0000-0000774D0000}"/>
    <cellStyle name="Normal 2 2 2 4 2 10 2 7" xfId="19832" xr:uid="{00000000-0005-0000-0000-0000784D0000}"/>
    <cellStyle name="Normal 2 2 2 4 2 10 2 8" xfId="19833" xr:uid="{00000000-0005-0000-0000-0000794D0000}"/>
    <cellStyle name="Normal 2 2 2 4 2 10 2 9" xfId="19834" xr:uid="{00000000-0005-0000-0000-00007A4D0000}"/>
    <cellStyle name="Normal 2 2 2 4 2 10 3" xfId="19835" xr:uid="{00000000-0005-0000-0000-00007B4D0000}"/>
    <cellStyle name="Normal 2 2 2 4 2 10 3 10" xfId="19836" xr:uid="{00000000-0005-0000-0000-00007C4D0000}"/>
    <cellStyle name="Normal 2 2 2 4 2 10 3 2" xfId="19837" xr:uid="{00000000-0005-0000-0000-00007D4D0000}"/>
    <cellStyle name="Normal 2 2 2 4 2 10 3 3" xfId="19838" xr:uid="{00000000-0005-0000-0000-00007E4D0000}"/>
    <cellStyle name="Normal 2 2 2 4 2 10 3 4" xfId="19839" xr:uid="{00000000-0005-0000-0000-00007F4D0000}"/>
    <cellStyle name="Normal 2 2 2 4 2 10 3 5" xfId="19840" xr:uid="{00000000-0005-0000-0000-0000804D0000}"/>
    <cellStyle name="Normal 2 2 2 4 2 10 3 6" xfId="19841" xr:uid="{00000000-0005-0000-0000-0000814D0000}"/>
    <cellStyle name="Normal 2 2 2 4 2 10 3 7" xfId="19842" xr:uid="{00000000-0005-0000-0000-0000824D0000}"/>
    <cellStyle name="Normal 2 2 2 4 2 10 3 8" xfId="19843" xr:uid="{00000000-0005-0000-0000-0000834D0000}"/>
    <cellStyle name="Normal 2 2 2 4 2 10 3 9" xfId="19844" xr:uid="{00000000-0005-0000-0000-0000844D0000}"/>
    <cellStyle name="Normal 2 2 2 4 2 10 4" xfId="19845" xr:uid="{00000000-0005-0000-0000-0000854D0000}"/>
    <cellStyle name="Normal 2 2 2 4 2 10 4 10" xfId="19846" xr:uid="{00000000-0005-0000-0000-0000864D0000}"/>
    <cellStyle name="Normal 2 2 2 4 2 10 4 2" xfId="19847" xr:uid="{00000000-0005-0000-0000-0000874D0000}"/>
    <cellStyle name="Normal 2 2 2 4 2 10 4 3" xfId="19848" xr:uid="{00000000-0005-0000-0000-0000884D0000}"/>
    <cellStyle name="Normal 2 2 2 4 2 10 4 4" xfId="19849" xr:uid="{00000000-0005-0000-0000-0000894D0000}"/>
    <cellStyle name="Normal 2 2 2 4 2 10 4 5" xfId="19850" xr:uid="{00000000-0005-0000-0000-00008A4D0000}"/>
    <cellStyle name="Normal 2 2 2 4 2 10 4 6" xfId="19851" xr:uid="{00000000-0005-0000-0000-00008B4D0000}"/>
    <cellStyle name="Normal 2 2 2 4 2 10 4 7" xfId="19852" xr:uid="{00000000-0005-0000-0000-00008C4D0000}"/>
    <cellStyle name="Normal 2 2 2 4 2 10 4 8" xfId="19853" xr:uid="{00000000-0005-0000-0000-00008D4D0000}"/>
    <cellStyle name="Normal 2 2 2 4 2 10 4 9" xfId="19854" xr:uid="{00000000-0005-0000-0000-00008E4D0000}"/>
    <cellStyle name="Normal 2 2 2 4 2 10 5" xfId="19855" xr:uid="{00000000-0005-0000-0000-00008F4D0000}"/>
    <cellStyle name="Normal 2 2 2 4 2 10 5 10" xfId="19856" xr:uid="{00000000-0005-0000-0000-0000904D0000}"/>
    <cellStyle name="Normal 2 2 2 4 2 10 5 2" xfId="19857" xr:uid="{00000000-0005-0000-0000-0000914D0000}"/>
    <cellStyle name="Normal 2 2 2 4 2 10 5 3" xfId="19858" xr:uid="{00000000-0005-0000-0000-0000924D0000}"/>
    <cellStyle name="Normal 2 2 2 4 2 10 5 4" xfId="19859" xr:uid="{00000000-0005-0000-0000-0000934D0000}"/>
    <cellStyle name="Normal 2 2 2 4 2 10 5 5" xfId="19860" xr:uid="{00000000-0005-0000-0000-0000944D0000}"/>
    <cellStyle name="Normal 2 2 2 4 2 10 5 6" xfId="19861" xr:uid="{00000000-0005-0000-0000-0000954D0000}"/>
    <cellStyle name="Normal 2 2 2 4 2 10 5 7" xfId="19862" xr:uid="{00000000-0005-0000-0000-0000964D0000}"/>
    <cellStyle name="Normal 2 2 2 4 2 10 5 8" xfId="19863" xr:uid="{00000000-0005-0000-0000-0000974D0000}"/>
    <cellStyle name="Normal 2 2 2 4 2 10 5 9" xfId="19864" xr:uid="{00000000-0005-0000-0000-0000984D0000}"/>
    <cellStyle name="Normal 2 2 2 4 2 10 6" xfId="19865" xr:uid="{00000000-0005-0000-0000-0000994D0000}"/>
    <cellStyle name="Normal 2 2 2 4 2 10 7" xfId="19866" xr:uid="{00000000-0005-0000-0000-00009A4D0000}"/>
    <cellStyle name="Normal 2 2 2 4 2 10 8" xfId="19867" xr:uid="{00000000-0005-0000-0000-00009B4D0000}"/>
    <cellStyle name="Normal 2 2 2 4 2 10 9" xfId="19868" xr:uid="{00000000-0005-0000-0000-00009C4D0000}"/>
    <cellStyle name="Normal 2 2 2 4 2 11" xfId="19869" xr:uid="{00000000-0005-0000-0000-00009D4D0000}"/>
    <cellStyle name="Normal 2 2 2 4 2 11 10" xfId="19870" xr:uid="{00000000-0005-0000-0000-00009E4D0000}"/>
    <cellStyle name="Normal 2 2 2 4 2 11 11" xfId="19871" xr:uid="{00000000-0005-0000-0000-00009F4D0000}"/>
    <cellStyle name="Normal 2 2 2 4 2 11 12" xfId="19872" xr:uid="{00000000-0005-0000-0000-0000A04D0000}"/>
    <cellStyle name="Normal 2 2 2 4 2 11 13" xfId="19873" xr:uid="{00000000-0005-0000-0000-0000A14D0000}"/>
    <cellStyle name="Normal 2 2 2 4 2 11 14" xfId="19874" xr:uid="{00000000-0005-0000-0000-0000A24D0000}"/>
    <cellStyle name="Normal 2 2 2 4 2 11 2" xfId="19875" xr:uid="{00000000-0005-0000-0000-0000A34D0000}"/>
    <cellStyle name="Normal 2 2 2 4 2 11 2 10" xfId="19876" xr:uid="{00000000-0005-0000-0000-0000A44D0000}"/>
    <cellStyle name="Normal 2 2 2 4 2 11 2 2" xfId="19877" xr:uid="{00000000-0005-0000-0000-0000A54D0000}"/>
    <cellStyle name="Normal 2 2 2 4 2 11 2 3" xfId="19878" xr:uid="{00000000-0005-0000-0000-0000A64D0000}"/>
    <cellStyle name="Normal 2 2 2 4 2 11 2 4" xfId="19879" xr:uid="{00000000-0005-0000-0000-0000A74D0000}"/>
    <cellStyle name="Normal 2 2 2 4 2 11 2 5" xfId="19880" xr:uid="{00000000-0005-0000-0000-0000A84D0000}"/>
    <cellStyle name="Normal 2 2 2 4 2 11 2 6" xfId="19881" xr:uid="{00000000-0005-0000-0000-0000A94D0000}"/>
    <cellStyle name="Normal 2 2 2 4 2 11 2 7" xfId="19882" xr:uid="{00000000-0005-0000-0000-0000AA4D0000}"/>
    <cellStyle name="Normal 2 2 2 4 2 11 2 8" xfId="19883" xr:uid="{00000000-0005-0000-0000-0000AB4D0000}"/>
    <cellStyle name="Normal 2 2 2 4 2 11 2 9" xfId="19884" xr:uid="{00000000-0005-0000-0000-0000AC4D0000}"/>
    <cellStyle name="Normal 2 2 2 4 2 11 3" xfId="19885" xr:uid="{00000000-0005-0000-0000-0000AD4D0000}"/>
    <cellStyle name="Normal 2 2 2 4 2 11 3 10" xfId="19886" xr:uid="{00000000-0005-0000-0000-0000AE4D0000}"/>
    <cellStyle name="Normal 2 2 2 4 2 11 3 2" xfId="19887" xr:uid="{00000000-0005-0000-0000-0000AF4D0000}"/>
    <cellStyle name="Normal 2 2 2 4 2 11 3 3" xfId="19888" xr:uid="{00000000-0005-0000-0000-0000B04D0000}"/>
    <cellStyle name="Normal 2 2 2 4 2 11 3 4" xfId="19889" xr:uid="{00000000-0005-0000-0000-0000B14D0000}"/>
    <cellStyle name="Normal 2 2 2 4 2 11 3 5" xfId="19890" xr:uid="{00000000-0005-0000-0000-0000B24D0000}"/>
    <cellStyle name="Normal 2 2 2 4 2 11 3 6" xfId="19891" xr:uid="{00000000-0005-0000-0000-0000B34D0000}"/>
    <cellStyle name="Normal 2 2 2 4 2 11 3 7" xfId="19892" xr:uid="{00000000-0005-0000-0000-0000B44D0000}"/>
    <cellStyle name="Normal 2 2 2 4 2 11 3 8" xfId="19893" xr:uid="{00000000-0005-0000-0000-0000B54D0000}"/>
    <cellStyle name="Normal 2 2 2 4 2 11 3 9" xfId="19894" xr:uid="{00000000-0005-0000-0000-0000B64D0000}"/>
    <cellStyle name="Normal 2 2 2 4 2 11 4" xfId="19895" xr:uid="{00000000-0005-0000-0000-0000B74D0000}"/>
    <cellStyle name="Normal 2 2 2 4 2 11 4 10" xfId="19896" xr:uid="{00000000-0005-0000-0000-0000B84D0000}"/>
    <cellStyle name="Normal 2 2 2 4 2 11 4 2" xfId="19897" xr:uid="{00000000-0005-0000-0000-0000B94D0000}"/>
    <cellStyle name="Normal 2 2 2 4 2 11 4 3" xfId="19898" xr:uid="{00000000-0005-0000-0000-0000BA4D0000}"/>
    <cellStyle name="Normal 2 2 2 4 2 11 4 4" xfId="19899" xr:uid="{00000000-0005-0000-0000-0000BB4D0000}"/>
    <cellStyle name="Normal 2 2 2 4 2 11 4 5" xfId="19900" xr:uid="{00000000-0005-0000-0000-0000BC4D0000}"/>
    <cellStyle name="Normal 2 2 2 4 2 11 4 6" xfId="19901" xr:uid="{00000000-0005-0000-0000-0000BD4D0000}"/>
    <cellStyle name="Normal 2 2 2 4 2 11 4 7" xfId="19902" xr:uid="{00000000-0005-0000-0000-0000BE4D0000}"/>
    <cellStyle name="Normal 2 2 2 4 2 11 4 8" xfId="19903" xr:uid="{00000000-0005-0000-0000-0000BF4D0000}"/>
    <cellStyle name="Normal 2 2 2 4 2 11 4 9" xfId="19904" xr:uid="{00000000-0005-0000-0000-0000C04D0000}"/>
    <cellStyle name="Normal 2 2 2 4 2 11 5" xfId="19905" xr:uid="{00000000-0005-0000-0000-0000C14D0000}"/>
    <cellStyle name="Normal 2 2 2 4 2 11 5 10" xfId="19906" xr:uid="{00000000-0005-0000-0000-0000C24D0000}"/>
    <cellStyle name="Normal 2 2 2 4 2 11 5 2" xfId="19907" xr:uid="{00000000-0005-0000-0000-0000C34D0000}"/>
    <cellStyle name="Normal 2 2 2 4 2 11 5 3" xfId="19908" xr:uid="{00000000-0005-0000-0000-0000C44D0000}"/>
    <cellStyle name="Normal 2 2 2 4 2 11 5 4" xfId="19909" xr:uid="{00000000-0005-0000-0000-0000C54D0000}"/>
    <cellStyle name="Normal 2 2 2 4 2 11 5 5" xfId="19910" xr:uid="{00000000-0005-0000-0000-0000C64D0000}"/>
    <cellStyle name="Normal 2 2 2 4 2 11 5 6" xfId="19911" xr:uid="{00000000-0005-0000-0000-0000C74D0000}"/>
    <cellStyle name="Normal 2 2 2 4 2 11 5 7" xfId="19912" xr:uid="{00000000-0005-0000-0000-0000C84D0000}"/>
    <cellStyle name="Normal 2 2 2 4 2 11 5 8" xfId="19913" xr:uid="{00000000-0005-0000-0000-0000C94D0000}"/>
    <cellStyle name="Normal 2 2 2 4 2 11 5 9" xfId="19914" xr:uid="{00000000-0005-0000-0000-0000CA4D0000}"/>
    <cellStyle name="Normal 2 2 2 4 2 11 6" xfId="19915" xr:uid="{00000000-0005-0000-0000-0000CB4D0000}"/>
    <cellStyle name="Normal 2 2 2 4 2 11 7" xfId="19916" xr:uid="{00000000-0005-0000-0000-0000CC4D0000}"/>
    <cellStyle name="Normal 2 2 2 4 2 11 8" xfId="19917" xr:uid="{00000000-0005-0000-0000-0000CD4D0000}"/>
    <cellStyle name="Normal 2 2 2 4 2 11 9" xfId="19918" xr:uid="{00000000-0005-0000-0000-0000CE4D0000}"/>
    <cellStyle name="Normal 2 2 2 4 2 12" xfId="19919" xr:uid="{00000000-0005-0000-0000-0000CF4D0000}"/>
    <cellStyle name="Normal 2 2 2 4 2 12 10" xfId="19920" xr:uid="{00000000-0005-0000-0000-0000D04D0000}"/>
    <cellStyle name="Normal 2 2 2 4 2 12 11" xfId="19921" xr:uid="{00000000-0005-0000-0000-0000D14D0000}"/>
    <cellStyle name="Normal 2 2 2 4 2 12 12" xfId="19922" xr:uid="{00000000-0005-0000-0000-0000D24D0000}"/>
    <cellStyle name="Normal 2 2 2 4 2 12 13" xfId="19923" xr:uid="{00000000-0005-0000-0000-0000D34D0000}"/>
    <cellStyle name="Normal 2 2 2 4 2 12 14" xfId="19924" xr:uid="{00000000-0005-0000-0000-0000D44D0000}"/>
    <cellStyle name="Normal 2 2 2 4 2 12 2" xfId="19925" xr:uid="{00000000-0005-0000-0000-0000D54D0000}"/>
    <cellStyle name="Normal 2 2 2 4 2 12 2 10" xfId="19926" xr:uid="{00000000-0005-0000-0000-0000D64D0000}"/>
    <cellStyle name="Normal 2 2 2 4 2 12 2 2" xfId="19927" xr:uid="{00000000-0005-0000-0000-0000D74D0000}"/>
    <cellStyle name="Normal 2 2 2 4 2 12 2 3" xfId="19928" xr:uid="{00000000-0005-0000-0000-0000D84D0000}"/>
    <cellStyle name="Normal 2 2 2 4 2 12 2 4" xfId="19929" xr:uid="{00000000-0005-0000-0000-0000D94D0000}"/>
    <cellStyle name="Normal 2 2 2 4 2 12 2 5" xfId="19930" xr:uid="{00000000-0005-0000-0000-0000DA4D0000}"/>
    <cellStyle name="Normal 2 2 2 4 2 12 2 6" xfId="19931" xr:uid="{00000000-0005-0000-0000-0000DB4D0000}"/>
    <cellStyle name="Normal 2 2 2 4 2 12 2 7" xfId="19932" xr:uid="{00000000-0005-0000-0000-0000DC4D0000}"/>
    <cellStyle name="Normal 2 2 2 4 2 12 2 8" xfId="19933" xr:uid="{00000000-0005-0000-0000-0000DD4D0000}"/>
    <cellStyle name="Normal 2 2 2 4 2 12 2 9" xfId="19934" xr:uid="{00000000-0005-0000-0000-0000DE4D0000}"/>
    <cellStyle name="Normal 2 2 2 4 2 12 3" xfId="19935" xr:uid="{00000000-0005-0000-0000-0000DF4D0000}"/>
    <cellStyle name="Normal 2 2 2 4 2 12 3 10" xfId="19936" xr:uid="{00000000-0005-0000-0000-0000E04D0000}"/>
    <cellStyle name="Normal 2 2 2 4 2 12 3 2" xfId="19937" xr:uid="{00000000-0005-0000-0000-0000E14D0000}"/>
    <cellStyle name="Normal 2 2 2 4 2 12 3 3" xfId="19938" xr:uid="{00000000-0005-0000-0000-0000E24D0000}"/>
    <cellStyle name="Normal 2 2 2 4 2 12 3 4" xfId="19939" xr:uid="{00000000-0005-0000-0000-0000E34D0000}"/>
    <cellStyle name="Normal 2 2 2 4 2 12 3 5" xfId="19940" xr:uid="{00000000-0005-0000-0000-0000E44D0000}"/>
    <cellStyle name="Normal 2 2 2 4 2 12 3 6" xfId="19941" xr:uid="{00000000-0005-0000-0000-0000E54D0000}"/>
    <cellStyle name="Normal 2 2 2 4 2 12 3 7" xfId="19942" xr:uid="{00000000-0005-0000-0000-0000E64D0000}"/>
    <cellStyle name="Normal 2 2 2 4 2 12 3 8" xfId="19943" xr:uid="{00000000-0005-0000-0000-0000E74D0000}"/>
    <cellStyle name="Normal 2 2 2 4 2 12 3 9" xfId="19944" xr:uid="{00000000-0005-0000-0000-0000E84D0000}"/>
    <cellStyle name="Normal 2 2 2 4 2 12 4" xfId="19945" xr:uid="{00000000-0005-0000-0000-0000E94D0000}"/>
    <cellStyle name="Normal 2 2 2 4 2 12 4 10" xfId="19946" xr:uid="{00000000-0005-0000-0000-0000EA4D0000}"/>
    <cellStyle name="Normal 2 2 2 4 2 12 4 2" xfId="19947" xr:uid="{00000000-0005-0000-0000-0000EB4D0000}"/>
    <cellStyle name="Normal 2 2 2 4 2 12 4 3" xfId="19948" xr:uid="{00000000-0005-0000-0000-0000EC4D0000}"/>
    <cellStyle name="Normal 2 2 2 4 2 12 4 4" xfId="19949" xr:uid="{00000000-0005-0000-0000-0000ED4D0000}"/>
    <cellStyle name="Normal 2 2 2 4 2 12 4 5" xfId="19950" xr:uid="{00000000-0005-0000-0000-0000EE4D0000}"/>
    <cellStyle name="Normal 2 2 2 4 2 12 4 6" xfId="19951" xr:uid="{00000000-0005-0000-0000-0000EF4D0000}"/>
    <cellStyle name="Normal 2 2 2 4 2 12 4 7" xfId="19952" xr:uid="{00000000-0005-0000-0000-0000F04D0000}"/>
    <cellStyle name="Normal 2 2 2 4 2 12 4 8" xfId="19953" xr:uid="{00000000-0005-0000-0000-0000F14D0000}"/>
    <cellStyle name="Normal 2 2 2 4 2 12 4 9" xfId="19954" xr:uid="{00000000-0005-0000-0000-0000F24D0000}"/>
    <cellStyle name="Normal 2 2 2 4 2 12 5" xfId="19955" xr:uid="{00000000-0005-0000-0000-0000F34D0000}"/>
    <cellStyle name="Normal 2 2 2 4 2 12 5 10" xfId="19956" xr:uid="{00000000-0005-0000-0000-0000F44D0000}"/>
    <cellStyle name="Normal 2 2 2 4 2 12 5 2" xfId="19957" xr:uid="{00000000-0005-0000-0000-0000F54D0000}"/>
    <cellStyle name="Normal 2 2 2 4 2 12 5 3" xfId="19958" xr:uid="{00000000-0005-0000-0000-0000F64D0000}"/>
    <cellStyle name="Normal 2 2 2 4 2 12 5 4" xfId="19959" xr:uid="{00000000-0005-0000-0000-0000F74D0000}"/>
    <cellStyle name="Normal 2 2 2 4 2 12 5 5" xfId="19960" xr:uid="{00000000-0005-0000-0000-0000F84D0000}"/>
    <cellStyle name="Normal 2 2 2 4 2 12 5 6" xfId="19961" xr:uid="{00000000-0005-0000-0000-0000F94D0000}"/>
    <cellStyle name="Normal 2 2 2 4 2 12 5 7" xfId="19962" xr:uid="{00000000-0005-0000-0000-0000FA4D0000}"/>
    <cellStyle name="Normal 2 2 2 4 2 12 5 8" xfId="19963" xr:uid="{00000000-0005-0000-0000-0000FB4D0000}"/>
    <cellStyle name="Normal 2 2 2 4 2 12 5 9" xfId="19964" xr:uid="{00000000-0005-0000-0000-0000FC4D0000}"/>
    <cellStyle name="Normal 2 2 2 4 2 12 6" xfId="19965" xr:uid="{00000000-0005-0000-0000-0000FD4D0000}"/>
    <cellStyle name="Normal 2 2 2 4 2 12 7" xfId="19966" xr:uid="{00000000-0005-0000-0000-0000FE4D0000}"/>
    <cellStyle name="Normal 2 2 2 4 2 12 8" xfId="19967" xr:uid="{00000000-0005-0000-0000-0000FF4D0000}"/>
    <cellStyle name="Normal 2 2 2 4 2 12 9" xfId="19968" xr:uid="{00000000-0005-0000-0000-0000004E0000}"/>
    <cellStyle name="Normal 2 2 2 4 2 13" xfId="19969" xr:uid="{00000000-0005-0000-0000-0000014E0000}"/>
    <cellStyle name="Normal 2 2 2 4 2 13 10" xfId="19970" xr:uid="{00000000-0005-0000-0000-0000024E0000}"/>
    <cellStyle name="Normal 2 2 2 4 2 13 11" xfId="19971" xr:uid="{00000000-0005-0000-0000-0000034E0000}"/>
    <cellStyle name="Normal 2 2 2 4 2 13 12" xfId="19972" xr:uid="{00000000-0005-0000-0000-0000044E0000}"/>
    <cellStyle name="Normal 2 2 2 4 2 13 13" xfId="19973" xr:uid="{00000000-0005-0000-0000-0000054E0000}"/>
    <cellStyle name="Normal 2 2 2 4 2 13 14" xfId="19974" xr:uid="{00000000-0005-0000-0000-0000064E0000}"/>
    <cellStyle name="Normal 2 2 2 4 2 13 2" xfId="19975" xr:uid="{00000000-0005-0000-0000-0000074E0000}"/>
    <cellStyle name="Normal 2 2 2 4 2 13 2 10" xfId="19976" xr:uid="{00000000-0005-0000-0000-0000084E0000}"/>
    <cellStyle name="Normal 2 2 2 4 2 13 2 2" xfId="19977" xr:uid="{00000000-0005-0000-0000-0000094E0000}"/>
    <cellStyle name="Normal 2 2 2 4 2 13 2 3" xfId="19978" xr:uid="{00000000-0005-0000-0000-00000A4E0000}"/>
    <cellStyle name="Normal 2 2 2 4 2 13 2 4" xfId="19979" xr:uid="{00000000-0005-0000-0000-00000B4E0000}"/>
    <cellStyle name="Normal 2 2 2 4 2 13 2 5" xfId="19980" xr:uid="{00000000-0005-0000-0000-00000C4E0000}"/>
    <cellStyle name="Normal 2 2 2 4 2 13 2 6" xfId="19981" xr:uid="{00000000-0005-0000-0000-00000D4E0000}"/>
    <cellStyle name="Normal 2 2 2 4 2 13 2 7" xfId="19982" xr:uid="{00000000-0005-0000-0000-00000E4E0000}"/>
    <cellStyle name="Normal 2 2 2 4 2 13 2 8" xfId="19983" xr:uid="{00000000-0005-0000-0000-00000F4E0000}"/>
    <cellStyle name="Normal 2 2 2 4 2 13 2 9" xfId="19984" xr:uid="{00000000-0005-0000-0000-0000104E0000}"/>
    <cellStyle name="Normal 2 2 2 4 2 13 3" xfId="19985" xr:uid="{00000000-0005-0000-0000-0000114E0000}"/>
    <cellStyle name="Normal 2 2 2 4 2 13 3 10" xfId="19986" xr:uid="{00000000-0005-0000-0000-0000124E0000}"/>
    <cellStyle name="Normal 2 2 2 4 2 13 3 2" xfId="19987" xr:uid="{00000000-0005-0000-0000-0000134E0000}"/>
    <cellStyle name="Normal 2 2 2 4 2 13 3 3" xfId="19988" xr:uid="{00000000-0005-0000-0000-0000144E0000}"/>
    <cellStyle name="Normal 2 2 2 4 2 13 3 4" xfId="19989" xr:uid="{00000000-0005-0000-0000-0000154E0000}"/>
    <cellStyle name="Normal 2 2 2 4 2 13 3 5" xfId="19990" xr:uid="{00000000-0005-0000-0000-0000164E0000}"/>
    <cellStyle name="Normal 2 2 2 4 2 13 3 6" xfId="19991" xr:uid="{00000000-0005-0000-0000-0000174E0000}"/>
    <cellStyle name="Normal 2 2 2 4 2 13 3 7" xfId="19992" xr:uid="{00000000-0005-0000-0000-0000184E0000}"/>
    <cellStyle name="Normal 2 2 2 4 2 13 3 8" xfId="19993" xr:uid="{00000000-0005-0000-0000-0000194E0000}"/>
    <cellStyle name="Normal 2 2 2 4 2 13 3 9" xfId="19994" xr:uid="{00000000-0005-0000-0000-00001A4E0000}"/>
    <cellStyle name="Normal 2 2 2 4 2 13 4" xfId="19995" xr:uid="{00000000-0005-0000-0000-00001B4E0000}"/>
    <cellStyle name="Normal 2 2 2 4 2 13 4 10" xfId="19996" xr:uid="{00000000-0005-0000-0000-00001C4E0000}"/>
    <cellStyle name="Normal 2 2 2 4 2 13 4 2" xfId="19997" xr:uid="{00000000-0005-0000-0000-00001D4E0000}"/>
    <cellStyle name="Normal 2 2 2 4 2 13 4 3" xfId="19998" xr:uid="{00000000-0005-0000-0000-00001E4E0000}"/>
    <cellStyle name="Normal 2 2 2 4 2 13 4 4" xfId="19999" xr:uid="{00000000-0005-0000-0000-00001F4E0000}"/>
    <cellStyle name="Normal 2 2 2 4 2 13 4 5" xfId="20000" xr:uid="{00000000-0005-0000-0000-0000204E0000}"/>
    <cellStyle name="Normal 2 2 2 4 2 13 4 6" xfId="20001" xr:uid="{00000000-0005-0000-0000-0000214E0000}"/>
    <cellStyle name="Normal 2 2 2 4 2 13 4 7" xfId="20002" xr:uid="{00000000-0005-0000-0000-0000224E0000}"/>
    <cellStyle name="Normal 2 2 2 4 2 13 4 8" xfId="20003" xr:uid="{00000000-0005-0000-0000-0000234E0000}"/>
    <cellStyle name="Normal 2 2 2 4 2 13 4 9" xfId="20004" xr:uid="{00000000-0005-0000-0000-0000244E0000}"/>
    <cellStyle name="Normal 2 2 2 4 2 13 5" xfId="20005" xr:uid="{00000000-0005-0000-0000-0000254E0000}"/>
    <cellStyle name="Normal 2 2 2 4 2 13 5 10" xfId="20006" xr:uid="{00000000-0005-0000-0000-0000264E0000}"/>
    <cellStyle name="Normal 2 2 2 4 2 13 5 2" xfId="20007" xr:uid="{00000000-0005-0000-0000-0000274E0000}"/>
    <cellStyle name="Normal 2 2 2 4 2 13 5 3" xfId="20008" xr:uid="{00000000-0005-0000-0000-0000284E0000}"/>
    <cellStyle name="Normal 2 2 2 4 2 13 5 4" xfId="20009" xr:uid="{00000000-0005-0000-0000-0000294E0000}"/>
    <cellStyle name="Normal 2 2 2 4 2 13 5 5" xfId="20010" xr:uid="{00000000-0005-0000-0000-00002A4E0000}"/>
    <cellStyle name="Normal 2 2 2 4 2 13 5 6" xfId="20011" xr:uid="{00000000-0005-0000-0000-00002B4E0000}"/>
    <cellStyle name="Normal 2 2 2 4 2 13 5 7" xfId="20012" xr:uid="{00000000-0005-0000-0000-00002C4E0000}"/>
    <cellStyle name="Normal 2 2 2 4 2 13 5 8" xfId="20013" xr:uid="{00000000-0005-0000-0000-00002D4E0000}"/>
    <cellStyle name="Normal 2 2 2 4 2 13 5 9" xfId="20014" xr:uid="{00000000-0005-0000-0000-00002E4E0000}"/>
    <cellStyle name="Normal 2 2 2 4 2 13 6" xfId="20015" xr:uid="{00000000-0005-0000-0000-00002F4E0000}"/>
    <cellStyle name="Normal 2 2 2 4 2 13 7" xfId="20016" xr:uid="{00000000-0005-0000-0000-0000304E0000}"/>
    <cellStyle name="Normal 2 2 2 4 2 13 8" xfId="20017" xr:uid="{00000000-0005-0000-0000-0000314E0000}"/>
    <cellStyle name="Normal 2 2 2 4 2 13 9" xfId="20018" xr:uid="{00000000-0005-0000-0000-0000324E0000}"/>
    <cellStyle name="Normal 2 2 2 4 2 14" xfId="20019" xr:uid="{00000000-0005-0000-0000-0000334E0000}"/>
    <cellStyle name="Normal 2 2 2 4 2 14 10" xfId="20020" xr:uid="{00000000-0005-0000-0000-0000344E0000}"/>
    <cellStyle name="Normal 2 2 2 4 2 14 11" xfId="20021" xr:uid="{00000000-0005-0000-0000-0000354E0000}"/>
    <cellStyle name="Normal 2 2 2 4 2 14 12" xfId="20022" xr:uid="{00000000-0005-0000-0000-0000364E0000}"/>
    <cellStyle name="Normal 2 2 2 4 2 14 13" xfId="20023" xr:uid="{00000000-0005-0000-0000-0000374E0000}"/>
    <cellStyle name="Normal 2 2 2 4 2 14 14" xfId="20024" xr:uid="{00000000-0005-0000-0000-0000384E0000}"/>
    <cellStyle name="Normal 2 2 2 4 2 14 2" xfId="20025" xr:uid="{00000000-0005-0000-0000-0000394E0000}"/>
    <cellStyle name="Normal 2 2 2 4 2 14 2 10" xfId="20026" xr:uid="{00000000-0005-0000-0000-00003A4E0000}"/>
    <cellStyle name="Normal 2 2 2 4 2 14 2 2" xfId="20027" xr:uid="{00000000-0005-0000-0000-00003B4E0000}"/>
    <cellStyle name="Normal 2 2 2 4 2 14 2 3" xfId="20028" xr:uid="{00000000-0005-0000-0000-00003C4E0000}"/>
    <cellStyle name="Normal 2 2 2 4 2 14 2 4" xfId="20029" xr:uid="{00000000-0005-0000-0000-00003D4E0000}"/>
    <cellStyle name="Normal 2 2 2 4 2 14 2 5" xfId="20030" xr:uid="{00000000-0005-0000-0000-00003E4E0000}"/>
    <cellStyle name="Normal 2 2 2 4 2 14 2 6" xfId="20031" xr:uid="{00000000-0005-0000-0000-00003F4E0000}"/>
    <cellStyle name="Normal 2 2 2 4 2 14 2 7" xfId="20032" xr:uid="{00000000-0005-0000-0000-0000404E0000}"/>
    <cellStyle name="Normal 2 2 2 4 2 14 2 8" xfId="20033" xr:uid="{00000000-0005-0000-0000-0000414E0000}"/>
    <cellStyle name="Normal 2 2 2 4 2 14 2 9" xfId="20034" xr:uid="{00000000-0005-0000-0000-0000424E0000}"/>
    <cellStyle name="Normal 2 2 2 4 2 14 3" xfId="20035" xr:uid="{00000000-0005-0000-0000-0000434E0000}"/>
    <cellStyle name="Normal 2 2 2 4 2 14 3 10" xfId="20036" xr:uid="{00000000-0005-0000-0000-0000444E0000}"/>
    <cellStyle name="Normal 2 2 2 4 2 14 3 2" xfId="20037" xr:uid="{00000000-0005-0000-0000-0000454E0000}"/>
    <cellStyle name="Normal 2 2 2 4 2 14 3 3" xfId="20038" xr:uid="{00000000-0005-0000-0000-0000464E0000}"/>
    <cellStyle name="Normal 2 2 2 4 2 14 3 4" xfId="20039" xr:uid="{00000000-0005-0000-0000-0000474E0000}"/>
    <cellStyle name="Normal 2 2 2 4 2 14 3 5" xfId="20040" xr:uid="{00000000-0005-0000-0000-0000484E0000}"/>
    <cellStyle name="Normal 2 2 2 4 2 14 3 6" xfId="20041" xr:uid="{00000000-0005-0000-0000-0000494E0000}"/>
    <cellStyle name="Normal 2 2 2 4 2 14 3 7" xfId="20042" xr:uid="{00000000-0005-0000-0000-00004A4E0000}"/>
    <cellStyle name="Normal 2 2 2 4 2 14 3 8" xfId="20043" xr:uid="{00000000-0005-0000-0000-00004B4E0000}"/>
    <cellStyle name="Normal 2 2 2 4 2 14 3 9" xfId="20044" xr:uid="{00000000-0005-0000-0000-00004C4E0000}"/>
    <cellStyle name="Normal 2 2 2 4 2 14 4" xfId="20045" xr:uid="{00000000-0005-0000-0000-00004D4E0000}"/>
    <cellStyle name="Normal 2 2 2 4 2 14 4 10" xfId="20046" xr:uid="{00000000-0005-0000-0000-00004E4E0000}"/>
    <cellStyle name="Normal 2 2 2 4 2 14 4 2" xfId="20047" xr:uid="{00000000-0005-0000-0000-00004F4E0000}"/>
    <cellStyle name="Normal 2 2 2 4 2 14 4 3" xfId="20048" xr:uid="{00000000-0005-0000-0000-0000504E0000}"/>
    <cellStyle name="Normal 2 2 2 4 2 14 4 4" xfId="20049" xr:uid="{00000000-0005-0000-0000-0000514E0000}"/>
    <cellStyle name="Normal 2 2 2 4 2 14 4 5" xfId="20050" xr:uid="{00000000-0005-0000-0000-0000524E0000}"/>
    <cellStyle name="Normal 2 2 2 4 2 14 4 6" xfId="20051" xr:uid="{00000000-0005-0000-0000-0000534E0000}"/>
    <cellStyle name="Normal 2 2 2 4 2 14 4 7" xfId="20052" xr:uid="{00000000-0005-0000-0000-0000544E0000}"/>
    <cellStyle name="Normal 2 2 2 4 2 14 4 8" xfId="20053" xr:uid="{00000000-0005-0000-0000-0000554E0000}"/>
    <cellStyle name="Normal 2 2 2 4 2 14 4 9" xfId="20054" xr:uid="{00000000-0005-0000-0000-0000564E0000}"/>
    <cellStyle name="Normal 2 2 2 4 2 14 5" xfId="20055" xr:uid="{00000000-0005-0000-0000-0000574E0000}"/>
    <cellStyle name="Normal 2 2 2 4 2 14 5 10" xfId="20056" xr:uid="{00000000-0005-0000-0000-0000584E0000}"/>
    <cellStyle name="Normal 2 2 2 4 2 14 5 2" xfId="20057" xr:uid="{00000000-0005-0000-0000-0000594E0000}"/>
    <cellStyle name="Normal 2 2 2 4 2 14 5 3" xfId="20058" xr:uid="{00000000-0005-0000-0000-00005A4E0000}"/>
    <cellStyle name="Normal 2 2 2 4 2 14 5 4" xfId="20059" xr:uid="{00000000-0005-0000-0000-00005B4E0000}"/>
    <cellStyle name="Normal 2 2 2 4 2 14 5 5" xfId="20060" xr:uid="{00000000-0005-0000-0000-00005C4E0000}"/>
    <cellStyle name="Normal 2 2 2 4 2 14 5 6" xfId="20061" xr:uid="{00000000-0005-0000-0000-00005D4E0000}"/>
    <cellStyle name="Normal 2 2 2 4 2 14 5 7" xfId="20062" xr:uid="{00000000-0005-0000-0000-00005E4E0000}"/>
    <cellStyle name="Normal 2 2 2 4 2 14 5 8" xfId="20063" xr:uid="{00000000-0005-0000-0000-00005F4E0000}"/>
    <cellStyle name="Normal 2 2 2 4 2 14 5 9" xfId="20064" xr:uid="{00000000-0005-0000-0000-0000604E0000}"/>
    <cellStyle name="Normal 2 2 2 4 2 14 6" xfId="20065" xr:uid="{00000000-0005-0000-0000-0000614E0000}"/>
    <cellStyle name="Normal 2 2 2 4 2 14 7" xfId="20066" xr:uid="{00000000-0005-0000-0000-0000624E0000}"/>
    <cellStyle name="Normal 2 2 2 4 2 14 8" xfId="20067" xr:uid="{00000000-0005-0000-0000-0000634E0000}"/>
    <cellStyle name="Normal 2 2 2 4 2 14 9" xfId="20068" xr:uid="{00000000-0005-0000-0000-0000644E0000}"/>
    <cellStyle name="Normal 2 2 2 4 2 15" xfId="20069" xr:uid="{00000000-0005-0000-0000-0000654E0000}"/>
    <cellStyle name="Normal 2 2 2 4 2 15 10" xfId="20070" xr:uid="{00000000-0005-0000-0000-0000664E0000}"/>
    <cellStyle name="Normal 2 2 2 4 2 15 11" xfId="20071" xr:uid="{00000000-0005-0000-0000-0000674E0000}"/>
    <cellStyle name="Normal 2 2 2 4 2 15 12" xfId="20072" xr:uid="{00000000-0005-0000-0000-0000684E0000}"/>
    <cellStyle name="Normal 2 2 2 4 2 15 13" xfId="20073" xr:uid="{00000000-0005-0000-0000-0000694E0000}"/>
    <cellStyle name="Normal 2 2 2 4 2 15 14" xfId="20074" xr:uid="{00000000-0005-0000-0000-00006A4E0000}"/>
    <cellStyle name="Normal 2 2 2 4 2 15 2" xfId="20075" xr:uid="{00000000-0005-0000-0000-00006B4E0000}"/>
    <cellStyle name="Normal 2 2 2 4 2 15 2 10" xfId="20076" xr:uid="{00000000-0005-0000-0000-00006C4E0000}"/>
    <cellStyle name="Normal 2 2 2 4 2 15 2 2" xfId="20077" xr:uid="{00000000-0005-0000-0000-00006D4E0000}"/>
    <cellStyle name="Normal 2 2 2 4 2 15 2 3" xfId="20078" xr:uid="{00000000-0005-0000-0000-00006E4E0000}"/>
    <cellStyle name="Normal 2 2 2 4 2 15 2 4" xfId="20079" xr:uid="{00000000-0005-0000-0000-00006F4E0000}"/>
    <cellStyle name="Normal 2 2 2 4 2 15 2 5" xfId="20080" xr:uid="{00000000-0005-0000-0000-0000704E0000}"/>
    <cellStyle name="Normal 2 2 2 4 2 15 2 6" xfId="20081" xr:uid="{00000000-0005-0000-0000-0000714E0000}"/>
    <cellStyle name="Normal 2 2 2 4 2 15 2 7" xfId="20082" xr:uid="{00000000-0005-0000-0000-0000724E0000}"/>
    <cellStyle name="Normal 2 2 2 4 2 15 2 8" xfId="20083" xr:uid="{00000000-0005-0000-0000-0000734E0000}"/>
    <cellStyle name="Normal 2 2 2 4 2 15 2 9" xfId="20084" xr:uid="{00000000-0005-0000-0000-0000744E0000}"/>
    <cellStyle name="Normal 2 2 2 4 2 15 3" xfId="20085" xr:uid="{00000000-0005-0000-0000-0000754E0000}"/>
    <cellStyle name="Normal 2 2 2 4 2 15 3 10" xfId="20086" xr:uid="{00000000-0005-0000-0000-0000764E0000}"/>
    <cellStyle name="Normal 2 2 2 4 2 15 3 2" xfId="20087" xr:uid="{00000000-0005-0000-0000-0000774E0000}"/>
    <cellStyle name="Normal 2 2 2 4 2 15 3 3" xfId="20088" xr:uid="{00000000-0005-0000-0000-0000784E0000}"/>
    <cellStyle name="Normal 2 2 2 4 2 15 3 4" xfId="20089" xr:uid="{00000000-0005-0000-0000-0000794E0000}"/>
    <cellStyle name="Normal 2 2 2 4 2 15 3 5" xfId="20090" xr:uid="{00000000-0005-0000-0000-00007A4E0000}"/>
    <cellStyle name="Normal 2 2 2 4 2 15 3 6" xfId="20091" xr:uid="{00000000-0005-0000-0000-00007B4E0000}"/>
    <cellStyle name="Normal 2 2 2 4 2 15 3 7" xfId="20092" xr:uid="{00000000-0005-0000-0000-00007C4E0000}"/>
    <cellStyle name="Normal 2 2 2 4 2 15 3 8" xfId="20093" xr:uid="{00000000-0005-0000-0000-00007D4E0000}"/>
    <cellStyle name="Normal 2 2 2 4 2 15 3 9" xfId="20094" xr:uid="{00000000-0005-0000-0000-00007E4E0000}"/>
    <cellStyle name="Normal 2 2 2 4 2 15 4" xfId="20095" xr:uid="{00000000-0005-0000-0000-00007F4E0000}"/>
    <cellStyle name="Normal 2 2 2 4 2 15 4 10" xfId="20096" xr:uid="{00000000-0005-0000-0000-0000804E0000}"/>
    <cellStyle name="Normal 2 2 2 4 2 15 4 2" xfId="20097" xr:uid="{00000000-0005-0000-0000-0000814E0000}"/>
    <cellStyle name="Normal 2 2 2 4 2 15 4 3" xfId="20098" xr:uid="{00000000-0005-0000-0000-0000824E0000}"/>
    <cellStyle name="Normal 2 2 2 4 2 15 4 4" xfId="20099" xr:uid="{00000000-0005-0000-0000-0000834E0000}"/>
    <cellStyle name="Normal 2 2 2 4 2 15 4 5" xfId="20100" xr:uid="{00000000-0005-0000-0000-0000844E0000}"/>
    <cellStyle name="Normal 2 2 2 4 2 15 4 6" xfId="20101" xr:uid="{00000000-0005-0000-0000-0000854E0000}"/>
    <cellStyle name="Normal 2 2 2 4 2 15 4 7" xfId="20102" xr:uid="{00000000-0005-0000-0000-0000864E0000}"/>
    <cellStyle name="Normal 2 2 2 4 2 15 4 8" xfId="20103" xr:uid="{00000000-0005-0000-0000-0000874E0000}"/>
    <cellStyle name="Normal 2 2 2 4 2 15 4 9" xfId="20104" xr:uid="{00000000-0005-0000-0000-0000884E0000}"/>
    <cellStyle name="Normal 2 2 2 4 2 15 5" xfId="20105" xr:uid="{00000000-0005-0000-0000-0000894E0000}"/>
    <cellStyle name="Normal 2 2 2 4 2 15 5 10" xfId="20106" xr:uid="{00000000-0005-0000-0000-00008A4E0000}"/>
    <cellStyle name="Normal 2 2 2 4 2 15 5 2" xfId="20107" xr:uid="{00000000-0005-0000-0000-00008B4E0000}"/>
    <cellStyle name="Normal 2 2 2 4 2 15 5 3" xfId="20108" xr:uid="{00000000-0005-0000-0000-00008C4E0000}"/>
    <cellStyle name="Normal 2 2 2 4 2 15 5 4" xfId="20109" xr:uid="{00000000-0005-0000-0000-00008D4E0000}"/>
    <cellStyle name="Normal 2 2 2 4 2 15 5 5" xfId="20110" xr:uid="{00000000-0005-0000-0000-00008E4E0000}"/>
    <cellStyle name="Normal 2 2 2 4 2 15 5 6" xfId="20111" xr:uid="{00000000-0005-0000-0000-00008F4E0000}"/>
    <cellStyle name="Normal 2 2 2 4 2 15 5 7" xfId="20112" xr:uid="{00000000-0005-0000-0000-0000904E0000}"/>
    <cellStyle name="Normal 2 2 2 4 2 15 5 8" xfId="20113" xr:uid="{00000000-0005-0000-0000-0000914E0000}"/>
    <cellStyle name="Normal 2 2 2 4 2 15 5 9" xfId="20114" xr:uid="{00000000-0005-0000-0000-0000924E0000}"/>
    <cellStyle name="Normal 2 2 2 4 2 15 6" xfId="20115" xr:uid="{00000000-0005-0000-0000-0000934E0000}"/>
    <cellStyle name="Normal 2 2 2 4 2 15 7" xfId="20116" xr:uid="{00000000-0005-0000-0000-0000944E0000}"/>
    <cellStyle name="Normal 2 2 2 4 2 15 8" xfId="20117" xr:uid="{00000000-0005-0000-0000-0000954E0000}"/>
    <cellStyle name="Normal 2 2 2 4 2 15 9" xfId="20118" xr:uid="{00000000-0005-0000-0000-0000964E0000}"/>
    <cellStyle name="Normal 2 2 2 4 2 16" xfId="20119" xr:uid="{00000000-0005-0000-0000-0000974E0000}"/>
    <cellStyle name="Normal 2 2 2 4 2 16 10" xfId="20120" xr:uid="{00000000-0005-0000-0000-0000984E0000}"/>
    <cellStyle name="Normal 2 2 2 4 2 16 11" xfId="20121" xr:uid="{00000000-0005-0000-0000-0000994E0000}"/>
    <cellStyle name="Normal 2 2 2 4 2 16 12" xfId="20122" xr:uid="{00000000-0005-0000-0000-00009A4E0000}"/>
    <cellStyle name="Normal 2 2 2 4 2 16 13" xfId="20123" xr:uid="{00000000-0005-0000-0000-00009B4E0000}"/>
    <cellStyle name="Normal 2 2 2 4 2 16 14" xfId="20124" xr:uid="{00000000-0005-0000-0000-00009C4E0000}"/>
    <cellStyle name="Normal 2 2 2 4 2 16 2" xfId="20125" xr:uid="{00000000-0005-0000-0000-00009D4E0000}"/>
    <cellStyle name="Normal 2 2 2 4 2 16 2 10" xfId="20126" xr:uid="{00000000-0005-0000-0000-00009E4E0000}"/>
    <cellStyle name="Normal 2 2 2 4 2 16 2 2" xfId="20127" xr:uid="{00000000-0005-0000-0000-00009F4E0000}"/>
    <cellStyle name="Normal 2 2 2 4 2 16 2 3" xfId="20128" xr:uid="{00000000-0005-0000-0000-0000A04E0000}"/>
    <cellStyle name="Normal 2 2 2 4 2 16 2 4" xfId="20129" xr:uid="{00000000-0005-0000-0000-0000A14E0000}"/>
    <cellStyle name="Normal 2 2 2 4 2 16 2 5" xfId="20130" xr:uid="{00000000-0005-0000-0000-0000A24E0000}"/>
    <cellStyle name="Normal 2 2 2 4 2 16 2 6" xfId="20131" xr:uid="{00000000-0005-0000-0000-0000A34E0000}"/>
    <cellStyle name="Normal 2 2 2 4 2 16 2 7" xfId="20132" xr:uid="{00000000-0005-0000-0000-0000A44E0000}"/>
    <cellStyle name="Normal 2 2 2 4 2 16 2 8" xfId="20133" xr:uid="{00000000-0005-0000-0000-0000A54E0000}"/>
    <cellStyle name="Normal 2 2 2 4 2 16 2 9" xfId="20134" xr:uid="{00000000-0005-0000-0000-0000A64E0000}"/>
    <cellStyle name="Normal 2 2 2 4 2 16 3" xfId="20135" xr:uid="{00000000-0005-0000-0000-0000A74E0000}"/>
    <cellStyle name="Normal 2 2 2 4 2 16 3 10" xfId="20136" xr:uid="{00000000-0005-0000-0000-0000A84E0000}"/>
    <cellStyle name="Normal 2 2 2 4 2 16 3 2" xfId="20137" xr:uid="{00000000-0005-0000-0000-0000A94E0000}"/>
    <cellStyle name="Normal 2 2 2 4 2 16 3 3" xfId="20138" xr:uid="{00000000-0005-0000-0000-0000AA4E0000}"/>
    <cellStyle name="Normal 2 2 2 4 2 16 3 4" xfId="20139" xr:uid="{00000000-0005-0000-0000-0000AB4E0000}"/>
    <cellStyle name="Normal 2 2 2 4 2 16 3 5" xfId="20140" xr:uid="{00000000-0005-0000-0000-0000AC4E0000}"/>
    <cellStyle name="Normal 2 2 2 4 2 16 3 6" xfId="20141" xr:uid="{00000000-0005-0000-0000-0000AD4E0000}"/>
    <cellStyle name="Normal 2 2 2 4 2 16 3 7" xfId="20142" xr:uid="{00000000-0005-0000-0000-0000AE4E0000}"/>
    <cellStyle name="Normal 2 2 2 4 2 16 3 8" xfId="20143" xr:uid="{00000000-0005-0000-0000-0000AF4E0000}"/>
    <cellStyle name="Normal 2 2 2 4 2 16 3 9" xfId="20144" xr:uid="{00000000-0005-0000-0000-0000B04E0000}"/>
    <cellStyle name="Normal 2 2 2 4 2 16 4" xfId="20145" xr:uid="{00000000-0005-0000-0000-0000B14E0000}"/>
    <cellStyle name="Normal 2 2 2 4 2 16 4 10" xfId="20146" xr:uid="{00000000-0005-0000-0000-0000B24E0000}"/>
    <cellStyle name="Normal 2 2 2 4 2 16 4 2" xfId="20147" xr:uid="{00000000-0005-0000-0000-0000B34E0000}"/>
    <cellStyle name="Normal 2 2 2 4 2 16 4 3" xfId="20148" xr:uid="{00000000-0005-0000-0000-0000B44E0000}"/>
    <cellStyle name="Normal 2 2 2 4 2 16 4 4" xfId="20149" xr:uid="{00000000-0005-0000-0000-0000B54E0000}"/>
    <cellStyle name="Normal 2 2 2 4 2 16 4 5" xfId="20150" xr:uid="{00000000-0005-0000-0000-0000B64E0000}"/>
    <cellStyle name="Normal 2 2 2 4 2 16 4 6" xfId="20151" xr:uid="{00000000-0005-0000-0000-0000B74E0000}"/>
    <cellStyle name="Normal 2 2 2 4 2 16 4 7" xfId="20152" xr:uid="{00000000-0005-0000-0000-0000B84E0000}"/>
    <cellStyle name="Normal 2 2 2 4 2 16 4 8" xfId="20153" xr:uid="{00000000-0005-0000-0000-0000B94E0000}"/>
    <cellStyle name="Normal 2 2 2 4 2 16 4 9" xfId="20154" xr:uid="{00000000-0005-0000-0000-0000BA4E0000}"/>
    <cellStyle name="Normal 2 2 2 4 2 16 5" xfId="20155" xr:uid="{00000000-0005-0000-0000-0000BB4E0000}"/>
    <cellStyle name="Normal 2 2 2 4 2 16 5 10" xfId="20156" xr:uid="{00000000-0005-0000-0000-0000BC4E0000}"/>
    <cellStyle name="Normal 2 2 2 4 2 16 5 2" xfId="20157" xr:uid="{00000000-0005-0000-0000-0000BD4E0000}"/>
    <cellStyle name="Normal 2 2 2 4 2 16 5 3" xfId="20158" xr:uid="{00000000-0005-0000-0000-0000BE4E0000}"/>
    <cellStyle name="Normal 2 2 2 4 2 16 5 4" xfId="20159" xr:uid="{00000000-0005-0000-0000-0000BF4E0000}"/>
    <cellStyle name="Normal 2 2 2 4 2 16 5 5" xfId="20160" xr:uid="{00000000-0005-0000-0000-0000C04E0000}"/>
    <cellStyle name="Normal 2 2 2 4 2 16 5 6" xfId="20161" xr:uid="{00000000-0005-0000-0000-0000C14E0000}"/>
    <cellStyle name="Normal 2 2 2 4 2 16 5 7" xfId="20162" xr:uid="{00000000-0005-0000-0000-0000C24E0000}"/>
    <cellStyle name="Normal 2 2 2 4 2 16 5 8" xfId="20163" xr:uid="{00000000-0005-0000-0000-0000C34E0000}"/>
    <cellStyle name="Normal 2 2 2 4 2 16 5 9" xfId="20164" xr:uid="{00000000-0005-0000-0000-0000C44E0000}"/>
    <cellStyle name="Normal 2 2 2 4 2 16 6" xfId="20165" xr:uid="{00000000-0005-0000-0000-0000C54E0000}"/>
    <cellStyle name="Normal 2 2 2 4 2 16 7" xfId="20166" xr:uid="{00000000-0005-0000-0000-0000C64E0000}"/>
    <cellStyle name="Normal 2 2 2 4 2 16 8" xfId="20167" xr:uid="{00000000-0005-0000-0000-0000C74E0000}"/>
    <cellStyle name="Normal 2 2 2 4 2 16 9" xfId="20168" xr:uid="{00000000-0005-0000-0000-0000C84E0000}"/>
    <cellStyle name="Normal 2 2 2 4 2 17" xfId="20169" xr:uid="{00000000-0005-0000-0000-0000C94E0000}"/>
    <cellStyle name="Normal 2 2 2 4 2 17 10" xfId="20170" xr:uid="{00000000-0005-0000-0000-0000CA4E0000}"/>
    <cellStyle name="Normal 2 2 2 4 2 17 11" xfId="20171" xr:uid="{00000000-0005-0000-0000-0000CB4E0000}"/>
    <cellStyle name="Normal 2 2 2 4 2 17 12" xfId="20172" xr:uid="{00000000-0005-0000-0000-0000CC4E0000}"/>
    <cellStyle name="Normal 2 2 2 4 2 17 13" xfId="20173" xr:uid="{00000000-0005-0000-0000-0000CD4E0000}"/>
    <cellStyle name="Normal 2 2 2 4 2 17 14" xfId="20174" xr:uid="{00000000-0005-0000-0000-0000CE4E0000}"/>
    <cellStyle name="Normal 2 2 2 4 2 17 2" xfId="20175" xr:uid="{00000000-0005-0000-0000-0000CF4E0000}"/>
    <cellStyle name="Normal 2 2 2 4 2 17 2 10" xfId="20176" xr:uid="{00000000-0005-0000-0000-0000D04E0000}"/>
    <cellStyle name="Normal 2 2 2 4 2 17 2 2" xfId="20177" xr:uid="{00000000-0005-0000-0000-0000D14E0000}"/>
    <cellStyle name="Normal 2 2 2 4 2 17 2 3" xfId="20178" xr:uid="{00000000-0005-0000-0000-0000D24E0000}"/>
    <cellStyle name="Normal 2 2 2 4 2 17 2 4" xfId="20179" xr:uid="{00000000-0005-0000-0000-0000D34E0000}"/>
    <cellStyle name="Normal 2 2 2 4 2 17 2 5" xfId="20180" xr:uid="{00000000-0005-0000-0000-0000D44E0000}"/>
    <cellStyle name="Normal 2 2 2 4 2 17 2 6" xfId="20181" xr:uid="{00000000-0005-0000-0000-0000D54E0000}"/>
    <cellStyle name="Normal 2 2 2 4 2 17 2 7" xfId="20182" xr:uid="{00000000-0005-0000-0000-0000D64E0000}"/>
    <cellStyle name="Normal 2 2 2 4 2 17 2 8" xfId="20183" xr:uid="{00000000-0005-0000-0000-0000D74E0000}"/>
    <cellStyle name="Normal 2 2 2 4 2 17 2 9" xfId="20184" xr:uid="{00000000-0005-0000-0000-0000D84E0000}"/>
    <cellStyle name="Normal 2 2 2 4 2 17 3" xfId="20185" xr:uid="{00000000-0005-0000-0000-0000D94E0000}"/>
    <cellStyle name="Normal 2 2 2 4 2 17 3 10" xfId="20186" xr:uid="{00000000-0005-0000-0000-0000DA4E0000}"/>
    <cellStyle name="Normal 2 2 2 4 2 17 3 2" xfId="20187" xr:uid="{00000000-0005-0000-0000-0000DB4E0000}"/>
    <cellStyle name="Normal 2 2 2 4 2 17 3 3" xfId="20188" xr:uid="{00000000-0005-0000-0000-0000DC4E0000}"/>
    <cellStyle name="Normal 2 2 2 4 2 17 3 4" xfId="20189" xr:uid="{00000000-0005-0000-0000-0000DD4E0000}"/>
    <cellStyle name="Normal 2 2 2 4 2 17 3 5" xfId="20190" xr:uid="{00000000-0005-0000-0000-0000DE4E0000}"/>
    <cellStyle name="Normal 2 2 2 4 2 17 3 6" xfId="20191" xr:uid="{00000000-0005-0000-0000-0000DF4E0000}"/>
    <cellStyle name="Normal 2 2 2 4 2 17 3 7" xfId="20192" xr:uid="{00000000-0005-0000-0000-0000E04E0000}"/>
    <cellStyle name="Normal 2 2 2 4 2 17 3 8" xfId="20193" xr:uid="{00000000-0005-0000-0000-0000E14E0000}"/>
    <cellStyle name="Normal 2 2 2 4 2 17 3 9" xfId="20194" xr:uid="{00000000-0005-0000-0000-0000E24E0000}"/>
    <cellStyle name="Normal 2 2 2 4 2 17 4" xfId="20195" xr:uid="{00000000-0005-0000-0000-0000E34E0000}"/>
    <cellStyle name="Normal 2 2 2 4 2 17 4 10" xfId="20196" xr:uid="{00000000-0005-0000-0000-0000E44E0000}"/>
    <cellStyle name="Normal 2 2 2 4 2 17 4 2" xfId="20197" xr:uid="{00000000-0005-0000-0000-0000E54E0000}"/>
    <cellStyle name="Normal 2 2 2 4 2 17 4 3" xfId="20198" xr:uid="{00000000-0005-0000-0000-0000E64E0000}"/>
    <cellStyle name="Normal 2 2 2 4 2 17 4 4" xfId="20199" xr:uid="{00000000-0005-0000-0000-0000E74E0000}"/>
    <cellStyle name="Normal 2 2 2 4 2 17 4 5" xfId="20200" xr:uid="{00000000-0005-0000-0000-0000E84E0000}"/>
    <cellStyle name="Normal 2 2 2 4 2 17 4 6" xfId="20201" xr:uid="{00000000-0005-0000-0000-0000E94E0000}"/>
    <cellStyle name="Normal 2 2 2 4 2 17 4 7" xfId="20202" xr:uid="{00000000-0005-0000-0000-0000EA4E0000}"/>
    <cellStyle name="Normal 2 2 2 4 2 17 4 8" xfId="20203" xr:uid="{00000000-0005-0000-0000-0000EB4E0000}"/>
    <cellStyle name="Normal 2 2 2 4 2 17 4 9" xfId="20204" xr:uid="{00000000-0005-0000-0000-0000EC4E0000}"/>
    <cellStyle name="Normal 2 2 2 4 2 17 5" xfId="20205" xr:uid="{00000000-0005-0000-0000-0000ED4E0000}"/>
    <cellStyle name="Normal 2 2 2 4 2 17 5 10" xfId="20206" xr:uid="{00000000-0005-0000-0000-0000EE4E0000}"/>
    <cellStyle name="Normal 2 2 2 4 2 17 5 2" xfId="20207" xr:uid="{00000000-0005-0000-0000-0000EF4E0000}"/>
    <cellStyle name="Normal 2 2 2 4 2 17 5 3" xfId="20208" xr:uid="{00000000-0005-0000-0000-0000F04E0000}"/>
    <cellStyle name="Normal 2 2 2 4 2 17 5 4" xfId="20209" xr:uid="{00000000-0005-0000-0000-0000F14E0000}"/>
    <cellStyle name="Normal 2 2 2 4 2 17 5 5" xfId="20210" xr:uid="{00000000-0005-0000-0000-0000F24E0000}"/>
    <cellStyle name="Normal 2 2 2 4 2 17 5 6" xfId="20211" xr:uid="{00000000-0005-0000-0000-0000F34E0000}"/>
    <cellStyle name="Normal 2 2 2 4 2 17 5 7" xfId="20212" xr:uid="{00000000-0005-0000-0000-0000F44E0000}"/>
    <cellStyle name="Normal 2 2 2 4 2 17 5 8" xfId="20213" xr:uid="{00000000-0005-0000-0000-0000F54E0000}"/>
    <cellStyle name="Normal 2 2 2 4 2 17 5 9" xfId="20214" xr:uid="{00000000-0005-0000-0000-0000F64E0000}"/>
    <cellStyle name="Normal 2 2 2 4 2 17 6" xfId="20215" xr:uid="{00000000-0005-0000-0000-0000F74E0000}"/>
    <cellStyle name="Normal 2 2 2 4 2 17 7" xfId="20216" xr:uid="{00000000-0005-0000-0000-0000F84E0000}"/>
    <cellStyle name="Normal 2 2 2 4 2 17 8" xfId="20217" xr:uid="{00000000-0005-0000-0000-0000F94E0000}"/>
    <cellStyle name="Normal 2 2 2 4 2 17 9" xfId="20218" xr:uid="{00000000-0005-0000-0000-0000FA4E0000}"/>
    <cellStyle name="Normal 2 2 2 4 2 18" xfId="20219" xr:uid="{00000000-0005-0000-0000-0000FB4E0000}"/>
    <cellStyle name="Normal 2 2 2 4 2 18 10" xfId="20220" xr:uid="{00000000-0005-0000-0000-0000FC4E0000}"/>
    <cellStyle name="Normal 2 2 2 4 2 18 11" xfId="20221" xr:uid="{00000000-0005-0000-0000-0000FD4E0000}"/>
    <cellStyle name="Normal 2 2 2 4 2 18 12" xfId="20222" xr:uid="{00000000-0005-0000-0000-0000FE4E0000}"/>
    <cellStyle name="Normal 2 2 2 4 2 18 13" xfId="20223" xr:uid="{00000000-0005-0000-0000-0000FF4E0000}"/>
    <cellStyle name="Normal 2 2 2 4 2 18 14" xfId="20224" xr:uid="{00000000-0005-0000-0000-0000004F0000}"/>
    <cellStyle name="Normal 2 2 2 4 2 18 2" xfId="20225" xr:uid="{00000000-0005-0000-0000-0000014F0000}"/>
    <cellStyle name="Normal 2 2 2 4 2 18 2 10" xfId="20226" xr:uid="{00000000-0005-0000-0000-0000024F0000}"/>
    <cellStyle name="Normal 2 2 2 4 2 18 2 2" xfId="20227" xr:uid="{00000000-0005-0000-0000-0000034F0000}"/>
    <cellStyle name="Normal 2 2 2 4 2 18 2 3" xfId="20228" xr:uid="{00000000-0005-0000-0000-0000044F0000}"/>
    <cellStyle name="Normal 2 2 2 4 2 18 2 4" xfId="20229" xr:uid="{00000000-0005-0000-0000-0000054F0000}"/>
    <cellStyle name="Normal 2 2 2 4 2 18 2 5" xfId="20230" xr:uid="{00000000-0005-0000-0000-0000064F0000}"/>
    <cellStyle name="Normal 2 2 2 4 2 18 2 6" xfId="20231" xr:uid="{00000000-0005-0000-0000-0000074F0000}"/>
    <cellStyle name="Normal 2 2 2 4 2 18 2 7" xfId="20232" xr:uid="{00000000-0005-0000-0000-0000084F0000}"/>
    <cellStyle name="Normal 2 2 2 4 2 18 2 8" xfId="20233" xr:uid="{00000000-0005-0000-0000-0000094F0000}"/>
    <cellStyle name="Normal 2 2 2 4 2 18 2 9" xfId="20234" xr:uid="{00000000-0005-0000-0000-00000A4F0000}"/>
    <cellStyle name="Normal 2 2 2 4 2 18 3" xfId="20235" xr:uid="{00000000-0005-0000-0000-00000B4F0000}"/>
    <cellStyle name="Normal 2 2 2 4 2 18 3 10" xfId="20236" xr:uid="{00000000-0005-0000-0000-00000C4F0000}"/>
    <cellStyle name="Normal 2 2 2 4 2 18 3 2" xfId="20237" xr:uid="{00000000-0005-0000-0000-00000D4F0000}"/>
    <cellStyle name="Normal 2 2 2 4 2 18 3 3" xfId="20238" xr:uid="{00000000-0005-0000-0000-00000E4F0000}"/>
    <cellStyle name="Normal 2 2 2 4 2 18 3 4" xfId="20239" xr:uid="{00000000-0005-0000-0000-00000F4F0000}"/>
    <cellStyle name="Normal 2 2 2 4 2 18 3 5" xfId="20240" xr:uid="{00000000-0005-0000-0000-0000104F0000}"/>
    <cellStyle name="Normal 2 2 2 4 2 18 3 6" xfId="20241" xr:uid="{00000000-0005-0000-0000-0000114F0000}"/>
    <cellStyle name="Normal 2 2 2 4 2 18 3 7" xfId="20242" xr:uid="{00000000-0005-0000-0000-0000124F0000}"/>
    <cellStyle name="Normal 2 2 2 4 2 18 3 8" xfId="20243" xr:uid="{00000000-0005-0000-0000-0000134F0000}"/>
    <cellStyle name="Normal 2 2 2 4 2 18 3 9" xfId="20244" xr:uid="{00000000-0005-0000-0000-0000144F0000}"/>
    <cellStyle name="Normal 2 2 2 4 2 18 4" xfId="20245" xr:uid="{00000000-0005-0000-0000-0000154F0000}"/>
    <cellStyle name="Normal 2 2 2 4 2 18 4 10" xfId="20246" xr:uid="{00000000-0005-0000-0000-0000164F0000}"/>
    <cellStyle name="Normal 2 2 2 4 2 18 4 2" xfId="20247" xr:uid="{00000000-0005-0000-0000-0000174F0000}"/>
    <cellStyle name="Normal 2 2 2 4 2 18 4 3" xfId="20248" xr:uid="{00000000-0005-0000-0000-0000184F0000}"/>
    <cellStyle name="Normal 2 2 2 4 2 18 4 4" xfId="20249" xr:uid="{00000000-0005-0000-0000-0000194F0000}"/>
    <cellStyle name="Normal 2 2 2 4 2 18 4 5" xfId="20250" xr:uid="{00000000-0005-0000-0000-00001A4F0000}"/>
    <cellStyle name="Normal 2 2 2 4 2 18 4 6" xfId="20251" xr:uid="{00000000-0005-0000-0000-00001B4F0000}"/>
    <cellStyle name="Normal 2 2 2 4 2 18 4 7" xfId="20252" xr:uid="{00000000-0005-0000-0000-00001C4F0000}"/>
    <cellStyle name="Normal 2 2 2 4 2 18 4 8" xfId="20253" xr:uid="{00000000-0005-0000-0000-00001D4F0000}"/>
    <cellStyle name="Normal 2 2 2 4 2 18 4 9" xfId="20254" xr:uid="{00000000-0005-0000-0000-00001E4F0000}"/>
    <cellStyle name="Normal 2 2 2 4 2 18 5" xfId="20255" xr:uid="{00000000-0005-0000-0000-00001F4F0000}"/>
    <cellStyle name="Normal 2 2 2 4 2 18 5 10" xfId="20256" xr:uid="{00000000-0005-0000-0000-0000204F0000}"/>
    <cellStyle name="Normal 2 2 2 4 2 18 5 2" xfId="20257" xr:uid="{00000000-0005-0000-0000-0000214F0000}"/>
    <cellStyle name="Normal 2 2 2 4 2 18 5 3" xfId="20258" xr:uid="{00000000-0005-0000-0000-0000224F0000}"/>
    <cellStyle name="Normal 2 2 2 4 2 18 5 4" xfId="20259" xr:uid="{00000000-0005-0000-0000-0000234F0000}"/>
    <cellStyle name="Normal 2 2 2 4 2 18 5 5" xfId="20260" xr:uid="{00000000-0005-0000-0000-0000244F0000}"/>
    <cellStyle name="Normal 2 2 2 4 2 18 5 6" xfId="20261" xr:uid="{00000000-0005-0000-0000-0000254F0000}"/>
    <cellStyle name="Normal 2 2 2 4 2 18 5 7" xfId="20262" xr:uid="{00000000-0005-0000-0000-0000264F0000}"/>
    <cellStyle name="Normal 2 2 2 4 2 18 5 8" xfId="20263" xr:uid="{00000000-0005-0000-0000-0000274F0000}"/>
    <cellStyle name="Normal 2 2 2 4 2 18 5 9" xfId="20264" xr:uid="{00000000-0005-0000-0000-0000284F0000}"/>
    <cellStyle name="Normal 2 2 2 4 2 18 6" xfId="20265" xr:uid="{00000000-0005-0000-0000-0000294F0000}"/>
    <cellStyle name="Normal 2 2 2 4 2 18 7" xfId="20266" xr:uid="{00000000-0005-0000-0000-00002A4F0000}"/>
    <cellStyle name="Normal 2 2 2 4 2 18 8" xfId="20267" xr:uid="{00000000-0005-0000-0000-00002B4F0000}"/>
    <cellStyle name="Normal 2 2 2 4 2 18 9" xfId="20268" xr:uid="{00000000-0005-0000-0000-00002C4F0000}"/>
    <cellStyle name="Normal 2 2 2 4 2 19" xfId="20269" xr:uid="{00000000-0005-0000-0000-00002D4F0000}"/>
    <cellStyle name="Normal 2 2 2 4 2 19 10" xfId="20270" xr:uid="{00000000-0005-0000-0000-00002E4F0000}"/>
    <cellStyle name="Normal 2 2 2 4 2 19 11" xfId="20271" xr:uid="{00000000-0005-0000-0000-00002F4F0000}"/>
    <cellStyle name="Normal 2 2 2 4 2 19 12" xfId="20272" xr:uid="{00000000-0005-0000-0000-0000304F0000}"/>
    <cellStyle name="Normal 2 2 2 4 2 19 13" xfId="20273" xr:uid="{00000000-0005-0000-0000-0000314F0000}"/>
    <cellStyle name="Normal 2 2 2 4 2 19 14" xfId="20274" xr:uid="{00000000-0005-0000-0000-0000324F0000}"/>
    <cellStyle name="Normal 2 2 2 4 2 19 2" xfId="20275" xr:uid="{00000000-0005-0000-0000-0000334F0000}"/>
    <cellStyle name="Normal 2 2 2 4 2 19 2 10" xfId="20276" xr:uid="{00000000-0005-0000-0000-0000344F0000}"/>
    <cellStyle name="Normal 2 2 2 4 2 19 2 2" xfId="20277" xr:uid="{00000000-0005-0000-0000-0000354F0000}"/>
    <cellStyle name="Normal 2 2 2 4 2 19 2 3" xfId="20278" xr:uid="{00000000-0005-0000-0000-0000364F0000}"/>
    <cellStyle name="Normal 2 2 2 4 2 19 2 4" xfId="20279" xr:uid="{00000000-0005-0000-0000-0000374F0000}"/>
    <cellStyle name="Normal 2 2 2 4 2 19 2 5" xfId="20280" xr:uid="{00000000-0005-0000-0000-0000384F0000}"/>
    <cellStyle name="Normal 2 2 2 4 2 19 2 6" xfId="20281" xr:uid="{00000000-0005-0000-0000-0000394F0000}"/>
    <cellStyle name="Normal 2 2 2 4 2 19 2 7" xfId="20282" xr:uid="{00000000-0005-0000-0000-00003A4F0000}"/>
    <cellStyle name="Normal 2 2 2 4 2 19 2 8" xfId="20283" xr:uid="{00000000-0005-0000-0000-00003B4F0000}"/>
    <cellStyle name="Normal 2 2 2 4 2 19 2 9" xfId="20284" xr:uid="{00000000-0005-0000-0000-00003C4F0000}"/>
    <cellStyle name="Normal 2 2 2 4 2 19 3" xfId="20285" xr:uid="{00000000-0005-0000-0000-00003D4F0000}"/>
    <cellStyle name="Normal 2 2 2 4 2 19 3 10" xfId="20286" xr:uid="{00000000-0005-0000-0000-00003E4F0000}"/>
    <cellStyle name="Normal 2 2 2 4 2 19 3 2" xfId="20287" xr:uid="{00000000-0005-0000-0000-00003F4F0000}"/>
    <cellStyle name="Normal 2 2 2 4 2 19 3 3" xfId="20288" xr:uid="{00000000-0005-0000-0000-0000404F0000}"/>
    <cellStyle name="Normal 2 2 2 4 2 19 3 4" xfId="20289" xr:uid="{00000000-0005-0000-0000-0000414F0000}"/>
    <cellStyle name="Normal 2 2 2 4 2 19 3 5" xfId="20290" xr:uid="{00000000-0005-0000-0000-0000424F0000}"/>
    <cellStyle name="Normal 2 2 2 4 2 19 3 6" xfId="20291" xr:uid="{00000000-0005-0000-0000-0000434F0000}"/>
    <cellStyle name="Normal 2 2 2 4 2 19 3 7" xfId="20292" xr:uid="{00000000-0005-0000-0000-0000444F0000}"/>
    <cellStyle name="Normal 2 2 2 4 2 19 3 8" xfId="20293" xr:uid="{00000000-0005-0000-0000-0000454F0000}"/>
    <cellStyle name="Normal 2 2 2 4 2 19 3 9" xfId="20294" xr:uid="{00000000-0005-0000-0000-0000464F0000}"/>
    <cellStyle name="Normal 2 2 2 4 2 19 4" xfId="20295" xr:uid="{00000000-0005-0000-0000-0000474F0000}"/>
    <cellStyle name="Normal 2 2 2 4 2 19 4 10" xfId="20296" xr:uid="{00000000-0005-0000-0000-0000484F0000}"/>
    <cellStyle name="Normal 2 2 2 4 2 19 4 2" xfId="20297" xr:uid="{00000000-0005-0000-0000-0000494F0000}"/>
    <cellStyle name="Normal 2 2 2 4 2 19 4 3" xfId="20298" xr:uid="{00000000-0005-0000-0000-00004A4F0000}"/>
    <cellStyle name="Normal 2 2 2 4 2 19 4 4" xfId="20299" xr:uid="{00000000-0005-0000-0000-00004B4F0000}"/>
    <cellStyle name="Normal 2 2 2 4 2 19 4 5" xfId="20300" xr:uid="{00000000-0005-0000-0000-00004C4F0000}"/>
    <cellStyle name="Normal 2 2 2 4 2 19 4 6" xfId="20301" xr:uid="{00000000-0005-0000-0000-00004D4F0000}"/>
    <cellStyle name="Normal 2 2 2 4 2 19 4 7" xfId="20302" xr:uid="{00000000-0005-0000-0000-00004E4F0000}"/>
    <cellStyle name="Normal 2 2 2 4 2 19 4 8" xfId="20303" xr:uid="{00000000-0005-0000-0000-00004F4F0000}"/>
    <cellStyle name="Normal 2 2 2 4 2 19 4 9" xfId="20304" xr:uid="{00000000-0005-0000-0000-0000504F0000}"/>
    <cellStyle name="Normal 2 2 2 4 2 19 5" xfId="20305" xr:uid="{00000000-0005-0000-0000-0000514F0000}"/>
    <cellStyle name="Normal 2 2 2 4 2 19 5 10" xfId="20306" xr:uid="{00000000-0005-0000-0000-0000524F0000}"/>
    <cellStyle name="Normal 2 2 2 4 2 19 5 2" xfId="20307" xr:uid="{00000000-0005-0000-0000-0000534F0000}"/>
    <cellStyle name="Normal 2 2 2 4 2 19 5 3" xfId="20308" xr:uid="{00000000-0005-0000-0000-0000544F0000}"/>
    <cellStyle name="Normal 2 2 2 4 2 19 5 4" xfId="20309" xr:uid="{00000000-0005-0000-0000-0000554F0000}"/>
    <cellStyle name="Normal 2 2 2 4 2 19 5 5" xfId="20310" xr:uid="{00000000-0005-0000-0000-0000564F0000}"/>
    <cellStyle name="Normal 2 2 2 4 2 19 5 6" xfId="20311" xr:uid="{00000000-0005-0000-0000-0000574F0000}"/>
    <cellStyle name="Normal 2 2 2 4 2 19 5 7" xfId="20312" xr:uid="{00000000-0005-0000-0000-0000584F0000}"/>
    <cellStyle name="Normal 2 2 2 4 2 19 5 8" xfId="20313" xr:uid="{00000000-0005-0000-0000-0000594F0000}"/>
    <cellStyle name="Normal 2 2 2 4 2 19 5 9" xfId="20314" xr:uid="{00000000-0005-0000-0000-00005A4F0000}"/>
    <cellStyle name="Normal 2 2 2 4 2 19 6" xfId="20315" xr:uid="{00000000-0005-0000-0000-00005B4F0000}"/>
    <cellStyle name="Normal 2 2 2 4 2 19 7" xfId="20316" xr:uid="{00000000-0005-0000-0000-00005C4F0000}"/>
    <cellStyle name="Normal 2 2 2 4 2 19 8" xfId="20317" xr:uid="{00000000-0005-0000-0000-00005D4F0000}"/>
    <cellStyle name="Normal 2 2 2 4 2 19 9" xfId="20318" xr:uid="{00000000-0005-0000-0000-00005E4F0000}"/>
    <cellStyle name="Normal 2 2 2 4 2 2" xfId="20319" xr:uid="{00000000-0005-0000-0000-00005F4F0000}"/>
    <cellStyle name="Normal 2 2 2 4 2 2 10" xfId="20320" xr:uid="{00000000-0005-0000-0000-0000604F0000}"/>
    <cellStyle name="Normal 2 2 2 4 2 2 11" xfId="20321" xr:uid="{00000000-0005-0000-0000-0000614F0000}"/>
    <cellStyle name="Normal 2 2 2 4 2 2 12" xfId="20322" xr:uid="{00000000-0005-0000-0000-0000624F0000}"/>
    <cellStyle name="Normal 2 2 2 4 2 2 13" xfId="20323" xr:uid="{00000000-0005-0000-0000-0000634F0000}"/>
    <cellStyle name="Normal 2 2 2 4 2 2 14" xfId="20324" xr:uid="{00000000-0005-0000-0000-0000644F0000}"/>
    <cellStyle name="Normal 2 2 2 4 2 2 15" xfId="20325" xr:uid="{00000000-0005-0000-0000-0000654F0000}"/>
    <cellStyle name="Normal 2 2 2 4 2 2 16" xfId="20326" xr:uid="{00000000-0005-0000-0000-0000664F0000}"/>
    <cellStyle name="Normal 2 2 2 4 2 2 17" xfId="20327" xr:uid="{00000000-0005-0000-0000-0000674F0000}"/>
    <cellStyle name="Normal 2 2 2 4 2 2 18" xfId="20328" xr:uid="{00000000-0005-0000-0000-0000684F0000}"/>
    <cellStyle name="Normal 2 2 2 4 2 2 19" xfId="20329" xr:uid="{00000000-0005-0000-0000-0000694F0000}"/>
    <cellStyle name="Normal 2 2 2 4 2 2 2" xfId="20330" xr:uid="{00000000-0005-0000-0000-00006A4F0000}"/>
    <cellStyle name="Normal 2 2 2 4 2 2 20" xfId="20331" xr:uid="{00000000-0005-0000-0000-00006B4F0000}"/>
    <cellStyle name="Normal 2 2 2 4 2 2 21" xfId="20332" xr:uid="{00000000-0005-0000-0000-00006C4F0000}"/>
    <cellStyle name="Normal 2 2 2 4 2 2 21 10" xfId="20333" xr:uid="{00000000-0005-0000-0000-00006D4F0000}"/>
    <cellStyle name="Normal 2 2 2 4 2 2 21 2" xfId="20334" xr:uid="{00000000-0005-0000-0000-00006E4F0000}"/>
    <cellStyle name="Normal 2 2 2 4 2 2 21 3" xfId="20335" xr:uid="{00000000-0005-0000-0000-00006F4F0000}"/>
    <cellStyle name="Normal 2 2 2 4 2 2 21 4" xfId="20336" xr:uid="{00000000-0005-0000-0000-0000704F0000}"/>
    <cellStyle name="Normal 2 2 2 4 2 2 21 5" xfId="20337" xr:uid="{00000000-0005-0000-0000-0000714F0000}"/>
    <cellStyle name="Normal 2 2 2 4 2 2 21 6" xfId="20338" xr:uid="{00000000-0005-0000-0000-0000724F0000}"/>
    <cellStyle name="Normal 2 2 2 4 2 2 21 7" xfId="20339" xr:uid="{00000000-0005-0000-0000-0000734F0000}"/>
    <cellStyle name="Normal 2 2 2 4 2 2 21 8" xfId="20340" xr:uid="{00000000-0005-0000-0000-0000744F0000}"/>
    <cellStyle name="Normal 2 2 2 4 2 2 21 9" xfId="20341" xr:uid="{00000000-0005-0000-0000-0000754F0000}"/>
    <cellStyle name="Normal 2 2 2 4 2 2 22" xfId="20342" xr:uid="{00000000-0005-0000-0000-0000764F0000}"/>
    <cellStyle name="Normal 2 2 2 4 2 2 22 10" xfId="20343" xr:uid="{00000000-0005-0000-0000-0000774F0000}"/>
    <cellStyle name="Normal 2 2 2 4 2 2 22 2" xfId="20344" xr:uid="{00000000-0005-0000-0000-0000784F0000}"/>
    <cellStyle name="Normal 2 2 2 4 2 2 22 3" xfId="20345" xr:uid="{00000000-0005-0000-0000-0000794F0000}"/>
    <cellStyle name="Normal 2 2 2 4 2 2 22 4" xfId="20346" xr:uid="{00000000-0005-0000-0000-00007A4F0000}"/>
    <cellStyle name="Normal 2 2 2 4 2 2 22 5" xfId="20347" xr:uid="{00000000-0005-0000-0000-00007B4F0000}"/>
    <cellStyle name="Normal 2 2 2 4 2 2 22 6" xfId="20348" xr:uid="{00000000-0005-0000-0000-00007C4F0000}"/>
    <cellStyle name="Normal 2 2 2 4 2 2 22 7" xfId="20349" xr:uid="{00000000-0005-0000-0000-00007D4F0000}"/>
    <cellStyle name="Normal 2 2 2 4 2 2 22 8" xfId="20350" xr:uid="{00000000-0005-0000-0000-00007E4F0000}"/>
    <cellStyle name="Normal 2 2 2 4 2 2 22 9" xfId="20351" xr:uid="{00000000-0005-0000-0000-00007F4F0000}"/>
    <cellStyle name="Normal 2 2 2 4 2 2 23" xfId="20352" xr:uid="{00000000-0005-0000-0000-0000804F0000}"/>
    <cellStyle name="Normal 2 2 2 4 2 2 23 10" xfId="20353" xr:uid="{00000000-0005-0000-0000-0000814F0000}"/>
    <cellStyle name="Normal 2 2 2 4 2 2 23 2" xfId="20354" xr:uid="{00000000-0005-0000-0000-0000824F0000}"/>
    <cellStyle name="Normal 2 2 2 4 2 2 23 3" xfId="20355" xr:uid="{00000000-0005-0000-0000-0000834F0000}"/>
    <cellStyle name="Normal 2 2 2 4 2 2 23 4" xfId="20356" xr:uid="{00000000-0005-0000-0000-0000844F0000}"/>
    <cellStyle name="Normal 2 2 2 4 2 2 23 5" xfId="20357" xr:uid="{00000000-0005-0000-0000-0000854F0000}"/>
    <cellStyle name="Normal 2 2 2 4 2 2 23 6" xfId="20358" xr:uid="{00000000-0005-0000-0000-0000864F0000}"/>
    <cellStyle name="Normal 2 2 2 4 2 2 23 7" xfId="20359" xr:uid="{00000000-0005-0000-0000-0000874F0000}"/>
    <cellStyle name="Normal 2 2 2 4 2 2 23 8" xfId="20360" xr:uid="{00000000-0005-0000-0000-0000884F0000}"/>
    <cellStyle name="Normal 2 2 2 4 2 2 23 9" xfId="20361" xr:uid="{00000000-0005-0000-0000-0000894F0000}"/>
    <cellStyle name="Normal 2 2 2 4 2 2 24" xfId="20362" xr:uid="{00000000-0005-0000-0000-00008A4F0000}"/>
    <cellStyle name="Normal 2 2 2 4 2 2 24 10" xfId="20363" xr:uid="{00000000-0005-0000-0000-00008B4F0000}"/>
    <cellStyle name="Normal 2 2 2 4 2 2 24 2" xfId="20364" xr:uid="{00000000-0005-0000-0000-00008C4F0000}"/>
    <cellStyle name="Normal 2 2 2 4 2 2 24 3" xfId="20365" xr:uid="{00000000-0005-0000-0000-00008D4F0000}"/>
    <cellStyle name="Normal 2 2 2 4 2 2 24 4" xfId="20366" xr:uid="{00000000-0005-0000-0000-00008E4F0000}"/>
    <cellStyle name="Normal 2 2 2 4 2 2 24 5" xfId="20367" xr:uid="{00000000-0005-0000-0000-00008F4F0000}"/>
    <cellStyle name="Normal 2 2 2 4 2 2 24 6" xfId="20368" xr:uid="{00000000-0005-0000-0000-0000904F0000}"/>
    <cellStyle name="Normal 2 2 2 4 2 2 24 7" xfId="20369" xr:uid="{00000000-0005-0000-0000-0000914F0000}"/>
    <cellStyle name="Normal 2 2 2 4 2 2 24 8" xfId="20370" xr:uid="{00000000-0005-0000-0000-0000924F0000}"/>
    <cellStyle name="Normal 2 2 2 4 2 2 24 9" xfId="20371" xr:uid="{00000000-0005-0000-0000-0000934F0000}"/>
    <cellStyle name="Normal 2 2 2 4 2 2 25" xfId="20372" xr:uid="{00000000-0005-0000-0000-0000944F0000}"/>
    <cellStyle name="Normal 2 2 2 4 2 2 26" xfId="20373" xr:uid="{00000000-0005-0000-0000-0000954F0000}"/>
    <cellStyle name="Normal 2 2 2 4 2 2 27" xfId="20374" xr:uid="{00000000-0005-0000-0000-0000964F0000}"/>
    <cellStyle name="Normal 2 2 2 4 2 2 28" xfId="20375" xr:uid="{00000000-0005-0000-0000-0000974F0000}"/>
    <cellStyle name="Normal 2 2 2 4 2 2 29" xfId="20376" xr:uid="{00000000-0005-0000-0000-0000984F0000}"/>
    <cellStyle name="Normal 2 2 2 4 2 2 3" xfId="20377" xr:uid="{00000000-0005-0000-0000-0000994F0000}"/>
    <cellStyle name="Normal 2 2 2 4 2 2 30" xfId="20378" xr:uid="{00000000-0005-0000-0000-00009A4F0000}"/>
    <cellStyle name="Normal 2 2 2 4 2 2 31" xfId="20379" xr:uid="{00000000-0005-0000-0000-00009B4F0000}"/>
    <cellStyle name="Normal 2 2 2 4 2 2 32" xfId="20380" xr:uid="{00000000-0005-0000-0000-00009C4F0000}"/>
    <cellStyle name="Normal 2 2 2 4 2 2 33" xfId="20381" xr:uid="{00000000-0005-0000-0000-00009D4F0000}"/>
    <cellStyle name="Normal 2 2 2 4 2 2 34" xfId="20382" xr:uid="{00000000-0005-0000-0000-00009E4F0000}"/>
    <cellStyle name="Normal 2 2 2 4 2 2 35" xfId="20383" xr:uid="{00000000-0005-0000-0000-00009F4F0000}"/>
    <cellStyle name="Normal 2 2 2 4 2 2 4" xfId="20384" xr:uid="{00000000-0005-0000-0000-0000A04F0000}"/>
    <cellStyle name="Normal 2 2 2 4 2 2 5" xfId="20385" xr:uid="{00000000-0005-0000-0000-0000A14F0000}"/>
    <cellStyle name="Normal 2 2 2 4 2 2 6" xfId="20386" xr:uid="{00000000-0005-0000-0000-0000A24F0000}"/>
    <cellStyle name="Normal 2 2 2 4 2 2 7" xfId="20387" xr:uid="{00000000-0005-0000-0000-0000A34F0000}"/>
    <cellStyle name="Normal 2 2 2 4 2 2 8" xfId="20388" xr:uid="{00000000-0005-0000-0000-0000A44F0000}"/>
    <cellStyle name="Normal 2 2 2 4 2 2 9" xfId="20389" xr:uid="{00000000-0005-0000-0000-0000A54F0000}"/>
    <cellStyle name="Normal 2 2 2 4 2 20" xfId="20390" xr:uid="{00000000-0005-0000-0000-0000A64F0000}"/>
    <cellStyle name="Normal 2 2 2 4 2 20 10" xfId="20391" xr:uid="{00000000-0005-0000-0000-0000A74F0000}"/>
    <cellStyle name="Normal 2 2 2 4 2 20 11" xfId="20392" xr:uid="{00000000-0005-0000-0000-0000A84F0000}"/>
    <cellStyle name="Normal 2 2 2 4 2 20 12" xfId="20393" xr:uid="{00000000-0005-0000-0000-0000A94F0000}"/>
    <cellStyle name="Normal 2 2 2 4 2 20 13" xfId="20394" xr:uid="{00000000-0005-0000-0000-0000AA4F0000}"/>
    <cellStyle name="Normal 2 2 2 4 2 20 14" xfId="20395" xr:uid="{00000000-0005-0000-0000-0000AB4F0000}"/>
    <cellStyle name="Normal 2 2 2 4 2 20 2" xfId="20396" xr:uid="{00000000-0005-0000-0000-0000AC4F0000}"/>
    <cellStyle name="Normal 2 2 2 4 2 20 2 10" xfId="20397" xr:uid="{00000000-0005-0000-0000-0000AD4F0000}"/>
    <cellStyle name="Normal 2 2 2 4 2 20 2 2" xfId="20398" xr:uid="{00000000-0005-0000-0000-0000AE4F0000}"/>
    <cellStyle name="Normal 2 2 2 4 2 20 2 3" xfId="20399" xr:uid="{00000000-0005-0000-0000-0000AF4F0000}"/>
    <cellStyle name="Normal 2 2 2 4 2 20 2 4" xfId="20400" xr:uid="{00000000-0005-0000-0000-0000B04F0000}"/>
    <cellStyle name="Normal 2 2 2 4 2 20 2 5" xfId="20401" xr:uid="{00000000-0005-0000-0000-0000B14F0000}"/>
    <cellStyle name="Normal 2 2 2 4 2 20 2 6" xfId="20402" xr:uid="{00000000-0005-0000-0000-0000B24F0000}"/>
    <cellStyle name="Normal 2 2 2 4 2 20 2 7" xfId="20403" xr:uid="{00000000-0005-0000-0000-0000B34F0000}"/>
    <cellStyle name="Normal 2 2 2 4 2 20 2 8" xfId="20404" xr:uid="{00000000-0005-0000-0000-0000B44F0000}"/>
    <cellStyle name="Normal 2 2 2 4 2 20 2 9" xfId="20405" xr:uid="{00000000-0005-0000-0000-0000B54F0000}"/>
    <cellStyle name="Normal 2 2 2 4 2 20 3" xfId="20406" xr:uid="{00000000-0005-0000-0000-0000B64F0000}"/>
    <cellStyle name="Normal 2 2 2 4 2 20 3 10" xfId="20407" xr:uid="{00000000-0005-0000-0000-0000B74F0000}"/>
    <cellStyle name="Normal 2 2 2 4 2 20 3 2" xfId="20408" xr:uid="{00000000-0005-0000-0000-0000B84F0000}"/>
    <cellStyle name="Normal 2 2 2 4 2 20 3 3" xfId="20409" xr:uid="{00000000-0005-0000-0000-0000B94F0000}"/>
    <cellStyle name="Normal 2 2 2 4 2 20 3 4" xfId="20410" xr:uid="{00000000-0005-0000-0000-0000BA4F0000}"/>
    <cellStyle name="Normal 2 2 2 4 2 20 3 5" xfId="20411" xr:uid="{00000000-0005-0000-0000-0000BB4F0000}"/>
    <cellStyle name="Normal 2 2 2 4 2 20 3 6" xfId="20412" xr:uid="{00000000-0005-0000-0000-0000BC4F0000}"/>
    <cellStyle name="Normal 2 2 2 4 2 20 3 7" xfId="20413" xr:uid="{00000000-0005-0000-0000-0000BD4F0000}"/>
    <cellStyle name="Normal 2 2 2 4 2 20 3 8" xfId="20414" xr:uid="{00000000-0005-0000-0000-0000BE4F0000}"/>
    <cellStyle name="Normal 2 2 2 4 2 20 3 9" xfId="20415" xr:uid="{00000000-0005-0000-0000-0000BF4F0000}"/>
    <cellStyle name="Normal 2 2 2 4 2 20 4" xfId="20416" xr:uid="{00000000-0005-0000-0000-0000C04F0000}"/>
    <cellStyle name="Normal 2 2 2 4 2 20 4 10" xfId="20417" xr:uid="{00000000-0005-0000-0000-0000C14F0000}"/>
    <cellStyle name="Normal 2 2 2 4 2 20 4 2" xfId="20418" xr:uid="{00000000-0005-0000-0000-0000C24F0000}"/>
    <cellStyle name="Normal 2 2 2 4 2 20 4 3" xfId="20419" xr:uid="{00000000-0005-0000-0000-0000C34F0000}"/>
    <cellStyle name="Normal 2 2 2 4 2 20 4 4" xfId="20420" xr:uid="{00000000-0005-0000-0000-0000C44F0000}"/>
    <cellStyle name="Normal 2 2 2 4 2 20 4 5" xfId="20421" xr:uid="{00000000-0005-0000-0000-0000C54F0000}"/>
    <cellStyle name="Normal 2 2 2 4 2 20 4 6" xfId="20422" xr:uid="{00000000-0005-0000-0000-0000C64F0000}"/>
    <cellStyle name="Normal 2 2 2 4 2 20 4 7" xfId="20423" xr:uid="{00000000-0005-0000-0000-0000C74F0000}"/>
    <cellStyle name="Normal 2 2 2 4 2 20 4 8" xfId="20424" xr:uid="{00000000-0005-0000-0000-0000C84F0000}"/>
    <cellStyle name="Normal 2 2 2 4 2 20 4 9" xfId="20425" xr:uid="{00000000-0005-0000-0000-0000C94F0000}"/>
    <cellStyle name="Normal 2 2 2 4 2 20 5" xfId="20426" xr:uid="{00000000-0005-0000-0000-0000CA4F0000}"/>
    <cellStyle name="Normal 2 2 2 4 2 20 5 10" xfId="20427" xr:uid="{00000000-0005-0000-0000-0000CB4F0000}"/>
    <cellStyle name="Normal 2 2 2 4 2 20 5 2" xfId="20428" xr:uid="{00000000-0005-0000-0000-0000CC4F0000}"/>
    <cellStyle name="Normal 2 2 2 4 2 20 5 3" xfId="20429" xr:uid="{00000000-0005-0000-0000-0000CD4F0000}"/>
    <cellStyle name="Normal 2 2 2 4 2 20 5 4" xfId="20430" xr:uid="{00000000-0005-0000-0000-0000CE4F0000}"/>
    <cellStyle name="Normal 2 2 2 4 2 20 5 5" xfId="20431" xr:uid="{00000000-0005-0000-0000-0000CF4F0000}"/>
    <cellStyle name="Normal 2 2 2 4 2 20 5 6" xfId="20432" xr:uid="{00000000-0005-0000-0000-0000D04F0000}"/>
    <cellStyle name="Normal 2 2 2 4 2 20 5 7" xfId="20433" xr:uid="{00000000-0005-0000-0000-0000D14F0000}"/>
    <cellStyle name="Normal 2 2 2 4 2 20 5 8" xfId="20434" xr:uid="{00000000-0005-0000-0000-0000D24F0000}"/>
    <cellStyle name="Normal 2 2 2 4 2 20 5 9" xfId="20435" xr:uid="{00000000-0005-0000-0000-0000D34F0000}"/>
    <cellStyle name="Normal 2 2 2 4 2 20 6" xfId="20436" xr:uid="{00000000-0005-0000-0000-0000D44F0000}"/>
    <cellStyle name="Normal 2 2 2 4 2 20 7" xfId="20437" xr:uid="{00000000-0005-0000-0000-0000D54F0000}"/>
    <cellStyle name="Normal 2 2 2 4 2 20 8" xfId="20438" xr:uid="{00000000-0005-0000-0000-0000D64F0000}"/>
    <cellStyle name="Normal 2 2 2 4 2 20 9" xfId="20439" xr:uid="{00000000-0005-0000-0000-0000D74F0000}"/>
    <cellStyle name="Normal 2 2 2 4 2 21" xfId="20440" xr:uid="{00000000-0005-0000-0000-0000D84F0000}"/>
    <cellStyle name="Normal 2 2 2 4 2 22" xfId="20441" xr:uid="{00000000-0005-0000-0000-0000D94F0000}"/>
    <cellStyle name="Normal 2 2 2 4 2 3" xfId="20442" xr:uid="{00000000-0005-0000-0000-0000DA4F0000}"/>
    <cellStyle name="Normal 2 2 2 4 2 3 10" xfId="20443" xr:uid="{00000000-0005-0000-0000-0000DB4F0000}"/>
    <cellStyle name="Normal 2 2 2 4 2 3 11" xfId="20444" xr:uid="{00000000-0005-0000-0000-0000DC4F0000}"/>
    <cellStyle name="Normal 2 2 2 4 2 3 12" xfId="20445" xr:uid="{00000000-0005-0000-0000-0000DD4F0000}"/>
    <cellStyle name="Normal 2 2 2 4 2 3 13" xfId="20446" xr:uid="{00000000-0005-0000-0000-0000DE4F0000}"/>
    <cellStyle name="Normal 2 2 2 4 2 3 14" xfId="20447" xr:uid="{00000000-0005-0000-0000-0000DF4F0000}"/>
    <cellStyle name="Normal 2 2 2 4 2 3 2" xfId="20448" xr:uid="{00000000-0005-0000-0000-0000E04F0000}"/>
    <cellStyle name="Normal 2 2 2 4 2 3 2 10" xfId="20449" xr:uid="{00000000-0005-0000-0000-0000E14F0000}"/>
    <cellStyle name="Normal 2 2 2 4 2 3 2 2" xfId="20450" xr:uid="{00000000-0005-0000-0000-0000E24F0000}"/>
    <cellStyle name="Normal 2 2 2 4 2 3 2 3" xfId="20451" xr:uid="{00000000-0005-0000-0000-0000E34F0000}"/>
    <cellStyle name="Normal 2 2 2 4 2 3 2 4" xfId="20452" xr:uid="{00000000-0005-0000-0000-0000E44F0000}"/>
    <cellStyle name="Normal 2 2 2 4 2 3 2 5" xfId="20453" xr:uid="{00000000-0005-0000-0000-0000E54F0000}"/>
    <cellStyle name="Normal 2 2 2 4 2 3 2 6" xfId="20454" xr:uid="{00000000-0005-0000-0000-0000E64F0000}"/>
    <cellStyle name="Normal 2 2 2 4 2 3 2 7" xfId="20455" xr:uid="{00000000-0005-0000-0000-0000E74F0000}"/>
    <cellStyle name="Normal 2 2 2 4 2 3 2 8" xfId="20456" xr:uid="{00000000-0005-0000-0000-0000E84F0000}"/>
    <cellStyle name="Normal 2 2 2 4 2 3 2 9" xfId="20457" xr:uid="{00000000-0005-0000-0000-0000E94F0000}"/>
    <cellStyle name="Normal 2 2 2 4 2 3 3" xfId="20458" xr:uid="{00000000-0005-0000-0000-0000EA4F0000}"/>
    <cellStyle name="Normal 2 2 2 4 2 3 3 10" xfId="20459" xr:uid="{00000000-0005-0000-0000-0000EB4F0000}"/>
    <cellStyle name="Normal 2 2 2 4 2 3 3 2" xfId="20460" xr:uid="{00000000-0005-0000-0000-0000EC4F0000}"/>
    <cellStyle name="Normal 2 2 2 4 2 3 3 3" xfId="20461" xr:uid="{00000000-0005-0000-0000-0000ED4F0000}"/>
    <cellStyle name="Normal 2 2 2 4 2 3 3 4" xfId="20462" xr:uid="{00000000-0005-0000-0000-0000EE4F0000}"/>
    <cellStyle name="Normal 2 2 2 4 2 3 3 5" xfId="20463" xr:uid="{00000000-0005-0000-0000-0000EF4F0000}"/>
    <cellStyle name="Normal 2 2 2 4 2 3 3 6" xfId="20464" xr:uid="{00000000-0005-0000-0000-0000F04F0000}"/>
    <cellStyle name="Normal 2 2 2 4 2 3 3 7" xfId="20465" xr:uid="{00000000-0005-0000-0000-0000F14F0000}"/>
    <cellStyle name="Normal 2 2 2 4 2 3 3 8" xfId="20466" xr:uid="{00000000-0005-0000-0000-0000F24F0000}"/>
    <cellStyle name="Normal 2 2 2 4 2 3 3 9" xfId="20467" xr:uid="{00000000-0005-0000-0000-0000F34F0000}"/>
    <cellStyle name="Normal 2 2 2 4 2 3 4" xfId="20468" xr:uid="{00000000-0005-0000-0000-0000F44F0000}"/>
    <cellStyle name="Normal 2 2 2 4 2 3 4 10" xfId="20469" xr:uid="{00000000-0005-0000-0000-0000F54F0000}"/>
    <cellStyle name="Normal 2 2 2 4 2 3 4 2" xfId="20470" xr:uid="{00000000-0005-0000-0000-0000F64F0000}"/>
    <cellStyle name="Normal 2 2 2 4 2 3 4 3" xfId="20471" xr:uid="{00000000-0005-0000-0000-0000F74F0000}"/>
    <cellStyle name="Normal 2 2 2 4 2 3 4 4" xfId="20472" xr:uid="{00000000-0005-0000-0000-0000F84F0000}"/>
    <cellStyle name="Normal 2 2 2 4 2 3 4 5" xfId="20473" xr:uid="{00000000-0005-0000-0000-0000F94F0000}"/>
    <cellStyle name="Normal 2 2 2 4 2 3 4 6" xfId="20474" xr:uid="{00000000-0005-0000-0000-0000FA4F0000}"/>
    <cellStyle name="Normal 2 2 2 4 2 3 4 7" xfId="20475" xr:uid="{00000000-0005-0000-0000-0000FB4F0000}"/>
    <cellStyle name="Normal 2 2 2 4 2 3 4 8" xfId="20476" xr:uid="{00000000-0005-0000-0000-0000FC4F0000}"/>
    <cellStyle name="Normal 2 2 2 4 2 3 4 9" xfId="20477" xr:uid="{00000000-0005-0000-0000-0000FD4F0000}"/>
    <cellStyle name="Normal 2 2 2 4 2 3 5" xfId="20478" xr:uid="{00000000-0005-0000-0000-0000FE4F0000}"/>
    <cellStyle name="Normal 2 2 2 4 2 3 5 10" xfId="20479" xr:uid="{00000000-0005-0000-0000-0000FF4F0000}"/>
    <cellStyle name="Normal 2 2 2 4 2 3 5 2" xfId="20480" xr:uid="{00000000-0005-0000-0000-000000500000}"/>
    <cellStyle name="Normal 2 2 2 4 2 3 5 3" xfId="20481" xr:uid="{00000000-0005-0000-0000-000001500000}"/>
    <cellStyle name="Normal 2 2 2 4 2 3 5 4" xfId="20482" xr:uid="{00000000-0005-0000-0000-000002500000}"/>
    <cellStyle name="Normal 2 2 2 4 2 3 5 5" xfId="20483" xr:uid="{00000000-0005-0000-0000-000003500000}"/>
    <cellStyle name="Normal 2 2 2 4 2 3 5 6" xfId="20484" xr:uid="{00000000-0005-0000-0000-000004500000}"/>
    <cellStyle name="Normal 2 2 2 4 2 3 5 7" xfId="20485" xr:uid="{00000000-0005-0000-0000-000005500000}"/>
    <cellStyle name="Normal 2 2 2 4 2 3 5 8" xfId="20486" xr:uid="{00000000-0005-0000-0000-000006500000}"/>
    <cellStyle name="Normal 2 2 2 4 2 3 5 9" xfId="20487" xr:uid="{00000000-0005-0000-0000-000007500000}"/>
    <cellStyle name="Normal 2 2 2 4 2 3 6" xfId="20488" xr:uid="{00000000-0005-0000-0000-000008500000}"/>
    <cellStyle name="Normal 2 2 2 4 2 3 7" xfId="20489" xr:uid="{00000000-0005-0000-0000-000009500000}"/>
    <cellStyle name="Normal 2 2 2 4 2 3 8" xfId="20490" xr:uid="{00000000-0005-0000-0000-00000A500000}"/>
    <cellStyle name="Normal 2 2 2 4 2 3 9" xfId="20491" xr:uid="{00000000-0005-0000-0000-00000B500000}"/>
    <cellStyle name="Normal 2 2 2 4 2 4" xfId="20492" xr:uid="{00000000-0005-0000-0000-00000C500000}"/>
    <cellStyle name="Normal 2 2 2 4 2 4 10" xfId="20493" xr:uid="{00000000-0005-0000-0000-00000D500000}"/>
    <cellStyle name="Normal 2 2 2 4 2 4 11" xfId="20494" xr:uid="{00000000-0005-0000-0000-00000E500000}"/>
    <cellStyle name="Normal 2 2 2 4 2 4 12" xfId="20495" xr:uid="{00000000-0005-0000-0000-00000F500000}"/>
    <cellStyle name="Normal 2 2 2 4 2 4 13" xfId="20496" xr:uid="{00000000-0005-0000-0000-000010500000}"/>
    <cellStyle name="Normal 2 2 2 4 2 4 14" xfId="20497" xr:uid="{00000000-0005-0000-0000-000011500000}"/>
    <cellStyle name="Normal 2 2 2 4 2 4 2" xfId="20498" xr:uid="{00000000-0005-0000-0000-000012500000}"/>
    <cellStyle name="Normal 2 2 2 4 2 4 2 10" xfId="20499" xr:uid="{00000000-0005-0000-0000-000013500000}"/>
    <cellStyle name="Normal 2 2 2 4 2 4 2 2" xfId="20500" xr:uid="{00000000-0005-0000-0000-000014500000}"/>
    <cellStyle name="Normal 2 2 2 4 2 4 2 3" xfId="20501" xr:uid="{00000000-0005-0000-0000-000015500000}"/>
    <cellStyle name="Normal 2 2 2 4 2 4 2 4" xfId="20502" xr:uid="{00000000-0005-0000-0000-000016500000}"/>
    <cellStyle name="Normal 2 2 2 4 2 4 2 5" xfId="20503" xr:uid="{00000000-0005-0000-0000-000017500000}"/>
    <cellStyle name="Normal 2 2 2 4 2 4 2 6" xfId="20504" xr:uid="{00000000-0005-0000-0000-000018500000}"/>
    <cellStyle name="Normal 2 2 2 4 2 4 2 7" xfId="20505" xr:uid="{00000000-0005-0000-0000-000019500000}"/>
    <cellStyle name="Normal 2 2 2 4 2 4 2 8" xfId="20506" xr:uid="{00000000-0005-0000-0000-00001A500000}"/>
    <cellStyle name="Normal 2 2 2 4 2 4 2 9" xfId="20507" xr:uid="{00000000-0005-0000-0000-00001B500000}"/>
    <cellStyle name="Normal 2 2 2 4 2 4 3" xfId="20508" xr:uid="{00000000-0005-0000-0000-00001C500000}"/>
    <cellStyle name="Normal 2 2 2 4 2 4 3 10" xfId="20509" xr:uid="{00000000-0005-0000-0000-00001D500000}"/>
    <cellStyle name="Normal 2 2 2 4 2 4 3 2" xfId="20510" xr:uid="{00000000-0005-0000-0000-00001E500000}"/>
    <cellStyle name="Normal 2 2 2 4 2 4 3 3" xfId="20511" xr:uid="{00000000-0005-0000-0000-00001F500000}"/>
    <cellStyle name="Normal 2 2 2 4 2 4 3 4" xfId="20512" xr:uid="{00000000-0005-0000-0000-000020500000}"/>
    <cellStyle name="Normal 2 2 2 4 2 4 3 5" xfId="20513" xr:uid="{00000000-0005-0000-0000-000021500000}"/>
    <cellStyle name="Normal 2 2 2 4 2 4 3 6" xfId="20514" xr:uid="{00000000-0005-0000-0000-000022500000}"/>
    <cellStyle name="Normal 2 2 2 4 2 4 3 7" xfId="20515" xr:uid="{00000000-0005-0000-0000-000023500000}"/>
    <cellStyle name="Normal 2 2 2 4 2 4 3 8" xfId="20516" xr:uid="{00000000-0005-0000-0000-000024500000}"/>
    <cellStyle name="Normal 2 2 2 4 2 4 3 9" xfId="20517" xr:uid="{00000000-0005-0000-0000-000025500000}"/>
    <cellStyle name="Normal 2 2 2 4 2 4 4" xfId="20518" xr:uid="{00000000-0005-0000-0000-000026500000}"/>
    <cellStyle name="Normal 2 2 2 4 2 4 4 10" xfId="20519" xr:uid="{00000000-0005-0000-0000-000027500000}"/>
    <cellStyle name="Normal 2 2 2 4 2 4 4 2" xfId="20520" xr:uid="{00000000-0005-0000-0000-000028500000}"/>
    <cellStyle name="Normal 2 2 2 4 2 4 4 3" xfId="20521" xr:uid="{00000000-0005-0000-0000-000029500000}"/>
    <cellStyle name="Normal 2 2 2 4 2 4 4 4" xfId="20522" xr:uid="{00000000-0005-0000-0000-00002A500000}"/>
    <cellStyle name="Normal 2 2 2 4 2 4 4 5" xfId="20523" xr:uid="{00000000-0005-0000-0000-00002B500000}"/>
    <cellStyle name="Normal 2 2 2 4 2 4 4 6" xfId="20524" xr:uid="{00000000-0005-0000-0000-00002C500000}"/>
    <cellStyle name="Normal 2 2 2 4 2 4 4 7" xfId="20525" xr:uid="{00000000-0005-0000-0000-00002D500000}"/>
    <cellStyle name="Normal 2 2 2 4 2 4 4 8" xfId="20526" xr:uid="{00000000-0005-0000-0000-00002E500000}"/>
    <cellStyle name="Normal 2 2 2 4 2 4 4 9" xfId="20527" xr:uid="{00000000-0005-0000-0000-00002F500000}"/>
    <cellStyle name="Normal 2 2 2 4 2 4 5" xfId="20528" xr:uid="{00000000-0005-0000-0000-000030500000}"/>
    <cellStyle name="Normal 2 2 2 4 2 4 5 10" xfId="20529" xr:uid="{00000000-0005-0000-0000-000031500000}"/>
    <cellStyle name="Normal 2 2 2 4 2 4 5 2" xfId="20530" xr:uid="{00000000-0005-0000-0000-000032500000}"/>
    <cellStyle name="Normal 2 2 2 4 2 4 5 3" xfId="20531" xr:uid="{00000000-0005-0000-0000-000033500000}"/>
    <cellStyle name="Normal 2 2 2 4 2 4 5 4" xfId="20532" xr:uid="{00000000-0005-0000-0000-000034500000}"/>
    <cellStyle name="Normal 2 2 2 4 2 4 5 5" xfId="20533" xr:uid="{00000000-0005-0000-0000-000035500000}"/>
    <cellStyle name="Normal 2 2 2 4 2 4 5 6" xfId="20534" xr:uid="{00000000-0005-0000-0000-000036500000}"/>
    <cellStyle name="Normal 2 2 2 4 2 4 5 7" xfId="20535" xr:uid="{00000000-0005-0000-0000-000037500000}"/>
    <cellStyle name="Normal 2 2 2 4 2 4 5 8" xfId="20536" xr:uid="{00000000-0005-0000-0000-000038500000}"/>
    <cellStyle name="Normal 2 2 2 4 2 4 5 9" xfId="20537" xr:uid="{00000000-0005-0000-0000-000039500000}"/>
    <cellStyle name="Normal 2 2 2 4 2 4 6" xfId="20538" xr:uid="{00000000-0005-0000-0000-00003A500000}"/>
    <cellStyle name="Normal 2 2 2 4 2 4 7" xfId="20539" xr:uid="{00000000-0005-0000-0000-00003B500000}"/>
    <cellStyle name="Normal 2 2 2 4 2 4 8" xfId="20540" xr:uid="{00000000-0005-0000-0000-00003C500000}"/>
    <cellStyle name="Normal 2 2 2 4 2 4 9" xfId="20541" xr:uid="{00000000-0005-0000-0000-00003D500000}"/>
    <cellStyle name="Normal 2 2 2 4 2 5" xfId="20542" xr:uid="{00000000-0005-0000-0000-00003E500000}"/>
    <cellStyle name="Normal 2 2 2 4 2 5 10" xfId="20543" xr:uid="{00000000-0005-0000-0000-00003F500000}"/>
    <cellStyle name="Normal 2 2 2 4 2 5 11" xfId="20544" xr:uid="{00000000-0005-0000-0000-000040500000}"/>
    <cellStyle name="Normal 2 2 2 4 2 5 12" xfId="20545" xr:uid="{00000000-0005-0000-0000-000041500000}"/>
    <cellStyle name="Normal 2 2 2 4 2 5 13" xfId="20546" xr:uid="{00000000-0005-0000-0000-000042500000}"/>
    <cellStyle name="Normal 2 2 2 4 2 5 14" xfId="20547" xr:uid="{00000000-0005-0000-0000-000043500000}"/>
    <cellStyle name="Normal 2 2 2 4 2 5 2" xfId="20548" xr:uid="{00000000-0005-0000-0000-000044500000}"/>
    <cellStyle name="Normal 2 2 2 4 2 5 2 10" xfId="20549" xr:uid="{00000000-0005-0000-0000-000045500000}"/>
    <cellStyle name="Normal 2 2 2 4 2 5 2 2" xfId="20550" xr:uid="{00000000-0005-0000-0000-000046500000}"/>
    <cellStyle name="Normal 2 2 2 4 2 5 2 3" xfId="20551" xr:uid="{00000000-0005-0000-0000-000047500000}"/>
    <cellStyle name="Normal 2 2 2 4 2 5 2 4" xfId="20552" xr:uid="{00000000-0005-0000-0000-000048500000}"/>
    <cellStyle name="Normal 2 2 2 4 2 5 2 5" xfId="20553" xr:uid="{00000000-0005-0000-0000-000049500000}"/>
    <cellStyle name="Normal 2 2 2 4 2 5 2 6" xfId="20554" xr:uid="{00000000-0005-0000-0000-00004A500000}"/>
    <cellStyle name="Normal 2 2 2 4 2 5 2 7" xfId="20555" xr:uid="{00000000-0005-0000-0000-00004B500000}"/>
    <cellStyle name="Normal 2 2 2 4 2 5 2 8" xfId="20556" xr:uid="{00000000-0005-0000-0000-00004C500000}"/>
    <cellStyle name="Normal 2 2 2 4 2 5 2 9" xfId="20557" xr:uid="{00000000-0005-0000-0000-00004D500000}"/>
    <cellStyle name="Normal 2 2 2 4 2 5 3" xfId="20558" xr:uid="{00000000-0005-0000-0000-00004E500000}"/>
    <cellStyle name="Normal 2 2 2 4 2 5 3 10" xfId="20559" xr:uid="{00000000-0005-0000-0000-00004F500000}"/>
    <cellStyle name="Normal 2 2 2 4 2 5 3 2" xfId="20560" xr:uid="{00000000-0005-0000-0000-000050500000}"/>
    <cellStyle name="Normal 2 2 2 4 2 5 3 3" xfId="20561" xr:uid="{00000000-0005-0000-0000-000051500000}"/>
    <cellStyle name="Normal 2 2 2 4 2 5 3 4" xfId="20562" xr:uid="{00000000-0005-0000-0000-000052500000}"/>
    <cellStyle name="Normal 2 2 2 4 2 5 3 5" xfId="20563" xr:uid="{00000000-0005-0000-0000-000053500000}"/>
    <cellStyle name="Normal 2 2 2 4 2 5 3 6" xfId="20564" xr:uid="{00000000-0005-0000-0000-000054500000}"/>
    <cellStyle name="Normal 2 2 2 4 2 5 3 7" xfId="20565" xr:uid="{00000000-0005-0000-0000-000055500000}"/>
    <cellStyle name="Normal 2 2 2 4 2 5 3 8" xfId="20566" xr:uid="{00000000-0005-0000-0000-000056500000}"/>
    <cellStyle name="Normal 2 2 2 4 2 5 3 9" xfId="20567" xr:uid="{00000000-0005-0000-0000-000057500000}"/>
    <cellStyle name="Normal 2 2 2 4 2 5 4" xfId="20568" xr:uid="{00000000-0005-0000-0000-000058500000}"/>
    <cellStyle name="Normal 2 2 2 4 2 5 4 10" xfId="20569" xr:uid="{00000000-0005-0000-0000-000059500000}"/>
    <cellStyle name="Normal 2 2 2 4 2 5 4 2" xfId="20570" xr:uid="{00000000-0005-0000-0000-00005A500000}"/>
    <cellStyle name="Normal 2 2 2 4 2 5 4 3" xfId="20571" xr:uid="{00000000-0005-0000-0000-00005B500000}"/>
    <cellStyle name="Normal 2 2 2 4 2 5 4 4" xfId="20572" xr:uid="{00000000-0005-0000-0000-00005C500000}"/>
    <cellStyle name="Normal 2 2 2 4 2 5 4 5" xfId="20573" xr:uid="{00000000-0005-0000-0000-00005D500000}"/>
    <cellStyle name="Normal 2 2 2 4 2 5 4 6" xfId="20574" xr:uid="{00000000-0005-0000-0000-00005E500000}"/>
    <cellStyle name="Normal 2 2 2 4 2 5 4 7" xfId="20575" xr:uid="{00000000-0005-0000-0000-00005F500000}"/>
    <cellStyle name="Normal 2 2 2 4 2 5 4 8" xfId="20576" xr:uid="{00000000-0005-0000-0000-000060500000}"/>
    <cellStyle name="Normal 2 2 2 4 2 5 4 9" xfId="20577" xr:uid="{00000000-0005-0000-0000-000061500000}"/>
    <cellStyle name="Normal 2 2 2 4 2 5 5" xfId="20578" xr:uid="{00000000-0005-0000-0000-000062500000}"/>
    <cellStyle name="Normal 2 2 2 4 2 5 5 10" xfId="20579" xr:uid="{00000000-0005-0000-0000-000063500000}"/>
    <cellStyle name="Normal 2 2 2 4 2 5 5 2" xfId="20580" xr:uid="{00000000-0005-0000-0000-000064500000}"/>
    <cellStyle name="Normal 2 2 2 4 2 5 5 3" xfId="20581" xr:uid="{00000000-0005-0000-0000-000065500000}"/>
    <cellStyle name="Normal 2 2 2 4 2 5 5 4" xfId="20582" xr:uid="{00000000-0005-0000-0000-000066500000}"/>
    <cellStyle name="Normal 2 2 2 4 2 5 5 5" xfId="20583" xr:uid="{00000000-0005-0000-0000-000067500000}"/>
    <cellStyle name="Normal 2 2 2 4 2 5 5 6" xfId="20584" xr:uid="{00000000-0005-0000-0000-000068500000}"/>
    <cellStyle name="Normal 2 2 2 4 2 5 5 7" xfId="20585" xr:uid="{00000000-0005-0000-0000-000069500000}"/>
    <cellStyle name="Normal 2 2 2 4 2 5 5 8" xfId="20586" xr:uid="{00000000-0005-0000-0000-00006A500000}"/>
    <cellStyle name="Normal 2 2 2 4 2 5 5 9" xfId="20587" xr:uid="{00000000-0005-0000-0000-00006B500000}"/>
    <cellStyle name="Normal 2 2 2 4 2 5 6" xfId="20588" xr:uid="{00000000-0005-0000-0000-00006C500000}"/>
    <cellStyle name="Normal 2 2 2 4 2 5 7" xfId="20589" xr:uid="{00000000-0005-0000-0000-00006D500000}"/>
    <cellStyle name="Normal 2 2 2 4 2 5 8" xfId="20590" xr:uid="{00000000-0005-0000-0000-00006E500000}"/>
    <cellStyle name="Normal 2 2 2 4 2 5 9" xfId="20591" xr:uid="{00000000-0005-0000-0000-00006F500000}"/>
    <cellStyle name="Normal 2 2 2 4 2 6" xfId="20592" xr:uid="{00000000-0005-0000-0000-000070500000}"/>
    <cellStyle name="Normal 2 2 2 4 2 6 10" xfId="20593" xr:uid="{00000000-0005-0000-0000-000071500000}"/>
    <cellStyle name="Normal 2 2 2 4 2 6 11" xfId="20594" xr:uid="{00000000-0005-0000-0000-000072500000}"/>
    <cellStyle name="Normal 2 2 2 4 2 6 12" xfId="20595" xr:uid="{00000000-0005-0000-0000-000073500000}"/>
    <cellStyle name="Normal 2 2 2 4 2 6 13" xfId="20596" xr:uid="{00000000-0005-0000-0000-000074500000}"/>
    <cellStyle name="Normal 2 2 2 4 2 6 14" xfId="20597" xr:uid="{00000000-0005-0000-0000-000075500000}"/>
    <cellStyle name="Normal 2 2 2 4 2 6 2" xfId="20598" xr:uid="{00000000-0005-0000-0000-000076500000}"/>
    <cellStyle name="Normal 2 2 2 4 2 6 2 10" xfId="20599" xr:uid="{00000000-0005-0000-0000-000077500000}"/>
    <cellStyle name="Normal 2 2 2 4 2 6 2 2" xfId="20600" xr:uid="{00000000-0005-0000-0000-000078500000}"/>
    <cellStyle name="Normal 2 2 2 4 2 6 2 3" xfId="20601" xr:uid="{00000000-0005-0000-0000-000079500000}"/>
    <cellStyle name="Normal 2 2 2 4 2 6 2 4" xfId="20602" xr:uid="{00000000-0005-0000-0000-00007A500000}"/>
    <cellStyle name="Normal 2 2 2 4 2 6 2 5" xfId="20603" xr:uid="{00000000-0005-0000-0000-00007B500000}"/>
    <cellStyle name="Normal 2 2 2 4 2 6 2 6" xfId="20604" xr:uid="{00000000-0005-0000-0000-00007C500000}"/>
    <cellStyle name="Normal 2 2 2 4 2 6 2 7" xfId="20605" xr:uid="{00000000-0005-0000-0000-00007D500000}"/>
    <cellStyle name="Normal 2 2 2 4 2 6 2 8" xfId="20606" xr:uid="{00000000-0005-0000-0000-00007E500000}"/>
    <cellStyle name="Normal 2 2 2 4 2 6 2 9" xfId="20607" xr:uid="{00000000-0005-0000-0000-00007F500000}"/>
    <cellStyle name="Normal 2 2 2 4 2 6 3" xfId="20608" xr:uid="{00000000-0005-0000-0000-000080500000}"/>
    <cellStyle name="Normal 2 2 2 4 2 6 3 10" xfId="20609" xr:uid="{00000000-0005-0000-0000-000081500000}"/>
    <cellStyle name="Normal 2 2 2 4 2 6 3 2" xfId="20610" xr:uid="{00000000-0005-0000-0000-000082500000}"/>
    <cellStyle name="Normal 2 2 2 4 2 6 3 3" xfId="20611" xr:uid="{00000000-0005-0000-0000-000083500000}"/>
    <cellStyle name="Normal 2 2 2 4 2 6 3 4" xfId="20612" xr:uid="{00000000-0005-0000-0000-000084500000}"/>
    <cellStyle name="Normal 2 2 2 4 2 6 3 5" xfId="20613" xr:uid="{00000000-0005-0000-0000-000085500000}"/>
    <cellStyle name="Normal 2 2 2 4 2 6 3 6" xfId="20614" xr:uid="{00000000-0005-0000-0000-000086500000}"/>
    <cellStyle name="Normal 2 2 2 4 2 6 3 7" xfId="20615" xr:uid="{00000000-0005-0000-0000-000087500000}"/>
    <cellStyle name="Normal 2 2 2 4 2 6 3 8" xfId="20616" xr:uid="{00000000-0005-0000-0000-000088500000}"/>
    <cellStyle name="Normal 2 2 2 4 2 6 3 9" xfId="20617" xr:uid="{00000000-0005-0000-0000-000089500000}"/>
    <cellStyle name="Normal 2 2 2 4 2 6 4" xfId="20618" xr:uid="{00000000-0005-0000-0000-00008A500000}"/>
    <cellStyle name="Normal 2 2 2 4 2 6 4 10" xfId="20619" xr:uid="{00000000-0005-0000-0000-00008B500000}"/>
    <cellStyle name="Normal 2 2 2 4 2 6 4 2" xfId="20620" xr:uid="{00000000-0005-0000-0000-00008C500000}"/>
    <cellStyle name="Normal 2 2 2 4 2 6 4 3" xfId="20621" xr:uid="{00000000-0005-0000-0000-00008D500000}"/>
    <cellStyle name="Normal 2 2 2 4 2 6 4 4" xfId="20622" xr:uid="{00000000-0005-0000-0000-00008E500000}"/>
    <cellStyle name="Normal 2 2 2 4 2 6 4 5" xfId="20623" xr:uid="{00000000-0005-0000-0000-00008F500000}"/>
    <cellStyle name="Normal 2 2 2 4 2 6 4 6" xfId="20624" xr:uid="{00000000-0005-0000-0000-000090500000}"/>
    <cellStyle name="Normal 2 2 2 4 2 6 4 7" xfId="20625" xr:uid="{00000000-0005-0000-0000-000091500000}"/>
    <cellStyle name="Normal 2 2 2 4 2 6 4 8" xfId="20626" xr:uid="{00000000-0005-0000-0000-000092500000}"/>
    <cellStyle name="Normal 2 2 2 4 2 6 4 9" xfId="20627" xr:uid="{00000000-0005-0000-0000-000093500000}"/>
    <cellStyle name="Normal 2 2 2 4 2 6 5" xfId="20628" xr:uid="{00000000-0005-0000-0000-000094500000}"/>
    <cellStyle name="Normal 2 2 2 4 2 6 5 10" xfId="20629" xr:uid="{00000000-0005-0000-0000-000095500000}"/>
    <cellStyle name="Normal 2 2 2 4 2 6 5 2" xfId="20630" xr:uid="{00000000-0005-0000-0000-000096500000}"/>
    <cellStyle name="Normal 2 2 2 4 2 6 5 3" xfId="20631" xr:uid="{00000000-0005-0000-0000-000097500000}"/>
    <cellStyle name="Normal 2 2 2 4 2 6 5 4" xfId="20632" xr:uid="{00000000-0005-0000-0000-000098500000}"/>
    <cellStyle name="Normal 2 2 2 4 2 6 5 5" xfId="20633" xr:uid="{00000000-0005-0000-0000-000099500000}"/>
    <cellStyle name="Normal 2 2 2 4 2 6 5 6" xfId="20634" xr:uid="{00000000-0005-0000-0000-00009A500000}"/>
    <cellStyle name="Normal 2 2 2 4 2 6 5 7" xfId="20635" xr:uid="{00000000-0005-0000-0000-00009B500000}"/>
    <cellStyle name="Normal 2 2 2 4 2 6 5 8" xfId="20636" xr:uid="{00000000-0005-0000-0000-00009C500000}"/>
    <cellStyle name="Normal 2 2 2 4 2 6 5 9" xfId="20637" xr:uid="{00000000-0005-0000-0000-00009D500000}"/>
    <cellStyle name="Normal 2 2 2 4 2 6 6" xfId="20638" xr:uid="{00000000-0005-0000-0000-00009E500000}"/>
    <cellStyle name="Normal 2 2 2 4 2 6 7" xfId="20639" xr:uid="{00000000-0005-0000-0000-00009F500000}"/>
    <cellStyle name="Normal 2 2 2 4 2 6 8" xfId="20640" xr:uid="{00000000-0005-0000-0000-0000A0500000}"/>
    <cellStyle name="Normal 2 2 2 4 2 6 9" xfId="20641" xr:uid="{00000000-0005-0000-0000-0000A1500000}"/>
    <cellStyle name="Normal 2 2 2 4 2 7" xfId="20642" xr:uid="{00000000-0005-0000-0000-0000A2500000}"/>
    <cellStyle name="Normal 2 2 2 4 2 7 10" xfId="20643" xr:uid="{00000000-0005-0000-0000-0000A3500000}"/>
    <cellStyle name="Normal 2 2 2 4 2 7 11" xfId="20644" xr:uid="{00000000-0005-0000-0000-0000A4500000}"/>
    <cellStyle name="Normal 2 2 2 4 2 7 12" xfId="20645" xr:uid="{00000000-0005-0000-0000-0000A5500000}"/>
    <cellStyle name="Normal 2 2 2 4 2 7 13" xfId="20646" xr:uid="{00000000-0005-0000-0000-0000A6500000}"/>
    <cellStyle name="Normal 2 2 2 4 2 7 14" xfId="20647" xr:uid="{00000000-0005-0000-0000-0000A7500000}"/>
    <cellStyle name="Normal 2 2 2 4 2 7 2" xfId="20648" xr:uid="{00000000-0005-0000-0000-0000A8500000}"/>
    <cellStyle name="Normal 2 2 2 4 2 7 2 10" xfId="20649" xr:uid="{00000000-0005-0000-0000-0000A9500000}"/>
    <cellStyle name="Normal 2 2 2 4 2 7 2 2" xfId="20650" xr:uid="{00000000-0005-0000-0000-0000AA500000}"/>
    <cellStyle name="Normal 2 2 2 4 2 7 2 3" xfId="20651" xr:uid="{00000000-0005-0000-0000-0000AB500000}"/>
    <cellStyle name="Normal 2 2 2 4 2 7 2 4" xfId="20652" xr:uid="{00000000-0005-0000-0000-0000AC500000}"/>
    <cellStyle name="Normal 2 2 2 4 2 7 2 5" xfId="20653" xr:uid="{00000000-0005-0000-0000-0000AD500000}"/>
    <cellStyle name="Normal 2 2 2 4 2 7 2 6" xfId="20654" xr:uid="{00000000-0005-0000-0000-0000AE500000}"/>
    <cellStyle name="Normal 2 2 2 4 2 7 2 7" xfId="20655" xr:uid="{00000000-0005-0000-0000-0000AF500000}"/>
    <cellStyle name="Normal 2 2 2 4 2 7 2 8" xfId="20656" xr:uid="{00000000-0005-0000-0000-0000B0500000}"/>
    <cellStyle name="Normal 2 2 2 4 2 7 2 9" xfId="20657" xr:uid="{00000000-0005-0000-0000-0000B1500000}"/>
    <cellStyle name="Normal 2 2 2 4 2 7 3" xfId="20658" xr:uid="{00000000-0005-0000-0000-0000B2500000}"/>
    <cellStyle name="Normal 2 2 2 4 2 7 3 10" xfId="20659" xr:uid="{00000000-0005-0000-0000-0000B3500000}"/>
    <cellStyle name="Normal 2 2 2 4 2 7 3 2" xfId="20660" xr:uid="{00000000-0005-0000-0000-0000B4500000}"/>
    <cellStyle name="Normal 2 2 2 4 2 7 3 3" xfId="20661" xr:uid="{00000000-0005-0000-0000-0000B5500000}"/>
    <cellStyle name="Normal 2 2 2 4 2 7 3 4" xfId="20662" xr:uid="{00000000-0005-0000-0000-0000B6500000}"/>
    <cellStyle name="Normal 2 2 2 4 2 7 3 5" xfId="20663" xr:uid="{00000000-0005-0000-0000-0000B7500000}"/>
    <cellStyle name="Normal 2 2 2 4 2 7 3 6" xfId="20664" xr:uid="{00000000-0005-0000-0000-0000B8500000}"/>
    <cellStyle name="Normal 2 2 2 4 2 7 3 7" xfId="20665" xr:uid="{00000000-0005-0000-0000-0000B9500000}"/>
    <cellStyle name="Normal 2 2 2 4 2 7 3 8" xfId="20666" xr:uid="{00000000-0005-0000-0000-0000BA500000}"/>
    <cellStyle name="Normal 2 2 2 4 2 7 3 9" xfId="20667" xr:uid="{00000000-0005-0000-0000-0000BB500000}"/>
    <cellStyle name="Normal 2 2 2 4 2 7 4" xfId="20668" xr:uid="{00000000-0005-0000-0000-0000BC500000}"/>
    <cellStyle name="Normal 2 2 2 4 2 7 4 10" xfId="20669" xr:uid="{00000000-0005-0000-0000-0000BD500000}"/>
    <cellStyle name="Normal 2 2 2 4 2 7 4 2" xfId="20670" xr:uid="{00000000-0005-0000-0000-0000BE500000}"/>
    <cellStyle name="Normal 2 2 2 4 2 7 4 3" xfId="20671" xr:uid="{00000000-0005-0000-0000-0000BF500000}"/>
    <cellStyle name="Normal 2 2 2 4 2 7 4 4" xfId="20672" xr:uid="{00000000-0005-0000-0000-0000C0500000}"/>
    <cellStyle name="Normal 2 2 2 4 2 7 4 5" xfId="20673" xr:uid="{00000000-0005-0000-0000-0000C1500000}"/>
    <cellStyle name="Normal 2 2 2 4 2 7 4 6" xfId="20674" xr:uid="{00000000-0005-0000-0000-0000C2500000}"/>
    <cellStyle name="Normal 2 2 2 4 2 7 4 7" xfId="20675" xr:uid="{00000000-0005-0000-0000-0000C3500000}"/>
    <cellStyle name="Normal 2 2 2 4 2 7 4 8" xfId="20676" xr:uid="{00000000-0005-0000-0000-0000C4500000}"/>
    <cellStyle name="Normal 2 2 2 4 2 7 4 9" xfId="20677" xr:uid="{00000000-0005-0000-0000-0000C5500000}"/>
    <cellStyle name="Normal 2 2 2 4 2 7 5" xfId="20678" xr:uid="{00000000-0005-0000-0000-0000C6500000}"/>
    <cellStyle name="Normal 2 2 2 4 2 7 5 10" xfId="20679" xr:uid="{00000000-0005-0000-0000-0000C7500000}"/>
    <cellStyle name="Normal 2 2 2 4 2 7 5 2" xfId="20680" xr:uid="{00000000-0005-0000-0000-0000C8500000}"/>
    <cellStyle name="Normal 2 2 2 4 2 7 5 3" xfId="20681" xr:uid="{00000000-0005-0000-0000-0000C9500000}"/>
    <cellStyle name="Normal 2 2 2 4 2 7 5 4" xfId="20682" xr:uid="{00000000-0005-0000-0000-0000CA500000}"/>
    <cellStyle name="Normal 2 2 2 4 2 7 5 5" xfId="20683" xr:uid="{00000000-0005-0000-0000-0000CB500000}"/>
    <cellStyle name="Normal 2 2 2 4 2 7 5 6" xfId="20684" xr:uid="{00000000-0005-0000-0000-0000CC500000}"/>
    <cellStyle name="Normal 2 2 2 4 2 7 5 7" xfId="20685" xr:uid="{00000000-0005-0000-0000-0000CD500000}"/>
    <cellStyle name="Normal 2 2 2 4 2 7 5 8" xfId="20686" xr:uid="{00000000-0005-0000-0000-0000CE500000}"/>
    <cellStyle name="Normal 2 2 2 4 2 7 5 9" xfId="20687" xr:uid="{00000000-0005-0000-0000-0000CF500000}"/>
    <cellStyle name="Normal 2 2 2 4 2 7 6" xfId="20688" xr:uid="{00000000-0005-0000-0000-0000D0500000}"/>
    <cellStyle name="Normal 2 2 2 4 2 7 7" xfId="20689" xr:uid="{00000000-0005-0000-0000-0000D1500000}"/>
    <cellStyle name="Normal 2 2 2 4 2 7 8" xfId="20690" xr:uid="{00000000-0005-0000-0000-0000D2500000}"/>
    <cellStyle name="Normal 2 2 2 4 2 7 9" xfId="20691" xr:uid="{00000000-0005-0000-0000-0000D3500000}"/>
    <cellStyle name="Normal 2 2 2 4 2 8" xfId="20692" xr:uid="{00000000-0005-0000-0000-0000D4500000}"/>
    <cellStyle name="Normal 2 2 2 4 2 8 10" xfId="20693" xr:uid="{00000000-0005-0000-0000-0000D5500000}"/>
    <cellStyle name="Normal 2 2 2 4 2 8 11" xfId="20694" xr:uid="{00000000-0005-0000-0000-0000D6500000}"/>
    <cellStyle name="Normal 2 2 2 4 2 8 12" xfId="20695" xr:uid="{00000000-0005-0000-0000-0000D7500000}"/>
    <cellStyle name="Normal 2 2 2 4 2 8 13" xfId="20696" xr:uid="{00000000-0005-0000-0000-0000D8500000}"/>
    <cellStyle name="Normal 2 2 2 4 2 8 14" xfId="20697" xr:uid="{00000000-0005-0000-0000-0000D9500000}"/>
    <cellStyle name="Normal 2 2 2 4 2 8 2" xfId="20698" xr:uid="{00000000-0005-0000-0000-0000DA500000}"/>
    <cellStyle name="Normal 2 2 2 4 2 8 2 10" xfId="20699" xr:uid="{00000000-0005-0000-0000-0000DB500000}"/>
    <cellStyle name="Normal 2 2 2 4 2 8 2 2" xfId="20700" xr:uid="{00000000-0005-0000-0000-0000DC500000}"/>
    <cellStyle name="Normal 2 2 2 4 2 8 2 3" xfId="20701" xr:uid="{00000000-0005-0000-0000-0000DD500000}"/>
    <cellStyle name="Normal 2 2 2 4 2 8 2 4" xfId="20702" xr:uid="{00000000-0005-0000-0000-0000DE500000}"/>
    <cellStyle name="Normal 2 2 2 4 2 8 2 5" xfId="20703" xr:uid="{00000000-0005-0000-0000-0000DF500000}"/>
    <cellStyle name="Normal 2 2 2 4 2 8 2 6" xfId="20704" xr:uid="{00000000-0005-0000-0000-0000E0500000}"/>
    <cellStyle name="Normal 2 2 2 4 2 8 2 7" xfId="20705" xr:uid="{00000000-0005-0000-0000-0000E1500000}"/>
    <cellStyle name="Normal 2 2 2 4 2 8 2 8" xfId="20706" xr:uid="{00000000-0005-0000-0000-0000E2500000}"/>
    <cellStyle name="Normal 2 2 2 4 2 8 2 9" xfId="20707" xr:uid="{00000000-0005-0000-0000-0000E3500000}"/>
    <cellStyle name="Normal 2 2 2 4 2 8 3" xfId="20708" xr:uid="{00000000-0005-0000-0000-0000E4500000}"/>
    <cellStyle name="Normal 2 2 2 4 2 8 3 10" xfId="20709" xr:uid="{00000000-0005-0000-0000-0000E5500000}"/>
    <cellStyle name="Normal 2 2 2 4 2 8 3 2" xfId="20710" xr:uid="{00000000-0005-0000-0000-0000E6500000}"/>
    <cellStyle name="Normal 2 2 2 4 2 8 3 3" xfId="20711" xr:uid="{00000000-0005-0000-0000-0000E7500000}"/>
    <cellStyle name="Normal 2 2 2 4 2 8 3 4" xfId="20712" xr:uid="{00000000-0005-0000-0000-0000E8500000}"/>
    <cellStyle name="Normal 2 2 2 4 2 8 3 5" xfId="20713" xr:uid="{00000000-0005-0000-0000-0000E9500000}"/>
    <cellStyle name="Normal 2 2 2 4 2 8 3 6" xfId="20714" xr:uid="{00000000-0005-0000-0000-0000EA500000}"/>
    <cellStyle name="Normal 2 2 2 4 2 8 3 7" xfId="20715" xr:uid="{00000000-0005-0000-0000-0000EB500000}"/>
    <cellStyle name="Normal 2 2 2 4 2 8 3 8" xfId="20716" xr:uid="{00000000-0005-0000-0000-0000EC500000}"/>
    <cellStyle name="Normal 2 2 2 4 2 8 3 9" xfId="20717" xr:uid="{00000000-0005-0000-0000-0000ED500000}"/>
    <cellStyle name="Normal 2 2 2 4 2 8 4" xfId="20718" xr:uid="{00000000-0005-0000-0000-0000EE500000}"/>
    <cellStyle name="Normal 2 2 2 4 2 8 4 10" xfId="20719" xr:uid="{00000000-0005-0000-0000-0000EF500000}"/>
    <cellStyle name="Normal 2 2 2 4 2 8 4 2" xfId="20720" xr:uid="{00000000-0005-0000-0000-0000F0500000}"/>
    <cellStyle name="Normal 2 2 2 4 2 8 4 3" xfId="20721" xr:uid="{00000000-0005-0000-0000-0000F1500000}"/>
    <cellStyle name="Normal 2 2 2 4 2 8 4 4" xfId="20722" xr:uid="{00000000-0005-0000-0000-0000F2500000}"/>
    <cellStyle name="Normal 2 2 2 4 2 8 4 5" xfId="20723" xr:uid="{00000000-0005-0000-0000-0000F3500000}"/>
    <cellStyle name="Normal 2 2 2 4 2 8 4 6" xfId="20724" xr:uid="{00000000-0005-0000-0000-0000F4500000}"/>
    <cellStyle name="Normal 2 2 2 4 2 8 4 7" xfId="20725" xr:uid="{00000000-0005-0000-0000-0000F5500000}"/>
    <cellStyle name="Normal 2 2 2 4 2 8 4 8" xfId="20726" xr:uid="{00000000-0005-0000-0000-0000F6500000}"/>
    <cellStyle name="Normal 2 2 2 4 2 8 4 9" xfId="20727" xr:uid="{00000000-0005-0000-0000-0000F7500000}"/>
    <cellStyle name="Normal 2 2 2 4 2 8 5" xfId="20728" xr:uid="{00000000-0005-0000-0000-0000F8500000}"/>
    <cellStyle name="Normal 2 2 2 4 2 8 5 10" xfId="20729" xr:uid="{00000000-0005-0000-0000-0000F9500000}"/>
    <cellStyle name="Normal 2 2 2 4 2 8 5 2" xfId="20730" xr:uid="{00000000-0005-0000-0000-0000FA500000}"/>
    <cellStyle name="Normal 2 2 2 4 2 8 5 3" xfId="20731" xr:uid="{00000000-0005-0000-0000-0000FB500000}"/>
    <cellStyle name="Normal 2 2 2 4 2 8 5 4" xfId="20732" xr:uid="{00000000-0005-0000-0000-0000FC500000}"/>
    <cellStyle name="Normal 2 2 2 4 2 8 5 5" xfId="20733" xr:uid="{00000000-0005-0000-0000-0000FD500000}"/>
    <cellStyle name="Normal 2 2 2 4 2 8 5 6" xfId="20734" xr:uid="{00000000-0005-0000-0000-0000FE500000}"/>
    <cellStyle name="Normal 2 2 2 4 2 8 5 7" xfId="20735" xr:uid="{00000000-0005-0000-0000-0000FF500000}"/>
    <cellStyle name="Normal 2 2 2 4 2 8 5 8" xfId="20736" xr:uid="{00000000-0005-0000-0000-000000510000}"/>
    <cellStyle name="Normal 2 2 2 4 2 8 5 9" xfId="20737" xr:uid="{00000000-0005-0000-0000-000001510000}"/>
    <cellStyle name="Normal 2 2 2 4 2 8 6" xfId="20738" xr:uid="{00000000-0005-0000-0000-000002510000}"/>
    <cellStyle name="Normal 2 2 2 4 2 8 7" xfId="20739" xr:uid="{00000000-0005-0000-0000-000003510000}"/>
    <cellStyle name="Normal 2 2 2 4 2 8 8" xfId="20740" xr:uid="{00000000-0005-0000-0000-000004510000}"/>
    <cellStyle name="Normal 2 2 2 4 2 8 9" xfId="20741" xr:uid="{00000000-0005-0000-0000-000005510000}"/>
    <cellStyle name="Normal 2 2 2 4 2 9" xfId="20742" xr:uid="{00000000-0005-0000-0000-000006510000}"/>
    <cellStyle name="Normal 2 2 2 4 2 9 10" xfId="20743" xr:uid="{00000000-0005-0000-0000-000007510000}"/>
    <cellStyle name="Normal 2 2 2 4 2 9 11" xfId="20744" xr:uid="{00000000-0005-0000-0000-000008510000}"/>
    <cellStyle name="Normal 2 2 2 4 2 9 12" xfId="20745" xr:uid="{00000000-0005-0000-0000-000009510000}"/>
    <cellStyle name="Normal 2 2 2 4 2 9 13" xfId="20746" xr:uid="{00000000-0005-0000-0000-00000A510000}"/>
    <cellStyle name="Normal 2 2 2 4 2 9 14" xfId="20747" xr:uid="{00000000-0005-0000-0000-00000B510000}"/>
    <cellStyle name="Normal 2 2 2 4 2 9 2" xfId="20748" xr:uid="{00000000-0005-0000-0000-00000C510000}"/>
    <cellStyle name="Normal 2 2 2 4 2 9 2 10" xfId="20749" xr:uid="{00000000-0005-0000-0000-00000D510000}"/>
    <cellStyle name="Normal 2 2 2 4 2 9 2 2" xfId="20750" xr:uid="{00000000-0005-0000-0000-00000E510000}"/>
    <cellStyle name="Normal 2 2 2 4 2 9 2 3" xfId="20751" xr:uid="{00000000-0005-0000-0000-00000F510000}"/>
    <cellStyle name="Normal 2 2 2 4 2 9 2 4" xfId="20752" xr:uid="{00000000-0005-0000-0000-000010510000}"/>
    <cellStyle name="Normal 2 2 2 4 2 9 2 5" xfId="20753" xr:uid="{00000000-0005-0000-0000-000011510000}"/>
    <cellStyle name="Normal 2 2 2 4 2 9 2 6" xfId="20754" xr:uid="{00000000-0005-0000-0000-000012510000}"/>
    <cellStyle name="Normal 2 2 2 4 2 9 2 7" xfId="20755" xr:uid="{00000000-0005-0000-0000-000013510000}"/>
    <cellStyle name="Normal 2 2 2 4 2 9 2 8" xfId="20756" xr:uid="{00000000-0005-0000-0000-000014510000}"/>
    <cellStyle name="Normal 2 2 2 4 2 9 2 9" xfId="20757" xr:uid="{00000000-0005-0000-0000-000015510000}"/>
    <cellStyle name="Normal 2 2 2 4 2 9 3" xfId="20758" xr:uid="{00000000-0005-0000-0000-000016510000}"/>
    <cellStyle name="Normal 2 2 2 4 2 9 3 10" xfId="20759" xr:uid="{00000000-0005-0000-0000-000017510000}"/>
    <cellStyle name="Normal 2 2 2 4 2 9 3 2" xfId="20760" xr:uid="{00000000-0005-0000-0000-000018510000}"/>
    <cellStyle name="Normal 2 2 2 4 2 9 3 3" xfId="20761" xr:uid="{00000000-0005-0000-0000-000019510000}"/>
    <cellStyle name="Normal 2 2 2 4 2 9 3 4" xfId="20762" xr:uid="{00000000-0005-0000-0000-00001A510000}"/>
    <cellStyle name="Normal 2 2 2 4 2 9 3 5" xfId="20763" xr:uid="{00000000-0005-0000-0000-00001B510000}"/>
    <cellStyle name="Normal 2 2 2 4 2 9 3 6" xfId="20764" xr:uid="{00000000-0005-0000-0000-00001C510000}"/>
    <cellStyle name="Normal 2 2 2 4 2 9 3 7" xfId="20765" xr:uid="{00000000-0005-0000-0000-00001D510000}"/>
    <cellStyle name="Normal 2 2 2 4 2 9 3 8" xfId="20766" xr:uid="{00000000-0005-0000-0000-00001E510000}"/>
    <cellStyle name="Normal 2 2 2 4 2 9 3 9" xfId="20767" xr:uid="{00000000-0005-0000-0000-00001F510000}"/>
    <cellStyle name="Normal 2 2 2 4 2 9 4" xfId="20768" xr:uid="{00000000-0005-0000-0000-000020510000}"/>
    <cellStyle name="Normal 2 2 2 4 2 9 4 10" xfId="20769" xr:uid="{00000000-0005-0000-0000-000021510000}"/>
    <cellStyle name="Normal 2 2 2 4 2 9 4 2" xfId="20770" xr:uid="{00000000-0005-0000-0000-000022510000}"/>
    <cellStyle name="Normal 2 2 2 4 2 9 4 3" xfId="20771" xr:uid="{00000000-0005-0000-0000-000023510000}"/>
    <cellStyle name="Normal 2 2 2 4 2 9 4 4" xfId="20772" xr:uid="{00000000-0005-0000-0000-000024510000}"/>
    <cellStyle name="Normal 2 2 2 4 2 9 4 5" xfId="20773" xr:uid="{00000000-0005-0000-0000-000025510000}"/>
    <cellStyle name="Normal 2 2 2 4 2 9 4 6" xfId="20774" xr:uid="{00000000-0005-0000-0000-000026510000}"/>
    <cellStyle name="Normal 2 2 2 4 2 9 4 7" xfId="20775" xr:uid="{00000000-0005-0000-0000-000027510000}"/>
    <cellStyle name="Normal 2 2 2 4 2 9 4 8" xfId="20776" xr:uid="{00000000-0005-0000-0000-000028510000}"/>
    <cellStyle name="Normal 2 2 2 4 2 9 4 9" xfId="20777" xr:uid="{00000000-0005-0000-0000-000029510000}"/>
    <cellStyle name="Normal 2 2 2 4 2 9 5" xfId="20778" xr:uid="{00000000-0005-0000-0000-00002A510000}"/>
    <cellStyle name="Normal 2 2 2 4 2 9 5 10" xfId="20779" xr:uid="{00000000-0005-0000-0000-00002B510000}"/>
    <cellStyle name="Normal 2 2 2 4 2 9 5 2" xfId="20780" xr:uid="{00000000-0005-0000-0000-00002C510000}"/>
    <cellStyle name="Normal 2 2 2 4 2 9 5 3" xfId="20781" xr:uid="{00000000-0005-0000-0000-00002D510000}"/>
    <cellStyle name="Normal 2 2 2 4 2 9 5 4" xfId="20782" xr:uid="{00000000-0005-0000-0000-00002E510000}"/>
    <cellStyle name="Normal 2 2 2 4 2 9 5 5" xfId="20783" xr:uid="{00000000-0005-0000-0000-00002F510000}"/>
    <cellStyle name="Normal 2 2 2 4 2 9 5 6" xfId="20784" xr:uid="{00000000-0005-0000-0000-000030510000}"/>
    <cellStyle name="Normal 2 2 2 4 2 9 5 7" xfId="20785" xr:uid="{00000000-0005-0000-0000-000031510000}"/>
    <cellStyle name="Normal 2 2 2 4 2 9 5 8" xfId="20786" xr:uid="{00000000-0005-0000-0000-000032510000}"/>
    <cellStyle name="Normal 2 2 2 4 2 9 5 9" xfId="20787" xr:uid="{00000000-0005-0000-0000-000033510000}"/>
    <cellStyle name="Normal 2 2 2 4 2 9 6" xfId="20788" xr:uid="{00000000-0005-0000-0000-000034510000}"/>
    <cellStyle name="Normal 2 2 2 4 2 9 7" xfId="20789" xr:uid="{00000000-0005-0000-0000-000035510000}"/>
    <cellStyle name="Normal 2 2 2 4 2 9 8" xfId="20790" xr:uid="{00000000-0005-0000-0000-000036510000}"/>
    <cellStyle name="Normal 2 2 2 4 2 9 9" xfId="20791" xr:uid="{00000000-0005-0000-0000-000037510000}"/>
    <cellStyle name="Normal 2 2 2 4 20" xfId="20792" xr:uid="{00000000-0005-0000-0000-000038510000}"/>
    <cellStyle name="Normal 2 2 2 4 21" xfId="20793" xr:uid="{00000000-0005-0000-0000-000039510000}"/>
    <cellStyle name="Normal 2 2 2 4 22" xfId="20794" xr:uid="{00000000-0005-0000-0000-00003A510000}"/>
    <cellStyle name="Normal 2 2 2 4 23" xfId="20795" xr:uid="{00000000-0005-0000-0000-00003B510000}"/>
    <cellStyle name="Normal 2 2 2 4 24" xfId="20796" xr:uid="{00000000-0005-0000-0000-00003C510000}"/>
    <cellStyle name="Normal 2 2 2 4 25" xfId="20797" xr:uid="{00000000-0005-0000-0000-00003D510000}"/>
    <cellStyle name="Normal 2 2 2 4 26" xfId="20798" xr:uid="{00000000-0005-0000-0000-00003E510000}"/>
    <cellStyle name="Normal 2 2 2 4 27" xfId="20799" xr:uid="{00000000-0005-0000-0000-00003F510000}"/>
    <cellStyle name="Normal 2 2 2 4 28" xfId="20800" xr:uid="{00000000-0005-0000-0000-000040510000}"/>
    <cellStyle name="Normal 2 2 2 4 29" xfId="20801" xr:uid="{00000000-0005-0000-0000-000041510000}"/>
    <cellStyle name="Normal 2 2 2 4 3" xfId="20802" xr:uid="{00000000-0005-0000-0000-000042510000}"/>
    <cellStyle name="Normal 2 2 2 4 3 2" xfId="20803" xr:uid="{00000000-0005-0000-0000-000043510000}"/>
    <cellStyle name="Normal 2 2 2 4 3 3" xfId="20804" xr:uid="{00000000-0005-0000-0000-000044510000}"/>
    <cellStyle name="Normal 2 2 2 4 30" xfId="20805" xr:uid="{00000000-0005-0000-0000-000045510000}"/>
    <cellStyle name="Normal 2 2 2 4 31" xfId="20806" xr:uid="{00000000-0005-0000-0000-000046510000}"/>
    <cellStyle name="Normal 2 2 2 4 32" xfId="20807" xr:uid="{00000000-0005-0000-0000-000047510000}"/>
    <cellStyle name="Normal 2 2 2 4 33" xfId="20808" xr:uid="{00000000-0005-0000-0000-000048510000}"/>
    <cellStyle name="Normal 2 2 2 4 34" xfId="20809" xr:uid="{00000000-0005-0000-0000-000049510000}"/>
    <cellStyle name="Normal 2 2 2 4 34 10" xfId="20810" xr:uid="{00000000-0005-0000-0000-00004A510000}"/>
    <cellStyle name="Normal 2 2 2 4 34 2" xfId="20811" xr:uid="{00000000-0005-0000-0000-00004B510000}"/>
    <cellStyle name="Normal 2 2 2 4 34 3" xfId="20812" xr:uid="{00000000-0005-0000-0000-00004C510000}"/>
    <cellStyle name="Normal 2 2 2 4 34 4" xfId="20813" xr:uid="{00000000-0005-0000-0000-00004D510000}"/>
    <cellStyle name="Normal 2 2 2 4 34 5" xfId="20814" xr:uid="{00000000-0005-0000-0000-00004E510000}"/>
    <cellStyle name="Normal 2 2 2 4 34 6" xfId="20815" xr:uid="{00000000-0005-0000-0000-00004F510000}"/>
    <cellStyle name="Normal 2 2 2 4 34 7" xfId="20816" xr:uid="{00000000-0005-0000-0000-000050510000}"/>
    <cellStyle name="Normal 2 2 2 4 34 8" xfId="20817" xr:uid="{00000000-0005-0000-0000-000051510000}"/>
    <cellStyle name="Normal 2 2 2 4 34 9" xfId="20818" xr:uid="{00000000-0005-0000-0000-000052510000}"/>
    <cellStyle name="Normal 2 2 2 4 35" xfId="20819" xr:uid="{00000000-0005-0000-0000-000053510000}"/>
    <cellStyle name="Normal 2 2 2 4 35 10" xfId="20820" xr:uid="{00000000-0005-0000-0000-000054510000}"/>
    <cellStyle name="Normal 2 2 2 4 35 2" xfId="20821" xr:uid="{00000000-0005-0000-0000-000055510000}"/>
    <cellStyle name="Normal 2 2 2 4 35 3" xfId="20822" xr:uid="{00000000-0005-0000-0000-000056510000}"/>
    <cellStyle name="Normal 2 2 2 4 35 4" xfId="20823" xr:uid="{00000000-0005-0000-0000-000057510000}"/>
    <cellStyle name="Normal 2 2 2 4 35 5" xfId="20824" xr:uid="{00000000-0005-0000-0000-000058510000}"/>
    <cellStyle name="Normal 2 2 2 4 35 6" xfId="20825" xr:uid="{00000000-0005-0000-0000-000059510000}"/>
    <cellStyle name="Normal 2 2 2 4 35 7" xfId="20826" xr:uid="{00000000-0005-0000-0000-00005A510000}"/>
    <cellStyle name="Normal 2 2 2 4 35 8" xfId="20827" xr:uid="{00000000-0005-0000-0000-00005B510000}"/>
    <cellStyle name="Normal 2 2 2 4 35 9" xfId="20828" xr:uid="{00000000-0005-0000-0000-00005C510000}"/>
    <cellStyle name="Normal 2 2 2 4 36" xfId="20829" xr:uid="{00000000-0005-0000-0000-00005D510000}"/>
    <cellStyle name="Normal 2 2 2 4 36 10" xfId="20830" xr:uid="{00000000-0005-0000-0000-00005E510000}"/>
    <cellStyle name="Normal 2 2 2 4 36 2" xfId="20831" xr:uid="{00000000-0005-0000-0000-00005F510000}"/>
    <cellStyle name="Normal 2 2 2 4 36 3" xfId="20832" xr:uid="{00000000-0005-0000-0000-000060510000}"/>
    <cellStyle name="Normal 2 2 2 4 36 4" xfId="20833" xr:uid="{00000000-0005-0000-0000-000061510000}"/>
    <cellStyle name="Normal 2 2 2 4 36 5" xfId="20834" xr:uid="{00000000-0005-0000-0000-000062510000}"/>
    <cellStyle name="Normal 2 2 2 4 36 6" xfId="20835" xr:uid="{00000000-0005-0000-0000-000063510000}"/>
    <cellStyle name="Normal 2 2 2 4 36 7" xfId="20836" xr:uid="{00000000-0005-0000-0000-000064510000}"/>
    <cellStyle name="Normal 2 2 2 4 36 8" xfId="20837" xr:uid="{00000000-0005-0000-0000-000065510000}"/>
    <cellStyle name="Normal 2 2 2 4 36 9" xfId="20838" xr:uid="{00000000-0005-0000-0000-000066510000}"/>
    <cellStyle name="Normal 2 2 2 4 37" xfId="20839" xr:uid="{00000000-0005-0000-0000-000067510000}"/>
    <cellStyle name="Normal 2 2 2 4 37 10" xfId="20840" xr:uid="{00000000-0005-0000-0000-000068510000}"/>
    <cellStyle name="Normal 2 2 2 4 37 2" xfId="20841" xr:uid="{00000000-0005-0000-0000-000069510000}"/>
    <cellStyle name="Normal 2 2 2 4 37 3" xfId="20842" xr:uid="{00000000-0005-0000-0000-00006A510000}"/>
    <cellStyle name="Normal 2 2 2 4 37 4" xfId="20843" xr:uid="{00000000-0005-0000-0000-00006B510000}"/>
    <cellStyle name="Normal 2 2 2 4 37 5" xfId="20844" xr:uid="{00000000-0005-0000-0000-00006C510000}"/>
    <cellStyle name="Normal 2 2 2 4 37 6" xfId="20845" xr:uid="{00000000-0005-0000-0000-00006D510000}"/>
    <cellStyle name="Normal 2 2 2 4 37 7" xfId="20846" xr:uid="{00000000-0005-0000-0000-00006E510000}"/>
    <cellStyle name="Normal 2 2 2 4 37 8" xfId="20847" xr:uid="{00000000-0005-0000-0000-00006F510000}"/>
    <cellStyle name="Normal 2 2 2 4 37 9" xfId="20848" xr:uid="{00000000-0005-0000-0000-000070510000}"/>
    <cellStyle name="Normal 2 2 2 4 38" xfId="20849" xr:uid="{00000000-0005-0000-0000-000071510000}"/>
    <cellStyle name="Normal 2 2 2 4 39" xfId="20850" xr:uid="{00000000-0005-0000-0000-000072510000}"/>
    <cellStyle name="Normal 2 2 2 4 4" xfId="20851" xr:uid="{00000000-0005-0000-0000-000073510000}"/>
    <cellStyle name="Normal 2 2 2 4 40" xfId="20852" xr:uid="{00000000-0005-0000-0000-000074510000}"/>
    <cellStyle name="Normal 2 2 2 4 41" xfId="20853" xr:uid="{00000000-0005-0000-0000-000075510000}"/>
    <cellStyle name="Normal 2 2 2 4 42" xfId="20854" xr:uid="{00000000-0005-0000-0000-000076510000}"/>
    <cellStyle name="Normal 2 2 2 4 43" xfId="20855" xr:uid="{00000000-0005-0000-0000-000077510000}"/>
    <cellStyle name="Normal 2 2 2 4 44" xfId="20856" xr:uid="{00000000-0005-0000-0000-000078510000}"/>
    <cellStyle name="Normal 2 2 2 4 45" xfId="20857" xr:uid="{00000000-0005-0000-0000-000079510000}"/>
    <cellStyle name="Normal 2 2 2 4 46" xfId="20858" xr:uid="{00000000-0005-0000-0000-00007A510000}"/>
    <cellStyle name="Normal 2 2 2 4 47" xfId="20859" xr:uid="{00000000-0005-0000-0000-00007B510000}"/>
    <cellStyle name="Normal 2 2 2 4 48" xfId="20860" xr:uid="{00000000-0005-0000-0000-00007C510000}"/>
    <cellStyle name="Normal 2 2 2 4 5" xfId="20861" xr:uid="{00000000-0005-0000-0000-00007D510000}"/>
    <cellStyle name="Normal 2 2 2 4 6" xfId="20862" xr:uid="{00000000-0005-0000-0000-00007E510000}"/>
    <cellStyle name="Normal 2 2 2 4 7" xfId="20863" xr:uid="{00000000-0005-0000-0000-00007F510000}"/>
    <cellStyle name="Normal 2 2 2 4 8" xfId="20864" xr:uid="{00000000-0005-0000-0000-000080510000}"/>
    <cellStyle name="Normal 2 2 2 4 9" xfId="20865" xr:uid="{00000000-0005-0000-0000-000081510000}"/>
    <cellStyle name="Normal 2 2 2 40" xfId="20866" xr:uid="{00000000-0005-0000-0000-000082510000}"/>
    <cellStyle name="Normal 2 2 2 40 10" xfId="20867" xr:uid="{00000000-0005-0000-0000-000083510000}"/>
    <cellStyle name="Normal 2 2 2 40 2" xfId="20868" xr:uid="{00000000-0005-0000-0000-000084510000}"/>
    <cellStyle name="Normal 2 2 2 40 3" xfId="20869" xr:uid="{00000000-0005-0000-0000-000085510000}"/>
    <cellStyle name="Normal 2 2 2 40 4" xfId="20870" xr:uid="{00000000-0005-0000-0000-000086510000}"/>
    <cellStyle name="Normal 2 2 2 40 5" xfId="20871" xr:uid="{00000000-0005-0000-0000-000087510000}"/>
    <cellStyle name="Normal 2 2 2 40 6" xfId="20872" xr:uid="{00000000-0005-0000-0000-000088510000}"/>
    <cellStyle name="Normal 2 2 2 40 7" xfId="20873" xr:uid="{00000000-0005-0000-0000-000089510000}"/>
    <cellStyle name="Normal 2 2 2 40 8" xfId="20874" xr:uid="{00000000-0005-0000-0000-00008A510000}"/>
    <cellStyle name="Normal 2 2 2 40 9" xfId="20875" xr:uid="{00000000-0005-0000-0000-00008B510000}"/>
    <cellStyle name="Normal 2 2 2 41" xfId="20876" xr:uid="{00000000-0005-0000-0000-00008C510000}"/>
    <cellStyle name="Normal 2 2 2 42" xfId="20877" xr:uid="{00000000-0005-0000-0000-00008D510000}"/>
    <cellStyle name="Normal 2 2 2 43" xfId="20878" xr:uid="{00000000-0005-0000-0000-00008E510000}"/>
    <cellStyle name="Normal 2 2 2 44" xfId="20879" xr:uid="{00000000-0005-0000-0000-00008F510000}"/>
    <cellStyle name="Normal 2 2 2 45" xfId="20880" xr:uid="{00000000-0005-0000-0000-000090510000}"/>
    <cellStyle name="Normal 2 2 2 46" xfId="20881" xr:uid="{00000000-0005-0000-0000-000091510000}"/>
    <cellStyle name="Normal 2 2 2 47" xfId="20882" xr:uid="{00000000-0005-0000-0000-000092510000}"/>
    <cellStyle name="Normal 2 2 2 48" xfId="20883" xr:uid="{00000000-0005-0000-0000-000093510000}"/>
    <cellStyle name="Normal 2 2 2 49" xfId="20884" xr:uid="{00000000-0005-0000-0000-000094510000}"/>
    <cellStyle name="Normal 2 2 2 5" xfId="20885" xr:uid="{00000000-0005-0000-0000-000095510000}"/>
    <cellStyle name="Normal 2 2 2 5 10" xfId="20886" xr:uid="{00000000-0005-0000-0000-000096510000}"/>
    <cellStyle name="Normal 2 2 2 5 11" xfId="20887" xr:uid="{00000000-0005-0000-0000-000097510000}"/>
    <cellStyle name="Normal 2 2 2 5 12" xfId="20888" xr:uid="{00000000-0005-0000-0000-000098510000}"/>
    <cellStyle name="Normal 2 2 2 5 13" xfId="20889" xr:uid="{00000000-0005-0000-0000-000099510000}"/>
    <cellStyle name="Normal 2 2 2 5 14" xfId="20890" xr:uid="{00000000-0005-0000-0000-00009A510000}"/>
    <cellStyle name="Normal 2 2 2 5 15" xfId="20891" xr:uid="{00000000-0005-0000-0000-00009B510000}"/>
    <cellStyle name="Normal 2 2 2 5 16" xfId="20892" xr:uid="{00000000-0005-0000-0000-00009C510000}"/>
    <cellStyle name="Normal 2 2 2 5 17" xfId="20893" xr:uid="{00000000-0005-0000-0000-00009D510000}"/>
    <cellStyle name="Normal 2 2 2 5 18" xfId="20894" xr:uid="{00000000-0005-0000-0000-00009E510000}"/>
    <cellStyle name="Normal 2 2 2 5 19" xfId="20895" xr:uid="{00000000-0005-0000-0000-00009F510000}"/>
    <cellStyle name="Normal 2 2 2 5 2" xfId="20896" xr:uid="{00000000-0005-0000-0000-0000A0510000}"/>
    <cellStyle name="Normal 2 2 2 5 2 10" xfId="20897" xr:uid="{00000000-0005-0000-0000-0000A1510000}"/>
    <cellStyle name="Normal 2 2 2 5 2 10 10" xfId="20898" xr:uid="{00000000-0005-0000-0000-0000A2510000}"/>
    <cellStyle name="Normal 2 2 2 5 2 10 11" xfId="20899" xr:uid="{00000000-0005-0000-0000-0000A3510000}"/>
    <cellStyle name="Normal 2 2 2 5 2 10 12" xfId="20900" xr:uid="{00000000-0005-0000-0000-0000A4510000}"/>
    <cellStyle name="Normal 2 2 2 5 2 10 13" xfId="20901" xr:uid="{00000000-0005-0000-0000-0000A5510000}"/>
    <cellStyle name="Normal 2 2 2 5 2 10 14" xfId="20902" xr:uid="{00000000-0005-0000-0000-0000A6510000}"/>
    <cellStyle name="Normal 2 2 2 5 2 10 2" xfId="20903" xr:uid="{00000000-0005-0000-0000-0000A7510000}"/>
    <cellStyle name="Normal 2 2 2 5 2 10 2 10" xfId="20904" xr:uid="{00000000-0005-0000-0000-0000A8510000}"/>
    <cellStyle name="Normal 2 2 2 5 2 10 2 2" xfId="20905" xr:uid="{00000000-0005-0000-0000-0000A9510000}"/>
    <cellStyle name="Normal 2 2 2 5 2 10 2 3" xfId="20906" xr:uid="{00000000-0005-0000-0000-0000AA510000}"/>
    <cellStyle name="Normal 2 2 2 5 2 10 2 4" xfId="20907" xr:uid="{00000000-0005-0000-0000-0000AB510000}"/>
    <cellStyle name="Normal 2 2 2 5 2 10 2 5" xfId="20908" xr:uid="{00000000-0005-0000-0000-0000AC510000}"/>
    <cellStyle name="Normal 2 2 2 5 2 10 2 6" xfId="20909" xr:uid="{00000000-0005-0000-0000-0000AD510000}"/>
    <cellStyle name="Normal 2 2 2 5 2 10 2 7" xfId="20910" xr:uid="{00000000-0005-0000-0000-0000AE510000}"/>
    <cellStyle name="Normal 2 2 2 5 2 10 2 8" xfId="20911" xr:uid="{00000000-0005-0000-0000-0000AF510000}"/>
    <cellStyle name="Normal 2 2 2 5 2 10 2 9" xfId="20912" xr:uid="{00000000-0005-0000-0000-0000B0510000}"/>
    <cellStyle name="Normal 2 2 2 5 2 10 3" xfId="20913" xr:uid="{00000000-0005-0000-0000-0000B1510000}"/>
    <cellStyle name="Normal 2 2 2 5 2 10 3 10" xfId="20914" xr:uid="{00000000-0005-0000-0000-0000B2510000}"/>
    <cellStyle name="Normal 2 2 2 5 2 10 3 2" xfId="20915" xr:uid="{00000000-0005-0000-0000-0000B3510000}"/>
    <cellStyle name="Normal 2 2 2 5 2 10 3 3" xfId="20916" xr:uid="{00000000-0005-0000-0000-0000B4510000}"/>
    <cellStyle name="Normal 2 2 2 5 2 10 3 4" xfId="20917" xr:uid="{00000000-0005-0000-0000-0000B5510000}"/>
    <cellStyle name="Normal 2 2 2 5 2 10 3 5" xfId="20918" xr:uid="{00000000-0005-0000-0000-0000B6510000}"/>
    <cellStyle name="Normal 2 2 2 5 2 10 3 6" xfId="20919" xr:uid="{00000000-0005-0000-0000-0000B7510000}"/>
    <cellStyle name="Normal 2 2 2 5 2 10 3 7" xfId="20920" xr:uid="{00000000-0005-0000-0000-0000B8510000}"/>
    <cellStyle name="Normal 2 2 2 5 2 10 3 8" xfId="20921" xr:uid="{00000000-0005-0000-0000-0000B9510000}"/>
    <cellStyle name="Normal 2 2 2 5 2 10 3 9" xfId="20922" xr:uid="{00000000-0005-0000-0000-0000BA510000}"/>
    <cellStyle name="Normal 2 2 2 5 2 10 4" xfId="20923" xr:uid="{00000000-0005-0000-0000-0000BB510000}"/>
    <cellStyle name="Normal 2 2 2 5 2 10 4 10" xfId="20924" xr:uid="{00000000-0005-0000-0000-0000BC510000}"/>
    <cellStyle name="Normal 2 2 2 5 2 10 4 2" xfId="20925" xr:uid="{00000000-0005-0000-0000-0000BD510000}"/>
    <cellStyle name="Normal 2 2 2 5 2 10 4 3" xfId="20926" xr:uid="{00000000-0005-0000-0000-0000BE510000}"/>
    <cellStyle name="Normal 2 2 2 5 2 10 4 4" xfId="20927" xr:uid="{00000000-0005-0000-0000-0000BF510000}"/>
    <cellStyle name="Normal 2 2 2 5 2 10 4 5" xfId="20928" xr:uid="{00000000-0005-0000-0000-0000C0510000}"/>
    <cellStyle name="Normal 2 2 2 5 2 10 4 6" xfId="20929" xr:uid="{00000000-0005-0000-0000-0000C1510000}"/>
    <cellStyle name="Normal 2 2 2 5 2 10 4 7" xfId="20930" xr:uid="{00000000-0005-0000-0000-0000C2510000}"/>
    <cellStyle name="Normal 2 2 2 5 2 10 4 8" xfId="20931" xr:uid="{00000000-0005-0000-0000-0000C3510000}"/>
    <cellStyle name="Normal 2 2 2 5 2 10 4 9" xfId="20932" xr:uid="{00000000-0005-0000-0000-0000C4510000}"/>
    <cellStyle name="Normal 2 2 2 5 2 10 5" xfId="20933" xr:uid="{00000000-0005-0000-0000-0000C5510000}"/>
    <cellStyle name="Normal 2 2 2 5 2 10 5 10" xfId="20934" xr:uid="{00000000-0005-0000-0000-0000C6510000}"/>
    <cellStyle name="Normal 2 2 2 5 2 10 5 2" xfId="20935" xr:uid="{00000000-0005-0000-0000-0000C7510000}"/>
    <cellStyle name="Normal 2 2 2 5 2 10 5 3" xfId="20936" xr:uid="{00000000-0005-0000-0000-0000C8510000}"/>
    <cellStyle name="Normal 2 2 2 5 2 10 5 4" xfId="20937" xr:uid="{00000000-0005-0000-0000-0000C9510000}"/>
    <cellStyle name="Normal 2 2 2 5 2 10 5 5" xfId="20938" xr:uid="{00000000-0005-0000-0000-0000CA510000}"/>
    <cellStyle name="Normal 2 2 2 5 2 10 5 6" xfId="20939" xr:uid="{00000000-0005-0000-0000-0000CB510000}"/>
    <cellStyle name="Normal 2 2 2 5 2 10 5 7" xfId="20940" xr:uid="{00000000-0005-0000-0000-0000CC510000}"/>
    <cellStyle name="Normal 2 2 2 5 2 10 5 8" xfId="20941" xr:uid="{00000000-0005-0000-0000-0000CD510000}"/>
    <cellStyle name="Normal 2 2 2 5 2 10 5 9" xfId="20942" xr:uid="{00000000-0005-0000-0000-0000CE510000}"/>
    <cellStyle name="Normal 2 2 2 5 2 10 6" xfId="20943" xr:uid="{00000000-0005-0000-0000-0000CF510000}"/>
    <cellStyle name="Normal 2 2 2 5 2 10 7" xfId="20944" xr:uid="{00000000-0005-0000-0000-0000D0510000}"/>
    <cellStyle name="Normal 2 2 2 5 2 10 8" xfId="20945" xr:uid="{00000000-0005-0000-0000-0000D1510000}"/>
    <cellStyle name="Normal 2 2 2 5 2 10 9" xfId="20946" xr:uid="{00000000-0005-0000-0000-0000D2510000}"/>
    <cellStyle name="Normal 2 2 2 5 2 11" xfId="20947" xr:uid="{00000000-0005-0000-0000-0000D3510000}"/>
    <cellStyle name="Normal 2 2 2 5 2 11 10" xfId="20948" xr:uid="{00000000-0005-0000-0000-0000D4510000}"/>
    <cellStyle name="Normal 2 2 2 5 2 11 11" xfId="20949" xr:uid="{00000000-0005-0000-0000-0000D5510000}"/>
    <cellStyle name="Normal 2 2 2 5 2 11 12" xfId="20950" xr:uid="{00000000-0005-0000-0000-0000D6510000}"/>
    <cellStyle name="Normal 2 2 2 5 2 11 13" xfId="20951" xr:uid="{00000000-0005-0000-0000-0000D7510000}"/>
    <cellStyle name="Normal 2 2 2 5 2 11 14" xfId="20952" xr:uid="{00000000-0005-0000-0000-0000D8510000}"/>
    <cellStyle name="Normal 2 2 2 5 2 11 2" xfId="20953" xr:uid="{00000000-0005-0000-0000-0000D9510000}"/>
    <cellStyle name="Normal 2 2 2 5 2 11 2 10" xfId="20954" xr:uid="{00000000-0005-0000-0000-0000DA510000}"/>
    <cellStyle name="Normal 2 2 2 5 2 11 2 2" xfId="20955" xr:uid="{00000000-0005-0000-0000-0000DB510000}"/>
    <cellStyle name="Normal 2 2 2 5 2 11 2 3" xfId="20956" xr:uid="{00000000-0005-0000-0000-0000DC510000}"/>
    <cellStyle name="Normal 2 2 2 5 2 11 2 4" xfId="20957" xr:uid="{00000000-0005-0000-0000-0000DD510000}"/>
    <cellStyle name="Normal 2 2 2 5 2 11 2 5" xfId="20958" xr:uid="{00000000-0005-0000-0000-0000DE510000}"/>
    <cellStyle name="Normal 2 2 2 5 2 11 2 6" xfId="20959" xr:uid="{00000000-0005-0000-0000-0000DF510000}"/>
    <cellStyle name="Normal 2 2 2 5 2 11 2 7" xfId="20960" xr:uid="{00000000-0005-0000-0000-0000E0510000}"/>
    <cellStyle name="Normal 2 2 2 5 2 11 2 8" xfId="20961" xr:uid="{00000000-0005-0000-0000-0000E1510000}"/>
    <cellStyle name="Normal 2 2 2 5 2 11 2 9" xfId="20962" xr:uid="{00000000-0005-0000-0000-0000E2510000}"/>
    <cellStyle name="Normal 2 2 2 5 2 11 3" xfId="20963" xr:uid="{00000000-0005-0000-0000-0000E3510000}"/>
    <cellStyle name="Normal 2 2 2 5 2 11 3 10" xfId="20964" xr:uid="{00000000-0005-0000-0000-0000E4510000}"/>
    <cellStyle name="Normal 2 2 2 5 2 11 3 2" xfId="20965" xr:uid="{00000000-0005-0000-0000-0000E5510000}"/>
    <cellStyle name="Normal 2 2 2 5 2 11 3 3" xfId="20966" xr:uid="{00000000-0005-0000-0000-0000E6510000}"/>
    <cellStyle name="Normal 2 2 2 5 2 11 3 4" xfId="20967" xr:uid="{00000000-0005-0000-0000-0000E7510000}"/>
    <cellStyle name="Normal 2 2 2 5 2 11 3 5" xfId="20968" xr:uid="{00000000-0005-0000-0000-0000E8510000}"/>
    <cellStyle name="Normal 2 2 2 5 2 11 3 6" xfId="20969" xr:uid="{00000000-0005-0000-0000-0000E9510000}"/>
    <cellStyle name="Normal 2 2 2 5 2 11 3 7" xfId="20970" xr:uid="{00000000-0005-0000-0000-0000EA510000}"/>
    <cellStyle name="Normal 2 2 2 5 2 11 3 8" xfId="20971" xr:uid="{00000000-0005-0000-0000-0000EB510000}"/>
    <cellStyle name="Normal 2 2 2 5 2 11 3 9" xfId="20972" xr:uid="{00000000-0005-0000-0000-0000EC510000}"/>
    <cellStyle name="Normal 2 2 2 5 2 11 4" xfId="20973" xr:uid="{00000000-0005-0000-0000-0000ED510000}"/>
    <cellStyle name="Normal 2 2 2 5 2 11 4 10" xfId="20974" xr:uid="{00000000-0005-0000-0000-0000EE510000}"/>
    <cellStyle name="Normal 2 2 2 5 2 11 4 2" xfId="20975" xr:uid="{00000000-0005-0000-0000-0000EF510000}"/>
    <cellStyle name="Normal 2 2 2 5 2 11 4 3" xfId="20976" xr:uid="{00000000-0005-0000-0000-0000F0510000}"/>
    <cellStyle name="Normal 2 2 2 5 2 11 4 4" xfId="20977" xr:uid="{00000000-0005-0000-0000-0000F1510000}"/>
    <cellStyle name="Normal 2 2 2 5 2 11 4 5" xfId="20978" xr:uid="{00000000-0005-0000-0000-0000F2510000}"/>
    <cellStyle name="Normal 2 2 2 5 2 11 4 6" xfId="20979" xr:uid="{00000000-0005-0000-0000-0000F3510000}"/>
    <cellStyle name="Normal 2 2 2 5 2 11 4 7" xfId="20980" xr:uid="{00000000-0005-0000-0000-0000F4510000}"/>
    <cellStyle name="Normal 2 2 2 5 2 11 4 8" xfId="20981" xr:uid="{00000000-0005-0000-0000-0000F5510000}"/>
    <cellStyle name="Normal 2 2 2 5 2 11 4 9" xfId="20982" xr:uid="{00000000-0005-0000-0000-0000F6510000}"/>
    <cellStyle name="Normal 2 2 2 5 2 11 5" xfId="20983" xr:uid="{00000000-0005-0000-0000-0000F7510000}"/>
    <cellStyle name="Normal 2 2 2 5 2 11 5 10" xfId="20984" xr:uid="{00000000-0005-0000-0000-0000F8510000}"/>
    <cellStyle name="Normal 2 2 2 5 2 11 5 2" xfId="20985" xr:uid="{00000000-0005-0000-0000-0000F9510000}"/>
    <cellStyle name="Normal 2 2 2 5 2 11 5 3" xfId="20986" xr:uid="{00000000-0005-0000-0000-0000FA510000}"/>
    <cellStyle name="Normal 2 2 2 5 2 11 5 4" xfId="20987" xr:uid="{00000000-0005-0000-0000-0000FB510000}"/>
    <cellStyle name="Normal 2 2 2 5 2 11 5 5" xfId="20988" xr:uid="{00000000-0005-0000-0000-0000FC510000}"/>
    <cellStyle name="Normal 2 2 2 5 2 11 5 6" xfId="20989" xr:uid="{00000000-0005-0000-0000-0000FD510000}"/>
    <cellStyle name="Normal 2 2 2 5 2 11 5 7" xfId="20990" xr:uid="{00000000-0005-0000-0000-0000FE510000}"/>
    <cellStyle name="Normal 2 2 2 5 2 11 5 8" xfId="20991" xr:uid="{00000000-0005-0000-0000-0000FF510000}"/>
    <cellStyle name="Normal 2 2 2 5 2 11 5 9" xfId="20992" xr:uid="{00000000-0005-0000-0000-000000520000}"/>
    <cellStyle name="Normal 2 2 2 5 2 11 6" xfId="20993" xr:uid="{00000000-0005-0000-0000-000001520000}"/>
    <cellStyle name="Normal 2 2 2 5 2 11 7" xfId="20994" xr:uid="{00000000-0005-0000-0000-000002520000}"/>
    <cellStyle name="Normal 2 2 2 5 2 11 8" xfId="20995" xr:uid="{00000000-0005-0000-0000-000003520000}"/>
    <cellStyle name="Normal 2 2 2 5 2 11 9" xfId="20996" xr:uid="{00000000-0005-0000-0000-000004520000}"/>
    <cellStyle name="Normal 2 2 2 5 2 12" xfId="20997" xr:uid="{00000000-0005-0000-0000-000005520000}"/>
    <cellStyle name="Normal 2 2 2 5 2 12 10" xfId="20998" xr:uid="{00000000-0005-0000-0000-000006520000}"/>
    <cellStyle name="Normal 2 2 2 5 2 12 11" xfId="20999" xr:uid="{00000000-0005-0000-0000-000007520000}"/>
    <cellStyle name="Normal 2 2 2 5 2 12 12" xfId="21000" xr:uid="{00000000-0005-0000-0000-000008520000}"/>
    <cellStyle name="Normal 2 2 2 5 2 12 13" xfId="21001" xr:uid="{00000000-0005-0000-0000-000009520000}"/>
    <cellStyle name="Normal 2 2 2 5 2 12 14" xfId="21002" xr:uid="{00000000-0005-0000-0000-00000A520000}"/>
    <cellStyle name="Normal 2 2 2 5 2 12 2" xfId="21003" xr:uid="{00000000-0005-0000-0000-00000B520000}"/>
    <cellStyle name="Normal 2 2 2 5 2 12 2 10" xfId="21004" xr:uid="{00000000-0005-0000-0000-00000C520000}"/>
    <cellStyle name="Normal 2 2 2 5 2 12 2 2" xfId="21005" xr:uid="{00000000-0005-0000-0000-00000D520000}"/>
    <cellStyle name="Normal 2 2 2 5 2 12 2 3" xfId="21006" xr:uid="{00000000-0005-0000-0000-00000E520000}"/>
    <cellStyle name="Normal 2 2 2 5 2 12 2 4" xfId="21007" xr:uid="{00000000-0005-0000-0000-00000F520000}"/>
    <cellStyle name="Normal 2 2 2 5 2 12 2 5" xfId="21008" xr:uid="{00000000-0005-0000-0000-000010520000}"/>
    <cellStyle name="Normal 2 2 2 5 2 12 2 6" xfId="21009" xr:uid="{00000000-0005-0000-0000-000011520000}"/>
    <cellStyle name="Normal 2 2 2 5 2 12 2 7" xfId="21010" xr:uid="{00000000-0005-0000-0000-000012520000}"/>
    <cellStyle name="Normal 2 2 2 5 2 12 2 8" xfId="21011" xr:uid="{00000000-0005-0000-0000-000013520000}"/>
    <cellStyle name="Normal 2 2 2 5 2 12 2 9" xfId="21012" xr:uid="{00000000-0005-0000-0000-000014520000}"/>
    <cellStyle name="Normal 2 2 2 5 2 12 3" xfId="21013" xr:uid="{00000000-0005-0000-0000-000015520000}"/>
    <cellStyle name="Normal 2 2 2 5 2 12 3 10" xfId="21014" xr:uid="{00000000-0005-0000-0000-000016520000}"/>
    <cellStyle name="Normal 2 2 2 5 2 12 3 2" xfId="21015" xr:uid="{00000000-0005-0000-0000-000017520000}"/>
    <cellStyle name="Normal 2 2 2 5 2 12 3 3" xfId="21016" xr:uid="{00000000-0005-0000-0000-000018520000}"/>
    <cellStyle name="Normal 2 2 2 5 2 12 3 4" xfId="21017" xr:uid="{00000000-0005-0000-0000-000019520000}"/>
    <cellStyle name="Normal 2 2 2 5 2 12 3 5" xfId="21018" xr:uid="{00000000-0005-0000-0000-00001A520000}"/>
    <cellStyle name="Normal 2 2 2 5 2 12 3 6" xfId="21019" xr:uid="{00000000-0005-0000-0000-00001B520000}"/>
    <cellStyle name="Normal 2 2 2 5 2 12 3 7" xfId="21020" xr:uid="{00000000-0005-0000-0000-00001C520000}"/>
    <cellStyle name="Normal 2 2 2 5 2 12 3 8" xfId="21021" xr:uid="{00000000-0005-0000-0000-00001D520000}"/>
    <cellStyle name="Normal 2 2 2 5 2 12 3 9" xfId="21022" xr:uid="{00000000-0005-0000-0000-00001E520000}"/>
    <cellStyle name="Normal 2 2 2 5 2 12 4" xfId="21023" xr:uid="{00000000-0005-0000-0000-00001F520000}"/>
    <cellStyle name="Normal 2 2 2 5 2 12 4 10" xfId="21024" xr:uid="{00000000-0005-0000-0000-000020520000}"/>
    <cellStyle name="Normal 2 2 2 5 2 12 4 2" xfId="21025" xr:uid="{00000000-0005-0000-0000-000021520000}"/>
    <cellStyle name="Normal 2 2 2 5 2 12 4 3" xfId="21026" xr:uid="{00000000-0005-0000-0000-000022520000}"/>
    <cellStyle name="Normal 2 2 2 5 2 12 4 4" xfId="21027" xr:uid="{00000000-0005-0000-0000-000023520000}"/>
    <cellStyle name="Normal 2 2 2 5 2 12 4 5" xfId="21028" xr:uid="{00000000-0005-0000-0000-000024520000}"/>
    <cellStyle name="Normal 2 2 2 5 2 12 4 6" xfId="21029" xr:uid="{00000000-0005-0000-0000-000025520000}"/>
    <cellStyle name="Normal 2 2 2 5 2 12 4 7" xfId="21030" xr:uid="{00000000-0005-0000-0000-000026520000}"/>
    <cellStyle name="Normal 2 2 2 5 2 12 4 8" xfId="21031" xr:uid="{00000000-0005-0000-0000-000027520000}"/>
    <cellStyle name="Normal 2 2 2 5 2 12 4 9" xfId="21032" xr:uid="{00000000-0005-0000-0000-000028520000}"/>
    <cellStyle name="Normal 2 2 2 5 2 12 5" xfId="21033" xr:uid="{00000000-0005-0000-0000-000029520000}"/>
    <cellStyle name="Normal 2 2 2 5 2 12 5 10" xfId="21034" xr:uid="{00000000-0005-0000-0000-00002A520000}"/>
    <cellStyle name="Normal 2 2 2 5 2 12 5 2" xfId="21035" xr:uid="{00000000-0005-0000-0000-00002B520000}"/>
    <cellStyle name="Normal 2 2 2 5 2 12 5 3" xfId="21036" xr:uid="{00000000-0005-0000-0000-00002C520000}"/>
    <cellStyle name="Normal 2 2 2 5 2 12 5 4" xfId="21037" xr:uid="{00000000-0005-0000-0000-00002D520000}"/>
    <cellStyle name="Normal 2 2 2 5 2 12 5 5" xfId="21038" xr:uid="{00000000-0005-0000-0000-00002E520000}"/>
    <cellStyle name="Normal 2 2 2 5 2 12 5 6" xfId="21039" xr:uid="{00000000-0005-0000-0000-00002F520000}"/>
    <cellStyle name="Normal 2 2 2 5 2 12 5 7" xfId="21040" xr:uid="{00000000-0005-0000-0000-000030520000}"/>
    <cellStyle name="Normal 2 2 2 5 2 12 5 8" xfId="21041" xr:uid="{00000000-0005-0000-0000-000031520000}"/>
    <cellStyle name="Normal 2 2 2 5 2 12 5 9" xfId="21042" xr:uid="{00000000-0005-0000-0000-000032520000}"/>
    <cellStyle name="Normal 2 2 2 5 2 12 6" xfId="21043" xr:uid="{00000000-0005-0000-0000-000033520000}"/>
    <cellStyle name="Normal 2 2 2 5 2 12 7" xfId="21044" xr:uid="{00000000-0005-0000-0000-000034520000}"/>
    <cellStyle name="Normal 2 2 2 5 2 12 8" xfId="21045" xr:uid="{00000000-0005-0000-0000-000035520000}"/>
    <cellStyle name="Normal 2 2 2 5 2 12 9" xfId="21046" xr:uid="{00000000-0005-0000-0000-000036520000}"/>
    <cellStyle name="Normal 2 2 2 5 2 13" xfId="21047" xr:uid="{00000000-0005-0000-0000-000037520000}"/>
    <cellStyle name="Normal 2 2 2 5 2 13 10" xfId="21048" xr:uid="{00000000-0005-0000-0000-000038520000}"/>
    <cellStyle name="Normal 2 2 2 5 2 13 11" xfId="21049" xr:uid="{00000000-0005-0000-0000-000039520000}"/>
    <cellStyle name="Normal 2 2 2 5 2 13 12" xfId="21050" xr:uid="{00000000-0005-0000-0000-00003A520000}"/>
    <cellStyle name="Normal 2 2 2 5 2 13 13" xfId="21051" xr:uid="{00000000-0005-0000-0000-00003B520000}"/>
    <cellStyle name="Normal 2 2 2 5 2 13 14" xfId="21052" xr:uid="{00000000-0005-0000-0000-00003C520000}"/>
    <cellStyle name="Normal 2 2 2 5 2 13 2" xfId="21053" xr:uid="{00000000-0005-0000-0000-00003D520000}"/>
    <cellStyle name="Normal 2 2 2 5 2 13 2 10" xfId="21054" xr:uid="{00000000-0005-0000-0000-00003E520000}"/>
    <cellStyle name="Normal 2 2 2 5 2 13 2 2" xfId="21055" xr:uid="{00000000-0005-0000-0000-00003F520000}"/>
    <cellStyle name="Normal 2 2 2 5 2 13 2 3" xfId="21056" xr:uid="{00000000-0005-0000-0000-000040520000}"/>
    <cellStyle name="Normal 2 2 2 5 2 13 2 4" xfId="21057" xr:uid="{00000000-0005-0000-0000-000041520000}"/>
    <cellStyle name="Normal 2 2 2 5 2 13 2 5" xfId="21058" xr:uid="{00000000-0005-0000-0000-000042520000}"/>
    <cellStyle name="Normal 2 2 2 5 2 13 2 6" xfId="21059" xr:uid="{00000000-0005-0000-0000-000043520000}"/>
    <cellStyle name="Normal 2 2 2 5 2 13 2 7" xfId="21060" xr:uid="{00000000-0005-0000-0000-000044520000}"/>
    <cellStyle name="Normal 2 2 2 5 2 13 2 8" xfId="21061" xr:uid="{00000000-0005-0000-0000-000045520000}"/>
    <cellStyle name="Normal 2 2 2 5 2 13 2 9" xfId="21062" xr:uid="{00000000-0005-0000-0000-000046520000}"/>
    <cellStyle name="Normal 2 2 2 5 2 13 3" xfId="21063" xr:uid="{00000000-0005-0000-0000-000047520000}"/>
    <cellStyle name="Normal 2 2 2 5 2 13 3 10" xfId="21064" xr:uid="{00000000-0005-0000-0000-000048520000}"/>
    <cellStyle name="Normal 2 2 2 5 2 13 3 2" xfId="21065" xr:uid="{00000000-0005-0000-0000-000049520000}"/>
    <cellStyle name="Normal 2 2 2 5 2 13 3 3" xfId="21066" xr:uid="{00000000-0005-0000-0000-00004A520000}"/>
    <cellStyle name="Normal 2 2 2 5 2 13 3 4" xfId="21067" xr:uid="{00000000-0005-0000-0000-00004B520000}"/>
    <cellStyle name="Normal 2 2 2 5 2 13 3 5" xfId="21068" xr:uid="{00000000-0005-0000-0000-00004C520000}"/>
    <cellStyle name="Normal 2 2 2 5 2 13 3 6" xfId="21069" xr:uid="{00000000-0005-0000-0000-00004D520000}"/>
    <cellStyle name="Normal 2 2 2 5 2 13 3 7" xfId="21070" xr:uid="{00000000-0005-0000-0000-00004E520000}"/>
    <cellStyle name="Normal 2 2 2 5 2 13 3 8" xfId="21071" xr:uid="{00000000-0005-0000-0000-00004F520000}"/>
    <cellStyle name="Normal 2 2 2 5 2 13 3 9" xfId="21072" xr:uid="{00000000-0005-0000-0000-000050520000}"/>
    <cellStyle name="Normal 2 2 2 5 2 13 4" xfId="21073" xr:uid="{00000000-0005-0000-0000-000051520000}"/>
    <cellStyle name="Normal 2 2 2 5 2 13 4 10" xfId="21074" xr:uid="{00000000-0005-0000-0000-000052520000}"/>
    <cellStyle name="Normal 2 2 2 5 2 13 4 2" xfId="21075" xr:uid="{00000000-0005-0000-0000-000053520000}"/>
    <cellStyle name="Normal 2 2 2 5 2 13 4 3" xfId="21076" xr:uid="{00000000-0005-0000-0000-000054520000}"/>
    <cellStyle name="Normal 2 2 2 5 2 13 4 4" xfId="21077" xr:uid="{00000000-0005-0000-0000-000055520000}"/>
    <cellStyle name="Normal 2 2 2 5 2 13 4 5" xfId="21078" xr:uid="{00000000-0005-0000-0000-000056520000}"/>
    <cellStyle name="Normal 2 2 2 5 2 13 4 6" xfId="21079" xr:uid="{00000000-0005-0000-0000-000057520000}"/>
    <cellStyle name="Normal 2 2 2 5 2 13 4 7" xfId="21080" xr:uid="{00000000-0005-0000-0000-000058520000}"/>
    <cellStyle name="Normal 2 2 2 5 2 13 4 8" xfId="21081" xr:uid="{00000000-0005-0000-0000-000059520000}"/>
    <cellStyle name="Normal 2 2 2 5 2 13 4 9" xfId="21082" xr:uid="{00000000-0005-0000-0000-00005A520000}"/>
    <cellStyle name="Normal 2 2 2 5 2 13 5" xfId="21083" xr:uid="{00000000-0005-0000-0000-00005B520000}"/>
    <cellStyle name="Normal 2 2 2 5 2 13 5 10" xfId="21084" xr:uid="{00000000-0005-0000-0000-00005C520000}"/>
    <cellStyle name="Normal 2 2 2 5 2 13 5 2" xfId="21085" xr:uid="{00000000-0005-0000-0000-00005D520000}"/>
    <cellStyle name="Normal 2 2 2 5 2 13 5 3" xfId="21086" xr:uid="{00000000-0005-0000-0000-00005E520000}"/>
    <cellStyle name="Normal 2 2 2 5 2 13 5 4" xfId="21087" xr:uid="{00000000-0005-0000-0000-00005F520000}"/>
    <cellStyle name="Normal 2 2 2 5 2 13 5 5" xfId="21088" xr:uid="{00000000-0005-0000-0000-000060520000}"/>
    <cellStyle name="Normal 2 2 2 5 2 13 5 6" xfId="21089" xr:uid="{00000000-0005-0000-0000-000061520000}"/>
    <cellStyle name="Normal 2 2 2 5 2 13 5 7" xfId="21090" xr:uid="{00000000-0005-0000-0000-000062520000}"/>
    <cellStyle name="Normal 2 2 2 5 2 13 5 8" xfId="21091" xr:uid="{00000000-0005-0000-0000-000063520000}"/>
    <cellStyle name="Normal 2 2 2 5 2 13 5 9" xfId="21092" xr:uid="{00000000-0005-0000-0000-000064520000}"/>
    <cellStyle name="Normal 2 2 2 5 2 13 6" xfId="21093" xr:uid="{00000000-0005-0000-0000-000065520000}"/>
    <cellStyle name="Normal 2 2 2 5 2 13 7" xfId="21094" xr:uid="{00000000-0005-0000-0000-000066520000}"/>
    <cellStyle name="Normal 2 2 2 5 2 13 8" xfId="21095" xr:uid="{00000000-0005-0000-0000-000067520000}"/>
    <cellStyle name="Normal 2 2 2 5 2 13 9" xfId="21096" xr:uid="{00000000-0005-0000-0000-000068520000}"/>
    <cellStyle name="Normal 2 2 2 5 2 14" xfId="21097" xr:uid="{00000000-0005-0000-0000-000069520000}"/>
    <cellStyle name="Normal 2 2 2 5 2 14 10" xfId="21098" xr:uid="{00000000-0005-0000-0000-00006A520000}"/>
    <cellStyle name="Normal 2 2 2 5 2 14 11" xfId="21099" xr:uid="{00000000-0005-0000-0000-00006B520000}"/>
    <cellStyle name="Normal 2 2 2 5 2 14 12" xfId="21100" xr:uid="{00000000-0005-0000-0000-00006C520000}"/>
    <cellStyle name="Normal 2 2 2 5 2 14 13" xfId="21101" xr:uid="{00000000-0005-0000-0000-00006D520000}"/>
    <cellStyle name="Normal 2 2 2 5 2 14 14" xfId="21102" xr:uid="{00000000-0005-0000-0000-00006E520000}"/>
    <cellStyle name="Normal 2 2 2 5 2 14 2" xfId="21103" xr:uid="{00000000-0005-0000-0000-00006F520000}"/>
    <cellStyle name="Normal 2 2 2 5 2 14 2 10" xfId="21104" xr:uid="{00000000-0005-0000-0000-000070520000}"/>
    <cellStyle name="Normal 2 2 2 5 2 14 2 2" xfId="21105" xr:uid="{00000000-0005-0000-0000-000071520000}"/>
    <cellStyle name="Normal 2 2 2 5 2 14 2 3" xfId="21106" xr:uid="{00000000-0005-0000-0000-000072520000}"/>
    <cellStyle name="Normal 2 2 2 5 2 14 2 4" xfId="21107" xr:uid="{00000000-0005-0000-0000-000073520000}"/>
    <cellStyle name="Normal 2 2 2 5 2 14 2 5" xfId="21108" xr:uid="{00000000-0005-0000-0000-000074520000}"/>
    <cellStyle name="Normal 2 2 2 5 2 14 2 6" xfId="21109" xr:uid="{00000000-0005-0000-0000-000075520000}"/>
    <cellStyle name="Normal 2 2 2 5 2 14 2 7" xfId="21110" xr:uid="{00000000-0005-0000-0000-000076520000}"/>
    <cellStyle name="Normal 2 2 2 5 2 14 2 8" xfId="21111" xr:uid="{00000000-0005-0000-0000-000077520000}"/>
    <cellStyle name="Normal 2 2 2 5 2 14 2 9" xfId="21112" xr:uid="{00000000-0005-0000-0000-000078520000}"/>
    <cellStyle name="Normal 2 2 2 5 2 14 3" xfId="21113" xr:uid="{00000000-0005-0000-0000-000079520000}"/>
    <cellStyle name="Normal 2 2 2 5 2 14 3 10" xfId="21114" xr:uid="{00000000-0005-0000-0000-00007A520000}"/>
    <cellStyle name="Normal 2 2 2 5 2 14 3 2" xfId="21115" xr:uid="{00000000-0005-0000-0000-00007B520000}"/>
    <cellStyle name="Normal 2 2 2 5 2 14 3 3" xfId="21116" xr:uid="{00000000-0005-0000-0000-00007C520000}"/>
    <cellStyle name="Normal 2 2 2 5 2 14 3 4" xfId="21117" xr:uid="{00000000-0005-0000-0000-00007D520000}"/>
    <cellStyle name="Normal 2 2 2 5 2 14 3 5" xfId="21118" xr:uid="{00000000-0005-0000-0000-00007E520000}"/>
    <cellStyle name="Normal 2 2 2 5 2 14 3 6" xfId="21119" xr:uid="{00000000-0005-0000-0000-00007F520000}"/>
    <cellStyle name="Normal 2 2 2 5 2 14 3 7" xfId="21120" xr:uid="{00000000-0005-0000-0000-000080520000}"/>
    <cellStyle name="Normal 2 2 2 5 2 14 3 8" xfId="21121" xr:uid="{00000000-0005-0000-0000-000081520000}"/>
    <cellStyle name="Normal 2 2 2 5 2 14 3 9" xfId="21122" xr:uid="{00000000-0005-0000-0000-000082520000}"/>
    <cellStyle name="Normal 2 2 2 5 2 14 4" xfId="21123" xr:uid="{00000000-0005-0000-0000-000083520000}"/>
    <cellStyle name="Normal 2 2 2 5 2 14 4 10" xfId="21124" xr:uid="{00000000-0005-0000-0000-000084520000}"/>
    <cellStyle name="Normal 2 2 2 5 2 14 4 2" xfId="21125" xr:uid="{00000000-0005-0000-0000-000085520000}"/>
    <cellStyle name="Normal 2 2 2 5 2 14 4 3" xfId="21126" xr:uid="{00000000-0005-0000-0000-000086520000}"/>
    <cellStyle name="Normal 2 2 2 5 2 14 4 4" xfId="21127" xr:uid="{00000000-0005-0000-0000-000087520000}"/>
    <cellStyle name="Normal 2 2 2 5 2 14 4 5" xfId="21128" xr:uid="{00000000-0005-0000-0000-000088520000}"/>
    <cellStyle name="Normal 2 2 2 5 2 14 4 6" xfId="21129" xr:uid="{00000000-0005-0000-0000-000089520000}"/>
    <cellStyle name="Normal 2 2 2 5 2 14 4 7" xfId="21130" xr:uid="{00000000-0005-0000-0000-00008A520000}"/>
    <cellStyle name="Normal 2 2 2 5 2 14 4 8" xfId="21131" xr:uid="{00000000-0005-0000-0000-00008B520000}"/>
    <cellStyle name="Normal 2 2 2 5 2 14 4 9" xfId="21132" xr:uid="{00000000-0005-0000-0000-00008C520000}"/>
    <cellStyle name="Normal 2 2 2 5 2 14 5" xfId="21133" xr:uid="{00000000-0005-0000-0000-00008D520000}"/>
    <cellStyle name="Normal 2 2 2 5 2 14 5 10" xfId="21134" xr:uid="{00000000-0005-0000-0000-00008E520000}"/>
    <cellStyle name="Normal 2 2 2 5 2 14 5 2" xfId="21135" xr:uid="{00000000-0005-0000-0000-00008F520000}"/>
    <cellStyle name="Normal 2 2 2 5 2 14 5 3" xfId="21136" xr:uid="{00000000-0005-0000-0000-000090520000}"/>
    <cellStyle name="Normal 2 2 2 5 2 14 5 4" xfId="21137" xr:uid="{00000000-0005-0000-0000-000091520000}"/>
    <cellStyle name="Normal 2 2 2 5 2 14 5 5" xfId="21138" xr:uid="{00000000-0005-0000-0000-000092520000}"/>
    <cellStyle name="Normal 2 2 2 5 2 14 5 6" xfId="21139" xr:uid="{00000000-0005-0000-0000-000093520000}"/>
    <cellStyle name="Normal 2 2 2 5 2 14 5 7" xfId="21140" xr:uid="{00000000-0005-0000-0000-000094520000}"/>
    <cellStyle name="Normal 2 2 2 5 2 14 5 8" xfId="21141" xr:uid="{00000000-0005-0000-0000-000095520000}"/>
    <cellStyle name="Normal 2 2 2 5 2 14 5 9" xfId="21142" xr:uid="{00000000-0005-0000-0000-000096520000}"/>
    <cellStyle name="Normal 2 2 2 5 2 14 6" xfId="21143" xr:uid="{00000000-0005-0000-0000-000097520000}"/>
    <cellStyle name="Normal 2 2 2 5 2 14 7" xfId="21144" xr:uid="{00000000-0005-0000-0000-000098520000}"/>
    <cellStyle name="Normal 2 2 2 5 2 14 8" xfId="21145" xr:uid="{00000000-0005-0000-0000-000099520000}"/>
    <cellStyle name="Normal 2 2 2 5 2 14 9" xfId="21146" xr:uid="{00000000-0005-0000-0000-00009A520000}"/>
    <cellStyle name="Normal 2 2 2 5 2 15" xfId="21147" xr:uid="{00000000-0005-0000-0000-00009B520000}"/>
    <cellStyle name="Normal 2 2 2 5 2 15 10" xfId="21148" xr:uid="{00000000-0005-0000-0000-00009C520000}"/>
    <cellStyle name="Normal 2 2 2 5 2 15 11" xfId="21149" xr:uid="{00000000-0005-0000-0000-00009D520000}"/>
    <cellStyle name="Normal 2 2 2 5 2 15 12" xfId="21150" xr:uid="{00000000-0005-0000-0000-00009E520000}"/>
    <cellStyle name="Normal 2 2 2 5 2 15 13" xfId="21151" xr:uid="{00000000-0005-0000-0000-00009F520000}"/>
    <cellStyle name="Normal 2 2 2 5 2 15 14" xfId="21152" xr:uid="{00000000-0005-0000-0000-0000A0520000}"/>
    <cellStyle name="Normal 2 2 2 5 2 15 2" xfId="21153" xr:uid="{00000000-0005-0000-0000-0000A1520000}"/>
    <cellStyle name="Normal 2 2 2 5 2 15 2 10" xfId="21154" xr:uid="{00000000-0005-0000-0000-0000A2520000}"/>
    <cellStyle name="Normal 2 2 2 5 2 15 2 2" xfId="21155" xr:uid="{00000000-0005-0000-0000-0000A3520000}"/>
    <cellStyle name="Normal 2 2 2 5 2 15 2 3" xfId="21156" xr:uid="{00000000-0005-0000-0000-0000A4520000}"/>
    <cellStyle name="Normal 2 2 2 5 2 15 2 4" xfId="21157" xr:uid="{00000000-0005-0000-0000-0000A5520000}"/>
    <cellStyle name="Normal 2 2 2 5 2 15 2 5" xfId="21158" xr:uid="{00000000-0005-0000-0000-0000A6520000}"/>
    <cellStyle name="Normal 2 2 2 5 2 15 2 6" xfId="21159" xr:uid="{00000000-0005-0000-0000-0000A7520000}"/>
    <cellStyle name="Normal 2 2 2 5 2 15 2 7" xfId="21160" xr:uid="{00000000-0005-0000-0000-0000A8520000}"/>
    <cellStyle name="Normal 2 2 2 5 2 15 2 8" xfId="21161" xr:uid="{00000000-0005-0000-0000-0000A9520000}"/>
    <cellStyle name="Normal 2 2 2 5 2 15 2 9" xfId="21162" xr:uid="{00000000-0005-0000-0000-0000AA520000}"/>
    <cellStyle name="Normal 2 2 2 5 2 15 3" xfId="21163" xr:uid="{00000000-0005-0000-0000-0000AB520000}"/>
    <cellStyle name="Normal 2 2 2 5 2 15 3 10" xfId="21164" xr:uid="{00000000-0005-0000-0000-0000AC520000}"/>
    <cellStyle name="Normal 2 2 2 5 2 15 3 2" xfId="21165" xr:uid="{00000000-0005-0000-0000-0000AD520000}"/>
    <cellStyle name="Normal 2 2 2 5 2 15 3 3" xfId="21166" xr:uid="{00000000-0005-0000-0000-0000AE520000}"/>
    <cellStyle name="Normal 2 2 2 5 2 15 3 4" xfId="21167" xr:uid="{00000000-0005-0000-0000-0000AF520000}"/>
    <cellStyle name="Normal 2 2 2 5 2 15 3 5" xfId="21168" xr:uid="{00000000-0005-0000-0000-0000B0520000}"/>
    <cellStyle name="Normal 2 2 2 5 2 15 3 6" xfId="21169" xr:uid="{00000000-0005-0000-0000-0000B1520000}"/>
    <cellStyle name="Normal 2 2 2 5 2 15 3 7" xfId="21170" xr:uid="{00000000-0005-0000-0000-0000B2520000}"/>
    <cellStyle name="Normal 2 2 2 5 2 15 3 8" xfId="21171" xr:uid="{00000000-0005-0000-0000-0000B3520000}"/>
    <cellStyle name="Normal 2 2 2 5 2 15 3 9" xfId="21172" xr:uid="{00000000-0005-0000-0000-0000B4520000}"/>
    <cellStyle name="Normal 2 2 2 5 2 15 4" xfId="21173" xr:uid="{00000000-0005-0000-0000-0000B5520000}"/>
    <cellStyle name="Normal 2 2 2 5 2 15 4 10" xfId="21174" xr:uid="{00000000-0005-0000-0000-0000B6520000}"/>
    <cellStyle name="Normal 2 2 2 5 2 15 4 2" xfId="21175" xr:uid="{00000000-0005-0000-0000-0000B7520000}"/>
    <cellStyle name="Normal 2 2 2 5 2 15 4 3" xfId="21176" xr:uid="{00000000-0005-0000-0000-0000B8520000}"/>
    <cellStyle name="Normal 2 2 2 5 2 15 4 4" xfId="21177" xr:uid="{00000000-0005-0000-0000-0000B9520000}"/>
    <cellStyle name="Normal 2 2 2 5 2 15 4 5" xfId="21178" xr:uid="{00000000-0005-0000-0000-0000BA520000}"/>
    <cellStyle name="Normal 2 2 2 5 2 15 4 6" xfId="21179" xr:uid="{00000000-0005-0000-0000-0000BB520000}"/>
    <cellStyle name="Normal 2 2 2 5 2 15 4 7" xfId="21180" xr:uid="{00000000-0005-0000-0000-0000BC520000}"/>
    <cellStyle name="Normal 2 2 2 5 2 15 4 8" xfId="21181" xr:uid="{00000000-0005-0000-0000-0000BD520000}"/>
    <cellStyle name="Normal 2 2 2 5 2 15 4 9" xfId="21182" xr:uid="{00000000-0005-0000-0000-0000BE520000}"/>
    <cellStyle name="Normal 2 2 2 5 2 15 5" xfId="21183" xr:uid="{00000000-0005-0000-0000-0000BF520000}"/>
    <cellStyle name="Normal 2 2 2 5 2 15 5 10" xfId="21184" xr:uid="{00000000-0005-0000-0000-0000C0520000}"/>
    <cellStyle name="Normal 2 2 2 5 2 15 5 2" xfId="21185" xr:uid="{00000000-0005-0000-0000-0000C1520000}"/>
    <cellStyle name="Normal 2 2 2 5 2 15 5 3" xfId="21186" xr:uid="{00000000-0005-0000-0000-0000C2520000}"/>
    <cellStyle name="Normal 2 2 2 5 2 15 5 4" xfId="21187" xr:uid="{00000000-0005-0000-0000-0000C3520000}"/>
    <cellStyle name="Normal 2 2 2 5 2 15 5 5" xfId="21188" xr:uid="{00000000-0005-0000-0000-0000C4520000}"/>
    <cellStyle name="Normal 2 2 2 5 2 15 5 6" xfId="21189" xr:uid="{00000000-0005-0000-0000-0000C5520000}"/>
    <cellStyle name="Normal 2 2 2 5 2 15 5 7" xfId="21190" xr:uid="{00000000-0005-0000-0000-0000C6520000}"/>
    <cellStyle name="Normal 2 2 2 5 2 15 5 8" xfId="21191" xr:uid="{00000000-0005-0000-0000-0000C7520000}"/>
    <cellStyle name="Normal 2 2 2 5 2 15 5 9" xfId="21192" xr:uid="{00000000-0005-0000-0000-0000C8520000}"/>
    <cellStyle name="Normal 2 2 2 5 2 15 6" xfId="21193" xr:uid="{00000000-0005-0000-0000-0000C9520000}"/>
    <cellStyle name="Normal 2 2 2 5 2 15 7" xfId="21194" xr:uid="{00000000-0005-0000-0000-0000CA520000}"/>
    <cellStyle name="Normal 2 2 2 5 2 15 8" xfId="21195" xr:uid="{00000000-0005-0000-0000-0000CB520000}"/>
    <cellStyle name="Normal 2 2 2 5 2 15 9" xfId="21196" xr:uid="{00000000-0005-0000-0000-0000CC520000}"/>
    <cellStyle name="Normal 2 2 2 5 2 16" xfId="21197" xr:uid="{00000000-0005-0000-0000-0000CD520000}"/>
    <cellStyle name="Normal 2 2 2 5 2 16 10" xfId="21198" xr:uid="{00000000-0005-0000-0000-0000CE520000}"/>
    <cellStyle name="Normal 2 2 2 5 2 16 11" xfId="21199" xr:uid="{00000000-0005-0000-0000-0000CF520000}"/>
    <cellStyle name="Normal 2 2 2 5 2 16 12" xfId="21200" xr:uid="{00000000-0005-0000-0000-0000D0520000}"/>
    <cellStyle name="Normal 2 2 2 5 2 16 13" xfId="21201" xr:uid="{00000000-0005-0000-0000-0000D1520000}"/>
    <cellStyle name="Normal 2 2 2 5 2 16 14" xfId="21202" xr:uid="{00000000-0005-0000-0000-0000D2520000}"/>
    <cellStyle name="Normal 2 2 2 5 2 16 2" xfId="21203" xr:uid="{00000000-0005-0000-0000-0000D3520000}"/>
    <cellStyle name="Normal 2 2 2 5 2 16 2 10" xfId="21204" xr:uid="{00000000-0005-0000-0000-0000D4520000}"/>
    <cellStyle name="Normal 2 2 2 5 2 16 2 2" xfId="21205" xr:uid="{00000000-0005-0000-0000-0000D5520000}"/>
    <cellStyle name="Normal 2 2 2 5 2 16 2 3" xfId="21206" xr:uid="{00000000-0005-0000-0000-0000D6520000}"/>
    <cellStyle name="Normal 2 2 2 5 2 16 2 4" xfId="21207" xr:uid="{00000000-0005-0000-0000-0000D7520000}"/>
    <cellStyle name="Normal 2 2 2 5 2 16 2 5" xfId="21208" xr:uid="{00000000-0005-0000-0000-0000D8520000}"/>
    <cellStyle name="Normal 2 2 2 5 2 16 2 6" xfId="21209" xr:uid="{00000000-0005-0000-0000-0000D9520000}"/>
    <cellStyle name="Normal 2 2 2 5 2 16 2 7" xfId="21210" xr:uid="{00000000-0005-0000-0000-0000DA520000}"/>
    <cellStyle name="Normal 2 2 2 5 2 16 2 8" xfId="21211" xr:uid="{00000000-0005-0000-0000-0000DB520000}"/>
    <cellStyle name="Normal 2 2 2 5 2 16 2 9" xfId="21212" xr:uid="{00000000-0005-0000-0000-0000DC520000}"/>
    <cellStyle name="Normal 2 2 2 5 2 16 3" xfId="21213" xr:uid="{00000000-0005-0000-0000-0000DD520000}"/>
    <cellStyle name="Normal 2 2 2 5 2 16 3 10" xfId="21214" xr:uid="{00000000-0005-0000-0000-0000DE520000}"/>
    <cellStyle name="Normal 2 2 2 5 2 16 3 2" xfId="21215" xr:uid="{00000000-0005-0000-0000-0000DF520000}"/>
    <cellStyle name="Normal 2 2 2 5 2 16 3 3" xfId="21216" xr:uid="{00000000-0005-0000-0000-0000E0520000}"/>
    <cellStyle name="Normal 2 2 2 5 2 16 3 4" xfId="21217" xr:uid="{00000000-0005-0000-0000-0000E1520000}"/>
    <cellStyle name="Normal 2 2 2 5 2 16 3 5" xfId="21218" xr:uid="{00000000-0005-0000-0000-0000E2520000}"/>
    <cellStyle name="Normal 2 2 2 5 2 16 3 6" xfId="21219" xr:uid="{00000000-0005-0000-0000-0000E3520000}"/>
    <cellStyle name="Normal 2 2 2 5 2 16 3 7" xfId="21220" xr:uid="{00000000-0005-0000-0000-0000E4520000}"/>
    <cellStyle name="Normal 2 2 2 5 2 16 3 8" xfId="21221" xr:uid="{00000000-0005-0000-0000-0000E5520000}"/>
    <cellStyle name="Normal 2 2 2 5 2 16 3 9" xfId="21222" xr:uid="{00000000-0005-0000-0000-0000E6520000}"/>
    <cellStyle name="Normal 2 2 2 5 2 16 4" xfId="21223" xr:uid="{00000000-0005-0000-0000-0000E7520000}"/>
    <cellStyle name="Normal 2 2 2 5 2 16 4 10" xfId="21224" xr:uid="{00000000-0005-0000-0000-0000E8520000}"/>
    <cellStyle name="Normal 2 2 2 5 2 16 4 2" xfId="21225" xr:uid="{00000000-0005-0000-0000-0000E9520000}"/>
    <cellStyle name="Normal 2 2 2 5 2 16 4 3" xfId="21226" xr:uid="{00000000-0005-0000-0000-0000EA520000}"/>
    <cellStyle name="Normal 2 2 2 5 2 16 4 4" xfId="21227" xr:uid="{00000000-0005-0000-0000-0000EB520000}"/>
    <cellStyle name="Normal 2 2 2 5 2 16 4 5" xfId="21228" xr:uid="{00000000-0005-0000-0000-0000EC520000}"/>
    <cellStyle name="Normal 2 2 2 5 2 16 4 6" xfId="21229" xr:uid="{00000000-0005-0000-0000-0000ED520000}"/>
    <cellStyle name="Normal 2 2 2 5 2 16 4 7" xfId="21230" xr:uid="{00000000-0005-0000-0000-0000EE520000}"/>
    <cellStyle name="Normal 2 2 2 5 2 16 4 8" xfId="21231" xr:uid="{00000000-0005-0000-0000-0000EF520000}"/>
    <cellStyle name="Normal 2 2 2 5 2 16 4 9" xfId="21232" xr:uid="{00000000-0005-0000-0000-0000F0520000}"/>
    <cellStyle name="Normal 2 2 2 5 2 16 5" xfId="21233" xr:uid="{00000000-0005-0000-0000-0000F1520000}"/>
    <cellStyle name="Normal 2 2 2 5 2 16 5 10" xfId="21234" xr:uid="{00000000-0005-0000-0000-0000F2520000}"/>
    <cellStyle name="Normal 2 2 2 5 2 16 5 2" xfId="21235" xr:uid="{00000000-0005-0000-0000-0000F3520000}"/>
    <cellStyle name="Normal 2 2 2 5 2 16 5 3" xfId="21236" xr:uid="{00000000-0005-0000-0000-0000F4520000}"/>
    <cellStyle name="Normal 2 2 2 5 2 16 5 4" xfId="21237" xr:uid="{00000000-0005-0000-0000-0000F5520000}"/>
    <cellStyle name="Normal 2 2 2 5 2 16 5 5" xfId="21238" xr:uid="{00000000-0005-0000-0000-0000F6520000}"/>
    <cellStyle name="Normal 2 2 2 5 2 16 5 6" xfId="21239" xr:uid="{00000000-0005-0000-0000-0000F7520000}"/>
    <cellStyle name="Normal 2 2 2 5 2 16 5 7" xfId="21240" xr:uid="{00000000-0005-0000-0000-0000F8520000}"/>
    <cellStyle name="Normal 2 2 2 5 2 16 5 8" xfId="21241" xr:uid="{00000000-0005-0000-0000-0000F9520000}"/>
    <cellStyle name="Normal 2 2 2 5 2 16 5 9" xfId="21242" xr:uid="{00000000-0005-0000-0000-0000FA520000}"/>
    <cellStyle name="Normal 2 2 2 5 2 16 6" xfId="21243" xr:uid="{00000000-0005-0000-0000-0000FB520000}"/>
    <cellStyle name="Normal 2 2 2 5 2 16 7" xfId="21244" xr:uid="{00000000-0005-0000-0000-0000FC520000}"/>
    <cellStyle name="Normal 2 2 2 5 2 16 8" xfId="21245" xr:uid="{00000000-0005-0000-0000-0000FD520000}"/>
    <cellStyle name="Normal 2 2 2 5 2 16 9" xfId="21246" xr:uid="{00000000-0005-0000-0000-0000FE520000}"/>
    <cellStyle name="Normal 2 2 2 5 2 17" xfId="21247" xr:uid="{00000000-0005-0000-0000-0000FF520000}"/>
    <cellStyle name="Normal 2 2 2 5 2 17 10" xfId="21248" xr:uid="{00000000-0005-0000-0000-000000530000}"/>
    <cellStyle name="Normal 2 2 2 5 2 17 11" xfId="21249" xr:uid="{00000000-0005-0000-0000-000001530000}"/>
    <cellStyle name="Normal 2 2 2 5 2 17 12" xfId="21250" xr:uid="{00000000-0005-0000-0000-000002530000}"/>
    <cellStyle name="Normal 2 2 2 5 2 17 13" xfId="21251" xr:uid="{00000000-0005-0000-0000-000003530000}"/>
    <cellStyle name="Normal 2 2 2 5 2 17 14" xfId="21252" xr:uid="{00000000-0005-0000-0000-000004530000}"/>
    <cellStyle name="Normal 2 2 2 5 2 17 2" xfId="21253" xr:uid="{00000000-0005-0000-0000-000005530000}"/>
    <cellStyle name="Normal 2 2 2 5 2 17 2 10" xfId="21254" xr:uid="{00000000-0005-0000-0000-000006530000}"/>
    <cellStyle name="Normal 2 2 2 5 2 17 2 2" xfId="21255" xr:uid="{00000000-0005-0000-0000-000007530000}"/>
    <cellStyle name="Normal 2 2 2 5 2 17 2 3" xfId="21256" xr:uid="{00000000-0005-0000-0000-000008530000}"/>
    <cellStyle name="Normal 2 2 2 5 2 17 2 4" xfId="21257" xr:uid="{00000000-0005-0000-0000-000009530000}"/>
    <cellStyle name="Normal 2 2 2 5 2 17 2 5" xfId="21258" xr:uid="{00000000-0005-0000-0000-00000A530000}"/>
    <cellStyle name="Normal 2 2 2 5 2 17 2 6" xfId="21259" xr:uid="{00000000-0005-0000-0000-00000B530000}"/>
    <cellStyle name="Normal 2 2 2 5 2 17 2 7" xfId="21260" xr:uid="{00000000-0005-0000-0000-00000C530000}"/>
    <cellStyle name="Normal 2 2 2 5 2 17 2 8" xfId="21261" xr:uid="{00000000-0005-0000-0000-00000D530000}"/>
    <cellStyle name="Normal 2 2 2 5 2 17 2 9" xfId="21262" xr:uid="{00000000-0005-0000-0000-00000E530000}"/>
    <cellStyle name="Normal 2 2 2 5 2 17 3" xfId="21263" xr:uid="{00000000-0005-0000-0000-00000F530000}"/>
    <cellStyle name="Normal 2 2 2 5 2 17 3 10" xfId="21264" xr:uid="{00000000-0005-0000-0000-000010530000}"/>
    <cellStyle name="Normal 2 2 2 5 2 17 3 2" xfId="21265" xr:uid="{00000000-0005-0000-0000-000011530000}"/>
    <cellStyle name="Normal 2 2 2 5 2 17 3 3" xfId="21266" xr:uid="{00000000-0005-0000-0000-000012530000}"/>
    <cellStyle name="Normal 2 2 2 5 2 17 3 4" xfId="21267" xr:uid="{00000000-0005-0000-0000-000013530000}"/>
    <cellStyle name="Normal 2 2 2 5 2 17 3 5" xfId="21268" xr:uid="{00000000-0005-0000-0000-000014530000}"/>
    <cellStyle name="Normal 2 2 2 5 2 17 3 6" xfId="21269" xr:uid="{00000000-0005-0000-0000-000015530000}"/>
    <cellStyle name="Normal 2 2 2 5 2 17 3 7" xfId="21270" xr:uid="{00000000-0005-0000-0000-000016530000}"/>
    <cellStyle name="Normal 2 2 2 5 2 17 3 8" xfId="21271" xr:uid="{00000000-0005-0000-0000-000017530000}"/>
    <cellStyle name="Normal 2 2 2 5 2 17 3 9" xfId="21272" xr:uid="{00000000-0005-0000-0000-000018530000}"/>
    <cellStyle name="Normal 2 2 2 5 2 17 4" xfId="21273" xr:uid="{00000000-0005-0000-0000-000019530000}"/>
    <cellStyle name="Normal 2 2 2 5 2 17 4 10" xfId="21274" xr:uid="{00000000-0005-0000-0000-00001A530000}"/>
    <cellStyle name="Normal 2 2 2 5 2 17 4 2" xfId="21275" xr:uid="{00000000-0005-0000-0000-00001B530000}"/>
    <cellStyle name="Normal 2 2 2 5 2 17 4 3" xfId="21276" xr:uid="{00000000-0005-0000-0000-00001C530000}"/>
    <cellStyle name="Normal 2 2 2 5 2 17 4 4" xfId="21277" xr:uid="{00000000-0005-0000-0000-00001D530000}"/>
    <cellStyle name="Normal 2 2 2 5 2 17 4 5" xfId="21278" xr:uid="{00000000-0005-0000-0000-00001E530000}"/>
    <cellStyle name="Normal 2 2 2 5 2 17 4 6" xfId="21279" xr:uid="{00000000-0005-0000-0000-00001F530000}"/>
    <cellStyle name="Normal 2 2 2 5 2 17 4 7" xfId="21280" xr:uid="{00000000-0005-0000-0000-000020530000}"/>
    <cellStyle name="Normal 2 2 2 5 2 17 4 8" xfId="21281" xr:uid="{00000000-0005-0000-0000-000021530000}"/>
    <cellStyle name="Normal 2 2 2 5 2 17 4 9" xfId="21282" xr:uid="{00000000-0005-0000-0000-000022530000}"/>
    <cellStyle name="Normal 2 2 2 5 2 17 5" xfId="21283" xr:uid="{00000000-0005-0000-0000-000023530000}"/>
    <cellStyle name="Normal 2 2 2 5 2 17 5 10" xfId="21284" xr:uid="{00000000-0005-0000-0000-000024530000}"/>
    <cellStyle name="Normal 2 2 2 5 2 17 5 2" xfId="21285" xr:uid="{00000000-0005-0000-0000-000025530000}"/>
    <cellStyle name="Normal 2 2 2 5 2 17 5 3" xfId="21286" xr:uid="{00000000-0005-0000-0000-000026530000}"/>
    <cellStyle name="Normal 2 2 2 5 2 17 5 4" xfId="21287" xr:uid="{00000000-0005-0000-0000-000027530000}"/>
    <cellStyle name="Normal 2 2 2 5 2 17 5 5" xfId="21288" xr:uid="{00000000-0005-0000-0000-000028530000}"/>
    <cellStyle name="Normal 2 2 2 5 2 17 5 6" xfId="21289" xr:uid="{00000000-0005-0000-0000-000029530000}"/>
    <cellStyle name="Normal 2 2 2 5 2 17 5 7" xfId="21290" xr:uid="{00000000-0005-0000-0000-00002A530000}"/>
    <cellStyle name="Normal 2 2 2 5 2 17 5 8" xfId="21291" xr:uid="{00000000-0005-0000-0000-00002B530000}"/>
    <cellStyle name="Normal 2 2 2 5 2 17 5 9" xfId="21292" xr:uid="{00000000-0005-0000-0000-00002C530000}"/>
    <cellStyle name="Normal 2 2 2 5 2 17 6" xfId="21293" xr:uid="{00000000-0005-0000-0000-00002D530000}"/>
    <cellStyle name="Normal 2 2 2 5 2 17 7" xfId="21294" xr:uid="{00000000-0005-0000-0000-00002E530000}"/>
    <cellStyle name="Normal 2 2 2 5 2 17 8" xfId="21295" xr:uid="{00000000-0005-0000-0000-00002F530000}"/>
    <cellStyle name="Normal 2 2 2 5 2 17 9" xfId="21296" xr:uid="{00000000-0005-0000-0000-000030530000}"/>
    <cellStyle name="Normal 2 2 2 5 2 18" xfId="21297" xr:uid="{00000000-0005-0000-0000-000031530000}"/>
    <cellStyle name="Normal 2 2 2 5 2 18 10" xfId="21298" xr:uid="{00000000-0005-0000-0000-000032530000}"/>
    <cellStyle name="Normal 2 2 2 5 2 18 11" xfId="21299" xr:uid="{00000000-0005-0000-0000-000033530000}"/>
    <cellStyle name="Normal 2 2 2 5 2 18 12" xfId="21300" xr:uid="{00000000-0005-0000-0000-000034530000}"/>
    <cellStyle name="Normal 2 2 2 5 2 18 13" xfId="21301" xr:uid="{00000000-0005-0000-0000-000035530000}"/>
    <cellStyle name="Normal 2 2 2 5 2 18 14" xfId="21302" xr:uid="{00000000-0005-0000-0000-000036530000}"/>
    <cellStyle name="Normal 2 2 2 5 2 18 2" xfId="21303" xr:uid="{00000000-0005-0000-0000-000037530000}"/>
    <cellStyle name="Normal 2 2 2 5 2 18 2 10" xfId="21304" xr:uid="{00000000-0005-0000-0000-000038530000}"/>
    <cellStyle name="Normal 2 2 2 5 2 18 2 2" xfId="21305" xr:uid="{00000000-0005-0000-0000-000039530000}"/>
    <cellStyle name="Normal 2 2 2 5 2 18 2 3" xfId="21306" xr:uid="{00000000-0005-0000-0000-00003A530000}"/>
    <cellStyle name="Normal 2 2 2 5 2 18 2 4" xfId="21307" xr:uid="{00000000-0005-0000-0000-00003B530000}"/>
    <cellStyle name="Normal 2 2 2 5 2 18 2 5" xfId="21308" xr:uid="{00000000-0005-0000-0000-00003C530000}"/>
    <cellStyle name="Normal 2 2 2 5 2 18 2 6" xfId="21309" xr:uid="{00000000-0005-0000-0000-00003D530000}"/>
    <cellStyle name="Normal 2 2 2 5 2 18 2 7" xfId="21310" xr:uid="{00000000-0005-0000-0000-00003E530000}"/>
    <cellStyle name="Normal 2 2 2 5 2 18 2 8" xfId="21311" xr:uid="{00000000-0005-0000-0000-00003F530000}"/>
    <cellStyle name="Normal 2 2 2 5 2 18 2 9" xfId="21312" xr:uid="{00000000-0005-0000-0000-000040530000}"/>
    <cellStyle name="Normal 2 2 2 5 2 18 3" xfId="21313" xr:uid="{00000000-0005-0000-0000-000041530000}"/>
    <cellStyle name="Normal 2 2 2 5 2 18 3 10" xfId="21314" xr:uid="{00000000-0005-0000-0000-000042530000}"/>
    <cellStyle name="Normal 2 2 2 5 2 18 3 2" xfId="21315" xr:uid="{00000000-0005-0000-0000-000043530000}"/>
    <cellStyle name="Normal 2 2 2 5 2 18 3 3" xfId="21316" xr:uid="{00000000-0005-0000-0000-000044530000}"/>
    <cellStyle name="Normal 2 2 2 5 2 18 3 4" xfId="21317" xr:uid="{00000000-0005-0000-0000-000045530000}"/>
    <cellStyle name="Normal 2 2 2 5 2 18 3 5" xfId="21318" xr:uid="{00000000-0005-0000-0000-000046530000}"/>
    <cellStyle name="Normal 2 2 2 5 2 18 3 6" xfId="21319" xr:uid="{00000000-0005-0000-0000-000047530000}"/>
    <cellStyle name="Normal 2 2 2 5 2 18 3 7" xfId="21320" xr:uid="{00000000-0005-0000-0000-000048530000}"/>
    <cellStyle name="Normal 2 2 2 5 2 18 3 8" xfId="21321" xr:uid="{00000000-0005-0000-0000-000049530000}"/>
    <cellStyle name="Normal 2 2 2 5 2 18 3 9" xfId="21322" xr:uid="{00000000-0005-0000-0000-00004A530000}"/>
    <cellStyle name="Normal 2 2 2 5 2 18 4" xfId="21323" xr:uid="{00000000-0005-0000-0000-00004B530000}"/>
    <cellStyle name="Normal 2 2 2 5 2 18 4 10" xfId="21324" xr:uid="{00000000-0005-0000-0000-00004C530000}"/>
    <cellStyle name="Normal 2 2 2 5 2 18 4 2" xfId="21325" xr:uid="{00000000-0005-0000-0000-00004D530000}"/>
    <cellStyle name="Normal 2 2 2 5 2 18 4 3" xfId="21326" xr:uid="{00000000-0005-0000-0000-00004E530000}"/>
    <cellStyle name="Normal 2 2 2 5 2 18 4 4" xfId="21327" xr:uid="{00000000-0005-0000-0000-00004F530000}"/>
    <cellStyle name="Normal 2 2 2 5 2 18 4 5" xfId="21328" xr:uid="{00000000-0005-0000-0000-000050530000}"/>
    <cellStyle name="Normal 2 2 2 5 2 18 4 6" xfId="21329" xr:uid="{00000000-0005-0000-0000-000051530000}"/>
    <cellStyle name="Normal 2 2 2 5 2 18 4 7" xfId="21330" xr:uid="{00000000-0005-0000-0000-000052530000}"/>
    <cellStyle name="Normal 2 2 2 5 2 18 4 8" xfId="21331" xr:uid="{00000000-0005-0000-0000-000053530000}"/>
    <cellStyle name="Normal 2 2 2 5 2 18 4 9" xfId="21332" xr:uid="{00000000-0005-0000-0000-000054530000}"/>
    <cellStyle name="Normal 2 2 2 5 2 18 5" xfId="21333" xr:uid="{00000000-0005-0000-0000-000055530000}"/>
    <cellStyle name="Normal 2 2 2 5 2 18 5 10" xfId="21334" xr:uid="{00000000-0005-0000-0000-000056530000}"/>
    <cellStyle name="Normal 2 2 2 5 2 18 5 2" xfId="21335" xr:uid="{00000000-0005-0000-0000-000057530000}"/>
    <cellStyle name="Normal 2 2 2 5 2 18 5 3" xfId="21336" xr:uid="{00000000-0005-0000-0000-000058530000}"/>
    <cellStyle name="Normal 2 2 2 5 2 18 5 4" xfId="21337" xr:uid="{00000000-0005-0000-0000-000059530000}"/>
    <cellStyle name="Normal 2 2 2 5 2 18 5 5" xfId="21338" xr:uid="{00000000-0005-0000-0000-00005A530000}"/>
    <cellStyle name="Normal 2 2 2 5 2 18 5 6" xfId="21339" xr:uid="{00000000-0005-0000-0000-00005B530000}"/>
    <cellStyle name="Normal 2 2 2 5 2 18 5 7" xfId="21340" xr:uid="{00000000-0005-0000-0000-00005C530000}"/>
    <cellStyle name="Normal 2 2 2 5 2 18 5 8" xfId="21341" xr:uid="{00000000-0005-0000-0000-00005D530000}"/>
    <cellStyle name="Normal 2 2 2 5 2 18 5 9" xfId="21342" xr:uid="{00000000-0005-0000-0000-00005E530000}"/>
    <cellStyle name="Normal 2 2 2 5 2 18 6" xfId="21343" xr:uid="{00000000-0005-0000-0000-00005F530000}"/>
    <cellStyle name="Normal 2 2 2 5 2 18 7" xfId="21344" xr:uid="{00000000-0005-0000-0000-000060530000}"/>
    <cellStyle name="Normal 2 2 2 5 2 18 8" xfId="21345" xr:uid="{00000000-0005-0000-0000-000061530000}"/>
    <cellStyle name="Normal 2 2 2 5 2 18 9" xfId="21346" xr:uid="{00000000-0005-0000-0000-000062530000}"/>
    <cellStyle name="Normal 2 2 2 5 2 19" xfId="21347" xr:uid="{00000000-0005-0000-0000-000063530000}"/>
    <cellStyle name="Normal 2 2 2 5 2 19 10" xfId="21348" xr:uid="{00000000-0005-0000-0000-000064530000}"/>
    <cellStyle name="Normal 2 2 2 5 2 19 11" xfId="21349" xr:uid="{00000000-0005-0000-0000-000065530000}"/>
    <cellStyle name="Normal 2 2 2 5 2 19 12" xfId="21350" xr:uid="{00000000-0005-0000-0000-000066530000}"/>
    <cellStyle name="Normal 2 2 2 5 2 19 13" xfId="21351" xr:uid="{00000000-0005-0000-0000-000067530000}"/>
    <cellStyle name="Normal 2 2 2 5 2 19 14" xfId="21352" xr:uid="{00000000-0005-0000-0000-000068530000}"/>
    <cellStyle name="Normal 2 2 2 5 2 19 2" xfId="21353" xr:uid="{00000000-0005-0000-0000-000069530000}"/>
    <cellStyle name="Normal 2 2 2 5 2 19 2 10" xfId="21354" xr:uid="{00000000-0005-0000-0000-00006A530000}"/>
    <cellStyle name="Normal 2 2 2 5 2 19 2 2" xfId="21355" xr:uid="{00000000-0005-0000-0000-00006B530000}"/>
    <cellStyle name="Normal 2 2 2 5 2 19 2 3" xfId="21356" xr:uid="{00000000-0005-0000-0000-00006C530000}"/>
    <cellStyle name="Normal 2 2 2 5 2 19 2 4" xfId="21357" xr:uid="{00000000-0005-0000-0000-00006D530000}"/>
    <cellStyle name="Normal 2 2 2 5 2 19 2 5" xfId="21358" xr:uid="{00000000-0005-0000-0000-00006E530000}"/>
    <cellStyle name="Normal 2 2 2 5 2 19 2 6" xfId="21359" xr:uid="{00000000-0005-0000-0000-00006F530000}"/>
    <cellStyle name="Normal 2 2 2 5 2 19 2 7" xfId="21360" xr:uid="{00000000-0005-0000-0000-000070530000}"/>
    <cellStyle name="Normal 2 2 2 5 2 19 2 8" xfId="21361" xr:uid="{00000000-0005-0000-0000-000071530000}"/>
    <cellStyle name="Normal 2 2 2 5 2 19 2 9" xfId="21362" xr:uid="{00000000-0005-0000-0000-000072530000}"/>
    <cellStyle name="Normal 2 2 2 5 2 19 3" xfId="21363" xr:uid="{00000000-0005-0000-0000-000073530000}"/>
    <cellStyle name="Normal 2 2 2 5 2 19 3 10" xfId="21364" xr:uid="{00000000-0005-0000-0000-000074530000}"/>
    <cellStyle name="Normal 2 2 2 5 2 19 3 2" xfId="21365" xr:uid="{00000000-0005-0000-0000-000075530000}"/>
    <cellStyle name="Normal 2 2 2 5 2 19 3 3" xfId="21366" xr:uid="{00000000-0005-0000-0000-000076530000}"/>
    <cellStyle name="Normal 2 2 2 5 2 19 3 4" xfId="21367" xr:uid="{00000000-0005-0000-0000-000077530000}"/>
    <cellStyle name="Normal 2 2 2 5 2 19 3 5" xfId="21368" xr:uid="{00000000-0005-0000-0000-000078530000}"/>
    <cellStyle name="Normal 2 2 2 5 2 19 3 6" xfId="21369" xr:uid="{00000000-0005-0000-0000-000079530000}"/>
    <cellStyle name="Normal 2 2 2 5 2 19 3 7" xfId="21370" xr:uid="{00000000-0005-0000-0000-00007A530000}"/>
    <cellStyle name="Normal 2 2 2 5 2 19 3 8" xfId="21371" xr:uid="{00000000-0005-0000-0000-00007B530000}"/>
    <cellStyle name="Normal 2 2 2 5 2 19 3 9" xfId="21372" xr:uid="{00000000-0005-0000-0000-00007C530000}"/>
    <cellStyle name="Normal 2 2 2 5 2 19 4" xfId="21373" xr:uid="{00000000-0005-0000-0000-00007D530000}"/>
    <cellStyle name="Normal 2 2 2 5 2 19 4 10" xfId="21374" xr:uid="{00000000-0005-0000-0000-00007E530000}"/>
    <cellStyle name="Normal 2 2 2 5 2 19 4 2" xfId="21375" xr:uid="{00000000-0005-0000-0000-00007F530000}"/>
    <cellStyle name="Normal 2 2 2 5 2 19 4 3" xfId="21376" xr:uid="{00000000-0005-0000-0000-000080530000}"/>
    <cellStyle name="Normal 2 2 2 5 2 19 4 4" xfId="21377" xr:uid="{00000000-0005-0000-0000-000081530000}"/>
    <cellStyle name="Normal 2 2 2 5 2 19 4 5" xfId="21378" xr:uid="{00000000-0005-0000-0000-000082530000}"/>
    <cellStyle name="Normal 2 2 2 5 2 19 4 6" xfId="21379" xr:uid="{00000000-0005-0000-0000-000083530000}"/>
    <cellStyle name="Normal 2 2 2 5 2 19 4 7" xfId="21380" xr:uid="{00000000-0005-0000-0000-000084530000}"/>
    <cellStyle name="Normal 2 2 2 5 2 19 4 8" xfId="21381" xr:uid="{00000000-0005-0000-0000-000085530000}"/>
    <cellStyle name="Normal 2 2 2 5 2 19 4 9" xfId="21382" xr:uid="{00000000-0005-0000-0000-000086530000}"/>
    <cellStyle name="Normal 2 2 2 5 2 19 5" xfId="21383" xr:uid="{00000000-0005-0000-0000-000087530000}"/>
    <cellStyle name="Normal 2 2 2 5 2 19 5 10" xfId="21384" xr:uid="{00000000-0005-0000-0000-000088530000}"/>
    <cellStyle name="Normal 2 2 2 5 2 19 5 2" xfId="21385" xr:uid="{00000000-0005-0000-0000-000089530000}"/>
    <cellStyle name="Normal 2 2 2 5 2 19 5 3" xfId="21386" xr:uid="{00000000-0005-0000-0000-00008A530000}"/>
    <cellStyle name="Normal 2 2 2 5 2 19 5 4" xfId="21387" xr:uid="{00000000-0005-0000-0000-00008B530000}"/>
    <cellStyle name="Normal 2 2 2 5 2 19 5 5" xfId="21388" xr:uid="{00000000-0005-0000-0000-00008C530000}"/>
    <cellStyle name="Normal 2 2 2 5 2 19 5 6" xfId="21389" xr:uid="{00000000-0005-0000-0000-00008D530000}"/>
    <cellStyle name="Normal 2 2 2 5 2 19 5 7" xfId="21390" xr:uid="{00000000-0005-0000-0000-00008E530000}"/>
    <cellStyle name="Normal 2 2 2 5 2 19 5 8" xfId="21391" xr:uid="{00000000-0005-0000-0000-00008F530000}"/>
    <cellStyle name="Normal 2 2 2 5 2 19 5 9" xfId="21392" xr:uid="{00000000-0005-0000-0000-000090530000}"/>
    <cellStyle name="Normal 2 2 2 5 2 19 6" xfId="21393" xr:uid="{00000000-0005-0000-0000-000091530000}"/>
    <cellStyle name="Normal 2 2 2 5 2 19 7" xfId="21394" xr:uid="{00000000-0005-0000-0000-000092530000}"/>
    <cellStyle name="Normal 2 2 2 5 2 19 8" xfId="21395" xr:uid="{00000000-0005-0000-0000-000093530000}"/>
    <cellStyle name="Normal 2 2 2 5 2 19 9" xfId="21396" xr:uid="{00000000-0005-0000-0000-000094530000}"/>
    <cellStyle name="Normal 2 2 2 5 2 2" xfId="21397" xr:uid="{00000000-0005-0000-0000-000095530000}"/>
    <cellStyle name="Normal 2 2 2 5 2 2 10" xfId="21398" xr:uid="{00000000-0005-0000-0000-000096530000}"/>
    <cellStyle name="Normal 2 2 2 5 2 2 11" xfId="21399" xr:uid="{00000000-0005-0000-0000-000097530000}"/>
    <cellStyle name="Normal 2 2 2 5 2 2 12" xfId="21400" xr:uid="{00000000-0005-0000-0000-000098530000}"/>
    <cellStyle name="Normal 2 2 2 5 2 2 13" xfId="21401" xr:uid="{00000000-0005-0000-0000-000099530000}"/>
    <cellStyle name="Normal 2 2 2 5 2 2 14" xfId="21402" xr:uid="{00000000-0005-0000-0000-00009A530000}"/>
    <cellStyle name="Normal 2 2 2 5 2 2 2" xfId="21403" xr:uid="{00000000-0005-0000-0000-00009B530000}"/>
    <cellStyle name="Normal 2 2 2 5 2 2 2 10" xfId="21404" xr:uid="{00000000-0005-0000-0000-00009C530000}"/>
    <cellStyle name="Normal 2 2 2 5 2 2 2 2" xfId="21405" xr:uid="{00000000-0005-0000-0000-00009D530000}"/>
    <cellStyle name="Normal 2 2 2 5 2 2 2 3" xfId="21406" xr:uid="{00000000-0005-0000-0000-00009E530000}"/>
    <cellStyle name="Normal 2 2 2 5 2 2 2 4" xfId="21407" xr:uid="{00000000-0005-0000-0000-00009F530000}"/>
    <cellStyle name="Normal 2 2 2 5 2 2 2 5" xfId="21408" xr:uid="{00000000-0005-0000-0000-0000A0530000}"/>
    <cellStyle name="Normal 2 2 2 5 2 2 2 6" xfId="21409" xr:uid="{00000000-0005-0000-0000-0000A1530000}"/>
    <cellStyle name="Normal 2 2 2 5 2 2 2 7" xfId="21410" xr:uid="{00000000-0005-0000-0000-0000A2530000}"/>
    <cellStyle name="Normal 2 2 2 5 2 2 2 8" xfId="21411" xr:uid="{00000000-0005-0000-0000-0000A3530000}"/>
    <cellStyle name="Normal 2 2 2 5 2 2 2 9" xfId="21412" xr:uid="{00000000-0005-0000-0000-0000A4530000}"/>
    <cellStyle name="Normal 2 2 2 5 2 2 3" xfId="21413" xr:uid="{00000000-0005-0000-0000-0000A5530000}"/>
    <cellStyle name="Normal 2 2 2 5 2 2 3 10" xfId="21414" xr:uid="{00000000-0005-0000-0000-0000A6530000}"/>
    <cellStyle name="Normal 2 2 2 5 2 2 3 2" xfId="21415" xr:uid="{00000000-0005-0000-0000-0000A7530000}"/>
    <cellStyle name="Normal 2 2 2 5 2 2 3 3" xfId="21416" xr:uid="{00000000-0005-0000-0000-0000A8530000}"/>
    <cellStyle name="Normal 2 2 2 5 2 2 3 4" xfId="21417" xr:uid="{00000000-0005-0000-0000-0000A9530000}"/>
    <cellStyle name="Normal 2 2 2 5 2 2 3 5" xfId="21418" xr:uid="{00000000-0005-0000-0000-0000AA530000}"/>
    <cellStyle name="Normal 2 2 2 5 2 2 3 6" xfId="21419" xr:uid="{00000000-0005-0000-0000-0000AB530000}"/>
    <cellStyle name="Normal 2 2 2 5 2 2 3 7" xfId="21420" xr:uid="{00000000-0005-0000-0000-0000AC530000}"/>
    <cellStyle name="Normal 2 2 2 5 2 2 3 8" xfId="21421" xr:uid="{00000000-0005-0000-0000-0000AD530000}"/>
    <cellStyle name="Normal 2 2 2 5 2 2 3 9" xfId="21422" xr:uid="{00000000-0005-0000-0000-0000AE530000}"/>
    <cellStyle name="Normal 2 2 2 5 2 2 4" xfId="21423" xr:uid="{00000000-0005-0000-0000-0000AF530000}"/>
    <cellStyle name="Normal 2 2 2 5 2 2 4 10" xfId="21424" xr:uid="{00000000-0005-0000-0000-0000B0530000}"/>
    <cellStyle name="Normal 2 2 2 5 2 2 4 2" xfId="21425" xr:uid="{00000000-0005-0000-0000-0000B1530000}"/>
    <cellStyle name="Normal 2 2 2 5 2 2 4 3" xfId="21426" xr:uid="{00000000-0005-0000-0000-0000B2530000}"/>
    <cellStyle name="Normal 2 2 2 5 2 2 4 4" xfId="21427" xr:uid="{00000000-0005-0000-0000-0000B3530000}"/>
    <cellStyle name="Normal 2 2 2 5 2 2 4 5" xfId="21428" xr:uid="{00000000-0005-0000-0000-0000B4530000}"/>
    <cellStyle name="Normal 2 2 2 5 2 2 4 6" xfId="21429" xr:uid="{00000000-0005-0000-0000-0000B5530000}"/>
    <cellStyle name="Normal 2 2 2 5 2 2 4 7" xfId="21430" xr:uid="{00000000-0005-0000-0000-0000B6530000}"/>
    <cellStyle name="Normal 2 2 2 5 2 2 4 8" xfId="21431" xr:uid="{00000000-0005-0000-0000-0000B7530000}"/>
    <cellStyle name="Normal 2 2 2 5 2 2 4 9" xfId="21432" xr:uid="{00000000-0005-0000-0000-0000B8530000}"/>
    <cellStyle name="Normal 2 2 2 5 2 2 5" xfId="21433" xr:uid="{00000000-0005-0000-0000-0000B9530000}"/>
    <cellStyle name="Normal 2 2 2 5 2 2 5 10" xfId="21434" xr:uid="{00000000-0005-0000-0000-0000BA530000}"/>
    <cellStyle name="Normal 2 2 2 5 2 2 5 2" xfId="21435" xr:uid="{00000000-0005-0000-0000-0000BB530000}"/>
    <cellStyle name="Normal 2 2 2 5 2 2 5 3" xfId="21436" xr:uid="{00000000-0005-0000-0000-0000BC530000}"/>
    <cellStyle name="Normal 2 2 2 5 2 2 5 4" xfId="21437" xr:uid="{00000000-0005-0000-0000-0000BD530000}"/>
    <cellStyle name="Normal 2 2 2 5 2 2 5 5" xfId="21438" xr:uid="{00000000-0005-0000-0000-0000BE530000}"/>
    <cellStyle name="Normal 2 2 2 5 2 2 5 6" xfId="21439" xr:uid="{00000000-0005-0000-0000-0000BF530000}"/>
    <cellStyle name="Normal 2 2 2 5 2 2 5 7" xfId="21440" xr:uid="{00000000-0005-0000-0000-0000C0530000}"/>
    <cellStyle name="Normal 2 2 2 5 2 2 5 8" xfId="21441" xr:uid="{00000000-0005-0000-0000-0000C1530000}"/>
    <cellStyle name="Normal 2 2 2 5 2 2 5 9" xfId="21442" xr:uid="{00000000-0005-0000-0000-0000C2530000}"/>
    <cellStyle name="Normal 2 2 2 5 2 2 6" xfId="21443" xr:uid="{00000000-0005-0000-0000-0000C3530000}"/>
    <cellStyle name="Normal 2 2 2 5 2 2 7" xfId="21444" xr:uid="{00000000-0005-0000-0000-0000C4530000}"/>
    <cellStyle name="Normal 2 2 2 5 2 2 8" xfId="21445" xr:uid="{00000000-0005-0000-0000-0000C5530000}"/>
    <cellStyle name="Normal 2 2 2 5 2 2 9" xfId="21446" xr:uid="{00000000-0005-0000-0000-0000C6530000}"/>
    <cellStyle name="Normal 2 2 2 5 2 20" xfId="21447" xr:uid="{00000000-0005-0000-0000-0000C7530000}"/>
    <cellStyle name="Normal 2 2 2 5 2 20 10" xfId="21448" xr:uid="{00000000-0005-0000-0000-0000C8530000}"/>
    <cellStyle name="Normal 2 2 2 5 2 20 11" xfId="21449" xr:uid="{00000000-0005-0000-0000-0000C9530000}"/>
    <cellStyle name="Normal 2 2 2 5 2 20 12" xfId="21450" xr:uid="{00000000-0005-0000-0000-0000CA530000}"/>
    <cellStyle name="Normal 2 2 2 5 2 20 13" xfId="21451" xr:uid="{00000000-0005-0000-0000-0000CB530000}"/>
    <cellStyle name="Normal 2 2 2 5 2 20 14" xfId="21452" xr:uid="{00000000-0005-0000-0000-0000CC530000}"/>
    <cellStyle name="Normal 2 2 2 5 2 20 2" xfId="21453" xr:uid="{00000000-0005-0000-0000-0000CD530000}"/>
    <cellStyle name="Normal 2 2 2 5 2 20 2 10" xfId="21454" xr:uid="{00000000-0005-0000-0000-0000CE530000}"/>
    <cellStyle name="Normal 2 2 2 5 2 20 2 2" xfId="21455" xr:uid="{00000000-0005-0000-0000-0000CF530000}"/>
    <cellStyle name="Normal 2 2 2 5 2 20 2 3" xfId="21456" xr:uid="{00000000-0005-0000-0000-0000D0530000}"/>
    <cellStyle name="Normal 2 2 2 5 2 20 2 4" xfId="21457" xr:uid="{00000000-0005-0000-0000-0000D1530000}"/>
    <cellStyle name="Normal 2 2 2 5 2 20 2 5" xfId="21458" xr:uid="{00000000-0005-0000-0000-0000D2530000}"/>
    <cellStyle name="Normal 2 2 2 5 2 20 2 6" xfId="21459" xr:uid="{00000000-0005-0000-0000-0000D3530000}"/>
    <cellStyle name="Normal 2 2 2 5 2 20 2 7" xfId="21460" xr:uid="{00000000-0005-0000-0000-0000D4530000}"/>
    <cellStyle name="Normal 2 2 2 5 2 20 2 8" xfId="21461" xr:uid="{00000000-0005-0000-0000-0000D5530000}"/>
    <cellStyle name="Normal 2 2 2 5 2 20 2 9" xfId="21462" xr:uid="{00000000-0005-0000-0000-0000D6530000}"/>
    <cellStyle name="Normal 2 2 2 5 2 20 3" xfId="21463" xr:uid="{00000000-0005-0000-0000-0000D7530000}"/>
    <cellStyle name="Normal 2 2 2 5 2 20 3 10" xfId="21464" xr:uid="{00000000-0005-0000-0000-0000D8530000}"/>
    <cellStyle name="Normal 2 2 2 5 2 20 3 2" xfId="21465" xr:uid="{00000000-0005-0000-0000-0000D9530000}"/>
    <cellStyle name="Normal 2 2 2 5 2 20 3 3" xfId="21466" xr:uid="{00000000-0005-0000-0000-0000DA530000}"/>
    <cellStyle name="Normal 2 2 2 5 2 20 3 4" xfId="21467" xr:uid="{00000000-0005-0000-0000-0000DB530000}"/>
    <cellStyle name="Normal 2 2 2 5 2 20 3 5" xfId="21468" xr:uid="{00000000-0005-0000-0000-0000DC530000}"/>
    <cellStyle name="Normal 2 2 2 5 2 20 3 6" xfId="21469" xr:uid="{00000000-0005-0000-0000-0000DD530000}"/>
    <cellStyle name="Normal 2 2 2 5 2 20 3 7" xfId="21470" xr:uid="{00000000-0005-0000-0000-0000DE530000}"/>
    <cellStyle name="Normal 2 2 2 5 2 20 3 8" xfId="21471" xr:uid="{00000000-0005-0000-0000-0000DF530000}"/>
    <cellStyle name="Normal 2 2 2 5 2 20 3 9" xfId="21472" xr:uid="{00000000-0005-0000-0000-0000E0530000}"/>
    <cellStyle name="Normal 2 2 2 5 2 20 4" xfId="21473" xr:uid="{00000000-0005-0000-0000-0000E1530000}"/>
    <cellStyle name="Normal 2 2 2 5 2 20 4 10" xfId="21474" xr:uid="{00000000-0005-0000-0000-0000E2530000}"/>
    <cellStyle name="Normal 2 2 2 5 2 20 4 2" xfId="21475" xr:uid="{00000000-0005-0000-0000-0000E3530000}"/>
    <cellStyle name="Normal 2 2 2 5 2 20 4 3" xfId="21476" xr:uid="{00000000-0005-0000-0000-0000E4530000}"/>
    <cellStyle name="Normal 2 2 2 5 2 20 4 4" xfId="21477" xr:uid="{00000000-0005-0000-0000-0000E5530000}"/>
    <cellStyle name="Normal 2 2 2 5 2 20 4 5" xfId="21478" xr:uid="{00000000-0005-0000-0000-0000E6530000}"/>
    <cellStyle name="Normal 2 2 2 5 2 20 4 6" xfId="21479" xr:uid="{00000000-0005-0000-0000-0000E7530000}"/>
    <cellStyle name="Normal 2 2 2 5 2 20 4 7" xfId="21480" xr:uid="{00000000-0005-0000-0000-0000E8530000}"/>
    <cellStyle name="Normal 2 2 2 5 2 20 4 8" xfId="21481" xr:uid="{00000000-0005-0000-0000-0000E9530000}"/>
    <cellStyle name="Normal 2 2 2 5 2 20 4 9" xfId="21482" xr:uid="{00000000-0005-0000-0000-0000EA530000}"/>
    <cellStyle name="Normal 2 2 2 5 2 20 5" xfId="21483" xr:uid="{00000000-0005-0000-0000-0000EB530000}"/>
    <cellStyle name="Normal 2 2 2 5 2 20 5 10" xfId="21484" xr:uid="{00000000-0005-0000-0000-0000EC530000}"/>
    <cellStyle name="Normal 2 2 2 5 2 20 5 2" xfId="21485" xr:uid="{00000000-0005-0000-0000-0000ED530000}"/>
    <cellStyle name="Normal 2 2 2 5 2 20 5 3" xfId="21486" xr:uid="{00000000-0005-0000-0000-0000EE530000}"/>
    <cellStyle name="Normal 2 2 2 5 2 20 5 4" xfId="21487" xr:uid="{00000000-0005-0000-0000-0000EF530000}"/>
    <cellStyle name="Normal 2 2 2 5 2 20 5 5" xfId="21488" xr:uid="{00000000-0005-0000-0000-0000F0530000}"/>
    <cellStyle name="Normal 2 2 2 5 2 20 5 6" xfId="21489" xr:uid="{00000000-0005-0000-0000-0000F1530000}"/>
    <cellStyle name="Normal 2 2 2 5 2 20 5 7" xfId="21490" xr:uid="{00000000-0005-0000-0000-0000F2530000}"/>
    <cellStyle name="Normal 2 2 2 5 2 20 5 8" xfId="21491" xr:uid="{00000000-0005-0000-0000-0000F3530000}"/>
    <cellStyle name="Normal 2 2 2 5 2 20 5 9" xfId="21492" xr:uid="{00000000-0005-0000-0000-0000F4530000}"/>
    <cellStyle name="Normal 2 2 2 5 2 20 6" xfId="21493" xr:uid="{00000000-0005-0000-0000-0000F5530000}"/>
    <cellStyle name="Normal 2 2 2 5 2 20 7" xfId="21494" xr:uid="{00000000-0005-0000-0000-0000F6530000}"/>
    <cellStyle name="Normal 2 2 2 5 2 20 8" xfId="21495" xr:uid="{00000000-0005-0000-0000-0000F7530000}"/>
    <cellStyle name="Normal 2 2 2 5 2 20 9" xfId="21496" xr:uid="{00000000-0005-0000-0000-0000F8530000}"/>
    <cellStyle name="Normal 2 2 2 5 2 21" xfId="21497" xr:uid="{00000000-0005-0000-0000-0000F9530000}"/>
    <cellStyle name="Normal 2 2 2 5 2 22" xfId="21498" xr:uid="{00000000-0005-0000-0000-0000FA530000}"/>
    <cellStyle name="Normal 2 2 2 5 2 3" xfId="21499" xr:uid="{00000000-0005-0000-0000-0000FB530000}"/>
    <cellStyle name="Normal 2 2 2 5 2 3 10" xfId="21500" xr:uid="{00000000-0005-0000-0000-0000FC530000}"/>
    <cellStyle name="Normal 2 2 2 5 2 3 11" xfId="21501" xr:uid="{00000000-0005-0000-0000-0000FD530000}"/>
    <cellStyle name="Normal 2 2 2 5 2 3 12" xfId="21502" xr:uid="{00000000-0005-0000-0000-0000FE530000}"/>
    <cellStyle name="Normal 2 2 2 5 2 3 13" xfId="21503" xr:uid="{00000000-0005-0000-0000-0000FF530000}"/>
    <cellStyle name="Normal 2 2 2 5 2 3 14" xfId="21504" xr:uid="{00000000-0005-0000-0000-000000540000}"/>
    <cellStyle name="Normal 2 2 2 5 2 3 2" xfId="21505" xr:uid="{00000000-0005-0000-0000-000001540000}"/>
    <cellStyle name="Normal 2 2 2 5 2 3 2 10" xfId="21506" xr:uid="{00000000-0005-0000-0000-000002540000}"/>
    <cellStyle name="Normal 2 2 2 5 2 3 2 2" xfId="21507" xr:uid="{00000000-0005-0000-0000-000003540000}"/>
    <cellStyle name="Normal 2 2 2 5 2 3 2 3" xfId="21508" xr:uid="{00000000-0005-0000-0000-000004540000}"/>
    <cellStyle name="Normal 2 2 2 5 2 3 2 4" xfId="21509" xr:uid="{00000000-0005-0000-0000-000005540000}"/>
    <cellStyle name="Normal 2 2 2 5 2 3 2 5" xfId="21510" xr:uid="{00000000-0005-0000-0000-000006540000}"/>
    <cellStyle name="Normal 2 2 2 5 2 3 2 6" xfId="21511" xr:uid="{00000000-0005-0000-0000-000007540000}"/>
    <cellStyle name="Normal 2 2 2 5 2 3 2 7" xfId="21512" xr:uid="{00000000-0005-0000-0000-000008540000}"/>
    <cellStyle name="Normal 2 2 2 5 2 3 2 8" xfId="21513" xr:uid="{00000000-0005-0000-0000-000009540000}"/>
    <cellStyle name="Normal 2 2 2 5 2 3 2 9" xfId="21514" xr:uid="{00000000-0005-0000-0000-00000A540000}"/>
    <cellStyle name="Normal 2 2 2 5 2 3 3" xfId="21515" xr:uid="{00000000-0005-0000-0000-00000B540000}"/>
    <cellStyle name="Normal 2 2 2 5 2 3 3 10" xfId="21516" xr:uid="{00000000-0005-0000-0000-00000C540000}"/>
    <cellStyle name="Normal 2 2 2 5 2 3 3 2" xfId="21517" xr:uid="{00000000-0005-0000-0000-00000D540000}"/>
    <cellStyle name="Normal 2 2 2 5 2 3 3 3" xfId="21518" xr:uid="{00000000-0005-0000-0000-00000E540000}"/>
    <cellStyle name="Normal 2 2 2 5 2 3 3 4" xfId="21519" xr:uid="{00000000-0005-0000-0000-00000F540000}"/>
    <cellStyle name="Normal 2 2 2 5 2 3 3 5" xfId="21520" xr:uid="{00000000-0005-0000-0000-000010540000}"/>
    <cellStyle name="Normal 2 2 2 5 2 3 3 6" xfId="21521" xr:uid="{00000000-0005-0000-0000-000011540000}"/>
    <cellStyle name="Normal 2 2 2 5 2 3 3 7" xfId="21522" xr:uid="{00000000-0005-0000-0000-000012540000}"/>
    <cellStyle name="Normal 2 2 2 5 2 3 3 8" xfId="21523" xr:uid="{00000000-0005-0000-0000-000013540000}"/>
    <cellStyle name="Normal 2 2 2 5 2 3 3 9" xfId="21524" xr:uid="{00000000-0005-0000-0000-000014540000}"/>
    <cellStyle name="Normal 2 2 2 5 2 3 4" xfId="21525" xr:uid="{00000000-0005-0000-0000-000015540000}"/>
    <cellStyle name="Normal 2 2 2 5 2 3 4 10" xfId="21526" xr:uid="{00000000-0005-0000-0000-000016540000}"/>
    <cellStyle name="Normal 2 2 2 5 2 3 4 2" xfId="21527" xr:uid="{00000000-0005-0000-0000-000017540000}"/>
    <cellStyle name="Normal 2 2 2 5 2 3 4 3" xfId="21528" xr:uid="{00000000-0005-0000-0000-000018540000}"/>
    <cellStyle name="Normal 2 2 2 5 2 3 4 4" xfId="21529" xr:uid="{00000000-0005-0000-0000-000019540000}"/>
    <cellStyle name="Normal 2 2 2 5 2 3 4 5" xfId="21530" xr:uid="{00000000-0005-0000-0000-00001A540000}"/>
    <cellStyle name="Normal 2 2 2 5 2 3 4 6" xfId="21531" xr:uid="{00000000-0005-0000-0000-00001B540000}"/>
    <cellStyle name="Normal 2 2 2 5 2 3 4 7" xfId="21532" xr:uid="{00000000-0005-0000-0000-00001C540000}"/>
    <cellStyle name="Normal 2 2 2 5 2 3 4 8" xfId="21533" xr:uid="{00000000-0005-0000-0000-00001D540000}"/>
    <cellStyle name="Normal 2 2 2 5 2 3 4 9" xfId="21534" xr:uid="{00000000-0005-0000-0000-00001E540000}"/>
    <cellStyle name="Normal 2 2 2 5 2 3 5" xfId="21535" xr:uid="{00000000-0005-0000-0000-00001F540000}"/>
    <cellStyle name="Normal 2 2 2 5 2 3 5 10" xfId="21536" xr:uid="{00000000-0005-0000-0000-000020540000}"/>
    <cellStyle name="Normal 2 2 2 5 2 3 5 2" xfId="21537" xr:uid="{00000000-0005-0000-0000-000021540000}"/>
    <cellStyle name="Normal 2 2 2 5 2 3 5 3" xfId="21538" xr:uid="{00000000-0005-0000-0000-000022540000}"/>
    <cellStyle name="Normal 2 2 2 5 2 3 5 4" xfId="21539" xr:uid="{00000000-0005-0000-0000-000023540000}"/>
    <cellStyle name="Normal 2 2 2 5 2 3 5 5" xfId="21540" xr:uid="{00000000-0005-0000-0000-000024540000}"/>
    <cellStyle name="Normal 2 2 2 5 2 3 5 6" xfId="21541" xr:uid="{00000000-0005-0000-0000-000025540000}"/>
    <cellStyle name="Normal 2 2 2 5 2 3 5 7" xfId="21542" xr:uid="{00000000-0005-0000-0000-000026540000}"/>
    <cellStyle name="Normal 2 2 2 5 2 3 5 8" xfId="21543" xr:uid="{00000000-0005-0000-0000-000027540000}"/>
    <cellStyle name="Normal 2 2 2 5 2 3 5 9" xfId="21544" xr:uid="{00000000-0005-0000-0000-000028540000}"/>
    <cellStyle name="Normal 2 2 2 5 2 3 6" xfId="21545" xr:uid="{00000000-0005-0000-0000-000029540000}"/>
    <cellStyle name="Normal 2 2 2 5 2 3 7" xfId="21546" xr:uid="{00000000-0005-0000-0000-00002A540000}"/>
    <cellStyle name="Normal 2 2 2 5 2 3 8" xfId="21547" xr:uid="{00000000-0005-0000-0000-00002B540000}"/>
    <cellStyle name="Normal 2 2 2 5 2 3 9" xfId="21548" xr:uid="{00000000-0005-0000-0000-00002C540000}"/>
    <cellStyle name="Normal 2 2 2 5 2 4" xfId="21549" xr:uid="{00000000-0005-0000-0000-00002D540000}"/>
    <cellStyle name="Normal 2 2 2 5 2 4 10" xfId="21550" xr:uid="{00000000-0005-0000-0000-00002E540000}"/>
    <cellStyle name="Normal 2 2 2 5 2 4 11" xfId="21551" xr:uid="{00000000-0005-0000-0000-00002F540000}"/>
    <cellStyle name="Normal 2 2 2 5 2 4 12" xfId="21552" xr:uid="{00000000-0005-0000-0000-000030540000}"/>
    <cellStyle name="Normal 2 2 2 5 2 4 13" xfId="21553" xr:uid="{00000000-0005-0000-0000-000031540000}"/>
    <cellStyle name="Normal 2 2 2 5 2 4 14" xfId="21554" xr:uid="{00000000-0005-0000-0000-000032540000}"/>
    <cellStyle name="Normal 2 2 2 5 2 4 2" xfId="21555" xr:uid="{00000000-0005-0000-0000-000033540000}"/>
    <cellStyle name="Normal 2 2 2 5 2 4 2 10" xfId="21556" xr:uid="{00000000-0005-0000-0000-000034540000}"/>
    <cellStyle name="Normal 2 2 2 5 2 4 2 2" xfId="21557" xr:uid="{00000000-0005-0000-0000-000035540000}"/>
    <cellStyle name="Normal 2 2 2 5 2 4 2 3" xfId="21558" xr:uid="{00000000-0005-0000-0000-000036540000}"/>
    <cellStyle name="Normal 2 2 2 5 2 4 2 4" xfId="21559" xr:uid="{00000000-0005-0000-0000-000037540000}"/>
    <cellStyle name="Normal 2 2 2 5 2 4 2 5" xfId="21560" xr:uid="{00000000-0005-0000-0000-000038540000}"/>
    <cellStyle name="Normal 2 2 2 5 2 4 2 6" xfId="21561" xr:uid="{00000000-0005-0000-0000-000039540000}"/>
    <cellStyle name="Normal 2 2 2 5 2 4 2 7" xfId="21562" xr:uid="{00000000-0005-0000-0000-00003A540000}"/>
    <cellStyle name="Normal 2 2 2 5 2 4 2 8" xfId="21563" xr:uid="{00000000-0005-0000-0000-00003B540000}"/>
    <cellStyle name="Normal 2 2 2 5 2 4 2 9" xfId="21564" xr:uid="{00000000-0005-0000-0000-00003C540000}"/>
    <cellStyle name="Normal 2 2 2 5 2 4 3" xfId="21565" xr:uid="{00000000-0005-0000-0000-00003D540000}"/>
    <cellStyle name="Normal 2 2 2 5 2 4 3 10" xfId="21566" xr:uid="{00000000-0005-0000-0000-00003E540000}"/>
    <cellStyle name="Normal 2 2 2 5 2 4 3 2" xfId="21567" xr:uid="{00000000-0005-0000-0000-00003F540000}"/>
    <cellStyle name="Normal 2 2 2 5 2 4 3 3" xfId="21568" xr:uid="{00000000-0005-0000-0000-000040540000}"/>
    <cellStyle name="Normal 2 2 2 5 2 4 3 4" xfId="21569" xr:uid="{00000000-0005-0000-0000-000041540000}"/>
    <cellStyle name="Normal 2 2 2 5 2 4 3 5" xfId="21570" xr:uid="{00000000-0005-0000-0000-000042540000}"/>
    <cellStyle name="Normal 2 2 2 5 2 4 3 6" xfId="21571" xr:uid="{00000000-0005-0000-0000-000043540000}"/>
    <cellStyle name="Normal 2 2 2 5 2 4 3 7" xfId="21572" xr:uid="{00000000-0005-0000-0000-000044540000}"/>
    <cellStyle name="Normal 2 2 2 5 2 4 3 8" xfId="21573" xr:uid="{00000000-0005-0000-0000-000045540000}"/>
    <cellStyle name="Normal 2 2 2 5 2 4 3 9" xfId="21574" xr:uid="{00000000-0005-0000-0000-000046540000}"/>
    <cellStyle name="Normal 2 2 2 5 2 4 4" xfId="21575" xr:uid="{00000000-0005-0000-0000-000047540000}"/>
    <cellStyle name="Normal 2 2 2 5 2 4 4 10" xfId="21576" xr:uid="{00000000-0005-0000-0000-000048540000}"/>
    <cellStyle name="Normal 2 2 2 5 2 4 4 2" xfId="21577" xr:uid="{00000000-0005-0000-0000-000049540000}"/>
    <cellStyle name="Normal 2 2 2 5 2 4 4 3" xfId="21578" xr:uid="{00000000-0005-0000-0000-00004A540000}"/>
    <cellStyle name="Normal 2 2 2 5 2 4 4 4" xfId="21579" xr:uid="{00000000-0005-0000-0000-00004B540000}"/>
    <cellStyle name="Normal 2 2 2 5 2 4 4 5" xfId="21580" xr:uid="{00000000-0005-0000-0000-00004C540000}"/>
    <cellStyle name="Normal 2 2 2 5 2 4 4 6" xfId="21581" xr:uid="{00000000-0005-0000-0000-00004D540000}"/>
    <cellStyle name="Normal 2 2 2 5 2 4 4 7" xfId="21582" xr:uid="{00000000-0005-0000-0000-00004E540000}"/>
    <cellStyle name="Normal 2 2 2 5 2 4 4 8" xfId="21583" xr:uid="{00000000-0005-0000-0000-00004F540000}"/>
    <cellStyle name="Normal 2 2 2 5 2 4 4 9" xfId="21584" xr:uid="{00000000-0005-0000-0000-000050540000}"/>
    <cellStyle name="Normal 2 2 2 5 2 4 5" xfId="21585" xr:uid="{00000000-0005-0000-0000-000051540000}"/>
    <cellStyle name="Normal 2 2 2 5 2 4 5 10" xfId="21586" xr:uid="{00000000-0005-0000-0000-000052540000}"/>
    <cellStyle name="Normal 2 2 2 5 2 4 5 2" xfId="21587" xr:uid="{00000000-0005-0000-0000-000053540000}"/>
    <cellStyle name="Normal 2 2 2 5 2 4 5 3" xfId="21588" xr:uid="{00000000-0005-0000-0000-000054540000}"/>
    <cellStyle name="Normal 2 2 2 5 2 4 5 4" xfId="21589" xr:uid="{00000000-0005-0000-0000-000055540000}"/>
    <cellStyle name="Normal 2 2 2 5 2 4 5 5" xfId="21590" xr:uid="{00000000-0005-0000-0000-000056540000}"/>
    <cellStyle name="Normal 2 2 2 5 2 4 5 6" xfId="21591" xr:uid="{00000000-0005-0000-0000-000057540000}"/>
    <cellStyle name="Normal 2 2 2 5 2 4 5 7" xfId="21592" xr:uid="{00000000-0005-0000-0000-000058540000}"/>
    <cellStyle name="Normal 2 2 2 5 2 4 5 8" xfId="21593" xr:uid="{00000000-0005-0000-0000-000059540000}"/>
    <cellStyle name="Normal 2 2 2 5 2 4 5 9" xfId="21594" xr:uid="{00000000-0005-0000-0000-00005A540000}"/>
    <cellStyle name="Normal 2 2 2 5 2 4 6" xfId="21595" xr:uid="{00000000-0005-0000-0000-00005B540000}"/>
    <cellStyle name="Normal 2 2 2 5 2 4 7" xfId="21596" xr:uid="{00000000-0005-0000-0000-00005C540000}"/>
    <cellStyle name="Normal 2 2 2 5 2 4 8" xfId="21597" xr:uid="{00000000-0005-0000-0000-00005D540000}"/>
    <cellStyle name="Normal 2 2 2 5 2 4 9" xfId="21598" xr:uid="{00000000-0005-0000-0000-00005E540000}"/>
    <cellStyle name="Normal 2 2 2 5 2 5" xfId="21599" xr:uid="{00000000-0005-0000-0000-00005F540000}"/>
    <cellStyle name="Normal 2 2 2 5 2 5 10" xfId="21600" xr:uid="{00000000-0005-0000-0000-000060540000}"/>
    <cellStyle name="Normal 2 2 2 5 2 5 11" xfId="21601" xr:uid="{00000000-0005-0000-0000-000061540000}"/>
    <cellStyle name="Normal 2 2 2 5 2 5 12" xfId="21602" xr:uid="{00000000-0005-0000-0000-000062540000}"/>
    <cellStyle name="Normal 2 2 2 5 2 5 13" xfId="21603" xr:uid="{00000000-0005-0000-0000-000063540000}"/>
    <cellStyle name="Normal 2 2 2 5 2 5 14" xfId="21604" xr:uid="{00000000-0005-0000-0000-000064540000}"/>
    <cellStyle name="Normal 2 2 2 5 2 5 2" xfId="21605" xr:uid="{00000000-0005-0000-0000-000065540000}"/>
    <cellStyle name="Normal 2 2 2 5 2 5 2 10" xfId="21606" xr:uid="{00000000-0005-0000-0000-000066540000}"/>
    <cellStyle name="Normal 2 2 2 5 2 5 2 2" xfId="21607" xr:uid="{00000000-0005-0000-0000-000067540000}"/>
    <cellStyle name="Normal 2 2 2 5 2 5 2 3" xfId="21608" xr:uid="{00000000-0005-0000-0000-000068540000}"/>
    <cellStyle name="Normal 2 2 2 5 2 5 2 4" xfId="21609" xr:uid="{00000000-0005-0000-0000-000069540000}"/>
    <cellStyle name="Normal 2 2 2 5 2 5 2 5" xfId="21610" xr:uid="{00000000-0005-0000-0000-00006A540000}"/>
    <cellStyle name="Normal 2 2 2 5 2 5 2 6" xfId="21611" xr:uid="{00000000-0005-0000-0000-00006B540000}"/>
    <cellStyle name="Normal 2 2 2 5 2 5 2 7" xfId="21612" xr:uid="{00000000-0005-0000-0000-00006C540000}"/>
    <cellStyle name="Normal 2 2 2 5 2 5 2 8" xfId="21613" xr:uid="{00000000-0005-0000-0000-00006D540000}"/>
    <cellStyle name="Normal 2 2 2 5 2 5 2 9" xfId="21614" xr:uid="{00000000-0005-0000-0000-00006E540000}"/>
    <cellStyle name="Normal 2 2 2 5 2 5 3" xfId="21615" xr:uid="{00000000-0005-0000-0000-00006F540000}"/>
    <cellStyle name="Normal 2 2 2 5 2 5 3 10" xfId="21616" xr:uid="{00000000-0005-0000-0000-000070540000}"/>
    <cellStyle name="Normal 2 2 2 5 2 5 3 2" xfId="21617" xr:uid="{00000000-0005-0000-0000-000071540000}"/>
    <cellStyle name="Normal 2 2 2 5 2 5 3 3" xfId="21618" xr:uid="{00000000-0005-0000-0000-000072540000}"/>
    <cellStyle name="Normal 2 2 2 5 2 5 3 4" xfId="21619" xr:uid="{00000000-0005-0000-0000-000073540000}"/>
    <cellStyle name="Normal 2 2 2 5 2 5 3 5" xfId="21620" xr:uid="{00000000-0005-0000-0000-000074540000}"/>
    <cellStyle name="Normal 2 2 2 5 2 5 3 6" xfId="21621" xr:uid="{00000000-0005-0000-0000-000075540000}"/>
    <cellStyle name="Normal 2 2 2 5 2 5 3 7" xfId="21622" xr:uid="{00000000-0005-0000-0000-000076540000}"/>
    <cellStyle name="Normal 2 2 2 5 2 5 3 8" xfId="21623" xr:uid="{00000000-0005-0000-0000-000077540000}"/>
    <cellStyle name="Normal 2 2 2 5 2 5 3 9" xfId="21624" xr:uid="{00000000-0005-0000-0000-000078540000}"/>
    <cellStyle name="Normal 2 2 2 5 2 5 4" xfId="21625" xr:uid="{00000000-0005-0000-0000-000079540000}"/>
    <cellStyle name="Normal 2 2 2 5 2 5 4 10" xfId="21626" xr:uid="{00000000-0005-0000-0000-00007A540000}"/>
    <cellStyle name="Normal 2 2 2 5 2 5 4 2" xfId="21627" xr:uid="{00000000-0005-0000-0000-00007B540000}"/>
    <cellStyle name="Normal 2 2 2 5 2 5 4 3" xfId="21628" xr:uid="{00000000-0005-0000-0000-00007C540000}"/>
    <cellStyle name="Normal 2 2 2 5 2 5 4 4" xfId="21629" xr:uid="{00000000-0005-0000-0000-00007D540000}"/>
    <cellStyle name="Normal 2 2 2 5 2 5 4 5" xfId="21630" xr:uid="{00000000-0005-0000-0000-00007E540000}"/>
    <cellStyle name="Normal 2 2 2 5 2 5 4 6" xfId="21631" xr:uid="{00000000-0005-0000-0000-00007F540000}"/>
    <cellStyle name="Normal 2 2 2 5 2 5 4 7" xfId="21632" xr:uid="{00000000-0005-0000-0000-000080540000}"/>
    <cellStyle name="Normal 2 2 2 5 2 5 4 8" xfId="21633" xr:uid="{00000000-0005-0000-0000-000081540000}"/>
    <cellStyle name="Normal 2 2 2 5 2 5 4 9" xfId="21634" xr:uid="{00000000-0005-0000-0000-000082540000}"/>
    <cellStyle name="Normal 2 2 2 5 2 5 5" xfId="21635" xr:uid="{00000000-0005-0000-0000-000083540000}"/>
    <cellStyle name="Normal 2 2 2 5 2 5 5 10" xfId="21636" xr:uid="{00000000-0005-0000-0000-000084540000}"/>
    <cellStyle name="Normal 2 2 2 5 2 5 5 2" xfId="21637" xr:uid="{00000000-0005-0000-0000-000085540000}"/>
    <cellStyle name="Normal 2 2 2 5 2 5 5 3" xfId="21638" xr:uid="{00000000-0005-0000-0000-000086540000}"/>
    <cellStyle name="Normal 2 2 2 5 2 5 5 4" xfId="21639" xr:uid="{00000000-0005-0000-0000-000087540000}"/>
    <cellStyle name="Normal 2 2 2 5 2 5 5 5" xfId="21640" xr:uid="{00000000-0005-0000-0000-000088540000}"/>
    <cellStyle name="Normal 2 2 2 5 2 5 5 6" xfId="21641" xr:uid="{00000000-0005-0000-0000-000089540000}"/>
    <cellStyle name="Normal 2 2 2 5 2 5 5 7" xfId="21642" xr:uid="{00000000-0005-0000-0000-00008A540000}"/>
    <cellStyle name="Normal 2 2 2 5 2 5 5 8" xfId="21643" xr:uid="{00000000-0005-0000-0000-00008B540000}"/>
    <cellStyle name="Normal 2 2 2 5 2 5 5 9" xfId="21644" xr:uid="{00000000-0005-0000-0000-00008C540000}"/>
    <cellStyle name="Normal 2 2 2 5 2 5 6" xfId="21645" xr:uid="{00000000-0005-0000-0000-00008D540000}"/>
    <cellStyle name="Normal 2 2 2 5 2 5 7" xfId="21646" xr:uid="{00000000-0005-0000-0000-00008E540000}"/>
    <cellStyle name="Normal 2 2 2 5 2 5 8" xfId="21647" xr:uid="{00000000-0005-0000-0000-00008F540000}"/>
    <cellStyle name="Normal 2 2 2 5 2 5 9" xfId="21648" xr:uid="{00000000-0005-0000-0000-000090540000}"/>
    <cellStyle name="Normal 2 2 2 5 2 6" xfId="21649" xr:uid="{00000000-0005-0000-0000-000091540000}"/>
    <cellStyle name="Normal 2 2 2 5 2 6 10" xfId="21650" xr:uid="{00000000-0005-0000-0000-000092540000}"/>
    <cellStyle name="Normal 2 2 2 5 2 6 11" xfId="21651" xr:uid="{00000000-0005-0000-0000-000093540000}"/>
    <cellStyle name="Normal 2 2 2 5 2 6 12" xfId="21652" xr:uid="{00000000-0005-0000-0000-000094540000}"/>
    <cellStyle name="Normal 2 2 2 5 2 6 13" xfId="21653" xr:uid="{00000000-0005-0000-0000-000095540000}"/>
    <cellStyle name="Normal 2 2 2 5 2 6 14" xfId="21654" xr:uid="{00000000-0005-0000-0000-000096540000}"/>
    <cellStyle name="Normal 2 2 2 5 2 6 2" xfId="21655" xr:uid="{00000000-0005-0000-0000-000097540000}"/>
    <cellStyle name="Normal 2 2 2 5 2 6 2 10" xfId="21656" xr:uid="{00000000-0005-0000-0000-000098540000}"/>
    <cellStyle name="Normal 2 2 2 5 2 6 2 2" xfId="21657" xr:uid="{00000000-0005-0000-0000-000099540000}"/>
    <cellStyle name="Normal 2 2 2 5 2 6 2 3" xfId="21658" xr:uid="{00000000-0005-0000-0000-00009A540000}"/>
    <cellStyle name="Normal 2 2 2 5 2 6 2 4" xfId="21659" xr:uid="{00000000-0005-0000-0000-00009B540000}"/>
    <cellStyle name="Normal 2 2 2 5 2 6 2 5" xfId="21660" xr:uid="{00000000-0005-0000-0000-00009C540000}"/>
    <cellStyle name="Normal 2 2 2 5 2 6 2 6" xfId="21661" xr:uid="{00000000-0005-0000-0000-00009D540000}"/>
    <cellStyle name="Normal 2 2 2 5 2 6 2 7" xfId="21662" xr:uid="{00000000-0005-0000-0000-00009E540000}"/>
    <cellStyle name="Normal 2 2 2 5 2 6 2 8" xfId="21663" xr:uid="{00000000-0005-0000-0000-00009F540000}"/>
    <cellStyle name="Normal 2 2 2 5 2 6 2 9" xfId="21664" xr:uid="{00000000-0005-0000-0000-0000A0540000}"/>
    <cellStyle name="Normal 2 2 2 5 2 6 3" xfId="21665" xr:uid="{00000000-0005-0000-0000-0000A1540000}"/>
    <cellStyle name="Normal 2 2 2 5 2 6 3 10" xfId="21666" xr:uid="{00000000-0005-0000-0000-0000A2540000}"/>
    <cellStyle name="Normal 2 2 2 5 2 6 3 2" xfId="21667" xr:uid="{00000000-0005-0000-0000-0000A3540000}"/>
    <cellStyle name="Normal 2 2 2 5 2 6 3 3" xfId="21668" xr:uid="{00000000-0005-0000-0000-0000A4540000}"/>
    <cellStyle name="Normal 2 2 2 5 2 6 3 4" xfId="21669" xr:uid="{00000000-0005-0000-0000-0000A5540000}"/>
    <cellStyle name="Normal 2 2 2 5 2 6 3 5" xfId="21670" xr:uid="{00000000-0005-0000-0000-0000A6540000}"/>
    <cellStyle name="Normal 2 2 2 5 2 6 3 6" xfId="21671" xr:uid="{00000000-0005-0000-0000-0000A7540000}"/>
    <cellStyle name="Normal 2 2 2 5 2 6 3 7" xfId="21672" xr:uid="{00000000-0005-0000-0000-0000A8540000}"/>
    <cellStyle name="Normal 2 2 2 5 2 6 3 8" xfId="21673" xr:uid="{00000000-0005-0000-0000-0000A9540000}"/>
    <cellStyle name="Normal 2 2 2 5 2 6 3 9" xfId="21674" xr:uid="{00000000-0005-0000-0000-0000AA540000}"/>
    <cellStyle name="Normal 2 2 2 5 2 6 4" xfId="21675" xr:uid="{00000000-0005-0000-0000-0000AB540000}"/>
    <cellStyle name="Normal 2 2 2 5 2 6 4 10" xfId="21676" xr:uid="{00000000-0005-0000-0000-0000AC540000}"/>
    <cellStyle name="Normal 2 2 2 5 2 6 4 2" xfId="21677" xr:uid="{00000000-0005-0000-0000-0000AD540000}"/>
    <cellStyle name="Normal 2 2 2 5 2 6 4 3" xfId="21678" xr:uid="{00000000-0005-0000-0000-0000AE540000}"/>
    <cellStyle name="Normal 2 2 2 5 2 6 4 4" xfId="21679" xr:uid="{00000000-0005-0000-0000-0000AF540000}"/>
    <cellStyle name="Normal 2 2 2 5 2 6 4 5" xfId="21680" xr:uid="{00000000-0005-0000-0000-0000B0540000}"/>
    <cellStyle name="Normal 2 2 2 5 2 6 4 6" xfId="21681" xr:uid="{00000000-0005-0000-0000-0000B1540000}"/>
    <cellStyle name="Normal 2 2 2 5 2 6 4 7" xfId="21682" xr:uid="{00000000-0005-0000-0000-0000B2540000}"/>
    <cellStyle name="Normal 2 2 2 5 2 6 4 8" xfId="21683" xr:uid="{00000000-0005-0000-0000-0000B3540000}"/>
    <cellStyle name="Normal 2 2 2 5 2 6 4 9" xfId="21684" xr:uid="{00000000-0005-0000-0000-0000B4540000}"/>
    <cellStyle name="Normal 2 2 2 5 2 6 5" xfId="21685" xr:uid="{00000000-0005-0000-0000-0000B5540000}"/>
    <cellStyle name="Normal 2 2 2 5 2 6 5 10" xfId="21686" xr:uid="{00000000-0005-0000-0000-0000B6540000}"/>
    <cellStyle name="Normal 2 2 2 5 2 6 5 2" xfId="21687" xr:uid="{00000000-0005-0000-0000-0000B7540000}"/>
    <cellStyle name="Normal 2 2 2 5 2 6 5 3" xfId="21688" xr:uid="{00000000-0005-0000-0000-0000B8540000}"/>
    <cellStyle name="Normal 2 2 2 5 2 6 5 4" xfId="21689" xr:uid="{00000000-0005-0000-0000-0000B9540000}"/>
    <cellStyle name="Normal 2 2 2 5 2 6 5 5" xfId="21690" xr:uid="{00000000-0005-0000-0000-0000BA540000}"/>
    <cellStyle name="Normal 2 2 2 5 2 6 5 6" xfId="21691" xr:uid="{00000000-0005-0000-0000-0000BB540000}"/>
    <cellStyle name="Normal 2 2 2 5 2 6 5 7" xfId="21692" xr:uid="{00000000-0005-0000-0000-0000BC540000}"/>
    <cellStyle name="Normal 2 2 2 5 2 6 5 8" xfId="21693" xr:uid="{00000000-0005-0000-0000-0000BD540000}"/>
    <cellStyle name="Normal 2 2 2 5 2 6 5 9" xfId="21694" xr:uid="{00000000-0005-0000-0000-0000BE540000}"/>
    <cellStyle name="Normal 2 2 2 5 2 6 6" xfId="21695" xr:uid="{00000000-0005-0000-0000-0000BF540000}"/>
    <cellStyle name="Normal 2 2 2 5 2 6 7" xfId="21696" xr:uid="{00000000-0005-0000-0000-0000C0540000}"/>
    <cellStyle name="Normal 2 2 2 5 2 6 8" xfId="21697" xr:uid="{00000000-0005-0000-0000-0000C1540000}"/>
    <cellStyle name="Normal 2 2 2 5 2 6 9" xfId="21698" xr:uid="{00000000-0005-0000-0000-0000C2540000}"/>
    <cellStyle name="Normal 2 2 2 5 2 7" xfId="21699" xr:uid="{00000000-0005-0000-0000-0000C3540000}"/>
    <cellStyle name="Normal 2 2 2 5 2 7 10" xfId="21700" xr:uid="{00000000-0005-0000-0000-0000C4540000}"/>
    <cellStyle name="Normal 2 2 2 5 2 7 11" xfId="21701" xr:uid="{00000000-0005-0000-0000-0000C5540000}"/>
    <cellStyle name="Normal 2 2 2 5 2 7 12" xfId="21702" xr:uid="{00000000-0005-0000-0000-0000C6540000}"/>
    <cellStyle name="Normal 2 2 2 5 2 7 13" xfId="21703" xr:uid="{00000000-0005-0000-0000-0000C7540000}"/>
    <cellStyle name="Normal 2 2 2 5 2 7 14" xfId="21704" xr:uid="{00000000-0005-0000-0000-0000C8540000}"/>
    <cellStyle name="Normal 2 2 2 5 2 7 2" xfId="21705" xr:uid="{00000000-0005-0000-0000-0000C9540000}"/>
    <cellStyle name="Normal 2 2 2 5 2 7 2 10" xfId="21706" xr:uid="{00000000-0005-0000-0000-0000CA540000}"/>
    <cellStyle name="Normal 2 2 2 5 2 7 2 2" xfId="21707" xr:uid="{00000000-0005-0000-0000-0000CB540000}"/>
    <cellStyle name="Normal 2 2 2 5 2 7 2 3" xfId="21708" xr:uid="{00000000-0005-0000-0000-0000CC540000}"/>
    <cellStyle name="Normal 2 2 2 5 2 7 2 4" xfId="21709" xr:uid="{00000000-0005-0000-0000-0000CD540000}"/>
    <cellStyle name="Normal 2 2 2 5 2 7 2 5" xfId="21710" xr:uid="{00000000-0005-0000-0000-0000CE540000}"/>
    <cellStyle name="Normal 2 2 2 5 2 7 2 6" xfId="21711" xr:uid="{00000000-0005-0000-0000-0000CF540000}"/>
    <cellStyle name="Normal 2 2 2 5 2 7 2 7" xfId="21712" xr:uid="{00000000-0005-0000-0000-0000D0540000}"/>
    <cellStyle name="Normal 2 2 2 5 2 7 2 8" xfId="21713" xr:uid="{00000000-0005-0000-0000-0000D1540000}"/>
    <cellStyle name="Normal 2 2 2 5 2 7 2 9" xfId="21714" xr:uid="{00000000-0005-0000-0000-0000D2540000}"/>
    <cellStyle name="Normal 2 2 2 5 2 7 3" xfId="21715" xr:uid="{00000000-0005-0000-0000-0000D3540000}"/>
    <cellStyle name="Normal 2 2 2 5 2 7 3 10" xfId="21716" xr:uid="{00000000-0005-0000-0000-0000D4540000}"/>
    <cellStyle name="Normal 2 2 2 5 2 7 3 2" xfId="21717" xr:uid="{00000000-0005-0000-0000-0000D5540000}"/>
    <cellStyle name="Normal 2 2 2 5 2 7 3 3" xfId="21718" xr:uid="{00000000-0005-0000-0000-0000D6540000}"/>
    <cellStyle name="Normal 2 2 2 5 2 7 3 4" xfId="21719" xr:uid="{00000000-0005-0000-0000-0000D7540000}"/>
    <cellStyle name="Normal 2 2 2 5 2 7 3 5" xfId="21720" xr:uid="{00000000-0005-0000-0000-0000D8540000}"/>
    <cellStyle name="Normal 2 2 2 5 2 7 3 6" xfId="21721" xr:uid="{00000000-0005-0000-0000-0000D9540000}"/>
    <cellStyle name="Normal 2 2 2 5 2 7 3 7" xfId="21722" xr:uid="{00000000-0005-0000-0000-0000DA540000}"/>
    <cellStyle name="Normal 2 2 2 5 2 7 3 8" xfId="21723" xr:uid="{00000000-0005-0000-0000-0000DB540000}"/>
    <cellStyle name="Normal 2 2 2 5 2 7 3 9" xfId="21724" xr:uid="{00000000-0005-0000-0000-0000DC540000}"/>
    <cellStyle name="Normal 2 2 2 5 2 7 4" xfId="21725" xr:uid="{00000000-0005-0000-0000-0000DD540000}"/>
    <cellStyle name="Normal 2 2 2 5 2 7 4 10" xfId="21726" xr:uid="{00000000-0005-0000-0000-0000DE540000}"/>
    <cellStyle name="Normal 2 2 2 5 2 7 4 2" xfId="21727" xr:uid="{00000000-0005-0000-0000-0000DF540000}"/>
    <cellStyle name="Normal 2 2 2 5 2 7 4 3" xfId="21728" xr:uid="{00000000-0005-0000-0000-0000E0540000}"/>
    <cellStyle name="Normal 2 2 2 5 2 7 4 4" xfId="21729" xr:uid="{00000000-0005-0000-0000-0000E1540000}"/>
    <cellStyle name="Normal 2 2 2 5 2 7 4 5" xfId="21730" xr:uid="{00000000-0005-0000-0000-0000E2540000}"/>
    <cellStyle name="Normal 2 2 2 5 2 7 4 6" xfId="21731" xr:uid="{00000000-0005-0000-0000-0000E3540000}"/>
    <cellStyle name="Normal 2 2 2 5 2 7 4 7" xfId="21732" xr:uid="{00000000-0005-0000-0000-0000E4540000}"/>
    <cellStyle name="Normal 2 2 2 5 2 7 4 8" xfId="21733" xr:uid="{00000000-0005-0000-0000-0000E5540000}"/>
    <cellStyle name="Normal 2 2 2 5 2 7 4 9" xfId="21734" xr:uid="{00000000-0005-0000-0000-0000E6540000}"/>
    <cellStyle name="Normal 2 2 2 5 2 7 5" xfId="21735" xr:uid="{00000000-0005-0000-0000-0000E7540000}"/>
    <cellStyle name="Normal 2 2 2 5 2 7 5 10" xfId="21736" xr:uid="{00000000-0005-0000-0000-0000E8540000}"/>
    <cellStyle name="Normal 2 2 2 5 2 7 5 2" xfId="21737" xr:uid="{00000000-0005-0000-0000-0000E9540000}"/>
    <cellStyle name="Normal 2 2 2 5 2 7 5 3" xfId="21738" xr:uid="{00000000-0005-0000-0000-0000EA540000}"/>
    <cellStyle name="Normal 2 2 2 5 2 7 5 4" xfId="21739" xr:uid="{00000000-0005-0000-0000-0000EB540000}"/>
    <cellStyle name="Normal 2 2 2 5 2 7 5 5" xfId="21740" xr:uid="{00000000-0005-0000-0000-0000EC540000}"/>
    <cellStyle name="Normal 2 2 2 5 2 7 5 6" xfId="21741" xr:uid="{00000000-0005-0000-0000-0000ED540000}"/>
    <cellStyle name="Normal 2 2 2 5 2 7 5 7" xfId="21742" xr:uid="{00000000-0005-0000-0000-0000EE540000}"/>
    <cellStyle name="Normal 2 2 2 5 2 7 5 8" xfId="21743" xr:uid="{00000000-0005-0000-0000-0000EF540000}"/>
    <cellStyle name="Normal 2 2 2 5 2 7 5 9" xfId="21744" xr:uid="{00000000-0005-0000-0000-0000F0540000}"/>
    <cellStyle name="Normal 2 2 2 5 2 7 6" xfId="21745" xr:uid="{00000000-0005-0000-0000-0000F1540000}"/>
    <cellStyle name="Normal 2 2 2 5 2 7 7" xfId="21746" xr:uid="{00000000-0005-0000-0000-0000F2540000}"/>
    <cellStyle name="Normal 2 2 2 5 2 7 8" xfId="21747" xr:uid="{00000000-0005-0000-0000-0000F3540000}"/>
    <cellStyle name="Normal 2 2 2 5 2 7 9" xfId="21748" xr:uid="{00000000-0005-0000-0000-0000F4540000}"/>
    <cellStyle name="Normal 2 2 2 5 2 8" xfId="21749" xr:uid="{00000000-0005-0000-0000-0000F5540000}"/>
    <cellStyle name="Normal 2 2 2 5 2 8 10" xfId="21750" xr:uid="{00000000-0005-0000-0000-0000F6540000}"/>
    <cellStyle name="Normal 2 2 2 5 2 8 11" xfId="21751" xr:uid="{00000000-0005-0000-0000-0000F7540000}"/>
    <cellStyle name="Normal 2 2 2 5 2 8 12" xfId="21752" xr:uid="{00000000-0005-0000-0000-0000F8540000}"/>
    <cellStyle name="Normal 2 2 2 5 2 8 13" xfId="21753" xr:uid="{00000000-0005-0000-0000-0000F9540000}"/>
    <cellStyle name="Normal 2 2 2 5 2 8 14" xfId="21754" xr:uid="{00000000-0005-0000-0000-0000FA540000}"/>
    <cellStyle name="Normal 2 2 2 5 2 8 2" xfId="21755" xr:uid="{00000000-0005-0000-0000-0000FB540000}"/>
    <cellStyle name="Normal 2 2 2 5 2 8 2 10" xfId="21756" xr:uid="{00000000-0005-0000-0000-0000FC540000}"/>
    <cellStyle name="Normal 2 2 2 5 2 8 2 2" xfId="21757" xr:uid="{00000000-0005-0000-0000-0000FD540000}"/>
    <cellStyle name="Normal 2 2 2 5 2 8 2 3" xfId="21758" xr:uid="{00000000-0005-0000-0000-0000FE540000}"/>
    <cellStyle name="Normal 2 2 2 5 2 8 2 4" xfId="21759" xr:uid="{00000000-0005-0000-0000-0000FF540000}"/>
    <cellStyle name="Normal 2 2 2 5 2 8 2 5" xfId="21760" xr:uid="{00000000-0005-0000-0000-000000550000}"/>
    <cellStyle name="Normal 2 2 2 5 2 8 2 6" xfId="21761" xr:uid="{00000000-0005-0000-0000-000001550000}"/>
    <cellStyle name="Normal 2 2 2 5 2 8 2 7" xfId="21762" xr:uid="{00000000-0005-0000-0000-000002550000}"/>
    <cellStyle name="Normal 2 2 2 5 2 8 2 8" xfId="21763" xr:uid="{00000000-0005-0000-0000-000003550000}"/>
    <cellStyle name="Normal 2 2 2 5 2 8 2 9" xfId="21764" xr:uid="{00000000-0005-0000-0000-000004550000}"/>
    <cellStyle name="Normal 2 2 2 5 2 8 3" xfId="21765" xr:uid="{00000000-0005-0000-0000-000005550000}"/>
    <cellStyle name="Normal 2 2 2 5 2 8 3 10" xfId="21766" xr:uid="{00000000-0005-0000-0000-000006550000}"/>
    <cellStyle name="Normal 2 2 2 5 2 8 3 2" xfId="21767" xr:uid="{00000000-0005-0000-0000-000007550000}"/>
    <cellStyle name="Normal 2 2 2 5 2 8 3 3" xfId="21768" xr:uid="{00000000-0005-0000-0000-000008550000}"/>
    <cellStyle name="Normal 2 2 2 5 2 8 3 4" xfId="21769" xr:uid="{00000000-0005-0000-0000-000009550000}"/>
    <cellStyle name="Normal 2 2 2 5 2 8 3 5" xfId="21770" xr:uid="{00000000-0005-0000-0000-00000A550000}"/>
    <cellStyle name="Normal 2 2 2 5 2 8 3 6" xfId="21771" xr:uid="{00000000-0005-0000-0000-00000B550000}"/>
    <cellStyle name="Normal 2 2 2 5 2 8 3 7" xfId="21772" xr:uid="{00000000-0005-0000-0000-00000C550000}"/>
    <cellStyle name="Normal 2 2 2 5 2 8 3 8" xfId="21773" xr:uid="{00000000-0005-0000-0000-00000D550000}"/>
    <cellStyle name="Normal 2 2 2 5 2 8 3 9" xfId="21774" xr:uid="{00000000-0005-0000-0000-00000E550000}"/>
    <cellStyle name="Normal 2 2 2 5 2 8 4" xfId="21775" xr:uid="{00000000-0005-0000-0000-00000F550000}"/>
    <cellStyle name="Normal 2 2 2 5 2 8 4 10" xfId="21776" xr:uid="{00000000-0005-0000-0000-000010550000}"/>
    <cellStyle name="Normal 2 2 2 5 2 8 4 2" xfId="21777" xr:uid="{00000000-0005-0000-0000-000011550000}"/>
    <cellStyle name="Normal 2 2 2 5 2 8 4 3" xfId="21778" xr:uid="{00000000-0005-0000-0000-000012550000}"/>
    <cellStyle name="Normal 2 2 2 5 2 8 4 4" xfId="21779" xr:uid="{00000000-0005-0000-0000-000013550000}"/>
    <cellStyle name="Normal 2 2 2 5 2 8 4 5" xfId="21780" xr:uid="{00000000-0005-0000-0000-000014550000}"/>
    <cellStyle name="Normal 2 2 2 5 2 8 4 6" xfId="21781" xr:uid="{00000000-0005-0000-0000-000015550000}"/>
    <cellStyle name="Normal 2 2 2 5 2 8 4 7" xfId="21782" xr:uid="{00000000-0005-0000-0000-000016550000}"/>
    <cellStyle name="Normal 2 2 2 5 2 8 4 8" xfId="21783" xr:uid="{00000000-0005-0000-0000-000017550000}"/>
    <cellStyle name="Normal 2 2 2 5 2 8 4 9" xfId="21784" xr:uid="{00000000-0005-0000-0000-000018550000}"/>
    <cellStyle name="Normal 2 2 2 5 2 8 5" xfId="21785" xr:uid="{00000000-0005-0000-0000-000019550000}"/>
    <cellStyle name="Normal 2 2 2 5 2 8 5 10" xfId="21786" xr:uid="{00000000-0005-0000-0000-00001A550000}"/>
    <cellStyle name="Normal 2 2 2 5 2 8 5 2" xfId="21787" xr:uid="{00000000-0005-0000-0000-00001B550000}"/>
    <cellStyle name="Normal 2 2 2 5 2 8 5 3" xfId="21788" xr:uid="{00000000-0005-0000-0000-00001C550000}"/>
    <cellStyle name="Normal 2 2 2 5 2 8 5 4" xfId="21789" xr:uid="{00000000-0005-0000-0000-00001D550000}"/>
    <cellStyle name="Normal 2 2 2 5 2 8 5 5" xfId="21790" xr:uid="{00000000-0005-0000-0000-00001E550000}"/>
    <cellStyle name="Normal 2 2 2 5 2 8 5 6" xfId="21791" xr:uid="{00000000-0005-0000-0000-00001F550000}"/>
    <cellStyle name="Normal 2 2 2 5 2 8 5 7" xfId="21792" xr:uid="{00000000-0005-0000-0000-000020550000}"/>
    <cellStyle name="Normal 2 2 2 5 2 8 5 8" xfId="21793" xr:uid="{00000000-0005-0000-0000-000021550000}"/>
    <cellStyle name="Normal 2 2 2 5 2 8 5 9" xfId="21794" xr:uid="{00000000-0005-0000-0000-000022550000}"/>
    <cellStyle name="Normal 2 2 2 5 2 8 6" xfId="21795" xr:uid="{00000000-0005-0000-0000-000023550000}"/>
    <cellStyle name="Normal 2 2 2 5 2 8 7" xfId="21796" xr:uid="{00000000-0005-0000-0000-000024550000}"/>
    <cellStyle name="Normal 2 2 2 5 2 8 8" xfId="21797" xr:uid="{00000000-0005-0000-0000-000025550000}"/>
    <cellStyle name="Normal 2 2 2 5 2 8 9" xfId="21798" xr:uid="{00000000-0005-0000-0000-000026550000}"/>
    <cellStyle name="Normal 2 2 2 5 2 9" xfId="21799" xr:uid="{00000000-0005-0000-0000-000027550000}"/>
    <cellStyle name="Normal 2 2 2 5 2 9 10" xfId="21800" xr:uid="{00000000-0005-0000-0000-000028550000}"/>
    <cellStyle name="Normal 2 2 2 5 2 9 11" xfId="21801" xr:uid="{00000000-0005-0000-0000-000029550000}"/>
    <cellStyle name="Normal 2 2 2 5 2 9 12" xfId="21802" xr:uid="{00000000-0005-0000-0000-00002A550000}"/>
    <cellStyle name="Normal 2 2 2 5 2 9 13" xfId="21803" xr:uid="{00000000-0005-0000-0000-00002B550000}"/>
    <cellStyle name="Normal 2 2 2 5 2 9 14" xfId="21804" xr:uid="{00000000-0005-0000-0000-00002C550000}"/>
    <cellStyle name="Normal 2 2 2 5 2 9 2" xfId="21805" xr:uid="{00000000-0005-0000-0000-00002D550000}"/>
    <cellStyle name="Normal 2 2 2 5 2 9 2 10" xfId="21806" xr:uid="{00000000-0005-0000-0000-00002E550000}"/>
    <cellStyle name="Normal 2 2 2 5 2 9 2 2" xfId="21807" xr:uid="{00000000-0005-0000-0000-00002F550000}"/>
    <cellStyle name="Normal 2 2 2 5 2 9 2 3" xfId="21808" xr:uid="{00000000-0005-0000-0000-000030550000}"/>
    <cellStyle name="Normal 2 2 2 5 2 9 2 4" xfId="21809" xr:uid="{00000000-0005-0000-0000-000031550000}"/>
    <cellStyle name="Normal 2 2 2 5 2 9 2 5" xfId="21810" xr:uid="{00000000-0005-0000-0000-000032550000}"/>
    <cellStyle name="Normal 2 2 2 5 2 9 2 6" xfId="21811" xr:uid="{00000000-0005-0000-0000-000033550000}"/>
    <cellStyle name="Normal 2 2 2 5 2 9 2 7" xfId="21812" xr:uid="{00000000-0005-0000-0000-000034550000}"/>
    <cellStyle name="Normal 2 2 2 5 2 9 2 8" xfId="21813" xr:uid="{00000000-0005-0000-0000-000035550000}"/>
    <cellStyle name="Normal 2 2 2 5 2 9 2 9" xfId="21814" xr:uid="{00000000-0005-0000-0000-000036550000}"/>
    <cellStyle name="Normal 2 2 2 5 2 9 3" xfId="21815" xr:uid="{00000000-0005-0000-0000-000037550000}"/>
    <cellStyle name="Normal 2 2 2 5 2 9 3 10" xfId="21816" xr:uid="{00000000-0005-0000-0000-000038550000}"/>
    <cellStyle name="Normal 2 2 2 5 2 9 3 2" xfId="21817" xr:uid="{00000000-0005-0000-0000-000039550000}"/>
    <cellStyle name="Normal 2 2 2 5 2 9 3 3" xfId="21818" xr:uid="{00000000-0005-0000-0000-00003A550000}"/>
    <cellStyle name="Normal 2 2 2 5 2 9 3 4" xfId="21819" xr:uid="{00000000-0005-0000-0000-00003B550000}"/>
    <cellStyle name="Normal 2 2 2 5 2 9 3 5" xfId="21820" xr:uid="{00000000-0005-0000-0000-00003C550000}"/>
    <cellStyle name="Normal 2 2 2 5 2 9 3 6" xfId="21821" xr:uid="{00000000-0005-0000-0000-00003D550000}"/>
    <cellStyle name="Normal 2 2 2 5 2 9 3 7" xfId="21822" xr:uid="{00000000-0005-0000-0000-00003E550000}"/>
    <cellStyle name="Normal 2 2 2 5 2 9 3 8" xfId="21823" xr:uid="{00000000-0005-0000-0000-00003F550000}"/>
    <cellStyle name="Normal 2 2 2 5 2 9 3 9" xfId="21824" xr:uid="{00000000-0005-0000-0000-000040550000}"/>
    <cellStyle name="Normal 2 2 2 5 2 9 4" xfId="21825" xr:uid="{00000000-0005-0000-0000-000041550000}"/>
    <cellStyle name="Normal 2 2 2 5 2 9 4 10" xfId="21826" xr:uid="{00000000-0005-0000-0000-000042550000}"/>
    <cellStyle name="Normal 2 2 2 5 2 9 4 2" xfId="21827" xr:uid="{00000000-0005-0000-0000-000043550000}"/>
    <cellStyle name="Normal 2 2 2 5 2 9 4 3" xfId="21828" xr:uid="{00000000-0005-0000-0000-000044550000}"/>
    <cellStyle name="Normal 2 2 2 5 2 9 4 4" xfId="21829" xr:uid="{00000000-0005-0000-0000-000045550000}"/>
    <cellStyle name="Normal 2 2 2 5 2 9 4 5" xfId="21830" xr:uid="{00000000-0005-0000-0000-000046550000}"/>
    <cellStyle name="Normal 2 2 2 5 2 9 4 6" xfId="21831" xr:uid="{00000000-0005-0000-0000-000047550000}"/>
    <cellStyle name="Normal 2 2 2 5 2 9 4 7" xfId="21832" xr:uid="{00000000-0005-0000-0000-000048550000}"/>
    <cellStyle name="Normal 2 2 2 5 2 9 4 8" xfId="21833" xr:uid="{00000000-0005-0000-0000-000049550000}"/>
    <cellStyle name="Normal 2 2 2 5 2 9 4 9" xfId="21834" xr:uid="{00000000-0005-0000-0000-00004A550000}"/>
    <cellStyle name="Normal 2 2 2 5 2 9 5" xfId="21835" xr:uid="{00000000-0005-0000-0000-00004B550000}"/>
    <cellStyle name="Normal 2 2 2 5 2 9 5 10" xfId="21836" xr:uid="{00000000-0005-0000-0000-00004C550000}"/>
    <cellStyle name="Normal 2 2 2 5 2 9 5 2" xfId="21837" xr:uid="{00000000-0005-0000-0000-00004D550000}"/>
    <cellStyle name="Normal 2 2 2 5 2 9 5 3" xfId="21838" xr:uid="{00000000-0005-0000-0000-00004E550000}"/>
    <cellStyle name="Normal 2 2 2 5 2 9 5 4" xfId="21839" xr:uid="{00000000-0005-0000-0000-00004F550000}"/>
    <cellStyle name="Normal 2 2 2 5 2 9 5 5" xfId="21840" xr:uid="{00000000-0005-0000-0000-000050550000}"/>
    <cellStyle name="Normal 2 2 2 5 2 9 5 6" xfId="21841" xr:uid="{00000000-0005-0000-0000-000051550000}"/>
    <cellStyle name="Normal 2 2 2 5 2 9 5 7" xfId="21842" xr:uid="{00000000-0005-0000-0000-000052550000}"/>
    <cellStyle name="Normal 2 2 2 5 2 9 5 8" xfId="21843" xr:uid="{00000000-0005-0000-0000-000053550000}"/>
    <cellStyle name="Normal 2 2 2 5 2 9 5 9" xfId="21844" xr:uid="{00000000-0005-0000-0000-000054550000}"/>
    <cellStyle name="Normal 2 2 2 5 2 9 6" xfId="21845" xr:uid="{00000000-0005-0000-0000-000055550000}"/>
    <cellStyle name="Normal 2 2 2 5 2 9 7" xfId="21846" xr:uid="{00000000-0005-0000-0000-000056550000}"/>
    <cellStyle name="Normal 2 2 2 5 2 9 8" xfId="21847" xr:uid="{00000000-0005-0000-0000-000057550000}"/>
    <cellStyle name="Normal 2 2 2 5 2 9 9" xfId="21848" xr:uid="{00000000-0005-0000-0000-000058550000}"/>
    <cellStyle name="Normal 2 2 2 5 20" xfId="21849" xr:uid="{00000000-0005-0000-0000-000059550000}"/>
    <cellStyle name="Normal 2 2 2 5 21" xfId="21850" xr:uid="{00000000-0005-0000-0000-00005A550000}"/>
    <cellStyle name="Normal 2 2 2 5 21 10" xfId="21851" xr:uid="{00000000-0005-0000-0000-00005B550000}"/>
    <cellStyle name="Normal 2 2 2 5 21 2" xfId="21852" xr:uid="{00000000-0005-0000-0000-00005C550000}"/>
    <cellStyle name="Normal 2 2 2 5 21 3" xfId="21853" xr:uid="{00000000-0005-0000-0000-00005D550000}"/>
    <cellStyle name="Normal 2 2 2 5 21 4" xfId="21854" xr:uid="{00000000-0005-0000-0000-00005E550000}"/>
    <cellStyle name="Normal 2 2 2 5 21 5" xfId="21855" xr:uid="{00000000-0005-0000-0000-00005F550000}"/>
    <cellStyle name="Normal 2 2 2 5 21 6" xfId="21856" xr:uid="{00000000-0005-0000-0000-000060550000}"/>
    <cellStyle name="Normal 2 2 2 5 21 7" xfId="21857" xr:uid="{00000000-0005-0000-0000-000061550000}"/>
    <cellStyle name="Normal 2 2 2 5 21 8" xfId="21858" xr:uid="{00000000-0005-0000-0000-000062550000}"/>
    <cellStyle name="Normal 2 2 2 5 21 9" xfId="21859" xr:uid="{00000000-0005-0000-0000-000063550000}"/>
    <cellStyle name="Normal 2 2 2 5 22" xfId="21860" xr:uid="{00000000-0005-0000-0000-000064550000}"/>
    <cellStyle name="Normal 2 2 2 5 22 10" xfId="21861" xr:uid="{00000000-0005-0000-0000-000065550000}"/>
    <cellStyle name="Normal 2 2 2 5 22 2" xfId="21862" xr:uid="{00000000-0005-0000-0000-000066550000}"/>
    <cellStyle name="Normal 2 2 2 5 22 3" xfId="21863" xr:uid="{00000000-0005-0000-0000-000067550000}"/>
    <cellStyle name="Normal 2 2 2 5 22 4" xfId="21864" xr:uid="{00000000-0005-0000-0000-000068550000}"/>
    <cellStyle name="Normal 2 2 2 5 22 5" xfId="21865" xr:uid="{00000000-0005-0000-0000-000069550000}"/>
    <cellStyle name="Normal 2 2 2 5 22 6" xfId="21866" xr:uid="{00000000-0005-0000-0000-00006A550000}"/>
    <cellStyle name="Normal 2 2 2 5 22 7" xfId="21867" xr:uid="{00000000-0005-0000-0000-00006B550000}"/>
    <cellStyle name="Normal 2 2 2 5 22 8" xfId="21868" xr:uid="{00000000-0005-0000-0000-00006C550000}"/>
    <cellStyle name="Normal 2 2 2 5 22 9" xfId="21869" xr:uid="{00000000-0005-0000-0000-00006D550000}"/>
    <cellStyle name="Normal 2 2 2 5 23" xfId="21870" xr:uid="{00000000-0005-0000-0000-00006E550000}"/>
    <cellStyle name="Normal 2 2 2 5 23 10" xfId="21871" xr:uid="{00000000-0005-0000-0000-00006F550000}"/>
    <cellStyle name="Normal 2 2 2 5 23 2" xfId="21872" xr:uid="{00000000-0005-0000-0000-000070550000}"/>
    <cellStyle name="Normal 2 2 2 5 23 3" xfId="21873" xr:uid="{00000000-0005-0000-0000-000071550000}"/>
    <cellStyle name="Normal 2 2 2 5 23 4" xfId="21874" xr:uid="{00000000-0005-0000-0000-000072550000}"/>
    <cellStyle name="Normal 2 2 2 5 23 5" xfId="21875" xr:uid="{00000000-0005-0000-0000-000073550000}"/>
    <cellStyle name="Normal 2 2 2 5 23 6" xfId="21876" xr:uid="{00000000-0005-0000-0000-000074550000}"/>
    <cellStyle name="Normal 2 2 2 5 23 7" xfId="21877" xr:uid="{00000000-0005-0000-0000-000075550000}"/>
    <cellStyle name="Normal 2 2 2 5 23 8" xfId="21878" xr:uid="{00000000-0005-0000-0000-000076550000}"/>
    <cellStyle name="Normal 2 2 2 5 23 9" xfId="21879" xr:uid="{00000000-0005-0000-0000-000077550000}"/>
    <cellStyle name="Normal 2 2 2 5 24" xfId="21880" xr:uid="{00000000-0005-0000-0000-000078550000}"/>
    <cellStyle name="Normal 2 2 2 5 24 10" xfId="21881" xr:uid="{00000000-0005-0000-0000-000079550000}"/>
    <cellStyle name="Normal 2 2 2 5 24 2" xfId="21882" xr:uid="{00000000-0005-0000-0000-00007A550000}"/>
    <cellStyle name="Normal 2 2 2 5 24 3" xfId="21883" xr:uid="{00000000-0005-0000-0000-00007B550000}"/>
    <cellStyle name="Normal 2 2 2 5 24 4" xfId="21884" xr:uid="{00000000-0005-0000-0000-00007C550000}"/>
    <cellStyle name="Normal 2 2 2 5 24 5" xfId="21885" xr:uid="{00000000-0005-0000-0000-00007D550000}"/>
    <cellStyle name="Normal 2 2 2 5 24 6" xfId="21886" xr:uid="{00000000-0005-0000-0000-00007E550000}"/>
    <cellStyle name="Normal 2 2 2 5 24 7" xfId="21887" xr:uid="{00000000-0005-0000-0000-00007F550000}"/>
    <cellStyle name="Normal 2 2 2 5 24 8" xfId="21888" xr:uid="{00000000-0005-0000-0000-000080550000}"/>
    <cellStyle name="Normal 2 2 2 5 24 9" xfId="21889" xr:uid="{00000000-0005-0000-0000-000081550000}"/>
    <cellStyle name="Normal 2 2 2 5 25" xfId="21890" xr:uid="{00000000-0005-0000-0000-000082550000}"/>
    <cellStyle name="Normal 2 2 2 5 26" xfId="21891" xr:uid="{00000000-0005-0000-0000-000083550000}"/>
    <cellStyle name="Normal 2 2 2 5 27" xfId="21892" xr:uid="{00000000-0005-0000-0000-000084550000}"/>
    <cellStyle name="Normal 2 2 2 5 28" xfId="21893" xr:uid="{00000000-0005-0000-0000-000085550000}"/>
    <cellStyle name="Normal 2 2 2 5 29" xfId="21894" xr:uid="{00000000-0005-0000-0000-000086550000}"/>
    <cellStyle name="Normal 2 2 2 5 3" xfId="21895" xr:uid="{00000000-0005-0000-0000-000087550000}"/>
    <cellStyle name="Normal 2 2 2 5 30" xfId="21896" xr:uid="{00000000-0005-0000-0000-000088550000}"/>
    <cellStyle name="Normal 2 2 2 5 31" xfId="21897" xr:uid="{00000000-0005-0000-0000-000089550000}"/>
    <cellStyle name="Normal 2 2 2 5 32" xfId="21898" xr:uid="{00000000-0005-0000-0000-00008A550000}"/>
    <cellStyle name="Normal 2 2 2 5 33" xfId="21899" xr:uid="{00000000-0005-0000-0000-00008B550000}"/>
    <cellStyle name="Normal 2 2 2 5 34" xfId="21900" xr:uid="{00000000-0005-0000-0000-00008C550000}"/>
    <cellStyle name="Normal 2 2 2 5 35" xfId="21901" xr:uid="{00000000-0005-0000-0000-00008D550000}"/>
    <cellStyle name="Normal 2 2 2 5 4" xfId="21902" xr:uid="{00000000-0005-0000-0000-00008E550000}"/>
    <cellStyle name="Normal 2 2 2 5 5" xfId="21903" xr:uid="{00000000-0005-0000-0000-00008F550000}"/>
    <cellStyle name="Normal 2 2 2 5 6" xfId="21904" xr:uid="{00000000-0005-0000-0000-000090550000}"/>
    <cellStyle name="Normal 2 2 2 5 7" xfId="21905" xr:uid="{00000000-0005-0000-0000-000091550000}"/>
    <cellStyle name="Normal 2 2 2 5 8" xfId="21906" xr:uid="{00000000-0005-0000-0000-000092550000}"/>
    <cellStyle name="Normal 2 2 2 5 9" xfId="21907" xr:uid="{00000000-0005-0000-0000-000093550000}"/>
    <cellStyle name="Normal 2 2 2 50" xfId="21908" xr:uid="{00000000-0005-0000-0000-000094550000}"/>
    <cellStyle name="Normal 2 2 2 51" xfId="21909" xr:uid="{00000000-0005-0000-0000-000095550000}"/>
    <cellStyle name="Normal 2 2 2 6" xfId="21910" xr:uid="{00000000-0005-0000-0000-000096550000}"/>
    <cellStyle name="Normal 2 2 2 6 10" xfId="21911" xr:uid="{00000000-0005-0000-0000-000097550000}"/>
    <cellStyle name="Normal 2 2 2 6 11" xfId="21912" xr:uid="{00000000-0005-0000-0000-000098550000}"/>
    <cellStyle name="Normal 2 2 2 6 12" xfId="21913" xr:uid="{00000000-0005-0000-0000-000099550000}"/>
    <cellStyle name="Normal 2 2 2 6 13" xfId="21914" xr:uid="{00000000-0005-0000-0000-00009A550000}"/>
    <cellStyle name="Normal 2 2 2 6 14" xfId="21915" xr:uid="{00000000-0005-0000-0000-00009B550000}"/>
    <cellStyle name="Normal 2 2 2 6 15" xfId="21916" xr:uid="{00000000-0005-0000-0000-00009C550000}"/>
    <cellStyle name="Normal 2 2 2 6 16" xfId="21917" xr:uid="{00000000-0005-0000-0000-00009D550000}"/>
    <cellStyle name="Normal 2 2 2 6 2" xfId="21918" xr:uid="{00000000-0005-0000-0000-00009E550000}"/>
    <cellStyle name="Normal 2 2 2 6 2 10" xfId="21919" xr:uid="{00000000-0005-0000-0000-00009F550000}"/>
    <cellStyle name="Normal 2 2 2 6 2 2" xfId="21920" xr:uid="{00000000-0005-0000-0000-0000A0550000}"/>
    <cellStyle name="Normal 2 2 2 6 2 3" xfId="21921" xr:uid="{00000000-0005-0000-0000-0000A1550000}"/>
    <cellStyle name="Normal 2 2 2 6 2 4" xfId="21922" xr:uid="{00000000-0005-0000-0000-0000A2550000}"/>
    <cellStyle name="Normal 2 2 2 6 2 5" xfId="21923" xr:uid="{00000000-0005-0000-0000-0000A3550000}"/>
    <cellStyle name="Normal 2 2 2 6 2 6" xfId="21924" xr:uid="{00000000-0005-0000-0000-0000A4550000}"/>
    <cellStyle name="Normal 2 2 2 6 2 7" xfId="21925" xr:uid="{00000000-0005-0000-0000-0000A5550000}"/>
    <cellStyle name="Normal 2 2 2 6 2 8" xfId="21926" xr:uid="{00000000-0005-0000-0000-0000A6550000}"/>
    <cellStyle name="Normal 2 2 2 6 2 9" xfId="21927" xr:uid="{00000000-0005-0000-0000-0000A7550000}"/>
    <cellStyle name="Normal 2 2 2 6 3" xfId="21928" xr:uid="{00000000-0005-0000-0000-0000A8550000}"/>
    <cellStyle name="Normal 2 2 2 6 3 10" xfId="21929" xr:uid="{00000000-0005-0000-0000-0000A9550000}"/>
    <cellStyle name="Normal 2 2 2 6 3 2" xfId="21930" xr:uid="{00000000-0005-0000-0000-0000AA550000}"/>
    <cellStyle name="Normal 2 2 2 6 3 3" xfId="21931" xr:uid="{00000000-0005-0000-0000-0000AB550000}"/>
    <cellStyle name="Normal 2 2 2 6 3 4" xfId="21932" xr:uid="{00000000-0005-0000-0000-0000AC550000}"/>
    <cellStyle name="Normal 2 2 2 6 3 5" xfId="21933" xr:uid="{00000000-0005-0000-0000-0000AD550000}"/>
    <cellStyle name="Normal 2 2 2 6 3 6" xfId="21934" xr:uid="{00000000-0005-0000-0000-0000AE550000}"/>
    <cellStyle name="Normal 2 2 2 6 3 7" xfId="21935" xr:uid="{00000000-0005-0000-0000-0000AF550000}"/>
    <cellStyle name="Normal 2 2 2 6 3 8" xfId="21936" xr:uid="{00000000-0005-0000-0000-0000B0550000}"/>
    <cellStyle name="Normal 2 2 2 6 3 9" xfId="21937" xr:uid="{00000000-0005-0000-0000-0000B1550000}"/>
    <cellStyle name="Normal 2 2 2 6 4" xfId="21938" xr:uid="{00000000-0005-0000-0000-0000B2550000}"/>
    <cellStyle name="Normal 2 2 2 6 4 10" xfId="21939" xr:uid="{00000000-0005-0000-0000-0000B3550000}"/>
    <cellStyle name="Normal 2 2 2 6 4 2" xfId="21940" xr:uid="{00000000-0005-0000-0000-0000B4550000}"/>
    <cellStyle name="Normal 2 2 2 6 4 3" xfId="21941" xr:uid="{00000000-0005-0000-0000-0000B5550000}"/>
    <cellStyle name="Normal 2 2 2 6 4 4" xfId="21942" xr:uid="{00000000-0005-0000-0000-0000B6550000}"/>
    <cellStyle name="Normal 2 2 2 6 4 5" xfId="21943" xr:uid="{00000000-0005-0000-0000-0000B7550000}"/>
    <cellStyle name="Normal 2 2 2 6 4 6" xfId="21944" xr:uid="{00000000-0005-0000-0000-0000B8550000}"/>
    <cellStyle name="Normal 2 2 2 6 4 7" xfId="21945" xr:uid="{00000000-0005-0000-0000-0000B9550000}"/>
    <cellStyle name="Normal 2 2 2 6 4 8" xfId="21946" xr:uid="{00000000-0005-0000-0000-0000BA550000}"/>
    <cellStyle name="Normal 2 2 2 6 4 9" xfId="21947" xr:uid="{00000000-0005-0000-0000-0000BB550000}"/>
    <cellStyle name="Normal 2 2 2 6 5" xfId="21948" xr:uid="{00000000-0005-0000-0000-0000BC550000}"/>
    <cellStyle name="Normal 2 2 2 6 5 10" xfId="21949" xr:uid="{00000000-0005-0000-0000-0000BD550000}"/>
    <cellStyle name="Normal 2 2 2 6 5 2" xfId="21950" xr:uid="{00000000-0005-0000-0000-0000BE550000}"/>
    <cellStyle name="Normal 2 2 2 6 5 3" xfId="21951" xr:uid="{00000000-0005-0000-0000-0000BF550000}"/>
    <cellStyle name="Normal 2 2 2 6 5 4" xfId="21952" xr:uid="{00000000-0005-0000-0000-0000C0550000}"/>
    <cellStyle name="Normal 2 2 2 6 5 5" xfId="21953" xr:uid="{00000000-0005-0000-0000-0000C1550000}"/>
    <cellStyle name="Normal 2 2 2 6 5 6" xfId="21954" xr:uid="{00000000-0005-0000-0000-0000C2550000}"/>
    <cellStyle name="Normal 2 2 2 6 5 7" xfId="21955" xr:uid="{00000000-0005-0000-0000-0000C3550000}"/>
    <cellStyle name="Normal 2 2 2 6 5 8" xfId="21956" xr:uid="{00000000-0005-0000-0000-0000C4550000}"/>
    <cellStyle name="Normal 2 2 2 6 5 9" xfId="21957" xr:uid="{00000000-0005-0000-0000-0000C5550000}"/>
    <cellStyle name="Normal 2 2 2 6 6" xfId="21958" xr:uid="{00000000-0005-0000-0000-0000C6550000}"/>
    <cellStyle name="Normal 2 2 2 6 7" xfId="21959" xr:uid="{00000000-0005-0000-0000-0000C7550000}"/>
    <cellStyle name="Normal 2 2 2 6 8" xfId="21960" xr:uid="{00000000-0005-0000-0000-0000C8550000}"/>
    <cellStyle name="Normal 2 2 2 6 9" xfId="21961" xr:uid="{00000000-0005-0000-0000-0000C9550000}"/>
    <cellStyle name="Normal 2 2 2 7" xfId="21962" xr:uid="{00000000-0005-0000-0000-0000CA550000}"/>
    <cellStyle name="Normal 2 2 2 7 10" xfId="21963" xr:uid="{00000000-0005-0000-0000-0000CB550000}"/>
    <cellStyle name="Normal 2 2 2 7 11" xfId="21964" xr:uid="{00000000-0005-0000-0000-0000CC550000}"/>
    <cellStyle name="Normal 2 2 2 7 12" xfId="21965" xr:uid="{00000000-0005-0000-0000-0000CD550000}"/>
    <cellStyle name="Normal 2 2 2 7 13" xfId="21966" xr:uid="{00000000-0005-0000-0000-0000CE550000}"/>
    <cellStyle name="Normal 2 2 2 7 14" xfId="21967" xr:uid="{00000000-0005-0000-0000-0000CF550000}"/>
    <cellStyle name="Normal 2 2 2 7 15" xfId="21968" xr:uid="{00000000-0005-0000-0000-0000D0550000}"/>
    <cellStyle name="Normal 2 2 2 7 16" xfId="21969" xr:uid="{00000000-0005-0000-0000-0000D1550000}"/>
    <cellStyle name="Normal 2 2 2 7 2" xfId="21970" xr:uid="{00000000-0005-0000-0000-0000D2550000}"/>
    <cellStyle name="Normal 2 2 2 7 2 10" xfId="21971" xr:uid="{00000000-0005-0000-0000-0000D3550000}"/>
    <cellStyle name="Normal 2 2 2 7 2 2" xfId="21972" xr:uid="{00000000-0005-0000-0000-0000D4550000}"/>
    <cellStyle name="Normal 2 2 2 7 2 3" xfId="21973" xr:uid="{00000000-0005-0000-0000-0000D5550000}"/>
    <cellStyle name="Normal 2 2 2 7 2 4" xfId="21974" xr:uid="{00000000-0005-0000-0000-0000D6550000}"/>
    <cellStyle name="Normal 2 2 2 7 2 5" xfId="21975" xr:uid="{00000000-0005-0000-0000-0000D7550000}"/>
    <cellStyle name="Normal 2 2 2 7 2 6" xfId="21976" xr:uid="{00000000-0005-0000-0000-0000D8550000}"/>
    <cellStyle name="Normal 2 2 2 7 2 7" xfId="21977" xr:uid="{00000000-0005-0000-0000-0000D9550000}"/>
    <cellStyle name="Normal 2 2 2 7 2 8" xfId="21978" xr:uid="{00000000-0005-0000-0000-0000DA550000}"/>
    <cellStyle name="Normal 2 2 2 7 2 9" xfId="21979" xr:uid="{00000000-0005-0000-0000-0000DB550000}"/>
    <cellStyle name="Normal 2 2 2 7 3" xfId="21980" xr:uid="{00000000-0005-0000-0000-0000DC550000}"/>
    <cellStyle name="Normal 2 2 2 7 3 10" xfId="21981" xr:uid="{00000000-0005-0000-0000-0000DD550000}"/>
    <cellStyle name="Normal 2 2 2 7 3 2" xfId="21982" xr:uid="{00000000-0005-0000-0000-0000DE550000}"/>
    <cellStyle name="Normal 2 2 2 7 3 3" xfId="21983" xr:uid="{00000000-0005-0000-0000-0000DF550000}"/>
    <cellStyle name="Normal 2 2 2 7 3 4" xfId="21984" xr:uid="{00000000-0005-0000-0000-0000E0550000}"/>
    <cellStyle name="Normal 2 2 2 7 3 5" xfId="21985" xr:uid="{00000000-0005-0000-0000-0000E1550000}"/>
    <cellStyle name="Normal 2 2 2 7 3 6" xfId="21986" xr:uid="{00000000-0005-0000-0000-0000E2550000}"/>
    <cellStyle name="Normal 2 2 2 7 3 7" xfId="21987" xr:uid="{00000000-0005-0000-0000-0000E3550000}"/>
    <cellStyle name="Normal 2 2 2 7 3 8" xfId="21988" xr:uid="{00000000-0005-0000-0000-0000E4550000}"/>
    <cellStyle name="Normal 2 2 2 7 3 9" xfId="21989" xr:uid="{00000000-0005-0000-0000-0000E5550000}"/>
    <cellStyle name="Normal 2 2 2 7 4" xfId="21990" xr:uid="{00000000-0005-0000-0000-0000E6550000}"/>
    <cellStyle name="Normal 2 2 2 7 4 10" xfId="21991" xr:uid="{00000000-0005-0000-0000-0000E7550000}"/>
    <cellStyle name="Normal 2 2 2 7 4 2" xfId="21992" xr:uid="{00000000-0005-0000-0000-0000E8550000}"/>
    <cellStyle name="Normal 2 2 2 7 4 3" xfId="21993" xr:uid="{00000000-0005-0000-0000-0000E9550000}"/>
    <cellStyle name="Normal 2 2 2 7 4 4" xfId="21994" xr:uid="{00000000-0005-0000-0000-0000EA550000}"/>
    <cellStyle name="Normal 2 2 2 7 4 5" xfId="21995" xr:uid="{00000000-0005-0000-0000-0000EB550000}"/>
    <cellStyle name="Normal 2 2 2 7 4 6" xfId="21996" xr:uid="{00000000-0005-0000-0000-0000EC550000}"/>
    <cellStyle name="Normal 2 2 2 7 4 7" xfId="21997" xr:uid="{00000000-0005-0000-0000-0000ED550000}"/>
    <cellStyle name="Normal 2 2 2 7 4 8" xfId="21998" xr:uid="{00000000-0005-0000-0000-0000EE550000}"/>
    <cellStyle name="Normal 2 2 2 7 4 9" xfId="21999" xr:uid="{00000000-0005-0000-0000-0000EF550000}"/>
    <cellStyle name="Normal 2 2 2 7 5" xfId="22000" xr:uid="{00000000-0005-0000-0000-0000F0550000}"/>
    <cellStyle name="Normal 2 2 2 7 5 10" xfId="22001" xr:uid="{00000000-0005-0000-0000-0000F1550000}"/>
    <cellStyle name="Normal 2 2 2 7 5 2" xfId="22002" xr:uid="{00000000-0005-0000-0000-0000F2550000}"/>
    <cellStyle name="Normal 2 2 2 7 5 3" xfId="22003" xr:uid="{00000000-0005-0000-0000-0000F3550000}"/>
    <cellStyle name="Normal 2 2 2 7 5 4" xfId="22004" xr:uid="{00000000-0005-0000-0000-0000F4550000}"/>
    <cellStyle name="Normal 2 2 2 7 5 5" xfId="22005" xr:uid="{00000000-0005-0000-0000-0000F5550000}"/>
    <cellStyle name="Normal 2 2 2 7 5 6" xfId="22006" xr:uid="{00000000-0005-0000-0000-0000F6550000}"/>
    <cellStyle name="Normal 2 2 2 7 5 7" xfId="22007" xr:uid="{00000000-0005-0000-0000-0000F7550000}"/>
    <cellStyle name="Normal 2 2 2 7 5 8" xfId="22008" xr:uid="{00000000-0005-0000-0000-0000F8550000}"/>
    <cellStyle name="Normal 2 2 2 7 5 9" xfId="22009" xr:uid="{00000000-0005-0000-0000-0000F9550000}"/>
    <cellStyle name="Normal 2 2 2 7 6" xfId="22010" xr:uid="{00000000-0005-0000-0000-0000FA550000}"/>
    <cellStyle name="Normal 2 2 2 7 7" xfId="22011" xr:uid="{00000000-0005-0000-0000-0000FB550000}"/>
    <cellStyle name="Normal 2 2 2 7 8" xfId="22012" xr:uid="{00000000-0005-0000-0000-0000FC550000}"/>
    <cellStyle name="Normal 2 2 2 7 9" xfId="22013" xr:uid="{00000000-0005-0000-0000-0000FD550000}"/>
    <cellStyle name="Normal 2 2 2 8" xfId="22014" xr:uid="{00000000-0005-0000-0000-0000FE550000}"/>
    <cellStyle name="Normal 2 2 2 8 10" xfId="22015" xr:uid="{00000000-0005-0000-0000-0000FF550000}"/>
    <cellStyle name="Normal 2 2 2 8 11" xfId="22016" xr:uid="{00000000-0005-0000-0000-000000560000}"/>
    <cellStyle name="Normal 2 2 2 8 12" xfId="22017" xr:uid="{00000000-0005-0000-0000-000001560000}"/>
    <cellStyle name="Normal 2 2 2 8 13" xfId="22018" xr:uid="{00000000-0005-0000-0000-000002560000}"/>
    <cellStyle name="Normal 2 2 2 8 14" xfId="22019" xr:uid="{00000000-0005-0000-0000-000003560000}"/>
    <cellStyle name="Normal 2 2 2 8 2" xfId="22020" xr:uid="{00000000-0005-0000-0000-000004560000}"/>
    <cellStyle name="Normal 2 2 2 8 2 10" xfId="22021" xr:uid="{00000000-0005-0000-0000-000005560000}"/>
    <cellStyle name="Normal 2 2 2 8 2 2" xfId="22022" xr:uid="{00000000-0005-0000-0000-000006560000}"/>
    <cellStyle name="Normal 2 2 2 8 2 3" xfId="22023" xr:uid="{00000000-0005-0000-0000-000007560000}"/>
    <cellStyle name="Normal 2 2 2 8 2 4" xfId="22024" xr:uid="{00000000-0005-0000-0000-000008560000}"/>
    <cellStyle name="Normal 2 2 2 8 2 5" xfId="22025" xr:uid="{00000000-0005-0000-0000-000009560000}"/>
    <cellStyle name="Normal 2 2 2 8 2 6" xfId="22026" xr:uid="{00000000-0005-0000-0000-00000A560000}"/>
    <cellStyle name="Normal 2 2 2 8 2 7" xfId="22027" xr:uid="{00000000-0005-0000-0000-00000B560000}"/>
    <cellStyle name="Normal 2 2 2 8 2 8" xfId="22028" xr:uid="{00000000-0005-0000-0000-00000C560000}"/>
    <cellStyle name="Normal 2 2 2 8 2 9" xfId="22029" xr:uid="{00000000-0005-0000-0000-00000D560000}"/>
    <cellStyle name="Normal 2 2 2 8 3" xfId="22030" xr:uid="{00000000-0005-0000-0000-00000E560000}"/>
    <cellStyle name="Normal 2 2 2 8 3 10" xfId="22031" xr:uid="{00000000-0005-0000-0000-00000F560000}"/>
    <cellStyle name="Normal 2 2 2 8 3 2" xfId="22032" xr:uid="{00000000-0005-0000-0000-000010560000}"/>
    <cellStyle name="Normal 2 2 2 8 3 3" xfId="22033" xr:uid="{00000000-0005-0000-0000-000011560000}"/>
    <cellStyle name="Normal 2 2 2 8 3 4" xfId="22034" xr:uid="{00000000-0005-0000-0000-000012560000}"/>
    <cellStyle name="Normal 2 2 2 8 3 5" xfId="22035" xr:uid="{00000000-0005-0000-0000-000013560000}"/>
    <cellStyle name="Normal 2 2 2 8 3 6" xfId="22036" xr:uid="{00000000-0005-0000-0000-000014560000}"/>
    <cellStyle name="Normal 2 2 2 8 3 7" xfId="22037" xr:uid="{00000000-0005-0000-0000-000015560000}"/>
    <cellStyle name="Normal 2 2 2 8 3 8" xfId="22038" xr:uid="{00000000-0005-0000-0000-000016560000}"/>
    <cellStyle name="Normal 2 2 2 8 3 9" xfId="22039" xr:uid="{00000000-0005-0000-0000-000017560000}"/>
    <cellStyle name="Normal 2 2 2 8 4" xfId="22040" xr:uid="{00000000-0005-0000-0000-000018560000}"/>
    <cellStyle name="Normal 2 2 2 8 4 10" xfId="22041" xr:uid="{00000000-0005-0000-0000-000019560000}"/>
    <cellStyle name="Normal 2 2 2 8 4 2" xfId="22042" xr:uid="{00000000-0005-0000-0000-00001A560000}"/>
    <cellStyle name="Normal 2 2 2 8 4 3" xfId="22043" xr:uid="{00000000-0005-0000-0000-00001B560000}"/>
    <cellStyle name="Normal 2 2 2 8 4 4" xfId="22044" xr:uid="{00000000-0005-0000-0000-00001C560000}"/>
    <cellStyle name="Normal 2 2 2 8 4 5" xfId="22045" xr:uid="{00000000-0005-0000-0000-00001D560000}"/>
    <cellStyle name="Normal 2 2 2 8 4 6" xfId="22046" xr:uid="{00000000-0005-0000-0000-00001E560000}"/>
    <cellStyle name="Normal 2 2 2 8 4 7" xfId="22047" xr:uid="{00000000-0005-0000-0000-00001F560000}"/>
    <cellStyle name="Normal 2 2 2 8 4 8" xfId="22048" xr:uid="{00000000-0005-0000-0000-000020560000}"/>
    <cellStyle name="Normal 2 2 2 8 4 9" xfId="22049" xr:uid="{00000000-0005-0000-0000-000021560000}"/>
    <cellStyle name="Normal 2 2 2 8 5" xfId="22050" xr:uid="{00000000-0005-0000-0000-000022560000}"/>
    <cellStyle name="Normal 2 2 2 8 5 10" xfId="22051" xr:uid="{00000000-0005-0000-0000-000023560000}"/>
    <cellStyle name="Normal 2 2 2 8 5 2" xfId="22052" xr:uid="{00000000-0005-0000-0000-000024560000}"/>
    <cellStyle name="Normal 2 2 2 8 5 3" xfId="22053" xr:uid="{00000000-0005-0000-0000-000025560000}"/>
    <cellStyle name="Normal 2 2 2 8 5 4" xfId="22054" xr:uid="{00000000-0005-0000-0000-000026560000}"/>
    <cellStyle name="Normal 2 2 2 8 5 5" xfId="22055" xr:uid="{00000000-0005-0000-0000-000027560000}"/>
    <cellStyle name="Normal 2 2 2 8 5 6" xfId="22056" xr:uid="{00000000-0005-0000-0000-000028560000}"/>
    <cellStyle name="Normal 2 2 2 8 5 7" xfId="22057" xr:uid="{00000000-0005-0000-0000-000029560000}"/>
    <cellStyle name="Normal 2 2 2 8 5 8" xfId="22058" xr:uid="{00000000-0005-0000-0000-00002A560000}"/>
    <cellStyle name="Normal 2 2 2 8 5 9" xfId="22059" xr:uid="{00000000-0005-0000-0000-00002B560000}"/>
    <cellStyle name="Normal 2 2 2 8 6" xfId="22060" xr:uid="{00000000-0005-0000-0000-00002C560000}"/>
    <cellStyle name="Normal 2 2 2 8 7" xfId="22061" xr:uid="{00000000-0005-0000-0000-00002D560000}"/>
    <cellStyle name="Normal 2 2 2 8 8" xfId="22062" xr:uid="{00000000-0005-0000-0000-00002E560000}"/>
    <cellStyle name="Normal 2 2 2 8 9" xfId="22063" xr:uid="{00000000-0005-0000-0000-00002F560000}"/>
    <cellStyle name="Normal 2 2 2 9" xfId="22064" xr:uid="{00000000-0005-0000-0000-000030560000}"/>
    <cellStyle name="Normal 2 2 2 9 10" xfId="22065" xr:uid="{00000000-0005-0000-0000-000031560000}"/>
    <cellStyle name="Normal 2 2 2 9 11" xfId="22066" xr:uid="{00000000-0005-0000-0000-000032560000}"/>
    <cellStyle name="Normal 2 2 2 9 12" xfId="22067" xr:uid="{00000000-0005-0000-0000-000033560000}"/>
    <cellStyle name="Normal 2 2 2 9 13" xfId="22068" xr:uid="{00000000-0005-0000-0000-000034560000}"/>
    <cellStyle name="Normal 2 2 2 9 14" xfId="22069" xr:uid="{00000000-0005-0000-0000-000035560000}"/>
    <cellStyle name="Normal 2 2 2 9 2" xfId="22070" xr:uid="{00000000-0005-0000-0000-000036560000}"/>
    <cellStyle name="Normal 2 2 2 9 2 10" xfId="22071" xr:uid="{00000000-0005-0000-0000-000037560000}"/>
    <cellStyle name="Normal 2 2 2 9 2 2" xfId="22072" xr:uid="{00000000-0005-0000-0000-000038560000}"/>
    <cellStyle name="Normal 2 2 2 9 2 3" xfId="22073" xr:uid="{00000000-0005-0000-0000-000039560000}"/>
    <cellStyle name="Normal 2 2 2 9 2 4" xfId="22074" xr:uid="{00000000-0005-0000-0000-00003A560000}"/>
    <cellStyle name="Normal 2 2 2 9 2 5" xfId="22075" xr:uid="{00000000-0005-0000-0000-00003B560000}"/>
    <cellStyle name="Normal 2 2 2 9 2 6" xfId="22076" xr:uid="{00000000-0005-0000-0000-00003C560000}"/>
    <cellStyle name="Normal 2 2 2 9 2 7" xfId="22077" xr:uid="{00000000-0005-0000-0000-00003D560000}"/>
    <cellStyle name="Normal 2 2 2 9 2 8" xfId="22078" xr:uid="{00000000-0005-0000-0000-00003E560000}"/>
    <cellStyle name="Normal 2 2 2 9 2 9" xfId="22079" xr:uid="{00000000-0005-0000-0000-00003F560000}"/>
    <cellStyle name="Normal 2 2 2 9 3" xfId="22080" xr:uid="{00000000-0005-0000-0000-000040560000}"/>
    <cellStyle name="Normal 2 2 2 9 3 10" xfId="22081" xr:uid="{00000000-0005-0000-0000-000041560000}"/>
    <cellStyle name="Normal 2 2 2 9 3 2" xfId="22082" xr:uid="{00000000-0005-0000-0000-000042560000}"/>
    <cellStyle name="Normal 2 2 2 9 3 3" xfId="22083" xr:uid="{00000000-0005-0000-0000-000043560000}"/>
    <cellStyle name="Normal 2 2 2 9 3 4" xfId="22084" xr:uid="{00000000-0005-0000-0000-000044560000}"/>
    <cellStyle name="Normal 2 2 2 9 3 5" xfId="22085" xr:uid="{00000000-0005-0000-0000-000045560000}"/>
    <cellStyle name="Normal 2 2 2 9 3 6" xfId="22086" xr:uid="{00000000-0005-0000-0000-000046560000}"/>
    <cellStyle name="Normal 2 2 2 9 3 7" xfId="22087" xr:uid="{00000000-0005-0000-0000-000047560000}"/>
    <cellStyle name="Normal 2 2 2 9 3 8" xfId="22088" xr:uid="{00000000-0005-0000-0000-000048560000}"/>
    <cellStyle name="Normal 2 2 2 9 3 9" xfId="22089" xr:uid="{00000000-0005-0000-0000-000049560000}"/>
    <cellStyle name="Normal 2 2 2 9 4" xfId="22090" xr:uid="{00000000-0005-0000-0000-00004A560000}"/>
    <cellStyle name="Normal 2 2 2 9 4 10" xfId="22091" xr:uid="{00000000-0005-0000-0000-00004B560000}"/>
    <cellStyle name="Normal 2 2 2 9 4 2" xfId="22092" xr:uid="{00000000-0005-0000-0000-00004C560000}"/>
    <cellStyle name="Normal 2 2 2 9 4 3" xfId="22093" xr:uid="{00000000-0005-0000-0000-00004D560000}"/>
    <cellStyle name="Normal 2 2 2 9 4 4" xfId="22094" xr:uid="{00000000-0005-0000-0000-00004E560000}"/>
    <cellStyle name="Normal 2 2 2 9 4 5" xfId="22095" xr:uid="{00000000-0005-0000-0000-00004F560000}"/>
    <cellStyle name="Normal 2 2 2 9 4 6" xfId="22096" xr:uid="{00000000-0005-0000-0000-000050560000}"/>
    <cellStyle name="Normal 2 2 2 9 4 7" xfId="22097" xr:uid="{00000000-0005-0000-0000-000051560000}"/>
    <cellStyle name="Normal 2 2 2 9 4 8" xfId="22098" xr:uid="{00000000-0005-0000-0000-000052560000}"/>
    <cellStyle name="Normal 2 2 2 9 4 9" xfId="22099" xr:uid="{00000000-0005-0000-0000-000053560000}"/>
    <cellStyle name="Normal 2 2 2 9 5" xfId="22100" xr:uid="{00000000-0005-0000-0000-000054560000}"/>
    <cellStyle name="Normal 2 2 2 9 5 10" xfId="22101" xr:uid="{00000000-0005-0000-0000-000055560000}"/>
    <cellStyle name="Normal 2 2 2 9 5 2" xfId="22102" xr:uid="{00000000-0005-0000-0000-000056560000}"/>
    <cellStyle name="Normal 2 2 2 9 5 3" xfId="22103" xr:uid="{00000000-0005-0000-0000-000057560000}"/>
    <cellStyle name="Normal 2 2 2 9 5 4" xfId="22104" xr:uid="{00000000-0005-0000-0000-000058560000}"/>
    <cellStyle name="Normal 2 2 2 9 5 5" xfId="22105" xr:uid="{00000000-0005-0000-0000-000059560000}"/>
    <cellStyle name="Normal 2 2 2 9 5 6" xfId="22106" xr:uid="{00000000-0005-0000-0000-00005A560000}"/>
    <cellStyle name="Normal 2 2 2 9 5 7" xfId="22107" xr:uid="{00000000-0005-0000-0000-00005B560000}"/>
    <cellStyle name="Normal 2 2 2 9 5 8" xfId="22108" xr:uid="{00000000-0005-0000-0000-00005C560000}"/>
    <cellStyle name="Normal 2 2 2 9 5 9" xfId="22109" xr:uid="{00000000-0005-0000-0000-00005D560000}"/>
    <cellStyle name="Normal 2 2 2 9 6" xfId="22110" xr:uid="{00000000-0005-0000-0000-00005E560000}"/>
    <cellStyle name="Normal 2 2 2 9 7" xfId="22111" xr:uid="{00000000-0005-0000-0000-00005F560000}"/>
    <cellStyle name="Normal 2 2 2 9 8" xfId="22112" xr:uid="{00000000-0005-0000-0000-000060560000}"/>
    <cellStyle name="Normal 2 2 2 9 9" xfId="22113" xr:uid="{00000000-0005-0000-0000-000061560000}"/>
    <cellStyle name="Normal 2 2 20" xfId="22114" xr:uid="{00000000-0005-0000-0000-000062560000}"/>
    <cellStyle name="Normal 2 2 21" xfId="22115" xr:uid="{00000000-0005-0000-0000-000063560000}"/>
    <cellStyle name="Normal 2 2 22" xfId="22116" xr:uid="{00000000-0005-0000-0000-000064560000}"/>
    <cellStyle name="Normal 2 2 23" xfId="22117" xr:uid="{00000000-0005-0000-0000-000065560000}"/>
    <cellStyle name="Normal 2 2 24" xfId="22118" xr:uid="{00000000-0005-0000-0000-000066560000}"/>
    <cellStyle name="Normal 2 2 25" xfId="22119" xr:uid="{00000000-0005-0000-0000-000067560000}"/>
    <cellStyle name="Normal 2 2 26" xfId="22120" xr:uid="{00000000-0005-0000-0000-000068560000}"/>
    <cellStyle name="Normal 2 2 27" xfId="22121" xr:uid="{00000000-0005-0000-0000-000069560000}"/>
    <cellStyle name="Normal 2 2 28" xfId="22122" xr:uid="{00000000-0005-0000-0000-00006A560000}"/>
    <cellStyle name="Normal 2 2 29" xfId="22123" xr:uid="{00000000-0005-0000-0000-00006B560000}"/>
    <cellStyle name="Normal 2 2 3" xfId="422" xr:uid="{00000000-0005-0000-0000-0000A6010000}"/>
    <cellStyle name="Normal 2 2 3 2" xfId="22124" xr:uid="{00000000-0005-0000-0000-00006C560000}"/>
    <cellStyle name="Normal 2 2 3 3" xfId="22125" xr:uid="{00000000-0005-0000-0000-00006D560000}"/>
    <cellStyle name="Normal 2 2 3 4" xfId="22126" xr:uid="{00000000-0005-0000-0000-00006E560000}"/>
    <cellStyle name="Normal 2 2 30" xfId="22127" xr:uid="{00000000-0005-0000-0000-00006F560000}"/>
    <cellStyle name="Normal 2 2 31" xfId="22128" xr:uid="{00000000-0005-0000-0000-000070560000}"/>
    <cellStyle name="Normal 2 2 32" xfId="22129" xr:uid="{00000000-0005-0000-0000-000071560000}"/>
    <cellStyle name="Normal 2 2 33" xfId="22130" xr:uid="{00000000-0005-0000-0000-000072560000}"/>
    <cellStyle name="Normal 2 2 34" xfId="22131" xr:uid="{00000000-0005-0000-0000-000073560000}"/>
    <cellStyle name="Normal 2 2 35" xfId="22132" xr:uid="{00000000-0005-0000-0000-000074560000}"/>
    <cellStyle name="Normal 2 2 36" xfId="22133" xr:uid="{00000000-0005-0000-0000-000075560000}"/>
    <cellStyle name="Normal 2 2 37" xfId="22134" xr:uid="{00000000-0005-0000-0000-000076560000}"/>
    <cellStyle name="Normal 2 2 38" xfId="22135" xr:uid="{00000000-0005-0000-0000-000077560000}"/>
    <cellStyle name="Normal 2 2 39" xfId="22136" xr:uid="{00000000-0005-0000-0000-000078560000}"/>
    <cellStyle name="Normal 2 2 4" xfId="423" xr:uid="{00000000-0005-0000-0000-0000A7010000}"/>
    <cellStyle name="Normal 2 2 4 10" xfId="22138" xr:uid="{00000000-0005-0000-0000-00007A560000}"/>
    <cellStyle name="Normal 2 2 4 10 10" xfId="22139" xr:uid="{00000000-0005-0000-0000-00007B560000}"/>
    <cellStyle name="Normal 2 2 4 10 11" xfId="22140" xr:uid="{00000000-0005-0000-0000-00007C560000}"/>
    <cellStyle name="Normal 2 2 4 10 12" xfId="22141" xr:uid="{00000000-0005-0000-0000-00007D560000}"/>
    <cellStyle name="Normal 2 2 4 10 13" xfId="22142" xr:uid="{00000000-0005-0000-0000-00007E560000}"/>
    <cellStyle name="Normal 2 2 4 10 14" xfId="22143" xr:uid="{00000000-0005-0000-0000-00007F560000}"/>
    <cellStyle name="Normal 2 2 4 10 2" xfId="22144" xr:uid="{00000000-0005-0000-0000-000080560000}"/>
    <cellStyle name="Normal 2 2 4 10 2 10" xfId="22145" xr:uid="{00000000-0005-0000-0000-000081560000}"/>
    <cellStyle name="Normal 2 2 4 10 2 2" xfId="22146" xr:uid="{00000000-0005-0000-0000-000082560000}"/>
    <cellStyle name="Normal 2 2 4 10 2 3" xfId="22147" xr:uid="{00000000-0005-0000-0000-000083560000}"/>
    <cellStyle name="Normal 2 2 4 10 2 4" xfId="22148" xr:uid="{00000000-0005-0000-0000-000084560000}"/>
    <cellStyle name="Normal 2 2 4 10 2 5" xfId="22149" xr:uid="{00000000-0005-0000-0000-000085560000}"/>
    <cellStyle name="Normal 2 2 4 10 2 6" xfId="22150" xr:uid="{00000000-0005-0000-0000-000086560000}"/>
    <cellStyle name="Normal 2 2 4 10 2 7" xfId="22151" xr:uid="{00000000-0005-0000-0000-000087560000}"/>
    <cellStyle name="Normal 2 2 4 10 2 8" xfId="22152" xr:uid="{00000000-0005-0000-0000-000088560000}"/>
    <cellStyle name="Normal 2 2 4 10 2 9" xfId="22153" xr:uid="{00000000-0005-0000-0000-000089560000}"/>
    <cellStyle name="Normal 2 2 4 10 3" xfId="22154" xr:uid="{00000000-0005-0000-0000-00008A560000}"/>
    <cellStyle name="Normal 2 2 4 10 3 10" xfId="22155" xr:uid="{00000000-0005-0000-0000-00008B560000}"/>
    <cellStyle name="Normal 2 2 4 10 3 2" xfId="22156" xr:uid="{00000000-0005-0000-0000-00008C560000}"/>
    <cellStyle name="Normal 2 2 4 10 3 3" xfId="22157" xr:uid="{00000000-0005-0000-0000-00008D560000}"/>
    <cellStyle name="Normal 2 2 4 10 3 4" xfId="22158" xr:uid="{00000000-0005-0000-0000-00008E560000}"/>
    <cellStyle name="Normal 2 2 4 10 3 5" xfId="22159" xr:uid="{00000000-0005-0000-0000-00008F560000}"/>
    <cellStyle name="Normal 2 2 4 10 3 6" xfId="22160" xr:uid="{00000000-0005-0000-0000-000090560000}"/>
    <cellStyle name="Normal 2 2 4 10 3 7" xfId="22161" xr:uid="{00000000-0005-0000-0000-000091560000}"/>
    <cellStyle name="Normal 2 2 4 10 3 8" xfId="22162" xr:uid="{00000000-0005-0000-0000-000092560000}"/>
    <cellStyle name="Normal 2 2 4 10 3 9" xfId="22163" xr:uid="{00000000-0005-0000-0000-000093560000}"/>
    <cellStyle name="Normal 2 2 4 10 4" xfId="22164" xr:uid="{00000000-0005-0000-0000-000094560000}"/>
    <cellStyle name="Normal 2 2 4 10 4 10" xfId="22165" xr:uid="{00000000-0005-0000-0000-000095560000}"/>
    <cellStyle name="Normal 2 2 4 10 4 2" xfId="22166" xr:uid="{00000000-0005-0000-0000-000096560000}"/>
    <cellStyle name="Normal 2 2 4 10 4 3" xfId="22167" xr:uid="{00000000-0005-0000-0000-000097560000}"/>
    <cellStyle name="Normal 2 2 4 10 4 4" xfId="22168" xr:uid="{00000000-0005-0000-0000-000098560000}"/>
    <cellStyle name="Normal 2 2 4 10 4 5" xfId="22169" xr:uid="{00000000-0005-0000-0000-000099560000}"/>
    <cellStyle name="Normal 2 2 4 10 4 6" xfId="22170" xr:uid="{00000000-0005-0000-0000-00009A560000}"/>
    <cellStyle name="Normal 2 2 4 10 4 7" xfId="22171" xr:uid="{00000000-0005-0000-0000-00009B560000}"/>
    <cellStyle name="Normal 2 2 4 10 4 8" xfId="22172" xr:uid="{00000000-0005-0000-0000-00009C560000}"/>
    <cellStyle name="Normal 2 2 4 10 4 9" xfId="22173" xr:uid="{00000000-0005-0000-0000-00009D560000}"/>
    <cellStyle name="Normal 2 2 4 10 5" xfId="22174" xr:uid="{00000000-0005-0000-0000-00009E560000}"/>
    <cellStyle name="Normal 2 2 4 10 5 10" xfId="22175" xr:uid="{00000000-0005-0000-0000-00009F560000}"/>
    <cellStyle name="Normal 2 2 4 10 5 2" xfId="22176" xr:uid="{00000000-0005-0000-0000-0000A0560000}"/>
    <cellStyle name="Normal 2 2 4 10 5 3" xfId="22177" xr:uid="{00000000-0005-0000-0000-0000A1560000}"/>
    <cellStyle name="Normal 2 2 4 10 5 4" xfId="22178" xr:uid="{00000000-0005-0000-0000-0000A2560000}"/>
    <cellStyle name="Normal 2 2 4 10 5 5" xfId="22179" xr:uid="{00000000-0005-0000-0000-0000A3560000}"/>
    <cellStyle name="Normal 2 2 4 10 5 6" xfId="22180" xr:uid="{00000000-0005-0000-0000-0000A4560000}"/>
    <cellStyle name="Normal 2 2 4 10 5 7" xfId="22181" xr:uid="{00000000-0005-0000-0000-0000A5560000}"/>
    <cellStyle name="Normal 2 2 4 10 5 8" xfId="22182" xr:uid="{00000000-0005-0000-0000-0000A6560000}"/>
    <cellStyle name="Normal 2 2 4 10 5 9" xfId="22183" xr:uid="{00000000-0005-0000-0000-0000A7560000}"/>
    <cellStyle name="Normal 2 2 4 10 6" xfId="22184" xr:uid="{00000000-0005-0000-0000-0000A8560000}"/>
    <cellStyle name="Normal 2 2 4 10 7" xfId="22185" xr:uid="{00000000-0005-0000-0000-0000A9560000}"/>
    <cellStyle name="Normal 2 2 4 10 8" xfId="22186" xr:uid="{00000000-0005-0000-0000-0000AA560000}"/>
    <cellStyle name="Normal 2 2 4 10 9" xfId="22187" xr:uid="{00000000-0005-0000-0000-0000AB560000}"/>
    <cellStyle name="Normal 2 2 4 11" xfId="22188" xr:uid="{00000000-0005-0000-0000-0000AC560000}"/>
    <cellStyle name="Normal 2 2 4 11 10" xfId="22189" xr:uid="{00000000-0005-0000-0000-0000AD560000}"/>
    <cellStyle name="Normal 2 2 4 11 11" xfId="22190" xr:uid="{00000000-0005-0000-0000-0000AE560000}"/>
    <cellStyle name="Normal 2 2 4 11 12" xfId="22191" xr:uid="{00000000-0005-0000-0000-0000AF560000}"/>
    <cellStyle name="Normal 2 2 4 11 13" xfId="22192" xr:uid="{00000000-0005-0000-0000-0000B0560000}"/>
    <cellStyle name="Normal 2 2 4 11 14" xfId="22193" xr:uid="{00000000-0005-0000-0000-0000B1560000}"/>
    <cellStyle name="Normal 2 2 4 11 2" xfId="22194" xr:uid="{00000000-0005-0000-0000-0000B2560000}"/>
    <cellStyle name="Normal 2 2 4 11 2 10" xfId="22195" xr:uid="{00000000-0005-0000-0000-0000B3560000}"/>
    <cellStyle name="Normal 2 2 4 11 2 2" xfId="22196" xr:uid="{00000000-0005-0000-0000-0000B4560000}"/>
    <cellStyle name="Normal 2 2 4 11 2 3" xfId="22197" xr:uid="{00000000-0005-0000-0000-0000B5560000}"/>
    <cellStyle name="Normal 2 2 4 11 2 4" xfId="22198" xr:uid="{00000000-0005-0000-0000-0000B6560000}"/>
    <cellStyle name="Normal 2 2 4 11 2 5" xfId="22199" xr:uid="{00000000-0005-0000-0000-0000B7560000}"/>
    <cellStyle name="Normal 2 2 4 11 2 6" xfId="22200" xr:uid="{00000000-0005-0000-0000-0000B8560000}"/>
    <cellStyle name="Normal 2 2 4 11 2 7" xfId="22201" xr:uid="{00000000-0005-0000-0000-0000B9560000}"/>
    <cellStyle name="Normal 2 2 4 11 2 8" xfId="22202" xr:uid="{00000000-0005-0000-0000-0000BA560000}"/>
    <cellStyle name="Normal 2 2 4 11 2 9" xfId="22203" xr:uid="{00000000-0005-0000-0000-0000BB560000}"/>
    <cellStyle name="Normal 2 2 4 11 3" xfId="22204" xr:uid="{00000000-0005-0000-0000-0000BC560000}"/>
    <cellStyle name="Normal 2 2 4 11 3 10" xfId="22205" xr:uid="{00000000-0005-0000-0000-0000BD560000}"/>
    <cellStyle name="Normal 2 2 4 11 3 2" xfId="22206" xr:uid="{00000000-0005-0000-0000-0000BE560000}"/>
    <cellStyle name="Normal 2 2 4 11 3 3" xfId="22207" xr:uid="{00000000-0005-0000-0000-0000BF560000}"/>
    <cellStyle name="Normal 2 2 4 11 3 4" xfId="22208" xr:uid="{00000000-0005-0000-0000-0000C0560000}"/>
    <cellStyle name="Normal 2 2 4 11 3 5" xfId="22209" xr:uid="{00000000-0005-0000-0000-0000C1560000}"/>
    <cellStyle name="Normal 2 2 4 11 3 6" xfId="22210" xr:uid="{00000000-0005-0000-0000-0000C2560000}"/>
    <cellStyle name="Normal 2 2 4 11 3 7" xfId="22211" xr:uid="{00000000-0005-0000-0000-0000C3560000}"/>
    <cellStyle name="Normal 2 2 4 11 3 8" xfId="22212" xr:uid="{00000000-0005-0000-0000-0000C4560000}"/>
    <cellStyle name="Normal 2 2 4 11 3 9" xfId="22213" xr:uid="{00000000-0005-0000-0000-0000C5560000}"/>
    <cellStyle name="Normal 2 2 4 11 4" xfId="22214" xr:uid="{00000000-0005-0000-0000-0000C6560000}"/>
    <cellStyle name="Normal 2 2 4 11 4 10" xfId="22215" xr:uid="{00000000-0005-0000-0000-0000C7560000}"/>
    <cellStyle name="Normal 2 2 4 11 4 2" xfId="22216" xr:uid="{00000000-0005-0000-0000-0000C8560000}"/>
    <cellStyle name="Normal 2 2 4 11 4 3" xfId="22217" xr:uid="{00000000-0005-0000-0000-0000C9560000}"/>
    <cellStyle name="Normal 2 2 4 11 4 4" xfId="22218" xr:uid="{00000000-0005-0000-0000-0000CA560000}"/>
    <cellStyle name="Normal 2 2 4 11 4 5" xfId="22219" xr:uid="{00000000-0005-0000-0000-0000CB560000}"/>
    <cellStyle name="Normal 2 2 4 11 4 6" xfId="22220" xr:uid="{00000000-0005-0000-0000-0000CC560000}"/>
    <cellStyle name="Normal 2 2 4 11 4 7" xfId="22221" xr:uid="{00000000-0005-0000-0000-0000CD560000}"/>
    <cellStyle name="Normal 2 2 4 11 4 8" xfId="22222" xr:uid="{00000000-0005-0000-0000-0000CE560000}"/>
    <cellStyle name="Normal 2 2 4 11 4 9" xfId="22223" xr:uid="{00000000-0005-0000-0000-0000CF560000}"/>
    <cellStyle name="Normal 2 2 4 11 5" xfId="22224" xr:uid="{00000000-0005-0000-0000-0000D0560000}"/>
    <cellStyle name="Normal 2 2 4 11 5 10" xfId="22225" xr:uid="{00000000-0005-0000-0000-0000D1560000}"/>
    <cellStyle name="Normal 2 2 4 11 5 2" xfId="22226" xr:uid="{00000000-0005-0000-0000-0000D2560000}"/>
    <cellStyle name="Normal 2 2 4 11 5 3" xfId="22227" xr:uid="{00000000-0005-0000-0000-0000D3560000}"/>
    <cellStyle name="Normal 2 2 4 11 5 4" xfId="22228" xr:uid="{00000000-0005-0000-0000-0000D4560000}"/>
    <cellStyle name="Normal 2 2 4 11 5 5" xfId="22229" xr:uid="{00000000-0005-0000-0000-0000D5560000}"/>
    <cellStyle name="Normal 2 2 4 11 5 6" xfId="22230" xr:uid="{00000000-0005-0000-0000-0000D6560000}"/>
    <cellStyle name="Normal 2 2 4 11 5 7" xfId="22231" xr:uid="{00000000-0005-0000-0000-0000D7560000}"/>
    <cellStyle name="Normal 2 2 4 11 5 8" xfId="22232" xr:uid="{00000000-0005-0000-0000-0000D8560000}"/>
    <cellStyle name="Normal 2 2 4 11 5 9" xfId="22233" xr:uid="{00000000-0005-0000-0000-0000D9560000}"/>
    <cellStyle name="Normal 2 2 4 11 6" xfId="22234" xr:uid="{00000000-0005-0000-0000-0000DA560000}"/>
    <cellStyle name="Normal 2 2 4 11 7" xfId="22235" xr:uid="{00000000-0005-0000-0000-0000DB560000}"/>
    <cellStyle name="Normal 2 2 4 11 8" xfId="22236" xr:uid="{00000000-0005-0000-0000-0000DC560000}"/>
    <cellStyle name="Normal 2 2 4 11 9" xfId="22237" xr:uid="{00000000-0005-0000-0000-0000DD560000}"/>
    <cellStyle name="Normal 2 2 4 12" xfId="22238" xr:uid="{00000000-0005-0000-0000-0000DE560000}"/>
    <cellStyle name="Normal 2 2 4 12 10" xfId="22239" xr:uid="{00000000-0005-0000-0000-0000DF560000}"/>
    <cellStyle name="Normal 2 2 4 12 11" xfId="22240" xr:uid="{00000000-0005-0000-0000-0000E0560000}"/>
    <cellStyle name="Normal 2 2 4 12 12" xfId="22241" xr:uid="{00000000-0005-0000-0000-0000E1560000}"/>
    <cellStyle name="Normal 2 2 4 12 13" xfId="22242" xr:uid="{00000000-0005-0000-0000-0000E2560000}"/>
    <cellStyle name="Normal 2 2 4 12 14" xfId="22243" xr:uid="{00000000-0005-0000-0000-0000E3560000}"/>
    <cellStyle name="Normal 2 2 4 12 2" xfId="22244" xr:uid="{00000000-0005-0000-0000-0000E4560000}"/>
    <cellStyle name="Normal 2 2 4 12 2 10" xfId="22245" xr:uid="{00000000-0005-0000-0000-0000E5560000}"/>
    <cellStyle name="Normal 2 2 4 12 2 2" xfId="22246" xr:uid="{00000000-0005-0000-0000-0000E6560000}"/>
    <cellStyle name="Normal 2 2 4 12 2 3" xfId="22247" xr:uid="{00000000-0005-0000-0000-0000E7560000}"/>
    <cellStyle name="Normal 2 2 4 12 2 4" xfId="22248" xr:uid="{00000000-0005-0000-0000-0000E8560000}"/>
    <cellStyle name="Normal 2 2 4 12 2 5" xfId="22249" xr:uid="{00000000-0005-0000-0000-0000E9560000}"/>
    <cellStyle name="Normal 2 2 4 12 2 6" xfId="22250" xr:uid="{00000000-0005-0000-0000-0000EA560000}"/>
    <cellStyle name="Normal 2 2 4 12 2 7" xfId="22251" xr:uid="{00000000-0005-0000-0000-0000EB560000}"/>
    <cellStyle name="Normal 2 2 4 12 2 8" xfId="22252" xr:uid="{00000000-0005-0000-0000-0000EC560000}"/>
    <cellStyle name="Normal 2 2 4 12 2 9" xfId="22253" xr:uid="{00000000-0005-0000-0000-0000ED560000}"/>
    <cellStyle name="Normal 2 2 4 12 3" xfId="22254" xr:uid="{00000000-0005-0000-0000-0000EE560000}"/>
    <cellStyle name="Normal 2 2 4 12 3 10" xfId="22255" xr:uid="{00000000-0005-0000-0000-0000EF560000}"/>
    <cellStyle name="Normal 2 2 4 12 3 2" xfId="22256" xr:uid="{00000000-0005-0000-0000-0000F0560000}"/>
    <cellStyle name="Normal 2 2 4 12 3 3" xfId="22257" xr:uid="{00000000-0005-0000-0000-0000F1560000}"/>
    <cellStyle name="Normal 2 2 4 12 3 4" xfId="22258" xr:uid="{00000000-0005-0000-0000-0000F2560000}"/>
    <cellStyle name="Normal 2 2 4 12 3 5" xfId="22259" xr:uid="{00000000-0005-0000-0000-0000F3560000}"/>
    <cellStyle name="Normal 2 2 4 12 3 6" xfId="22260" xr:uid="{00000000-0005-0000-0000-0000F4560000}"/>
    <cellStyle name="Normal 2 2 4 12 3 7" xfId="22261" xr:uid="{00000000-0005-0000-0000-0000F5560000}"/>
    <cellStyle name="Normal 2 2 4 12 3 8" xfId="22262" xr:uid="{00000000-0005-0000-0000-0000F6560000}"/>
    <cellStyle name="Normal 2 2 4 12 3 9" xfId="22263" xr:uid="{00000000-0005-0000-0000-0000F7560000}"/>
    <cellStyle name="Normal 2 2 4 12 4" xfId="22264" xr:uid="{00000000-0005-0000-0000-0000F8560000}"/>
    <cellStyle name="Normal 2 2 4 12 4 10" xfId="22265" xr:uid="{00000000-0005-0000-0000-0000F9560000}"/>
    <cellStyle name="Normal 2 2 4 12 4 2" xfId="22266" xr:uid="{00000000-0005-0000-0000-0000FA560000}"/>
    <cellStyle name="Normal 2 2 4 12 4 3" xfId="22267" xr:uid="{00000000-0005-0000-0000-0000FB560000}"/>
    <cellStyle name="Normal 2 2 4 12 4 4" xfId="22268" xr:uid="{00000000-0005-0000-0000-0000FC560000}"/>
    <cellStyle name="Normal 2 2 4 12 4 5" xfId="22269" xr:uid="{00000000-0005-0000-0000-0000FD560000}"/>
    <cellStyle name="Normal 2 2 4 12 4 6" xfId="22270" xr:uid="{00000000-0005-0000-0000-0000FE560000}"/>
    <cellStyle name="Normal 2 2 4 12 4 7" xfId="22271" xr:uid="{00000000-0005-0000-0000-0000FF560000}"/>
    <cellStyle name="Normal 2 2 4 12 4 8" xfId="22272" xr:uid="{00000000-0005-0000-0000-000000570000}"/>
    <cellStyle name="Normal 2 2 4 12 4 9" xfId="22273" xr:uid="{00000000-0005-0000-0000-000001570000}"/>
    <cellStyle name="Normal 2 2 4 12 5" xfId="22274" xr:uid="{00000000-0005-0000-0000-000002570000}"/>
    <cellStyle name="Normal 2 2 4 12 5 10" xfId="22275" xr:uid="{00000000-0005-0000-0000-000003570000}"/>
    <cellStyle name="Normal 2 2 4 12 5 2" xfId="22276" xr:uid="{00000000-0005-0000-0000-000004570000}"/>
    <cellStyle name="Normal 2 2 4 12 5 3" xfId="22277" xr:uid="{00000000-0005-0000-0000-000005570000}"/>
    <cellStyle name="Normal 2 2 4 12 5 4" xfId="22278" xr:uid="{00000000-0005-0000-0000-000006570000}"/>
    <cellStyle name="Normal 2 2 4 12 5 5" xfId="22279" xr:uid="{00000000-0005-0000-0000-000007570000}"/>
    <cellStyle name="Normal 2 2 4 12 5 6" xfId="22280" xr:uid="{00000000-0005-0000-0000-000008570000}"/>
    <cellStyle name="Normal 2 2 4 12 5 7" xfId="22281" xr:uid="{00000000-0005-0000-0000-000009570000}"/>
    <cellStyle name="Normal 2 2 4 12 5 8" xfId="22282" xr:uid="{00000000-0005-0000-0000-00000A570000}"/>
    <cellStyle name="Normal 2 2 4 12 5 9" xfId="22283" xr:uid="{00000000-0005-0000-0000-00000B570000}"/>
    <cellStyle name="Normal 2 2 4 12 6" xfId="22284" xr:uid="{00000000-0005-0000-0000-00000C570000}"/>
    <cellStyle name="Normal 2 2 4 12 7" xfId="22285" xr:uid="{00000000-0005-0000-0000-00000D570000}"/>
    <cellStyle name="Normal 2 2 4 12 8" xfId="22286" xr:uid="{00000000-0005-0000-0000-00000E570000}"/>
    <cellStyle name="Normal 2 2 4 12 9" xfId="22287" xr:uid="{00000000-0005-0000-0000-00000F570000}"/>
    <cellStyle name="Normal 2 2 4 13" xfId="22288" xr:uid="{00000000-0005-0000-0000-000010570000}"/>
    <cellStyle name="Normal 2 2 4 13 10" xfId="22289" xr:uid="{00000000-0005-0000-0000-000011570000}"/>
    <cellStyle name="Normal 2 2 4 13 11" xfId="22290" xr:uid="{00000000-0005-0000-0000-000012570000}"/>
    <cellStyle name="Normal 2 2 4 13 12" xfId="22291" xr:uid="{00000000-0005-0000-0000-000013570000}"/>
    <cellStyle name="Normal 2 2 4 13 13" xfId="22292" xr:uid="{00000000-0005-0000-0000-000014570000}"/>
    <cellStyle name="Normal 2 2 4 13 14" xfId="22293" xr:uid="{00000000-0005-0000-0000-000015570000}"/>
    <cellStyle name="Normal 2 2 4 13 2" xfId="22294" xr:uid="{00000000-0005-0000-0000-000016570000}"/>
    <cellStyle name="Normal 2 2 4 13 2 10" xfId="22295" xr:uid="{00000000-0005-0000-0000-000017570000}"/>
    <cellStyle name="Normal 2 2 4 13 2 2" xfId="22296" xr:uid="{00000000-0005-0000-0000-000018570000}"/>
    <cellStyle name="Normal 2 2 4 13 2 3" xfId="22297" xr:uid="{00000000-0005-0000-0000-000019570000}"/>
    <cellStyle name="Normal 2 2 4 13 2 4" xfId="22298" xr:uid="{00000000-0005-0000-0000-00001A570000}"/>
    <cellStyle name="Normal 2 2 4 13 2 5" xfId="22299" xr:uid="{00000000-0005-0000-0000-00001B570000}"/>
    <cellStyle name="Normal 2 2 4 13 2 6" xfId="22300" xr:uid="{00000000-0005-0000-0000-00001C570000}"/>
    <cellStyle name="Normal 2 2 4 13 2 7" xfId="22301" xr:uid="{00000000-0005-0000-0000-00001D570000}"/>
    <cellStyle name="Normal 2 2 4 13 2 8" xfId="22302" xr:uid="{00000000-0005-0000-0000-00001E570000}"/>
    <cellStyle name="Normal 2 2 4 13 2 9" xfId="22303" xr:uid="{00000000-0005-0000-0000-00001F570000}"/>
    <cellStyle name="Normal 2 2 4 13 3" xfId="22304" xr:uid="{00000000-0005-0000-0000-000020570000}"/>
    <cellStyle name="Normal 2 2 4 13 3 10" xfId="22305" xr:uid="{00000000-0005-0000-0000-000021570000}"/>
    <cellStyle name="Normal 2 2 4 13 3 2" xfId="22306" xr:uid="{00000000-0005-0000-0000-000022570000}"/>
    <cellStyle name="Normal 2 2 4 13 3 3" xfId="22307" xr:uid="{00000000-0005-0000-0000-000023570000}"/>
    <cellStyle name="Normal 2 2 4 13 3 4" xfId="22308" xr:uid="{00000000-0005-0000-0000-000024570000}"/>
    <cellStyle name="Normal 2 2 4 13 3 5" xfId="22309" xr:uid="{00000000-0005-0000-0000-000025570000}"/>
    <cellStyle name="Normal 2 2 4 13 3 6" xfId="22310" xr:uid="{00000000-0005-0000-0000-000026570000}"/>
    <cellStyle name="Normal 2 2 4 13 3 7" xfId="22311" xr:uid="{00000000-0005-0000-0000-000027570000}"/>
    <cellStyle name="Normal 2 2 4 13 3 8" xfId="22312" xr:uid="{00000000-0005-0000-0000-000028570000}"/>
    <cellStyle name="Normal 2 2 4 13 3 9" xfId="22313" xr:uid="{00000000-0005-0000-0000-000029570000}"/>
    <cellStyle name="Normal 2 2 4 13 4" xfId="22314" xr:uid="{00000000-0005-0000-0000-00002A570000}"/>
    <cellStyle name="Normal 2 2 4 13 4 10" xfId="22315" xr:uid="{00000000-0005-0000-0000-00002B570000}"/>
    <cellStyle name="Normal 2 2 4 13 4 2" xfId="22316" xr:uid="{00000000-0005-0000-0000-00002C570000}"/>
    <cellStyle name="Normal 2 2 4 13 4 3" xfId="22317" xr:uid="{00000000-0005-0000-0000-00002D570000}"/>
    <cellStyle name="Normal 2 2 4 13 4 4" xfId="22318" xr:uid="{00000000-0005-0000-0000-00002E570000}"/>
    <cellStyle name="Normal 2 2 4 13 4 5" xfId="22319" xr:uid="{00000000-0005-0000-0000-00002F570000}"/>
    <cellStyle name="Normal 2 2 4 13 4 6" xfId="22320" xr:uid="{00000000-0005-0000-0000-000030570000}"/>
    <cellStyle name="Normal 2 2 4 13 4 7" xfId="22321" xr:uid="{00000000-0005-0000-0000-000031570000}"/>
    <cellStyle name="Normal 2 2 4 13 4 8" xfId="22322" xr:uid="{00000000-0005-0000-0000-000032570000}"/>
    <cellStyle name="Normal 2 2 4 13 4 9" xfId="22323" xr:uid="{00000000-0005-0000-0000-000033570000}"/>
    <cellStyle name="Normal 2 2 4 13 5" xfId="22324" xr:uid="{00000000-0005-0000-0000-000034570000}"/>
    <cellStyle name="Normal 2 2 4 13 5 10" xfId="22325" xr:uid="{00000000-0005-0000-0000-000035570000}"/>
    <cellStyle name="Normal 2 2 4 13 5 2" xfId="22326" xr:uid="{00000000-0005-0000-0000-000036570000}"/>
    <cellStyle name="Normal 2 2 4 13 5 3" xfId="22327" xr:uid="{00000000-0005-0000-0000-000037570000}"/>
    <cellStyle name="Normal 2 2 4 13 5 4" xfId="22328" xr:uid="{00000000-0005-0000-0000-000038570000}"/>
    <cellStyle name="Normal 2 2 4 13 5 5" xfId="22329" xr:uid="{00000000-0005-0000-0000-000039570000}"/>
    <cellStyle name="Normal 2 2 4 13 5 6" xfId="22330" xr:uid="{00000000-0005-0000-0000-00003A570000}"/>
    <cellStyle name="Normal 2 2 4 13 5 7" xfId="22331" xr:uid="{00000000-0005-0000-0000-00003B570000}"/>
    <cellStyle name="Normal 2 2 4 13 5 8" xfId="22332" xr:uid="{00000000-0005-0000-0000-00003C570000}"/>
    <cellStyle name="Normal 2 2 4 13 5 9" xfId="22333" xr:uid="{00000000-0005-0000-0000-00003D570000}"/>
    <cellStyle name="Normal 2 2 4 13 6" xfId="22334" xr:uid="{00000000-0005-0000-0000-00003E570000}"/>
    <cellStyle name="Normal 2 2 4 13 7" xfId="22335" xr:uid="{00000000-0005-0000-0000-00003F570000}"/>
    <cellStyle name="Normal 2 2 4 13 8" xfId="22336" xr:uid="{00000000-0005-0000-0000-000040570000}"/>
    <cellStyle name="Normal 2 2 4 13 9" xfId="22337" xr:uid="{00000000-0005-0000-0000-000041570000}"/>
    <cellStyle name="Normal 2 2 4 14" xfId="22338" xr:uid="{00000000-0005-0000-0000-000042570000}"/>
    <cellStyle name="Normal 2 2 4 14 10" xfId="22339" xr:uid="{00000000-0005-0000-0000-000043570000}"/>
    <cellStyle name="Normal 2 2 4 14 11" xfId="22340" xr:uid="{00000000-0005-0000-0000-000044570000}"/>
    <cellStyle name="Normal 2 2 4 14 12" xfId="22341" xr:uid="{00000000-0005-0000-0000-000045570000}"/>
    <cellStyle name="Normal 2 2 4 14 13" xfId="22342" xr:uid="{00000000-0005-0000-0000-000046570000}"/>
    <cellStyle name="Normal 2 2 4 14 14" xfId="22343" xr:uid="{00000000-0005-0000-0000-000047570000}"/>
    <cellStyle name="Normal 2 2 4 14 2" xfId="22344" xr:uid="{00000000-0005-0000-0000-000048570000}"/>
    <cellStyle name="Normal 2 2 4 14 2 10" xfId="22345" xr:uid="{00000000-0005-0000-0000-000049570000}"/>
    <cellStyle name="Normal 2 2 4 14 2 2" xfId="22346" xr:uid="{00000000-0005-0000-0000-00004A570000}"/>
    <cellStyle name="Normal 2 2 4 14 2 3" xfId="22347" xr:uid="{00000000-0005-0000-0000-00004B570000}"/>
    <cellStyle name="Normal 2 2 4 14 2 4" xfId="22348" xr:uid="{00000000-0005-0000-0000-00004C570000}"/>
    <cellStyle name="Normal 2 2 4 14 2 5" xfId="22349" xr:uid="{00000000-0005-0000-0000-00004D570000}"/>
    <cellStyle name="Normal 2 2 4 14 2 6" xfId="22350" xr:uid="{00000000-0005-0000-0000-00004E570000}"/>
    <cellStyle name="Normal 2 2 4 14 2 7" xfId="22351" xr:uid="{00000000-0005-0000-0000-00004F570000}"/>
    <cellStyle name="Normal 2 2 4 14 2 8" xfId="22352" xr:uid="{00000000-0005-0000-0000-000050570000}"/>
    <cellStyle name="Normal 2 2 4 14 2 9" xfId="22353" xr:uid="{00000000-0005-0000-0000-000051570000}"/>
    <cellStyle name="Normal 2 2 4 14 3" xfId="22354" xr:uid="{00000000-0005-0000-0000-000052570000}"/>
    <cellStyle name="Normal 2 2 4 14 3 10" xfId="22355" xr:uid="{00000000-0005-0000-0000-000053570000}"/>
    <cellStyle name="Normal 2 2 4 14 3 2" xfId="22356" xr:uid="{00000000-0005-0000-0000-000054570000}"/>
    <cellStyle name="Normal 2 2 4 14 3 3" xfId="22357" xr:uid="{00000000-0005-0000-0000-000055570000}"/>
    <cellStyle name="Normal 2 2 4 14 3 4" xfId="22358" xr:uid="{00000000-0005-0000-0000-000056570000}"/>
    <cellStyle name="Normal 2 2 4 14 3 5" xfId="22359" xr:uid="{00000000-0005-0000-0000-000057570000}"/>
    <cellStyle name="Normal 2 2 4 14 3 6" xfId="22360" xr:uid="{00000000-0005-0000-0000-000058570000}"/>
    <cellStyle name="Normal 2 2 4 14 3 7" xfId="22361" xr:uid="{00000000-0005-0000-0000-000059570000}"/>
    <cellStyle name="Normal 2 2 4 14 3 8" xfId="22362" xr:uid="{00000000-0005-0000-0000-00005A570000}"/>
    <cellStyle name="Normal 2 2 4 14 3 9" xfId="22363" xr:uid="{00000000-0005-0000-0000-00005B570000}"/>
    <cellStyle name="Normal 2 2 4 14 4" xfId="22364" xr:uid="{00000000-0005-0000-0000-00005C570000}"/>
    <cellStyle name="Normal 2 2 4 14 4 10" xfId="22365" xr:uid="{00000000-0005-0000-0000-00005D570000}"/>
    <cellStyle name="Normal 2 2 4 14 4 2" xfId="22366" xr:uid="{00000000-0005-0000-0000-00005E570000}"/>
    <cellStyle name="Normal 2 2 4 14 4 3" xfId="22367" xr:uid="{00000000-0005-0000-0000-00005F570000}"/>
    <cellStyle name="Normal 2 2 4 14 4 4" xfId="22368" xr:uid="{00000000-0005-0000-0000-000060570000}"/>
    <cellStyle name="Normal 2 2 4 14 4 5" xfId="22369" xr:uid="{00000000-0005-0000-0000-000061570000}"/>
    <cellStyle name="Normal 2 2 4 14 4 6" xfId="22370" xr:uid="{00000000-0005-0000-0000-000062570000}"/>
    <cellStyle name="Normal 2 2 4 14 4 7" xfId="22371" xr:uid="{00000000-0005-0000-0000-000063570000}"/>
    <cellStyle name="Normal 2 2 4 14 4 8" xfId="22372" xr:uid="{00000000-0005-0000-0000-000064570000}"/>
    <cellStyle name="Normal 2 2 4 14 4 9" xfId="22373" xr:uid="{00000000-0005-0000-0000-000065570000}"/>
    <cellStyle name="Normal 2 2 4 14 5" xfId="22374" xr:uid="{00000000-0005-0000-0000-000066570000}"/>
    <cellStyle name="Normal 2 2 4 14 5 10" xfId="22375" xr:uid="{00000000-0005-0000-0000-000067570000}"/>
    <cellStyle name="Normal 2 2 4 14 5 2" xfId="22376" xr:uid="{00000000-0005-0000-0000-000068570000}"/>
    <cellStyle name="Normal 2 2 4 14 5 3" xfId="22377" xr:uid="{00000000-0005-0000-0000-000069570000}"/>
    <cellStyle name="Normal 2 2 4 14 5 4" xfId="22378" xr:uid="{00000000-0005-0000-0000-00006A570000}"/>
    <cellStyle name="Normal 2 2 4 14 5 5" xfId="22379" xr:uid="{00000000-0005-0000-0000-00006B570000}"/>
    <cellStyle name="Normal 2 2 4 14 5 6" xfId="22380" xr:uid="{00000000-0005-0000-0000-00006C570000}"/>
    <cellStyle name="Normal 2 2 4 14 5 7" xfId="22381" xr:uid="{00000000-0005-0000-0000-00006D570000}"/>
    <cellStyle name="Normal 2 2 4 14 5 8" xfId="22382" xr:uid="{00000000-0005-0000-0000-00006E570000}"/>
    <cellStyle name="Normal 2 2 4 14 5 9" xfId="22383" xr:uid="{00000000-0005-0000-0000-00006F570000}"/>
    <cellStyle name="Normal 2 2 4 14 6" xfId="22384" xr:uid="{00000000-0005-0000-0000-000070570000}"/>
    <cellStyle name="Normal 2 2 4 14 7" xfId="22385" xr:uid="{00000000-0005-0000-0000-000071570000}"/>
    <cellStyle name="Normal 2 2 4 14 8" xfId="22386" xr:uid="{00000000-0005-0000-0000-000072570000}"/>
    <cellStyle name="Normal 2 2 4 14 9" xfId="22387" xr:uid="{00000000-0005-0000-0000-000073570000}"/>
    <cellStyle name="Normal 2 2 4 15" xfId="22388" xr:uid="{00000000-0005-0000-0000-000074570000}"/>
    <cellStyle name="Normal 2 2 4 15 10" xfId="22389" xr:uid="{00000000-0005-0000-0000-000075570000}"/>
    <cellStyle name="Normal 2 2 4 15 11" xfId="22390" xr:uid="{00000000-0005-0000-0000-000076570000}"/>
    <cellStyle name="Normal 2 2 4 15 12" xfId="22391" xr:uid="{00000000-0005-0000-0000-000077570000}"/>
    <cellStyle name="Normal 2 2 4 15 13" xfId="22392" xr:uid="{00000000-0005-0000-0000-000078570000}"/>
    <cellStyle name="Normal 2 2 4 15 14" xfId="22393" xr:uid="{00000000-0005-0000-0000-000079570000}"/>
    <cellStyle name="Normal 2 2 4 15 2" xfId="22394" xr:uid="{00000000-0005-0000-0000-00007A570000}"/>
    <cellStyle name="Normal 2 2 4 15 2 10" xfId="22395" xr:uid="{00000000-0005-0000-0000-00007B570000}"/>
    <cellStyle name="Normal 2 2 4 15 2 2" xfId="22396" xr:uid="{00000000-0005-0000-0000-00007C570000}"/>
    <cellStyle name="Normal 2 2 4 15 2 3" xfId="22397" xr:uid="{00000000-0005-0000-0000-00007D570000}"/>
    <cellStyle name="Normal 2 2 4 15 2 4" xfId="22398" xr:uid="{00000000-0005-0000-0000-00007E570000}"/>
    <cellStyle name="Normal 2 2 4 15 2 5" xfId="22399" xr:uid="{00000000-0005-0000-0000-00007F570000}"/>
    <cellStyle name="Normal 2 2 4 15 2 6" xfId="22400" xr:uid="{00000000-0005-0000-0000-000080570000}"/>
    <cellStyle name="Normal 2 2 4 15 2 7" xfId="22401" xr:uid="{00000000-0005-0000-0000-000081570000}"/>
    <cellStyle name="Normal 2 2 4 15 2 8" xfId="22402" xr:uid="{00000000-0005-0000-0000-000082570000}"/>
    <cellStyle name="Normal 2 2 4 15 2 9" xfId="22403" xr:uid="{00000000-0005-0000-0000-000083570000}"/>
    <cellStyle name="Normal 2 2 4 15 3" xfId="22404" xr:uid="{00000000-0005-0000-0000-000084570000}"/>
    <cellStyle name="Normal 2 2 4 15 3 10" xfId="22405" xr:uid="{00000000-0005-0000-0000-000085570000}"/>
    <cellStyle name="Normal 2 2 4 15 3 2" xfId="22406" xr:uid="{00000000-0005-0000-0000-000086570000}"/>
    <cellStyle name="Normal 2 2 4 15 3 3" xfId="22407" xr:uid="{00000000-0005-0000-0000-000087570000}"/>
    <cellStyle name="Normal 2 2 4 15 3 4" xfId="22408" xr:uid="{00000000-0005-0000-0000-000088570000}"/>
    <cellStyle name="Normal 2 2 4 15 3 5" xfId="22409" xr:uid="{00000000-0005-0000-0000-000089570000}"/>
    <cellStyle name="Normal 2 2 4 15 3 6" xfId="22410" xr:uid="{00000000-0005-0000-0000-00008A570000}"/>
    <cellStyle name="Normal 2 2 4 15 3 7" xfId="22411" xr:uid="{00000000-0005-0000-0000-00008B570000}"/>
    <cellStyle name="Normal 2 2 4 15 3 8" xfId="22412" xr:uid="{00000000-0005-0000-0000-00008C570000}"/>
    <cellStyle name="Normal 2 2 4 15 3 9" xfId="22413" xr:uid="{00000000-0005-0000-0000-00008D570000}"/>
    <cellStyle name="Normal 2 2 4 15 4" xfId="22414" xr:uid="{00000000-0005-0000-0000-00008E570000}"/>
    <cellStyle name="Normal 2 2 4 15 4 10" xfId="22415" xr:uid="{00000000-0005-0000-0000-00008F570000}"/>
    <cellStyle name="Normal 2 2 4 15 4 2" xfId="22416" xr:uid="{00000000-0005-0000-0000-000090570000}"/>
    <cellStyle name="Normal 2 2 4 15 4 3" xfId="22417" xr:uid="{00000000-0005-0000-0000-000091570000}"/>
    <cellStyle name="Normal 2 2 4 15 4 4" xfId="22418" xr:uid="{00000000-0005-0000-0000-000092570000}"/>
    <cellStyle name="Normal 2 2 4 15 4 5" xfId="22419" xr:uid="{00000000-0005-0000-0000-000093570000}"/>
    <cellStyle name="Normal 2 2 4 15 4 6" xfId="22420" xr:uid="{00000000-0005-0000-0000-000094570000}"/>
    <cellStyle name="Normal 2 2 4 15 4 7" xfId="22421" xr:uid="{00000000-0005-0000-0000-000095570000}"/>
    <cellStyle name="Normal 2 2 4 15 4 8" xfId="22422" xr:uid="{00000000-0005-0000-0000-000096570000}"/>
    <cellStyle name="Normal 2 2 4 15 4 9" xfId="22423" xr:uid="{00000000-0005-0000-0000-000097570000}"/>
    <cellStyle name="Normal 2 2 4 15 5" xfId="22424" xr:uid="{00000000-0005-0000-0000-000098570000}"/>
    <cellStyle name="Normal 2 2 4 15 5 10" xfId="22425" xr:uid="{00000000-0005-0000-0000-000099570000}"/>
    <cellStyle name="Normal 2 2 4 15 5 2" xfId="22426" xr:uid="{00000000-0005-0000-0000-00009A570000}"/>
    <cellStyle name="Normal 2 2 4 15 5 3" xfId="22427" xr:uid="{00000000-0005-0000-0000-00009B570000}"/>
    <cellStyle name="Normal 2 2 4 15 5 4" xfId="22428" xr:uid="{00000000-0005-0000-0000-00009C570000}"/>
    <cellStyle name="Normal 2 2 4 15 5 5" xfId="22429" xr:uid="{00000000-0005-0000-0000-00009D570000}"/>
    <cellStyle name="Normal 2 2 4 15 5 6" xfId="22430" xr:uid="{00000000-0005-0000-0000-00009E570000}"/>
    <cellStyle name="Normal 2 2 4 15 5 7" xfId="22431" xr:uid="{00000000-0005-0000-0000-00009F570000}"/>
    <cellStyle name="Normal 2 2 4 15 5 8" xfId="22432" xr:uid="{00000000-0005-0000-0000-0000A0570000}"/>
    <cellStyle name="Normal 2 2 4 15 5 9" xfId="22433" xr:uid="{00000000-0005-0000-0000-0000A1570000}"/>
    <cellStyle name="Normal 2 2 4 15 6" xfId="22434" xr:uid="{00000000-0005-0000-0000-0000A2570000}"/>
    <cellStyle name="Normal 2 2 4 15 7" xfId="22435" xr:uid="{00000000-0005-0000-0000-0000A3570000}"/>
    <cellStyle name="Normal 2 2 4 15 8" xfId="22436" xr:uid="{00000000-0005-0000-0000-0000A4570000}"/>
    <cellStyle name="Normal 2 2 4 15 9" xfId="22437" xr:uid="{00000000-0005-0000-0000-0000A5570000}"/>
    <cellStyle name="Normal 2 2 4 16" xfId="22438" xr:uid="{00000000-0005-0000-0000-0000A6570000}"/>
    <cellStyle name="Normal 2 2 4 16 10" xfId="22439" xr:uid="{00000000-0005-0000-0000-0000A7570000}"/>
    <cellStyle name="Normal 2 2 4 16 11" xfId="22440" xr:uid="{00000000-0005-0000-0000-0000A8570000}"/>
    <cellStyle name="Normal 2 2 4 16 12" xfId="22441" xr:uid="{00000000-0005-0000-0000-0000A9570000}"/>
    <cellStyle name="Normal 2 2 4 16 13" xfId="22442" xr:uid="{00000000-0005-0000-0000-0000AA570000}"/>
    <cellStyle name="Normal 2 2 4 16 14" xfId="22443" xr:uid="{00000000-0005-0000-0000-0000AB570000}"/>
    <cellStyle name="Normal 2 2 4 16 2" xfId="22444" xr:uid="{00000000-0005-0000-0000-0000AC570000}"/>
    <cellStyle name="Normal 2 2 4 16 2 10" xfId="22445" xr:uid="{00000000-0005-0000-0000-0000AD570000}"/>
    <cellStyle name="Normal 2 2 4 16 2 2" xfId="22446" xr:uid="{00000000-0005-0000-0000-0000AE570000}"/>
    <cellStyle name="Normal 2 2 4 16 2 3" xfId="22447" xr:uid="{00000000-0005-0000-0000-0000AF570000}"/>
    <cellStyle name="Normal 2 2 4 16 2 4" xfId="22448" xr:uid="{00000000-0005-0000-0000-0000B0570000}"/>
    <cellStyle name="Normal 2 2 4 16 2 5" xfId="22449" xr:uid="{00000000-0005-0000-0000-0000B1570000}"/>
    <cellStyle name="Normal 2 2 4 16 2 6" xfId="22450" xr:uid="{00000000-0005-0000-0000-0000B2570000}"/>
    <cellStyle name="Normal 2 2 4 16 2 7" xfId="22451" xr:uid="{00000000-0005-0000-0000-0000B3570000}"/>
    <cellStyle name="Normal 2 2 4 16 2 8" xfId="22452" xr:uid="{00000000-0005-0000-0000-0000B4570000}"/>
    <cellStyle name="Normal 2 2 4 16 2 9" xfId="22453" xr:uid="{00000000-0005-0000-0000-0000B5570000}"/>
    <cellStyle name="Normal 2 2 4 16 3" xfId="22454" xr:uid="{00000000-0005-0000-0000-0000B6570000}"/>
    <cellStyle name="Normal 2 2 4 16 3 10" xfId="22455" xr:uid="{00000000-0005-0000-0000-0000B7570000}"/>
    <cellStyle name="Normal 2 2 4 16 3 2" xfId="22456" xr:uid="{00000000-0005-0000-0000-0000B8570000}"/>
    <cellStyle name="Normal 2 2 4 16 3 3" xfId="22457" xr:uid="{00000000-0005-0000-0000-0000B9570000}"/>
    <cellStyle name="Normal 2 2 4 16 3 4" xfId="22458" xr:uid="{00000000-0005-0000-0000-0000BA570000}"/>
    <cellStyle name="Normal 2 2 4 16 3 5" xfId="22459" xr:uid="{00000000-0005-0000-0000-0000BB570000}"/>
    <cellStyle name="Normal 2 2 4 16 3 6" xfId="22460" xr:uid="{00000000-0005-0000-0000-0000BC570000}"/>
    <cellStyle name="Normal 2 2 4 16 3 7" xfId="22461" xr:uid="{00000000-0005-0000-0000-0000BD570000}"/>
    <cellStyle name="Normal 2 2 4 16 3 8" xfId="22462" xr:uid="{00000000-0005-0000-0000-0000BE570000}"/>
    <cellStyle name="Normal 2 2 4 16 3 9" xfId="22463" xr:uid="{00000000-0005-0000-0000-0000BF570000}"/>
    <cellStyle name="Normal 2 2 4 16 4" xfId="22464" xr:uid="{00000000-0005-0000-0000-0000C0570000}"/>
    <cellStyle name="Normal 2 2 4 16 4 10" xfId="22465" xr:uid="{00000000-0005-0000-0000-0000C1570000}"/>
    <cellStyle name="Normal 2 2 4 16 4 2" xfId="22466" xr:uid="{00000000-0005-0000-0000-0000C2570000}"/>
    <cellStyle name="Normal 2 2 4 16 4 3" xfId="22467" xr:uid="{00000000-0005-0000-0000-0000C3570000}"/>
    <cellStyle name="Normal 2 2 4 16 4 4" xfId="22468" xr:uid="{00000000-0005-0000-0000-0000C4570000}"/>
    <cellStyle name="Normal 2 2 4 16 4 5" xfId="22469" xr:uid="{00000000-0005-0000-0000-0000C5570000}"/>
    <cellStyle name="Normal 2 2 4 16 4 6" xfId="22470" xr:uid="{00000000-0005-0000-0000-0000C6570000}"/>
    <cellStyle name="Normal 2 2 4 16 4 7" xfId="22471" xr:uid="{00000000-0005-0000-0000-0000C7570000}"/>
    <cellStyle name="Normal 2 2 4 16 4 8" xfId="22472" xr:uid="{00000000-0005-0000-0000-0000C8570000}"/>
    <cellStyle name="Normal 2 2 4 16 4 9" xfId="22473" xr:uid="{00000000-0005-0000-0000-0000C9570000}"/>
    <cellStyle name="Normal 2 2 4 16 5" xfId="22474" xr:uid="{00000000-0005-0000-0000-0000CA570000}"/>
    <cellStyle name="Normal 2 2 4 16 5 10" xfId="22475" xr:uid="{00000000-0005-0000-0000-0000CB570000}"/>
    <cellStyle name="Normal 2 2 4 16 5 2" xfId="22476" xr:uid="{00000000-0005-0000-0000-0000CC570000}"/>
    <cellStyle name="Normal 2 2 4 16 5 3" xfId="22477" xr:uid="{00000000-0005-0000-0000-0000CD570000}"/>
    <cellStyle name="Normal 2 2 4 16 5 4" xfId="22478" xr:uid="{00000000-0005-0000-0000-0000CE570000}"/>
    <cellStyle name="Normal 2 2 4 16 5 5" xfId="22479" xr:uid="{00000000-0005-0000-0000-0000CF570000}"/>
    <cellStyle name="Normal 2 2 4 16 5 6" xfId="22480" xr:uid="{00000000-0005-0000-0000-0000D0570000}"/>
    <cellStyle name="Normal 2 2 4 16 5 7" xfId="22481" xr:uid="{00000000-0005-0000-0000-0000D1570000}"/>
    <cellStyle name="Normal 2 2 4 16 5 8" xfId="22482" xr:uid="{00000000-0005-0000-0000-0000D2570000}"/>
    <cellStyle name="Normal 2 2 4 16 5 9" xfId="22483" xr:uid="{00000000-0005-0000-0000-0000D3570000}"/>
    <cellStyle name="Normal 2 2 4 16 6" xfId="22484" xr:uid="{00000000-0005-0000-0000-0000D4570000}"/>
    <cellStyle name="Normal 2 2 4 16 7" xfId="22485" xr:uid="{00000000-0005-0000-0000-0000D5570000}"/>
    <cellStyle name="Normal 2 2 4 16 8" xfId="22486" xr:uid="{00000000-0005-0000-0000-0000D6570000}"/>
    <cellStyle name="Normal 2 2 4 16 9" xfId="22487" xr:uid="{00000000-0005-0000-0000-0000D7570000}"/>
    <cellStyle name="Normal 2 2 4 17" xfId="22488" xr:uid="{00000000-0005-0000-0000-0000D8570000}"/>
    <cellStyle name="Normal 2 2 4 17 10" xfId="22489" xr:uid="{00000000-0005-0000-0000-0000D9570000}"/>
    <cellStyle name="Normal 2 2 4 17 11" xfId="22490" xr:uid="{00000000-0005-0000-0000-0000DA570000}"/>
    <cellStyle name="Normal 2 2 4 17 12" xfId="22491" xr:uid="{00000000-0005-0000-0000-0000DB570000}"/>
    <cellStyle name="Normal 2 2 4 17 13" xfId="22492" xr:uid="{00000000-0005-0000-0000-0000DC570000}"/>
    <cellStyle name="Normal 2 2 4 17 14" xfId="22493" xr:uid="{00000000-0005-0000-0000-0000DD570000}"/>
    <cellStyle name="Normal 2 2 4 17 2" xfId="22494" xr:uid="{00000000-0005-0000-0000-0000DE570000}"/>
    <cellStyle name="Normal 2 2 4 17 2 10" xfId="22495" xr:uid="{00000000-0005-0000-0000-0000DF570000}"/>
    <cellStyle name="Normal 2 2 4 17 2 2" xfId="22496" xr:uid="{00000000-0005-0000-0000-0000E0570000}"/>
    <cellStyle name="Normal 2 2 4 17 2 3" xfId="22497" xr:uid="{00000000-0005-0000-0000-0000E1570000}"/>
    <cellStyle name="Normal 2 2 4 17 2 4" xfId="22498" xr:uid="{00000000-0005-0000-0000-0000E2570000}"/>
    <cellStyle name="Normal 2 2 4 17 2 5" xfId="22499" xr:uid="{00000000-0005-0000-0000-0000E3570000}"/>
    <cellStyle name="Normal 2 2 4 17 2 6" xfId="22500" xr:uid="{00000000-0005-0000-0000-0000E4570000}"/>
    <cellStyle name="Normal 2 2 4 17 2 7" xfId="22501" xr:uid="{00000000-0005-0000-0000-0000E5570000}"/>
    <cellStyle name="Normal 2 2 4 17 2 8" xfId="22502" xr:uid="{00000000-0005-0000-0000-0000E6570000}"/>
    <cellStyle name="Normal 2 2 4 17 2 9" xfId="22503" xr:uid="{00000000-0005-0000-0000-0000E7570000}"/>
    <cellStyle name="Normal 2 2 4 17 3" xfId="22504" xr:uid="{00000000-0005-0000-0000-0000E8570000}"/>
    <cellStyle name="Normal 2 2 4 17 3 10" xfId="22505" xr:uid="{00000000-0005-0000-0000-0000E9570000}"/>
    <cellStyle name="Normal 2 2 4 17 3 2" xfId="22506" xr:uid="{00000000-0005-0000-0000-0000EA570000}"/>
    <cellStyle name="Normal 2 2 4 17 3 3" xfId="22507" xr:uid="{00000000-0005-0000-0000-0000EB570000}"/>
    <cellStyle name="Normal 2 2 4 17 3 4" xfId="22508" xr:uid="{00000000-0005-0000-0000-0000EC570000}"/>
    <cellStyle name="Normal 2 2 4 17 3 5" xfId="22509" xr:uid="{00000000-0005-0000-0000-0000ED570000}"/>
    <cellStyle name="Normal 2 2 4 17 3 6" xfId="22510" xr:uid="{00000000-0005-0000-0000-0000EE570000}"/>
    <cellStyle name="Normal 2 2 4 17 3 7" xfId="22511" xr:uid="{00000000-0005-0000-0000-0000EF570000}"/>
    <cellStyle name="Normal 2 2 4 17 3 8" xfId="22512" xr:uid="{00000000-0005-0000-0000-0000F0570000}"/>
    <cellStyle name="Normal 2 2 4 17 3 9" xfId="22513" xr:uid="{00000000-0005-0000-0000-0000F1570000}"/>
    <cellStyle name="Normal 2 2 4 17 4" xfId="22514" xr:uid="{00000000-0005-0000-0000-0000F2570000}"/>
    <cellStyle name="Normal 2 2 4 17 4 10" xfId="22515" xr:uid="{00000000-0005-0000-0000-0000F3570000}"/>
    <cellStyle name="Normal 2 2 4 17 4 2" xfId="22516" xr:uid="{00000000-0005-0000-0000-0000F4570000}"/>
    <cellStyle name="Normal 2 2 4 17 4 3" xfId="22517" xr:uid="{00000000-0005-0000-0000-0000F5570000}"/>
    <cellStyle name="Normal 2 2 4 17 4 4" xfId="22518" xr:uid="{00000000-0005-0000-0000-0000F6570000}"/>
    <cellStyle name="Normal 2 2 4 17 4 5" xfId="22519" xr:uid="{00000000-0005-0000-0000-0000F7570000}"/>
    <cellStyle name="Normal 2 2 4 17 4 6" xfId="22520" xr:uid="{00000000-0005-0000-0000-0000F8570000}"/>
    <cellStyle name="Normal 2 2 4 17 4 7" xfId="22521" xr:uid="{00000000-0005-0000-0000-0000F9570000}"/>
    <cellStyle name="Normal 2 2 4 17 4 8" xfId="22522" xr:uid="{00000000-0005-0000-0000-0000FA570000}"/>
    <cellStyle name="Normal 2 2 4 17 4 9" xfId="22523" xr:uid="{00000000-0005-0000-0000-0000FB570000}"/>
    <cellStyle name="Normal 2 2 4 17 5" xfId="22524" xr:uid="{00000000-0005-0000-0000-0000FC570000}"/>
    <cellStyle name="Normal 2 2 4 17 5 10" xfId="22525" xr:uid="{00000000-0005-0000-0000-0000FD570000}"/>
    <cellStyle name="Normal 2 2 4 17 5 2" xfId="22526" xr:uid="{00000000-0005-0000-0000-0000FE570000}"/>
    <cellStyle name="Normal 2 2 4 17 5 3" xfId="22527" xr:uid="{00000000-0005-0000-0000-0000FF570000}"/>
    <cellStyle name="Normal 2 2 4 17 5 4" xfId="22528" xr:uid="{00000000-0005-0000-0000-000000580000}"/>
    <cellStyle name="Normal 2 2 4 17 5 5" xfId="22529" xr:uid="{00000000-0005-0000-0000-000001580000}"/>
    <cellStyle name="Normal 2 2 4 17 5 6" xfId="22530" xr:uid="{00000000-0005-0000-0000-000002580000}"/>
    <cellStyle name="Normal 2 2 4 17 5 7" xfId="22531" xr:uid="{00000000-0005-0000-0000-000003580000}"/>
    <cellStyle name="Normal 2 2 4 17 5 8" xfId="22532" xr:uid="{00000000-0005-0000-0000-000004580000}"/>
    <cellStyle name="Normal 2 2 4 17 5 9" xfId="22533" xr:uid="{00000000-0005-0000-0000-000005580000}"/>
    <cellStyle name="Normal 2 2 4 17 6" xfId="22534" xr:uid="{00000000-0005-0000-0000-000006580000}"/>
    <cellStyle name="Normal 2 2 4 17 7" xfId="22535" xr:uid="{00000000-0005-0000-0000-000007580000}"/>
    <cellStyle name="Normal 2 2 4 17 8" xfId="22536" xr:uid="{00000000-0005-0000-0000-000008580000}"/>
    <cellStyle name="Normal 2 2 4 17 9" xfId="22537" xr:uid="{00000000-0005-0000-0000-000009580000}"/>
    <cellStyle name="Normal 2 2 4 18" xfId="22538" xr:uid="{00000000-0005-0000-0000-00000A580000}"/>
    <cellStyle name="Normal 2 2 4 18 10" xfId="22539" xr:uid="{00000000-0005-0000-0000-00000B580000}"/>
    <cellStyle name="Normal 2 2 4 18 11" xfId="22540" xr:uid="{00000000-0005-0000-0000-00000C580000}"/>
    <cellStyle name="Normal 2 2 4 18 12" xfId="22541" xr:uid="{00000000-0005-0000-0000-00000D580000}"/>
    <cellStyle name="Normal 2 2 4 18 13" xfId="22542" xr:uid="{00000000-0005-0000-0000-00000E580000}"/>
    <cellStyle name="Normal 2 2 4 18 14" xfId="22543" xr:uid="{00000000-0005-0000-0000-00000F580000}"/>
    <cellStyle name="Normal 2 2 4 18 2" xfId="22544" xr:uid="{00000000-0005-0000-0000-000010580000}"/>
    <cellStyle name="Normal 2 2 4 18 2 10" xfId="22545" xr:uid="{00000000-0005-0000-0000-000011580000}"/>
    <cellStyle name="Normal 2 2 4 18 2 2" xfId="22546" xr:uid="{00000000-0005-0000-0000-000012580000}"/>
    <cellStyle name="Normal 2 2 4 18 2 3" xfId="22547" xr:uid="{00000000-0005-0000-0000-000013580000}"/>
    <cellStyle name="Normal 2 2 4 18 2 4" xfId="22548" xr:uid="{00000000-0005-0000-0000-000014580000}"/>
    <cellStyle name="Normal 2 2 4 18 2 5" xfId="22549" xr:uid="{00000000-0005-0000-0000-000015580000}"/>
    <cellStyle name="Normal 2 2 4 18 2 6" xfId="22550" xr:uid="{00000000-0005-0000-0000-000016580000}"/>
    <cellStyle name="Normal 2 2 4 18 2 7" xfId="22551" xr:uid="{00000000-0005-0000-0000-000017580000}"/>
    <cellStyle name="Normal 2 2 4 18 2 8" xfId="22552" xr:uid="{00000000-0005-0000-0000-000018580000}"/>
    <cellStyle name="Normal 2 2 4 18 2 9" xfId="22553" xr:uid="{00000000-0005-0000-0000-000019580000}"/>
    <cellStyle name="Normal 2 2 4 18 3" xfId="22554" xr:uid="{00000000-0005-0000-0000-00001A580000}"/>
    <cellStyle name="Normal 2 2 4 18 3 10" xfId="22555" xr:uid="{00000000-0005-0000-0000-00001B580000}"/>
    <cellStyle name="Normal 2 2 4 18 3 2" xfId="22556" xr:uid="{00000000-0005-0000-0000-00001C580000}"/>
    <cellStyle name="Normal 2 2 4 18 3 3" xfId="22557" xr:uid="{00000000-0005-0000-0000-00001D580000}"/>
    <cellStyle name="Normal 2 2 4 18 3 4" xfId="22558" xr:uid="{00000000-0005-0000-0000-00001E580000}"/>
    <cellStyle name="Normal 2 2 4 18 3 5" xfId="22559" xr:uid="{00000000-0005-0000-0000-00001F580000}"/>
    <cellStyle name="Normal 2 2 4 18 3 6" xfId="22560" xr:uid="{00000000-0005-0000-0000-000020580000}"/>
    <cellStyle name="Normal 2 2 4 18 3 7" xfId="22561" xr:uid="{00000000-0005-0000-0000-000021580000}"/>
    <cellStyle name="Normal 2 2 4 18 3 8" xfId="22562" xr:uid="{00000000-0005-0000-0000-000022580000}"/>
    <cellStyle name="Normal 2 2 4 18 3 9" xfId="22563" xr:uid="{00000000-0005-0000-0000-000023580000}"/>
    <cellStyle name="Normal 2 2 4 18 4" xfId="22564" xr:uid="{00000000-0005-0000-0000-000024580000}"/>
    <cellStyle name="Normal 2 2 4 18 4 10" xfId="22565" xr:uid="{00000000-0005-0000-0000-000025580000}"/>
    <cellStyle name="Normal 2 2 4 18 4 2" xfId="22566" xr:uid="{00000000-0005-0000-0000-000026580000}"/>
    <cellStyle name="Normal 2 2 4 18 4 3" xfId="22567" xr:uid="{00000000-0005-0000-0000-000027580000}"/>
    <cellStyle name="Normal 2 2 4 18 4 4" xfId="22568" xr:uid="{00000000-0005-0000-0000-000028580000}"/>
    <cellStyle name="Normal 2 2 4 18 4 5" xfId="22569" xr:uid="{00000000-0005-0000-0000-000029580000}"/>
    <cellStyle name="Normal 2 2 4 18 4 6" xfId="22570" xr:uid="{00000000-0005-0000-0000-00002A580000}"/>
    <cellStyle name="Normal 2 2 4 18 4 7" xfId="22571" xr:uid="{00000000-0005-0000-0000-00002B580000}"/>
    <cellStyle name="Normal 2 2 4 18 4 8" xfId="22572" xr:uid="{00000000-0005-0000-0000-00002C580000}"/>
    <cellStyle name="Normal 2 2 4 18 4 9" xfId="22573" xr:uid="{00000000-0005-0000-0000-00002D580000}"/>
    <cellStyle name="Normal 2 2 4 18 5" xfId="22574" xr:uid="{00000000-0005-0000-0000-00002E580000}"/>
    <cellStyle name="Normal 2 2 4 18 5 10" xfId="22575" xr:uid="{00000000-0005-0000-0000-00002F580000}"/>
    <cellStyle name="Normal 2 2 4 18 5 2" xfId="22576" xr:uid="{00000000-0005-0000-0000-000030580000}"/>
    <cellStyle name="Normal 2 2 4 18 5 3" xfId="22577" xr:uid="{00000000-0005-0000-0000-000031580000}"/>
    <cellStyle name="Normal 2 2 4 18 5 4" xfId="22578" xr:uid="{00000000-0005-0000-0000-000032580000}"/>
    <cellStyle name="Normal 2 2 4 18 5 5" xfId="22579" xr:uid="{00000000-0005-0000-0000-000033580000}"/>
    <cellStyle name="Normal 2 2 4 18 5 6" xfId="22580" xr:uid="{00000000-0005-0000-0000-000034580000}"/>
    <cellStyle name="Normal 2 2 4 18 5 7" xfId="22581" xr:uid="{00000000-0005-0000-0000-000035580000}"/>
    <cellStyle name="Normal 2 2 4 18 5 8" xfId="22582" xr:uid="{00000000-0005-0000-0000-000036580000}"/>
    <cellStyle name="Normal 2 2 4 18 5 9" xfId="22583" xr:uid="{00000000-0005-0000-0000-000037580000}"/>
    <cellStyle name="Normal 2 2 4 18 6" xfId="22584" xr:uid="{00000000-0005-0000-0000-000038580000}"/>
    <cellStyle name="Normal 2 2 4 18 7" xfId="22585" xr:uid="{00000000-0005-0000-0000-000039580000}"/>
    <cellStyle name="Normal 2 2 4 18 8" xfId="22586" xr:uid="{00000000-0005-0000-0000-00003A580000}"/>
    <cellStyle name="Normal 2 2 4 18 9" xfId="22587" xr:uid="{00000000-0005-0000-0000-00003B580000}"/>
    <cellStyle name="Normal 2 2 4 19" xfId="22588" xr:uid="{00000000-0005-0000-0000-00003C580000}"/>
    <cellStyle name="Normal 2 2 4 19 10" xfId="22589" xr:uid="{00000000-0005-0000-0000-00003D580000}"/>
    <cellStyle name="Normal 2 2 4 19 11" xfId="22590" xr:uid="{00000000-0005-0000-0000-00003E580000}"/>
    <cellStyle name="Normal 2 2 4 19 12" xfId="22591" xr:uid="{00000000-0005-0000-0000-00003F580000}"/>
    <cellStyle name="Normal 2 2 4 19 13" xfId="22592" xr:uid="{00000000-0005-0000-0000-000040580000}"/>
    <cellStyle name="Normal 2 2 4 19 14" xfId="22593" xr:uid="{00000000-0005-0000-0000-000041580000}"/>
    <cellStyle name="Normal 2 2 4 19 2" xfId="22594" xr:uid="{00000000-0005-0000-0000-000042580000}"/>
    <cellStyle name="Normal 2 2 4 19 2 10" xfId="22595" xr:uid="{00000000-0005-0000-0000-000043580000}"/>
    <cellStyle name="Normal 2 2 4 19 2 2" xfId="22596" xr:uid="{00000000-0005-0000-0000-000044580000}"/>
    <cellStyle name="Normal 2 2 4 19 2 3" xfId="22597" xr:uid="{00000000-0005-0000-0000-000045580000}"/>
    <cellStyle name="Normal 2 2 4 19 2 4" xfId="22598" xr:uid="{00000000-0005-0000-0000-000046580000}"/>
    <cellStyle name="Normal 2 2 4 19 2 5" xfId="22599" xr:uid="{00000000-0005-0000-0000-000047580000}"/>
    <cellStyle name="Normal 2 2 4 19 2 6" xfId="22600" xr:uid="{00000000-0005-0000-0000-000048580000}"/>
    <cellStyle name="Normal 2 2 4 19 2 7" xfId="22601" xr:uid="{00000000-0005-0000-0000-000049580000}"/>
    <cellStyle name="Normal 2 2 4 19 2 8" xfId="22602" xr:uid="{00000000-0005-0000-0000-00004A580000}"/>
    <cellStyle name="Normal 2 2 4 19 2 9" xfId="22603" xr:uid="{00000000-0005-0000-0000-00004B580000}"/>
    <cellStyle name="Normal 2 2 4 19 3" xfId="22604" xr:uid="{00000000-0005-0000-0000-00004C580000}"/>
    <cellStyle name="Normal 2 2 4 19 3 10" xfId="22605" xr:uid="{00000000-0005-0000-0000-00004D580000}"/>
    <cellStyle name="Normal 2 2 4 19 3 2" xfId="22606" xr:uid="{00000000-0005-0000-0000-00004E580000}"/>
    <cellStyle name="Normal 2 2 4 19 3 3" xfId="22607" xr:uid="{00000000-0005-0000-0000-00004F580000}"/>
    <cellStyle name="Normal 2 2 4 19 3 4" xfId="22608" xr:uid="{00000000-0005-0000-0000-000050580000}"/>
    <cellStyle name="Normal 2 2 4 19 3 5" xfId="22609" xr:uid="{00000000-0005-0000-0000-000051580000}"/>
    <cellStyle name="Normal 2 2 4 19 3 6" xfId="22610" xr:uid="{00000000-0005-0000-0000-000052580000}"/>
    <cellStyle name="Normal 2 2 4 19 3 7" xfId="22611" xr:uid="{00000000-0005-0000-0000-000053580000}"/>
    <cellStyle name="Normal 2 2 4 19 3 8" xfId="22612" xr:uid="{00000000-0005-0000-0000-000054580000}"/>
    <cellStyle name="Normal 2 2 4 19 3 9" xfId="22613" xr:uid="{00000000-0005-0000-0000-000055580000}"/>
    <cellStyle name="Normal 2 2 4 19 4" xfId="22614" xr:uid="{00000000-0005-0000-0000-000056580000}"/>
    <cellStyle name="Normal 2 2 4 19 4 10" xfId="22615" xr:uid="{00000000-0005-0000-0000-000057580000}"/>
    <cellStyle name="Normal 2 2 4 19 4 2" xfId="22616" xr:uid="{00000000-0005-0000-0000-000058580000}"/>
    <cellStyle name="Normal 2 2 4 19 4 3" xfId="22617" xr:uid="{00000000-0005-0000-0000-000059580000}"/>
    <cellStyle name="Normal 2 2 4 19 4 4" xfId="22618" xr:uid="{00000000-0005-0000-0000-00005A580000}"/>
    <cellStyle name="Normal 2 2 4 19 4 5" xfId="22619" xr:uid="{00000000-0005-0000-0000-00005B580000}"/>
    <cellStyle name="Normal 2 2 4 19 4 6" xfId="22620" xr:uid="{00000000-0005-0000-0000-00005C580000}"/>
    <cellStyle name="Normal 2 2 4 19 4 7" xfId="22621" xr:uid="{00000000-0005-0000-0000-00005D580000}"/>
    <cellStyle name="Normal 2 2 4 19 4 8" xfId="22622" xr:uid="{00000000-0005-0000-0000-00005E580000}"/>
    <cellStyle name="Normal 2 2 4 19 4 9" xfId="22623" xr:uid="{00000000-0005-0000-0000-00005F580000}"/>
    <cellStyle name="Normal 2 2 4 19 5" xfId="22624" xr:uid="{00000000-0005-0000-0000-000060580000}"/>
    <cellStyle name="Normal 2 2 4 19 5 10" xfId="22625" xr:uid="{00000000-0005-0000-0000-000061580000}"/>
    <cellStyle name="Normal 2 2 4 19 5 2" xfId="22626" xr:uid="{00000000-0005-0000-0000-000062580000}"/>
    <cellStyle name="Normal 2 2 4 19 5 3" xfId="22627" xr:uid="{00000000-0005-0000-0000-000063580000}"/>
    <cellStyle name="Normal 2 2 4 19 5 4" xfId="22628" xr:uid="{00000000-0005-0000-0000-000064580000}"/>
    <cellStyle name="Normal 2 2 4 19 5 5" xfId="22629" xr:uid="{00000000-0005-0000-0000-000065580000}"/>
    <cellStyle name="Normal 2 2 4 19 5 6" xfId="22630" xr:uid="{00000000-0005-0000-0000-000066580000}"/>
    <cellStyle name="Normal 2 2 4 19 5 7" xfId="22631" xr:uid="{00000000-0005-0000-0000-000067580000}"/>
    <cellStyle name="Normal 2 2 4 19 5 8" xfId="22632" xr:uid="{00000000-0005-0000-0000-000068580000}"/>
    <cellStyle name="Normal 2 2 4 19 5 9" xfId="22633" xr:uid="{00000000-0005-0000-0000-000069580000}"/>
    <cellStyle name="Normal 2 2 4 19 6" xfId="22634" xr:uid="{00000000-0005-0000-0000-00006A580000}"/>
    <cellStyle name="Normal 2 2 4 19 7" xfId="22635" xr:uid="{00000000-0005-0000-0000-00006B580000}"/>
    <cellStyle name="Normal 2 2 4 19 8" xfId="22636" xr:uid="{00000000-0005-0000-0000-00006C580000}"/>
    <cellStyle name="Normal 2 2 4 19 9" xfId="22637" xr:uid="{00000000-0005-0000-0000-00006D580000}"/>
    <cellStyle name="Normal 2 2 4 2" xfId="22638" xr:uid="{00000000-0005-0000-0000-00006E580000}"/>
    <cellStyle name="Normal 2 2 4 2 10" xfId="22639" xr:uid="{00000000-0005-0000-0000-00006F580000}"/>
    <cellStyle name="Normal 2 2 4 2 11" xfId="22640" xr:uid="{00000000-0005-0000-0000-000070580000}"/>
    <cellStyle name="Normal 2 2 4 2 12" xfId="22641" xr:uid="{00000000-0005-0000-0000-000071580000}"/>
    <cellStyle name="Normal 2 2 4 2 13" xfId="22642" xr:uid="{00000000-0005-0000-0000-000072580000}"/>
    <cellStyle name="Normal 2 2 4 2 14" xfId="22643" xr:uid="{00000000-0005-0000-0000-000073580000}"/>
    <cellStyle name="Normal 2 2 4 2 15" xfId="22644" xr:uid="{00000000-0005-0000-0000-000074580000}"/>
    <cellStyle name="Normal 2 2 4 2 16" xfId="22645" xr:uid="{00000000-0005-0000-0000-000075580000}"/>
    <cellStyle name="Normal 2 2 4 2 17" xfId="22646" xr:uid="{00000000-0005-0000-0000-000076580000}"/>
    <cellStyle name="Normal 2 2 4 2 18" xfId="22647" xr:uid="{00000000-0005-0000-0000-000077580000}"/>
    <cellStyle name="Normal 2 2 4 2 19" xfId="22648" xr:uid="{00000000-0005-0000-0000-000078580000}"/>
    <cellStyle name="Normal 2 2 4 2 2" xfId="22649" xr:uid="{00000000-0005-0000-0000-000079580000}"/>
    <cellStyle name="Normal 2 2 4 2 2 10" xfId="22650" xr:uid="{00000000-0005-0000-0000-00007A580000}"/>
    <cellStyle name="Normal 2 2 4 2 2 10 10" xfId="22651" xr:uid="{00000000-0005-0000-0000-00007B580000}"/>
    <cellStyle name="Normal 2 2 4 2 2 10 11" xfId="22652" xr:uid="{00000000-0005-0000-0000-00007C580000}"/>
    <cellStyle name="Normal 2 2 4 2 2 10 12" xfId="22653" xr:uid="{00000000-0005-0000-0000-00007D580000}"/>
    <cellStyle name="Normal 2 2 4 2 2 10 13" xfId="22654" xr:uid="{00000000-0005-0000-0000-00007E580000}"/>
    <cellStyle name="Normal 2 2 4 2 2 10 14" xfId="22655" xr:uid="{00000000-0005-0000-0000-00007F580000}"/>
    <cellStyle name="Normal 2 2 4 2 2 10 2" xfId="22656" xr:uid="{00000000-0005-0000-0000-000080580000}"/>
    <cellStyle name="Normal 2 2 4 2 2 10 2 10" xfId="22657" xr:uid="{00000000-0005-0000-0000-000081580000}"/>
    <cellStyle name="Normal 2 2 4 2 2 10 2 2" xfId="22658" xr:uid="{00000000-0005-0000-0000-000082580000}"/>
    <cellStyle name="Normal 2 2 4 2 2 10 2 3" xfId="22659" xr:uid="{00000000-0005-0000-0000-000083580000}"/>
    <cellStyle name="Normal 2 2 4 2 2 10 2 4" xfId="22660" xr:uid="{00000000-0005-0000-0000-000084580000}"/>
    <cellStyle name="Normal 2 2 4 2 2 10 2 5" xfId="22661" xr:uid="{00000000-0005-0000-0000-000085580000}"/>
    <cellStyle name="Normal 2 2 4 2 2 10 2 6" xfId="22662" xr:uid="{00000000-0005-0000-0000-000086580000}"/>
    <cellStyle name="Normal 2 2 4 2 2 10 2 7" xfId="22663" xr:uid="{00000000-0005-0000-0000-000087580000}"/>
    <cellStyle name="Normal 2 2 4 2 2 10 2 8" xfId="22664" xr:uid="{00000000-0005-0000-0000-000088580000}"/>
    <cellStyle name="Normal 2 2 4 2 2 10 2 9" xfId="22665" xr:uid="{00000000-0005-0000-0000-000089580000}"/>
    <cellStyle name="Normal 2 2 4 2 2 10 3" xfId="22666" xr:uid="{00000000-0005-0000-0000-00008A580000}"/>
    <cellStyle name="Normal 2 2 4 2 2 10 3 10" xfId="22667" xr:uid="{00000000-0005-0000-0000-00008B580000}"/>
    <cellStyle name="Normal 2 2 4 2 2 10 3 2" xfId="22668" xr:uid="{00000000-0005-0000-0000-00008C580000}"/>
    <cellStyle name="Normal 2 2 4 2 2 10 3 3" xfId="22669" xr:uid="{00000000-0005-0000-0000-00008D580000}"/>
    <cellStyle name="Normal 2 2 4 2 2 10 3 4" xfId="22670" xr:uid="{00000000-0005-0000-0000-00008E580000}"/>
    <cellStyle name="Normal 2 2 4 2 2 10 3 5" xfId="22671" xr:uid="{00000000-0005-0000-0000-00008F580000}"/>
    <cellStyle name="Normal 2 2 4 2 2 10 3 6" xfId="22672" xr:uid="{00000000-0005-0000-0000-000090580000}"/>
    <cellStyle name="Normal 2 2 4 2 2 10 3 7" xfId="22673" xr:uid="{00000000-0005-0000-0000-000091580000}"/>
    <cellStyle name="Normal 2 2 4 2 2 10 3 8" xfId="22674" xr:uid="{00000000-0005-0000-0000-000092580000}"/>
    <cellStyle name="Normal 2 2 4 2 2 10 3 9" xfId="22675" xr:uid="{00000000-0005-0000-0000-000093580000}"/>
    <cellStyle name="Normal 2 2 4 2 2 10 4" xfId="22676" xr:uid="{00000000-0005-0000-0000-000094580000}"/>
    <cellStyle name="Normal 2 2 4 2 2 10 4 10" xfId="22677" xr:uid="{00000000-0005-0000-0000-000095580000}"/>
    <cellStyle name="Normal 2 2 4 2 2 10 4 2" xfId="22678" xr:uid="{00000000-0005-0000-0000-000096580000}"/>
    <cellStyle name="Normal 2 2 4 2 2 10 4 3" xfId="22679" xr:uid="{00000000-0005-0000-0000-000097580000}"/>
    <cellStyle name="Normal 2 2 4 2 2 10 4 4" xfId="22680" xr:uid="{00000000-0005-0000-0000-000098580000}"/>
    <cellStyle name="Normal 2 2 4 2 2 10 4 5" xfId="22681" xr:uid="{00000000-0005-0000-0000-000099580000}"/>
    <cellStyle name="Normal 2 2 4 2 2 10 4 6" xfId="22682" xr:uid="{00000000-0005-0000-0000-00009A580000}"/>
    <cellStyle name="Normal 2 2 4 2 2 10 4 7" xfId="22683" xr:uid="{00000000-0005-0000-0000-00009B580000}"/>
    <cellStyle name="Normal 2 2 4 2 2 10 4 8" xfId="22684" xr:uid="{00000000-0005-0000-0000-00009C580000}"/>
    <cellStyle name="Normal 2 2 4 2 2 10 4 9" xfId="22685" xr:uid="{00000000-0005-0000-0000-00009D580000}"/>
    <cellStyle name="Normal 2 2 4 2 2 10 5" xfId="22686" xr:uid="{00000000-0005-0000-0000-00009E580000}"/>
    <cellStyle name="Normal 2 2 4 2 2 10 5 10" xfId="22687" xr:uid="{00000000-0005-0000-0000-00009F580000}"/>
    <cellStyle name="Normal 2 2 4 2 2 10 5 2" xfId="22688" xr:uid="{00000000-0005-0000-0000-0000A0580000}"/>
    <cellStyle name="Normal 2 2 4 2 2 10 5 3" xfId="22689" xr:uid="{00000000-0005-0000-0000-0000A1580000}"/>
    <cellStyle name="Normal 2 2 4 2 2 10 5 4" xfId="22690" xr:uid="{00000000-0005-0000-0000-0000A2580000}"/>
    <cellStyle name="Normal 2 2 4 2 2 10 5 5" xfId="22691" xr:uid="{00000000-0005-0000-0000-0000A3580000}"/>
    <cellStyle name="Normal 2 2 4 2 2 10 5 6" xfId="22692" xr:uid="{00000000-0005-0000-0000-0000A4580000}"/>
    <cellStyle name="Normal 2 2 4 2 2 10 5 7" xfId="22693" xr:uid="{00000000-0005-0000-0000-0000A5580000}"/>
    <cellStyle name="Normal 2 2 4 2 2 10 5 8" xfId="22694" xr:uid="{00000000-0005-0000-0000-0000A6580000}"/>
    <cellStyle name="Normal 2 2 4 2 2 10 5 9" xfId="22695" xr:uid="{00000000-0005-0000-0000-0000A7580000}"/>
    <cellStyle name="Normal 2 2 4 2 2 10 6" xfId="22696" xr:uid="{00000000-0005-0000-0000-0000A8580000}"/>
    <cellStyle name="Normal 2 2 4 2 2 10 7" xfId="22697" xr:uid="{00000000-0005-0000-0000-0000A9580000}"/>
    <cellStyle name="Normal 2 2 4 2 2 10 8" xfId="22698" xr:uid="{00000000-0005-0000-0000-0000AA580000}"/>
    <cellStyle name="Normal 2 2 4 2 2 10 9" xfId="22699" xr:uid="{00000000-0005-0000-0000-0000AB580000}"/>
    <cellStyle name="Normal 2 2 4 2 2 11" xfId="22700" xr:uid="{00000000-0005-0000-0000-0000AC580000}"/>
    <cellStyle name="Normal 2 2 4 2 2 11 10" xfId="22701" xr:uid="{00000000-0005-0000-0000-0000AD580000}"/>
    <cellStyle name="Normal 2 2 4 2 2 11 11" xfId="22702" xr:uid="{00000000-0005-0000-0000-0000AE580000}"/>
    <cellStyle name="Normal 2 2 4 2 2 11 12" xfId="22703" xr:uid="{00000000-0005-0000-0000-0000AF580000}"/>
    <cellStyle name="Normal 2 2 4 2 2 11 13" xfId="22704" xr:uid="{00000000-0005-0000-0000-0000B0580000}"/>
    <cellStyle name="Normal 2 2 4 2 2 11 14" xfId="22705" xr:uid="{00000000-0005-0000-0000-0000B1580000}"/>
    <cellStyle name="Normal 2 2 4 2 2 11 2" xfId="22706" xr:uid="{00000000-0005-0000-0000-0000B2580000}"/>
    <cellStyle name="Normal 2 2 4 2 2 11 2 10" xfId="22707" xr:uid="{00000000-0005-0000-0000-0000B3580000}"/>
    <cellStyle name="Normal 2 2 4 2 2 11 2 2" xfId="22708" xr:uid="{00000000-0005-0000-0000-0000B4580000}"/>
    <cellStyle name="Normal 2 2 4 2 2 11 2 3" xfId="22709" xr:uid="{00000000-0005-0000-0000-0000B5580000}"/>
    <cellStyle name="Normal 2 2 4 2 2 11 2 4" xfId="22710" xr:uid="{00000000-0005-0000-0000-0000B6580000}"/>
    <cellStyle name="Normal 2 2 4 2 2 11 2 5" xfId="22711" xr:uid="{00000000-0005-0000-0000-0000B7580000}"/>
    <cellStyle name="Normal 2 2 4 2 2 11 2 6" xfId="22712" xr:uid="{00000000-0005-0000-0000-0000B8580000}"/>
    <cellStyle name="Normal 2 2 4 2 2 11 2 7" xfId="22713" xr:uid="{00000000-0005-0000-0000-0000B9580000}"/>
    <cellStyle name="Normal 2 2 4 2 2 11 2 8" xfId="22714" xr:uid="{00000000-0005-0000-0000-0000BA580000}"/>
    <cellStyle name="Normal 2 2 4 2 2 11 2 9" xfId="22715" xr:uid="{00000000-0005-0000-0000-0000BB580000}"/>
    <cellStyle name="Normal 2 2 4 2 2 11 3" xfId="22716" xr:uid="{00000000-0005-0000-0000-0000BC580000}"/>
    <cellStyle name="Normal 2 2 4 2 2 11 3 10" xfId="22717" xr:uid="{00000000-0005-0000-0000-0000BD580000}"/>
    <cellStyle name="Normal 2 2 4 2 2 11 3 2" xfId="22718" xr:uid="{00000000-0005-0000-0000-0000BE580000}"/>
    <cellStyle name="Normal 2 2 4 2 2 11 3 3" xfId="22719" xr:uid="{00000000-0005-0000-0000-0000BF580000}"/>
    <cellStyle name="Normal 2 2 4 2 2 11 3 4" xfId="22720" xr:uid="{00000000-0005-0000-0000-0000C0580000}"/>
    <cellStyle name="Normal 2 2 4 2 2 11 3 5" xfId="22721" xr:uid="{00000000-0005-0000-0000-0000C1580000}"/>
    <cellStyle name="Normal 2 2 4 2 2 11 3 6" xfId="22722" xr:uid="{00000000-0005-0000-0000-0000C2580000}"/>
    <cellStyle name="Normal 2 2 4 2 2 11 3 7" xfId="22723" xr:uid="{00000000-0005-0000-0000-0000C3580000}"/>
    <cellStyle name="Normal 2 2 4 2 2 11 3 8" xfId="22724" xr:uid="{00000000-0005-0000-0000-0000C4580000}"/>
    <cellStyle name="Normal 2 2 4 2 2 11 3 9" xfId="22725" xr:uid="{00000000-0005-0000-0000-0000C5580000}"/>
    <cellStyle name="Normal 2 2 4 2 2 11 4" xfId="22726" xr:uid="{00000000-0005-0000-0000-0000C6580000}"/>
    <cellStyle name="Normal 2 2 4 2 2 11 4 10" xfId="22727" xr:uid="{00000000-0005-0000-0000-0000C7580000}"/>
    <cellStyle name="Normal 2 2 4 2 2 11 4 2" xfId="22728" xr:uid="{00000000-0005-0000-0000-0000C8580000}"/>
    <cellStyle name="Normal 2 2 4 2 2 11 4 3" xfId="22729" xr:uid="{00000000-0005-0000-0000-0000C9580000}"/>
    <cellStyle name="Normal 2 2 4 2 2 11 4 4" xfId="22730" xr:uid="{00000000-0005-0000-0000-0000CA580000}"/>
    <cellStyle name="Normal 2 2 4 2 2 11 4 5" xfId="22731" xr:uid="{00000000-0005-0000-0000-0000CB580000}"/>
    <cellStyle name="Normal 2 2 4 2 2 11 4 6" xfId="22732" xr:uid="{00000000-0005-0000-0000-0000CC580000}"/>
    <cellStyle name="Normal 2 2 4 2 2 11 4 7" xfId="22733" xr:uid="{00000000-0005-0000-0000-0000CD580000}"/>
    <cellStyle name="Normal 2 2 4 2 2 11 4 8" xfId="22734" xr:uid="{00000000-0005-0000-0000-0000CE580000}"/>
    <cellStyle name="Normal 2 2 4 2 2 11 4 9" xfId="22735" xr:uid="{00000000-0005-0000-0000-0000CF580000}"/>
    <cellStyle name="Normal 2 2 4 2 2 11 5" xfId="22736" xr:uid="{00000000-0005-0000-0000-0000D0580000}"/>
    <cellStyle name="Normal 2 2 4 2 2 11 5 10" xfId="22737" xr:uid="{00000000-0005-0000-0000-0000D1580000}"/>
    <cellStyle name="Normal 2 2 4 2 2 11 5 2" xfId="22738" xr:uid="{00000000-0005-0000-0000-0000D2580000}"/>
    <cellStyle name="Normal 2 2 4 2 2 11 5 3" xfId="22739" xr:uid="{00000000-0005-0000-0000-0000D3580000}"/>
    <cellStyle name="Normal 2 2 4 2 2 11 5 4" xfId="22740" xr:uid="{00000000-0005-0000-0000-0000D4580000}"/>
    <cellStyle name="Normal 2 2 4 2 2 11 5 5" xfId="22741" xr:uid="{00000000-0005-0000-0000-0000D5580000}"/>
    <cellStyle name="Normal 2 2 4 2 2 11 5 6" xfId="22742" xr:uid="{00000000-0005-0000-0000-0000D6580000}"/>
    <cellStyle name="Normal 2 2 4 2 2 11 5 7" xfId="22743" xr:uid="{00000000-0005-0000-0000-0000D7580000}"/>
    <cellStyle name="Normal 2 2 4 2 2 11 5 8" xfId="22744" xr:uid="{00000000-0005-0000-0000-0000D8580000}"/>
    <cellStyle name="Normal 2 2 4 2 2 11 5 9" xfId="22745" xr:uid="{00000000-0005-0000-0000-0000D9580000}"/>
    <cellStyle name="Normal 2 2 4 2 2 11 6" xfId="22746" xr:uid="{00000000-0005-0000-0000-0000DA580000}"/>
    <cellStyle name="Normal 2 2 4 2 2 11 7" xfId="22747" xr:uid="{00000000-0005-0000-0000-0000DB580000}"/>
    <cellStyle name="Normal 2 2 4 2 2 11 8" xfId="22748" xr:uid="{00000000-0005-0000-0000-0000DC580000}"/>
    <cellStyle name="Normal 2 2 4 2 2 11 9" xfId="22749" xr:uid="{00000000-0005-0000-0000-0000DD580000}"/>
    <cellStyle name="Normal 2 2 4 2 2 12" xfId="22750" xr:uid="{00000000-0005-0000-0000-0000DE580000}"/>
    <cellStyle name="Normal 2 2 4 2 2 12 10" xfId="22751" xr:uid="{00000000-0005-0000-0000-0000DF580000}"/>
    <cellStyle name="Normal 2 2 4 2 2 12 11" xfId="22752" xr:uid="{00000000-0005-0000-0000-0000E0580000}"/>
    <cellStyle name="Normal 2 2 4 2 2 12 12" xfId="22753" xr:uid="{00000000-0005-0000-0000-0000E1580000}"/>
    <cellStyle name="Normal 2 2 4 2 2 12 13" xfId="22754" xr:uid="{00000000-0005-0000-0000-0000E2580000}"/>
    <cellStyle name="Normal 2 2 4 2 2 12 14" xfId="22755" xr:uid="{00000000-0005-0000-0000-0000E3580000}"/>
    <cellStyle name="Normal 2 2 4 2 2 12 2" xfId="22756" xr:uid="{00000000-0005-0000-0000-0000E4580000}"/>
    <cellStyle name="Normal 2 2 4 2 2 12 2 10" xfId="22757" xr:uid="{00000000-0005-0000-0000-0000E5580000}"/>
    <cellStyle name="Normal 2 2 4 2 2 12 2 2" xfId="22758" xr:uid="{00000000-0005-0000-0000-0000E6580000}"/>
    <cellStyle name="Normal 2 2 4 2 2 12 2 3" xfId="22759" xr:uid="{00000000-0005-0000-0000-0000E7580000}"/>
    <cellStyle name="Normal 2 2 4 2 2 12 2 4" xfId="22760" xr:uid="{00000000-0005-0000-0000-0000E8580000}"/>
    <cellStyle name="Normal 2 2 4 2 2 12 2 5" xfId="22761" xr:uid="{00000000-0005-0000-0000-0000E9580000}"/>
    <cellStyle name="Normal 2 2 4 2 2 12 2 6" xfId="22762" xr:uid="{00000000-0005-0000-0000-0000EA580000}"/>
    <cellStyle name="Normal 2 2 4 2 2 12 2 7" xfId="22763" xr:uid="{00000000-0005-0000-0000-0000EB580000}"/>
    <cellStyle name="Normal 2 2 4 2 2 12 2 8" xfId="22764" xr:uid="{00000000-0005-0000-0000-0000EC580000}"/>
    <cellStyle name="Normal 2 2 4 2 2 12 2 9" xfId="22765" xr:uid="{00000000-0005-0000-0000-0000ED580000}"/>
    <cellStyle name="Normal 2 2 4 2 2 12 3" xfId="22766" xr:uid="{00000000-0005-0000-0000-0000EE580000}"/>
    <cellStyle name="Normal 2 2 4 2 2 12 3 10" xfId="22767" xr:uid="{00000000-0005-0000-0000-0000EF580000}"/>
    <cellStyle name="Normal 2 2 4 2 2 12 3 2" xfId="22768" xr:uid="{00000000-0005-0000-0000-0000F0580000}"/>
    <cellStyle name="Normal 2 2 4 2 2 12 3 3" xfId="22769" xr:uid="{00000000-0005-0000-0000-0000F1580000}"/>
    <cellStyle name="Normal 2 2 4 2 2 12 3 4" xfId="22770" xr:uid="{00000000-0005-0000-0000-0000F2580000}"/>
    <cellStyle name="Normal 2 2 4 2 2 12 3 5" xfId="22771" xr:uid="{00000000-0005-0000-0000-0000F3580000}"/>
    <cellStyle name="Normal 2 2 4 2 2 12 3 6" xfId="22772" xr:uid="{00000000-0005-0000-0000-0000F4580000}"/>
    <cellStyle name="Normal 2 2 4 2 2 12 3 7" xfId="22773" xr:uid="{00000000-0005-0000-0000-0000F5580000}"/>
    <cellStyle name="Normal 2 2 4 2 2 12 3 8" xfId="22774" xr:uid="{00000000-0005-0000-0000-0000F6580000}"/>
    <cellStyle name="Normal 2 2 4 2 2 12 3 9" xfId="22775" xr:uid="{00000000-0005-0000-0000-0000F7580000}"/>
    <cellStyle name="Normal 2 2 4 2 2 12 4" xfId="22776" xr:uid="{00000000-0005-0000-0000-0000F8580000}"/>
    <cellStyle name="Normal 2 2 4 2 2 12 4 10" xfId="22777" xr:uid="{00000000-0005-0000-0000-0000F9580000}"/>
    <cellStyle name="Normal 2 2 4 2 2 12 4 2" xfId="22778" xr:uid="{00000000-0005-0000-0000-0000FA580000}"/>
    <cellStyle name="Normal 2 2 4 2 2 12 4 3" xfId="22779" xr:uid="{00000000-0005-0000-0000-0000FB580000}"/>
    <cellStyle name="Normal 2 2 4 2 2 12 4 4" xfId="22780" xr:uid="{00000000-0005-0000-0000-0000FC580000}"/>
    <cellStyle name="Normal 2 2 4 2 2 12 4 5" xfId="22781" xr:uid="{00000000-0005-0000-0000-0000FD580000}"/>
    <cellStyle name="Normal 2 2 4 2 2 12 4 6" xfId="22782" xr:uid="{00000000-0005-0000-0000-0000FE580000}"/>
    <cellStyle name="Normal 2 2 4 2 2 12 4 7" xfId="22783" xr:uid="{00000000-0005-0000-0000-0000FF580000}"/>
    <cellStyle name="Normal 2 2 4 2 2 12 4 8" xfId="22784" xr:uid="{00000000-0005-0000-0000-000000590000}"/>
    <cellStyle name="Normal 2 2 4 2 2 12 4 9" xfId="22785" xr:uid="{00000000-0005-0000-0000-000001590000}"/>
    <cellStyle name="Normal 2 2 4 2 2 12 5" xfId="22786" xr:uid="{00000000-0005-0000-0000-000002590000}"/>
    <cellStyle name="Normal 2 2 4 2 2 12 5 10" xfId="22787" xr:uid="{00000000-0005-0000-0000-000003590000}"/>
    <cellStyle name="Normal 2 2 4 2 2 12 5 2" xfId="22788" xr:uid="{00000000-0005-0000-0000-000004590000}"/>
    <cellStyle name="Normal 2 2 4 2 2 12 5 3" xfId="22789" xr:uid="{00000000-0005-0000-0000-000005590000}"/>
    <cellStyle name="Normal 2 2 4 2 2 12 5 4" xfId="22790" xr:uid="{00000000-0005-0000-0000-000006590000}"/>
    <cellStyle name="Normal 2 2 4 2 2 12 5 5" xfId="22791" xr:uid="{00000000-0005-0000-0000-000007590000}"/>
    <cellStyle name="Normal 2 2 4 2 2 12 5 6" xfId="22792" xr:uid="{00000000-0005-0000-0000-000008590000}"/>
    <cellStyle name="Normal 2 2 4 2 2 12 5 7" xfId="22793" xr:uid="{00000000-0005-0000-0000-000009590000}"/>
    <cellStyle name="Normal 2 2 4 2 2 12 5 8" xfId="22794" xr:uid="{00000000-0005-0000-0000-00000A590000}"/>
    <cellStyle name="Normal 2 2 4 2 2 12 5 9" xfId="22795" xr:uid="{00000000-0005-0000-0000-00000B590000}"/>
    <cellStyle name="Normal 2 2 4 2 2 12 6" xfId="22796" xr:uid="{00000000-0005-0000-0000-00000C590000}"/>
    <cellStyle name="Normal 2 2 4 2 2 12 7" xfId="22797" xr:uid="{00000000-0005-0000-0000-00000D590000}"/>
    <cellStyle name="Normal 2 2 4 2 2 12 8" xfId="22798" xr:uid="{00000000-0005-0000-0000-00000E590000}"/>
    <cellStyle name="Normal 2 2 4 2 2 12 9" xfId="22799" xr:uid="{00000000-0005-0000-0000-00000F590000}"/>
    <cellStyle name="Normal 2 2 4 2 2 13" xfId="22800" xr:uid="{00000000-0005-0000-0000-000010590000}"/>
    <cellStyle name="Normal 2 2 4 2 2 13 10" xfId="22801" xr:uid="{00000000-0005-0000-0000-000011590000}"/>
    <cellStyle name="Normal 2 2 4 2 2 13 11" xfId="22802" xr:uid="{00000000-0005-0000-0000-000012590000}"/>
    <cellStyle name="Normal 2 2 4 2 2 13 12" xfId="22803" xr:uid="{00000000-0005-0000-0000-000013590000}"/>
    <cellStyle name="Normal 2 2 4 2 2 13 13" xfId="22804" xr:uid="{00000000-0005-0000-0000-000014590000}"/>
    <cellStyle name="Normal 2 2 4 2 2 13 14" xfId="22805" xr:uid="{00000000-0005-0000-0000-000015590000}"/>
    <cellStyle name="Normal 2 2 4 2 2 13 2" xfId="22806" xr:uid="{00000000-0005-0000-0000-000016590000}"/>
    <cellStyle name="Normal 2 2 4 2 2 13 2 10" xfId="22807" xr:uid="{00000000-0005-0000-0000-000017590000}"/>
    <cellStyle name="Normal 2 2 4 2 2 13 2 2" xfId="22808" xr:uid="{00000000-0005-0000-0000-000018590000}"/>
    <cellStyle name="Normal 2 2 4 2 2 13 2 3" xfId="22809" xr:uid="{00000000-0005-0000-0000-000019590000}"/>
    <cellStyle name="Normal 2 2 4 2 2 13 2 4" xfId="22810" xr:uid="{00000000-0005-0000-0000-00001A590000}"/>
    <cellStyle name="Normal 2 2 4 2 2 13 2 5" xfId="22811" xr:uid="{00000000-0005-0000-0000-00001B590000}"/>
    <cellStyle name="Normal 2 2 4 2 2 13 2 6" xfId="22812" xr:uid="{00000000-0005-0000-0000-00001C590000}"/>
    <cellStyle name="Normal 2 2 4 2 2 13 2 7" xfId="22813" xr:uid="{00000000-0005-0000-0000-00001D590000}"/>
    <cellStyle name="Normal 2 2 4 2 2 13 2 8" xfId="22814" xr:uid="{00000000-0005-0000-0000-00001E590000}"/>
    <cellStyle name="Normal 2 2 4 2 2 13 2 9" xfId="22815" xr:uid="{00000000-0005-0000-0000-00001F590000}"/>
    <cellStyle name="Normal 2 2 4 2 2 13 3" xfId="22816" xr:uid="{00000000-0005-0000-0000-000020590000}"/>
    <cellStyle name="Normal 2 2 4 2 2 13 3 10" xfId="22817" xr:uid="{00000000-0005-0000-0000-000021590000}"/>
    <cellStyle name="Normal 2 2 4 2 2 13 3 2" xfId="22818" xr:uid="{00000000-0005-0000-0000-000022590000}"/>
    <cellStyle name="Normal 2 2 4 2 2 13 3 3" xfId="22819" xr:uid="{00000000-0005-0000-0000-000023590000}"/>
    <cellStyle name="Normal 2 2 4 2 2 13 3 4" xfId="22820" xr:uid="{00000000-0005-0000-0000-000024590000}"/>
    <cellStyle name="Normal 2 2 4 2 2 13 3 5" xfId="22821" xr:uid="{00000000-0005-0000-0000-000025590000}"/>
    <cellStyle name="Normal 2 2 4 2 2 13 3 6" xfId="22822" xr:uid="{00000000-0005-0000-0000-000026590000}"/>
    <cellStyle name="Normal 2 2 4 2 2 13 3 7" xfId="22823" xr:uid="{00000000-0005-0000-0000-000027590000}"/>
    <cellStyle name="Normal 2 2 4 2 2 13 3 8" xfId="22824" xr:uid="{00000000-0005-0000-0000-000028590000}"/>
    <cellStyle name="Normal 2 2 4 2 2 13 3 9" xfId="22825" xr:uid="{00000000-0005-0000-0000-000029590000}"/>
    <cellStyle name="Normal 2 2 4 2 2 13 4" xfId="22826" xr:uid="{00000000-0005-0000-0000-00002A590000}"/>
    <cellStyle name="Normal 2 2 4 2 2 13 4 10" xfId="22827" xr:uid="{00000000-0005-0000-0000-00002B590000}"/>
    <cellStyle name="Normal 2 2 4 2 2 13 4 2" xfId="22828" xr:uid="{00000000-0005-0000-0000-00002C590000}"/>
    <cellStyle name="Normal 2 2 4 2 2 13 4 3" xfId="22829" xr:uid="{00000000-0005-0000-0000-00002D590000}"/>
    <cellStyle name="Normal 2 2 4 2 2 13 4 4" xfId="22830" xr:uid="{00000000-0005-0000-0000-00002E590000}"/>
    <cellStyle name="Normal 2 2 4 2 2 13 4 5" xfId="22831" xr:uid="{00000000-0005-0000-0000-00002F590000}"/>
    <cellStyle name="Normal 2 2 4 2 2 13 4 6" xfId="22832" xr:uid="{00000000-0005-0000-0000-000030590000}"/>
    <cellStyle name="Normal 2 2 4 2 2 13 4 7" xfId="22833" xr:uid="{00000000-0005-0000-0000-000031590000}"/>
    <cellStyle name="Normal 2 2 4 2 2 13 4 8" xfId="22834" xr:uid="{00000000-0005-0000-0000-000032590000}"/>
    <cellStyle name="Normal 2 2 4 2 2 13 4 9" xfId="22835" xr:uid="{00000000-0005-0000-0000-000033590000}"/>
    <cellStyle name="Normal 2 2 4 2 2 13 5" xfId="22836" xr:uid="{00000000-0005-0000-0000-000034590000}"/>
    <cellStyle name="Normal 2 2 4 2 2 13 5 10" xfId="22837" xr:uid="{00000000-0005-0000-0000-000035590000}"/>
    <cellStyle name="Normal 2 2 4 2 2 13 5 2" xfId="22838" xr:uid="{00000000-0005-0000-0000-000036590000}"/>
    <cellStyle name="Normal 2 2 4 2 2 13 5 3" xfId="22839" xr:uid="{00000000-0005-0000-0000-000037590000}"/>
    <cellStyle name="Normal 2 2 4 2 2 13 5 4" xfId="22840" xr:uid="{00000000-0005-0000-0000-000038590000}"/>
    <cellStyle name="Normal 2 2 4 2 2 13 5 5" xfId="22841" xr:uid="{00000000-0005-0000-0000-000039590000}"/>
    <cellStyle name="Normal 2 2 4 2 2 13 5 6" xfId="22842" xr:uid="{00000000-0005-0000-0000-00003A590000}"/>
    <cellStyle name="Normal 2 2 4 2 2 13 5 7" xfId="22843" xr:uid="{00000000-0005-0000-0000-00003B590000}"/>
    <cellStyle name="Normal 2 2 4 2 2 13 5 8" xfId="22844" xr:uid="{00000000-0005-0000-0000-00003C590000}"/>
    <cellStyle name="Normal 2 2 4 2 2 13 5 9" xfId="22845" xr:uid="{00000000-0005-0000-0000-00003D590000}"/>
    <cellStyle name="Normal 2 2 4 2 2 13 6" xfId="22846" xr:uid="{00000000-0005-0000-0000-00003E590000}"/>
    <cellStyle name="Normal 2 2 4 2 2 13 7" xfId="22847" xr:uid="{00000000-0005-0000-0000-00003F590000}"/>
    <cellStyle name="Normal 2 2 4 2 2 13 8" xfId="22848" xr:uid="{00000000-0005-0000-0000-000040590000}"/>
    <cellStyle name="Normal 2 2 4 2 2 13 9" xfId="22849" xr:uid="{00000000-0005-0000-0000-000041590000}"/>
    <cellStyle name="Normal 2 2 4 2 2 14" xfId="22850" xr:uid="{00000000-0005-0000-0000-000042590000}"/>
    <cellStyle name="Normal 2 2 4 2 2 14 10" xfId="22851" xr:uid="{00000000-0005-0000-0000-000043590000}"/>
    <cellStyle name="Normal 2 2 4 2 2 14 11" xfId="22852" xr:uid="{00000000-0005-0000-0000-000044590000}"/>
    <cellStyle name="Normal 2 2 4 2 2 14 12" xfId="22853" xr:uid="{00000000-0005-0000-0000-000045590000}"/>
    <cellStyle name="Normal 2 2 4 2 2 14 13" xfId="22854" xr:uid="{00000000-0005-0000-0000-000046590000}"/>
    <cellStyle name="Normal 2 2 4 2 2 14 14" xfId="22855" xr:uid="{00000000-0005-0000-0000-000047590000}"/>
    <cellStyle name="Normal 2 2 4 2 2 14 2" xfId="22856" xr:uid="{00000000-0005-0000-0000-000048590000}"/>
    <cellStyle name="Normal 2 2 4 2 2 14 2 10" xfId="22857" xr:uid="{00000000-0005-0000-0000-000049590000}"/>
    <cellStyle name="Normal 2 2 4 2 2 14 2 2" xfId="22858" xr:uid="{00000000-0005-0000-0000-00004A590000}"/>
    <cellStyle name="Normal 2 2 4 2 2 14 2 3" xfId="22859" xr:uid="{00000000-0005-0000-0000-00004B590000}"/>
    <cellStyle name="Normal 2 2 4 2 2 14 2 4" xfId="22860" xr:uid="{00000000-0005-0000-0000-00004C590000}"/>
    <cellStyle name="Normal 2 2 4 2 2 14 2 5" xfId="22861" xr:uid="{00000000-0005-0000-0000-00004D590000}"/>
    <cellStyle name="Normal 2 2 4 2 2 14 2 6" xfId="22862" xr:uid="{00000000-0005-0000-0000-00004E590000}"/>
    <cellStyle name="Normal 2 2 4 2 2 14 2 7" xfId="22863" xr:uid="{00000000-0005-0000-0000-00004F590000}"/>
    <cellStyle name="Normal 2 2 4 2 2 14 2 8" xfId="22864" xr:uid="{00000000-0005-0000-0000-000050590000}"/>
    <cellStyle name="Normal 2 2 4 2 2 14 2 9" xfId="22865" xr:uid="{00000000-0005-0000-0000-000051590000}"/>
    <cellStyle name="Normal 2 2 4 2 2 14 3" xfId="22866" xr:uid="{00000000-0005-0000-0000-000052590000}"/>
    <cellStyle name="Normal 2 2 4 2 2 14 3 10" xfId="22867" xr:uid="{00000000-0005-0000-0000-000053590000}"/>
    <cellStyle name="Normal 2 2 4 2 2 14 3 2" xfId="22868" xr:uid="{00000000-0005-0000-0000-000054590000}"/>
    <cellStyle name="Normal 2 2 4 2 2 14 3 3" xfId="22869" xr:uid="{00000000-0005-0000-0000-000055590000}"/>
    <cellStyle name="Normal 2 2 4 2 2 14 3 4" xfId="22870" xr:uid="{00000000-0005-0000-0000-000056590000}"/>
    <cellStyle name="Normal 2 2 4 2 2 14 3 5" xfId="22871" xr:uid="{00000000-0005-0000-0000-000057590000}"/>
    <cellStyle name="Normal 2 2 4 2 2 14 3 6" xfId="22872" xr:uid="{00000000-0005-0000-0000-000058590000}"/>
    <cellStyle name="Normal 2 2 4 2 2 14 3 7" xfId="22873" xr:uid="{00000000-0005-0000-0000-000059590000}"/>
    <cellStyle name="Normal 2 2 4 2 2 14 3 8" xfId="22874" xr:uid="{00000000-0005-0000-0000-00005A590000}"/>
    <cellStyle name="Normal 2 2 4 2 2 14 3 9" xfId="22875" xr:uid="{00000000-0005-0000-0000-00005B590000}"/>
    <cellStyle name="Normal 2 2 4 2 2 14 4" xfId="22876" xr:uid="{00000000-0005-0000-0000-00005C590000}"/>
    <cellStyle name="Normal 2 2 4 2 2 14 4 10" xfId="22877" xr:uid="{00000000-0005-0000-0000-00005D590000}"/>
    <cellStyle name="Normal 2 2 4 2 2 14 4 2" xfId="22878" xr:uid="{00000000-0005-0000-0000-00005E590000}"/>
    <cellStyle name="Normal 2 2 4 2 2 14 4 3" xfId="22879" xr:uid="{00000000-0005-0000-0000-00005F590000}"/>
    <cellStyle name="Normal 2 2 4 2 2 14 4 4" xfId="22880" xr:uid="{00000000-0005-0000-0000-000060590000}"/>
    <cellStyle name="Normal 2 2 4 2 2 14 4 5" xfId="22881" xr:uid="{00000000-0005-0000-0000-000061590000}"/>
    <cellStyle name="Normal 2 2 4 2 2 14 4 6" xfId="22882" xr:uid="{00000000-0005-0000-0000-000062590000}"/>
    <cellStyle name="Normal 2 2 4 2 2 14 4 7" xfId="22883" xr:uid="{00000000-0005-0000-0000-000063590000}"/>
    <cellStyle name="Normal 2 2 4 2 2 14 4 8" xfId="22884" xr:uid="{00000000-0005-0000-0000-000064590000}"/>
    <cellStyle name="Normal 2 2 4 2 2 14 4 9" xfId="22885" xr:uid="{00000000-0005-0000-0000-000065590000}"/>
    <cellStyle name="Normal 2 2 4 2 2 14 5" xfId="22886" xr:uid="{00000000-0005-0000-0000-000066590000}"/>
    <cellStyle name="Normal 2 2 4 2 2 14 5 10" xfId="22887" xr:uid="{00000000-0005-0000-0000-000067590000}"/>
    <cellStyle name="Normal 2 2 4 2 2 14 5 2" xfId="22888" xr:uid="{00000000-0005-0000-0000-000068590000}"/>
    <cellStyle name="Normal 2 2 4 2 2 14 5 3" xfId="22889" xr:uid="{00000000-0005-0000-0000-000069590000}"/>
    <cellStyle name="Normal 2 2 4 2 2 14 5 4" xfId="22890" xr:uid="{00000000-0005-0000-0000-00006A590000}"/>
    <cellStyle name="Normal 2 2 4 2 2 14 5 5" xfId="22891" xr:uid="{00000000-0005-0000-0000-00006B590000}"/>
    <cellStyle name="Normal 2 2 4 2 2 14 5 6" xfId="22892" xr:uid="{00000000-0005-0000-0000-00006C590000}"/>
    <cellStyle name="Normal 2 2 4 2 2 14 5 7" xfId="22893" xr:uid="{00000000-0005-0000-0000-00006D590000}"/>
    <cellStyle name="Normal 2 2 4 2 2 14 5 8" xfId="22894" xr:uid="{00000000-0005-0000-0000-00006E590000}"/>
    <cellStyle name="Normal 2 2 4 2 2 14 5 9" xfId="22895" xr:uid="{00000000-0005-0000-0000-00006F590000}"/>
    <cellStyle name="Normal 2 2 4 2 2 14 6" xfId="22896" xr:uid="{00000000-0005-0000-0000-000070590000}"/>
    <cellStyle name="Normal 2 2 4 2 2 14 7" xfId="22897" xr:uid="{00000000-0005-0000-0000-000071590000}"/>
    <cellStyle name="Normal 2 2 4 2 2 14 8" xfId="22898" xr:uid="{00000000-0005-0000-0000-000072590000}"/>
    <cellStyle name="Normal 2 2 4 2 2 14 9" xfId="22899" xr:uid="{00000000-0005-0000-0000-000073590000}"/>
    <cellStyle name="Normal 2 2 4 2 2 15" xfId="22900" xr:uid="{00000000-0005-0000-0000-000074590000}"/>
    <cellStyle name="Normal 2 2 4 2 2 15 10" xfId="22901" xr:uid="{00000000-0005-0000-0000-000075590000}"/>
    <cellStyle name="Normal 2 2 4 2 2 15 11" xfId="22902" xr:uid="{00000000-0005-0000-0000-000076590000}"/>
    <cellStyle name="Normal 2 2 4 2 2 15 12" xfId="22903" xr:uid="{00000000-0005-0000-0000-000077590000}"/>
    <cellStyle name="Normal 2 2 4 2 2 15 13" xfId="22904" xr:uid="{00000000-0005-0000-0000-000078590000}"/>
    <cellStyle name="Normal 2 2 4 2 2 15 14" xfId="22905" xr:uid="{00000000-0005-0000-0000-000079590000}"/>
    <cellStyle name="Normal 2 2 4 2 2 15 2" xfId="22906" xr:uid="{00000000-0005-0000-0000-00007A590000}"/>
    <cellStyle name="Normal 2 2 4 2 2 15 2 10" xfId="22907" xr:uid="{00000000-0005-0000-0000-00007B590000}"/>
    <cellStyle name="Normal 2 2 4 2 2 15 2 2" xfId="22908" xr:uid="{00000000-0005-0000-0000-00007C590000}"/>
    <cellStyle name="Normal 2 2 4 2 2 15 2 3" xfId="22909" xr:uid="{00000000-0005-0000-0000-00007D590000}"/>
    <cellStyle name="Normal 2 2 4 2 2 15 2 4" xfId="22910" xr:uid="{00000000-0005-0000-0000-00007E590000}"/>
    <cellStyle name="Normal 2 2 4 2 2 15 2 5" xfId="22911" xr:uid="{00000000-0005-0000-0000-00007F590000}"/>
    <cellStyle name="Normal 2 2 4 2 2 15 2 6" xfId="22912" xr:uid="{00000000-0005-0000-0000-000080590000}"/>
    <cellStyle name="Normal 2 2 4 2 2 15 2 7" xfId="22913" xr:uid="{00000000-0005-0000-0000-000081590000}"/>
    <cellStyle name="Normal 2 2 4 2 2 15 2 8" xfId="22914" xr:uid="{00000000-0005-0000-0000-000082590000}"/>
    <cellStyle name="Normal 2 2 4 2 2 15 2 9" xfId="22915" xr:uid="{00000000-0005-0000-0000-000083590000}"/>
    <cellStyle name="Normal 2 2 4 2 2 15 3" xfId="22916" xr:uid="{00000000-0005-0000-0000-000084590000}"/>
    <cellStyle name="Normal 2 2 4 2 2 15 3 10" xfId="22917" xr:uid="{00000000-0005-0000-0000-000085590000}"/>
    <cellStyle name="Normal 2 2 4 2 2 15 3 2" xfId="22918" xr:uid="{00000000-0005-0000-0000-000086590000}"/>
    <cellStyle name="Normal 2 2 4 2 2 15 3 3" xfId="22919" xr:uid="{00000000-0005-0000-0000-000087590000}"/>
    <cellStyle name="Normal 2 2 4 2 2 15 3 4" xfId="22920" xr:uid="{00000000-0005-0000-0000-000088590000}"/>
    <cellStyle name="Normal 2 2 4 2 2 15 3 5" xfId="22921" xr:uid="{00000000-0005-0000-0000-000089590000}"/>
    <cellStyle name="Normal 2 2 4 2 2 15 3 6" xfId="22922" xr:uid="{00000000-0005-0000-0000-00008A590000}"/>
    <cellStyle name="Normal 2 2 4 2 2 15 3 7" xfId="22923" xr:uid="{00000000-0005-0000-0000-00008B590000}"/>
    <cellStyle name="Normal 2 2 4 2 2 15 3 8" xfId="22924" xr:uid="{00000000-0005-0000-0000-00008C590000}"/>
    <cellStyle name="Normal 2 2 4 2 2 15 3 9" xfId="22925" xr:uid="{00000000-0005-0000-0000-00008D590000}"/>
    <cellStyle name="Normal 2 2 4 2 2 15 4" xfId="22926" xr:uid="{00000000-0005-0000-0000-00008E590000}"/>
    <cellStyle name="Normal 2 2 4 2 2 15 4 10" xfId="22927" xr:uid="{00000000-0005-0000-0000-00008F590000}"/>
    <cellStyle name="Normal 2 2 4 2 2 15 4 2" xfId="22928" xr:uid="{00000000-0005-0000-0000-000090590000}"/>
    <cellStyle name="Normal 2 2 4 2 2 15 4 3" xfId="22929" xr:uid="{00000000-0005-0000-0000-000091590000}"/>
    <cellStyle name="Normal 2 2 4 2 2 15 4 4" xfId="22930" xr:uid="{00000000-0005-0000-0000-000092590000}"/>
    <cellStyle name="Normal 2 2 4 2 2 15 4 5" xfId="22931" xr:uid="{00000000-0005-0000-0000-000093590000}"/>
    <cellStyle name="Normal 2 2 4 2 2 15 4 6" xfId="22932" xr:uid="{00000000-0005-0000-0000-000094590000}"/>
    <cellStyle name="Normal 2 2 4 2 2 15 4 7" xfId="22933" xr:uid="{00000000-0005-0000-0000-000095590000}"/>
    <cellStyle name="Normal 2 2 4 2 2 15 4 8" xfId="22934" xr:uid="{00000000-0005-0000-0000-000096590000}"/>
    <cellStyle name="Normal 2 2 4 2 2 15 4 9" xfId="22935" xr:uid="{00000000-0005-0000-0000-000097590000}"/>
    <cellStyle name="Normal 2 2 4 2 2 15 5" xfId="22936" xr:uid="{00000000-0005-0000-0000-000098590000}"/>
    <cellStyle name="Normal 2 2 4 2 2 15 5 10" xfId="22937" xr:uid="{00000000-0005-0000-0000-000099590000}"/>
    <cellStyle name="Normal 2 2 4 2 2 15 5 2" xfId="22938" xr:uid="{00000000-0005-0000-0000-00009A590000}"/>
    <cellStyle name="Normal 2 2 4 2 2 15 5 3" xfId="22939" xr:uid="{00000000-0005-0000-0000-00009B590000}"/>
    <cellStyle name="Normal 2 2 4 2 2 15 5 4" xfId="22940" xr:uid="{00000000-0005-0000-0000-00009C590000}"/>
    <cellStyle name="Normal 2 2 4 2 2 15 5 5" xfId="22941" xr:uid="{00000000-0005-0000-0000-00009D590000}"/>
    <cellStyle name="Normal 2 2 4 2 2 15 5 6" xfId="22942" xr:uid="{00000000-0005-0000-0000-00009E590000}"/>
    <cellStyle name="Normal 2 2 4 2 2 15 5 7" xfId="22943" xr:uid="{00000000-0005-0000-0000-00009F590000}"/>
    <cellStyle name="Normal 2 2 4 2 2 15 5 8" xfId="22944" xr:uid="{00000000-0005-0000-0000-0000A0590000}"/>
    <cellStyle name="Normal 2 2 4 2 2 15 5 9" xfId="22945" xr:uid="{00000000-0005-0000-0000-0000A1590000}"/>
    <cellStyle name="Normal 2 2 4 2 2 15 6" xfId="22946" xr:uid="{00000000-0005-0000-0000-0000A2590000}"/>
    <cellStyle name="Normal 2 2 4 2 2 15 7" xfId="22947" xr:uid="{00000000-0005-0000-0000-0000A3590000}"/>
    <cellStyle name="Normal 2 2 4 2 2 15 8" xfId="22948" xr:uid="{00000000-0005-0000-0000-0000A4590000}"/>
    <cellStyle name="Normal 2 2 4 2 2 15 9" xfId="22949" xr:uid="{00000000-0005-0000-0000-0000A5590000}"/>
    <cellStyle name="Normal 2 2 4 2 2 16" xfId="22950" xr:uid="{00000000-0005-0000-0000-0000A6590000}"/>
    <cellStyle name="Normal 2 2 4 2 2 16 10" xfId="22951" xr:uid="{00000000-0005-0000-0000-0000A7590000}"/>
    <cellStyle name="Normal 2 2 4 2 2 16 11" xfId="22952" xr:uid="{00000000-0005-0000-0000-0000A8590000}"/>
    <cellStyle name="Normal 2 2 4 2 2 16 12" xfId="22953" xr:uid="{00000000-0005-0000-0000-0000A9590000}"/>
    <cellStyle name="Normal 2 2 4 2 2 16 13" xfId="22954" xr:uid="{00000000-0005-0000-0000-0000AA590000}"/>
    <cellStyle name="Normal 2 2 4 2 2 16 14" xfId="22955" xr:uid="{00000000-0005-0000-0000-0000AB590000}"/>
    <cellStyle name="Normal 2 2 4 2 2 16 2" xfId="22956" xr:uid="{00000000-0005-0000-0000-0000AC590000}"/>
    <cellStyle name="Normal 2 2 4 2 2 16 2 10" xfId="22957" xr:uid="{00000000-0005-0000-0000-0000AD590000}"/>
    <cellStyle name="Normal 2 2 4 2 2 16 2 2" xfId="22958" xr:uid="{00000000-0005-0000-0000-0000AE590000}"/>
    <cellStyle name="Normal 2 2 4 2 2 16 2 3" xfId="22959" xr:uid="{00000000-0005-0000-0000-0000AF590000}"/>
    <cellStyle name="Normal 2 2 4 2 2 16 2 4" xfId="22960" xr:uid="{00000000-0005-0000-0000-0000B0590000}"/>
    <cellStyle name="Normal 2 2 4 2 2 16 2 5" xfId="22961" xr:uid="{00000000-0005-0000-0000-0000B1590000}"/>
    <cellStyle name="Normal 2 2 4 2 2 16 2 6" xfId="22962" xr:uid="{00000000-0005-0000-0000-0000B2590000}"/>
    <cellStyle name="Normal 2 2 4 2 2 16 2 7" xfId="22963" xr:uid="{00000000-0005-0000-0000-0000B3590000}"/>
    <cellStyle name="Normal 2 2 4 2 2 16 2 8" xfId="22964" xr:uid="{00000000-0005-0000-0000-0000B4590000}"/>
    <cellStyle name="Normal 2 2 4 2 2 16 2 9" xfId="22965" xr:uid="{00000000-0005-0000-0000-0000B5590000}"/>
    <cellStyle name="Normal 2 2 4 2 2 16 3" xfId="22966" xr:uid="{00000000-0005-0000-0000-0000B6590000}"/>
    <cellStyle name="Normal 2 2 4 2 2 16 3 10" xfId="22967" xr:uid="{00000000-0005-0000-0000-0000B7590000}"/>
    <cellStyle name="Normal 2 2 4 2 2 16 3 2" xfId="22968" xr:uid="{00000000-0005-0000-0000-0000B8590000}"/>
    <cellStyle name="Normal 2 2 4 2 2 16 3 3" xfId="22969" xr:uid="{00000000-0005-0000-0000-0000B9590000}"/>
    <cellStyle name="Normal 2 2 4 2 2 16 3 4" xfId="22970" xr:uid="{00000000-0005-0000-0000-0000BA590000}"/>
    <cellStyle name="Normal 2 2 4 2 2 16 3 5" xfId="22971" xr:uid="{00000000-0005-0000-0000-0000BB590000}"/>
    <cellStyle name="Normal 2 2 4 2 2 16 3 6" xfId="22972" xr:uid="{00000000-0005-0000-0000-0000BC590000}"/>
    <cellStyle name="Normal 2 2 4 2 2 16 3 7" xfId="22973" xr:uid="{00000000-0005-0000-0000-0000BD590000}"/>
    <cellStyle name="Normal 2 2 4 2 2 16 3 8" xfId="22974" xr:uid="{00000000-0005-0000-0000-0000BE590000}"/>
    <cellStyle name="Normal 2 2 4 2 2 16 3 9" xfId="22975" xr:uid="{00000000-0005-0000-0000-0000BF590000}"/>
    <cellStyle name="Normal 2 2 4 2 2 16 4" xfId="22976" xr:uid="{00000000-0005-0000-0000-0000C0590000}"/>
    <cellStyle name="Normal 2 2 4 2 2 16 4 10" xfId="22977" xr:uid="{00000000-0005-0000-0000-0000C1590000}"/>
    <cellStyle name="Normal 2 2 4 2 2 16 4 2" xfId="22978" xr:uid="{00000000-0005-0000-0000-0000C2590000}"/>
    <cellStyle name="Normal 2 2 4 2 2 16 4 3" xfId="22979" xr:uid="{00000000-0005-0000-0000-0000C3590000}"/>
    <cellStyle name="Normal 2 2 4 2 2 16 4 4" xfId="22980" xr:uid="{00000000-0005-0000-0000-0000C4590000}"/>
    <cellStyle name="Normal 2 2 4 2 2 16 4 5" xfId="22981" xr:uid="{00000000-0005-0000-0000-0000C5590000}"/>
    <cellStyle name="Normal 2 2 4 2 2 16 4 6" xfId="22982" xr:uid="{00000000-0005-0000-0000-0000C6590000}"/>
    <cellStyle name="Normal 2 2 4 2 2 16 4 7" xfId="22983" xr:uid="{00000000-0005-0000-0000-0000C7590000}"/>
    <cellStyle name="Normal 2 2 4 2 2 16 4 8" xfId="22984" xr:uid="{00000000-0005-0000-0000-0000C8590000}"/>
    <cellStyle name="Normal 2 2 4 2 2 16 4 9" xfId="22985" xr:uid="{00000000-0005-0000-0000-0000C9590000}"/>
    <cellStyle name="Normal 2 2 4 2 2 16 5" xfId="22986" xr:uid="{00000000-0005-0000-0000-0000CA590000}"/>
    <cellStyle name="Normal 2 2 4 2 2 16 5 10" xfId="22987" xr:uid="{00000000-0005-0000-0000-0000CB590000}"/>
    <cellStyle name="Normal 2 2 4 2 2 16 5 2" xfId="22988" xr:uid="{00000000-0005-0000-0000-0000CC590000}"/>
    <cellStyle name="Normal 2 2 4 2 2 16 5 3" xfId="22989" xr:uid="{00000000-0005-0000-0000-0000CD590000}"/>
    <cellStyle name="Normal 2 2 4 2 2 16 5 4" xfId="22990" xr:uid="{00000000-0005-0000-0000-0000CE590000}"/>
    <cellStyle name="Normal 2 2 4 2 2 16 5 5" xfId="22991" xr:uid="{00000000-0005-0000-0000-0000CF590000}"/>
    <cellStyle name="Normal 2 2 4 2 2 16 5 6" xfId="22992" xr:uid="{00000000-0005-0000-0000-0000D0590000}"/>
    <cellStyle name="Normal 2 2 4 2 2 16 5 7" xfId="22993" xr:uid="{00000000-0005-0000-0000-0000D1590000}"/>
    <cellStyle name="Normal 2 2 4 2 2 16 5 8" xfId="22994" xr:uid="{00000000-0005-0000-0000-0000D2590000}"/>
    <cellStyle name="Normal 2 2 4 2 2 16 5 9" xfId="22995" xr:uid="{00000000-0005-0000-0000-0000D3590000}"/>
    <cellStyle name="Normal 2 2 4 2 2 16 6" xfId="22996" xr:uid="{00000000-0005-0000-0000-0000D4590000}"/>
    <cellStyle name="Normal 2 2 4 2 2 16 7" xfId="22997" xr:uid="{00000000-0005-0000-0000-0000D5590000}"/>
    <cellStyle name="Normal 2 2 4 2 2 16 8" xfId="22998" xr:uid="{00000000-0005-0000-0000-0000D6590000}"/>
    <cellStyle name="Normal 2 2 4 2 2 16 9" xfId="22999" xr:uid="{00000000-0005-0000-0000-0000D7590000}"/>
    <cellStyle name="Normal 2 2 4 2 2 17" xfId="23000" xr:uid="{00000000-0005-0000-0000-0000D8590000}"/>
    <cellStyle name="Normal 2 2 4 2 2 17 10" xfId="23001" xr:uid="{00000000-0005-0000-0000-0000D9590000}"/>
    <cellStyle name="Normal 2 2 4 2 2 17 11" xfId="23002" xr:uid="{00000000-0005-0000-0000-0000DA590000}"/>
    <cellStyle name="Normal 2 2 4 2 2 17 12" xfId="23003" xr:uid="{00000000-0005-0000-0000-0000DB590000}"/>
    <cellStyle name="Normal 2 2 4 2 2 17 13" xfId="23004" xr:uid="{00000000-0005-0000-0000-0000DC590000}"/>
    <cellStyle name="Normal 2 2 4 2 2 17 14" xfId="23005" xr:uid="{00000000-0005-0000-0000-0000DD590000}"/>
    <cellStyle name="Normal 2 2 4 2 2 17 2" xfId="23006" xr:uid="{00000000-0005-0000-0000-0000DE590000}"/>
    <cellStyle name="Normal 2 2 4 2 2 17 2 10" xfId="23007" xr:uid="{00000000-0005-0000-0000-0000DF590000}"/>
    <cellStyle name="Normal 2 2 4 2 2 17 2 2" xfId="23008" xr:uid="{00000000-0005-0000-0000-0000E0590000}"/>
    <cellStyle name="Normal 2 2 4 2 2 17 2 3" xfId="23009" xr:uid="{00000000-0005-0000-0000-0000E1590000}"/>
    <cellStyle name="Normal 2 2 4 2 2 17 2 4" xfId="23010" xr:uid="{00000000-0005-0000-0000-0000E2590000}"/>
    <cellStyle name="Normal 2 2 4 2 2 17 2 5" xfId="23011" xr:uid="{00000000-0005-0000-0000-0000E3590000}"/>
    <cellStyle name="Normal 2 2 4 2 2 17 2 6" xfId="23012" xr:uid="{00000000-0005-0000-0000-0000E4590000}"/>
    <cellStyle name="Normal 2 2 4 2 2 17 2 7" xfId="23013" xr:uid="{00000000-0005-0000-0000-0000E5590000}"/>
    <cellStyle name="Normal 2 2 4 2 2 17 2 8" xfId="23014" xr:uid="{00000000-0005-0000-0000-0000E6590000}"/>
    <cellStyle name="Normal 2 2 4 2 2 17 2 9" xfId="23015" xr:uid="{00000000-0005-0000-0000-0000E7590000}"/>
    <cellStyle name="Normal 2 2 4 2 2 17 3" xfId="23016" xr:uid="{00000000-0005-0000-0000-0000E8590000}"/>
    <cellStyle name="Normal 2 2 4 2 2 17 3 10" xfId="23017" xr:uid="{00000000-0005-0000-0000-0000E9590000}"/>
    <cellStyle name="Normal 2 2 4 2 2 17 3 2" xfId="23018" xr:uid="{00000000-0005-0000-0000-0000EA590000}"/>
    <cellStyle name="Normal 2 2 4 2 2 17 3 3" xfId="23019" xr:uid="{00000000-0005-0000-0000-0000EB590000}"/>
    <cellStyle name="Normal 2 2 4 2 2 17 3 4" xfId="23020" xr:uid="{00000000-0005-0000-0000-0000EC590000}"/>
    <cellStyle name="Normal 2 2 4 2 2 17 3 5" xfId="23021" xr:uid="{00000000-0005-0000-0000-0000ED590000}"/>
    <cellStyle name="Normal 2 2 4 2 2 17 3 6" xfId="23022" xr:uid="{00000000-0005-0000-0000-0000EE590000}"/>
    <cellStyle name="Normal 2 2 4 2 2 17 3 7" xfId="23023" xr:uid="{00000000-0005-0000-0000-0000EF590000}"/>
    <cellStyle name="Normal 2 2 4 2 2 17 3 8" xfId="23024" xr:uid="{00000000-0005-0000-0000-0000F0590000}"/>
    <cellStyle name="Normal 2 2 4 2 2 17 3 9" xfId="23025" xr:uid="{00000000-0005-0000-0000-0000F1590000}"/>
    <cellStyle name="Normal 2 2 4 2 2 17 4" xfId="23026" xr:uid="{00000000-0005-0000-0000-0000F2590000}"/>
    <cellStyle name="Normal 2 2 4 2 2 17 4 10" xfId="23027" xr:uid="{00000000-0005-0000-0000-0000F3590000}"/>
    <cellStyle name="Normal 2 2 4 2 2 17 4 2" xfId="23028" xr:uid="{00000000-0005-0000-0000-0000F4590000}"/>
    <cellStyle name="Normal 2 2 4 2 2 17 4 3" xfId="23029" xr:uid="{00000000-0005-0000-0000-0000F5590000}"/>
    <cellStyle name="Normal 2 2 4 2 2 17 4 4" xfId="23030" xr:uid="{00000000-0005-0000-0000-0000F6590000}"/>
    <cellStyle name="Normal 2 2 4 2 2 17 4 5" xfId="23031" xr:uid="{00000000-0005-0000-0000-0000F7590000}"/>
    <cellStyle name="Normal 2 2 4 2 2 17 4 6" xfId="23032" xr:uid="{00000000-0005-0000-0000-0000F8590000}"/>
    <cellStyle name="Normal 2 2 4 2 2 17 4 7" xfId="23033" xr:uid="{00000000-0005-0000-0000-0000F9590000}"/>
    <cellStyle name="Normal 2 2 4 2 2 17 4 8" xfId="23034" xr:uid="{00000000-0005-0000-0000-0000FA590000}"/>
    <cellStyle name="Normal 2 2 4 2 2 17 4 9" xfId="23035" xr:uid="{00000000-0005-0000-0000-0000FB590000}"/>
    <cellStyle name="Normal 2 2 4 2 2 17 5" xfId="23036" xr:uid="{00000000-0005-0000-0000-0000FC590000}"/>
    <cellStyle name="Normal 2 2 4 2 2 17 5 10" xfId="23037" xr:uid="{00000000-0005-0000-0000-0000FD590000}"/>
    <cellStyle name="Normal 2 2 4 2 2 17 5 2" xfId="23038" xr:uid="{00000000-0005-0000-0000-0000FE590000}"/>
    <cellStyle name="Normal 2 2 4 2 2 17 5 3" xfId="23039" xr:uid="{00000000-0005-0000-0000-0000FF590000}"/>
    <cellStyle name="Normal 2 2 4 2 2 17 5 4" xfId="23040" xr:uid="{00000000-0005-0000-0000-0000005A0000}"/>
    <cellStyle name="Normal 2 2 4 2 2 17 5 5" xfId="23041" xr:uid="{00000000-0005-0000-0000-0000015A0000}"/>
    <cellStyle name="Normal 2 2 4 2 2 17 5 6" xfId="23042" xr:uid="{00000000-0005-0000-0000-0000025A0000}"/>
    <cellStyle name="Normal 2 2 4 2 2 17 5 7" xfId="23043" xr:uid="{00000000-0005-0000-0000-0000035A0000}"/>
    <cellStyle name="Normal 2 2 4 2 2 17 5 8" xfId="23044" xr:uid="{00000000-0005-0000-0000-0000045A0000}"/>
    <cellStyle name="Normal 2 2 4 2 2 17 5 9" xfId="23045" xr:uid="{00000000-0005-0000-0000-0000055A0000}"/>
    <cellStyle name="Normal 2 2 4 2 2 17 6" xfId="23046" xr:uid="{00000000-0005-0000-0000-0000065A0000}"/>
    <cellStyle name="Normal 2 2 4 2 2 17 7" xfId="23047" xr:uid="{00000000-0005-0000-0000-0000075A0000}"/>
    <cellStyle name="Normal 2 2 4 2 2 17 8" xfId="23048" xr:uid="{00000000-0005-0000-0000-0000085A0000}"/>
    <cellStyle name="Normal 2 2 4 2 2 17 9" xfId="23049" xr:uid="{00000000-0005-0000-0000-0000095A0000}"/>
    <cellStyle name="Normal 2 2 4 2 2 18" xfId="23050" xr:uid="{00000000-0005-0000-0000-00000A5A0000}"/>
    <cellStyle name="Normal 2 2 4 2 2 18 10" xfId="23051" xr:uid="{00000000-0005-0000-0000-00000B5A0000}"/>
    <cellStyle name="Normal 2 2 4 2 2 18 11" xfId="23052" xr:uid="{00000000-0005-0000-0000-00000C5A0000}"/>
    <cellStyle name="Normal 2 2 4 2 2 18 12" xfId="23053" xr:uid="{00000000-0005-0000-0000-00000D5A0000}"/>
    <cellStyle name="Normal 2 2 4 2 2 18 13" xfId="23054" xr:uid="{00000000-0005-0000-0000-00000E5A0000}"/>
    <cellStyle name="Normal 2 2 4 2 2 18 14" xfId="23055" xr:uid="{00000000-0005-0000-0000-00000F5A0000}"/>
    <cellStyle name="Normal 2 2 4 2 2 18 2" xfId="23056" xr:uid="{00000000-0005-0000-0000-0000105A0000}"/>
    <cellStyle name="Normal 2 2 4 2 2 18 2 10" xfId="23057" xr:uid="{00000000-0005-0000-0000-0000115A0000}"/>
    <cellStyle name="Normal 2 2 4 2 2 18 2 2" xfId="23058" xr:uid="{00000000-0005-0000-0000-0000125A0000}"/>
    <cellStyle name="Normal 2 2 4 2 2 18 2 3" xfId="23059" xr:uid="{00000000-0005-0000-0000-0000135A0000}"/>
    <cellStyle name="Normal 2 2 4 2 2 18 2 4" xfId="23060" xr:uid="{00000000-0005-0000-0000-0000145A0000}"/>
    <cellStyle name="Normal 2 2 4 2 2 18 2 5" xfId="23061" xr:uid="{00000000-0005-0000-0000-0000155A0000}"/>
    <cellStyle name="Normal 2 2 4 2 2 18 2 6" xfId="23062" xr:uid="{00000000-0005-0000-0000-0000165A0000}"/>
    <cellStyle name="Normal 2 2 4 2 2 18 2 7" xfId="23063" xr:uid="{00000000-0005-0000-0000-0000175A0000}"/>
    <cellStyle name="Normal 2 2 4 2 2 18 2 8" xfId="23064" xr:uid="{00000000-0005-0000-0000-0000185A0000}"/>
    <cellStyle name="Normal 2 2 4 2 2 18 2 9" xfId="23065" xr:uid="{00000000-0005-0000-0000-0000195A0000}"/>
    <cellStyle name="Normal 2 2 4 2 2 18 3" xfId="23066" xr:uid="{00000000-0005-0000-0000-00001A5A0000}"/>
    <cellStyle name="Normal 2 2 4 2 2 18 3 10" xfId="23067" xr:uid="{00000000-0005-0000-0000-00001B5A0000}"/>
    <cellStyle name="Normal 2 2 4 2 2 18 3 2" xfId="23068" xr:uid="{00000000-0005-0000-0000-00001C5A0000}"/>
    <cellStyle name="Normal 2 2 4 2 2 18 3 3" xfId="23069" xr:uid="{00000000-0005-0000-0000-00001D5A0000}"/>
    <cellStyle name="Normal 2 2 4 2 2 18 3 4" xfId="23070" xr:uid="{00000000-0005-0000-0000-00001E5A0000}"/>
    <cellStyle name="Normal 2 2 4 2 2 18 3 5" xfId="23071" xr:uid="{00000000-0005-0000-0000-00001F5A0000}"/>
    <cellStyle name="Normal 2 2 4 2 2 18 3 6" xfId="23072" xr:uid="{00000000-0005-0000-0000-0000205A0000}"/>
    <cellStyle name="Normal 2 2 4 2 2 18 3 7" xfId="23073" xr:uid="{00000000-0005-0000-0000-0000215A0000}"/>
    <cellStyle name="Normal 2 2 4 2 2 18 3 8" xfId="23074" xr:uid="{00000000-0005-0000-0000-0000225A0000}"/>
    <cellStyle name="Normal 2 2 4 2 2 18 3 9" xfId="23075" xr:uid="{00000000-0005-0000-0000-0000235A0000}"/>
    <cellStyle name="Normal 2 2 4 2 2 18 4" xfId="23076" xr:uid="{00000000-0005-0000-0000-0000245A0000}"/>
    <cellStyle name="Normal 2 2 4 2 2 18 4 10" xfId="23077" xr:uid="{00000000-0005-0000-0000-0000255A0000}"/>
    <cellStyle name="Normal 2 2 4 2 2 18 4 2" xfId="23078" xr:uid="{00000000-0005-0000-0000-0000265A0000}"/>
    <cellStyle name="Normal 2 2 4 2 2 18 4 3" xfId="23079" xr:uid="{00000000-0005-0000-0000-0000275A0000}"/>
    <cellStyle name="Normal 2 2 4 2 2 18 4 4" xfId="23080" xr:uid="{00000000-0005-0000-0000-0000285A0000}"/>
    <cellStyle name="Normal 2 2 4 2 2 18 4 5" xfId="23081" xr:uid="{00000000-0005-0000-0000-0000295A0000}"/>
    <cellStyle name="Normal 2 2 4 2 2 18 4 6" xfId="23082" xr:uid="{00000000-0005-0000-0000-00002A5A0000}"/>
    <cellStyle name="Normal 2 2 4 2 2 18 4 7" xfId="23083" xr:uid="{00000000-0005-0000-0000-00002B5A0000}"/>
    <cellStyle name="Normal 2 2 4 2 2 18 4 8" xfId="23084" xr:uid="{00000000-0005-0000-0000-00002C5A0000}"/>
    <cellStyle name="Normal 2 2 4 2 2 18 4 9" xfId="23085" xr:uid="{00000000-0005-0000-0000-00002D5A0000}"/>
    <cellStyle name="Normal 2 2 4 2 2 18 5" xfId="23086" xr:uid="{00000000-0005-0000-0000-00002E5A0000}"/>
    <cellStyle name="Normal 2 2 4 2 2 18 5 10" xfId="23087" xr:uid="{00000000-0005-0000-0000-00002F5A0000}"/>
    <cellStyle name="Normal 2 2 4 2 2 18 5 2" xfId="23088" xr:uid="{00000000-0005-0000-0000-0000305A0000}"/>
    <cellStyle name="Normal 2 2 4 2 2 18 5 3" xfId="23089" xr:uid="{00000000-0005-0000-0000-0000315A0000}"/>
    <cellStyle name="Normal 2 2 4 2 2 18 5 4" xfId="23090" xr:uid="{00000000-0005-0000-0000-0000325A0000}"/>
    <cellStyle name="Normal 2 2 4 2 2 18 5 5" xfId="23091" xr:uid="{00000000-0005-0000-0000-0000335A0000}"/>
    <cellStyle name="Normal 2 2 4 2 2 18 5 6" xfId="23092" xr:uid="{00000000-0005-0000-0000-0000345A0000}"/>
    <cellStyle name="Normal 2 2 4 2 2 18 5 7" xfId="23093" xr:uid="{00000000-0005-0000-0000-0000355A0000}"/>
    <cellStyle name="Normal 2 2 4 2 2 18 5 8" xfId="23094" xr:uid="{00000000-0005-0000-0000-0000365A0000}"/>
    <cellStyle name="Normal 2 2 4 2 2 18 5 9" xfId="23095" xr:uid="{00000000-0005-0000-0000-0000375A0000}"/>
    <cellStyle name="Normal 2 2 4 2 2 18 6" xfId="23096" xr:uid="{00000000-0005-0000-0000-0000385A0000}"/>
    <cellStyle name="Normal 2 2 4 2 2 18 7" xfId="23097" xr:uid="{00000000-0005-0000-0000-0000395A0000}"/>
    <cellStyle name="Normal 2 2 4 2 2 18 8" xfId="23098" xr:uid="{00000000-0005-0000-0000-00003A5A0000}"/>
    <cellStyle name="Normal 2 2 4 2 2 18 9" xfId="23099" xr:uid="{00000000-0005-0000-0000-00003B5A0000}"/>
    <cellStyle name="Normal 2 2 4 2 2 19" xfId="23100" xr:uid="{00000000-0005-0000-0000-00003C5A0000}"/>
    <cellStyle name="Normal 2 2 4 2 2 19 10" xfId="23101" xr:uid="{00000000-0005-0000-0000-00003D5A0000}"/>
    <cellStyle name="Normal 2 2 4 2 2 19 11" xfId="23102" xr:uid="{00000000-0005-0000-0000-00003E5A0000}"/>
    <cellStyle name="Normal 2 2 4 2 2 19 12" xfId="23103" xr:uid="{00000000-0005-0000-0000-00003F5A0000}"/>
    <cellStyle name="Normal 2 2 4 2 2 19 13" xfId="23104" xr:uid="{00000000-0005-0000-0000-0000405A0000}"/>
    <cellStyle name="Normal 2 2 4 2 2 19 14" xfId="23105" xr:uid="{00000000-0005-0000-0000-0000415A0000}"/>
    <cellStyle name="Normal 2 2 4 2 2 19 2" xfId="23106" xr:uid="{00000000-0005-0000-0000-0000425A0000}"/>
    <cellStyle name="Normal 2 2 4 2 2 19 2 10" xfId="23107" xr:uid="{00000000-0005-0000-0000-0000435A0000}"/>
    <cellStyle name="Normal 2 2 4 2 2 19 2 2" xfId="23108" xr:uid="{00000000-0005-0000-0000-0000445A0000}"/>
    <cellStyle name="Normal 2 2 4 2 2 19 2 3" xfId="23109" xr:uid="{00000000-0005-0000-0000-0000455A0000}"/>
    <cellStyle name="Normal 2 2 4 2 2 19 2 4" xfId="23110" xr:uid="{00000000-0005-0000-0000-0000465A0000}"/>
    <cellStyle name="Normal 2 2 4 2 2 19 2 5" xfId="23111" xr:uid="{00000000-0005-0000-0000-0000475A0000}"/>
    <cellStyle name="Normal 2 2 4 2 2 19 2 6" xfId="23112" xr:uid="{00000000-0005-0000-0000-0000485A0000}"/>
    <cellStyle name="Normal 2 2 4 2 2 19 2 7" xfId="23113" xr:uid="{00000000-0005-0000-0000-0000495A0000}"/>
    <cellStyle name="Normal 2 2 4 2 2 19 2 8" xfId="23114" xr:uid="{00000000-0005-0000-0000-00004A5A0000}"/>
    <cellStyle name="Normal 2 2 4 2 2 19 2 9" xfId="23115" xr:uid="{00000000-0005-0000-0000-00004B5A0000}"/>
    <cellStyle name="Normal 2 2 4 2 2 19 3" xfId="23116" xr:uid="{00000000-0005-0000-0000-00004C5A0000}"/>
    <cellStyle name="Normal 2 2 4 2 2 19 3 10" xfId="23117" xr:uid="{00000000-0005-0000-0000-00004D5A0000}"/>
    <cellStyle name="Normal 2 2 4 2 2 19 3 2" xfId="23118" xr:uid="{00000000-0005-0000-0000-00004E5A0000}"/>
    <cellStyle name="Normal 2 2 4 2 2 19 3 3" xfId="23119" xr:uid="{00000000-0005-0000-0000-00004F5A0000}"/>
    <cellStyle name="Normal 2 2 4 2 2 19 3 4" xfId="23120" xr:uid="{00000000-0005-0000-0000-0000505A0000}"/>
    <cellStyle name="Normal 2 2 4 2 2 19 3 5" xfId="23121" xr:uid="{00000000-0005-0000-0000-0000515A0000}"/>
    <cellStyle name="Normal 2 2 4 2 2 19 3 6" xfId="23122" xr:uid="{00000000-0005-0000-0000-0000525A0000}"/>
    <cellStyle name="Normal 2 2 4 2 2 19 3 7" xfId="23123" xr:uid="{00000000-0005-0000-0000-0000535A0000}"/>
    <cellStyle name="Normal 2 2 4 2 2 19 3 8" xfId="23124" xr:uid="{00000000-0005-0000-0000-0000545A0000}"/>
    <cellStyle name="Normal 2 2 4 2 2 19 3 9" xfId="23125" xr:uid="{00000000-0005-0000-0000-0000555A0000}"/>
    <cellStyle name="Normal 2 2 4 2 2 19 4" xfId="23126" xr:uid="{00000000-0005-0000-0000-0000565A0000}"/>
    <cellStyle name="Normal 2 2 4 2 2 19 4 10" xfId="23127" xr:uid="{00000000-0005-0000-0000-0000575A0000}"/>
    <cellStyle name="Normal 2 2 4 2 2 19 4 2" xfId="23128" xr:uid="{00000000-0005-0000-0000-0000585A0000}"/>
    <cellStyle name="Normal 2 2 4 2 2 19 4 3" xfId="23129" xr:uid="{00000000-0005-0000-0000-0000595A0000}"/>
    <cellStyle name="Normal 2 2 4 2 2 19 4 4" xfId="23130" xr:uid="{00000000-0005-0000-0000-00005A5A0000}"/>
    <cellStyle name="Normal 2 2 4 2 2 19 4 5" xfId="23131" xr:uid="{00000000-0005-0000-0000-00005B5A0000}"/>
    <cellStyle name="Normal 2 2 4 2 2 19 4 6" xfId="23132" xr:uid="{00000000-0005-0000-0000-00005C5A0000}"/>
    <cellStyle name="Normal 2 2 4 2 2 19 4 7" xfId="23133" xr:uid="{00000000-0005-0000-0000-00005D5A0000}"/>
    <cellStyle name="Normal 2 2 4 2 2 19 4 8" xfId="23134" xr:uid="{00000000-0005-0000-0000-00005E5A0000}"/>
    <cellStyle name="Normal 2 2 4 2 2 19 4 9" xfId="23135" xr:uid="{00000000-0005-0000-0000-00005F5A0000}"/>
    <cellStyle name="Normal 2 2 4 2 2 19 5" xfId="23136" xr:uid="{00000000-0005-0000-0000-0000605A0000}"/>
    <cellStyle name="Normal 2 2 4 2 2 19 5 10" xfId="23137" xr:uid="{00000000-0005-0000-0000-0000615A0000}"/>
    <cellStyle name="Normal 2 2 4 2 2 19 5 2" xfId="23138" xr:uid="{00000000-0005-0000-0000-0000625A0000}"/>
    <cellStyle name="Normal 2 2 4 2 2 19 5 3" xfId="23139" xr:uid="{00000000-0005-0000-0000-0000635A0000}"/>
    <cellStyle name="Normal 2 2 4 2 2 19 5 4" xfId="23140" xr:uid="{00000000-0005-0000-0000-0000645A0000}"/>
    <cellStyle name="Normal 2 2 4 2 2 19 5 5" xfId="23141" xr:uid="{00000000-0005-0000-0000-0000655A0000}"/>
    <cellStyle name="Normal 2 2 4 2 2 19 5 6" xfId="23142" xr:uid="{00000000-0005-0000-0000-0000665A0000}"/>
    <cellStyle name="Normal 2 2 4 2 2 19 5 7" xfId="23143" xr:uid="{00000000-0005-0000-0000-0000675A0000}"/>
    <cellStyle name="Normal 2 2 4 2 2 19 5 8" xfId="23144" xr:uid="{00000000-0005-0000-0000-0000685A0000}"/>
    <cellStyle name="Normal 2 2 4 2 2 19 5 9" xfId="23145" xr:uid="{00000000-0005-0000-0000-0000695A0000}"/>
    <cellStyle name="Normal 2 2 4 2 2 19 6" xfId="23146" xr:uid="{00000000-0005-0000-0000-00006A5A0000}"/>
    <cellStyle name="Normal 2 2 4 2 2 19 7" xfId="23147" xr:uid="{00000000-0005-0000-0000-00006B5A0000}"/>
    <cellStyle name="Normal 2 2 4 2 2 19 8" xfId="23148" xr:uid="{00000000-0005-0000-0000-00006C5A0000}"/>
    <cellStyle name="Normal 2 2 4 2 2 19 9" xfId="23149" xr:uid="{00000000-0005-0000-0000-00006D5A0000}"/>
    <cellStyle name="Normal 2 2 4 2 2 2" xfId="23150" xr:uid="{00000000-0005-0000-0000-00006E5A0000}"/>
    <cellStyle name="Normal 2 2 4 2 2 2 10" xfId="23151" xr:uid="{00000000-0005-0000-0000-00006F5A0000}"/>
    <cellStyle name="Normal 2 2 4 2 2 2 11" xfId="23152" xr:uid="{00000000-0005-0000-0000-0000705A0000}"/>
    <cellStyle name="Normal 2 2 4 2 2 2 12" xfId="23153" xr:uid="{00000000-0005-0000-0000-0000715A0000}"/>
    <cellStyle name="Normal 2 2 4 2 2 2 13" xfId="23154" xr:uid="{00000000-0005-0000-0000-0000725A0000}"/>
    <cellStyle name="Normal 2 2 4 2 2 2 14" xfId="23155" xr:uid="{00000000-0005-0000-0000-0000735A0000}"/>
    <cellStyle name="Normal 2 2 4 2 2 2 2" xfId="23156" xr:uid="{00000000-0005-0000-0000-0000745A0000}"/>
    <cellStyle name="Normal 2 2 4 2 2 2 2 10" xfId="23157" xr:uid="{00000000-0005-0000-0000-0000755A0000}"/>
    <cellStyle name="Normal 2 2 4 2 2 2 2 2" xfId="23158" xr:uid="{00000000-0005-0000-0000-0000765A0000}"/>
    <cellStyle name="Normal 2 2 4 2 2 2 2 3" xfId="23159" xr:uid="{00000000-0005-0000-0000-0000775A0000}"/>
    <cellStyle name="Normal 2 2 4 2 2 2 2 4" xfId="23160" xr:uid="{00000000-0005-0000-0000-0000785A0000}"/>
    <cellStyle name="Normal 2 2 4 2 2 2 2 5" xfId="23161" xr:uid="{00000000-0005-0000-0000-0000795A0000}"/>
    <cellStyle name="Normal 2 2 4 2 2 2 2 6" xfId="23162" xr:uid="{00000000-0005-0000-0000-00007A5A0000}"/>
    <cellStyle name="Normal 2 2 4 2 2 2 2 7" xfId="23163" xr:uid="{00000000-0005-0000-0000-00007B5A0000}"/>
    <cellStyle name="Normal 2 2 4 2 2 2 2 8" xfId="23164" xr:uid="{00000000-0005-0000-0000-00007C5A0000}"/>
    <cellStyle name="Normal 2 2 4 2 2 2 2 9" xfId="23165" xr:uid="{00000000-0005-0000-0000-00007D5A0000}"/>
    <cellStyle name="Normal 2 2 4 2 2 2 3" xfId="23166" xr:uid="{00000000-0005-0000-0000-00007E5A0000}"/>
    <cellStyle name="Normal 2 2 4 2 2 2 3 10" xfId="23167" xr:uid="{00000000-0005-0000-0000-00007F5A0000}"/>
    <cellStyle name="Normal 2 2 4 2 2 2 3 2" xfId="23168" xr:uid="{00000000-0005-0000-0000-0000805A0000}"/>
    <cellStyle name="Normal 2 2 4 2 2 2 3 3" xfId="23169" xr:uid="{00000000-0005-0000-0000-0000815A0000}"/>
    <cellStyle name="Normal 2 2 4 2 2 2 3 4" xfId="23170" xr:uid="{00000000-0005-0000-0000-0000825A0000}"/>
    <cellStyle name="Normal 2 2 4 2 2 2 3 5" xfId="23171" xr:uid="{00000000-0005-0000-0000-0000835A0000}"/>
    <cellStyle name="Normal 2 2 4 2 2 2 3 6" xfId="23172" xr:uid="{00000000-0005-0000-0000-0000845A0000}"/>
    <cellStyle name="Normal 2 2 4 2 2 2 3 7" xfId="23173" xr:uid="{00000000-0005-0000-0000-0000855A0000}"/>
    <cellStyle name="Normal 2 2 4 2 2 2 3 8" xfId="23174" xr:uid="{00000000-0005-0000-0000-0000865A0000}"/>
    <cellStyle name="Normal 2 2 4 2 2 2 3 9" xfId="23175" xr:uid="{00000000-0005-0000-0000-0000875A0000}"/>
    <cellStyle name="Normal 2 2 4 2 2 2 4" xfId="23176" xr:uid="{00000000-0005-0000-0000-0000885A0000}"/>
    <cellStyle name="Normal 2 2 4 2 2 2 4 10" xfId="23177" xr:uid="{00000000-0005-0000-0000-0000895A0000}"/>
    <cellStyle name="Normal 2 2 4 2 2 2 4 2" xfId="23178" xr:uid="{00000000-0005-0000-0000-00008A5A0000}"/>
    <cellStyle name="Normal 2 2 4 2 2 2 4 3" xfId="23179" xr:uid="{00000000-0005-0000-0000-00008B5A0000}"/>
    <cellStyle name="Normal 2 2 4 2 2 2 4 4" xfId="23180" xr:uid="{00000000-0005-0000-0000-00008C5A0000}"/>
    <cellStyle name="Normal 2 2 4 2 2 2 4 5" xfId="23181" xr:uid="{00000000-0005-0000-0000-00008D5A0000}"/>
    <cellStyle name="Normal 2 2 4 2 2 2 4 6" xfId="23182" xr:uid="{00000000-0005-0000-0000-00008E5A0000}"/>
    <cellStyle name="Normal 2 2 4 2 2 2 4 7" xfId="23183" xr:uid="{00000000-0005-0000-0000-00008F5A0000}"/>
    <cellStyle name="Normal 2 2 4 2 2 2 4 8" xfId="23184" xr:uid="{00000000-0005-0000-0000-0000905A0000}"/>
    <cellStyle name="Normal 2 2 4 2 2 2 4 9" xfId="23185" xr:uid="{00000000-0005-0000-0000-0000915A0000}"/>
    <cellStyle name="Normal 2 2 4 2 2 2 5" xfId="23186" xr:uid="{00000000-0005-0000-0000-0000925A0000}"/>
    <cellStyle name="Normal 2 2 4 2 2 2 5 10" xfId="23187" xr:uid="{00000000-0005-0000-0000-0000935A0000}"/>
    <cellStyle name="Normal 2 2 4 2 2 2 5 2" xfId="23188" xr:uid="{00000000-0005-0000-0000-0000945A0000}"/>
    <cellStyle name="Normal 2 2 4 2 2 2 5 3" xfId="23189" xr:uid="{00000000-0005-0000-0000-0000955A0000}"/>
    <cellStyle name="Normal 2 2 4 2 2 2 5 4" xfId="23190" xr:uid="{00000000-0005-0000-0000-0000965A0000}"/>
    <cellStyle name="Normal 2 2 4 2 2 2 5 5" xfId="23191" xr:uid="{00000000-0005-0000-0000-0000975A0000}"/>
    <cellStyle name="Normal 2 2 4 2 2 2 5 6" xfId="23192" xr:uid="{00000000-0005-0000-0000-0000985A0000}"/>
    <cellStyle name="Normal 2 2 4 2 2 2 5 7" xfId="23193" xr:uid="{00000000-0005-0000-0000-0000995A0000}"/>
    <cellStyle name="Normal 2 2 4 2 2 2 5 8" xfId="23194" xr:uid="{00000000-0005-0000-0000-00009A5A0000}"/>
    <cellStyle name="Normal 2 2 4 2 2 2 5 9" xfId="23195" xr:uid="{00000000-0005-0000-0000-00009B5A0000}"/>
    <cellStyle name="Normal 2 2 4 2 2 2 6" xfId="23196" xr:uid="{00000000-0005-0000-0000-00009C5A0000}"/>
    <cellStyle name="Normal 2 2 4 2 2 2 7" xfId="23197" xr:uid="{00000000-0005-0000-0000-00009D5A0000}"/>
    <cellStyle name="Normal 2 2 4 2 2 2 8" xfId="23198" xr:uid="{00000000-0005-0000-0000-00009E5A0000}"/>
    <cellStyle name="Normal 2 2 4 2 2 2 9" xfId="23199" xr:uid="{00000000-0005-0000-0000-00009F5A0000}"/>
    <cellStyle name="Normal 2 2 4 2 2 20" xfId="23200" xr:uid="{00000000-0005-0000-0000-0000A05A0000}"/>
    <cellStyle name="Normal 2 2 4 2 2 20 10" xfId="23201" xr:uid="{00000000-0005-0000-0000-0000A15A0000}"/>
    <cellStyle name="Normal 2 2 4 2 2 20 11" xfId="23202" xr:uid="{00000000-0005-0000-0000-0000A25A0000}"/>
    <cellStyle name="Normal 2 2 4 2 2 20 12" xfId="23203" xr:uid="{00000000-0005-0000-0000-0000A35A0000}"/>
    <cellStyle name="Normal 2 2 4 2 2 20 13" xfId="23204" xr:uid="{00000000-0005-0000-0000-0000A45A0000}"/>
    <cellStyle name="Normal 2 2 4 2 2 20 14" xfId="23205" xr:uid="{00000000-0005-0000-0000-0000A55A0000}"/>
    <cellStyle name="Normal 2 2 4 2 2 20 2" xfId="23206" xr:uid="{00000000-0005-0000-0000-0000A65A0000}"/>
    <cellStyle name="Normal 2 2 4 2 2 20 2 10" xfId="23207" xr:uid="{00000000-0005-0000-0000-0000A75A0000}"/>
    <cellStyle name="Normal 2 2 4 2 2 20 2 2" xfId="23208" xr:uid="{00000000-0005-0000-0000-0000A85A0000}"/>
    <cellStyle name="Normal 2 2 4 2 2 20 2 3" xfId="23209" xr:uid="{00000000-0005-0000-0000-0000A95A0000}"/>
    <cellStyle name="Normal 2 2 4 2 2 20 2 4" xfId="23210" xr:uid="{00000000-0005-0000-0000-0000AA5A0000}"/>
    <cellStyle name="Normal 2 2 4 2 2 20 2 5" xfId="23211" xr:uid="{00000000-0005-0000-0000-0000AB5A0000}"/>
    <cellStyle name="Normal 2 2 4 2 2 20 2 6" xfId="23212" xr:uid="{00000000-0005-0000-0000-0000AC5A0000}"/>
    <cellStyle name="Normal 2 2 4 2 2 20 2 7" xfId="23213" xr:uid="{00000000-0005-0000-0000-0000AD5A0000}"/>
    <cellStyle name="Normal 2 2 4 2 2 20 2 8" xfId="23214" xr:uid="{00000000-0005-0000-0000-0000AE5A0000}"/>
    <cellStyle name="Normal 2 2 4 2 2 20 2 9" xfId="23215" xr:uid="{00000000-0005-0000-0000-0000AF5A0000}"/>
    <cellStyle name="Normal 2 2 4 2 2 20 3" xfId="23216" xr:uid="{00000000-0005-0000-0000-0000B05A0000}"/>
    <cellStyle name="Normal 2 2 4 2 2 20 3 10" xfId="23217" xr:uid="{00000000-0005-0000-0000-0000B15A0000}"/>
    <cellStyle name="Normal 2 2 4 2 2 20 3 2" xfId="23218" xr:uid="{00000000-0005-0000-0000-0000B25A0000}"/>
    <cellStyle name="Normal 2 2 4 2 2 20 3 3" xfId="23219" xr:uid="{00000000-0005-0000-0000-0000B35A0000}"/>
    <cellStyle name="Normal 2 2 4 2 2 20 3 4" xfId="23220" xr:uid="{00000000-0005-0000-0000-0000B45A0000}"/>
    <cellStyle name="Normal 2 2 4 2 2 20 3 5" xfId="23221" xr:uid="{00000000-0005-0000-0000-0000B55A0000}"/>
    <cellStyle name="Normal 2 2 4 2 2 20 3 6" xfId="23222" xr:uid="{00000000-0005-0000-0000-0000B65A0000}"/>
    <cellStyle name="Normal 2 2 4 2 2 20 3 7" xfId="23223" xr:uid="{00000000-0005-0000-0000-0000B75A0000}"/>
    <cellStyle name="Normal 2 2 4 2 2 20 3 8" xfId="23224" xr:uid="{00000000-0005-0000-0000-0000B85A0000}"/>
    <cellStyle name="Normal 2 2 4 2 2 20 3 9" xfId="23225" xr:uid="{00000000-0005-0000-0000-0000B95A0000}"/>
    <cellStyle name="Normal 2 2 4 2 2 20 4" xfId="23226" xr:uid="{00000000-0005-0000-0000-0000BA5A0000}"/>
    <cellStyle name="Normal 2 2 4 2 2 20 4 10" xfId="23227" xr:uid="{00000000-0005-0000-0000-0000BB5A0000}"/>
    <cellStyle name="Normal 2 2 4 2 2 20 4 2" xfId="23228" xr:uid="{00000000-0005-0000-0000-0000BC5A0000}"/>
    <cellStyle name="Normal 2 2 4 2 2 20 4 3" xfId="23229" xr:uid="{00000000-0005-0000-0000-0000BD5A0000}"/>
    <cellStyle name="Normal 2 2 4 2 2 20 4 4" xfId="23230" xr:uid="{00000000-0005-0000-0000-0000BE5A0000}"/>
    <cellStyle name="Normal 2 2 4 2 2 20 4 5" xfId="23231" xr:uid="{00000000-0005-0000-0000-0000BF5A0000}"/>
    <cellStyle name="Normal 2 2 4 2 2 20 4 6" xfId="23232" xr:uid="{00000000-0005-0000-0000-0000C05A0000}"/>
    <cellStyle name="Normal 2 2 4 2 2 20 4 7" xfId="23233" xr:uid="{00000000-0005-0000-0000-0000C15A0000}"/>
    <cellStyle name="Normal 2 2 4 2 2 20 4 8" xfId="23234" xr:uid="{00000000-0005-0000-0000-0000C25A0000}"/>
    <cellStyle name="Normal 2 2 4 2 2 20 4 9" xfId="23235" xr:uid="{00000000-0005-0000-0000-0000C35A0000}"/>
    <cellStyle name="Normal 2 2 4 2 2 20 5" xfId="23236" xr:uid="{00000000-0005-0000-0000-0000C45A0000}"/>
    <cellStyle name="Normal 2 2 4 2 2 20 5 10" xfId="23237" xr:uid="{00000000-0005-0000-0000-0000C55A0000}"/>
    <cellStyle name="Normal 2 2 4 2 2 20 5 2" xfId="23238" xr:uid="{00000000-0005-0000-0000-0000C65A0000}"/>
    <cellStyle name="Normal 2 2 4 2 2 20 5 3" xfId="23239" xr:uid="{00000000-0005-0000-0000-0000C75A0000}"/>
    <cellStyle name="Normal 2 2 4 2 2 20 5 4" xfId="23240" xr:uid="{00000000-0005-0000-0000-0000C85A0000}"/>
    <cellStyle name="Normal 2 2 4 2 2 20 5 5" xfId="23241" xr:uid="{00000000-0005-0000-0000-0000C95A0000}"/>
    <cellStyle name="Normal 2 2 4 2 2 20 5 6" xfId="23242" xr:uid="{00000000-0005-0000-0000-0000CA5A0000}"/>
    <cellStyle name="Normal 2 2 4 2 2 20 5 7" xfId="23243" xr:uid="{00000000-0005-0000-0000-0000CB5A0000}"/>
    <cellStyle name="Normal 2 2 4 2 2 20 5 8" xfId="23244" xr:uid="{00000000-0005-0000-0000-0000CC5A0000}"/>
    <cellStyle name="Normal 2 2 4 2 2 20 5 9" xfId="23245" xr:uid="{00000000-0005-0000-0000-0000CD5A0000}"/>
    <cellStyle name="Normal 2 2 4 2 2 20 6" xfId="23246" xr:uid="{00000000-0005-0000-0000-0000CE5A0000}"/>
    <cellStyle name="Normal 2 2 4 2 2 20 7" xfId="23247" xr:uid="{00000000-0005-0000-0000-0000CF5A0000}"/>
    <cellStyle name="Normal 2 2 4 2 2 20 8" xfId="23248" xr:uid="{00000000-0005-0000-0000-0000D05A0000}"/>
    <cellStyle name="Normal 2 2 4 2 2 20 9" xfId="23249" xr:uid="{00000000-0005-0000-0000-0000D15A0000}"/>
    <cellStyle name="Normal 2 2 4 2 2 3" xfId="23250" xr:uid="{00000000-0005-0000-0000-0000D25A0000}"/>
    <cellStyle name="Normal 2 2 4 2 2 3 10" xfId="23251" xr:uid="{00000000-0005-0000-0000-0000D35A0000}"/>
    <cellStyle name="Normal 2 2 4 2 2 3 11" xfId="23252" xr:uid="{00000000-0005-0000-0000-0000D45A0000}"/>
    <cellStyle name="Normal 2 2 4 2 2 3 12" xfId="23253" xr:uid="{00000000-0005-0000-0000-0000D55A0000}"/>
    <cellStyle name="Normal 2 2 4 2 2 3 13" xfId="23254" xr:uid="{00000000-0005-0000-0000-0000D65A0000}"/>
    <cellStyle name="Normal 2 2 4 2 2 3 14" xfId="23255" xr:uid="{00000000-0005-0000-0000-0000D75A0000}"/>
    <cellStyle name="Normal 2 2 4 2 2 3 2" xfId="23256" xr:uid="{00000000-0005-0000-0000-0000D85A0000}"/>
    <cellStyle name="Normal 2 2 4 2 2 3 2 10" xfId="23257" xr:uid="{00000000-0005-0000-0000-0000D95A0000}"/>
    <cellStyle name="Normal 2 2 4 2 2 3 2 2" xfId="23258" xr:uid="{00000000-0005-0000-0000-0000DA5A0000}"/>
    <cellStyle name="Normal 2 2 4 2 2 3 2 3" xfId="23259" xr:uid="{00000000-0005-0000-0000-0000DB5A0000}"/>
    <cellStyle name="Normal 2 2 4 2 2 3 2 4" xfId="23260" xr:uid="{00000000-0005-0000-0000-0000DC5A0000}"/>
    <cellStyle name="Normal 2 2 4 2 2 3 2 5" xfId="23261" xr:uid="{00000000-0005-0000-0000-0000DD5A0000}"/>
    <cellStyle name="Normal 2 2 4 2 2 3 2 6" xfId="23262" xr:uid="{00000000-0005-0000-0000-0000DE5A0000}"/>
    <cellStyle name="Normal 2 2 4 2 2 3 2 7" xfId="23263" xr:uid="{00000000-0005-0000-0000-0000DF5A0000}"/>
    <cellStyle name="Normal 2 2 4 2 2 3 2 8" xfId="23264" xr:uid="{00000000-0005-0000-0000-0000E05A0000}"/>
    <cellStyle name="Normal 2 2 4 2 2 3 2 9" xfId="23265" xr:uid="{00000000-0005-0000-0000-0000E15A0000}"/>
    <cellStyle name="Normal 2 2 4 2 2 3 3" xfId="23266" xr:uid="{00000000-0005-0000-0000-0000E25A0000}"/>
    <cellStyle name="Normal 2 2 4 2 2 3 3 10" xfId="23267" xr:uid="{00000000-0005-0000-0000-0000E35A0000}"/>
    <cellStyle name="Normal 2 2 4 2 2 3 3 2" xfId="23268" xr:uid="{00000000-0005-0000-0000-0000E45A0000}"/>
    <cellStyle name="Normal 2 2 4 2 2 3 3 3" xfId="23269" xr:uid="{00000000-0005-0000-0000-0000E55A0000}"/>
    <cellStyle name="Normal 2 2 4 2 2 3 3 4" xfId="23270" xr:uid="{00000000-0005-0000-0000-0000E65A0000}"/>
    <cellStyle name="Normal 2 2 4 2 2 3 3 5" xfId="23271" xr:uid="{00000000-0005-0000-0000-0000E75A0000}"/>
    <cellStyle name="Normal 2 2 4 2 2 3 3 6" xfId="23272" xr:uid="{00000000-0005-0000-0000-0000E85A0000}"/>
    <cellStyle name="Normal 2 2 4 2 2 3 3 7" xfId="23273" xr:uid="{00000000-0005-0000-0000-0000E95A0000}"/>
    <cellStyle name="Normal 2 2 4 2 2 3 3 8" xfId="23274" xr:uid="{00000000-0005-0000-0000-0000EA5A0000}"/>
    <cellStyle name="Normal 2 2 4 2 2 3 3 9" xfId="23275" xr:uid="{00000000-0005-0000-0000-0000EB5A0000}"/>
    <cellStyle name="Normal 2 2 4 2 2 3 4" xfId="23276" xr:uid="{00000000-0005-0000-0000-0000EC5A0000}"/>
    <cellStyle name="Normal 2 2 4 2 2 3 4 10" xfId="23277" xr:uid="{00000000-0005-0000-0000-0000ED5A0000}"/>
    <cellStyle name="Normal 2 2 4 2 2 3 4 2" xfId="23278" xr:uid="{00000000-0005-0000-0000-0000EE5A0000}"/>
    <cellStyle name="Normal 2 2 4 2 2 3 4 3" xfId="23279" xr:uid="{00000000-0005-0000-0000-0000EF5A0000}"/>
    <cellStyle name="Normal 2 2 4 2 2 3 4 4" xfId="23280" xr:uid="{00000000-0005-0000-0000-0000F05A0000}"/>
    <cellStyle name="Normal 2 2 4 2 2 3 4 5" xfId="23281" xr:uid="{00000000-0005-0000-0000-0000F15A0000}"/>
    <cellStyle name="Normal 2 2 4 2 2 3 4 6" xfId="23282" xr:uid="{00000000-0005-0000-0000-0000F25A0000}"/>
    <cellStyle name="Normal 2 2 4 2 2 3 4 7" xfId="23283" xr:uid="{00000000-0005-0000-0000-0000F35A0000}"/>
    <cellStyle name="Normal 2 2 4 2 2 3 4 8" xfId="23284" xr:uid="{00000000-0005-0000-0000-0000F45A0000}"/>
    <cellStyle name="Normal 2 2 4 2 2 3 4 9" xfId="23285" xr:uid="{00000000-0005-0000-0000-0000F55A0000}"/>
    <cellStyle name="Normal 2 2 4 2 2 3 5" xfId="23286" xr:uid="{00000000-0005-0000-0000-0000F65A0000}"/>
    <cellStyle name="Normal 2 2 4 2 2 3 5 10" xfId="23287" xr:uid="{00000000-0005-0000-0000-0000F75A0000}"/>
    <cellStyle name="Normal 2 2 4 2 2 3 5 2" xfId="23288" xr:uid="{00000000-0005-0000-0000-0000F85A0000}"/>
    <cellStyle name="Normal 2 2 4 2 2 3 5 3" xfId="23289" xr:uid="{00000000-0005-0000-0000-0000F95A0000}"/>
    <cellStyle name="Normal 2 2 4 2 2 3 5 4" xfId="23290" xr:uid="{00000000-0005-0000-0000-0000FA5A0000}"/>
    <cellStyle name="Normal 2 2 4 2 2 3 5 5" xfId="23291" xr:uid="{00000000-0005-0000-0000-0000FB5A0000}"/>
    <cellStyle name="Normal 2 2 4 2 2 3 5 6" xfId="23292" xr:uid="{00000000-0005-0000-0000-0000FC5A0000}"/>
    <cellStyle name="Normal 2 2 4 2 2 3 5 7" xfId="23293" xr:uid="{00000000-0005-0000-0000-0000FD5A0000}"/>
    <cellStyle name="Normal 2 2 4 2 2 3 5 8" xfId="23294" xr:uid="{00000000-0005-0000-0000-0000FE5A0000}"/>
    <cellStyle name="Normal 2 2 4 2 2 3 5 9" xfId="23295" xr:uid="{00000000-0005-0000-0000-0000FF5A0000}"/>
    <cellStyle name="Normal 2 2 4 2 2 3 6" xfId="23296" xr:uid="{00000000-0005-0000-0000-0000005B0000}"/>
    <cellStyle name="Normal 2 2 4 2 2 3 7" xfId="23297" xr:uid="{00000000-0005-0000-0000-0000015B0000}"/>
    <cellStyle name="Normal 2 2 4 2 2 3 8" xfId="23298" xr:uid="{00000000-0005-0000-0000-0000025B0000}"/>
    <cellStyle name="Normal 2 2 4 2 2 3 9" xfId="23299" xr:uid="{00000000-0005-0000-0000-0000035B0000}"/>
    <cellStyle name="Normal 2 2 4 2 2 4" xfId="23300" xr:uid="{00000000-0005-0000-0000-0000045B0000}"/>
    <cellStyle name="Normal 2 2 4 2 2 4 10" xfId="23301" xr:uid="{00000000-0005-0000-0000-0000055B0000}"/>
    <cellStyle name="Normal 2 2 4 2 2 4 11" xfId="23302" xr:uid="{00000000-0005-0000-0000-0000065B0000}"/>
    <cellStyle name="Normal 2 2 4 2 2 4 12" xfId="23303" xr:uid="{00000000-0005-0000-0000-0000075B0000}"/>
    <cellStyle name="Normal 2 2 4 2 2 4 13" xfId="23304" xr:uid="{00000000-0005-0000-0000-0000085B0000}"/>
    <cellStyle name="Normal 2 2 4 2 2 4 14" xfId="23305" xr:uid="{00000000-0005-0000-0000-0000095B0000}"/>
    <cellStyle name="Normal 2 2 4 2 2 4 2" xfId="23306" xr:uid="{00000000-0005-0000-0000-00000A5B0000}"/>
    <cellStyle name="Normal 2 2 4 2 2 4 2 10" xfId="23307" xr:uid="{00000000-0005-0000-0000-00000B5B0000}"/>
    <cellStyle name="Normal 2 2 4 2 2 4 2 2" xfId="23308" xr:uid="{00000000-0005-0000-0000-00000C5B0000}"/>
    <cellStyle name="Normal 2 2 4 2 2 4 2 3" xfId="23309" xr:uid="{00000000-0005-0000-0000-00000D5B0000}"/>
    <cellStyle name="Normal 2 2 4 2 2 4 2 4" xfId="23310" xr:uid="{00000000-0005-0000-0000-00000E5B0000}"/>
    <cellStyle name="Normal 2 2 4 2 2 4 2 5" xfId="23311" xr:uid="{00000000-0005-0000-0000-00000F5B0000}"/>
    <cellStyle name="Normal 2 2 4 2 2 4 2 6" xfId="23312" xr:uid="{00000000-0005-0000-0000-0000105B0000}"/>
    <cellStyle name="Normal 2 2 4 2 2 4 2 7" xfId="23313" xr:uid="{00000000-0005-0000-0000-0000115B0000}"/>
    <cellStyle name="Normal 2 2 4 2 2 4 2 8" xfId="23314" xr:uid="{00000000-0005-0000-0000-0000125B0000}"/>
    <cellStyle name="Normal 2 2 4 2 2 4 2 9" xfId="23315" xr:uid="{00000000-0005-0000-0000-0000135B0000}"/>
    <cellStyle name="Normal 2 2 4 2 2 4 3" xfId="23316" xr:uid="{00000000-0005-0000-0000-0000145B0000}"/>
    <cellStyle name="Normal 2 2 4 2 2 4 3 10" xfId="23317" xr:uid="{00000000-0005-0000-0000-0000155B0000}"/>
    <cellStyle name="Normal 2 2 4 2 2 4 3 2" xfId="23318" xr:uid="{00000000-0005-0000-0000-0000165B0000}"/>
    <cellStyle name="Normal 2 2 4 2 2 4 3 3" xfId="23319" xr:uid="{00000000-0005-0000-0000-0000175B0000}"/>
    <cellStyle name="Normal 2 2 4 2 2 4 3 4" xfId="23320" xr:uid="{00000000-0005-0000-0000-0000185B0000}"/>
    <cellStyle name="Normal 2 2 4 2 2 4 3 5" xfId="23321" xr:uid="{00000000-0005-0000-0000-0000195B0000}"/>
    <cellStyle name="Normal 2 2 4 2 2 4 3 6" xfId="23322" xr:uid="{00000000-0005-0000-0000-00001A5B0000}"/>
    <cellStyle name="Normal 2 2 4 2 2 4 3 7" xfId="23323" xr:uid="{00000000-0005-0000-0000-00001B5B0000}"/>
    <cellStyle name="Normal 2 2 4 2 2 4 3 8" xfId="23324" xr:uid="{00000000-0005-0000-0000-00001C5B0000}"/>
    <cellStyle name="Normal 2 2 4 2 2 4 3 9" xfId="23325" xr:uid="{00000000-0005-0000-0000-00001D5B0000}"/>
    <cellStyle name="Normal 2 2 4 2 2 4 4" xfId="23326" xr:uid="{00000000-0005-0000-0000-00001E5B0000}"/>
    <cellStyle name="Normal 2 2 4 2 2 4 4 10" xfId="23327" xr:uid="{00000000-0005-0000-0000-00001F5B0000}"/>
    <cellStyle name="Normal 2 2 4 2 2 4 4 2" xfId="23328" xr:uid="{00000000-0005-0000-0000-0000205B0000}"/>
    <cellStyle name="Normal 2 2 4 2 2 4 4 3" xfId="23329" xr:uid="{00000000-0005-0000-0000-0000215B0000}"/>
    <cellStyle name="Normal 2 2 4 2 2 4 4 4" xfId="23330" xr:uid="{00000000-0005-0000-0000-0000225B0000}"/>
    <cellStyle name="Normal 2 2 4 2 2 4 4 5" xfId="23331" xr:uid="{00000000-0005-0000-0000-0000235B0000}"/>
    <cellStyle name="Normal 2 2 4 2 2 4 4 6" xfId="23332" xr:uid="{00000000-0005-0000-0000-0000245B0000}"/>
    <cellStyle name="Normal 2 2 4 2 2 4 4 7" xfId="23333" xr:uid="{00000000-0005-0000-0000-0000255B0000}"/>
    <cellStyle name="Normal 2 2 4 2 2 4 4 8" xfId="23334" xr:uid="{00000000-0005-0000-0000-0000265B0000}"/>
    <cellStyle name="Normal 2 2 4 2 2 4 4 9" xfId="23335" xr:uid="{00000000-0005-0000-0000-0000275B0000}"/>
    <cellStyle name="Normal 2 2 4 2 2 4 5" xfId="23336" xr:uid="{00000000-0005-0000-0000-0000285B0000}"/>
    <cellStyle name="Normal 2 2 4 2 2 4 5 10" xfId="23337" xr:uid="{00000000-0005-0000-0000-0000295B0000}"/>
    <cellStyle name="Normal 2 2 4 2 2 4 5 2" xfId="23338" xr:uid="{00000000-0005-0000-0000-00002A5B0000}"/>
    <cellStyle name="Normal 2 2 4 2 2 4 5 3" xfId="23339" xr:uid="{00000000-0005-0000-0000-00002B5B0000}"/>
    <cellStyle name="Normal 2 2 4 2 2 4 5 4" xfId="23340" xr:uid="{00000000-0005-0000-0000-00002C5B0000}"/>
    <cellStyle name="Normal 2 2 4 2 2 4 5 5" xfId="23341" xr:uid="{00000000-0005-0000-0000-00002D5B0000}"/>
    <cellStyle name="Normal 2 2 4 2 2 4 5 6" xfId="23342" xr:uid="{00000000-0005-0000-0000-00002E5B0000}"/>
    <cellStyle name="Normal 2 2 4 2 2 4 5 7" xfId="23343" xr:uid="{00000000-0005-0000-0000-00002F5B0000}"/>
    <cellStyle name="Normal 2 2 4 2 2 4 5 8" xfId="23344" xr:uid="{00000000-0005-0000-0000-0000305B0000}"/>
    <cellStyle name="Normal 2 2 4 2 2 4 5 9" xfId="23345" xr:uid="{00000000-0005-0000-0000-0000315B0000}"/>
    <cellStyle name="Normal 2 2 4 2 2 4 6" xfId="23346" xr:uid="{00000000-0005-0000-0000-0000325B0000}"/>
    <cellStyle name="Normal 2 2 4 2 2 4 7" xfId="23347" xr:uid="{00000000-0005-0000-0000-0000335B0000}"/>
    <cellStyle name="Normal 2 2 4 2 2 4 8" xfId="23348" xr:uid="{00000000-0005-0000-0000-0000345B0000}"/>
    <cellStyle name="Normal 2 2 4 2 2 4 9" xfId="23349" xr:uid="{00000000-0005-0000-0000-0000355B0000}"/>
    <cellStyle name="Normal 2 2 4 2 2 5" xfId="23350" xr:uid="{00000000-0005-0000-0000-0000365B0000}"/>
    <cellStyle name="Normal 2 2 4 2 2 5 10" xfId="23351" xr:uid="{00000000-0005-0000-0000-0000375B0000}"/>
    <cellStyle name="Normal 2 2 4 2 2 5 11" xfId="23352" xr:uid="{00000000-0005-0000-0000-0000385B0000}"/>
    <cellStyle name="Normal 2 2 4 2 2 5 12" xfId="23353" xr:uid="{00000000-0005-0000-0000-0000395B0000}"/>
    <cellStyle name="Normal 2 2 4 2 2 5 13" xfId="23354" xr:uid="{00000000-0005-0000-0000-00003A5B0000}"/>
    <cellStyle name="Normal 2 2 4 2 2 5 14" xfId="23355" xr:uid="{00000000-0005-0000-0000-00003B5B0000}"/>
    <cellStyle name="Normal 2 2 4 2 2 5 2" xfId="23356" xr:uid="{00000000-0005-0000-0000-00003C5B0000}"/>
    <cellStyle name="Normal 2 2 4 2 2 5 2 10" xfId="23357" xr:uid="{00000000-0005-0000-0000-00003D5B0000}"/>
    <cellStyle name="Normal 2 2 4 2 2 5 2 2" xfId="23358" xr:uid="{00000000-0005-0000-0000-00003E5B0000}"/>
    <cellStyle name="Normal 2 2 4 2 2 5 2 3" xfId="23359" xr:uid="{00000000-0005-0000-0000-00003F5B0000}"/>
    <cellStyle name="Normal 2 2 4 2 2 5 2 4" xfId="23360" xr:uid="{00000000-0005-0000-0000-0000405B0000}"/>
    <cellStyle name="Normal 2 2 4 2 2 5 2 5" xfId="23361" xr:uid="{00000000-0005-0000-0000-0000415B0000}"/>
    <cellStyle name="Normal 2 2 4 2 2 5 2 6" xfId="23362" xr:uid="{00000000-0005-0000-0000-0000425B0000}"/>
    <cellStyle name="Normal 2 2 4 2 2 5 2 7" xfId="23363" xr:uid="{00000000-0005-0000-0000-0000435B0000}"/>
    <cellStyle name="Normal 2 2 4 2 2 5 2 8" xfId="23364" xr:uid="{00000000-0005-0000-0000-0000445B0000}"/>
    <cellStyle name="Normal 2 2 4 2 2 5 2 9" xfId="23365" xr:uid="{00000000-0005-0000-0000-0000455B0000}"/>
    <cellStyle name="Normal 2 2 4 2 2 5 3" xfId="23366" xr:uid="{00000000-0005-0000-0000-0000465B0000}"/>
    <cellStyle name="Normal 2 2 4 2 2 5 3 10" xfId="23367" xr:uid="{00000000-0005-0000-0000-0000475B0000}"/>
    <cellStyle name="Normal 2 2 4 2 2 5 3 2" xfId="23368" xr:uid="{00000000-0005-0000-0000-0000485B0000}"/>
    <cellStyle name="Normal 2 2 4 2 2 5 3 3" xfId="23369" xr:uid="{00000000-0005-0000-0000-0000495B0000}"/>
    <cellStyle name="Normal 2 2 4 2 2 5 3 4" xfId="23370" xr:uid="{00000000-0005-0000-0000-00004A5B0000}"/>
    <cellStyle name="Normal 2 2 4 2 2 5 3 5" xfId="23371" xr:uid="{00000000-0005-0000-0000-00004B5B0000}"/>
    <cellStyle name="Normal 2 2 4 2 2 5 3 6" xfId="23372" xr:uid="{00000000-0005-0000-0000-00004C5B0000}"/>
    <cellStyle name="Normal 2 2 4 2 2 5 3 7" xfId="23373" xr:uid="{00000000-0005-0000-0000-00004D5B0000}"/>
    <cellStyle name="Normal 2 2 4 2 2 5 3 8" xfId="23374" xr:uid="{00000000-0005-0000-0000-00004E5B0000}"/>
    <cellStyle name="Normal 2 2 4 2 2 5 3 9" xfId="23375" xr:uid="{00000000-0005-0000-0000-00004F5B0000}"/>
    <cellStyle name="Normal 2 2 4 2 2 5 4" xfId="23376" xr:uid="{00000000-0005-0000-0000-0000505B0000}"/>
    <cellStyle name="Normal 2 2 4 2 2 5 4 10" xfId="23377" xr:uid="{00000000-0005-0000-0000-0000515B0000}"/>
    <cellStyle name="Normal 2 2 4 2 2 5 4 2" xfId="23378" xr:uid="{00000000-0005-0000-0000-0000525B0000}"/>
    <cellStyle name="Normal 2 2 4 2 2 5 4 3" xfId="23379" xr:uid="{00000000-0005-0000-0000-0000535B0000}"/>
    <cellStyle name="Normal 2 2 4 2 2 5 4 4" xfId="23380" xr:uid="{00000000-0005-0000-0000-0000545B0000}"/>
    <cellStyle name="Normal 2 2 4 2 2 5 4 5" xfId="23381" xr:uid="{00000000-0005-0000-0000-0000555B0000}"/>
    <cellStyle name="Normal 2 2 4 2 2 5 4 6" xfId="23382" xr:uid="{00000000-0005-0000-0000-0000565B0000}"/>
    <cellStyle name="Normal 2 2 4 2 2 5 4 7" xfId="23383" xr:uid="{00000000-0005-0000-0000-0000575B0000}"/>
    <cellStyle name="Normal 2 2 4 2 2 5 4 8" xfId="23384" xr:uid="{00000000-0005-0000-0000-0000585B0000}"/>
    <cellStyle name="Normal 2 2 4 2 2 5 4 9" xfId="23385" xr:uid="{00000000-0005-0000-0000-0000595B0000}"/>
    <cellStyle name="Normal 2 2 4 2 2 5 5" xfId="23386" xr:uid="{00000000-0005-0000-0000-00005A5B0000}"/>
    <cellStyle name="Normal 2 2 4 2 2 5 5 10" xfId="23387" xr:uid="{00000000-0005-0000-0000-00005B5B0000}"/>
    <cellStyle name="Normal 2 2 4 2 2 5 5 2" xfId="23388" xr:uid="{00000000-0005-0000-0000-00005C5B0000}"/>
    <cellStyle name="Normal 2 2 4 2 2 5 5 3" xfId="23389" xr:uid="{00000000-0005-0000-0000-00005D5B0000}"/>
    <cellStyle name="Normal 2 2 4 2 2 5 5 4" xfId="23390" xr:uid="{00000000-0005-0000-0000-00005E5B0000}"/>
    <cellStyle name="Normal 2 2 4 2 2 5 5 5" xfId="23391" xr:uid="{00000000-0005-0000-0000-00005F5B0000}"/>
    <cellStyle name="Normal 2 2 4 2 2 5 5 6" xfId="23392" xr:uid="{00000000-0005-0000-0000-0000605B0000}"/>
    <cellStyle name="Normal 2 2 4 2 2 5 5 7" xfId="23393" xr:uid="{00000000-0005-0000-0000-0000615B0000}"/>
    <cellStyle name="Normal 2 2 4 2 2 5 5 8" xfId="23394" xr:uid="{00000000-0005-0000-0000-0000625B0000}"/>
    <cellStyle name="Normal 2 2 4 2 2 5 5 9" xfId="23395" xr:uid="{00000000-0005-0000-0000-0000635B0000}"/>
    <cellStyle name="Normal 2 2 4 2 2 5 6" xfId="23396" xr:uid="{00000000-0005-0000-0000-0000645B0000}"/>
    <cellStyle name="Normal 2 2 4 2 2 5 7" xfId="23397" xr:uid="{00000000-0005-0000-0000-0000655B0000}"/>
    <cellStyle name="Normal 2 2 4 2 2 5 8" xfId="23398" xr:uid="{00000000-0005-0000-0000-0000665B0000}"/>
    <cellStyle name="Normal 2 2 4 2 2 5 9" xfId="23399" xr:uid="{00000000-0005-0000-0000-0000675B0000}"/>
    <cellStyle name="Normal 2 2 4 2 2 6" xfId="23400" xr:uid="{00000000-0005-0000-0000-0000685B0000}"/>
    <cellStyle name="Normal 2 2 4 2 2 6 10" xfId="23401" xr:uid="{00000000-0005-0000-0000-0000695B0000}"/>
    <cellStyle name="Normal 2 2 4 2 2 6 11" xfId="23402" xr:uid="{00000000-0005-0000-0000-00006A5B0000}"/>
    <cellStyle name="Normal 2 2 4 2 2 6 12" xfId="23403" xr:uid="{00000000-0005-0000-0000-00006B5B0000}"/>
    <cellStyle name="Normal 2 2 4 2 2 6 13" xfId="23404" xr:uid="{00000000-0005-0000-0000-00006C5B0000}"/>
    <cellStyle name="Normal 2 2 4 2 2 6 14" xfId="23405" xr:uid="{00000000-0005-0000-0000-00006D5B0000}"/>
    <cellStyle name="Normal 2 2 4 2 2 6 2" xfId="23406" xr:uid="{00000000-0005-0000-0000-00006E5B0000}"/>
    <cellStyle name="Normal 2 2 4 2 2 6 2 10" xfId="23407" xr:uid="{00000000-0005-0000-0000-00006F5B0000}"/>
    <cellStyle name="Normal 2 2 4 2 2 6 2 2" xfId="23408" xr:uid="{00000000-0005-0000-0000-0000705B0000}"/>
    <cellStyle name="Normal 2 2 4 2 2 6 2 3" xfId="23409" xr:uid="{00000000-0005-0000-0000-0000715B0000}"/>
    <cellStyle name="Normal 2 2 4 2 2 6 2 4" xfId="23410" xr:uid="{00000000-0005-0000-0000-0000725B0000}"/>
    <cellStyle name="Normal 2 2 4 2 2 6 2 5" xfId="23411" xr:uid="{00000000-0005-0000-0000-0000735B0000}"/>
    <cellStyle name="Normal 2 2 4 2 2 6 2 6" xfId="23412" xr:uid="{00000000-0005-0000-0000-0000745B0000}"/>
    <cellStyle name="Normal 2 2 4 2 2 6 2 7" xfId="23413" xr:uid="{00000000-0005-0000-0000-0000755B0000}"/>
    <cellStyle name="Normal 2 2 4 2 2 6 2 8" xfId="23414" xr:uid="{00000000-0005-0000-0000-0000765B0000}"/>
    <cellStyle name="Normal 2 2 4 2 2 6 2 9" xfId="23415" xr:uid="{00000000-0005-0000-0000-0000775B0000}"/>
    <cellStyle name="Normal 2 2 4 2 2 6 3" xfId="23416" xr:uid="{00000000-0005-0000-0000-0000785B0000}"/>
    <cellStyle name="Normal 2 2 4 2 2 6 3 10" xfId="23417" xr:uid="{00000000-0005-0000-0000-0000795B0000}"/>
    <cellStyle name="Normal 2 2 4 2 2 6 3 2" xfId="23418" xr:uid="{00000000-0005-0000-0000-00007A5B0000}"/>
    <cellStyle name="Normal 2 2 4 2 2 6 3 3" xfId="23419" xr:uid="{00000000-0005-0000-0000-00007B5B0000}"/>
    <cellStyle name="Normal 2 2 4 2 2 6 3 4" xfId="23420" xr:uid="{00000000-0005-0000-0000-00007C5B0000}"/>
    <cellStyle name="Normal 2 2 4 2 2 6 3 5" xfId="23421" xr:uid="{00000000-0005-0000-0000-00007D5B0000}"/>
    <cellStyle name="Normal 2 2 4 2 2 6 3 6" xfId="23422" xr:uid="{00000000-0005-0000-0000-00007E5B0000}"/>
    <cellStyle name="Normal 2 2 4 2 2 6 3 7" xfId="23423" xr:uid="{00000000-0005-0000-0000-00007F5B0000}"/>
    <cellStyle name="Normal 2 2 4 2 2 6 3 8" xfId="23424" xr:uid="{00000000-0005-0000-0000-0000805B0000}"/>
    <cellStyle name="Normal 2 2 4 2 2 6 3 9" xfId="23425" xr:uid="{00000000-0005-0000-0000-0000815B0000}"/>
    <cellStyle name="Normal 2 2 4 2 2 6 4" xfId="23426" xr:uid="{00000000-0005-0000-0000-0000825B0000}"/>
    <cellStyle name="Normal 2 2 4 2 2 6 4 10" xfId="23427" xr:uid="{00000000-0005-0000-0000-0000835B0000}"/>
    <cellStyle name="Normal 2 2 4 2 2 6 4 2" xfId="23428" xr:uid="{00000000-0005-0000-0000-0000845B0000}"/>
    <cellStyle name="Normal 2 2 4 2 2 6 4 3" xfId="23429" xr:uid="{00000000-0005-0000-0000-0000855B0000}"/>
    <cellStyle name="Normal 2 2 4 2 2 6 4 4" xfId="23430" xr:uid="{00000000-0005-0000-0000-0000865B0000}"/>
    <cellStyle name="Normal 2 2 4 2 2 6 4 5" xfId="23431" xr:uid="{00000000-0005-0000-0000-0000875B0000}"/>
    <cellStyle name="Normal 2 2 4 2 2 6 4 6" xfId="23432" xr:uid="{00000000-0005-0000-0000-0000885B0000}"/>
    <cellStyle name="Normal 2 2 4 2 2 6 4 7" xfId="23433" xr:uid="{00000000-0005-0000-0000-0000895B0000}"/>
    <cellStyle name="Normal 2 2 4 2 2 6 4 8" xfId="23434" xr:uid="{00000000-0005-0000-0000-00008A5B0000}"/>
    <cellStyle name="Normal 2 2 4 2 2 6 4 9" xfId="23435" xr:uid="{00000000-0005-0000-0000-00008B5B0000}"/>
    <cellStyle name="Normal 2 2 4 2 2 6 5" xfId="23436" xr:uid="{00000000-0005-0000-0000-00008C5B0000}"/>
    <cellStyle name="Normal 2 2 4 2 2 6 5 10" xfId="23437" xr:uid="{00000000-0005-0000-0000-00008D5B0000}"/>
    <cellStyle name="Normal 2 2 4 2 2 6 5 2" xfId="23438" xr:uid="{00000000-0005-0000-0000-00008E5B0000}"/>
    <cellStyle name="Normal 2 2 4 2 2 6 5 3" xfId="23439" xr:uid="{00000000-0005-0000-0000-00008F5B0000}"/>
    <cellStyle name="Normal 2 2 4 2 2 6 5 4" xfId="23440" xr:uid="{00000000-0005-0000-0000-0000905B0000}"/>
    <cellStyle name="Normal 2 2 4 2 2 6 5 5" xfId="23441" xr:uid="{00000000-0005-0000-0000-0000915B0000}"/>
    <cellStyle name="Normal 2 2 4 2 2 6 5 6" xfId="23442" xr:uid="{00000000-0005-0000-0000-0000925B0000}"/>
    <cellStyle name="Normal 2 2 4 2 2 6 5 7" xfId="23443" xr:uid="{00000000-0005-0000-0000-0000935B0000}"/>
    <cellStyle name="Normal 2 2 4 2 2 6 5 8" xfId="23444" xr:uid="{00000000-0005-0000-0000-0000945B0000}"/>
    <cellStyle name="Normal 2 2 4 2 2 6 5 9" xfId="23445" xr:uid="{00000000-0005-0000-0000-0000955B0000}"/>
    <cellStyle name="Normal 2 2 4 2 2 6 6" xfId="23446" xr:uid="{00000000-0005-0000-0000-0000965B0000}"/>
    <cellStyle name="Normal 2 2 4 2 2 6 7" xfId="23447" xr:uid="{00000000-0005-0000-0000-0000975B0000}"/>
    <cellStyle name="Normal 2 2 4 2 2 6 8" xfId="23448" xr:uid="{00000000-0005-0000-0000-0000985B0000}"/>
    <cellStyle name="Normal 2 2 4 2 2 6 9" xfId="23449" xr:uid="{00000000-0005-0000-0000-0000995B0000}"/>
    <cellStyle name="Normal 2 2 4 2 2 7" xfId="23450" xr:uid="{00000000-0005-0000-0000-00009A5B0000}"/>
    <cellStyle name="Normal 2 2 4 2 2 7 10" xfId="23451" xr:uid="{00000000-0005-0000-0000-00009B5B0000}"/>
    <cellStyle name="Normal 2 2 4 2 2 7 11" xfId="23452" xr:uid="{00000000-0005-0000-0000-00009C5B0000}"/>
    <cellStyle name="Normal 2 2 4 2 2 7 12" xfId="23453" xr:uid="{00000000-0005-0000-0000-00009D5B0000}"/>
    <cellStyle name="Normal 2 2 4 2 2 7 13" xfId="23454" xr:uid="{00000000-0005-0000-0000-00009E5B0000}"/>
    <cellStyle name="Normal 2 2 4 2 2 7 14" xfId="23455" xr:uid="{00000000-0005-0000-0000-00009F5B0000}"/>
    <cellStyle name="Normal 2 2 4 2 2 7 2" xfId="23456" xr:uid="{00000000-0005-0000-0000-0000A05B0000}"/>
    <cellStyle name="Normal 2 2 4 2 2 7 2 10" xfId="23457" xr:uid="{00000000-0005-0000-0000-0000A15B0000}"/>
    <cellStyle name="Normal 2 2 4 2 2 7 2 2" xfId="23458" xr:uid="{00000000-0005-0000-0000-0000A25B0000}"/>
    <cellStyle name="Normal 2 2 4 2 2 7 2 3" xfId="23459" xr:uid="{00000000-0005-0000-0000-0000A35B0000}"/>
    <cellStyle name="Normal 2 2 4 2 2 7 2 4" xfId="23460" xr:uid="{00000000-0005-0000-0000-0000A45B0000}"/>
    <cellStyle name="Normal 2 2 4 2 2 7 2 5" xfId="23461" xr:uid="{00000000-0005-0000-0000-0000A55B0000}"/>
    <cellStyle name="Normal 2 2 4 2 2 7 2 6" xfId="23462" xr:uid="{00000000-0005-0000-0000-0000A65B0000}"/>
    <cellStyle name="Normal 2 2 4 2 2 7 2 7" xfId="23463" xr:uid="{00000000-0005-0000-0000-0000A75B0000}"/>
    <cellStyle name="Normal 2 2 4 2 2 7 2 8" xfId="23464" xr:uid="{00000000-0005-0000-0000-0000A85B0000}"/>
    <cellStyle name="Normal 2 2 4 2 2 7 2 9" xfId="23465" xr:uid="{00000000-0005-0000-0000-0000A95B0000}"/>
    <cellStyle name="Normal 2 2 4 2 2 7 3" xfId="23466" xr:uid="{00000000-0005-0000-0000-0000AA5B0000}"/>
    <cellStyle name="Normal 2 2 4 2 2 7 3 10" xfId="23467" xr:uid="{00000000-0005-0000-0000-0000AB5B0000}"/>
    <cellStyle name="Normal 2 2 4 2 2 7 3 2" xfId="23468" xr:uid="{00000000-0005-0000-0000-0000AC5B0000}"/>
    <cellStyle name="Normal 2 2 4 2 2 7 3 3" xfId="23469" xr:uid="{00000000-0005-0000-0000-0000AD5B0000}"/>
    <cellStyle name="Normal 2 2 4 2 2 7 3 4" xfId="23470" xr:uid="{00000000-0005-0000-0000-0000AE5B0000}"/>
    <cellStyle name="Normal 2 2 4 2 2 7 3 5" xfId="23471" xr:uid="{00000000-0005-0000-0000-0000AF5B0000}"/>
    <cellStyle name="Normal 2 2 4 2 2 7 3 6" xfId="23472" xr:uid="{00000000-0005-0000-0000-0000B05B0000}"/>
    <cellStyle name="Normal 2 2 4 2 2 7 3 7" xfId="23473" xr:uid="{00000000-0005-0000-0000-0000B15B0000}"/>
    <cellStyle name="Normal 2 2 4 2 2 7 3 8" xfId="23474" xr:uid="{00000000-0005-0000-0000-0000B25B0000}"/>
    <cellStyle name="Normal 2 2 4 2 2 7 3 9" xfId="23475" xr:uid="{00000000-0005-0000-0000-0000B35B0000}"/>
    <cellStyle name="Normal 2 2 4 2 2 7 4" xfId="23476" xr:uid="{00000000-0005-0000-0000-0000B45B0000}"/>
    <cellStyle name="Normal 2 2 4 2 2 7 4 10" xfId="23477" xr:uid="{00000000-0005-0000-0000-0000B55B0000}"/>
    <cellStyle name="Normal 2 2 4 2 2 7 4 2" xfId="23478" xr:uid="{00000000-0005-0000-0000-0000B65B0000}"/>
    <cellStyle name="Normal 2 2 4 2 2 7 4 3" xfId="23479" xr:uid="{00000000-0005-0000-0000-0000B75B0000}"/>
    <cellStyle name="Normal 2 2 4 2 2 7 4 4" xfId="23480" xr:uid="{00000000-0005-0000-0000-0000B85B0000}"/>
    <cellStyle name="Normal 2 2 4 2 2 7 4 5" xfId="23481" xr:uid="{00000000-0005-0000-0000-0000B95B0000}"/>
    <cellStyle name="Normal 2 2 4 2 2 7 4 6" xfId="23482" xr:uid="{00000000-0005-0000-0000-0000BA5B0000}"/>
    <cellStyle name="Normal 2 2 4 2 2 7 4 7" xfId="23483" xr:uid="{00000000-0005-0000-0000-0000BB5B0000}"/>
    <cellStyle name="Normal 2 2 4 2 2 7 4 8" xfId="23484" xr:uid="{00000000-0005-0000-0000-0000BC5B0000}"/>
    <cellStyle name="Normal 2 2 4 2 2 7 4 9" xfId="23485" xr:uid="{00000000-0005-0000-0000-0000BD5B0000}"/>
    <cellStyle name="Normal 2 2 4 2 2 7 5" xfId="23486" xr:uid="{00000000-0005-0000-0000-0000BE5B0000}"/>
    <cellStyle name="Normal 2 2 4 2 2 7 5 10" xfId="23487" xr:uid="{00000000-0005-0000-0000-0000BF5B0000}"/>
    <cellStyle name="Normal 2 2 4 2 2 7 5 2" xfId="23488" xr:uid="{00000000-0005-0000-0000-0000C05B0000}"/>
    <cellStyle name="Normal 2 2 4 2 2 7 5 3" xfId="23489" xr:uid="{00000000-0005-0000-0000-0000C15B0000}"/>
    <cellStyle name="Normal 2 2 4 2 2 7 5 4" xfId="23490" xr:uid="{00000000-0005-0000-0000-0000C25B0000}"/>
    <cellStyle name="Normal 2 2 4 2 2 7 5 5" xfId="23491" xr:uid="{00000000-0005-0000-0000-0000C35B0000}"/>
    <cellStyle name="Normal 2 2 4 2 2 7 5 6" xfId="23492" xr:uid="{00000000-0005-0000-0000-0000C45B0000}"/>
    <cellStyle name="Normal 2 2 4 2 2 7 5 7" xfId="23493" xr:uid="{00000000-0005-0000-0000-0000C55B0000}"/>
    <cellStyle name="Normal 2 2 4 2 2 7 5 8" xfId="23494" xr:uid="{00000000-0005-0000-0000-0000C65B0000}"/>
    <cellStyle name="Normal 2 2 4 2 2 7 5 9" xfId="23495" xr:uid="{00000000-0005-0000-0000-0000C75B0000}"/>
    <cellStyle name="Normal 2 2 4 2 2 7 6" xfId="23496" xr:uid="{00000000-0005-0000-0000-0000C85B0000}"/>
    <cellStyle name="Normal 2 2 4 2 2 7 7" xfId="23497" xr:uid="{00000000-0005-0000-0000-0000C95B0000}"/>
    <cellStyle name="Normal 2 2 4 2 2 7 8" xfId="23498" xr:uid="{00000000-0005-0000-0000-0000CA5B0000}"/>
    <cellStyle name="Normal 2 2 4 2 2 7 9" xfId="23499" xr:uid="{00000000-0005-0000-0000-0000CB5B0000}"/>
    <cellStyle name="Normal 2 2 4 2 2 8" xfId="23500" xr:uid="{00000000-0005-0000-0000-0000CC5B0000}"/>
    <cellStyle name="Normal 2 2 4 2 2 8 10" xfId="23501" xr:uid="{00000000-0005-0000-0000-0000CD5B0000}"/>
    <cellStyle name="Normal 2 2 4 2 2 8 11" xfId="23502" xr:uid="{00000000-0005-0000-0000-0000CE5B0000}"/>
    <cellStyle name="Normal 2 2 4 2 2 8 12" xfId="23503" xr:uid="{00000000-0005-0000-0000-0000CF5B0000}"/>
    <cellStyle name="Normal 2 2 4 2 2 8 13" xfId="23504" xr:uid="{00000000-0005-0000-0000-0000D05B0000}"/>
    <cellStyle name="Normal 2 2 4 2 2 8 14" xfId="23505" xr:uid="{00000000-0005-0000-0000-0000D15B0000}"/>
    <cellStyle name="Normal 2 2 4 2 2 8 2" xfId="23506" xr:uid="{00000000-0005-0000-0000-0000D25B0000}"/>
    <cellStyle name="Normal 2 2 4 2 2 8 2 10" xfId="23507" xr:uid="{00000000-0005-0000-0000-0000D35B0000}"/>
    <cellStyle name="Normal 2 2 4 2 2 8 2 2" xfId="23508" xr:uid="{00000000-0005-0000-0000-0000D45B0000}"/>
    <cellStyle name="Normal 2 2 4 2 2 8 2 3" xfId="23509" xr:uid="{00000000-0005-0000-0000-0000D55B0000}"/>
    <cellStyle name="Normal 2 2 4 2 2 8 2 4" xfId="23510" xr:uid="{00000000-0005-0000-0000-0000D65B0000}"/>
    <cellStyle name="Normal 2 2 4 2 2 8 2 5" xfId="23511" xr:uid="{00000000-0005-0000-0000-0000D75B0000}"/>
    <cellStyle name="Normal 2 2 4 2 2 8 2 6" xfId="23512" xr:uid="{00000000-0005-0000-0000-0000D85B0000}"/>
    <cellStyle name="Normal 2 2 4 2 2 8 2 7" xfId="23513" xr:uid="{00000000-0005-0000-0000-0000D95B0000}"/>
    <cellStyle name="Normal 2 2 4 2 2 8 2 8" xfId="23514" xr:uid="{00000000-0005-0000-0000-0000DA5B0000}"/>
    <cellStyle name="Normal 2 2 4 2 2 8 2 9" xfId="23515" xr:uid="{00000000-0005-0000-0000-0000DB5B0000}"/>
    <cellStyle name="Normal 2 2 4 2 2 8 3" xfId="23516" xr:uid="{00000000-0005-0000-0000-0000DC5B0000}"/>
    <cellStyle name="Normal 2 2 4 2 2 8 3 10" xfId="23517" xr:uid="{00000000-0005-0000-0000-0000DD5B0000}"/>
    <cellStyle name="Normal 2 2 4 2 2 8 3 2" xfId="23518" xr:uid="{00000000-0005-0000-0000-0000DE5B0000}"/>
    <cellStyle name="Normal 2 2 4 2 2 8 3 3" xfId="23519" xr:uid="{00000000-0005-0000-0000-0000DF5B0000}"/>
    <cellStyle name="Normal 2 2 4 2 2 8 3 4" xfId="23520" xr:uid="{00000000-0005-0000-0000-0000E05B0000}"/>
    <cellStyle name="Normal 2 2 4 2 2 8 3 5" xfId="23521" xr:uid="{00000000-0005-0000-0000-0000E15B0000}"/>
    <cellStyle name="Normal 2 2 4 2 2 8 3 6" xfId="23522" xr:uid="{00000000-0005-0000-0000-0000E25B0000}"/>
    <cellStyle name="Normal 2 2 4 2 2 8 3 7" xfId="23523" xr:uid="{00000000-0005-0000-0000-0000E35B0000}"/>
    <cellStyle name="Normal 2 2 4 2 2 8 3 8" xfId="23524" xr:uid="{00000000-0005-0000-0000-0000E45B0000}"/>
    <cellStyle name="Normal 2 2 4 2 2 8 3 9" xfId="23525" xr:uid="{00000000-0005-0000-0000-0000E55B0000}"/>
    <cellStyle name="Normal 2 2 4 2 2 8 4" xfId="23526" xr:uid="{00000000-0005-0000-0000-0000E65B0000}"/>
    <cellStyle name="Normal 2 2 4 2 2 8 4 10" xfId="23527" xr:uid="{00000000-0005-0000-0000-0000E75B0000}"/>
    <cellStyle name="Normal 2 2 4 2 2 8 4 2" xfId="23528" xr:uid="{00000000-0005-0000-0000-0000E85B0000}"/>
    <cellStyle name="Normal 2 2 4 2 2 8 4 3" xfId="23529" xr:uid="{00000000-0005-0000-0000-0000E95B0000}"/>
    <cellStyle name="Normal 2 2 4 2 2 8 4 4" xfId="23530" xr:uid="{00000000-0005-0000-0000-0000EA5B0000}"/>
    <cellStyle name="Normal 2 2 4 2 2 8 4 5" xfId="23531" xr:uid="{00000000-0005-0000-0000-0000EB5B0000}"/>
    <cellStyle name="Normal 2 2 4 2 2 8 4 6" xfId="23532" xr:uid="{00000000-0005-0000-0000-0000EC5B0000}"/>
    <cellStyle name="Normal 2 2 4 2 2 8 4 7" xfId="23533" xr:uid="{00000000-0005-0000-0000-0000ED5B0000}"/>
    <cellStyle name="Normal 2 2 4 2 2 8 4 8" xfId="23534" xr:uid="{00000000-0005-0000-0000-0000EE5B0000}"/>
    <cellStyle name="Normal 2 2 4 2 2 8 4 9" xfId="23535" xr:uid="{00000000-0005-0000-0000-0000EF5B0000}"/>
    <cellStyle name="Normal 2 2 4 2 2 8 5" xfId="23536" xr:uid="{00000000-0005-0000-0000-0000F05B0000}"/>
    <cellStyle name="Normal 2 2 4 2 2 8 5 10" xfId="23537" xr:uid="{00000000-0005-0000-0000-0000F15B0000}"/>
    <cellStyle name="Normal 2 2 4 2 2 8 5 2" xfId="23538" xr:uid="{00000000-0005-0000-0000-0000F25B0000}"/>
    <cellStyle name="Normal 2 2 4 2 2 8 5 3" xfId="23539" xr:uid="{00000000-0005-0000-0000-0000F35B0000}"/>
    <cellStyle name="Normal 2 2 4 2 2 8 5 4" xfId="23540" xr:uid="{00000000-0005-0000-0000-0000F45B0000}"/>
    <cellStyle name="Normal 2 2 4 2 2 8 5 5" xfId="23541" xr:uid="{00000000-0005-0000-0000-0000F55B0000}"/>
    <cellStyle name="Normal 2 2 4 2 2 8 5 6" xfId="23542" xr:uid="{00000000-0005-0000-0000-0000F65B0000}"/>
    <cellStyle name="Normal 2 2 4 2 2 8 5 7" xfId="23543" xr:uid="{00000000-0005-0000-0000-0000F75B0000}"/>
    <cellStyle name="Normal 2 2 4 2 2 8 5 8" xfId="23544" xr:uid="{00000000-0005-0000-0000-0000F85B0000}"/>
    <cellStyle name="Normal 2 2 4 2 2 8 5 9" xfId="23545" xr:uid="{00000000-0005-0000-0000-0000F95B0000}"/>
    <cellStyle name="Normal 2 2 4 2 2 8 6" xfId="23546" xr:uid="{00000000-0005-0000-0000-0000FA5B0000}"/>
    <cellStyle name="Normal 2 2 4 2 2 8 7" xfId="23547" xr:uid="{00000000-0005-0000-0000-0000FB5B0000}"/>
    <cellStyle name="Normal 2 2 4 2 2 8 8" xfId="23548" xr:uid="{00000000-0005-0000-0000-0000FC5B0000}"/>
    <cellStyle name="Normal 2 2 4 2 2 8 9" xfId="23549" xr:uid="{00000000-0005-0000-0000-0000FD5B0000}"/>
    <cellStyle name="Normal 2 2 4 2 2 9" xfId="23550" xr:uid="{00000000-0005-0000-0000-0000FE5B0000}"/>
    <cellStyle name="Normal 2 2 4 2 2 9 10" xfId="23551" xr:uid="{00000000-0005-0000-0000-0000FF5B0000}"/>
    <cellStyle name="Normal 2 2 4 2 2 9 11" xfId="23552" xr:uid="{00000000-0005-0000-0000-0000005C0000}"/>
    <cellStyle name="Normal 2 2 4 2 2 9 12" xfId="23553" xr:uid="{00000000-0005-0000-0000-0000015C0000}"/>
    <cellStyle name="Normal 2 2 4 2 2 9 13" xfId="23554" xr:uid="{00000000-0005-0000-0000-0000025C0000}"/>
    <cellStyle name="Normal 2 2 4 2 2 9 14" xfId="23555" xr:uid="{00000000-0005-0000-0000-0000035C0000}"/>
    <cellStyle name="Normal 2 2 4 2 2 9 2" xfId="23556" xr:uid="{00000000-0005-0000-0000-0000045C0000}"/>
    <cellStyle name="Normal 2 2 4 2 2 9 2 10" xfId="23557" xr:uid="{00000000-0005-0000-0000-0000055C0000}"/>
    <cellStyle name="Normal 2 2 4 2 2 9 2 2" xfId="23558" xr:uid="{00000000-0005-0000-0000-0000065C0000}"/>
    <cellStyle name="Normal 2 2 4 2 2 9 2 3" xfId="23559" xr:uid="{00000000-0005-0000-0000-0000075C0000}"/>
    <cellStyle name="Normal 2 2 4 2 2 9 2 4" xfId="23560" xr:uid="{00000000-0005-0000-0000-0000085C0000}"/>
    <cellStyle name="Normal 2 2 4 2 2 9 2 5" xfId="23561" xr:uid="{00000000-0005-0000-0000-0000095C0000}"/>
    <cellStyle name="Normal 2 2 4 2 2 9 2 6" xfId="23562" xr:uid="{00000000-0005-0000-0000-00000A5C0000}"/>
    <cellStyle name="Normal 2 2 4 2 2 9 2 7" xfId="23563" xr:uid="{00000000-0005-0000-0000-00000B5C0000}"/>
    <cellStyle name="Normal 2 2 4 2 2 9 2 8" xfId="23564" xr:uid="{00000000-0005-0000-0000-00000C5C0000}"/>
    <cellStyle name="Normal 2 2 4 2 2 9 2 9" xfId="23565" xr:uid="{00000000-0005-0000-0000-00000D5C0000}"/>
    <cellStyle name="Normal 2 2 4 2 2 9 3" xfId="23566" xr:uid="{00000000-0005-0000-0000-00000E5C0000}"/>
    <cellStyle name="Normal 2 2 4 2 2 9 3 10" xfId="23567" xr:uid="{00000000-0005-0000-0000-00000F5C0000}"/>
    <cellStyle name="Normal 2 2 4 2 2 9 3 2" xfId="23568" xr:uid="{00000000-0005-0000-0000-0000105C0000}"/>
    <cellStyle name="Normal 2 2 4 2 2 9 3 3" xfId="23569" xr:uid="{00000000-0005-0000-0000-0000115C0000}"/>
    <cellStyle name="Normal 2 2 4 2 2 9 3 4" xfId="23570" xr:uid="{00000000-0005-0000-0000-0000125C0000}"/>
    <cellStyle name="Normal 2 2 4 2 2 9 3 5" xfId="23571" xr:uid="{00000000-0005-0000-0000-0000135C0000}"/>
    <cellStyle name="Normal 2 2 4 2 2 9 3 6" xfId="23572" xr:uid="{00000000-0005-0000-0000-0000145C0000}"/>
    <cellStyle name="Normal 2 2 4 2 2 9 3 7" xfId="23573" xr:uid="{00000000-0005-0000-0000-0000155C0000}"/>
    <cellStyle name="Normal 2 2 4 2 2 9 3 8" xfId="23574" xr:uid="{00000000-0005-0000-0000-0000165C0000}"/>
    <cellStyle name="Normal 2 2 4 2 2 9 3 9" xfId="23575" xr:uid="{00000000-0005-0000-0000-0000175C0000}"/>
    <cellStyle name="Normal 2 2 4 2 2 9 4" xfId="23576" xr:uid="{00000000-0005-0000-0000-0000185C0000}"/>
    <cellStyle name="Normal 2 2 4 2 2 9 4 10" xfId="23577" xr:uid="{00000000-0005-0000-0000-0000195C0000}"/>
    <cellStyle name="Normal 2 2 4 2 2 9 4 2" xfId="23578" xr:uid="{00000000-0005-0000-0000-00001A5C0000}"/>
    <cellStyle name="Normal 2 2 4 2 2 9 4 3" xfId="23579" xr:uid="{00000000-0005-0000-0000-00001B5C0000}"/>
    <cellStyle name="Normal 2 2 4 2 2 9 4 4" xfId="23580" xr:uid="{00000000-0005-0000-0000-00001C5C0000}"/>
    <cellStyle name="Normal 2 2 4 2 2 9 4 5" xfId="23581" xr:uid="{00000000-0005-0000-0000-00001D5C0000}"/>
    <cellStyle name="Normal 2 2 4 2 2 9 4 6" xfId="23582" xr:uid="{00000000-0005-0000-0000-00001E5C0000}"/>
    <cellStyle name="Normal 2 2 4 2 2 9 4 7" xfId="23583" xr:uid="{00000000-0005-0000-0000-00001F5C0000}"/>
    <cellStyle name="Normal 2 2 4 2 2 9 4 8" xfId="23584" xr:uid="{00000000-0005-0000-0000-0000205C0000}"/>
    <cellStyle name="Normal 2 2 4 2 2 9 4 9" xfId="23585" xr:uid="{00000000-0005-0000-0000-0000215C0000}"/>
    <cellStyle name="Normal 2 2 4 2 2 9 5" xfId="23586" xr:uid="{00000000-0005-0000-0000-0000225C0000}"/>
    <cellStyle name="Normal 2 2 4 2 2 9 5 10" xfId="23587" xr:uid="{00000000-0005-0000-0000-0000235C0000}"/>
    <cellStyle name="Normal 2 2 4 2 2 9 5 2" xfId="23588" xr:uid="{00000000-0005-0000-0000-0000245C0000}"/>
    <cellStyle name="Normal 2 2 4 2 2 9 5 3" xfId="23589" xr:uid="{00000000-0005-0000-0000-0000255C0000}"/>
    <cellStyle name="Normal 2 2 4 2 2 9 5 4" xfId="23590" xr:uid="{00000000-0005-0000-0000-0000265C0000}"/>
    <cellStyle name="Normal 2 2 4 2 2 9 5 5" xfId="23591" xr:uid="{00000000-0005-0000-0000-0000275C0000}"/>
    <cellStyle name="Normal 2 2 4 2 2 9 5 6" xfId="23592" xr:uid="{00000000-0005-0000-0000-0000285C0000}"/>
    <cellStyle name="Normal 2 2 4 2 2 9 5 7" xfId="23593" xr:uid="{00000000-0005-0000-0000-0000295C0000}"/>
    <cellStyle name="Normal 2 2 4 2 2 9 5 8" xfId="23594" xr:uid="{00000000-0005-0000-0000-00002A5C0000}"/>
    <cellStyle name="Normal 2 2 4 2 2 9 5 9" xfId="23595" xr:uid="{00000000-0005-0000-0000-00002B5C0000}"/>
    <cellStyle name="Normal 2 2 4 2 2 9 6" xfId="23596" xr:uid="{00000000-0005-0000-0000-00002C5C0000}"/>
    <cellStyle name="Normal 2 2 4 2 2 9 7" xfId="23597" xr:uid="{00000000-0005-0000-0000-00002D5C0000}"/>
    <cellStyle name="Normal 2 2 4 2 2 9 8" xfId="23598" xr:uid="{00000000-0005-0000-0000-00002E5C0000}"/>
    <cellStyle name="Normal 2 2 4 2 2 9 9" xfId="23599" xr:uid="{00000000-0005-0000-0000-00002F5C0000}"/>
    <cellStyle name="Normal 2 2 4 2 20" xfId="23600" xr:uid="{00000000-0005-0000-0000-0000305C0000}"/>
    <cellStyle name="Normal 2 2 4 2 21" xfId="23601" xr:uid="{00000000-0005-0000-0000-0000315C0000}"/>
    <cellStyle name="Normal 2 2 4 2 21 10" xfId="23602" xr:uid="{00000000-0005-0000-0000-0000325C0000}"/>
    <cellStyle name="Normal 2 2 4 2 21 2" xfId="23603" xr:uid="{00000000-0005-0000-0000-0000335C0000}"/>
    <cellStyle name="Normal 2 2 4 2 21 3" xfId="23604" xr:uid="{00000000-0005-0000-0000-0000345C0000}"/>
    <cellStyle name="Normal 2 2 4 2 21 4" xfId="23605" xr:uid="{00000000-0005-0000-0000-0000355C0000}"/>
    <cellStyle name="Normal 2 2 4 2 21 5" xfId="23606" xr:uid="{00000000-0005-0000-0000-0000365C0000}"/>
    <cellStyle name="Normal 2 2 4 2 21 6" xfId="23607" xr:uid="{00000000-0005-0000-0000-0000375C0000}"/>
    <cellStyle name="Normal 2 2 4 2 21 7" xfId="23608" xr:uid="{00000000-0005-0000-0000-0000385C0000}"/>
    <cellStyle name="Normal 2 2 4 2 21 8" xfId="23609" xr:uid="{00000000-0005-0000-0000-0000395C0000}"/>
    <cellStyle name="Normal 2 2 4 2 21 9" xfId="23610" xr:uid="{00000000-0005-0000-0000-00003A5C0000}"/>
    <cellStyle name="Normal 2 2 4 2 22" xfId="23611" xr:uid="{00000000-0005-0000-0000-00003B5C0000}"/>
    <cellStyle name="Normal 2 2 4 2 22 10" xfId="23612" xr:uid="{00000000-0005-0000-0000-00003C5C0000}"/>
    <cellStyle name="Normal 2 2 4 2 22 2" xfId="23613" xr:uid="{00000000-0005-0000-0000-00003D5C0000}"/>
    <cellStyle name="Normal 2 2 4 2 22 3" xfId="23614" xr:uid="{00000000-0005-0000-0000-00003E5C0000}"/>
    <cellStyle name="Normal 2 2 4 2 22 4" xfId="23615" xr:uid="{00000000-0005-0000-0000-00003F5C0000}"/>
    <cellStyle name="Normal 2 2 4 2 22 5" xfId="23616" xr:uid="{00000000-0005-0000-0000-0000405C0000}"/>
    <cellStyle name="Normal 2 2 4 2 22 6" xfId="23617" xr:uid="{00000000-0005-0000-0000-0000415C0000}"/>
    <cellStyle name="Normal 2 2 4 2 22 7" xfId="23618" xr:uid="{00000000-0005-0000-0000-0000425C0000}"/>
    <cellStyle name="Normal 2 2 4 2 22 8" xfId="23619" xr:uid="{00000000-0005-0000-0000-0000435C0000}"/>
    <cellStyle name="Normal 2 2 4 2 22 9" xfId="23620" xr:uid="{00000000-0005-0000-0000-0000445C0000}"/>
    <cellStyle name="Normal 2 2 4 2 23" xfId="23621" xr:uid="{00000000-0005-0000-0000-0000455C0000}"/>
    <cellStyle name="Normal 2 2 4 2 23 10" xfId="23622" xr:uid="{00000000-0005-0000-0000-0000465C0000}"/>
    <cellStyle name="Normal 2 2 4 2 23 2" xfId="23623" xr:uid="{00000000-0005-0000-0000-0000475C0000}"/>
    <cellStyle name="Normal 2 2 4 2 23 3" xfId="23624" xr:uid="{00000000-0005-0000-0000-0000485C0000}"/>
    <cellStyle name="Normal 2 2 4 2 23 4" xfId="23625" xr:uid="{00000000-0005-0000-0000-0000495C0000}"/>
    <cellStyle name="Normal 2 2 4 2 23 5" xfId="23626" xr:uid="{00000000-0005-0000-0000-00004A5C0000}"/>
    <cellStyle name="Normal 2 2 4 2 23 6" xfId="23627" xr:uid="{00000000-0005-0000-0000-00004B5C0000}"/>
    <cellStyle name="Normal 2 2 4 2 23 7" xfId="23628" xr:uid="{00000000-0005-0000-0000-00004C5C0000}"/>
    <cellStyle name="Normal 2 2 4 2 23 8" xfId="23629" xr:uid="{00000000-0005-0000-0000-00004D5C0000}"/>
    <cellStyle name="Normal 2 2 4 2 23 9" xfId="23630" xr:uid="{00000000-0005-0000-0000-00004E5C0000}"/>
    <cellStyle name="Normal 2 2 4 2 24" xfId="23631" xr:uid="{00000000-0005-0000-0000-00004F5C0000}"/>
    <cellStyle name="Normal 2 2 4 2 24 10" xfId="23632" xr:uid="{00000000-0005-0000-0000-0000505C0000}"/>
    <cellStyle name="Normal 2 2 4 2 24 2" xfId="23633" xr:uid="{00000000-0005-0000-0000-0000515C0000}"/>
    <cellStyle name="Normal 2 2 4 2 24 3" xfId="23634" xr:uid="{00000000-0005-0000-0000-0000525C0000}"/>
    <cellStyle name="Normal 2 2 4 2 24 4" xfId="23635" xr:uid="{00000000-0005-0000-0000-0000535C0000}"/>
    <cellStyle name="Normal 2 2 4 2 24 5" xfId="23636" xr:uid="{00000000-0005-0000-0000-0000545C0000}"/>
    <cellStyle name="Normal 2 2 4 2 24 6" xfId="23637" xr:uid="{00000000-0005-0000-0000-0000555C0000}"/>
    <cellStyle name="Normal 2 2 4 2 24 7" xfId="23638" xr:uid="{00000000-0005-0000-0000-0000565C0000}"/>
    <cellStyle name="Normal 2 2 4 2 24 8" xfId="23639" xr:uid="{00000000-0005-0000-0000-0000575C0000}"/>
    <cellStyle name="Normal 2 2 4 2 24 9" xfId="23640" xr:uid="{00000000-0005-0000-0000-0000585C0000}"/>
    <cellStyle name="Normal 2 2 4 2 25" xfId="23641" xr:uid="{00000000-0005-0000-0000-0000595C0000}"/>
    <cellStyle name="Normal 2 2 4 2 26" xfId="23642" xr:uid="{00000000-0005-0000-0000-00005A5C0000}"/>
    <cellStyle name="Normal 2 2 4 2 27" xfId="23643" xr:uid="{00000000-0005-0000-0000-00005B5C0000}"/>
    <cellStyle name="Normal 2 2 4 2 28" xfId="23644" xr:uid="{00000000-0005-0000-0000-00005C5C0000}"/>
    <cellStyle name="Normal 2 2 4 2 29" xfId="23645" xr:uid="{00000000-0005-0000-0000-00005D5C0000}"/>
    <cellStyle name="Normal 2 2 4 2 3" xfId="23646" xr:uid="{00000000-0005-0000-0000-00005E5C0000}"/>
    <cellStyle name="Normal 2 2 4 2 30" xfId="23647" xr:uid="{00000000-0005-0000-0000-00005F5C0000}"/>
    <cellStyle name="Normal 2 2 4 2 31" xfId="23648" xr:uid="{00000000-0005-0000-0000-0000605C0000}"/>
    <cellStyle name="Normal 2 2 4 2 32" xfId="23649" xr:uid="{00000000-0005-0000-0000-0000615C0000}"/>
    <cellStyle name="Normal 2 2 4 2 33" xfId="23650" xr:uid="{00000000-0005-0000-0000-0000625C0000}"/>
    <cellStyle name="Normal 2 2 4 2 4" xfId="23651" xr:uid="{00000000-0005-0000-0000-0000635C0000}"/>
    <cellStyle name="Normal 2 2 4 2 5" xfId="23652" xr:uid="{00000000-0005-0000-0000-0000645C0000}"/>
    <cellStyle name="Normal 2 2 4 2 6" xfId="23653" xr:uid="{00000000-0005-0000-0000-0000655C0000}"/>
    <cellStyle name="Normal 2 2 4 2 7" xfId="23654" xr:uid="{00000000-0005-0000-0000-0000665C0000}"/>
    <cellStyle name="Normal 2 2 4 2 8" xfId="23655" xr:uid="{00000000-0005-0000-0000-0000675C0000}"/>
    <cellStyle name="Normal 2 2 4 2 9" xfId="23656" xr:uid="{00000000-0005-0000-0000-0000685C0000}"/>
    <cellStyle name="Normal 2 2 4 20" xfId="23657" xr:uid="{00000000-0005-0000-0000-0000695C0000}"/>
    <cellStyle name="Normal 2 2 4 20 10" xfId="23658" xr:uid="{00000000-0005-0000-0000-00006A5C0000}"/>
    <cellStyle name="Normal 2 2 4 20 11" xfId="23659" xr:uid="{00000000-0005-0000-0000-00006B5C0000}"/>
    <cellStyle name="Normal 2 2 4 20 12" xfId="23660" xr:uid="{00000000-0005-0000-0000-00006C5C0000}"/>
    <cellStyle name="Normal 2 2 4 20 13" xfId="23661" xr:uid="{00000000-0005-0000-0000-00006D5C0000}"/>
    <cellStyle name="Normal 2 2 4 20 14" xfId="23662" xr:uid="{00000000-0005-0000-0000-00006E5C0000}"/>
    <cellStyle name="Normal 2 2 4 20 2" xfId="23663" xr:uid="{00000000-0005-0000-0000-00006F5C0000}"/>
    <cellStyle name="Normal 2 2 4 20 2 10" xfId="23664" xr:uid="{00000000-0005-0000-0000-0000705C0000}"/>
    <cellStyle name="Normal 2 2 4 20 2 2" xfId="23665" xr:uid="{00000000-0005-0000-0000-0000715C0000}"/>
    <cellStyle name="Normal 2 2 4 20 2 3" xfId="23666" xr:uid="{00000000-0005-0000-0000-0000725C0000}"/>
    <cellStyle name="Normal 2 2 4 20 2 4" xfId="23667" xr:uid="{00000000-0005-0000-0000-0000735C0000}"/>
    <cellStyle name="Normal 2 2 4 20 2 5" xfId="23668" xr:uid="{00000000-0005-0000-0000-0000745C0000}"/>
    <cellStyle name="Normal 2 2 4 20 2 6" xfId="23669" xr:uid="{00000000-0005-0000-0000-0000755C0000}"/>
    <cellStyle name="Normal 2 2 4 20 2 7" xfId="23670" xr:uid="{00000000-0005-0000-0000-0000765C0000}"/>
    <cellStyle name="Normal 2 2 4 20 2 8" xfId="23671" xr:uid="{00000000-0005-0000-0000-0000775C0000}"/>
    <cellStyle name="Normal 2 2 4 20 2 9" xfId="23672" xr:uid="{00000000-0005-0000-0000-0000785C0000}"/>
    <cellStyle name="Normal 2 2 4 20 3" xfId="23673" xr:uid="{00000000-0005-0000-0000-0000795C0000}"/>
    <cellStyle name="Normal 2 2 4 20 3 10" xfId="23674" xr:uid="{00000000-0005-0000-0000-00007A5C0000}"/>
    <cellStyle name="Normal 2 2 4 20 3 2" xfId="23675" xr:uid="{00000000-0005-0000-0000-00007B5C0000}"/>
    <cellStyle name="Normal 2 2 4 20 3 3" xfId="23676" xr:uid="{00000000-0005-0000-0000-00007C5C0000}"/>
    <cellStyle name="Normal 2 2 4 20 3 4" xfId="23677" xr:uid="{00000000-0005-0000-0000-00007D5C0000}"/>
    <cellStyle name="Normal 2 2 4 20 3 5" xfId="23678" xr:uid="{00000000-0005-0000-0000-00007E5C0000}"/>
    <cellStyle name="Normal 2 2 4 20 3 6" xfId="23679" xr:uid="{00000000-0005-0000-0000-00007F5C0000}"/>
    <cellStyle name="Normal 2 2 4 20 3 7" xfId="23680" xr:uid="{00000000-0005-0000-0000-0000805C0000}"/>
    <cellStyle name="Normal 2 2 4 20 3 8" xfId="23681" xr:uid="{00000000-0005-0000-0000-0000815C0000}"/>
    <cellStyle name="Normal 2 2 4 20 3 9" xfId="23682" xr:uid="{00000000-0005-0000-0000-0000825C0000}"/>
    <cellStyle name="Normal 2 2 4 20 4" xfId="23683" xr:uid="{00000000-0005-0000-0000-0000835C0000}"/>
    <cellStyle name="Normal 2 2 4 20 4 10" xfId="23684" xr:uid="{00000000-0005-0000-0000-0000845C0000}"/>
    <cellStyle name="Normal 2 2 4 20 4 2" xfId="23685" xr:uid="{00000000-0005-0000-0000-0000855C0000}"/>
    <cellStyle name="Normal 2 2 4 20 4 3" xfId="23686" xr:uid="{00000000-0005-0000-0000-0000865C0000}"/>
    <cellStyle name="Normal 2 2 4 20 4 4" xfId="23687" xr:uid="{00000000-0005-0000-0000-0000875C0000}"/>
    <cellStyle name="Normal 2 2 4 20 4 5" xfId="23688" xr:uid="{00000000-0005-0000-0000-0000885C0000}"/>
    <cellStyle name="Normal 2 2 4 20 4 6" xfId="23689" xr:uid="{00000000-0005-0000-0000-0000895C0000}"/>
    <cellStyle name="Normal 2 2 4 20 4 7" xfId="23690" xr:uid="{00000000-0005-0000-0000-00008A5C0000}"/>
    <cellStyle name="Normal 2 2 4 20 4 8" xfId="23691" xr:uid="{00000000-0005-0000-0000-00008B5C0000}"/>
    <cellStyle name="Normal 2 2 4 20 4 9" xfId="23692" xr:uid="{00000000-0005-0000-0000-00008C5C0000}"/>
    <cellStyle name="Normal 2 2 4 20 5" xfId="23693" xr:uid="{00000000-0005-0000-0000-00008D5C0000}"/>
    <cellStyle name="Normal 2 2 4 20 5 10" xfId="23694" xr:uid="{00000000-0005-0000-0000-00008E5C0000}"/>
    <cellStyle name="Normal 2 2 4 20 5 2" xfId="23695" xr:uid="{00000000-0005-0000-0000-00008F5C0000}"/>
    <cellStyle name="Normal 2 2 4 20 5 3" xfId="23696" xr:uid="{00000000-0005-0000-0000-0000905C0000}"/>
    <cellStyle name="Normal 2 2 4 20 5 4" xfId="23697" xr:uid="{00000000-0005-0000-0000-0000915C0000}"/>
    <cellStyle name="Normal 2 2 4 20 5 5" xfId="23698" xr:uid="{00000000-0005-0000-0000-0000925C0000}"/>
    <cellStyle name="Normal 2 2 4 20 5 6" xfId="23699" xr:uid="{00000000-0005-0000-0000-0000935C0000}"/>
    <cellStyle name="Normal 2 2 4 20 5 7" xfId="23700" xr:uid="{00000000-0005-0000-0000-0000945C0000}"/>
    <cellStyle name="Normal 2 2 4 20 5 8" xfId="23701" xr:uid="{00000000-0005-0000-0000-0000955C0000}"/>
    <cellStyle name="Normal 2 2 4 20 5 9" xfId="23702" xr:uid="{00000000-0005-0000-0000-0000965C0000}"/>
    <cellStyle name="Normal 2 2 4 20 6" xfId="23703" xr:uid="{00000000-0005-0000-0000-0000975C0000}"/>
    <cellStyle name="Normal 2 2 4 20 7" xfId="23704" xr:uid="{00000000-0005-0000-0000-0000985C0000}"/>
    <cellStyle name="Normal 2 2 4 20 8" xfId="23705" xr:uid="{00000000-0005-0000-0000-0000995C0000}"/>
    <cellStyle name="Normal 2 2 4 20 9" xfId="23706" xr:uid="{00000000-0005-0000-0000-00009A5C0000}"/>
    <cellStyle name="Normal 2 2 4 21" xfId="23707" xr:uid="{00000000-0005-0000-0000-00009B5C0000}"/>
    <cellStyle name="Normal 2 2 4 21 10" xfId="23708" xr:uid="{00000000-0005-0000-0000-00009C5C0000}"/>
    <cellStyle name="Normal 2 2 4 21 11" xfId="23709" xr:uid="{00000000-0005-0000-0000-00009D5C0000}"/>
    <cellStyle name="Normal 2 2 4 21 12" xfId="23710" xr:uid="{00000000-0005-0000-0000-00009E5C0000}"/>
    <cellStyle name="Normal 2 2 4 21 13" xfId="23711" xr:uid="{00000000-0005-0000-0000-00009F5C0000}"/>
    <cellStyle name="Normal 2 2 4 21 14" xfId="23712" xr:uid="{00000000-0005-0000-0000-0000A05C0000}"/>
    <cellStyle name="Normal 2 2 4 21 2" xfId="23713" xr:uid="{00000000-0005-0000-0000-0000A15C0000}"/>
    <cellStyle name="Normal 2 2 4 21 2 10" xfId="23714" xr:uid="{00000000-0005-0000-0000-0000A25C0000}"/>
    <cellStyle name="Normal 2 2 4 21 2 2" xfId="23715" xr:uid="{00000000-0005-0000-0000-0000A35C0000}"/>
    <cellStyle name="Normal 2 2 4 21 2 3" xfId="23716" xr:uid="{00000000-0005-0000-0000-0000A45C0000}"/>
    <cellStyle name="Normal 2 2 4 21 2 4" xfId="23717" xr:uid="{00000000-0005-0000-0000-0000A55C0000}"/>
    <cellStyle name="Normal 2 2 4 21 2 5" xfId="23718" xr:uid="{00000000-0005-0000-0000-0000A65C0000}"/>
    <cellStyle name="Normal 2 2 4 21 2 6" xfId="23719" xr:uid="{00000000-0005-0000-0000-0000A75C0000}"/>
    <cellStyle name="Normal 2 2 4 21 2 7" xfId="23720" xr:uid="{00000000-0005-0000-0000-0000A85C0000}"/>
    <cellStyle name="Normal 2 2 4 21 2 8" xfId="23721" xr:uid="{00000000-0005-0000-0000-0000A95C0000}"/>
    <cellStyle name="Normal 2 2 4 21 2 9" xfId="23722" xr:uid="{00000000-0005-0000-0000-0000AA5C0000}"/>
    <cellStyle name="Normal 2 2 4 21 3" xfId="23723" xr:uid="{00000000-0005-0000-0000-0000AB5C0000}"/>
    <cellStyle name="Normal 2 2 4 21 3 10" xfId="23724" xr:uid="{00000000-0005-0000-0000-0000AC5C0000}"/>
    <cellStyle name="Normal 2 2 4 21 3 2" xfId="23725" xr:uid="{00000000-0005-0000-0000-0000AD5C0000}"/>
    <cellStyle name="Normal 2 2 4 21 3 3" xfId="23726" xr:uid="{00000000-0005-0000-0000-0000AE5C0000}"/>
    <cellStyle name="Normal 2 2 4 21 3 4" xfId="23727" xr:uid="{00000000-0005-0000-0000-0000AF5C0000}"/>
    <cellStyle name="Normal 2 2 4 21 3 5" xfId="23728" xr:uid="{00000000-0005-0000-0000-0000B05C0000}"/>
    <cellStyle name="Normal 2 2 4 21 3 6" xfId="23729" xr:uid="{00000000-0005-0000-0000-0000B15C0000}"/>
    <cellStyle name="Normal 2 2 4 21 3 7" xfId="23730" xr:uid="{00000000-0005-0000-0000-0000B25C0000}"/>
    <cellStyle name="Normal 2 2 4 21 3 8" xfId="23731" xr:uid="{00000000-0005-0000-0000-0000B35C0000}"/>
    <cellStyle name="Normal 2 2 4 21 3 9" xfId="23732" xr:uid="{00000000-0005-0000-0000-0000B45C0000}"/>
    <cellStyle name="Normal 2 2 4 21 4" xfId="23733" xr:uid="{00000000-0005-0000-0000-0000B55C0000}"/>
    <cellStyle name="Normal 2 2 4 21 4 10" xfId="23734" xr:uid="{00000000-0005-0000-0000-0000B65C0000}"/>
    <cellStyle name="Normal 2 2 4 21 4 2" xfId="23735" xr:uid="{00000000-0005-0000-0000-0000B75C0000}"/>
    <cellStyle name="Normal 2 2 4 21 4 3" xfId="23736" xr:uid="{00000000-0005-0000-0000-0000B85C0000}"/>
    <cellStyle name="Normal 2 2 4 21 4 4" xfId="23737" xr:uid="{00000000-0005-0000-0000-0000B95C0000}"/>
    <cellStyle name="Normal 2 2 4 21 4 5" xfId="23738" xr:uid="{00000000-0005-0000-0000-0000BA5C0000}"/>
    <cellStyle name="Normal 2 2 4 21 4 6" xfId="23739" xr:uid="{00000000-0005-0000-0000-0000BB5C0000}"/>
    <cellStyle name="Normal 2 2 4 21 4 7" xfId="23740" xr:uid="{00000000-0005-0000-0000-0000BC5C0000}"/>
    <cellStyle name="Normal 2 2 4 21 4 8" xfId="23741" xr:uid="{00000000-0005-0000-0000-0000BD5C0000}"/>
    <cellStyle name="Normal 2 2 4 21 4 9" xfId="23742" xr:uid="{00000000-0005-0000-0000-0000BE5C0000}"/>
    <cellStyle name="Normal 2 2 4 21 5" xfId="23743" xr:uid="{00000000-0005-0000-0000-0000BF5C0000}"/>
    <cellStyle name="Normal 2 2 4 21 5 10" xfId="23744" xr:uid="{00000000-0005-0000-0000-0000C05C0000}"/>
    <cellStyle name="Normal 2 2 4 21 5 2" xfId="23745" xr:uid="{00000000-0005-0000-0000-0000C15C0000}"/>
    <cellStyle name="Normal 2 2 4 21 5 3" xfId="23746" xr:uid="{00000000-0005-0000-0000-0000C25C0000}"/>
    <cellStyle name="Normal 2 2 4 21 5 4" xfId="23747" xr:uid="{00000000-0005-0000-0000-0000C35C0000}"/>
    <cellStyle name="Normal 2 2 4 21 5 5" xfId="23748" xr:uid="{00000000-0005-0000-0000-0000C45C0000}"/>
    <cellStyle name="Normal 2 2 4 21 5 6" xfId="23749" xr:uid="{00000000-0005-0000-0000-0000C55C0000}"/>
    <cellStyle name="Normal 2 2 4 21 5 7" xfId="23750" xr:uid="{00000000-0005-0000-0000-0000C65C0000}"/>
    <cellStyle name="Normal 2 2 4 21 5 8" xfId="23751" xr:uid="{00000000-0005-0000-0000-0000C75C0000}"/>
    <cellStyle name="Normal 2 2 4 21 5 9" xfId="23752" xr:uid="{00000000-0005-0000-0000-0000C85C0000}"/>
    <cellStyle name="Normal 2 2 4 21 6" xfId="23753" xr:uid="{00000000-0005-0000-0000-0000C95C0000}"/>
    <cellStyle name="Normal 2 2 4 21 7" xfId="23754" xr:uid="{00000000-0005-0000-0000-0000CA5C0000}"/>
    <cellStyle name="Normal 2 2 4 21 8" xfId="23755" xr:uid="{00000000-0005-0000-0000-0000CB5C0000}"/>
    <cellStyle name="Normal 2 2 4 21 9" xfId="23756" xr:uid="{00000000-0005-0000-0000-0000CC5C0000}"/>
    <cellStyle name="Normal 2 2 4 22" xfId="23757" xr:uid="{00000000-0005-0000-0000-0000CD5C0000}"/>
    <cellStyle name="Normal 2 2 4 22 10" xfId="23758" xr:uid="{00000000-0005-0000-0000-0000CE5C0000}"/>
    <cellStyle name="Normal 2 2 4 22 11" xfId="23759" xr:uid="{00000000-0005-0000-0000-0000CF5C0000}"/>
    <cellStyle name="Normal 2 2 4 22 12" xfId="23760" xr:uid="{00000000-0005-0000-0000-0000D05C0000}"/>
    <cellStyle name="Normal 2 2 4 22 13" xfId="23761" xr:uid="{00000000-0005-0000-0000-0000D15C0000}"/>
    <cellStyle name="Normal 2 2 4 22 14" xfId="23762" xr:uid="{00000000-0005-0000-0000-0000D25C0000}"/>
    <cellStyle name="Normal 2 2 4 22 2" xfId="23763" xr:uid="{00000000-0005-0000-0000-0000D35C0000}"/>
    <cellStyle name="Normal 2 2 4 22 2 10" xfId="23764" xr:uid="{00000000-0005-0000-0000-0000D45C0000}"/>
    <cellStyle name="Normal 2 2 4 22 2 2" xfId="23765" xr:uid="{00000000-0005-0000-0000-0000D55C0000}"/>
    <cellStyle name="Normal 2 2 4 22 2 3" xfId="23766" xr:uid="{00000000-0005-0000-0000-0000D65C0000}"/>
    <cellStyle name="Normal 2 2 4 22 2 4" xfId="23767" xr:uid="{00000000-0005-0000-0000-0000D75C0000}"/>
    <cellStyle name="Normal 2 2 4 22 2 5" xfId="23768" xr:uid="{00000000-0005-0000-0000-0000D85C0000}"/>
    <cellStyle name="Normal 2 2 4 22 2 6" xfId="23769" xr:uid="{00000000-0005-0000-0000-0000D95C0000}"/>
    <cellStyle name="Normal 2 2 4 22 2 7" xfId="23770" xr:uid="{00000000-0005-0000-0000-0000DA5C0000}"/>
    <cellStyle name="Normal 2 2 4 22 2 8" xfId="23771" xr:uid="{00000000-0005-0000-0000-0000DB5C0000}"/>
    <cellStyle name="Normal 2 2 4 22 2 9" xfId="23772" xr:uid="{00000000-0005-0000-0000-0000DC5C0000}"/>
    <cellStyle name="Normal 2 2 4 22 3" xfId="23773" xr:uid="{00000000-0005-0000-0000-0000DD5C0000}"/>
    <cellStyle name="Normal 2 2 4 22 3 10" xfId="23774" xr:uid="{00000000-0005-0000-0000-0000DE5C0000}"/>
    <cellStyle name="Normal 2 2 4 22 3 2" xfId="23775" xr:uid="{00000000-0005-0000-0000-0000DF5C0000}"/>
    <cellStyle name="Normal 2 2 4 22 3 3" xfId="23776" xr:uid="{00000000-0005-0000-0000-0000E05C0000}"/>
    <cellStyle name="Normal 2 2 4 22 3 4" xfId="23777" xr:uid="{00000000-0005-0000-0000-0000E15C0000}"/>
    <cellStyle name="Normal 2 2 4 22 3 5" xfId="23778" xr:uid="{00000000-0005-0000-0000-0000E25C0000}"/>
    <cellStyle name="Normal 2 2 4 22 3 6" xfId="23779" xr:uid="{00000000-0005-0000-0000-0000E35C0000}"/>
    <cellStyle name="Normal 2 2 4 22 3 7" xfId="23780" xr:uid="{00000000-0005-0000-0000-0000E45C0000}"/>
    <cellStyle name="Normal 2 2 4 22 3 8" xfId="23781" xr:uid="{00000000-0005-0000-0000-0000E55C0000}"/>
    <cellStyle name="Normal 2 2 4 22 3 9" xfId="23782" xr:uid="{00000000-0005-0000-0000-0000E65C0000}"/>
    <cellStyle name="Normal 2 2 4 22 4" xfId="23783" xr:uid="{00000000-0005-0000-0000-0000E75C0000}"/>
    <cellStyle name="Normal 2 2 4 22 4 10" xfId="23784" xr:uid="{00000000-0005-0000-0000-0000E85C0000}"/>
    <cellStyle name="Normal 2 2 4 22 4 2" xfId="23785" xr:uid="{00000000-0005-0000-0000-0000E95C0000}"/>
    <cellStyle name="Normal 2 2 4 22 4 3" xfId="23786" xr:uid="{00000000-0005-0000-0000-0000EA5C0000}"/>
    <cellStyle name="Normal 2 2 4 22 4 4" xfId="23787" xr:uid="{00000000-0005-0000-0000-0000EB5C0000}"/>
    <cellStyle name="Normal 2 2 4 22 4 5" xfId="23788" xr:uid="{00000000-0005-0000-0000-0000EC5C0000}"/>
    <cellStyle name="Normal 2 2 4 22 4 6" xfId="23789" xr:uid="{00000000-0005-0000-0000-0000ED5C0000}"/>
    <cellStyle name="Normal 2 2 4 22 4 7" xfId="23790" xr:uid="{00000000-0005-0000-0000-0000EE5C0000}"/>
    <cellStyle name="Normal 2 2 4 22 4 8" xfId="23791" xr:uid="{00000000-0005-0000-0000-0000EF5C0000}"/>
    <cellStyle name="Normal 2 2 4 22 4 9" xfId="23792" xr:uid="{00000000-0005-0000-0000-0000F05C0000}"/>
    <cellStyle name="Normal 2 2 4 22 5" xfId="23793" xr:uid="{00000000-0005-0000-0000-0000F15C0000}"/>
    <cellStyle name="Normal 2 2 4 22 5 10" xfId="23794" xr:uid="{00000000-0005-0000-0000-0000F25C0000}"/>
    <cellStyle name="Normal 2 2 4 22 5 2" xfId="23795" xr:uid="{00000000-0005-0000-0000-0000F35C0000}"/>
    <cellStyle name="Normal 2 2 4 22 5 3" xfId="23796" xr:uid="{00000000-0005-0000-0000-0000F45C0000}"/>
    <cellStyle name="Normal 2 2 4 22 5 4" xfId="23797" xr:uid="{00000000-0005-0000-0000-0000F55C0000}"/>
    <cellStyle name="Normal 2 2 4 22 5 5" xfId="23798" xr:uid="{00000000-0005-0000-0000-0000F65C0000}"/>
    <cellStyle name="Normal 2 2 4 22 5 6" xfId="23799" xr:uid="{00000000-0005-0000-0000-0000F75C0000}"/>
    <cellStyle name="Normal 2 2 4 22 5 7" xfId="23800" xr:uid="{00000000-0005-0000-0000-0000F85C0000}"/>
    <cellStyle name="Normal 2 2 4 22 5 8" xfId="23801" xr:uid="{00000000-0005-0000-0000-0000F95C0000}"/>
    <cellStyle name="Normal 2 2 4 22 5 9" xfId="23802" xr:uid="{00000000-0005-0000-0000-0000FA5C0000}"/>
    <cellStyle name="Normal 2 2 4 22 6" xfId="23803" xr:uid="{00000000-0005-0000-0000-0000FB5C0000}"/>
    <cellStyle name="Normal 2 2 4 22 7" xfId="23804" xr:uid="{00000000-0005-0000-0000-0000FC5C0000}"/>
    <cellStyle name="Normal 2 2 4 22 8" xfId="23805" xr:uid="{00000000-0005-0000-0000-0000FD5C0000}"/>
    <cellStyle name="Normal 2 2 4 22 9" xfId="23806" xr:uid="{00000000-0005-0000-0000-0000FE5C0000}"/>
    <cellStyle name="Normal 2 2 4 23" xfId="23807" xr:uid="{00000000-0005-0000-0000-0000FF5C0000}"/>
    <cellStyle name="Normal 2 2 4 23 10" xfId="23808" xr:uid="{00000000-0005-0000-0000-0000005D0000}"/>
    <cellStyle name="Normal 2 2 4 23 11" xfId="23809" xr:uid="{00000000-0005-0000-0000-0000015D0000}"/>
    <cellStyle name="Normal 2 2 4 23 12" xfId="23810" xr:uid="{00000000-0005-0000-0000-0000025D0000}"/>
    <cellStyle name="Normal 2 2 4 23 13" xfId="23811" xr:uid="{00000000-0005-0000-0000-0000035D0000}"/>
    <cellStyle name="Normal 2 2 4 23 14" xfId="23812" xr:uid="{00000000-0005-0000-0000-0000045D0000}"/>
    <cellStyle name="Normal 2 2 4 23 2" xfId="23813" xr:uid="{00000000-0005-0000-0000-0000055D0000}"/>
    <cellStyle name="Normal 2 2 4 23 2 10" xfId="23814" xr:uid="{00000000-0005-0000-0000-0000065D0000}"/>
    <cellStyle name="Normal 2 2 4 23 2 2" xfId="23815" xr:uid="{00000000-0005-0000-0000-0000075D0000}"/>
    <cellStyle name="Normal 2 2 4 23 2 3" xfId="23816" xr:uid="{00000000-0005-0000-0000-0000085D0000}"/>
    <cellStyle name="Normal 2 2 4 23 2 4" xfId="23817" xr:uid="{00000000-0005-0000-0000-0000095D0000}"/>
    <cellStyle name="Normal 2 2 4 23 2 5" xfId="23818" xr:uid="{00000000-0005-0000-0000-00000A5D0000}"/>
    <cellStyle name="Normal 2 2 4 23 2 6" xfId="23819" xr:uid="{00000000-0005-0000-0000-00000B5D0000}"/>
    <cellStyle name="Normal 2 2 4 23 2 7" xfId="23820" xr:uid="{00000000-0005-0000-0000-00000C5D0000}"/>
    <cellStyle name="Normal 2 2 4 23 2 8" xfId="23821" xr:uid="{00000000-0005-0000-0000-00000D5D0000}"/>
    <cellStyle name="Normal 2 2 4 23 2 9" xfId="23822" xr:uid="{00000000-0005-0000-0000-00000E5D0000}"/>
    <cellStyle name="Normal 2 2 4 23 3" xfId="23823" xr:uid="{00000000-0005-0000-0000-00000F5D0000}"/>
    <cellStyle name="Normal 2 2 4 23 3 10" xfId="23824" xr:uid="{00000000-0005-0000-0000-0000105D0000}"/>
    <cellStyle name="Normal 2 2 4 23 3 2" xfId="23825" xr:uid="{00000000-0005-0000-0000-0000115D0000}"/>
    <cellStyle name="Normal 2 2 4 23 3 3" xfId="23826" xr:uid="{00000000-0005-0000-0000-0000125D0000}"/>
    <cellStyle name="Normal 2 2 4 23 3 4" xfId="23827" xr:uid="{00000000-0005-0000-0000-0000135D0000}"/>
    <cellStyle name="Normal 2 2 4 23 3 5" xfId="23828" xr:uid="{00000000-0005-0000-0000-0000145D0000}"/>
    <cellStyle name="Normal 2 2 4 23 3 6" xfId="23829" xr:uid="{00000000-0005-0000-0000-0000155D0000}"/>
    <cellStyle name="Normal 2 2 4 23 3 7" xfId="23830" xr:uid="{00000000-0005-0000-0000-0000165D0000}"/>
    <cellStyle name="Normal 2 2 4 23 3 8" xfId="23831" xr:uid="{00000000-0005-0000-0000-0000175D0000}"/>
    <cellStyle name="Normal 2 2 4 23 3 9" xfId="23832" xr:uid="{00000000-0005-0000-0000-0000185D0000}"/>
    <cellStyle name="Normal 2 2 4 23 4" xfId="23833" xr:uid="{00000000-0005-0000-0000-0000195D0000}"/>
    <cellStyle name="Normal 2 2 4 23 4 10" xfId="23834" xr:uid="{00000000-0005-0000-0000-00001A5D0000}"/>
    <cellStyle name="Normal 2 2 4 23 4 2" xfId="23835" xr:uid="{00000000-0005-0000-0000-00001B5D0000}"/>
    <cellStyle name="Normal 2 2 4 23 4 3" xfId="23836" xr:uid="{00000000-0005-0000-0000-00001C5D0000}"/>
    <cellStyle name="Normal 2 2 4 23 4 4" xfId="23837" xr:uid="{00000000-0005-0000-0000-00001D5D0000}"/>
    <cellStyle name="Normal 2 2 4 23 4 5" xfId="23838" xr:uid="{00000000-0005-0000-0000-00001E5D0000}"/>
    <cellStyle name="Normal 2 2 4 23 4 6" xfId="23839" xr:uid="{00000000-0005-0000-0000-00001F5D0000}"/>
    <cellStyle name="Normal 2 2 4 23 4 7" xfId="23840" xr:uid="{00000000-0005-0000-0000-0000205D0000}"/>
    <cellStyle name="Normal 2 2 4 23 4 8" xfId="23841" xr:uid="{00000000-0005-0000-0000-0000215D0000}"/>
    <cellStyle name="Normal 2 2 4 23 4 9" xfId="23842" xr:uid="{00000000-0005-0000-0000-0000225D0000}"/>
    <cellStyle name="Normal 2 2 4 23 5" xfId="23843" xr:uid="{00000000-0005-0000-0000-0000235D0000}"/>
    <cellStyle name="Normal 2 2 4 23 5 10" xfId="23844" xr:uid="{00000000-0005-0000-0000-0000245D0000}"/>
    <cellStyle name="Normal 2 2 4 23 5 2" xfId="23845" xr:uid="{00000000-0005-0000-0000-0000255D0000}"/>
    <cellStyle name="Normal 2 2 4 23 5 3" xfId="23846" xr:uid="{00000000-0005-0000-0000-0000265D0000}"/>
    <cellStyle name="Normal 2 2 4 23 5 4" xfId="23847" xr:uid="{00000000-0005-0000-0000-0000275D0000}"/>
    <cellStyle name="Normal 2 2 4 23 5 5" xfId="23848" xr:uid="{00000000-0005-0000-0000-0000285D0000}"/>
    <cellStyle name="Normal 2 2 4 23 5 6" xfId="23849" xr:uid="{00000000-0005-0000-0000-0000295D0000}"/>
    <cellStyle name="Normal 2 2 4 23 5 7" xfId="23850" xr:uid="{00000000-0005-0000-0000-00002A5D0000}"/>
    <cellStyle name="Normal 2 2 4 23 5 8" xfId="23851" xr:uid="{00000000-0005-0000-0000-00002B5D0000}"/>
    <cellStyle name="Normal 2 2 4 23 5 9" xfId="23852" xr:uid="{00000000-0005-0000-0000-00002C5D0000}"/>
    <cellStyle name="Normal 2 2 4 23 6" xfId="23853" xr:uid="{00000000-0005-0000-0000-00002D5D0000}"/>
    <cellStyle name="Normal 2 2 4 23 7" xfId="23854" xr:uid="{00000000-0005-0000-0000-00002E5D0000}"/>
    <cellStyle name="Normal 2 2 4 23 8" xfId="23855" xr:uid="{00000000-0005-0000-0000-00002F5D0000}"/>
    <cellStyle name="Normal 2 2 4 23 9" xfId="23856" xr:uid="{00000000-0005-0000-0000-0000305D0000}"/>
    <cellStyle name="Normal 2 2 4 24" xfId="23857" xr:uid="{00000000-0005-0000-0000-0000315D0000}"/>
    <cellStyle name="Normal 2 2 4 24 10" xfId="23858" xr:uid="{00000000-0005-0000-0000-0000325D0000}"/>
    <cellStyle name="Normal 2 2 4 24 11" xfId="23859" xr:uid="{00000000-0005-0000-0000-0000335D0000}"/>
    <cellStyle name="Normal 2 2 4 24 12" xfId="23860" xr:uid="{00000000-0005-0000-0000-0000345D0000}"/>
    <cellStyle name="Normal 2 2 4 24 13" xfId="23861" xr:uid="{00000000-0005-0000-0000-0000355D0000}"/>
    <cellStyle name="Normal 2 2 4 24 14" xfId="23862" xr:uid="{00000000-0005-0000-0000-0000365D0000}"/>
    <cellStyle name="Normal 2 2 4 24 2" xfId="23863" xr:uid="{00000000-0005-0000-0000-0000375D0000}"/>
    <cellStyle name="Normal 2 2 4 24 2 10" xfId="23864" xr:uid="{00000000-0005-0000-0000-0000385D0000}"/>
    <cellStyle name="Normal 2 2 4 24 2 2" xfId="23865" xr:uid="{00000000-0005-0000-0000-0000395D0000}"/>
    <cellStyle name="Normal 2 2 4 24 2 3" xfId="23866" xr:uid="{00000000-0005-0000-0000-00003A5D0000}"/>
    <cellStyle name="Normal 2 2 4 24 2 4" xfId="23867" xr:uid="{00000000-0005-0000-0000-00003B5D0000}"/>
    <cellStyle name="Normal 2 2 4 24 2 5" xfId="23868" xr:uid="{00000000-0005-0000-0000-00003C5D0000}"/>
    <cellStyle name="Normal 2 2 4 24 2 6" xfId="23869" xr:uid="{00000000-0005-0000-0000-00003D5D0000}"/>
    <cellStyle name="Normal 2 2 4 24 2 7" xfId="23870" xr:uid="{00000000-0005-0000-0000-00003E5D0000}"/>
    <cellStyle name="Normal 2 2 4 24 2 8" xfId="23871" xr:uid="{00000000-0005-0000-0000-00003F5D0000}"/>
    <cellStyle name="Normal 2 2 4 24 2 9" xfId="23872" xr:uid="{00000000-0005-0000-0000-0000405D0000}"/>
    <cellStyle name="Normal 2 2 4 24 3" xfId="23873" xr:uid="{00000000-0005-0000-0000-0000415D0000}"/>
    <cellStyle name="Normal 2 2 4 24 3 10" xfId="23874" xr:uid="{00000000-0005-0000-0000-0000425D0000}"/>
    <cellStyle name="Normal 2 2 4 24 3 2" xfId="23875" xr:uid="{00000000-0005-0000-0000-0000435D0000}"/>
    <cellStyle name="Normal 2 2 4 24 3 3" xfId="23876" xr:uid="{00000000-0005-0000-0000-0000445D0000}"/>
    <cellStyle name="Normal 2 2 4 24 3 4" xfId="23877" xr:uid="{00000000-0005-0000-0000-0000455D0000}"/>
    <cellStyle name="Normal 2 2 4 24 3 5" xfId="23878" xr:uid="{00000000-0005-0000-0000-0000465D0000}"/>
    <cellStyle name="Normal 2 2 4 24 3 6" xfId="23879" xr:uid="{00000000-0005-0000-0000-0000475D0000}"/>
    <cellStyle name="Normal 2 2 4 24 3 7" xfId="23880" xr:uid="{00000000-0005-0000-0000-0000485D0000}"/>
    <cellStyle name="Normal 2 2 4 24 3 8" xfId="23881" xr:uid="{00000000-0005-0000-0000-0000495D0000}"/>
    <cellStyle name="Normal 2 2 4 24 3 9" xfId="23882" xr:uid="{00000000-0005-0000-0000-00004A5D0000}"/>
    <cellStyle name="Normal 2 2 4 24 4" xfId="23883" xr:uid="{00000000-0005-0000-0000-00004B5D0000}"/>
    <cellStyle name="Normal 2 2 4 24 4 10" xfId="23884" xr:uid="{00000000-0005-0000-0000-00004C5D0000}"/>
    <cellStyle name="Normal 2 2 4 24 4 2" xfId="23885" xr:uid="{00000000-0005-0000-0000-00004D5D0000}"/>
    <cellStyle name="Normal 2 2 4 24 4 3" xfId="23886" xr:uid="{00000000-0005-0000-0000-00004E5D0000}"/>
    <cellStyle name="Normal 2 2 4 24 4 4" xfId="23887" xr:uid="{00000000-0005-0000-0000-00004F5D0000}"/>
    <cellStyle name="Normal 2 2 4 24 4 5" xfId="23888" xr:uid="{00000000-0005-0000-0000-0000505D0000}"/>
    <cellStyle name="Normal 2 2 4 24 4 6" xfId="23889" xr:uid="{00000000-0005-0000-0000-0000515D0000}"/>
    <cellStyle name="Normal 2 2 4 24 4 7" xfId="23890" xr:uid="{00000000-0005-0000-0000-0000525D0000}"/>
    <cellStyle name="Normal 2 2 4 24 4 8" xfId="23891" xr:uid="{00000000-0005-0000-0000-0000535D0000}"/>
    <cellStyle name="Normal 2 2 4 24 4 9" xfId="23892" xr:uid="{00000000-0005-0000-0000-0000545D0000}"/>
    <cellStyle name="Normal 2 2 4 24 5" xfId="23893" xr:uid="{00000000-0005-0000-0000-0000555D0000}"/>
    <cellStyle name="Normal 2 2 4 24 5 10" xfId="23894" xr:uid="{00000000-0005-0000-0000-0000565D0000}"/>
    <cellStyle name="Normal 2 2 4 24 5 2" xfId="23895" xr:uid="{00000000-0005-0000-0000-0000575D0000}"/>
    <cellStyle name="Normal 2 2 4 24 5 3" xfId="23896" xr:uid="{00000000-0005-0000-0000-0000585D0000}"/>
    <cellStyle name="Normal 2 2 4 24 5 4" xfId="23897" xr:uid="{00000000-0005-0000-0000-0000595D0000}"/>
    <cellStyle name="Normal 2 2 4 24 5 5" xfId="23898" xr:uid="{00000000-0005-0000-0000-00005A5D0000}"/>
    <cellStyle name="Normal 2 2 4 24 5 6" xfId="23899" xr:uid="{00000000-0005-0000-0000-00005B5D0000}"/>
    <cellStyle name="Normal 2 2 4 24 5 7" xfId="23900" xr:uid="{00000000-0005-0000-0000-00005C5D0000}"/>
    <cellStyle name="Normal 2 2 4 24 5 8" xfId="23901" xr:uid="{00000000-0005-0000-0000-00005D5D0000}"/>
    <cellStyle name="Normal 2 2 4 24 5 9" xfId="23902" xr:uid="{00000000-0005-0000-0000-00005E5D0000}"/>
    <cellStyle name="Normal 2 2 4 24 6" xfId="23903" xr:uid="{00000000-0005-0000-0000-00005F5D0000}"/>
    <cellStyle name="Normal 2 2 4 24 7" xfId="23904" xr:uid="{00000000-0005-0000-0000-0000605D0000}"/>
    <cellStyle name="Normal 2 2 4 24 8" xfId="23905" xr:uid="{00000000-0005-0000-0000-0000615D0000}"/>
    <cellStyle name="Normal 2 2 4 24 9" xfId="23906" xr:uid="{00000000-0005-0000-0000-0000625D0000}"/>
    <cellStyle name="Normal 2 2 4 25" xfId="23907" xr:uid="{00000000-0005-0000-0000-0000635D0000}"/>
    <cellStyle name="Normal 2 2 4 25 10" xfId="23908" xr:uid="{00000000-0005-0000-0000-0000645D0000}"/>
    <cellStyle name="Normal 2 2 4 25 11" xfId="23909" xr:uid="{00000000-0005-0000-0000-0000655D0000}"/>
    <cellStyle name="Normal 2 2 4 25 12" xfId="23910" xr:uid="{00000000-0005-0000-0000-0000665D0000}"/>
    <cellStyle name="Normal 2 2 4 25 13" xfId="23911" xr:uid="{00000000-0005-0000-0000-0000675D0000}"/>
    <cellStyle name="Normal 2 2 4 25 14" xfId="23912" xr:uid="{00000000-0005-0000-0000-0000685D0000}"/>
    <cellStyle name="Normal 2 2 4 25 2" xfId="23913" xr:uid="{00000000-0005-0000-0000-0000695D0000}"/>
    <cellStyle name="Normal 2 2 4 25 2 10" xfId="23914" xr:uid="{00000000-0005-0000-0000-00006A5D0000}"/>
    <cellStyle name="Normal 2 2 4 25 2 2" xfId="23915" xr:uid="{00000000-0005-0000-0000-00006B5D0000}"/>
    <cellStyle name="Normal 2 2 4 25 2 3" xfId="23916" xr:uid="{00000000-0005-0000-0000-00006C5D0000}"/>
    <cellStyle name="Normal 2 2 4 25 2 4" xfId="23917" xr:uid="{00000000-0005-0000-0000-00006D5D0000}"/>
    <cellStyle name="Normal 2 2 4 25 2 5" xfId="23918" xr:uid="{00000000-0005-0000-0000-00006E5D0000}"/>
    <cellStyle name="Normal 2 2 4 25 2 6" xfId="23919" xr:uid="{00000000-0005-0000-0000-00006F5D0000}"/>
    <cellStyle name="Normal 2 2 4 25 2 7" xfId="23920" xr:uid="{00000000-0005-0000-0000-0000705D0000}"/>
    <cellStyle name="Normal 2 2 4 25 2 8" xfId="23921" xr:uid="{00000000-0005-0000-0000-0000715D0000}"/>
    <cellStyle name="Normal 2 2 4 25 2 9" xfId="23922" xr:uid="{00000000-0005-0000-0000-0000725D0000}"/>
    <cellStyle name="Normal 2 2 4 25 3" xfId="23923" xr:uid="{00000000-0005-0000-0000-0000735D0000}"/>
    <cellStyle name="Normal 2 2 4 25 3 10" xfId="23924" xr:uid="{00000000-0005-0000-0000-0000745D0000}"/>
    <cellStyle name="Normal 2 2 4 25 3 2" xfId="23925" xr:uid="{00000000-0005-0000-0000-0000755D0000}"/>
    <cellStyle name="Normal 2 2 4 25 3 3" xfId="23926" xr:uid="{00000000-0005-0000-0000-0000765D0000}"/>
    <cellStyle name="Normal 2 2 4 25 3 4" xfId="23927" xr:uid="{00000000-0005-0000-0000-0000775D0000}"/>
    <cellStyle name="Normal 2 2 4 25 3 5" xfId="23928" xr:uid="{00000000-0005-0000-0000-0000785D0000}"/>
    <cellStyle name="Normal 2 2 4 25 3 6" xfId="23929" xr:uid="{00000000-0005-0000-0000-0000795D0000}"/>
    <cellStyle name="Normal 2 2 4 25 3 7" xfId="23930" xr:uid="{00000000-0005-0000-0000-00007A5D0000}"/>
    <cellStyle name="Normal 2 2 4 25 3 8" xfId="23931" xr:uid="{00000000-0005-0000-0000-00007B5D0000}"/>
    <cellStyle name="Normal 2 2 4 25 3 9" xfId="23932" xr:uid="{00000000-0005-0000-0000-00007C5D0000}"/>
    <cellStyle name="Normal 2 2 4 25 4" xfId="23933" xr:uid="{00000000-0005-0000-0000-00007D5D0000}"/>
    <cellStyle name="Normal 2 2 4 25 4 10" xfId="23934" xr:uid="{00000000-0005-0000-0000-00007E5D0000}"/>
    <cellStyle name="Normal 2 2 4 25 4 2" xfId="23935" xr:uid="{00000000-0005-0000-0000-00007F5D0000}"/>
    <cellStyle name="Normal 2 2 4 25 4 3" xfId="23936" xr:uid="{00000000-0005-0000-0000-0000805D0000}"/>
    <cellStyle name="Normal 2 2 4 25 4 4" xfId="23937" xr:uid="{00000000-0005-0000-0000-0000815D0000}"/>
    <cellStyle name="Normal 2 2 4 25 4 5" xfId="23938" xr:uid="{00000000-0005-0000-0000-0000825D0000}"/>
    <cellStyle name="Normal 2 2 4 25 4 6" xfId="23939" xr:uid="{00000000-0005-0000-0000-0000835D0000}"/>
    <cellStyle name="Normal 2 2 4 25 4 7" xfId="23940" xr:uid="{00000000-0005-0000-0000-0000845D0000}"/>
    <cellStyle name="Normal 2 2 4 25 4 8" xfId="23941" xr:uid="{00000000-0005-0000-0000-0000855D0000}"/>
    <cellStyle name="Normal 2 2 4 25 4 9" xfId="23942" xr:uid="{00000000-0005-0000-0000-0000865D0000}"/>
    <cellStyle name="Normal 2 2 4 25 5" xfId="23943" xr:uid="{00000000-0005-0000-0000-0000875D0000}"/>
    <cellStyle name="Normal 2 2 4 25 5 10" xfId="23944" xr:uid="{00000000-0005-0000-0000-0000885D0000}"/>
    <cellStyle name="Normal 2 2 4 25 5 2" xfId="23945" xr:uid="{00000000-0005-0000-0000-0000895D0000}"/>
    <cellStyle name="Normal 2 2 4 25 5 3" xfId="23946" xr:uid="{00000000-0005-0000-0000-00008A5D0000}"/>
    <cellStyle name="Normal 2 2 4 25 5 4" xfId="23947" xr:uid="{00000000-0005-0000-0000-00008B5D0000}"/>
    <cellStyle name="Normal 2 2 4 25 5 5" xfId="23948" xr:uid="{00000000-0005-0000-0000-00008C5D0000}"/>
    <cellStyle name="Normal 2 2 4 25 5 6" xfId="23949" xr:uid="{00000000-0005-0000-0000-00008D5D0000}"/>
    <cellStyle name="Normal 2 2 4 25 5 7" xfId="23950" xr:uid="{00000000-0005-0000-0000-00008E5D0000}"/>
    <cellStyle name="Normal 2 2 4 25 5 8" xfId="23951" xr:uid="{00000000-0005-0000-0000-00008F5D0000}"/>
    <cellStyle name="Normal 2 2 4 25 5 9" xfId="23952" xr:uid="{00000000-0005-0000-0000-0000905D0000}"/>
    <cellStyle name="Normal 2 2 4 25 6" xfId="23953" xr:uid="{00000000-0005-0000-0000-0000915D0000}"/>
    <cellStyle name="Normal 2 2 4 25 7" xfId="23954" xr:uid="{00000000-0005-0000-0000-0000925D0000}"/>
    <cellStyle name="Normal 2 2 4 25 8" xfId="23955" xr:uid="{00000000-0005-0000-0000-0000935D0000}"/>
    <cellStyle name="Normal 2 2 4 25 9" xfId="23956" xr:uid="{00000000-0005-0000-0000-0000945D0000}"/>
    <cellStyle name="Normal 2 2 4 26" xfId="23957" xr:uid="{00000000-0005-0000-0000-0000955D0000}"/>
    <cellStyle name="Normal 2 2 4 26 10" xfId="23958" xr:uid="{00000000-0005-0000-0000-0000965D0000}"/>
    <cellStyle name="Normal 2 2 4 26 11" xfId="23959" xr:uid="{00000000-0005-0000-0000-0000975D0000}"/>
    <cellStyle name="Normal 2 2 4 26 12" xfId="23960" xr:uid="{00000000-0005-0000-0000-0000985D0000}"/>
    <cellStyle name="Normal 2 2 4 26 13" xfId="23961" xr:uid="{00000000-0005-0000-0000-0000995D0000}"/>
    <cellStyle name="Normal 2 2 4 26 14" xfId="23962" xr:uid="{00000000-0005-0000-0000-00009A5D0000}"/>
    <cellStyle name="Normal 2 2 4 26 2" xfId="23963" xr:uid="{00000000-0005-0000-0000-00009B5D0000}"/>
    <cellStyle name="Normal 2 2 4 26 2 10" xfId="23964" xr:uid="{00000000-0005-0000-0000-00009C5D0000}"/>
    <cellStyle name="Normal 2 2 4 26 2 2" xfId="23965" xr:uid="{00000000-0005-0000-0000-00009D5D0000}"/>
    <cellStyle name="Normal 2 2 4 26 2 3" xfId="23966" xr:uid="{00000000-0005-0000-0000-00009E5D0000}"/>
    <cellStyle name="Normal 2 2 4 26 2 4" xfId="23967" xr:uid="{00000000-0005-0000-0000-00009F5D0000}"/>
    <cellStyle name="Normal 2 2 4 26 2 5" xfId="23968" xr:uid="{00000000-0005-0000-0000-0000A05D0000}"/>
    <cellStyle name="Normal 2 2 4 26 2 6" xfId="23969" xr:uid="{00000000-0005-0000-0000-0000A15D0000}"/>
    <cellStyle name="Normal 2 2 4 26 2 7" xfId="23970" xr:uid="{00000000-0005-0000-0000-0000A25D0000}"/>
    <cellStyle name="Normal 2 2 4 26 2 8" xfId="23971" xr:uid="{00000000-0005-0000-0000-0000A35D0000}"/>
    <cellStyle name="Normal 2 2 4 26 2 9" xfId="23972" xr:uid="{00000000-0005-0000-0000-0000A45D0000}"/>
    <cellStyle name="Normal 2 2 4 26 3" xfId="23973" xr:uid="{00000000-0005-0000-0000-0000A55D0000}"/>
    <cellStyle name="Normal 2 2 4 26 3 10" xfId="23974" xr:uid="{00000000-0005-0000-0000-0000A65D0000}"/>
    <cellStyle name="Normal 2 2 4 26 3 2" xfId="23975" xr:uid="{00000000-0005-0000-0000-0000A75D0000}"/>
    <cellStyle name="Normal 2 2 4 26 3 3" xfId="23976" xr:uid="{00000000-0005-0000-0000-0000A85D0000}"/>
    <cellStyle name="Normal 2 2 4 26 3 4" xfId="23977" xr:uid="{00000000-0005-0000-0000-0000A95D0000}"/>
    <cellStyle name="Normal 2 2 4 26 3 5" xfId="23978" xr:uid="{00000000-0005-0000-0000-0000AA5D0000}"/>
    <cellStyle name="Normal 2 2 4 26 3 6" xfId="23979" xr:uid="{00000000-0005-0000-0000-0000AB5D0000}"/>
    <cellStyle name="Normal 2 2 4 26 3 7" xfId="23980" xr:uid="{00000000-0005-0000-0000-0000AC5D0000}"/>
    <cellStyle name="Normal 2 2 4 26 3 8" xfId="23981" xr:uid="{00000000-0005-0000-0000-0000AD5D0000}"/>
    <cellStyle name="Normal 2 2 4 26 3 9" xfId="23982" xr:uid="{00000000-0005-0000-0000-0000AE5D0000}"/>
    <cellStyle name="Normal 2 2 4 26 4" xfId="23983" xr:uid="{00000000-0005-0000-0000-0000AF5D0000}"/>
    <cellStyle name="Normal 2 2 4 26 4 10" xfId="23984" xr:uid="{00000000-0005-0000-0000-0000B05D0000}"/>
    <cellStyle name="Normal 2 2 4 26 4 2" xfId="23985" xr:uid="{00000000-0005-0000-0000-0000B15D0000}"/>
    <cellStyle name="Normal 2 2 4 26 4 3" xfId="23986" xr:uid="{00000000-0005-0000-0000-0000B25D0000}"/>
    <cellStyle name="Normal 2 2 4 26 4 4" xfId="23987" xr:uid="{00000000-0005-0000-0000-0000B35D0000}"/>
    <cellStyle name="Normal 2 2 4 26 4 5" xfId="23988" xr:uid="{00000000-0005-0000-0000-0000B45D0000}"/>
    <cellStyle name="Normal 2 2 4 26 4 6" xfId="23989" xr:uid="{00000000-0005-0000-0000-0000B55D0000}"/>
    <cellStyle name="Normal 2 2 4 26 4 7" xfId="23990" xr:uid="{00000000-0005-0000-0000-0000B65D0000}"/>
    <cellStyle name="Normal 2 2 4 26 4 8" xfId="23991" xr:uid="{00000000-0005-0000-0000-0000B75D0000}"/>
    <cellStyle name="Normal 2 2 4 26 4 9" xfId="23992" xr:uid="{00000000-0005-0000-0000-0000B85D0000}"/>
    <cellStyle name="Normal 2 2 4 26 5" xfId="23993" xr:uid="{00000000-0005-0000-0000-0000B95D0000}"/>
    <cellStyle name="Normal 2 2 4 26 5 10" xfId="23994" xr:uid="{00000000-0005-0000-0000-0000BA5D0000}"/>
    <cellStyle name="Normal 2 2 4 26 5 2" xfId="23995" xr:uid="{00000000-0005-0000-0000-0000BB5D0000}"/>
    <cellStyle name="Normal 2 2 4 26 5 3" xfId="23996" xr:uid="{00000000-0005-0000-0000-0000BC5D0000}"/>
    <cellStyle name="Normal 2 2 4 26 5 4" xfId="23997" xr:uid="{00000000-0005-0000-0000-0000BD5D0000}"/>
    <cellStyle name="Normal 2 2 4 26 5 5" xfId="23998" xr:uid="{00000000-0005-0000-0000-0000BE5D0000}"/>
    <cellStyle name="Normal 2 2 4 26 5 6" xfId="23999" xr:uid="{00000000-0005-0000-0000-0000BF5D0000}"/>
    <cellStyle name="Normal 2 2 4 26 5 7" xfId="24000" xr:uid="{00000000-0005-0000-0000-0000C05D0000}"/>
    <cellStyle name="Normal 2 2 4 26 5 8" xfId="24001" xr:uid="{00000000-0005-0000-0000-0000C15D0000}"/>
    <cellStyle name="Normal 2 2 4 26 5 9" xfId="24002" xr:uid="{00000000-0005-0000-0000-0000C25D0000}"/>
    <cellStyle name="Normal 2 2 4 26 6" xfId="24003" xr:uid="{00000000-0005-0000-0000-0000C35D0000}"/>
    <cellStyle name="Normal 2 2 4 26 7" xfId="24004" xr:uid="{00000000-0005-0000-0000-0000C45D0000}"/>
    <cellStyle name="Normal 2 2 4 26 8" xfId="24005" xr:uid="{00000000-0005-0000-0000-0000C55D0000}"/>
    <cellStyle name="Normal 2 2 4 26 9" xfId="24006" xr:uid="{00000000-0005-0000-0000-0000C65D0000}"/>
    <cellStyle name="Normal 2 2 4 27" xfId="24007" xr:uid="{00000000-0005-0000-0000-0000C75D0000}"/>
    <cellStyle name="Normal 2 2 4 27 10" xfId="24008" xr:uid="{00000000-0005-0000-0000-0000C85D0000}"/>
    <cellStyle name="Normal 2 2 4 27 11" xfId="24009" xr:uid="{00000000-0005-0000-0000-0000C95D0000}"/>
    <cellStyle name="Normal 2 2 4 27 12" xfId="24010" xr:uid="{00000000-0005-0000-0000-0000CA5D0000}"/>
    <cellStyle name="Normal 2 2 4 27 13" xfId="24011" xr:uid="{00000000-0005-0000-0000-0000CB5D0000}"/>
    <cellStyle name="Normal 2 2 4 27 14" xfId="24012" xr:uid="{00000000-0005-0000-0000-0000CC5D0000}"/>
    <cellStyle name="Normal 2 2 4 27 2" xfId="24013" xr:uid="{00000000-0005-0000-0000-0000CD5D0000}"/>
    <cellStyle name="Normal 2 2 4 27 2 10" xfId="24014" xr:uid="{00000000-0005-0000-0000-0000CE5D0000}"/>
    <cellStyle name="Normal 2 2 4 27 2 2" xfId="24015" xr:uid="{00000000-0005-0000-0000-0000CF5D0000}"/>
    <cellStyle name="Normal 2 2 4 27 2 3" xfId="24016" xr:uid="{00000000-0005-0000-0000-0000D05D0000}"/>
    <cellStyle name="Normal 2 2 4 27 2 4" xfId="24017" xr:uid="{00000000-0005-0000-0000-0000D15D0000}"/>
    <cellStyle name="Normal 2 2 4 27 2 5" xfId="24018" xr:uid="{00000000-0005-0000-0000-0000D25D0000}"/>
    <cellStyle name="Normal 2 2 4 27 2 6" xfId="24019" xr:uid="{00000000-0005-0000-0000-0000D35D0000}"/>
    <cellStyle name="Normal 2 2 4 27 2 7" xfId="24020" xr:uid="{00000000-0005-0000-0000-0000D45D0000}"/>
    <cellStyle name="Normal 2 2 4 27 2 8" xfId="24021" xr:uid="{00000000-0005-0000-0000-0000D55D0000}"/>
    <cellStyle name="Normal 2 2 4 27 2 9" xfId="24022" xr:uid="{00000000-0005-0000-0000-0000D65D0000}"/>
    <cellStyle name="Normal 2 2 4 27 3" xfId="24023" xr:uid="{00000000-0005-0000-0000-0000D75D0000}"/>
    <cellStyle name="Normal 2 2 4 27 3 10" xfId="24024" xr:uid="{00000000-0005-0000-0000-0000D85D0000}"/>
    <cellStyle name="Normal 2 2 4 27 3 2" xfId="24025" xr:uid="{00000000-0005-0000-0000-0000D95D0000}"/>
    <cellStyle name="Normal 2 2 4 27 3 3" xfId="24026" xr:uid="{00000000-0005-0000-0000-0000DA5D0000}"/>
    <cellStyle name="Normal 2 2 4 27 3 4" xfId="24027" xr:uid="{00000000-0005-0000-0000-0000DB5D0000}"/>
    <cellStyle name="Normal 2 2 4 27 3 5" xfId="24028" xr:uid="{00000000-0005-0000-0000-0000DC5D0000}"/>
    <cellStyle name="Normal 2 2 4 27 3 6" xfId="24029" xr:uid="{00000000-0005-0000-0000-0000DD5D0000}"/>
    <cellStyle name="Normal 2 2 4 27 3 7" xfId="24030" xr:uid="{00000000-0005-0000-0000-0000DE5D0000}"/>
    <cellStyle name="Normal 2 2 4 27 3 8" xfId="24031" xr:uid="{00000000-0005-0000-0000-0000DF5D0000}"/>
    <cellStyle name="Normal 2 2 4 27 3 9" xfId="24032" xr:uid="{00000000-0005-0000-0000-0000E05D0000}"/>
    <cellStyle name="Normal 2 2 4 27 4" xfId="24033" xr:uid="{00000000-0005-0000-0000-0000E15D0000}"/>
    <cellStyle name="Normal 2 2 4 27 4 10" xfId="24034" xr:uid="{00000000-0005-0000-0000-0000E25D0000}"/>
    <cellStyle name="Normal 2 2 4 27 4 2" xfId="24035" xr:uid="{00000000-0005-0000-0000-0000E35D0000}"/>
    <cellStyle name="Normal 2 2 4 27 4 3" xfId="24036" xr:uid="{00000000-0005-0000-0000-0000E45D0000}"/>
    <cellStyle name="Normal 2 2 4 27 4 4" xfId="24037" xr:uid="{00000000-0005-0000-0000-0000E55D0000}"/>
    <cellStyle name="Normal 2 2 4 27 4 5" xfId="24038" xr:uid="{00000000-0005-0000-0000-0000E65D0000}"/>
    <cellStyle name="Normal 2 2 4 27 4 6" xfId="24039" xr:uid="{00000000-0005-0000-0000-0000E75D0000}"/>
    <cellStyle name="Normal 2 2 4 27 4 7" xfId="24040" xr:uid="{00000000-0005-0000-0000-0000E85D0000}"/>
    <cellStyle name="Normal 2 2 4 27 4 8" xfId="24041" xr:uid="{00000000-0005-0000-0000-0000E95D0000}"/>
    <cellStyle name="Normal 2 2 4 27 4 9" xfId="24042" xr:uid="{00000000-0005-0000-0000-0000EA5D0000}"/>
    <cellStyle name="Normal 2 2 4 27 5" xfId="24043" xr:uid="{00000000-0005-0000-0000-0000EB5D0000}"/>
    <cellStyle name="Normal 2 2 4 27 5 10" xfId="24044" xr:uid="{00000000-0005-0000-0000-0000EC5D0000}"/>
    <cellStyle name="Normal 2 2 4 27 5 2" xfId="24045" xr:uid="{00000000-0005-0000-0000-0000ED5D0000}"/>
    <cellStyle name="Normal 2 2 4 27 5 3" xfId="24046" xr:uid="{00000000-0005-0000-0000-0000EE5D0000}"/>
    <cellStyle name="Normal 2 2 4 27 5 4" xfId="24047" xr:uid="{00000000-0005-0000-0000-0000EF5D0000}"/>
    <cellStyle name="Normal 2 2 4 27 5 5" xfId="24048" xr:uid="{00000000-0005-0000-0000-0000F05D0000}"/>
    <cellStyle name="Normal 2 2 4 27 5 6" xfId="24049" xr:uid="{00000000-0005-0000-0000-0000F15D0000}"/>
    <cellStyle name="Normal 2 2 4 27 5 7" xfId="24050" xr:uid="{00000000-0005-0000-0000-0000F25D0000}"/>
    <cellStyle name="Normal 2 2 4 27 5 8" xfId="24051" xr:uid="{00000000-0005-0000-0000-0000F35D0000}"/>
    <cellStyle name="Normal 2 2 4 27 5 9" xfId="24052" xr:uid="{00000000-0005-0000-0000-0000F45D0000}"/>
    <cellStyle name="Normal 2 2 4 27 6" xfId="24053" xr:uid="{00000000-0005-0000-0000-0000F55D0000}"/>
    <cellStyle name="Normal 2 2 4 27 7" xfId="24054" xr:uid="{00000000-0005-0000-0000-0000F65D0000}"/>
    <cellStyle name="Normal 2 2 4 27 8" xfId="24055" xr:uid="{00000000-0005-0000-0000-0000F75D0000}"/>
    <cellStyle name="Normal 2 2 4 27 9" xfId="24056" xr:uid="{00000000-0005-0000-0000-0000F85D0000}"/>
    <cellStyle name="Normal 2 2 4 28" xfId="24057" xr:uid="{00000000-0005-0000-0000-0000F95D0000}"/>
    <cellStyle name="Normal 2 2 4 28 10" xfId="24058" xr:uid="{00000000-0005-0000-0000-0000FA5D0000}"/>
    <cellStyle name="Normal 2 2 4 28 11" xfId="24059" xr:uid="{00000000-0005-0000-0000-0000FB5D0000}"/>
    <cellStyle name="Normal 2 2 4 28 12" xfId="24060" xr:uid="{00000000-0005-0000-0000-0000FC5D0000}"/>
    <cellStyle name="Normal 2 2 4 28 13" xfId="24061" xr:uid="{00000000-0005-0000-0000-0000FD5D0000}"/>
    <cellStyle name="Normal 2 2 4 28 14" xfId="24062" xr:uid="{00000000-0005-0000-0000-0000FE5D0000}"/>
    <cellStyle name="Normal 2 2 4 28 2" xfId="24063" xr:uid="{00000000-0005-0000-0000-0000FF5D0000}"/>
    <cellStyle name="Normal 2 2 4 28 2 10" xfId="24064" xr:uid="{00000000-0005-0000-0000-0000005E0000}"/>
    <cellStyle name="Normal 2 2 4 28 2 2" xfId="24065" xr:uid="{00000000-0005-0000-0000-0000015E0000}"/>
    <cellStyle name="Normal 2 2 4 28 2 3" xfId="24066" xr:uid="{00000000-0005-0000-0000-0000025E0000}"/>
    <cellStyle name="Normal 2 2 4 28 2 4" xfId="24067" xr:uid="{00000000-0005-0000-0000-0000035E0000}"/>
    <cellStyle name="Normal 2 2 4 28 2 5" xfId="24068" xr:uid="{00000000-0005-0000-0000-0000045E0000}"/>
    <cellStyle name="Normal 2 2 4 28 2 6" xfId="24069" xr:uid="{00000000-0005-0000-0000-0000055E0000}"/>
    <cellStyle name="Normal 2 2 4 28 2 7" xfId="24070" xr:uid="{00000000-0005-0000-0000-0000065E0000}"/>
    <cellStyle name="Normal 2 2 4 28 2 8" xfId="24071" xr:uid="{00000000-0005-0000-0000-0000075E0000}"/>
    <cellStyle name="Normal 2 2 4 28 2 9" xfId="24072" xr:uid="{00000000-0005-0000-0000-0000085E0000}"/>
    <cellStyle name="Normal 2 2 4 28 3" xfId="24073" xr:uid="{00000000-0005-0000-0000-0000095E0000}"/>
    <cellStyle name="Normal 2 2 4 28 3 10" xfId="24074" xr:uid="{00000000-0005-0000-0000-00000A5E0000}"/>
    <cellStyle name="Normal 2 2 4 28 3 2" xfId="24075" xr:uid="{00000000-0005-0000-0000-00000B5E0000}"/>
    <cellStyle name="Normal 2 2 4 28 3 3" xfId="24076" xr:uid="{00000000-0005-0000-0000-00000C5E0000}"/>
    <cellStyle name="Normal 2 2 4 28 3 4" xfId="24077" xr:uid="{00000000-0005-0000-0000-00000D5E0000}"/>
    <cellStyle name="Normal 2 2 4 28 3 5" xfId="24078" xr:uid="{00000000-0005-0000-0000-00000E5E0000}"/>
    <cellStyle name="Normal 2 2 4 28 3 6" xfId="24079" xr:uid="{00000000-0005-0000-0000-00000F5E0000}"/>
    <cellStyle name="Normal 2 2 4 28 3 7" xfId="24080" xr:uid="{00000000-0005-0000-0000-0000105E0000}"/>
    <cellStyle name="Normal 2 2 4 28 3 8" xfId="24081" xr:uid="{00000000-0005-0000-0000-0000115E0000}"/>
    <cellStyle name="Normal 2 2 4 28 3 9" xfId="24082" xr:uid="{00000000-0005-0000-0000-0000125E0000}"/>
    <cellStyle name="Normal 2 2 4 28 4" xfId="24083" xr:uid="{00000000-0005-0000-0000-0000135E0000}"/>
    <cellStyle name="Normal 2 2 4 28 4 10" xfId="24084" xr:uid="{00000000-0005-0000-0000-0000145E0000}"/>
    <cellStyle name="Normal 2 2 4 28 4 2" xfId="24085" xr:uid="{00000000-0005-0000-0000-0000155E0000}"/>
    <cellStyle name="Normal 2 2 4 28 4 3" xfId="24086" xr:uid="{00000000-0005-0000-0000-0000165E0000}"/>
    <cellStyle name="Normal 2 2 4 28 4 4" xfId="24087" xr:uid="{00000000-0005-0000-0000-0000175E0000}"/>
    <cellStyle name="Normal 2 2 4 28 4 5" xfId="24088" xr:uid="{00000000-0005-0000-0000-0000185E0000}"/>
    <cellStyle name="Normal 2 2 4 28 4 6" xfId="24089" xr:uid="{00000000-0005-0000-0000-0000195E0000}"/>
    <cellStyle name="Normal 2 2 4 28 4 7" xfId="24090" xr:uid="{00000000-0005-0000-0000-00001A5E0000}"/>
    <cellStyle name="Normal 2 2 4 28 4 8" xfId="24091" xr:uid="{00000000-0005-0000-0000-00001B5E0000}"/>
    <cellStyle name="Normal 2 2 4 28 4 9" xfId="24092" xr:uid="{00000000-0005-0000-0000-00001C5E0000}"/>
    <cellStyle name="Normal 2 2 4 28 5" xfId="24093" xr:uid="{00000000-0005-0000-0000-00001D5E0000}"/>
    <cellStyle name="Normal 2 2 4 28 5 10" xfId="24094" xr:uid="{00000000-0005-0000-0000-00001E5E0000}"/>
    <cellStyle name="Normal 2 2 4 28 5 2" xfId="24095" xr:uid="{00000000-0005-0000-0000-00001F5E0000}"/>
    <cellStyle name="Normal 2 2 4 28 5 3" xfId="24096" xr:uid="{00000000-0005-0000-0000-0000205E0000}"/>
    <cellStyle name="Normal 2 2 4 28 5 4" xfId="24097" xr:uid="{00000000-0005-0000-0000-0000215E0000}"/>
    <cellStyle name="Normal 2 2 4 28 5 5" xfId="24098" xr:uid="{00000000-0005-0000-0000-0000225E0000}"/>
    <cellStyle name="Normal 2 2 4 28 5 6" xfId="24099" xr:uid="{00000000-0005-0000-0000-0000235E0000}"/>
    <cellStyle name="Normal 2 2 4 28 5 7" xfId="24100" xr:uid="{00000000-0005-0000-0000-0000245E0000}"/>
    <cellStyle name="Normal 2 2 4 28 5 8" xfId="24101" xr:uid="{00000000-0005-0000-0000-0000255E0000}"/>
    <cellStyle name="Normal 2 2 4 28 5 9" xfId="24102" xr:uid="{00000000-0005-0000-0000-0000265E0000}"/>
    <cellStyle name="Normal 2 2 4 28 6" xfId="24103" xr:uid="{00000000-0005-0000-0000-0000275E0000}"/>
    <cellStyle name="Normal 2 2 4 28 7" xfId="24104" xr:uid="{00000000-0005-0000-0000-0000285E0000}"/>
    <cellStyle name="Normal 2 2 4 28 8" xfId="24105" xr:uid="{00000000-0005-0000-0000-0000295E0000}"/>
    <cellStyle name="Normal 2 2 4 28 9" xfId="24106" xr:uid="{00000000-0005-0000-0000-00002A5E0000}"/>
    <cellStyle name="Normal 2 2 4 29" xfId="24107" xr:uid="{00000000-0005-0000-0000-00002B5E0000}"/>
    <cellStyle name="Normal 2 2 4 29 10" xfId="24108" xr:uid="{00000000-0005-0000-0000-00002C5E0000}"/>
    <cellStyle name="Normal 2 2 4 29 11" xfId="24109" xr:uid="{00000000-0005-0000-0000-00002D5E0000}"/>
    <cellStyle name="Normal 2 2 4 29 12" xfId="24110" xr:uid="{00000000-0005-0000-0000-00002E5E0000}"/>
    <cellStyle name="Normal 2 2 4 29 13" xfId="24111" xr:uid="{00000000-0005-0000-0000-00002F5E0000}"/>
    <cellStyle name="Normal 2 2 4 29 14" xfId="24112" xr:uid="{00000000-0005-0000-0000-0000305E0000}"/>
    <cellStyle name="Normal 2 2 4 29 2" xfId="24113" xr:uid="{00000000-0005-0000-0000-0000315E0000}"/>
    <cellStyle name="Normal 2 2 4 29 2 10" xfId="24114" xr:uid="{00000000-0005-0000-0000-0000325E0000}"/>
    <cellStyle name="Normal 2 2 4 29 2 2" xfId="24115" xr:uid="{00000000-0005-0000-0000-0000335E0000}"/>
    <cellStyle name="Normal 2 2 4 29 2 3" xfId="24116" xr:uid="{00000000-0005-0000-0000-0000345E0000}"/>
    <cellStyle name="Normal 2 2 4 29 2 4" xfId="24117" xr:uid="{00000000-0005-0000-0000-0000355E0000}"/>
    <cellStyle name="Normal 2 2 4 29 2 5" xfId="24118" xr:uid="{00000000-0005-0000-0000-0000365E0000}"/>
    <cellStyle name="Normal 2 2 4 29 2 6" xfId="24119" xr:uid="{00000000-0005-0000-0000-0000375E0000}"/>
    <cellStyle name="Normal 2 2 4 29 2 7" xfId="24120" xr:uid="{00000000-0005-0000-0000-0000385E0000}"/>
    <cellStyle name="Normal 2 2 4 29 2 8" xfId="24121" xr:uid="{00000000-0005-0000-0000-0000395E0000}"/>
    <cellStyle name="Normal 2 2 4 29 2 9" xfId="24122" xr:uid="{00000000-0005-0000-0000-00003A5E0000}"/>
    <cellStyle name="Normal 2 2 4 29 3" xfId="24123" xr:uid="{00000000-0005-0000-0000-00003B5E0000}"/>
    <cellStyle name="Normal 2 2 4 29 3 10" xfId="24124" xr:uid="{00000000-0005-0000-0000-00003C5E0000}"/>
    <cellStyle name="Normal 2 2 4 29 3 2" xfId="24125" xr:uid="{00000000-0005-0000-0000-00003D5E0000}"/>
    <cellStyle name="Normal 2 2 4 29 3 3" xfId="24126" xr:uid="{00000000-0005-0000-0000-00003E5E0000}"/>
    <cellStyle name="Normal 2 2 4 29 3 4" xfId="24127" xr:uid="{00000000-0005-0000-0000-00003F5E0000}"/>
    <cellStyle name="Normal 2 2 4 29 3 5" xfId="24128" xr:uid="{00000000-0005-0000-0000-0000405E0000}"/>
    <cellStyle name="Normal 2 2 4 29 3 6" xfId="24129" xr:uid="{00000000-0005-0000-0000-0000415E0000}"/>
    <cellStyle name="Normal 2 2 4 29 3 7" xfId="24130" xr:uid="{00000000-0005-0000-0000-0000425E0000}"/>
    <cellStyle name="Normal 2 2 4 29 3 8" xfId="24131" xr:uid="{00000000-0005-0000-0000-0000435E0000}"/>
    <cellStyle name="Normal 2 2 4 29 3 9" xfId="24132" xr:uid="{00000000-0005-0000-0000-0000445E0000}"/>
    <cellStyle name="Normal 2 2 4 29 4" xfId="24133" xr:uid="{00000000-0005-0000-0000-0000455E0000}"/>
    <cellStyle name="Normal 2 2 4 29 4 10" xfId="24134" xr:uid="{00000000-0005-0000-0000-0000465E0000}"/>
    <cellStyle name="Normal 2 2 4 29 4 2" xfId="24135" xr:uid="{00000000-0005-0000-0000-0000475E0000}"/>
    <cellStyle name="Normal 2 2 4 29 4 3" xfId="24136" xr:uid="{00000000-0005-0000-0000-0000485E0000}"/>
    <cellStyle name="Normal 2 2 4 29 4 4" xfId="24137" xr:uid="{00000000-0005-0000-0000-0000495E0000}"/>
    <cellStyle name="Normal 2 2 4 29 4 5" xfId="24138" xr:uid="{00000000-0005-0000-0000-00004A5E0000}"/>
    <cellStyle name="Normal 2 2 4 29 4 6" xfId="24139" xr:uid="{00000000-0005-0000-0000-00004B5E0000}"/>
    <cellStyle name="Normal 2 2 4 29 4 7" xfId="24140" xr:uid="{00000000-0005-0000-0000-00004C5E0000}"/>
    <cellStyle name="Normal 2 2 4 29 4 8" xfId="24141" xr:uid="{00000000-0005-0000-0000-00004D5E0000}"/>
    <cellStyle name="Normal 2 2 4 29 4 9" xfId="24142" xr:uid="{00000000-0005-0000-0000-00004E5E0000}"/>
    <cellStyle name="Normal 2 2 4 29 5" xfId="24143" xr:uid="{00000000-0005-0000-0000-00004F5E0000}"/>
    <cellStyle name="Normal 2 2 4 29 5 10" xfId="24144" xr:uid="{00000000-0005-0000-0000-0000505E0000}"/>
    <cellStyle name="Normal 2 2 4 29 5 2" xfId="24145" xr:uid="{00000000-0005-0000-0000-0000515E0000}"/>
    <cellStyle name="Normal 2 2 4 29 5 3" xfId="24146" xr:uid="{00000000-0005-0000-0000-0000525E0000}"/>
    <cellStyle name="Normal 2 2 4 29 5 4" xfId="24147" xr:uid="{00000000-0005-0000-0000-0000535E0000}"/>
    <cellStyle name="Normal 2 2 4 29 5 5" xfId="24148" xr:uid="{00000000-0005-0000-0000-0000545E0000}"/>
    <cellStyle name="Normal 2 2 4 29 5 6" xfId="24149" xr:uid="{00000000-0005-0000-0000-0000555E0000}"/>
    <cellStyle name="Normal 2 2 4 29 5 7" xfId="24150" xr:uid="{00000000-0005-0000-0000-0000565E0000}"/>
    <cellStyle name="Normal 2 2 4 29 5 8" xfId="24151" xr:uid="{00000000-0005-0000-0000-0000575E0000}"/>
    <cellStyle name="Normal 2 2 4 29 5 9" xfId="24152" xr:uid="{00000000-0005-0000-0000-0000585E0000}"/>
    <cellStyle name="Normal 2 2 4 29 6" xfId="24153" xr:uid="{00000000-0005-0000-0000-0000595E0000}"/>
    <cellStyle name="Normal 2 2 4 29 7" xfId="24154" xr:uid="{00000000-0005-0000-0000-00005A5E0000}"/>
    <cellStyle name="Normal 2 2 4 29 8" xfId="24155" xr:uid="{00000000-0005-0000-0000-00005B5E0000}"/>
    <cellStyle name="Normal 2 2 4 29 9" xfId="24156" xr:uid="{00000000-0005-0000-0000-00005C5E0000}"/>
    <cellStyle name="Normal 2 2 4 3" xfId="24157" xr:uid="{00000000-0005-0000-0000-00005D5E0000}"/>
    <cellStyle name="Normal 2 2 4 3 10" xfId="24158" xr:uid="{00000000-0005-0000-0000-00005E5E0000}"/>
    <cellStyle name="Normal 2 2 4 3 11" xfId="24159" xr:uid="{00000000-0005-0000-0000-00005F5E0000}"/>
    <cellStyle name="Normal 2 2 4 3 12" xfId="24160" xr:uid="{00000000-0005-0000-0000-0000605E0000}"/>
    <cellStyle name="Normal 2 2 4 3 13" xfId="24161" xr:uid="{00000000-0005-0000-0000-0000615E0000}"/>
    <cellStyle name="Normal 2 2 4 3 14" xfId="24162" xr:uid="{00000000-0005-0000-0000-0000625E0000}"/>
    <cellStyle name="Normal 2 2 4 3 2" xfId="24163" xr:uid="{00000000-0005-0000-0000-0000635E0000}"/>
    <cellStyle name="Normal 2 2 4 3 2 10" xfId="24164" xr:uid="{00000000-0005-0000-0000-0000645E0000}"/>
    <cellStyle name="Normal 2 2 4 3 2 2" xfId="24165" xr:uid="{00000000-0005-0000-0000-0000655E0000}"/>
    <cellStyle name="Normal 2 2 4 3 2 3" xfId="24166" xr:uid="{00000000-0005-0000-0000-0000665E0000}"/>
    <cellStyle name="Normal 2 2 4 3 2 4" xfId="24167" xr:uid="{00000000-0005-0000-0000-0000675E0000}"/>
    <cellStyle name="Normal 2 2 4 3 2 5" xfId="24168" xr:uid="{00000000-0005-0000-0000-0000685E0000}"/>
    <cellStyle name="Normal 2 2 4 3 2 6" xfId="24169" xr:uid="{00000000-0005-0000-0000-0000695E0000}"/>
    <cellStyle name="Normal 2 2 4 3 2 7" xfId="24170" xr:uid="{00000000-0005-0000-0000-00006A5E0000}"/>
    <cellStyle name="Normal 2 2 4 3 2 8" xfId="24171" xr:uid="{00000000-0005-0000-0000-00006B5E0000}"/>
    <cellStyle name="Normal 2 2 4 3 2 9" xfId="24172" xr:uid="{00000000-0005-0000-0000-00006C5E0000}"/>
    <cellStyle name="Normal 2 2 4 3 3" xfId="24173" xr:uid="{00000000-0005-0000-0000-00006D5E0000}"/>
    <cellStyle name="Normal 2 2 4 3 3 10" xfId="24174" xr:uid="{00000000-0005-0000-0000-00006E5E0000}"/>
    <cellStyle name="Normal 2 2 4 3 3 2" xfId="24175" xr:uid="{00000000-0005-0000-0000-00006F5E0000}"/>
    <cellStyle name="Normal 2 2 4 3 3 3" xfId="24176" xr:uid="{00000000-0005-0000-0000-0000705E0000}"/>
    <cellStyle name="Normal 2 2 4 3 3 4" xfId="24177" xr:uid="{00000000-0005-0000-0000-0000715E0000}"/>
    <cellStyle name="Normal 2 2 4 3 3 5" xfId="24178" xr:uid="{00000000-0005-0000-0000-0000725E0000}"/>
    <cellStyle name="Normal 2 2 4 3 3 6" xfId="24179" xr:uid="{00000000-0005-0000-0000-0000735E0000}"/>
    <cellStyle name="Normal 2 2 4 3 3 7" xfId="24180" xr:uid="{00000000-0005-0000-0000-0000745E0000}"/>
    <cellStyle name="Normal 2 2 4 3 3 8" xfId="24181" xr:uid="{00000000-0005-0000-0000-0000755E0000}"/>
    <cellStyle name="Normal 2 2 4 3 3 9" xfId="24182" xr:uid="{00000000-0005-0000-0000-0000765E0000}"/>
    <cellStyle name="Normal 2 2 4 3 4" xfId="24183" xr:uid="{00000000-0005-0000-0000-0000775E0000}"/>
    <cellStyle name="Normal 2 2 4 3 4 10" xfId="24184" xr:uid="{00000000-0005-0000-0000-0000785E0000}"/>
    <cellStyle name="Normal 2 2 4 3 4 2" xfId="24185" xr:uid="{00000000-0005-0000-0000-0000795E0000}"/>
    <cellStyle name="Normal 2 2 4 3 4 3" xfId="24186" xr:uid="{00000000-0005-0000-0000-00007A5E0000}"/>
    <cellStyle name="Normal 2 2 4 3 4 4" xfId="24187" xr:uid="{00000000-0005-0000-0000-00007B5E0000}"/>
    <cellStyle name="Normal 2 2 4 3 4 5" xfId="24188" xr:uid="{00000000-0005-0000-0000-00007C5E0000}"/>
    <cellStyle name="Normal 2 2 4 3 4 6" xfId="24189" xr:uid="{00000000-0005-0000-0000-00007D5E0000}"/>
    <cellStyle name="Normal 2 2 4 3 4 7" xfId="24190" xr:uid="{00000000-0005-0000-0000-00007E5E0000}"/>
    <cellStyle name="Normal 2 2 4 3 4 8" xfId="24191" xr:uid="{00000000-0005-0000-0000-00007F5E0000}"/>
    <cellStyle name="Normal 2 2 4 3 4 9" xfId="24192" xr:uid="{00000000-0005-0000-0000-0000805E0000}"/>
    <cellStyle name="Normal 2 2 4 3 5" xfId="24193" xr:uid="{00000000-0005-0000-0000-0000815E0000}"/>
    <cellStyle name="Normal 2 2 4 3 5 10" xfId="24194" xr:uid="{00000000-0005-0000-0000-0000825E0000}"/>
    <cellStyle name="Normal 2 2 4 3 5 2" xfId="24195" xr:uid="{00000000-0005-0000-0000-0000835E0000}"/>
    <cellStyle name="Normal 2 2 4 3 5 3" xfId="24196" xr:uid="{00000000-0005-0000-0000-0000845E0000}"/>
    <cellStyle name="Normal 2 2 4 3 5 4" xfId="24197" xr:uid="{00000000-0005-0000-0000-0000855E0000}"/>
    <cellStyle name="Normal 2 2 4 3 5 5" xfId="24198" xr:uid="{00000000-0005-0000-0000-0000865E0000}"/>
    <cellStyle name="Normal 2 2 4 3 5 6" xfId="24199" xr:uid="{00000000-0005-0000-0000-0000875E0000}"/>
    <cellStyle name="Normal 2 2 4 3 5 7" xfId="24200" xr:uid="{00000000-0005-0000-0000-0000885E0000}"/>
    <cellStyle name="Normal 2 2 4 3 5 8" xfId="24201" xr:uid="{00000000-0005-0000-0000-0000895E0000}"/>
    <cellStyle name="Normal 2 2 4 3 5 9" xfId="24202" xr:uid="{00000000-0005-0000-0000-00008A5E0000}"/>
    <cellStyle name="Normal 2 2 4 3 6" xfId="24203" xr:uid="{00000000-0005-0000-0000-00008B5E0000}"/>
    <cellStyle name="Normal 2 2 4 3 7" xfId="24204" xr:uid="{00000000-0005-0000-0000-00008C5E0000}"/>
    <cellStyle name="Normal 2 2 4 3 8" xfId="24205" xr:uid="{00000000-0005-0000-0000-00008D5E0000}"/>
    <cellStyle name="Normal 2 2 4 3 9" xfId="24206" xr:uid="{00000000-0005-0000-0000-00008E5E0000}"/>
    <cellStyle name="Normal 2 2 4 30" xfId="24207" xr:uid="{00000000-0005-0000-0000-00008F5E0000}"/>
    <cellStyle name="Normal 2 2 4 30 10" xfId="24208" xr:uid="{00000000-0005-0000-0000-0000905E0000}"/>
    <cellStyle name="Normal 2 2 4 30 11" xfId="24209" xr:uid="{00000000-0005-0000-0000-0000915E0000}"/>
    <cellStyle name="Normal 2 2 4 30 12" xfId="24210" xr:uid="{00000000-0005-0000-0000-0000925E0000}"/>
    <cellStyle name="Normal 2 2 4 30 13" xfId="24211" xr:uid="{00000000-0005-0000-0000-0000935E0000}"/>
    <cellStyle name="Normal 2 2 4 30 14" xfId="24212" xr:uid="{00000000-0005-0000-0000-0000945E0000}"/>
    <cellStyle name="Normal 2 2 4 30 2" xfId="24213" xr:uid="{00000000-0005-0000-0000-0000955E0000}"/>
    <cellStyle name="Normal 2 2 4 30 2 10" xfId="24214" xr:uid="{00000000-0005-0000-0000-0000965E0000}"/>
    <cellStyle name="Normal 2 2 4 30 2 2" xfId="24215" xr:uid="{00000000-0005-0000-0000-0000975E0000}"/>
    <cellStyle name="Normal 2 2 4 30 2 3" xfId="24216" xr:uid="{00000000-0005-0000-0000-0000985E0000}"/>
    <cellStyle name="Normal 2 2 4 30 2 4" xfId="24217" xr:uid="{00000000-0005-0000-0000-0000995E0000}"/>
    <cellStyle name="Normal 2 2 4 30 2 5" xfId="24218" xr:uid="{00000000-0005-0000-0000-00009A5E0000}"/>
    <cellStyle name="Normal 2 2 4 30 2 6" xfId="24219" xr:uid="{00000000-0005-0000-0000-00009B5E0000}"/>
    <cellStyle name="Normal 2 2 4 30 2 7" xfId="24220" xr:uid="{00000000-0005-0000-0000-00009C5E0000}"/>
    <cellStyle name="Normal 2 2 4 30 2 8" xfId="24221" xr:uid="{00000000-0005-0000-0000-00009D5E0000}"/>
    <cellStyle name="Normal 2 2 4 30 2 9" xfId="24222" xr:uid="{00000000-0005-0000-0000-00009E5E0000}"/>
    <cellStyle name="Normal 2 2 4 30 3" xfId="24223" xr:uid="{00000000-0005-0000-0000-00009F5E0000}"/>
    <cellStyle name="Normal 2 2 4 30 3 10" xfId="24224" xr:uid="{00000000-0005-0000-0000-0000A05E0000}"/>
    <cellStyle name="Normal 2 2 4 30 3 2" xfId="24225" xr:uid="{00000000-0005-0000-0000-0000A15E0000}"/>
    <cellStyle name="Normal 2 2 4 30 3 3" xfId="24226" xr:uid="{00000000-0005-0000-0000-0000A25E0000}"/>
    <cellStyle name="Normal 2 2 4 30 3 4" xfId="24227" xr:uid="{00000000-0005-0000-0000-0000A35E0000}"/>
    <cellStyle name="Normal 2 2 4 30 3 5" xfId="24228" xr:uid="{00000000-0005-0000-0000-0000A45E0000}"/>
    <cellStyle name="Normal 2 2 4 30 3 6" xfId="24229" xr:uid="{00000000-0005-0000-0000-0000A55E0000}"/>
    <cellStyle name="Normal 2 2 4 30 3 7" xfId="24230" xr:uid="{00000000-0005-0000-0000-0000A65E0000}"/>
    <cellStyle name="Normal 2 2 4 30 3 8" xfId="24231" xr:uid="{00000000-0005-0000-0000-0000A75E0000}"/>
    <cellStyle name="Normal 2 2 4 30 3 9" xfId="24232" xr:uid="{00000000-0005-0000-0000-0000A85E0000}"/>
    <cellStyle name="Normal 2 2 4 30 4" xfId="24233" xr:uid="{00000000-0005-0000-0000-0000A95E0000}"/>
    <cellStyle name="Normal 2 2 4 30 4 10" xfId="24234" xr:uid="{00000000-0005-0000-0000-0000AA5E0000}"/>
    <cellStyle name="Normal 2 2 4 30 4 2" xfId="24235" xr:uid="{00000000-0005-0000-0000-0000AB5E0000}"/>
    <cellStyle name="Normal 2 2 4 30 4 3" xfId="24236" xr:uid="{00000000-0005-0000-0000-0000AC5E0000}"/>
    <cellStyle name="Normal 2 2 4 30 4 4" xfId="24237" xr:uid="{00000000-0005-0000-0000-0000AD5E0000}"/>
    <cellStyle name="Normal 2 2 4 30 4 5" xfId="24238" xr:uid="{00000000-0005-0000-0000-0000AE5E0000}"/>
    <cellStyle name="Normal 2 2 4 30 4 6" xfId="24239" xr:uid="{00000000-0005-0000-0000-0000AF5E0000}"/>
    <cellStyle name="Normal 2 2 4 30 4 7" xfId="24240" xr:uid="{00000000-0005-0000-0000-0000B05E0000}"/>
    <cellStyle name="Normal 2 2 4 30 4 8" xfId="24241" xr:uid="{00000000-0005-0000-0000-0000B15E0000}"/>
    <cellStyle name="Normal 2 2 4 30 4 9" xfId="24242" xr:uid="{00000000-0005-0000-0000-0000B25E0000}"/>
    <cellStyle name="Normal 2 2 4 30 5" xfId="24243" xr:uid="{00000000-0005-0000-0000-0000B35E0000}"/>
    <cellStyle name="Normal 2 2 4 30 5 10" xfId="24244" xr:uid="{00000000-0005-0000-0000-0000B45E0000}"/>
    <cellStyle name="Normal 2 2 4 30 5 2" xfId="24245" xr:uid="{00000000-0005-0000-0000-0000B55E0000}"/>
    <cellStyle name="Normal 2 2 4 30 5 3" xfId="24246" xr:uid="{00000000-0005-0000-0000-0000B65E0000}"/>
    <cellStyle name="Normal 2 2 4 30 5 4" xfId="24247" xr:uid="{00000000-0005-0000-0000-0000B75E0000}"/>
    <cellStyle name="Normal 2 2 4 30 5 5" xfId="24248" xr:uid="{00000000-0005-0000-0000-0000B85E0000}"/>
    <cellStyle name="Normal 2 2 4 30 5 6" xfId="24249" xr:uid="{00000000-0005-0000-0000-0000B95E0000}"/>
    <cellStyle name="Normal 2 2 4 30 5 7" xfId="24250" xr:uid="{00000000-0005-0000-0000-0000BA5E0000}"/>
    <cellStyle name="Normal 2 2 4 30 5 8" xfId="24251" xr:uid="{00000000-0005-0000-0000-0000BB5E0000}"/>
    <cellStyle name="Normal 2 2 4 30 5 9" xfId="24252" xr:uid="{00000000-0005-0000-0000-0000BC5E0000}"/>
    <cellStyle name="Normal 2 2 4 30 6" xfId="24253" xr:uid="{00000000-0005-0000-0000-0000BD5E0000}"/>
    <cellStyle name="Normal 2 2 4 30 7" xfId="24254" xr:uid="{00000000-0005-0000-0000-0000BE5E0000}"/>
    <cellStyle name="Normal 2 2 4 30 8" xfId="24255" xr:uid="{00000000-0005-0000-0000-0000BF5E0000}"/>
    <cellStyle name="Normal 2 2 4 30 9" xfId="24256" xr:uid="{00000000-0005-0000-0000-0000C05E0000}"/>
    <cellStyle name="Normal 2 2 4 31" xfId="24257" xr:uid="{00000000-0005-0000-0000-0000C15E0000}"/>
    <cellStyle name="Normal 2 2 4 31 10" xfId="24258" xr:uid="{00000000-0005-0000-0000-0000C25E0000}"/>
    <cellStyle name="Normal 2 2 4 31 11" xfId="24259" xr:uid="{00000000-0005-0000-0000-0000C35E0000}"/>
    <cellStyle name="Normal 2 2 4 31 12" xfId="24260" xr:uid="{00000000-0005-0000-0000-0000C45E0000}"/>
    <cellStyle name="Normal 2 2 4 31 13" xfId="24261" xr:uid="{00000000-0005-0000-0000-0000C55E0000}"/>
    <cellStyle name="Normal 2 2 4 31 14" xfId="24262" xr:uid="{00000000-0005-0000-0000-0000C65E0000}"/>
    <cellStyle name="Normal 2 2 4 31 2" xfId="24263" xr:uid="{00000000-0005-0000-0000-0000C75E0000}"/>
    <cellStyle name="Normal 2 2 4 31 2 10" xfId="24264" xr:uid="{00000000-0005-0000-0000-0000C85E0000}"/>
    <cellStyle name="Normal 2 2 4 31 2 2" xfId="24265" xr:uid="{00000000-0005-0000-0000-0000C95E0000}"/>
    <cellStyle name="Normal 2 2 4 31 2 3" xfId="24266" xr:uid="{00000000-0005-0000-0000-0000CA5E0000}"/>
    <cellStyle name="Normal 2 2 4 31 2 4" xfId="24267" xr:uid="{00000000-0005-0000-0000-0000CB5E0000}"/>
    <cellStyle name="Normal 2 2 4 31 2 5" xfId="24268" xr:uid="{00000000-0005-0000-0000-0000CC5E0000}"/>
    <cellStyle name="Normal 2 2 4 31 2 6" xfId="24269" xr:uid="{00000000-0005-0000-0000-0000CD5E0000}"/>
    <cellStyle name="Normal 2 2 4 31 2 7" xfId="24270" xr:uid="{00000000-0005-0000-0000-0000CE5E0000}"/>
    <cellStyle name="Normal 2 2 4 31 2 8" xfId="24271" xr:uid="{00000000-0005-0000-0000-0000CF5E0000}"/>
    <cellStyle name="Normal 2 2 4 31 2 9" xfId="24272" xr:uid="{00000000-0005-0000-0000-0000D05E0000}"/>
    <cellStyle name="Normal 2 2 4 31 3" xfId="24273" xr:uid="{00000000-0005-0000-0000-0000D15E0000}"/>
    <cellStyle name="Normal 2 2 4 31 3 10" xfId="24274" xr:uid="{00000000-0005-0000-0000-0000D25E0000}"/>
    <cellStyle name="Normal 2 2 4 31 3 2" xfId="24275" xr:uid="{00000000-0005-0000-0000-0000D35E0000}"/>
    <cellStyle name="Normal 2 2 4 31 3 3" xfId="24276" xr:uid="{00000000-0005-0000-0000-0000D45E0000}"/>
    <cellStyle name="Normal 2 2 4 31 3 4" xfId="24277" xr:uid="{00000000-0005-0000-0000-0000D55E0000}"/>
    <cellStyle name="Normal 2 2 4 31 3 5" xfId="24278" xr:uid="{00000000-0005-0000-0000-0000D65E0000}"/>
    <cellStyle name="Normal 2 2 4 31 3 6" xfId="24279" xr:uid="{00000000-0005-0000-0000-0000D75E0000}"/>
    <cellStyle name="Normal 2 2 4 31 3 7" xfId="24280" xr:uid="{00000000-0005-0000-0000-0000D85E0000}"/>
    <cellStyle name="Normal 2 2 4 31 3 8" xfId="24281" xr:uid="{00000000-0005-0000-0000-0000D95E0000}"/>
    <cellStyle name="Normal 2 2 4 31 3 9" xfId="24282" xr:uid="{00000000-0005-0000-0000-0000DA5E0000}"/>
    <cellStyle name="Normal 2 2 4 31 4" xfId="24283" xr:uid="{00000000-0005-0000-0000-0000DB5E0000}"/>
    <cellStyle name="Normal 2 2 4 31 4 10" xfId="24284" xr:uid="{00000000-0005-0000-0000-0000DC5E0000}"/>
    <cellStyle name="Normal 2 2 4 31 4 2" xfId="24285" xr:uid="{00000000-0005-0000-0000-0000DD5E0000}"/>
    <cellStyle name="Normal 2 2 4 31 4 3" xfId="24286" xr:uid="{00000000-0005-0000-0000-0000DE5E0000}"/>
    <cellStyle name="Normal 2 2 4 31 4 4" xfId="24287" xr:uid="{00000000-0005-0000-0000-0000DF5E0000}"/>
    <cellStyle name="Normal 2 2 4 31 4 5" xfId="24288" xr:uid="{00000000-0005-0000-0000-0000E05E0000}"/>
    <cellStyle name="Normal 2 2 4 31 4 6" xfId="24289" xr:uid="{00000000-0005-0000-0000-0000E15E0000}"/>
    <cellStyle name="Normal 2 2 4 31 4 7" xfId="24290" xr:uid="{00000000-0005-0000-0000-0000E25E0000}"/>
    <cellStyle name="Normal 2 2 4 31 4 8" xfId="24291" xr:uid="{00000000-0005-0000-0000-0000E35E0000}"/>
    <cellStyle name="Normal 2 2 4 31 4 9" xfId="24292" xr:uid="{00000000-0005-0000-0000-0000E45E0000}"/>
    <cellStyle name="Normal 2 2 4 31 5" xfId="24293" xr:uid="{00000000-0005-0000-0000-0000E55E0000}"/>
    <cellStyle name="Normal 2 2 4 31 5 10" xfId="24294" xr:uid="{00000000-0005-0000-0000-0000E65E0000}"/>
    <cellStyle name="Normal 2 2 4 31 5 2" xfId="24295" xr:uid="{00000000-0005-0000-0000-0000E75E0000}"/>
    <cellStyle name="Normal 2 2 4 31 5 3" xfId="24296" xr:uid="{00000000-0005-0000-0000-0000E85E0000}"/>
    <cellStyle name="Normal 2 2 4 31 5 4" xfId="24297" xr:uid="{00000000-0005-0000-0000-0000E95E0000}"/>
    <cellStyle name="Normal 2 2 4 31 5 5" xfId="24298" xr:uid="{00000000-0005-0000-0000-0000EA5E0000}"/>
    <cellStyle name="Normal 2 2 4 31 5 6" xfId="24299" xr:uid="{00000000-0005-0000-0000-0000EB5E0000}"/>
    <cellStyle name="Normal 2 2 4 31 5 7" xfId="24300" xr:uid="{00000000-0005-0000-0000-0000EC5E0000}"/>
    <cellStyle name="Normal 2 2 4 31 5 8" xfId="24301" xr:uid="{00000000-0005-0000-0000-0000ED5E0000}"/>
    <cellStyle name="Normal 2 2 4 31 5 9" xfId="24302" xr:uid="{00000000-0005-0000-0000-0000EE5E0000}"/>
    <cellStyle name="Normal 2 2 4 31 6" xfId="24303" xr:uid="{00000000-0005-0000-0000-0000EF5E0000}"/>
    <cellStyle name="Normal 2 2 4 31 7" xfId="24304" xr:uid="{00000000-0005-0000-0000-0000F05E0000}"/>
    <cellStyle name="Normal 2 2 4 31 8" xfId="24305" xr:uid="{00000000-0005-0000-0000-0000F15E0000}"/>
    <cellStyle name="Normal 2 2 4 31 9" xfId="24306" xr:uid="{00000000-0005-0000-0000-0000F25E0000}"/>
    <cellStyle name="Normal 2 2 4 32" xfId="24307" xr:uid="{00000000-0005-0000-0000-0000F35E0000}"/>
    <cellStyle name="Normal 2 2 4 32 10" xfId="24308" xr:uid="{00000000-0005-0000-0000-0000F45E0000}"/>
    <cellStyle name="Normal 2 2 4 32 11" xfId="24309" xr:uid="{00000000-0005-0000-0000-0000F55E0000}"/>
    <cellStyle name="Normal 2 2 4 32 12" xfId="24310" xr:uid="{00000000-0005-0000-0000-0000F65E0000}"/>
    <cellStyle name="Normal 2 2 4 32 13" xfId="24311" xr:uid="{00000000-0005-0000-0000-0000F75E0000}"/>
    <cellStyle name="Normal 2 2 4 32 14" xfId="24312" xr:uid="{00000000-0005-0000-0000-0000F85E0000}"/>
    <cellStyle name="Normal 2 2 4 32 2" xfId="24313" xr:uid="{00000000-0005-0000-0000-0000F95E0000}"/>
    <cellStyle name="Normal 2 2 4 32 2 10" xfId="24314" xr:uid="{00000000-0005-0000-0000-0000FA5E0000}"/>
    <cellStyle name="Normal 2 2 4 32 2 2" xfId="24315" xr:uid="{00000000-0005-0000-0000-0000FB5E0000}"/>
    <cellStyle name="Normal 2 2 4 32 2 3" xfId="24316" xr:uid="{00000000-0005-0000-0000-0000FC5E0000}"/>
    <cellStyle name="Normal 2 2 4 32 2 4" xfId="24317" xr:uid="{00000000-0005-0000-0000-0000FD5E0000}"/>
    <cellStyle name="Normal 2 2 4 32 2 5" xfId="24318" xr:uid="{00000000-0005-0000-0000-0000FE5E0000}"/>
    <cellStyle name="Normal 2 2 4 32 2 6" xfId="24319" xr:uid="{00000000-0005-0000-0000-0000FF5E0000}"/>
    <cellStyle name="Normal 2 2 4 32 2 7" xfId="24320" xr:uid="{00000000-0005-0000-0000-0000005F0000}"/>
    <cellStyle name="Normal 2 2 4 32 2 8" xfId="24321" xr:uid="{00000000-0005-0000-0000-0000015F0000}"/>
    <cellStyle name="Normal 2 2 4 32 2 9" xfId="24322" xr:uid="{00000000-0005-0000-0000-0000025F0000}"/>
    <cellStyle name="Normal 2 2 4 32 3" xfId="24323" xr:uid="{00000000-0005-0000-0000-0000035F0000}"/>
    <cellStyle name="Normal 2 2 4 32 3 10" xfId="24324" xr:uid="{00000000-0005-0000-0000-0000045F0000}"/>
    <cellStyle name="Normal 2 2 4 32 3 2" xfId="24325" xr:uid="{00000000-0005-0000-0000-0000055F0000}"/>
    <cellStyle name="Normal 2 2 4 32 3 3" xfId="24326" xr:uid="{00000000-0005-0000-0000-0000065F0000}"/>
    <cellStyle name="Normal 2 2 4 32 3 4" xfId="24327" xr:uid="{00000000-0005-0000-0000-0000075F0000}"/>
    <cellStyle name="Normal 2 2 4 32 3 5" xfId="24328" xr:uid="{00000000-0005-0000-0000-0000085F0000}"/>
    <cellStyle name="Normal 2 2 4 32 3 6" xfId="24329" xr:uid="{00000000-0005-0000-0000-0000095F0000}"/>
    <cellStyle name="Normal 2 2 4 32 3 7" xfId="24330" xr:uid="{00000000-0005-0000-0000-00000A5F0000}"/>
    <cellStyle name="Normal 2 2 4 32 3 8" xfId="24331" xr:uid="{00000000-0005-0000-0000-00000B5F0000}"/>
    <cellStyle name="Normal 2 2 4 32 3 9" xfId="24332" xr:uid="{00000000-0005-0000-0000-00000C5F0000}"/>
    <cellStyle name="Normal 2 2 4 32 4" xfId="24333" xr:uid="{00000000-0005-0000-0000-00000D5F0000}"/>
    <cellStyle name="Normal 2 2 4 32 4 10" xfId="24334" xr:uid="{00000000-0005-0000-0000-00000E5F0000}"/>
    <cellStyle name="Normal 2 2 4 32 4 2" xfId="24335" xr:uid="{00000000-0005-0000-0000-00000F5F0000}"/>
    <cellStyle name="Normal 2 2 4 32 4 3" xfId="24336" xr:uid="{00000000-0005-0000-0000-0000105F0000}"/>
    <cellStyle name="Normal 2 2 4 32 4 4" xfId="24337" xr:uid="{00000000-0005-0000-0000-0000115F0000}"/>
    <cellStyle name="Normal 2 2 4 32 4 5" xfId="24338" xr:uid="{00000000-0005-0000-0000-0000125F0000}"/>
    <cellStyle name="Normal 2 2 4 32 4 6" xfId="24339" xr:uid="{00000000-0005-0000-0000-0000135F0000}"/>
    <cellStyle name="Normal 2 2 4 32 4 7" xfId="24340" xr:uid="{00000000-0005-0000-0000-0000145F0000}"/>
    <cellStyle name="Normal 2 2 4 32 4 8" xfId="24341" xr:uid="{00000000-0005-0000-0000-0000155F0000}"/>
    <cellStyle name="Normal 2 2 4 32 4 9" xfId="24342" xr:uid="{00000000-0005-0000-0000-0000165F0000}"/>
    <cellStyle name="Normal 2 2 4 32 5" xfId="24343" xr:uid="{00000000-0005-0000-0000-0000175F0000}"/>
    <cellStyle name="Normal 2 2 4 32 5 10" xfId="24344" xr:uid="{00000000-0005-0000-0000-0000185F0000}"/>
    <cellStyle name="Normal 2 2 4 32 5 2" xfId="24345" xr:uid="{00000000-0005-0000-0000-0000195F0000}"/>
    <cellStyle name="Normal 2 2 4 32 5 3" xfId="24346" xr:uid="{00000000-0005-0000-0000-00001A5F0000}"/>
    <cellStyle name="Normal 2 2 4 32 5 4" xfId="24347" xr:uid="{00000000-0005-0000-0000-00001B5F0000}"/>
    <cellStyle name="Normal 2 2 4 32 5 5" xfId="24348" xr:uid="{00000000-0005-0000-0000-00001C5F0000}"/>
    <cellStyle name="Normal 2 2 4 32 5 6" xfId="24349" xr:uid="{00000000-0005-0000-0000-00001D5F0000}"/>
    <cellStyle name="Normal 2 2 4 32 5 7" xfId="24350" xr:uid="{00000000-0005-0000-0000-00001E5F0000}"/>
    <cellStyle name="Normal 2 2 4 32 5 8" xfId="24351" xr:uid="{00000000-0005-0000-0000-00001F5F0000}"/>
    <cellStyle name="Normal 2 2 4 32 5 9" xfId="24352" xr:uid="{00000000-0005-0000-0000-0000205F0000}"/>
    <cellStyle name="Normal 2 2 4 32 6" xfId="24353" xr:uid="{00000000-0005-0000-0000-0000215F0000}"/>
    <cellStyle name="Normal 2 2 4 32 7" xfId="24354" xr:uid="{00000000-0005-0000-0000-0000225F0000}"/>
    <cellStyle name="Normal 2 2 4 32 8" xfId="24355" xr:uid="{00000000-0005-0000-0000-0000235F0000}"/>
    <cellStyle name="Normal 2 2 4 32 9" xfId="24356" xr:uid="{00000000-0005-0000-0000-0000245F0000}"/>
    <cellStyle name="Normal 2 2 4 33" xfId="24357" xr:uid="{00000000-0005-0000-0000-0000255F0000}"/>
    <cellStyle name="Normal 2 2 4 33 10" xfId="24358" xr:uid="{00000000-0005-0000-0000-0000265F0000}"/>
    <cellStyle name="Normal 2 2 4 33 11" xfId="24359" xr:uid="{00000000-0005-0000-0000-0000275F0000}"/>
    <cellStyle name="Normal 2 2 4 33 12" xfId="24360" xr:uid="{00000000-0005-0000-0000-0000285F0000}"/>
    <cellStyle name="Normal 2 2 4 33 13" xfId="24361" xr:uid="{00000000-0005-0000-0000-0000295F0000}"/>
    <cellStyle name="Normal 2 2 4 33 14" xfId="24362" xr:uid="{00000000-0005-0000-0000-00002A5F0000}"/>
    <cellStyle name="Normal 2 2 4 33 2" xfId="24363" xr:uid="{00000000-0005-0000-0000-00002B5F0000}"/>
    <cellStyle name="Normal 2 2 4 33 2 10" xfId="24364" xr:uid="{00000000-0005-0000-0000-00002C5F0000}"/>
    <cellStyle name="Normal 2 2 4 33 2 2" xfId="24365" xr:uid="{00000000-0005-0000-0000-00002D5F0000}"/>
    <cellStyle name="Normal 2 2 4 33 2 3" xfId="24366" xr:uid="{00000000-0005-0000-0000-00002E5F0000}"/>
    <cellStyle name="Normal 2 2 4 33 2 4" xfId="24367" xr:uid="{00000000-0005-0000-0000-00002F5F0000}"/>
    <cellStyle name="Normal 2 2 4 33 2 5" xfId="24368" xr:uid="{00000000-0005-0000-0000-0000305F0000}"/>
    <cellStyle name="Normal 2 2 4 33 2 6" xfId="24369" xr:uid="{00000000-0005-0000-0000-0000315F0000}"/>
    <cellStyle name="Normal 2 2 4 33 2 7" xfId="24370" xr:uid="{00000000-0005-0000-0000-0000325F0000}"/>
    <cellStyle name="Normal 2 2 4 33 2 8" xfId="24371" xr:uid="{00000000-0005-0000-0000-0000335F0000}"/>
    <cellStyle name="Normal 2 2 4 33 2 9" xfId="24372" xr:uid="{00000000-0005-0000-0000-0000345F0000}"/>
    <cellStyle name="Normal 2 2 4 33 3" xfId="24373" xr:uid="{00000000-0005-0000-0000-0000355F0000}"/>
    <cellStyle name="Normal 2 2 4 33 3 10" xfId="24374" xr:uid="{00000000-0005-0000-0000-0000365F0000}"/>
    <cellStyle name="Normal 2 2 4 33 3 2" xfId="24375" xr:uid="{00000000-0005-0000-0000-0000375F0000}"/>
    <cellStyle name="Normal 2 2 4 33 3 3" xfId="24376" xr:uid="{00000000-0005-0000-0000-0000385F0000}"/>
    <cellStyle name="Normal 2 2 4 33 3 4" xfId="24377" xr:uid="{00000000-0005-0000-0000-0000395F0000}"/>
    <cellStyle name="Normal 2 2 4 33 3 5" xfId="24378" xr:uid="{00000000-0005-0000-0000-00003A5F0000}"/>
    <cellStyle name="Normal 2 2 4 33 3 6" xfId="24379" xr:uid="{00000000-0005-0000-0000-00003B5F0000}"/>
    <cellStyle name="Normal 2 2 4 33 3 7" xfId="24380" xr:uid="{00000000-0005-0000-0000-00003C5F0000}"/>
    <cellStyle name="Normal 2 2 4 33 3 8" xfId="24381" xr:uid="{00000000-0005-0000-0000-00003D5F0000}"/>
    <cellStyle name="Normal 2 2 4 33 3 9" xfId="24382" xr:uid="{00000000-0005-0000-0000-00003E5F0000}"/>
    <cellStyle name="Normal 2 2 4 33 4" xfId="24383" xr:uid="{00000000-0005-0000-0000-00003F5F0000}"/>
    <cellStyle name="Normal 2 2 4 33 4 10" xfId="24384" xr:uid="{00000000-0005-0000-0000-0000405F0000}"/>
    <cellStyle name="Normal 2 2 4 33 4 2" xfId="24385" xr:uid="{00000000-0005-0000-0000-0000415F0000}"/>
    <cellStyle name="Normal 2 2 4 33 4 3" xfId="24386" xr:uid="{00000000-0005-0000-0000-0000425F0000}"/>
    <cellStyle name="Normal 2 2 4 33 4 4" xfId="24387" xr:uid="{00000000-0005-0000-0000-0000435F0000}"/>
    <cellStyle name="Normal 2 2 4 33 4 5" xfId="24388" xr:uid="{00000000-0005-0000-0000-0000445F0000}"/>
    <cellStyle name="Normal 2 2 4 33 4 6" xfId="24389" xr:uid="{00000000-0005-0000-0000-0000455F0000}"/>
    <cellStyle name="Normal 2 2 4 33 4 7" xfId="24390" xr:uid="{00000000-0005-0000-0000-0000465F0000}"/>
    <cellStyle name="Normal 2 2 4 33 4 8" xfId="24391" xr:uid="{00000000-0005-0000-0000-0000475F0000}"/>
    <cellStyle name="Normal 2 2 4 33 4 9" xfId="24392" xr:uid="{00000000-0005-0000-0000-0000485F0000}"/>
    <cellStyle name="Normal 2 2 4 33 5" xfId="24393" xr:uid="{00000000-0005-0000-0000-0000495F0000}"/>
    <cellStyle name="Normal 2 2 4 33 5 10" xfId="24394" xr:uid="{00000000-0005-0000-0000-00004A5F0000}"/>
    <cellStyle name="Normal 2 2 4 33 5 2" xfId="24395" xr:uid="{00000000-0005-0000-0000-00004B5F0000}"/>
    <cellStyle name="Normal 2 2 4 33 5 3" xfId="24396" xr:uid="{00000000-0005-0000-0000-00004C5F0000}"/>
    <cellStyle name="Normal 2 2 4 33 5 4" xfId="24397" xr:uid="{00000000-0005-0000-0000-00004D5F0000}"/>
    <cellStyle name="Normal 2 2 4 33 5 5" xfId="24398" xr:uid="{00000000-0005-0000-0000-00004E5F0000}"/>
    <cellStyle name="Normal 2 2 4 33 5 6" xfId="24399" xr:uid="{00000000-0005-0000-0000-00004F5F0000}"/>
    <cellStyle name="Normal 2 2 4 33 5 7" xfId="24400" xr:uid="{00000000-0005-0000-0000-0000505F0000}"/>
    <cellStyle name="Normal 2 2 4 33 5 8" xfId="24401" xr:uid="{00000000-0005-0000-0000-0000515F0000}"/>
    <cellStyle name="Normal 2 2 4 33 5 9" xfId="24402" xr:uid="{00000000-0005-0000-0000-0000525F0000}"/>
    <cellStyle name="Normal 2 2 4 33 6" xfId="24403" xr:uid="{00000000-0005-0000-0000-0000535F0000}"/>
    <cellStyle name="Normal 2 2 4 33 7" xfId="24404" xr:uid="{00000000-0005-0000-0000-0000545F0000}"/>
    <cellStyle name="Normal 2 2 4 33 8" xfId="24405" xr:uid="{00000000-0005-0000-0000-0000555F0000}"/>
    <cellStyle name="Normal 2 2 4 33 9" xfId="24406" xr:uid="{00000000-0005-0000-0000-0000565F0000}"/>
    <cellStyle name="Normal 2 2 4 34" xfId="24407" xr:uid="{00000000-0005-0000-0000-0000575F0000}"/>
    <cellStyle name="Normal 2 2 4 35" xfId="24408" xr:uid="{00000000-0005-0000-0000-0000585F0000}"/>
    <cellStyle name="Normal 2 2 4 36" xfId="24409" xr:uid="{00000000-0005-0000-0000-0000595F0000}"/>
    <cellStyle name="Normal 2 2 4 37" xfId="22137" xr:uid="{00000000-0005-0000-0000-000079560000}"/>
    <cellStyle name="Normal 2 2 4 4" xfId="24410" xr:uid="{00000000-0005-0000-0000-00005A5F0000}"/>
    <cellStyle name="Normal 2 2 4 4 10" xfId="24411" xr:uid="{00000000-0005-0000-0000-00005B5F0000}"/>
    <cellStyle name="Normal 2 2 4 4 11" xfId="24412" xr:uid="{00000000-0005-0000-0000-00005C5F0000}"/>
    <cellStyle name="Normal 2 2 4 4 12" xfId="24413" xr:uid="{00000000-0005-0000-0000-00005D5F0000}"/>
    <cellStyle name="Normal 2 2 4 4 13" xfId="24414" xr:uid="{00000000-0005-0000-0000-00005E5F0000}"/>
    <cellStyle name="Normal 2 2 4 4 14" xfId="24415" xr:uid="{00000000-0005-0000-0000-00005F5F0000}"/>
    <cellStyle name="Normal 2 2 4 4 2" xfId="24416" xr:uid="{00000000-0005-0000-0000-0000605F0000}"/>
    <cellStyle name="Normal 2 2 4 4 2 10" xfId="24417" xr:uid="{00000000-0005-0000-0000-0000615F0000}"/>
    <cellStyle name="Normal 2 2 4 4 2 2" xfId="24418" xr:uid="{00000000-0005-0000-0000-0000625F0000}"/>
    <cellStyle name="Normal 2 2 4 4 2 3" xfId="24419" xr:uid="{00000000-0005-0000-0000-0000635F0000}"/>
    <cellStyle name="Normal 2 2 4 4 2 4" xfId="24420" xr:uid="{00000000-0005-0000-0000-0000645F0000}"/>
    <cellStyle name="Normal 2 2 4 4 2 5" xfId="24421" xr:uid="{00000000-0005-0000-0000-0000655F0000}"/>
    <cellStyle name="Normal 2 2 4 4 2 6" xfId="24422" xr:uid="{00000000-0005-0000-0000-0000665F0000}"/>
    <cellStyle name="Normal 2 2 4 4 2 7" xfId="24423" xr:uid="{00000000-0005-0000-0000-0000675F0000}"/>
    <cellStyle name="Normal 2 2 4 4 2 8" xfId="24424" xr:uid="{00000000-0005-0000-0000-0000685F0000}"/>
    <cellStyle name="Normal 2 2 4 4 2 9" xfId="24425" xr:uid="{00000000-0005-0000-0000-0000695F0000}"/>
    <cellStyle name="Normal 2 2 4 4 3" xfId="24426" xr:uid="{00000000-0005-0000-0000-00006A5F0000}"/>
    <cellStyle name="Normal 2 2 4 4 3 10" xfId="24427" xr:uid="{00000000-0005-0000-0000-00006B5F0000}"/>
    <cellStyle name="Normal 2 2 4 4 3 2" xfId="24428" xr:uid="{00000000-0005-0000-0000-00006C5F0000}"/>
    <cellStyle name="Normal 2 2 4 4 3 3" xfId="24429" xr:uid="{00000000-0005-0000-0000-00006D5F0000}"/>
    <cellStyle name="Normal 2 2 4 4 3 4" xfId="24430" xr:uid="{00000000-0005-0000-0000-00006E5F0000}"/>
    <cellStyle name="Normal 2 2 4 4 3 5" xfId="24431" xr:uid="{00000000-0005-0000-0000-00006F5F0000}"/>
    <cellStyle name="Normal 2 2 4 4 3 6" xfId="24432" xr:uid="{00000000-0005-0000-0000-0000705F0000}"/>
    <cellStyle name="Normal 2 2 4 4 3 7" xfId="24433" xr:uid="{00000000-0005-0000-0000-0000715F0000}"/>
    <cellStyle name="Normal 2 2 4 4 3 8" xfId="24434" xr:uid="{00000000-0005-0000-0000-0000725F0000}"/>
    <cellStyle name="Normal 2 2 4 4 3 9" xfId="24435" xr:uid="{00000000-0005-0000-0000-0000735F0000}"/>
    <cellStyle name="Normal 2 2 4 4 4" xfId="24436" xr:uid="{00000000-0005-0000-0000-0000745F0000}"/>
    <cellStyle name="Normal 2 2 4 4 4 10" xfId="24437" xr:uid="{00000000-0005-0000-0000-0000755F0000}"/>
    <cellStyle name="Normal 2 2 4 4 4 2" xfId="24438" xr:uid="{00000000-0005-0000-0000-0000765F0000}"/>
    <cellStyle name="Normal 2 2 4 4 4 3" xfId="24439" xr:uid="{00000000-0005-0000-0000-0000775F0000}"/>
    <cellStyle name="Normal 2 2 4 4 4 4" xfId="24440" xr:uid="{00000000-0005-0000-0000-0000785F0000}"/>
    <cellStyle name="Normal 2 2 4 4 4 5" xfId="24441" xr:uid="{00000000-0005-0000-0000-0000795F0000}"/>
    <cellStyle name="Normal 2 2 4 4 4 6" xfId="24442" xr:uid="{00000000-0005-0000-0000-00007A5F0000}"/>
    <cellStyle name="Normal 2 2 4 4 4 7" xfId="24443" xr:uid="{00000000-0005-0000-0000-00007B5F0000}"/>
    <cellStyle name="Normal 2 2 4 4 4 8" xfId="24444" xr:uid="{00000000-0005-0000-0000-00007C5F0000}"/>
    <cellStyle name="Normal 2 2 4 4 4 9" xfId="24445" xr:uid="{00000000-0005-0000-0000-00007D5F0000}"/>
    <cellStyle name="Normal 2 2 4 4 5" xfId="24446" xr:uid="{00000000-0005-0000-0000-00007E5F0000}"/>
    <cellStyle name="Normal 2 2 4 4 5 10" xfId="24447" xr:uid="{00000000-0005-0000-0000-00007F5F0000}"/>
    <cellStyle name="Normal 2 2 4 4 5 2" xfId="24448" xr:uid="{00000000-0005-0000-0000-0000805F0000}"/>
    <cellStyle name="Normal 2 2 4 4 5 3" xfId="24449" xr:uid="{00000000-0005-0000-0000-0000815F0000}"/>
    <cellStyle name="Normal 2 2 4 4 5 4" xfId="24450" xr:uid="{00000000-0005-0000-0000-0000825F0000}"/>
    <cellStyle name="Normal 2 2 4 4 5 5" xfId="24451" xr:uid="{00000000-0005-0000-0000-0000835F0000}"/>
    <cellStyle name="Normal 2 2 4 4 5 6" xfId="24452" xr:uid="{00000000-0005-0000-0000-0000845F0000}"/>
    <cellStyle name="Normal 2 2 4 4 5 7" xfId="24453" xr:uid="{00000000-0005-0000-0000-0000855F0000}"/>
    <cellStyle name="Normal 2 2 4 4 5 8" xfId="24454" xr:uid="{00000000-0005-0000-0000-0000865F0000}"/>
    <cellStyle name="Normal 2 2 4 4 5 9" xfId="24455" xr:uid="{00000000-0005-0000-0000-0000875F0000}"/>
    <cellStyle name="Normal 2 2 4 4 6" xfId="24456" xr:uid="{00000000-0005-0000-0000-0000885F0000}"/>
    <cellStyle name="Normal 2 2 4 4 7" xfId="24457" xr:uid="{00000000-0005-0000-0000-0000895F0000}"/>
    <cellStyle name="Normal 2 2 4 4 8" xfId="24458" xr:uid="{00000000-0005-0000-0000-00008A5F0000}"/>
    <cellStyle name="Normal 2 2 4 4 9" xfId="24459" xr:uid="{00000000-0005-0000-0000-00008B5F0000}"/>
    <cellStyle name="Normal 2 2 4 5" xfId="24460" xr:uid="{00000000-0005-0000-0000-00008C5F0000}"/>
    <cellStyle name="Normal 2 2 4 5 10" xfId="24461" xr:uid="{00000000-0005-0000-0000-00008D5F0000}"/>
    <cellStyle name="Normal 2 2 4 5 11" xfId="24462" xr:uid="{00000000-0005-0000-0000-00008E5F0000}"/>
    <cellStyle name="Normal 2 2 4 5 12" xfId="24463" xr:uid="{00000000-0005-0000-0000-00008F5F0000}"/>
    <cellStyle name="Normal 2 2 4 5 13" xfId="24464" xr:uid="{00000000-0005-0000-0000-0000905F0000}"/>
    <cellStyle name="Normal 2 2 4 5 14" xfId="24465" xr:uid="{00000000-0005-0000-0000-0000915F0000}"/>
    <cellStyle name="Normal 2 2 4 5 2" xfId="24466" xr:uid="{00000000-0005-0000-0000-0000925F0000}"/>
    <cellStyle name="Normal 2 2 4 5 2 10" xfId="24467" xr:uid="{00000000-0005-0000-0000-0000935F0000}"/>
    <cellStyle name="Normal 2 2 4 5 2 2" xfId="24468" xr:uid="{00000000-0005-0000-0000-0000945F0000}"/>
    <cellStyle name="Normal 2 2 4 5 2 3" xfId="24469" xr:uid="{00000000-0005-0000-0000-0000955F0000}"/>
    <cellStyle name="Normal 2 2 4 5 2 4" xfId="24470" xr:uid="{00000000-0005-0000-0000-0000965F0000}"/>
    <cellStyle name="Normal 2 2 4 5 2 5" xfId="24471" xr:uid="{00000000-0005-0000-0000-0000975F0000}"/>
    <cellStyle name="Normal 2 2 4 5 2 6" xfId="24472" xr:uid="{00000000-0005-0000-0000-0000985F0000}"/>
    <cellStyle name="Normal 2 2 4 5 2 7" xfId="24473" xr:uid="{00000000-0005-0000-0000-0000995F0000}"/>
    <cellStyle name="Normal 2 2 4 5 2 8" xfId="24474" xr:uid="{00000000-0005-0000-0000-00009A5F0000}"/>
    <cellStyle name="Normal 2 2 4 5 2 9" xfId="24475" xr:uid="{00000000-0005-0000-0000-00009B5F0000}"/>
    <cellStyle name="Normal 2 2 4 5 3" xfId="24476" xr:uid="{00000000-0005-0000-0000-00009C5F0000}"/>
    <cellStyle name="Normal 2 2 4 5 3 10" xfId="24477" xr:uid="{00000000-0005-0000-0000-00009D5F0000}"/>
    <cellStyle name="Normal 2 2 4 5 3 2" xfId="24478" xr:uid="{00000000-0005-0000-0000-00009E5F0000}"/>
    <cellStyle name="Normal 2 2 4 5 3 3" xfId="24479" xr:uid="{00000000-0005-0000-0000-00009F5F0000}"/>
    <cellStyle name="Normal 2 2 4 5 3 4" xfId="24480" xr:uid="{00000000-0005-0000-0000-0000A05F0000}"/>
    <cellStyle name="Normal 2 2 4 5 3 5" xfId="24481" xr:uid="{00000000-0005-0000-0000-0000A15F0000}"/>
    <cellStyle name="Normal 2 2 4 5 3 6" xfId="24482" xr:uid="{00000000-0005-0000-0000-0000A25F0000}"/>
    <cellStyle name="Normal 2 2 4 5 3 7" xfId="24483" xr:uid="{00000000-0005-0000-0000-0000A35F0000}"/>
    <cellStyle name="Normal 2 2 4 5 3 8" xfId="24484" xr:uid="{00000000-0005-0000-0000-0000A45F0000}"/>
    <cellStyle name="Normal 2 2 4 5 3 9" xfId="24485" xr:uid="{00000000-0005-0000-0000-0000A55F0000}"/>
    <cellStyle name="Normal 2 2 4 5 4" xfId="24486" xr:uid="{00000000-0005-0000-0000-0000A65F0000}"/>
    <cellStyle name="Normal 2 2 4 5 4 10" xfId="24487" xr:uid="{00000000-0005-0000-0000-0000A75F0000}"/>
    <cellStyle name="Normal 2 2 4 5 4 2" xfId="24488" xr:uid="{00000000-0005-0000-0000-0000A85F0000}"/>
    <cellStyle name="Normal 2 2 4 5 4 3" xfId="24489" xr:uid="{00000000-0005-0000-0000-0000A95F0000}"/>
    <cellStyle name="Normal 2 2 4 5 4 4" xfId="24490" xr:uid="{00000000-0005-0000-0000-0000AA5F0000}"/>
    <cellStyle name="Normal 2 2 4 5 4 5" xfId="24491" xr:uid="{00000000-0005-0000-0000-0000AB5F0000}"/>
    <cellStyle name="Normal 2 2 4 5 4 6" xfId="24492" xr:uid="{00000000-0005-0000-0000-0000AC5F0000}"/>
    <cellStyle name="Normal 2 2 4 5 4 7" xfId="24493" xr:uid="{00000000-0005-0000-0000-0000AD5F0000}"/>
    <cellStyle name="Normal 2 2 4 5 4 8" xfId="24494" xr:uid="{00000000-0005-0000-0000-0000AE5F0000}"/>
    <cellStyle name="Normal 2 2 4 5 4 9" xfId="24495" xr:uid="{00000000-0005-0000-0000-0000AF5F0000}"/>
    <cellStyle name="Normal 2 2 4 5 5" xfId="24496" xr:uid="{00000000-0005-0000-0000-0000B05F0000}"/>
    <cellStyle name="Normal 2 2 4 5 5 10" xfId="24497" xr:uid="{00000000-0005-0000-0000-0000B15F0000}"/>
    <cellStyle name="Normal 2 2 4 5 5 2" xfId="24498" xr:uid="{00000000-0005-0000-0000-0000B25F0000}"/>
    <cellStyle name="Normal 2 2 4 5 5 3" xfId="24499" xr:uid="{00000000-0005-0000-0000-0000B35F0000}"/>
    <cellStyle name="Normal 2 2 4 5 5 4" xfId="24500" xr:uid="{00000000-0005-0000-0000-0000B45F0000}"/>
    <cellStyle name="Normal 2 2 4 5 5 5" xfId="24501" xr:uid="{00000000-0005-0000-0000-0000B55F0000}"/>
    <cellStyle name="Normal 2 2 4 5 5 6" xfId="24502" xr:uid="{00000000-0005-0000-0000-0000B65F0000}"/>
    <cellStyle name="Normal 2 2 4 5 5 7" xfId="24503" xr:uid="{00000000-0005-0000-0000-0000B75F0000}"/>
    <cellStyle name="Normal 2 2 4 5 5 8" xfId="24504" xr:uid="{00000000-0005-0000-0000-0000B85F0000}"/>
    <cellStyle name="Normal 2 2 4 5 5 9" xfId="24505" xr:uid="{00000000-0005-0000-0000-0000B95F0000}"/>
    <cellStyle name="Normal 2 2 4 5 6" xfId="24506" xr:uid="{00000000-0005-0000-0000-0000BA5F0000}"/>
    <cellStyle name="Normal 2 2 4 5 7" xfId="24507" xr:uid="{00000000-0005-0000-0000-0000BB5F0000}"/>
    <cellStyle name="Normal 2 2 4 5 8" xfId="24508" xr:uid="{00000000-0005-0000-0000-0000BC5F0000}"/>
    <cellStyle name="Normal 2 2 4 5 9" xfId="24509" xr:uid="{00000000-0005-0000-0000-0000BD5F0000}"/>
    <cellStyle name="Normal 2 2 4 6" xfId="24510" xr:uid="{00000000-0005-0000-0000-0000BE5F0000}"/>
    <cellStyle name="Normal 2 2 4 6 10" xfId="24511" xr:uid="{00000000-0005-0000-0000-0000BF5F0000}"/>
    <cellStyle name="Normal 2 2 4 6 11" xfId="24512" xr:uid="{00000000-0005-0000-0000-0000C05F0000}"/>
    <cellStyle name="Normal 2 2 4 6 12" xfId="24513" xr:uid="{00000000-0005-0000-0000-0000C15F0000}"/>
    <cellStyle name="Normal 2 2 4 6 13" xfId="24514" xr:uid="{00000000-0005-0000-0000-0000C25F0000}"/>
    <cellStyle name="Normal 2 2 4 6 14" xfId="24515" xr:uid="{00000000-0005-0000-0000-0000C35F0000}"/>
    <cellStyle name="Normal 2 2 4 6 2" xfId="24516" xr:uid="{00000000-0005-0000-0000-0000C45F0000}"/>
    <cellStyle name="Normal 2 2 4 6 2 10" xfId="24517" xr:uid="{00000000-0005-0000-0000-0000C55F0000}"/>
    <cellStyle name="Normal 2 2 4 6 2 2" xfId="24518" xr:uid="{00000000-0005-0000-0000-0000C65F0000}"/>
    <cellStyle name="Normal 2 2 4 6 2 3" xfId="24519" xr:uid="{00000000-0005-0000-0000-0000C75F0000}"/>
    <cellStyle name="Normal 2 2 4 6 2 4" xfId="24520" xr:uid="{00000000-0005-0000-0000-0000C85F0000}"/>
    <cellStyle name="Normal 2 2 4 6 2 5" xfId="24521" xr:uid="{00000000-0005-0000-0000-0000C95F0000}"/>
    <cellStyle name="Normal 2 2 4 6 2 6" xfId="24522" xr:uid="{00000000-0005-0000-0000-0000CA5F0000}"/>
    <cellStyle name="Normal 2 2 4 6 2 7" xfId="24523" xr:uid="{00000000-0005-0000-0000-0000CB5F0000}"/>
    <cellStyle name="Normal 2 2 4 6 2 8" xfId="24524" xr:uid="{00000000-0005-0000-0000-0000CC5F0000}"/>
    <cellStyle name="Normal 2 2 4 6 2 9" xfId="24525" xr:uid="{00000000-0005-0000-0000-0000CD5F0000}"/>
    <cellStyle name="Normal 2 2 4 6 3" xfId="24526" xr:uid="{00000000-0005-0000-0000-0000CE5F0000}"/>
    <cellStyle name="Normal 2 2 4 6 3 10" xfId="24527" xr:uid="{00000000-0005-0000-0000-0000CF5F0000}"/>
    <cellStyle name="Normal 2 2 4 6 3 2" xfId="24528" xr:uid="{00000000-0005-0000-0000-0000D05F0000}"/>
    <cellStyle name="Normal 2 2 4 6 3 3" xfId="24529" xr:uid="{00000000-0005-0000-0000-0000D15F0000}"/>
    <cellStyle name="Normal 2 2 4 6 3 4" xfId="24530" xr:uid="{00000000-0005-0000-0000-0000D25F0000}"/>
    <cellStyle name="Normal 2 2 4 6 3 5" xfId="24531" xr:uid="{00000000-0005-0000-0000-0000D35F0000}"/>
    <cellStyle name="Normal 2 2 4 6 3 6" xfId="24532" xr:uid="{00000000-0005-0000-0000-0000D45F0000}"/>
    <cellStyle name="Normal 2 2 4 6 3 7" xfId="24533" xr:uid="{00000000-0005-0000-0000-0000D55F0000}"/>
    <cellStyle name="Normal 2 2 4 6 3 8" xfId="24534" xr:uid="{00000000-0005-0000-0000-0000D65F0000}"/>
    <cellStyle name="Normal 2 2 4 6 3 9" xfId="24535" xr:uid="{00000000-0005-0000-0000-0000D75F0000}"/>
    <cellStyle name="Normal 2 2 4 6 4" xfId="24536" xr:uid="{00000000-0005-0000-0000-0000D85F0000}"/>
    <cellStyle name="Normal 2 2 4 6 4 10" xfId="24537" xr:uid="{00000000-0005-0000-0000-0000D95F0000}"/>
    <cellStyle name="Normal 2 2 4 6 4 2" xfId="24538" xr:uid="{00000000-0005-0000-0000-0000DA5F0000}"/>
    <cellStyle name="Normal 2 2 4 6 4 3" xfId="24539" xr:uid="{00000000-0005-0000-0000-0000DB5F0000}"/>
    <cellStyle name="Normal 2 2 4 6 4 4" xfId="24540" xr:uid="{00000000-0005-0000-0000-0000DC5F0000}"/>
    <cellStyle name="Normal 2 2 4 6 4 5" xfId="24541" xr:uid="{00000000-0005-0000-0000-0000DD5F0000}"/>
    <cellStyle name="Normal 2 2 4 6 4 6" xfId="24542" xr:uid="{00000000-0005-0000-0000-0000DE5F0000}"/>
    <cellStyle name="Normal 2 2 4 6 4 7" xfId="24543" xr:uid="{00000000-0005-0000-0000-0000DF5F0000}"/>
    <cellStyle name="Normal 2 2 4 6 4 8" xfId="24544" xr:uid="{00000000-0005-0000-0000-0000E05F0000}"/>
    <cellStyle name="Normal 2 2 4 6 4 9" xfId="24545" xr:uid="{00000000-0005-0000-0000-0000E15F0000}"/>
    <cellStyle name="Normal 2 2 4 6 5" xfId="24546" xr:uid="{00000000-0005-0000-0000-0000E25F0000}"/>
    <cellStyle name="Normal 2 2 4 6 5 10" xfId="24547" xr:uid="{00000000-0005-0000-0000-0000E35F0000}"/>
    <cellStyle name="Normal 2 2 4 6 5 2" xfId="24548" xr:uid="{00000000-0005-0000-0000-0000E45F0000}"/>
    <cellStyle name="Normal 2 2 4 6 5 3" xfId="24549" xr:uid="{00000000-0005-0000-0000-0000E55F0000}"/>
    <cellStyle name="Normal 2 2 4 6 5 4" xfId="24550" xr:uid="{00000000-0005-0000-0000-0000E65F0000}"/>
    <cellStyle name="Normal 2 2 4 6 5 5" xfId="24551" xr:uid="{00000000-0005-0000-0000-0000E75F0000}"/>
    <cellStyle name="Normal 2 2 4 6 5 6" xfId="24552" xr:uid="{00000000-0005-0000-0000-0000E85F0000}"/>
    <cellStyle name="Normal 2 2 4 6 5 7" xfId="24553" xr:uid="{00000000-0005-0000-0000-0000E95F0000}"/>
    <cellStyle name="Normal 2 2 4 6 5 8" xfId="24554" xr:uid="{00000000-0005-0000-0000-0000EA5F0000}"/>
    <cellStyle name="Normal 2 2 4 6 5 9" xfId="24555" xr:uid="{00000000-0005-0000-0000-0000EB5F0000}"/>
    <cellStyle name="Normal 2 2 4 6 6" xfId="24556" xr:uid="{00000000-0005-0000-0000-0000EC5F0000}"/>
    <cellStyle name="Normal 2 2 4 6 7" xfId="24557" xr:uid="{00000000-0005-0000-0000-0000ED5F0000}"/>
    <cellStyle name="Normal 2 2 4 6 8" xfId="24558" xr:uid="{00000000-0005-0000-0000-0000EE5F0000}"/>
    <cellStyle name="Normal 2 2 4 6 9" xfId="24559" xr:uid="{00000000-0005-0000-0000-0000EF5F0000}"/>
    <cellStyle name="Normal 2 2 4 7" xfId="24560" xr:uid="{00000000-0005-0000-0000-0000F05F0000}"/>
    <cellStyle name="Normal 2 2 4 7 10" xfId="24561" xr:uid="{00000000-0005-0000-0000-0000F15F0000}"/>
    <cellStyle name="Normal 2 2 4 7 11" xfId="24562" xr:uid="{00000000-0005-0000-0000-0000F25F0000}"/>
    <cellStyle name="Normal 2 2 4 7 12" xfId="24563" xr:uid="{00000000-0005-0000-0000-0000F35F0000}"/>
    <cellStyle name="Normal 2 2 4 7 13" xfId="24564" xr:uid="{00000000-0005-0000-0000-0000F45F0000}"/>
    <cellStyle name="Normal 2 2 4 7 14" xfId="24565" xr:uid="{00000000-0005-0000-0000-0000F55F0000}"/>
    <cellStyle name="Normal 2 2 4 7 2" xfId="24566" xr:uid="{00000000-0005-0000-0000-0000F65F0000}"/>
    <cellStyle name="Normal 2 2 4 7 2 10" xfId="24567" xr:uid="{00000000-0005-0000-0000-0000F75F0000}"/>
    <cellStyle name="Normal 2 2 4 7 2 2" xfId="24568" xr:uid="{00000000-0005-0000-0000-0000F85F0000}"/>
    <cellStyle name="Normal 2 2 4 7 2 3" xfId="24569" xr:uid="{00000000-0005-0000-0000-0000F95F0000}"/>
    <cellStyle name="Normal 2 2 4 7 2 4" xfId="24570" xr:uid="{00000000-0005-0000-0000-0000FA5F0000}"/>
    <cellStyle name="Normal 2 2 4 7 2 5" xfId="24571" xr:uid="{00000000-0005-0000-0000-0000FB5F0000}"/>
    <cellStyle name="Normal 2 2 4 7 2 6" xfId="24572" xr:uid="{00000000-0005-0000-0000-0000FC5F0000}"/>
    <cellStyle name="Normal 2 2 4 7 2 7" xfId="24573" xr:uid="{00000000-0005-0000-0000-0000FD5F0000}"/>
    <cellStyle name="Normal 2 2 4 7 2 8" xfId="24574" xr:uid="{00000000-0005-0000-0000-0000FE5F0000}"/>
    <cellStyle name="Normal 2 2 4 7 2 9" xfId="24575" xr:uid="{00000000-0005-0000-0000-0000FF5F0000}"/>
    <cellStyle name="Normal 2 2 4 7 3" xfId="24576" xr:uid="{00000000-0005-0000-0000-000000600000}"/>
    <cellStyle name="Normal 2 2 4 7 3 10" xfId="24577" xr:uid="{00000000-0005-0000-0000-000001600000}"/>
    <cellStyle name="Normal 2 2 4 7 3 2" xfId="24578" xr:uid="{00000000-0005-0000-0000-000002600000}"/>
    <cellStyle name="Normal 2 2 4 7 3 3" xfId="24579" xr:uid="{00000000-0005-0000-0000-000003600000}"/>
    <cellStyle name="Normal 2 2 4 7 3 4" xfId="24580" xr:uid="{00000000-0005-0000-0000-000004600000}"/>
    <cellStyle name="Normal 2 2 4 7 3 5" xfId="24581" xr:uid="{00000000-0005-0000-0000-000005600000}"/>
    <cellStyle name="Normal 2 2 4 7 3 6" xfId="24582" xr:uid="{00000000-0005-0000-0000-000006600000}"/>
    <cellStyle name="Normal 2 2 4 7 3 7" xfId="24583" xr:uid="{00000000-0005-0000-0000-000007600000}"/>
    <cellStyle name="Normal 2 2 4 7 3 8" xfId="24584" xr:uid="{00000000-0005-0000-0000-000008600000}"/>
    <cellStyle name="Normal 2 2 4 7 3 9" xfId="24585" xr:uid="{00000000-0005-0000-0000-000009600000}"/>
    <cellStyle name="Normal 2 2 4 7 4" xfId="24586" xr:uid="{00000000-0005-0000-0000-00000A600000}"/>
    <cellStyle name="Normal 2 2 4 7 4 10" xfId="24587" xr:uid="{00000000-0005-0000-0000-00000B600000}"/>
    <cellStyle name="Normal 2 2 4 7 4 2" xfId="24588" xr:uid="{00000000-0005-0000-0000-00000C600000}"/>
    <cellStyle name="Normal 2 2 4 7 4 3" xfId="24589" xr:uid="{00000000-0005-0000-0000-00000D600000}"/>
    <cellStyle name="Normal 2 2 4 7 4 4" xfId="24590" xr:uid="{00000000-0005-0000-0000-00000E600000}"/>
    <cellStyle name="Normal 2 2 4 7 4 5" xfId="24591" xr:uid="{00000000-0005-0000-0000-00000F600000}"/>
    <cellStyle name="Normal 2 2 4 7 4 6" xfId="24592" xr:uid="{00000000-0005-0000-0000-000010600000}"/>
    <cellStyle name="Normal 2 2 4 7 4 7" xfId="24593" xr:uid="{00000000-0005-0000-0000-000011600000}"/>
    <cellStyle name="Normal 2 2 4 7 4 8" xfId="24594" xr:uid="{00000000-0005-0000-0000-000012600000}"/>
    <cellStyle name="Normal 2 2 4 7 4 9" xfId="24595" xr:uid="{00000000-0005-0000-0000-000013600000}"/>
    <cellStyle name="Normal 2 2 4 7 5" xfId="24596" xr:uid="{00000000-0005-0000-0000-000014600000}"/>
    <cellStyle name="Normal 2 2 4 7 5 10" xfId="24597" xr:uid="{00000000-0005-0000-0000-000015600000}"/>
    <cellStyle name="Normal 2 2 4 7 5 2" xfId="24598" xr:uid="{00000000-0005-0000-0000-000016600000}"/>
    <cellStyle name="Normal 2 2 4 7 5 3" xfId="24599" xr:uid="{00000000-0005-0000-0000-000017600000}"/>
    <cellStyle name="Normal 2 2 4 7 5 4" xfId="24600" xr:uid="{00000000-0005-0000-0000-000018600000}"/>
    <cellStyle name="Normal 2 2 4 7 5 5" xfId="24601" xr:uid="{00000000-0005-0000-0000-000019600000}"/>
    <cellStyle name="Normal 2 2 4 7 5 6" xfId="24602" xr:uid="{00000000-0005-0000-0000-00001A600000}"/>
    <cellStyle name="Normal 2 2 4 7 5 7" xfId="24603" xr:uid="{00000000-0005-0000-0000-00001B600000}"/>
    <cellStyle name="Normal 2 2 4 7 5 8" xfId="24604" xr:uid="{00000000-0005-0000-0000-00001C600000}"/>
    <cellStyle name="Normal 2 2 4 7 5 9" xfId="24605" xr:uid="{00000000-0005-0000-0000-00001D600000}"/>
    <cellStyle name="Normal 2 2 4 7 6" xfId="24606" xr:uid="{00000000-0005-0000-0000-00001E600000}"/>
    <cellStyle name="Normal 2 2 4 7 7" xfId="24607" xr:uid="{00000000-0005-0000-0000-00001F600000}"/>
    <cellStyle name="Normal 2 2 4 7 8" xfId="24608" xr:uid="{00000000-0005-0000-0000-000020600000}"/>
    <cellStyle name="Normal 2 2 4 7 9" xfId="24609" xr:uid="{00000000-0005-0000-0000-000021600000}"/>
    <cellStyle name="Normal 2 2 4 8" xfId="24610" xr:uid="{00000000-0005-0000-0000-000022600000}"/>
    <cellStyle name="Normal 2 2 4 8 10" xfId="24611" xr:uid="{00000000-0005-0000-0000-000023600000}"/>
    <cellStyle name="Normal 2 2 4 8 11" xfId="24612" xr:uid="{00000000-0005-0000-0000-000024600000}"/>
    <cellStyle name="Normal 2 2 4 8 12" xfId="24613" xr:uid="{00000000-0005-0000-0000-000025600000}"/>
    <cellStyle name="Normal 2 2 4 8 13" xfId="24614" xr:uid="{00000000-0005-0000-0000-000026600000}"/>
    <cellStyle name="Normal 2 2 4 8 14" xfId="24615" xr:uid="{00000000-0005-0000-0000-000027600000}"/>
    <cellStyle name="Normal 2 2 4 8 2" xfId="24616" xr:uid="{00000000-0005-0000-0000-000028600000}"/>
    <cellStyle name="Normal 2 2 4 8 2 10" xfId="24617" xr:uid="{00000000-0005-0000-0000-000029600000}"/>
    <cellStyle name="Normal 2 2 4 8 2 2" xfId="24618" xr:uid="{00000000-0005-0000-0000-00002A600000}"/>
    <cellStyle name="Normal 2 2 4 8 2 3" xfId="24619" xr:uid="{00000000-0005-0000-0000-00002B600000}"/>
    <cellStyle name="Normal 2 2 4 8 2 4" xfId="24620" xr:uid="{00000000-0005-0000-0000-00002C600000}"/>
    <cellStyle name="Normal 2 2 4 8 2 5" xfId="24621" xr:uid="{00000000-0005-0000-0000-00002D600000}"/>
    <cellStyle name="Normal 2 2 4 8 2 6" xfId="24622" xr:uid="{00000000-0005-0000-0000-00002E600000}"/>
    <cellStyle name="Normal 2 2 4 8 2 7" xfId="24623" xr:uid="{00000000-0005-0000-0000-00002F600000}"/>
    <cellStyle name="Normal 2 2 4 8 2 8" xfId="24624" xr:uid="{00000000-0005-0000-0000-000030600000}"/>
    <cellStyle name="Normal 2 2 4 8 2 9" xfId="24625" xr:uid="{00000000-0005-0000-0000-000031600000}"/>
    <cellStyle name="Normal 2 2 4 8 3" xfId="24626" xr:uid="{00000000-0005-0000-0000-000032600000}"/>
    <cellStyle name="Normal 2 2 4 8 3 10" xfId="24627" xr:uid="{00000000-0005-0000-0000-000033600000}"/>
    <cellStyle name="Normal 2 2 4 8 3 2" xfId="24628" xr:uid="{00000000-0005-0000-0000-000034600000}"/>
    <cellStyle name="Normal 2 2 4 8 3 3" xfId="24629" xr:uid="{00000000-0005-0000-0000-000035600000}"/>
    <cellStyle name="Normal 2 2 4 8 3 4" xfId="24630" xr:uid="{00000000-0005-0000-0000-000036600000}"/>
    <cellStyle name="Normal 2 2 4 8 3 5" xfId="24631" xr:uid="{00000000-0005-0000-0000-000037600000}"/>
    <cellStyle name="Normal 2 2 4 8 3 6" xfId="24632" xr:uid="{00000000-0005-0000-0000-000038600000}"/>
    <cellStyle name="Normal 2 2 4 8 3 7" xfId="24633" xr:uid="{00000000-0005-0000-0000-000039600000}"/>
    <cellStyle name="Normal 2 2 4 8 3 8" xfId="24634" xr:uid="{00000000-0005-0000-0000-00003A600000}"/>
    <cellStyle name="Normal 2 2 4 8 3 9" xfId="24635" xr:uid="{00000000-0005-0000-0000-00003B600000}"/>
    <cellStyle name="Normal 2 2 4 8 4" xfId="24636" xr:uid="{00000000-0005-0000-0000-00003C600000}"/>
    <cellStyle name="Normal 2 2 4 8 4 10" xfId="24637" xr:uid="{00000000-0005-0000-0000-00003D600000}"/>
    <cellStyle name="Normal 2 2 4 8 4 2" xfId="24638" xr:uid="{00000000-0005-0000-0000-00003E600000}"/>
    <cellStyle name="Normal 2 2 4 8 4 3" xfId="24639" xr:uid="{00000000-0005-0000-0000-00003F600000}"/>
    <cellStyle name="Normal 2 2 4 8 4 4" xfId="24640" xr:uid="{00000000-0005-0000-0000-000040600000}"/>
    <cellStyle name="Normal 2 2 4 8 4 5" xfId="24641" xr:uid="{00000000-0005-0000-0000-000041600000}"/>
    <cellStyle name="Normal 2 2 4 8 4 6" xfId="24642" xr:uid="{00000000-0005-0000-0000-000042600000}"/>
    <cellStyle name="Normal 2 2 4 8 4 7" xfId="24643" xr:uid="{00000000-0005-0000-0000-000043600000}"/>
    <cellStyle name="Normal 2 2 4 8 4 8" xfId="24644" xr:uid="{00000000-0005-0000-0000-000044600000}"/>
    <cellStyle name="Normal 2 2 4 8 4 9" xfId="24645" xr:uid="{00000000-0005-0000-0000-000045600000}"/>
    <cellStyle name="Normal 2 2 4 8 5" xfId="24646" xr:uid="{00000000-0005-0000-0000-000046600000}"/>
    <cellStyle name="Normal 2 2 4 8 5 10" xfId="24647" xr:uid="{00000000-0005-0000-0000-000047600000}"/>
    <cellStyle name="Normal 2 2 4 8 5 2" xfId="24648" xr:uid="{00000000-0005-0000-0000-000048600000}"/>
    <cellStyle name="Normal 2 2 4 8 5 3" xfId="24649" xr:uid="{00000000-0005-0000-0000-000049600000}"/>
    <cellStyle name="Normal 2 2 4 8 5 4" xfId="24650" xr:uid="{00000000-0005-0000-0000-00004A600000}"/>
    <cellStyle name="Normal 2 2 4 8 5 5" xfId="24651" xr:uid="{00000000-0005-0000-0000-00004B600000}"/>
    <cellStyle name="Normal 2 2 4 8 5 6" xfId="24652" xr:uid="{00000000-0005-0000-0000-00004C600000}"/>
    <cellStyle name="Normal 2 2 4 8 5 7" xfId="24653" xr:uid="{00000000-0005-0000-0000-00004D600000}"/>
    <cellStyle name="Normal 2 2 4 8 5 8" xfId="24654" xr:uid="{00000000-0005-0000-0000-00004E600000}"/>
    <cellStyle name="Normal 2 2 4 8 5 9" xfId="24655" xr:uid="{00000000-0005-0000-0000-00004F600000}"/>
    <cellStyle name="Normal 2 2 4 8 6" xfId="24656" xr:uid="{00000000-0005-0000-0000-000050600000}"/>
    <cellStyle name="Normal 2 2 4 8 7" xfId="24657" xr:uid="{00000000-0005-0000-0000-000051600000}"/>
    <cellStyle name="Normal 2 2 4 8 8" xfId="24658" xr:uid="{00000000-0005-0000-0000-000052600000}"/>
    <cellStyle name="Normal 2 2 4 8 9" xfId="24659" xr:uid="{00000000-0005-0000-0000-000053600000}"/>
    <cellStyle name="Normal 2 2 4 9" xfId="24660" xr:uid="{00000000-0005-0000-0000-000054600000}"/>
    <cellStyle name="Normal 2 2 4 9 10" xfId="24661" xr:uid="{00000000-0005-0000-0000-000055600000}"/>
    <cellStyle name="Normal 2 2 4 9 11" xfId="24662" xr:uid="{00000000-0005-0000-0000-000056600000}"/>
    <cellStyle name="Normal 2 2 4 9 12" xfId="24663" xr:uid="{00000000-0005-0000-0000-000057600000}"/>
    <cellStyle name="Normal 2 2 4 9 13" xfId="24664" xr:uid="{00000000-0005-0000-0000-000058600000}"/>
    <cellStyle name="Normal 2 2 4 9 14" xfId="24665" xr:uid="{00000000-0005-0000-0000-000059600000}"/>
    <cellStyle name="Normal 2 2 4 9 2" xfId="24666" xr:uid="{00000000-0005-0000-0000-00005A600000}"/>
    <cellStyle name="Normal 2 2 4 9 2 10" xfId="24667" xr:uid="{00000000-0005-0000-0000-00005B600000}"/>
    <cellStyle name="Normal 2 2 4 9 2 2" xfId="24668" xr:uid="{00000000-0005-0000-0000-00005C600000}"/>
    <cellStyle name="Normal 2 2 4 9 2 3" xfId="24669" xr:uid="{00000000-0005-0000-0000-00005D600000}"/>
    <cellStyle name="Normal 2 2 4 9 2 4" xfId="24670" xr:uid="{00000000-0005-0000-0000-00005E600000}"/>
    <cellStyle name="Normal 2 2 4 9 2 5" xfId="24671" xr:uid="{00000000-0005-0000-0000-00005F600000}"/>
    <cellStyle name="Normal 2 2 4 9 2 6" xfId="24672" xr:uid="{00000000-0005-0000-0000-000060600000}"/>
    <cellStyle name="Normal 2 2 4 9 2 7" xfId="24673" xr:uid="{00000000-0005-0000-0000-000061600000}"/>
    <cellStyle name="Normal 2 2 4 9 2 8" xfId="24674" xr:uid="{00000000-0005-0000-0000-000062600000}"/>
    <cellStyle name="Normal 2 2 4 9 2 9" xfId="24675" xr:uid="{00000000-0005-0000-0000-000063600000}"/>
    <cellStyle name="Normal 2 2 4 9 3" xfId="24676" xr:uid="{00000000-0005-0000-0000-000064600000}"/>
    <cellStyle name="Normal 2 2 4 9 3 10" xfId="24677" xr:uid="{00000000-0005-0000-0000-000065600000}"/>
    <cellStyle name="Normal 2 2 4 9 3 2" xfId="24678" xr:uid="{00000000-0005-0000-0000-000066600000}"/>
    <cellStyle name="Normal 2 2 4 9 3 3" xfId="24679" xr:uid="{00000000-0005-0000-0000-000067600000}"/>
    <cellStyle name="Normal 2 2 4 9 3 4" xfId="24680" xr:uid="{00000000-0005-0000-0000-000068600000}"/>
    <cellStyle name="Normal 2 2 4 9 3 5" xfId="24681" xr:uid="{00000000-0005-0000-0000-000069600000}"/>
    <cellStyle name="Normal 2 2 4 9 3 6" xfId="24682" xr:uid="{00000000-0005-0000-0000-00006A600000}"/>
    <cellStyle name="Normal 2 2 4 9 3 7" xfId="24683" xr:uid="{00000000-0005-0000-0000-00006B600000}"/>
    <cellStyle name="Normal 2 2 4 9 3 8" xfId="24684" xr:uid="{00000000-0005-0000-0000-00006C600000}"/>
    <cellStyle name="Normal 2 2 4 9 3 9" xfId="24685" xr:uid="{00000000-0005-0000-0000-00006D600000}"/>
    <cellStyle name="Normal 2 2 4 9 4" xfId="24686" xr:uid="{00000000-0005-0000-0000-00006E600000}"/>
    <cellStyle name="Normal 2 2 4 9 4 10" xfId="24687" xr:uid="{00000000-0005-0000-0000-00006F600000}"/>
    <cellStyle name="Normal 2 2 4 9 4 2" xfId="24688" xr:uid="{00000000-0005-0000-0000-000070600000}"/>
    <cellStyle name="Normal 2 2 4 9 4 3" xfId="24689" xr:uid="{00000000-0005-0000-0000-000071600000}"/>
    <cellStyle name="Normal 2 2 4 9 4 4" xfId="24690" xr:uid="{00000000-0005-0000-0000-000072600000}"/>
    <cellStyle name="Normal 2 2 4 9 4 5" xfId="24691" xr:uid="{00000000-0005-0000-0000-000073600000}"/>
    <cellStyle name="Normal 2 2 4 9 4 6" xfId="24692" xr:uid="{00000000-0005-0000-0000-000074600000}"/>
    <cellStyle name="Normal 2 2 4 9 4 7" xfId="24693" xr:uid="{00000000-0005-0000-0000-000075600000}"/>
    <cellStyle name="Normal 2 2 4 9 4 8" xfId="24694" xr:uid="{00000000-0005-0000-0000-000076600000}"/>
    <cellStyle name="Normal 2 2 4 9 4 9" xfId="24695" xr:uid="{00000000-0005-0000-0000-000077600000}"/>
    <cellStyle name="Normal 2 2 4 9 5" xfId="24696" xr:uid="{00000000-0005-0000-0000-000078600000}"/>
    <cellStyle name="Normal 2 2 4 9 5 10" xfId="24697" xr:uid="{00000000-0005-0000-0000-000079600000}"/>
    <cellStyle name="Normal 2 2 4 9 5 2" xfId="24698" xr:uid="{00000000-0005-0000-0000-00007A600000}"/>
    <cellStyle name="Normal 2 2 4 9 5 3" xfId="24699" xr:uid="{00000000-0005-0000-0000-00007B600000}"/>
    <cellStyle name="Normal 2 2 4 9 5 4" xfId="24700" xr:uid="{00000000-0005-0000-0000-00007C600000}"/>
    <cellStyle name="Normal 2 2 4 9 5 5" xfId="24701" xr:uid="{00000000-0005-0000-0000-00007D600000}"/>
    <cellStyle name="Normal 2 2 4 9 5 6" xfId="24702" xr:uid="{00000000-0005-0000-0000-00007E600000}"/>
    <cellStyle name="Normal 2 2 4 9 5 7" xfId="24703" xr:uid="{00000000-0005-0000-0000-00007F600000}"/>
    <cellStyle name="Normal 2 2 4 9 5 8" xfId="24704" xr:uid="{00000000-0005-0000-0000-000080600000}"/>
    <cellStyle name="Normal 2 2 4 9 5 9" xfId="24705" xr:uid="{00000000-0005-0000-0000-000081600000}"/>
    <cellStyle name="Normal 2 2 4 9 6" xfId="24706" xr:uid="{00000000-0005-0000-0000-000082600000}"/>
    <cellStyle name="Normal 2 2 4 9 7" xfId="24707" xr:uid="{00000000-0005-0000-0000-000083600000}"/>
    <cellStyle name="Normal 2 2 4 9 8" xfId="24708" xr:uid="{00000000-0005-0000-0000-000084600000}"/>
    <cellStyle name="Normal 2 2 4 9 9" xfId="24709" xr:uid="{00000000-0005-0000-0000-000085600000}"/>
    <cellStyle name="Normal 2 2 40" xfId="24710" xr:uid="{00000000-0005-0000-0000-000086600000}"/>
    <cellStyle name="Normal 2 2 41" xfId="24711" xr:uid="{00000000-0005-0000-0000-000087600000}"/>
    <cellStyle name="Normal 2 2 41 10" xfId="24712" xr:uid="{00000000-0005-0000-0000-000088600000}"/>
    <cellStyle name="Normal 2 2 41 2" xfId="24713" xr:uid="{00000000-0005-0000-0000-000089600000}"/>
    <cellStyle name="Normal 2 2 41 3" xfId="24714" xr:uid="{00000000-0005-0000-0000-00008A600000}"/>
    <cellStyle name="Normal 2 2 41 4" xfId="24715" xr:uid="{00000000-0005-0000-0000-00008B600000}"/>
    <cellStyle name="Normal 2 2 41 5" xfId="24716" xr:uid="{00000000-0005-0000-0000-00008C600000}"/>
    <cellStyle name="Normal 2 2 41 6" xfId="24717" xr:uid="{00000000-0005-0000-0000-00008D600000}"/>
    <cellStyle name="Normal 2 2 41 7" xfId="24718" xr:uid="{00000000-0005-0000-0000-00008E600000}"/>
    <cellStyle name="Normal 2 2 41 8" xfId="24719" xr:uid="{00000000-0005-0000-0000-00008F600000}"/>
    <cellStyle name="Normal 2 2 41 9" xfId="24720" xr:uid="{00000000-0005-0000-0000-000090600000}"/>
    <cellStyle name="Normal 2 2 42" xfId="24721" xr:uid="{00000000-0005-0000-0000-000091600000}"/>
    <cellStyle name="Normal 2 2 43" xfId="24722" xr:uid="{00000000-0005-0000-0000-000092600000}"/>
    <cellStyle name="Normal 2 2 44" xfId="24723" xr:uid="{00000000-0005-0000-0000-000093600000}"/>
    <cellStyle name="Normal 2 2 45" xfId="24724" xr:uid="{00000000-0005-0000-0000-000094600000}"/>
    <cellStyle name="Normal 2 2 46" xfId="24725" xr:uid="{00000000-0005-0000-0000-000095600000}"/>
    <cellStyle name="Normal 2 2 47" xfId="24726" xr:uid="{00000000-0005-0000-0000-000096600000}"/>
    <cellStyle name="Normal 2 2 48" xfId="24727" xr:uid="{00000000-0005-0000-0000-000097600000}"/>
    <cellStyle name="Normal 2 2 49" xfId="24728" xr:uid="{00000000-0005-0000-0000-000098600000}"/>
    <cellStyle name="Normal 2 2 5" xfId="24729" xr:uid="{00000000-0005-0000-0000-000099600000}"/>
    <cellStyle name="Normal 2 2 5 10" xfId="24730" xr:uid="{00000000-0005-0000-0000-00009A600000}"/>
    <cellStyle name="Normal 2 2 5 10 10" xfId="24731" xr:uid="{00000000-0005-0000-0000-00009B600000}"/>
    <cellStyle name="Normal 2 2 5 10 11" xfId="24732" xr:uid="{00000000-0005-0000-0000-00009C600000}"/>
    <cellStyle name="Normal 2 2 5 10 12" xfId="24733" xr:uid="{00000000-0005-0000-0000-00009D600000}"/>
    <cellStyle name="Normal 2 2 5 10 13" xfId="24734" xr:uid="{00000000-0005-0000-0000-00009E600000}"/>
    <cellStyle name="Normal 2 2 5 10 14" xfId="24735" xr:uid="{00000000-0005-0000-0000-00009F600000}"/>
    <cellStyle name="Normal 2 2 5 10 2" xfId="24736" xr:uid="{00000000-0005-0000-0000-0000A0600000}"/>
    <cellStyle name="Normal 2 2 5 10 2 10" xfId="24737" xr:uid="{00000000-0005-0000-0000-0000A1600000}"/>
    <cellStyle name="Normal 2 2 5 10 2 2" xfId="24738" xr:uid="{00000000-0005-0000-0000-0000A2600000}"/>
    <cellStyle name="Normal 2 2 5 10 2 3" xfId="24739" xr:uid="{00000000-0005-0000-0000-0000A3600000}"/>
    <cellStyle name="Normal 2 2 5 10 2 4" xfId="24740" xr:uid="{00000000-0005-0000-0000-0000A4600000}"/>
    <cellStyle name="Normal 2 2 5 10 2 5" xfId="24741" xr:uid="{00000000-0005-0000-0000-0000A5600000}"/>
    <cellStyle name="Normal 2 2 5 10 2 6" xfId="24742" xr:uid="{00000000-0005-0000-0000-0000A6600000}"/>
    <cellStyle name="Normal 2 2 5 10 2 7" xfId="24743" xr:uid="{00000000-0005-0000-0000-0000A7600000}"/>
    <cellStyle name="Normal 2 2 5 10 2 8" xfId="24744" xr:uid="{00000000-0005-0000-0000-0000A8600000}"/>
    <cellStyle name="Normal 2 2 5 10 2 9" xfId="24745" xr:uid="{00000000-0005-0000-0000-0000A9600000}"/>
    <cellStyle name="Normal 2 2 5 10 3" xfId="24746" xr:uid="{00000000-0005-0000-0000-0000AA600000}"/>
    <cellStyle name="Normal 2 2 5 10 3 10" xfId="24747" xr:uid="{00000000-0005-0000-0000-0000AB600000}"/>
    <cellStyle name="Normal 2 2 5 10 3 2" xfId="24748" xr:uid="{00000000-0005-0000-0000-0000AC600000}"/>
    <cellStyle name="Normal 2 2 5 10 3 3" xfId="24749" xr:uid="{00000000-0005-0000-0000-0000AD600000}"/>
    <cellStyle name="Normal 2 2 5 10 3 4" xfId="24750" xr:uid="{00000000-0005-0000-0000-0000AE600000}"/>
    <cellStyle name="Normal 2 2 5 10 3 5" xfId="24751" xr:uid="{00000000-0005-0000-0000-0000AF600000}"/>
    <cellStyle name="Normal 2 2 5 10 3 6" xfId="24752" xr:uid="{00000000-0005-0000-0000-0000B0600000}"/>
    <cellStyle name="Normal 2 2 5 10 3 7" xfId="24753" xr:uid="{00000000-0005-0000-0000-0000B1600000}"/>
    <cellStyle name="Normal 2 2 5 10 3 8" xfId="24754" xr:uid="{00000000-0005-0000-0000-0000B2600000}"/>
    <cellStyle name="Normal 2 2 5 10 3 9" xfId="24755" xr:uid="{00000000-0005-0000-0000-0000B3600000}"/>
    <cellStyle name="Normal 2 2 5 10 4" xfId="24756" xr:uid="{00000000-0005-0000-0000-0000B4600000}"/>
    <cellStyle name="Normal 2 2 5 10 4 10" xfId="24757" xr:uid="{00000000-0005-0000-0000-0000B5600000}"/>
    <cellStyle name="Normal 2 2 5 10 4 2" xfId="24758" xr:uid="{00000000-0005-0000-0000-0000B6600000}"/>
    <cellStyle name="Normal 2 2 5 10 4 3" xfId="24759" xr:uid="{00000000-0005-0000-0000-0000B7600000}"/>
    <cellStyle name="Normal 2 2 5 10 4 4" xfId="24760" xr:uid="{00000000-0005-0000-0000-0000B8600000}"/>
    <cellStyle name="Normal 2 2 5 10 4 5" xfId="24761" xr:uid="{00000000-0005-0000-0000-0000B9600000}"/>
    <cellStyle name="Normal 2 2 5 10 4 6" xfId="24762" xr:uid="{00000000-0005-0000-0000-0000BA600000}"/>
    <cellStyle name="Normal 2 2 5 10 4 7" xfId="24763" xr:uid="{00000000-0005-0000-0000-0000BB600000}"/>
    <cellStyle name="Normal 2 2 5 10 4 8" xfId="24764" xr:uid="{00000000-0005-0000-0000-0000BC600000}"/>
    <cellStyle name="Normal 2 2 5 10 4 9" xfId="24765" xr:uid="{00000000-0005-0000-0000-0000BD600000}"/>
    <cellStyle name="Normal 2 2 5 10 5" xfId="24766" xr:uid="{00000000-0005-0000-0000-0000BE600000}"/>
    <cellStyle name="Normal 2 2 5 10 5 10" xfId="24767" xr:uid="{00000000-0005-0000-0000-0000BF600000}"/>
    <cellStyle name="Normal 2 2 5 10 5 2" xfId="24768" xr:uid="{00000000-0005-0000-0000-0000C0600000}"/>
    <cellStyle name="Normal 2 2 5 10 5 3" xfId="24769" xr:uid="{00000000-0005-0000-0000-0000C1600000}"/>
    <cellStyle name="Normal 2 2 5 10 5 4" xfId="24770" xr:uid="{00000000-0005-0000-0000-0000C2600000}"/>
    <cellStyle name="Normal 2 2 5 10 5 5" xfId="24771" xr:uid="{00000000-0005-0000-0000-0000C3600000}"/>
    <cellStyle name="Normal 2 2 5 10 5 6" xfId="24772" xr:uid="{00000000-0005-0000-0000-0000C4600000}"/>
    <cellStyle name="Normal 2 2 5 10 5 7" xfId="24773" xr:uid="{00000000-0005-0000-0000-0000C5600000}"/>
    <cellStyle name="Normal 2 2 5 10 5 8" xfId="24774" xr:uid="{00000000-0005-0000-0000-0000C6600000}"/>
    <cellStyle name="Normal 2 2 5 10 5 9" xfId="24775" xr:uid="{00000000-0005-0000-0000-0000C7600000}"/>
    <cellStyle name="Normal 2 2 5 10 6" xfId="24776" xr:uid="{00000000-0005-0000-0000-0000C8600000}"/>
    <cellStyle name="Normal 2 2 5 10 7" xfId="24777" xr:uid="{00000000-0005-0000-0000-0000C9600000}"/>
    <cellStyle name="Normal 2 2 5 10 8" xfId="24778" xr:uid="{00000000-0005-0000-0000-0000CA600000}"/>
    <cellStyle name="Normal 2 2 5 10 9" xfId="24779" xr:uid="{00000000-0005-0000-0000-0000CB600000}"/>
    <cellStyle name="Normal 2 2 5 11" xfId="24780" xr:uid="{00000000-0005-0000-0000-0000CC600000}"/>
    <cellStyle name="Normal 2 2 5 11 10" xfId="24781" xr:uid="{00000000-0005-0000-0000-0000CD600000}"/>
    <cellStyle name="Normal 2 2 5 11 11" xfId="24782" xr:uid="{00000000-0005-0000-0000-0000CE600000}"/>
    <cellStyle name="Normal 2 2 5 11 12" xfId="24783" xr:uid="{00000000-0005-0000-0000-0000CF600000}"/>
    <cellStyle name="Normal 2 2 5 11 13" xfId="24784" xr:uid="{00000000-0005-0000-0000-0000D0600000}"/>
    <cellStyle name="Normal 2 2 5 11 14" xfId="24785" xr:uid="{00000000-0005-0000-0000-0000D1600000}"/>
    <cellStyle name="Normal 2 2 5 11 2" xfId="24786" xr:uid="{00000000-0005-0000-0000-0000D2600000}"/>
    <cellStyle name="Normal 2 2 5 11 2 10" xfId="24787" xr:uid="{00000000-0005-0000-0000-0000D3600000}"/>
    <cellStyle name="Normal 2 2 5 11 2 2" xfId="24788" xr:uid="{00000000-0005-0000-0000-0000D4600000}"/>
    <cellStyle name="Normal 2 2 5 11 2 3" xfId="24789" xr:uid="{00000000-0005-0000-0000-0000D5600000}"/>
    <cellStyle name="Normal 2 2 5 11 2 4" xfId="24790" xr:uid="{00000000-0005-0000-0000-0000D6600000}"/>
    <cellStyle name="Normal 2 2 5 11 2 5" xfId="24791" xr:uid="{00000000-0005-0000-0000-0000D7600000}"/>
    <cellStyle name="Normal 2 2 5 11 2 6" xfId="24792" xr:uid="{00000000-0005-0000-0000-0000D8600000}"/>
    <cellStyle name="Normal 2 2 5 11 2 7" xfId="24793" xr:uid="{00000000-0005-0000-0000-0000D9600000}"/>
    <cellStyle name="Normal 2 2 5 11 2 8" xfId="24794" xr:uid="{00000000-0005-0000-0000-0000DA600000}"/>
    <cellStyle name="Normal 2 2 5 11 2 9" xfId="24795" xr:uid="{00000000-0005-0000-0000-0000DB600000}"/>
    <cellStyle name="Normal 2 2 5 11 3" xfId="24796" xr:uid="{00000000-0005-0000-0000-0000DC600000}"/>
    <cellStyle name="Normal 2 2 5 11 3 10" xfId="24797" xr:uid="{00000000-0005-0000-0000-0000DD600000}"/>
    <cellStyle name="Normal 2 2 5 11 3 2" xfId="24798" xr:uid="{00000000-0005-0000-0000-0000DE600000}"/>
    <cellStyle name="Normal 2 2 5 11 3 3" xfId="24799" xr:uid="{00000000-0005-0000-0000-0000DF600000}"/>
    <cellStyle name="Normal 2 2 5 11 3 4" xfId="24800" xr:uid="{00000000-0005-0000-0000-0000E0600000}"/>
    <cellStyle name="Normal 2 2 5 11 3 5" xfId="24801" xr:uid="{00000000-0005-0000-0000-0000E1600000}"/>
    <cellStyle name="Normal 2 2 5 11 3 6" xfId="24802" xr:uid="{00000000-0005-0000-0000-0000E2600000}"/>
    <cellStyle name="Normal 2 2 5 11 3 7" xfId="24803" xr:uid="{00000000-0005-0000-0000-0000E3600000}"/>
    <cellStyle name="Normal 2 2 5 11 3 8" xfId="24804" xr:uid="{00000000-0005-0000-0000-0000E4600000}"/>
    <cellStyle name="Normal 2 2 5 11 3 9" xfId="24805" xr:uid="{00000000-0005-0000-0000-0000E5600000}"/>
    <cellStyle name="Normal 2 2 5 11 4" xfId="24806" xr:uid="{00000000-0005-0000-0000-0000E6600000}"/>
    <cellStyle name="Normal 2 2 5 11 4 10" xfId="24807" xr:uid="{00000000-0005-0000-0000-0000E7600000}"/>
    <cellStyle name="Normal 2 2 5 11 4 2" xfId="24808" xr:uid="{00000000-0005-0000-0000-0000E8600000}"/>
    <cellStyle name="Normal 2 2 5 11 4 3" xfId="24809" xr:uid="{00000000-0005-0000-0000-0000E9600000}"/>
    <cellStyle name="Normal 2 2 5 11 4 4" xfId="24810" xr:uid="{00000000-0005-0000-0000-0000EA600000}"/>
    <cellStyle name="Normal 2 2 5 11 4 5" xfId="24811" xr:uid="{00000000-0005-0000-0000-0000EB600000}"/>
    <cellStyle name="Normal 2 2 5 11 4 6" xfId="24812" xr:uid="{00000000-0005-0000-0000-0000EC600000}"/>
    <cellStyle name="Normal 2 2 5 11 4 7" xfId="24813" xr:uid="{00000000-0005-0000-0000-0000ED600000}"/>
    <cellStyle name="Normal 2 2 5 11 4 8" xfId="24814" xr:uid="{00000000-0005-0000-0000-0000EE600000}"/>
    <cellStyle name="Normal 2 2 5 11 4 9" xfId="24815" xr:uid="{00000000-0005-0000-0000-0000EF600000}"/>
    <cellStyle name="Normal 2 2 5 11 5" xfId="24816" xr:uid="{00000000-0005-0000-0000-0000F0600000}"/>
    <cellStyle name="Normal 2 2 5 11 5 10" xfId="24817" xr:uid="{00000000-0005-0000-0000-0000F1600000}"/>
    <cellStyle name="Normal 2 2 5 11 5 2" xfId="24818" xr:uid="{00000000-0005-0000-0000-0000F2600000}"/>
    <cellStyle name="Normal 2 2 5 11 5 3" xfId="24819" xr:uid="{00000000-0005-0000-0000-0000F3600000}"/>
    <cellStyle name="Normal 2 2 5 11 5 4" xfId="24820" xr:uid="{00000000-0005-0000-0000-0000F4600000}"/>
    <cellStyle name="Normal 2 2 5 11 5 5" xfId="24821" xr:uid="{00000000-0005-0000-0000-0000F5600000}"/>
    <cellStyle name="Normal 2 2 5 11 5 6" xfId="24822" xr:uid="{00000000-0005-0000-0000-0000F6600000}"/>
    <cellStyle name="Normal 2 2 5 11 5 7" xfId="24823" xr:uid="{00000000-0005-0000-0000-0000F7600000}"/>
    <cellStyle name="Normal 2 2 5 11 5 8" xfId="24824" xr:uid="{00000000-0005-0000-0000-0000F8600000}"/>
    <cellStyle name="Normal 2 2 5 11 5 9" xfId="24825" xr:uid="{00000000-0005-0000-0000-0000F9600000}"/>
    <cellStyle name="Normal 2 2 5 11 6" xfId="24826" xr:uid="{00000000-0005-0000-0000-0000FA600000}"/>
    <cellStyle name="Normal 2 2 5 11 7" xfId="24827" xr:uid="{00000000-0005-0000-0000-0000FB600000}"/>
    <cellStyle name="Normal 2 2 5 11 8" xfId="24828" xr:uid="{00000000-0005-0000-0000-0000FC600000}"/>
    <cellStyle name="Normal 2 2 5 11 9" xfId="24829" xr:uid="{00000000-0005-0000-0000-0000FD600000}"/>
    <cellStyle name="Normal 2 2 5 12" xfId="24830" xr:uid="{00000000-0005-0000-0000-0000FE600000}"/>
    <cellStyle name="Normal 2 2 5 12 10" xfId="24831" xr:uid="{00000000-0005-0000-0000-0000FF600000}"/>
    <cellStyle name="Normal 2 2 5 12 11" xfId="24832" xr:uid="{00000000-0005-0000-0000-000000610000}"/>
    <cellStyle name="Normal 2 2 5 12 12" xfId="24833" xr:uid="{00000000-0005-0000-0000-000001610000}"/>
    <cellStyle name="Normal 2 2 5 12 13" xfId="24834" xr:uid="{00000000-0005-0000-0000-000002610000}"/>
    <cellStyle name="Normal 2 2 5 12 14" xfId="24835" xr:uid="{00000000-0005-0000-0000-000003610000}"/>
    <cellStyle name="Normal 2 2 5 12 2" xfId="24836" xr:uid="{00000000-0005-0000-0000-000004610000}"/>
    <cellStyle name="Normal 2 2 5 12 2 10" xfId="24837" xr:uid="{00000000-0005-0000-0000-000005610000}"/>
    <cellStyle name="Normal 2 2 5 12 2 2" xfId="24838" xr:uid="{00000000-0005-0000-0000-000006610000}"/>
    <cellStyle name="Normal 2 2 5 12 2 3" xfId="24839" xr:uid="{00000000-0005-0000-0000-000007610000}"/>
    <cellStyle name="Normal 2 2 5 12 2 4" xfId="24840" xr:uid="{00000000-0005-0000-0000-000008610000}"/>
    <cellStyle name="Normal 2 2 5 12 2 5" xfId="24841" xr:uid="{00000000-0005-0000-0000-000009610000}"/>
    <cellStyle name="Normal 2 2 5 12 2 6" xfId="24842" xr:uid="{00000000-0005-0000-0000-00000A610000}"/>
    <cellStyle name="Normal 2 2 5 12 2 7" xfId="24843" xr:uid="{00000000-0005-0000-0000-00000B610000}"/>
    <cellStyle name="Normal 2 2 5 12 2 8" xfId="24844" xr:uid="{00000000-0005-0000-0000-00000C610000}"/>
    <cellStyle name="Normal 2 2 5 12 2 9" xfId="24845" xr:uid="{00000000-0005-0000-0000-00000D610000}"/>
    <cellStyle name="Normal 2 2 5 12 3" xfId="24846" xr:uid="{00000000-0005-0000-0000-00000E610000}"/>
    <cellStyle name="Normal 2 2 5 12 3 10" xfId="24847" xr:uid="{00000000-0005-0000-0000-00000F610000}"/>
    <cellStyle name="Normal 2 2 5 12 3 2" xfId="24848" xr:uid="{00000000-0005-0000-0000-000010610000}"/>
    <cellStyle name="Normal 2 2 5 12 3 3" xfId="24849" xr:uid="{00000000-0005-0000-0000-000011610000}"/>
    <cellStyle name="Normal 2 2 5 12 3 4" xfId="24850" xr:uid="{00000000-0005-0000-0000-000012610000}"/>
    <cellStyle name="Normal 2 2 5 12 3 5" xfId="24851" xr:uid="{00000000-0005-0000-0000-000013610000}"/>
    <cellStyle name="Normal 2 2 5 12 3 6" xfId="24852" xr:uid="{00000000-0005-0000-0000-000014610000}"/>
    <cellStyle name="Normal 2 2 5 12 3 7" xfId="24853" xr:uid="{00000000-0005-0000-0000-000015610000}"/>
    <cellStyle name="Normal 2 2 5 12 3 8" xfId="24854" xr:uid="{00000000-0005-0000-0000-000016610000}"/>
    <cellStyle name="Normal 2 2 5 12 3 9" xfId="24855" xr:uid="{00000000-0005-0000-0000-000017610000}"/>
    <cellStyle name="Normal 2 2 5 12 4" xfId="24856" xr:uid="{00000000-0005-0000-0000-000018610000}"/>
    <cellStyle name="Normal 2 2 5 12 4 10" xfId="24857" xr:uid="{00000000-0005-0000-0000-000019610000}"/>
    <cellStyle name="Normal 2 2 5 12 4 2" xfId="24858" xr:uid="{00000000-0005-0000-0000-00001A610000}"/>
    <cellStyle name="Normal 2 2 5 12 4 3" xfId="24859" xr:uid="{00000000-0005-0000-0000-00001B610000}"/>
    <cellStyle name="Normal 2 2 5 12 4 4" xfId="24860" xr:uid="{00000000-0005-0000-0000-00001C610000}"/>
    <cellStyle name="Normal 2 2 5 12 4 5" xfId="24861" xr:uid="{00000000-0005-0000-0000-00001D610000}"/>
    <cellStyle name="Normal 2 2 5 12 4 6" xfId="24862" xr:uid="{00000000-0005-0000-0000-00001E610000}"/>
    <cellStyle name="Normal 2 2 5 12 4 7" xfId="24863" xr:uid="{00000000-0005-0000-0000-00001F610000}"/>
    <cellStyle name="Normal 2 2 5 12 4 8" xfId="24864" xr:uid="{00000000-0005-0000-0000-000020610000}"/>
    <cellStyle name="Normal 2 2 5 12 4 9" xfId="24865" xr:uid="{00000000-0005-0000-0000-000021610000}"/>
    <cellStyle name="Normal 2 2 5 12 5" xfId="24866" xr:uid="{00000000-0005-0000-0000-000022610000}"/>
    <cellStyle name="Normal 2 2 5 12 5 10" xfId="24867" xr:uid="{00000000-0005-0000-0000-000023610000}"/>
    <cellStyle name="Normal 2 2 5 12 5 2" xfId="24868" xr:uid="{00000000-0005-0000-0000-000024610000}"/>
    <cellStyle name="Normal 2 2 5 12 5 3" xfId="24869" xr:uid="{00000000-0005-0000-0000-000025610000}"/>
    <cellStyle name="Normal 2 2 5 12 5 4" xfId="24870" xr:uid="{00000000-0005-0000-0000-000026610000}"/>
    <cellStyle name="Normal 2 2 5 12 5 5" xfId="24871" xr:uid="{00000000-0005-0000-0000-000027610000}"/>
    <cellStyle name="Normal 2 2 5 12 5 6" xfId="24872" xr:uid="{00000000-0005-0000-0000-000028610000}"/>
    <cellStyle name="Normal 2 2 5 12 5 7" xfId="24873" xr:uid="{00000000-0005-0000-0000-000029610000}"/>
    <cellStyle name="Normal 2 2 5 12 5 8" xfId="24874" xr:uid="{00000000-0005-0000-0000-00002A610000}"/>
    <cellStyle name="Normal 2 2 5 12 5 9" xfId="24875" xr:uid="{00000000-0005-0000-0000-00002B610000}"/>
    <cellStyle name="Normal 2 2 5 12 6" xfId="24876" xr:uid="{00000000-0005-0000-0000-00002C610000}"/>
    <cellStyle name="Normal 2 2 5 12 7" xfId="24877" xr:uid="{00000000-0005-0000-0000-00002D610000}"/>
    <cellStyle name="Normal 2 2 5 12 8" xfId="24878" xr:uid="{00000000-0005-0000-0000-00002E610000}"/>
    <cellStyle name="Normal 2 2 5 12 9" xfId="24879" xr:uid="{00000000-0005-0000-0000-00002F610000}"/>
    <cellStyle name="Normal 2 2 5 13" xfId="24880" xr:uid="{00000000-0005-0000-0000-000030610000}"/>
    <cellStyle name="Normal 2 2 5 13 10" xfId="24881" xr:uid="{00000000-0005-0000-0000-000031610000}"/>
    <cellStyle name="Normal 2 2 5 13 11" xfId="24882" xr:uid="{00000000-0005-0000-0000-000032610000}"/>
    <cellStyle name="Normal 2 2 5 13 12" xfId="24883" xr:uid="{00000000-0005-0000-0000-000033610000}"/>
    <cellStyle name="Normal 2 2 5 13 13" xfId="24884" xr:uid="{00000000-0005-0000-0000-000034610000}"/>
    <cellStyle name="Normal 2 2 5 13 14" xfId="24885" xr:uid="{00000000-0005-0000-0000-000035610000}"/>
    <cellStyle name="Normal 2 2 5 13 2" xfId="24886" xr:uid="{00000000-0005-0000-0000-000036610000}"/>
    <cellStyle name="Normal 2 2 5 13 2 10" xfId="24887" xr:uid="{00000000-0005-0000-0000-000037610000}"/>
    <cellStyle name="Normal 2 2 5 13 2 2" xfId="24888" xr:uid="{00000000-0005-0000-0000-000038610000}"/>
    <cellStyle name="Normal 2 2 5 13 2 3" xfId="24889" xr:uid="{00000000-0005-0000-0000-000039610000}"/>
    <cellStyle name="Normal 2 2 5 13 2 4" xfId="24890" xr:uid="{00000000-0005-0000-0000-00003A610000}"/>
    <cellStyle name="Normal 2 2 5 13 2 5" xfId="24891" xr:uid="{00000000-0005-0000-0000-00003B610000}"/>
    <cellStyle name="Normal 2 2 5 13 2 6" xfId="24892" xr:uid="{00000000-0005-0000-0000-00003C610000}"/>
    <cellStyle name="Normal 2 2 5 13 2 7" xfId="24893" xr:uid="{00000000-0005-0000-0000-00003D610000}"/>
    <cellStyle name="Normal 2 2 5 13 2 8" xfId="24894" xr:uid="{00000000-0005-0000-0000-00003E610000}"/>
    <cellStyle name="Normal 2 2 5 13 2 9" xfId="24895" xr:uid="{00000000-0005-0000-0000-00003F610000}"/>
    <cellStyle name="Normal 2 2 5 13 3" xfId="24896" xr:uid="{00000000-0005-0000-0000-000040610000}"/>
    <cellStyle name="Normal 2 2 5 13 3 10" xfId="24897" xr:uid="{00000000-0005-0000-0000-000041610000}"/>
    <cellStyle name="Normal 2 2 5 13 3 2" xfId="24898" xr:uid="{00000000-0005-0000-0000-000042610000}"/>
    <cellStyle name="Normal 2 2 5 13 3 3" xfId="24899" xr:uid="{00000000-0005-0000-0000-000043610000}"/>
    <cellStyle name="Normal 2 2 5 13 3 4" xfId="24900" xr:uid="{00000000-0005-0000-0000-000044610000}"/>
    <cellStyle name="Normal 2 2 5 13 3 5" xfId="24901" xr:uid="{00000000-0005-0000-0000-000045610000}"/>
    <cellStyle name="Normal 2 2 5 13 3 6" xfId="24902" xr:uid="{00000000-0005-0000-0000-000046610000}"/>
    <cellStyle name="Normal 2 2 5 13 3 7" xfId="24903" xr:uid="{00000000-0005-0000-0000-000047610000}"/>
    <cellStyle name="Normal 2 2 5 13 3 8" xfId="24904" xr:uid="{00000000-0005-0000-0000-000048610000}"/>
    <cellStyle name="Normal 2 2 5 13 3 9" xfId="24905" xr:uid="{00000000-0005-0000-0000-000049610000}"/>
    <cellStyle name="Normal 2 2 5 13 4" xfId="24906" xr:uid="{00000000-0005-0000-0000-00004A610000}"/>
    <cellStyle name="Normal 2 2 5 13 4 10" xfId="24907" xr:uid="{00000000-0005-0000-0000-00004B610000}"/>
    <cellStyle name="Normal 2 2 5 13 4 2" xfId="24908" xr:uid="{00000000-0005-0000-0000-00004C610000}"/>
    <cellStyle name="Normal 2 2 5 13 4 3" xfId="24909" xr:uid="{00000000-0005-0000-0000-00004D610000}"/>
    <cellStyle name="Normal 2 2 5 13 4 4" xfId="24910" xr:uid="{00000000-0005-0000-0000-00004E610000}"/>
    <cellStyle name="Normal 2 2 5 13 4 5" xfId="24911" xr:uid="{00000000-0005-0000-0000-00004F610000}"/>
    <cellStyle name="Normal 2 2 5 13 4 6" xfId="24912" xr:uid="{00000000-0005-0000-0000-000050610000}"/>
    <cellStyle name="Normal 2 2 5 13 4 7" xfId="24913" xr:uid="{00000000-0005-0000-0000-000051610000}"/>
    <cellStyle name="Normal 2 2 5 13 4 8" xfId="24914" xr:uid="{00000000-0005-0000-0000-000052610000}"/>
    <cellStyle name="Normal 2 2 5 13 4 9" xfId="24915" xr:uid="{00000000-0005-0000-0000-000053610000}"/>
    <cellStyle name="Normal 2 2 5 13 5" xfId="24916" xr:uid="{00000000-0005-0000-0000-000054610000}"/>
    <cellStyle name="Normal 2 2 5 13 5 10" xfId="24917" xr:uid="{00000000-0005-0000-0000-000055610000}"/>
    <cellStyle name="Normal 2 2 5 13 5 2" xfId="24918" xr:uid="{00000000-0005-0000-0000-000056610000}"/>
    <cellStyle name="Normal 2 2 5 13 5 3" xfId="24919" xr:uid="{00000000-0005-0000-0000-000057610000}"/>
    <cellStyle name="Normal 2 2 5 13 5 4" xfId="24920" xr:uid="{00000000-0005-0000-0000-000058610000}"/>
    <cellStyle name="Normal 2 2 5 13 5 5" xfId="24921" xr:uid="{00000000-0005-0000-0000-000059610000}"/>
    <cellStyle name="Normal 2 2 5 13 5 6" xfId="24922" xr:uid="{00000000-0005-0000-0000-00005A610000}"/>
    <cellStyle name="Normal 2 2 5 13 5 7" xfId="24923" xr:uid="{00000000-0005-0000-0000-00005B610000}"/>
    <cellStyle name="Normal 2 2 5 13 5 8" xfId="24924" xr:uid="{00000000-0005-0000-0000-00005C610000}"/>
    <cellStyle name="Normal 2 2 5 13 5 9" xfId="24925" xr:uid="{00000000-0005-0000-0000-00005D610000}"/>
    <cellStyle name="Normal 2 2 5 13 6" xfId="24926" xr:uid="{00000000-0005-0000-0000-00005E610000}"/>
    <cellStyle name="Normal 2 2 5 13 7" xfId="24927" xr:uid="{00000000-0005-0000-0000-00005F610000}"/>
    <cellStyle name="Normal 2 2 5 13 8" xfId="24928" xr:uid="{00000000-0005-0000-0000-000060610000}"/>
    <cellStyle name="Normal 2 2 5 13 9" xfId="24929" xr:uid="{00000000-0005-0000-0000-000061610000}"/>
    <cellStyle name="Normal 2 2 5 14" xfId="24930" xr:uid="{00000000-0005-0000-0000-000062610000}"/>
    <cellStyle name="Normal 2 2 5 14 10" xfId="24931" xr:uid="{00000000-0005-0000-0000-000063610000}"/>
    <cellStyle name="Normal 2 2 5 14 11" xfId="24932" xr:uid="{00000000-0005-0000-0000-000064610000}"/>
    <cellStyle name="Normal 2 2 5 14 12" xfId="24933" xr:uid="{00000000-0005-0000-0000-000065610000}"/>
    <cellStyle name="Normal 2 2 5 14 13" xfId="24934" xr:uid="{00000000-0005-0000-0000-000066610000}"/>
    <cellStyle name="Normal 2 2 5 14 14" xfId="24935" xr:uid="{00000000-0005-0000-0000-000067610000}"/>
    <cellStyle name="Normal 2 2 5 14 2" xfId="24936" xr:uid="{00000000-0005-0000-0000-000068610000}"/>
    <cellStyle name="Normal 2 2 5 14 2 10" xfId="24937" xr:uid="{00000000-0005-0000-0000-000069610000}"/>
    <cellStyle name="Normal 2 2 5 14 2 2" xfId="24938" xr:uid="{00000000-0005-0000-0000-00006A610000}"/>
    <cellStyle name="Normal 2 2 5 14 2 3" xfId="24939" xr:uid="{00000000-0005-0000-0000-00006B610000}"/>
    <cellStyle name="Normal 2 2 5 14 2 4" xfId="24940" xr:uid="{00000000-0005-0000-0000-00006C610000}"/>
    <cellStyle name="Normal 2 2 5 14 2 5" xfId="24941" xr:uid="{00000000-0005-0000-0000-00006D610000}"/>
    <cellStyle name="Normal 2 2 5 14 2 6" xfId="24942" xr:uid="{00000000-0005-0000-0000-00006E610000}"/>
    <cellStyle name="Normal 2 2 5 14 2 7" xfId="24943" xr:uid="{00000000-0005-0000-0000-00006F610000}"/>
    <cellStyle name="Normal 2 2 5 14 2 8" xfId="24944" xr:uid="{00000000-0005-0000-0000-000070610000}"/>
    <cellStyle name="Normal 2 2 5 14 2 9" xfId="24945" xr:uid="{00000000-0005-0000-0000-000071610000}"/>
    <cellStyle name="Normal 2 2 5 14 3" xfId="24946" xr:uid="{00000000-0005-0000-0000-000072610000}"/>
    <cellStyle name="Normal 2 2 5 14 3 10" xfId="24947" xr:uid="{00000000-0005-0000-0000-000073610000}"/>
    <cellStyle name="Normal 2 2 5 14 3 2" xfId="24948" xr:uid="{00000000-0005-0000-0000-000074610000}"/>
    <cellStyle name="Normal 2 2 5 14 3 3" xfId="24949" xr:uid="{00000000-0005-0000-0000-000075610000}"/>
    <cellStyle name="Normal 2 2 5 14 3 4" xfId="24950" xr:uid="{00000000-0005-0000-0000-000076610000}"/>
    <cellStyle name="Normal 2 2 5 14 3 5" xfId="24951" xr:uid="{00000000-0005-0000-0000-000077610000}"/>
    <cellStyle name="Normal 2 2 5 14 3 6" xfId="24952" xr:uid="{00000000-0005-0000-0000-000078610000}"/>
    <cellStyle name="Normal 2 2 5 14 3 7" xfId="24953" xr:uid="{00000000-0005-0000-0000-000079610000}"/>
    <cellStyle name="Normal 2 2 5 14 3 8" xfId="24954" xr:uid="{00000000-0005-0000-0000-00007A610000}"/>
    <cellStyle name="Normal 2 2 5 14 3 9" xfId="24955" xr:uid="{00000000-0005-0000-0000-00007B610000}"/>
    <cellStyle name="Normal 2 2 5 14 4" xfId="24956" xr:uid="{00000000-0005-0000-0000-00007C610000}"/>
    <cellStyle name="Normal 2 2 5 14 4 10" xfId="24957" xr:uid="{00000000-0005-0000-0000-00007D610000}"/>
    <cellStyle name="Normal 2 2 5 14 4 2" xfId="24958" xr:uid="{00000000-0005-0000-0000-00007E610000}"/>
    <cellStyle name="Normal 2 2 5 14 4 3" xfId="24959" xr:uid="{00000000-0005-0000-0000-00007F610000}"/>
    <cellStyle name="Normal 2 2 5 14 4 4" xfId="24960" xr:uid="{00000000-0005-0000-0000-000080610000}"/>
    <cellStyle name="Normal 2 2 5 14 4 5" xfId="24961" xr:uid="{00000000-0005-0000-0000-000081610000}"/>
    <cellStyle name="Normal 2 2 5 14 4 6" xfId="24962" xr:uid="{00000000-0005-0000-0000-000082610000}"/>
    <cellStyle name="Normal 2 2 5 14 4 7" xfId="24963" xr:uid="{00000000-0005-0000-0000-000083610000}"/>
    <cellStyle name="Normal 2 2 5 14 4 8" xfId="24964" xr:uid="{00000000-0005-0000-0000-000084610000}"/>
    <cellStyle name="Normal 2 2 5 14 4 9" xfId="24965" xr:uid="{00000000-0005-0000-0000-000085610000}"/>
    <cellStyle name="Normal 2 2 5 14 5" xfId="24966" xr:uid="{00000000-0005-0000-0000-000086610000}"/>
    <cellStyle name="Normal 2 2 5 14 5 10" xfId="24967" xr:uid="{00000000-0005-0000-0000-000087610000}"/>
    <cellStyle name="Normal 2 2 5 14 5 2" xfId="24968" xr:uid="{00000000-0005-0000-0000-000088610000}"/>
    <cellStyle name="Normal 2 2 5 14 5 3" xfId="24969" xr:uid="{00000000-0005-0000-0000-000089610000}"/>
    <cellStyle name="Normal 2 2 5 14 5 4" xfId="24970" xr:uid="{00000000-0005-0000-0000-00008A610000}"/>
    <cellStyle name="Normal 2 2 5 14 5 5" xfId="24971" xr:uid="{00000000-0005-0000-0000-00008B610000}"/>
    <cellStyle name="Normal 2 2 5 14 5 6" xfId="24972" xr:uid="{00000000-0005-0000-0000-00008C610000}"/>
    <cellStyle name="Normal 2 2 5 14 5 7" xfId="24973" xr:uid="{00000000-0005-0000-0000-00008D610000}"/>
    <cellStyle name="Normal 2 2 5 14 5 8" xfId="24974" xr:uid="{00000000-0005-0000-0000-00008E610000}"/>
    <cellStyle name="Normal 2 2 5 14 5 9" xfId="24975" xr:uid="{00000000-0005-0000-0000-00008F610000}"/>
    <cellStyle name="Normal 2 2 5 14 6" xfId="24976" xr:uid="{00000000-0005-0000-0000-000090610000}"/>
    <cellStyle name="Normal 2 2 5 14 7" xfId="24977" xr:uid="{00000000-0005-0000-0000-000091610000}"/>
    <cellStyle name="Normal 2 2 5 14 8" xfId="24978" xr:uid="{00000000-0005-0000-0000-000092610000}"/>
    <cellStyle name="Normal 2 2 5 14 9" xfId="24979" xr:uid="{00000000-0005-0000-0000-000093610000}"/>
    <cellStyle name="Normal 2 2 5 15" xfId="24980" xr:uid="{00000000-0005-0000-0000-000094610000}"/>
    <cellStyle name="Normal 2 2 5 15 10" xfId="24981" xr:uid="{00000000-0005-0000-0000-000095610000}"/>
    <cellStyle name="Normal 2 2 5 15 11" xfId="24982" xr:uid="{00000000-0005-0000-0000-000096610000}"/>
    <cellStyle name="Normal 2 2 5 15 12" xfId="24983" xr:uid="{00000000-0005-0000-0000-000097610000}"/>
    <cellStyle name="Normal 2 2 5 15 13" xfId="24984" xr:uid="{00000000-0005-0000-0000-000098610000}"/>
    <cellStyle name="Normal 2 2 5 15 14" xfId="24985" xr:uid="{00000000-0005-0000-0000-000099610000}"/>
    <cellStyle name="Normal 2 2 5 15 2" xfId="24986" xr:uid="{00000000-0005-0000-0000-00009A610000}"/>
    <cellStyle name="Normal 2 2 5 15 2 10" xfId="24987" xr:uid="{00000000-0005-0000-0000-00009B610000}"/>
    <cellStyle name="Normal 2 2 5 15 2 2" xfId="24988" xr:uid="{00000000-0005-0000-0000-00009C610000}"/>
    <cellStyle name="Normal 2 2 5 15 2 3" xfId="24989" xr:uid="{00000000-0005-0000-0000-00009D610000}"/>
    <cellStyle name="Normal 2 2 5 15 2 4" xfId="24990" xr:uid="{00000000-0005-0000-0000-00009E610000}"/>
    <cellStyle name="Normal 2 2 5 15 2 5" xfId="24991" xr:uid="{00000000-0005-0000-0000-00009F610000}"/>
    <cellStyle name="Normal 2 2 5 15 2 6" xfId="24992" xr:uid="{00000000-0005-0000-0000-0000A0610000}"/>
    <cellStyle name="Normal 2 2 5 15 2 7" xfId="24993" xr:uid="{00000000-0005-0000-0000-0000A1610000}"/>
    <cellStyle name="Normal 2 2 5 15 2 8" xfId="24994" xr:uid="{00000000-0005-0000-0000-0000A2610000}"/>
    <cellStyle name="Normal 2 2 5 15 2 9" xfId="24995" xr:uid="{00000000-0005-0000-0000-0000A3610000}"/>
    <cellStyle name="Normal 2 2 5 15 3" xfId="24996" xr:uid="{00000000-0005-0000-0000-0000A4610000}"/>
    <cellStyle name="Normal 2 2 5 15 3 10" xfId="24997" xr:uid="{00000000-0005-0000-0000-0000A5610000}"/>
    <cellStyle name="Normal 2 2 5 15 3 2" xfId="24998" xr:uid="{00000000-0005-0000-0000-0000A6610000}"/>
    <cellStyle name="Normal 2 2 5 15 3 3" xfId="24999" xr:uid="{00000000-0005-0000-0000-0000A7610000}"/>
    <cellStyle name="Normal 2 2 5 15 3 4" xfId="25000" xr:uid="{00000000-0005-0000-0000-0000A8610000}"/>
    <cellStyle name="Normal 2 2 5 15 3 5" xfId="25001" xr:uid="{00000000-0005-0000-0000-0000A9610000}"/>
    <cellStyle name="Normal 2 2 5 15 3 6" xfId="25002" xr:uid="{00000000-0005-0000-0000-0000AA610000}"/>
    <cellStyle name="Normal 2 2 5 15 3 7" xfId="25003" xr:uid="{00000000-0005-0000-0000-0000AB610000}"/>
    <cellStyle name="Normal 2 2 5 15 3 8" xfId="25004" xr:uid="{00000000-0005-0000-0000-0000AC610000}"/>
    <cellStyle name="Normal 2 2 5 15 3 9" xfId="25005" xr:uid="{00000000-0005-0000-0000-0000AD610000}"/>
    <cellStyle name="Normal 2 2 5 15 4" xfId="25006" xr:uid="{00000000-0005-0000-0000-0000AE610000}"/>
    <cellStyle name="Normal 2 2 5 15 4 10" xfId="25007" xr:uid="{00000000-0005-0000-0000-0000AF610000}"/>
    <cellStyle name="Normal 2 2 5 15 4 2" xfId="25008" xr:uid="{00000000-0005-0000-0000-0000B0610000}"/>
    <cellStyle name="Normal 2 2 5 15 4 3" xfId="25009" xr:uid="{00000000-0005-0000-0000-0000B1610000}"/>
    <cellStyle name="Normal 2 2 5 15 4 4" xfId="25010" xr:uid="{00000000-0005-0000-0000-0000B2610000}"/>
    <cellStyle name="Normal 2 2 5 15 4 5" xfId="25011" xr:uid="{00000000-0005-0000-0000-0000B3610000}"/>
    <cellStyle name="Normal 2 2 5 15 4 6" xfId="25012" xr:uid="{00000000-0005-0000-0000-0000B4610000}"/>
    <cellStyle name="Normal 2 2 5 15 4 7" xfId="25013" xr:uid="{00000000-0005-0000-0000-0000B5610000}"/>
    <cellStyle name="Normal 2 2 5 15 4 8" xfId="25014" xr:uid="{00000000-0005-0000-0000-0000B6610000}"/>
    <cellStyle name="Normal 2 2 5 15 4 9" xfId="25015" xr:uid="{00000000-0005-0000-0000-0000B7610000}"/>
    <cellStyle name="Normal 2 2 5 15 5" xfId="25016" xr:uid="{00000000-0005-0000-0000-0000B8610000}"/>
    <cellStyle name="Normal 2 2 5 15 5 10" xfId="25017" xr:uid="{00000000-0005-0000-0000-0000B9610000}"/>
    <cellStyle name="Normal 2 2 5 15 5 2" xfId="25018" xr:uid="{00000000-0005-0000-0000-0000BA610000}"/>
    <cellStyle name="Normal 2 2 5 15 5 3" xfId="25019" xr:uid="{00000000-0005-0000-0000-0000BB610000}"/>
    <cellStyle name="Normal 2 2 5 15 5 4" xfId="25020" xr:uid="{00000000-0005-0000-0000-0000BC610000}"/>
    <cellStyle name="Normal 2 2 5 15 5 5" xfId="25021" xr:uid="{00000000-0005-0000-0000-0000BD610000}"/>
    <cellStyle name="Normal 2 2 5 15 5 6" xfId="25022" xr:uid="{00000000-0005-0000-0000-0000BE610000}"/>
    <cellStyle name="Normal 2 2 5 15 5 7" xfId="25023" xr:uid="{00000000-0005-0000-0000-0000BF610000}"/>
    <cellStyle name="Normal 2 2 5 15 5 8" xfId="25024" xr:uid="{00000000-0005-0000-0000-0000C0610000}"/>
    <cellStyle name="Normal 2 2 5 15 5 9" xfId="25025" xr:uid="{00000000-0005-0000-0000-0000C1610000}"/>
    <cellStyle name="Normal 2 2 5 15 6" xfId="25026" xr:uid="{00000000-0005-0000-0000-0000C2610000}"/>
    <cellStyle name="Normal 2 2 5 15 7" xfId="25027" xr:uid="{00000000-0005-0000-0000-0000C3610000}"/>
    <cellStyle name="Normal 2 2 5 15 8" xfId="25028" xr:uid="{00000000-0005-0000-0000-0000C4610000}"/>
    <cellStyle name="Normal 2 2 5 15 9" xfId="25029" xr:uid="{00000000-0005-0000-0000-0000C5610000}"/>
    <cellStyle name="Normal 2 2 5 16" xfId="25030" xr:uid="{00000000-0005-0000-0000-0000C6610000}"/>
    <cellStyle name="Normal 2 2 5 16 10" xfId="25031" xr:uid="{00000000-0005-0000-0000-0000C7610000}"/>
    <cellStyle name="Normal 2 2 5 16 11" xfId="25032" xr:uid="{00000000-0005-0000-0000-0000C8610000}"/>
    <cellStyle name="Normal 2 2 5 16 12" xfId="25033" xr:uid="{00000000-0005-0000-0000-0000C9610000}"/>
    <cellStyle name="Normal 2 2 5 16 13" xfId="25034" xr:uid="{00000000-0005-0000-0000-0000CA610000}"/>
    <cellStyle name="Normal 2 2 5 16 14" xfId="25035" xr:uid="{00000000-0005-0000-0000-0000CB610000}"/>
    <cellStyle name="Normal 2 2 5 16 2" xfId="25036" xr:uid="{00000000-0005-0000-0000-0000CC610000}"/>
    <cellStyle name="Normal 2 2 5 16 2 10" xfId="25037" xr:uid="{00000000-0005-0000-0000-0000CD610000}"/>
    <cellStyle name="Normal 2 2 5 16 2 2" xfId="25038" xr:uid="{00000000-0005-0000-0000-0000CE610000}"/>
    <cellStyle name="Normal 2 2 5 16 2 3" xfId="25039" xr:uid="{00000000-0005-0000-0000-0000CF610000}"/>
    <cellStyle name="Normal 2 2 5 16 2 4" xfId="25040" xr:uid="{00000000-0005-0000-0000-0000D0610000}"/>
    <cellStyle name="Normal 2 2 5 16 2 5" xfId="25041" xr:uid="{00000000-0005-0000-0000-0000D1610000}"/>
    <cellStyle name="Normal 2 2 5 16 2 6" xfId="25042" xr:uid="{00000000-0005-0000-0000-0000D2610000}"/>
    <cellStyle name="Normal 2 2 5 16 2 7" xfId="25043" xr:uid="{00000000-0005-0000-0000-0000D3610000}"/>
    <cellStyle name="Normal 2 2 5 16 2 8" xfId="25044" xr:uid="{00000000-0005-0000-0000-0000D4610000}"/>
    <cellStyle name="Normal 2 2 5 16 2 9" xfId="25045" xr:uid="{00000000-0005-0000-0000-0000D5610000}"/>
    <cellStyle name="Normal 2 2 5 16 3" xfId="25046" xr:uid="{00000000-0005-0000-0000-0000D6610000}"/>
    <cellStyle name="Normal 2 2 5 16 3 10" xfId="25047" xr:uid="{00000000-0005-0000-0000-0000D7610000}"/>
    <cellStyle name="Normal 2 2 5 16 3 2" xfId="25048" xr:uid="{00000000-0005-0000-0000-0000D8610000}"/>
    <cellStyle name="Normal 2 2 5 16 3 3" xfId="25049" xr:uid="{00000000-0005-0000-0000-0000D9610000}"/>
    <cellStyle name="Normal 2 2 5 16 3 4" xfId="25050" xr:uid="{00000000-0005-0000-0000-0000DA610000}"/>
    <cellStyle name="Normal 2 2 5 16 3 5" xfId="25051" xr:uid="{00000000-0005-0000-0000-0000DB610000}"/>
    <cellStyle name="Normal 2 2 5 16 3 6" xfId="25052" xr:uid="{00000000-0005-0000-0000-0000DC610000}"/>
    <cellStyle name="Normal 2 2 5 16 3 7" xfId="25053" xr:uid="{00000000-0005-0000-0000-0000DD610000}"/>
    <cellStyle name="Normal 2 2 5 16 3 8" xfId="25054" xr:uid="{00000000-0005-0000-0000-0000DE610000}"/>
    <cellStyle name="Normal 2 2 5 16 3 9" xfId="25055" xr:uid="{00000000-0005-0000-0000-0000DF610000}"/>
    <cellStyle name="Normal 2 2 5 16 4" xfId="25056" xr:uid="{00000000-0005-0000-0000-0000E0610000}"/>
    <cellStyle name="Normal 2 2 5 16 4 10" xfId="25057" xr:uid="{00000000-0005-0000-0000-0000E1610000}"/>
    <cellStyle name="Normal 2 2 5 16 4 2" xfId="25058" xr:uid="{00000000-0005-0000-0000-0000E2610000}"/>
    <cellStyle name="Normal 2 2 5 16 4 3" xfId="25059" xr:uid="{00000000-0005-0000-0000-0000E3610000}"/>
    <cellStyle name="Normal 2 2 5 16 4 4" xfId="25060" xr:uid="{00000000-0005-0000-0000-0000E4610000}"/>
    <cellStyle name="Normal 2 2 5 16 4 5" xfId="25061" xr:uid="{00000000-0005-0000-0000-0000E5610000}"/>
    <cellStyle name="Normal 2 2 5 16 4 6" xfId="25062" xr:uid="{00000000-0005-0000-0000-0000E6610000}"/>
    <cellStyle name="Normal 2 2 5 16 4 7" xfId="25063" xr:uid="{00000000-0005-0000-0000-0000E7610000}"/>
    <cellStyle name="Normal 2 2 5 16 4 8" xfId="25064" xr:uid="{00000000-0005-0000-0000-0000E8610000}"/>
    <cellStyle name="Normal 2 2 5 16 4 9" xfId="25065" xr:uid="{00000000-0005-0000-0000-0000E9610000}"/>
    <cellStyle name="Normal 2 2 5 16 5" xfId="25066" xr:uid="{00000000-0005-0000-0000-0000EA610000}"/>
    <cellStyle name="Normal 2 2 5 16 5 10" xfId="25067" xr:uid="{00000000-0005-0000-0000-0000EB610000}"/>
    <cellStyle name="Normal 2 2 5 16 5 2" xfId="25068" xr:uid="{00000000-0005-0000-0000-0000EC610000}"/>
    <cellStyle name="Normal 2 2 5 16 5 3" xfId="25069" xr:uid="{00000000-0005-0000-0000-0000ED610000}"/>
    <cellStyle name="Normal 2 2 5 16 5 4" xfId="25070" xr:uid="{00000000-0005-0000-0000-0000EE610000}"/>
    <cellStyle name="Normal 2 2 5 16 5 5" xfId="25071" xr:uid="{00000000-0005-0000-0000-0000EF610000}"/>
    <cellStyle name="Normal 2 2 5 16 5 6" xfId="25072" xr:uid="{00000000-0005-0000-0000-0000F0610000}"/>
    <cellStyle name="Normal 2 2 5 16 5 7" xfId="25073" xr:uid="{00000000-0005-0000-0000-0000F1610000}"/>
    <cellStyle name="Normal 2 2 5 16 5 8" xfId="25074" xr:uid="{00000000-0005-0000-0000-0000F2610000}"/>
    <cellStyle name="Normal 2 2 5 16 5 9" xfId="25075" xr:uid="{00000000-0005-0000-0000-0000F3610000}"/>
    <cellStyle name="Normal 2 2 5 16 6" xfId="25076" xr:uid="{00000000-0005-0000-0000-0000F4610000}"/>
    <cellStyle name="Normal 2 2 5 16 7" xfId="25077" xr:uid="{00000000-0005-0000-0000-0000F5610000}"/>
    <cellStyle name="Normal 2 2 5 16 8" xfId="25078" xr:uid="{00000000-0005-0000-0000-0000F6610000}"/>
    <cellStyle name="Normal 2 2 5 16 9" xfId="25079" xr:uid="{00000000-0005-0000-0000-0000F7610000}"/>
    <cellStyle name="Normal 2 2 5 17" xfId="25080" xr:uid="{00000000-0005-0000-0000-0000F8610000}"/>
    <cellStyle name="Normal 2 2 5 17 10" xfId="25081" xr:uid="{00000000-0005-0000-0000-0000F9610000}"/>
    <cellStyle name="Normal 2 2 5 17 11" xfId="25082" xr:uid="{00000000-0005-0000-0000-0000FA610000}"/>
    <cellStyle name="Normal 2 2 5 17 12" xfId="25083" xr:uid="{00000000-0005-0000-0000-0000FB610000}"/>
    <cellStyle name="Normal 2 2 5 17 13" xfId="25084" xr:uid="{00000000-0005-0000-0000-0000FC610000}"/>
    <cellStyle name="Normal 2 2 5 17 14" xfId="25085" xr:uid="{00000000-0005-0000-0000-0000FD610000}"/>
    <cellStyle name="Normal 2 2 5 17 2" xfId="25086" xr:uid="{00000000-0005-0000-0000-0000FE610000}"/>
    <cellStyle name="Normal 2 2 5 17 2 10" xfId="25087" xr:uid="{00000000-0005-0000-0000-0000FF610000}"/>
    <cellStyle name="Normal 2 2 5 17 2 2" xfId="25088" xr:uid="{00000000-0005-0000-0000-000000620000}"/>
    <cellStyle name="Normal 2 2 5 17 2 3" xfId="25089" xr:uid="{00000000-0005-0000-0000-000001620000}"/>
    <cellStyle name="Normal 2 2 5 17 2 4" xfId="25090" xr:uid="{00000000-0005-0000-0000-000002620000}"/>
    <cellStyle name="Normal 2 2 5 17 2 5" xfId="25091" xr:uid="{00000000-0005-0000-0000-000003620000}"/>
    <cellStyle name="Normal 2 2 5 17 2 6" xfId="25092" xr:uid="{00000000-0005-0000-0000-000004620000}"/>
    <cellStyle name="Normal 2 2 5 17 2 7" xfId="25093" xr:uid="{00000000-0005-0000-0000-000005620000}"/>
    <cellStyle name="Normal 2 2 5 17 2 8" xfId="25094" xr:uid="{00000000-0005-0000-0000-000006620000}"/>
    <cellStyle name="Normal 2 2 5 17 2 9" xfId="25095" xr:uid="{00000000-0005-0000-0000-000007620000}"/>
    <cellStyle name="Normal 2 2 5 17 3" xfId="25096" xr:uid="{00000000-0005-0000-0000-000008620000}"/>
    <cellStyle name="Normal 2 2 5 17 3 10" xfId="25097" xr:uid="{00000000-0005-0000-0000-000009620000}"/>
    <cellStyle name="Normal 2 2 5 17 3 2" xfId="25098" xr:uid="{00000000-0005-0000-0000-00000A620000}"/>
    <cellStyle name="Normal 2 2 5 17 3 3" xfId="25099" xr:uid="{00000000-0005-0000-0000-00000B620000}"/>
    <cellStyle name="Normal 2 2 5 17 3 4" xfId="25100" xr:uid="{00000000-0005-0000-0000-00000C620000}"/>
    <cellStyle name="Normal 2 2 5 17 3 5" xfId="25101" xr:uid="{00000000-0005-0000-0000-00000D620000}"/>
    <cellStyle name="Normal 2 2 5 17 3 6" xfId="25102" xr:uid="{00000000-0005-0000-0000-00000E620000}"/>
    <cellStyle name="Normal 2 2 5 17 3 7" xfId="25103" xr:uid="{00000000-0005-0000-0000-00000F620000}"/>
    <cellStyle name="Normal 2 2 5 17 3 8" xfId="25104" xr:uid="{00000000-0005-0000-0000-000010620000}"/>
    <cellStyle name="Normal 2 2 5 17 3 9" xfId="25105" xr:uid="{00000000-0005-0000-0000-000011620000}"/>
    <cellStyle name="Normal 2 2 5 17 4" xfId="25106" xr:uid="{00000000-0005-0000-0000-000012620000}"/>
    <cellStyle name="Normal 2 2 5 17 4 10" xfId="25107" xr:uid="{00000000-0005-0000-0000-000013620000}"/>
    <cellStyle name="Normal 2 2 5 17 4 2" xfId="25108" xr:uid="{00000000-0005-0000-0000-000014620000}"/>
    <cellStyle name="Normal 2 2 5 17 4 3" xfId="25109" xr:uid="{00000000-0005-0000-0000-000015620000}"/>
    <cellStyle name="Normal 2 2 5 17 4 4" xfId="25110" xr:uid="{00000000-0005-0000-0000-000016620000}"/>
    <cellStyle name="Normal 2 2 5 17 4 5" xfId="25111" xr:uid="{00000000-0005-0000-0000-000017620000}"/>
    <cellStyle name="Normal 2 2 5 17 4 6" xfId="25112" xr:uid="{00000000-0005-0000-0000-000018620000}"/>
    <cellStyle name="Normal 2 2 5 17 4 7" xfId="25113" xr:uid="{00000000-0005-0000-0000-000019620000}"/>
    <cellStyle name="Normal 2 2 5 17 4 8" xfId="25114" xr:uid="{00000000-0005-0000-0000-00001A620000}"/>
    <cellStyle name="Normal 2 2 5 17 4 9" xfId="25115" xr:uid="{00000000-0005-0000-0000-00001B620000}"/>
    <cellStyle name="Normal 2 2 5 17 5" xfId="25116" xr:uid="{00000000-0005-0000-0000-00001C620000}"/>
    <cellStyle name="Normal 2 2 5 17 5 10" xfId="25117" xr:uid="{00000000-0005-0000-0000-00001D620000}"/>
    <cellStyle name="Normal 2 2 5 17 5 2" xfId="25118" xr:uid="{00000000-0005-0000-0000-00001E620000}"/>
    <cellStyle name="Normal 2 2 5 17 5 3" xfId="25119" xr:uid="{00000000-0005-0000-0000-00001F620000}"/>
    <cellStyle name="Normal 2 2 5 17 5 4" xfId="25120" xr:uid="{00000000-0005-0000-0000-000020620000}"/>
    <cellStyle name="Normal 2 2 5 17 5 5" xfId="25121" xr:uid="{00000000-0005-0000-0000-000021620000}"/>
    <cellStyle name="Normal 2 2 5 17 5 6" xfId="25122" xr:uid="{00000000-0005-0000-0000-000022620000}"/>
    <cellStyle name="Normal 2 2 5 17 5 7" xfId="25123" xr:uid="{00000000-0005-0000-0000-000023620000}"/>
    <cellStyle name="Normal 2 2 5 17 5 8" xfId="25124" xr:uid="{00000000-0005-0000-0000-000024620000}"/>
    <cellStyle name="Normal 2 2 5 17 5 9" xfId="25125" xr:uid="{00000000-0005-0000-0000-000025620000}"/>
    <cellStyle name="Normal 2 2 5 17 6" xfId="25126" xr:uid="{00000000-0005-0000-0000-000026620000}"/>
    <cellStyle name="Normal 2 2 5 17 7" xfId="25127" xr:uid="{00000000-0005-0000-0000-000027620000}"/>
    <cellStyle name="Normal 2 2 5 17 8" xfId="25128" xr:uid="{00000000-0005-0000-0000-000028620000}"/>
    <cellStyle name="Normal 2 2 5 17 9" xfId="25129" xr:uid="{00000000-0005-0000-0000-000029620000}"/>
    <cellStyle name="Normal 2 2 5 18" xfId="25130" xr:uid="{00000000-0005-0000-0000-00002A620000}"/>
    <cellStyle name="Normal 2 2 5 18 10" xfId="25131" xr:uid="{00000000-0005-0000-0000-00002B620000}"/>
    <cellStyle name="Normal 2 2 5 18 11" xfId="25132" xr:uid="{00000000-0005-0000-0000-00002C620000}"/>
    <cellStyle name="Normal 2 2 5 18 12" xfId="25133" xr:uid="{00000000-0005-0000-0000-00002D620000}"/>
    <cellStyle name="Normal 2 2 5 18 13" xfId="25134" xr:uid="{00000000-0005-0000-0000-00002E620000}"/>
    <cellStyle name="Normal 2 2 5 18 14" xfId="25135" xr:uid="{00000000-0005-0000-0000-00002F620000}"/>
    <cellStyle name="Normal 2 2 5 18 2" xfId="25136" xr:uid="{00000000-0005-0000-0000-000030620000}"/>
    <cellStyle name="Normal 2 2 5 18 2 10" xfId="25137" xr:uid="{00000000-0005-0000-0000-000031620000}"/>
    <cellStyle name="Normal 2 2 5 18 2 2" xfId="25138" xr:uid="{00000000-0005-0000-0000-000032620000}"/>
    <cellStyle name="Normal 2 2 5 18 2 3" xfId="25139" xr:uid="{00000000-0005-0000-0000-000033620000}"/>
    <cellStyle name="Normal 2 2 5 18 2 4" xfId="25140" xr:uid="{00000000-0005-0000-0000-000034620000}"/>
    <cellStyle name="Normal 2 2 5 18 2 5" xfId="25141" xr:uid="{00000000-0005-0000-0000-000035620000}"/>
    <cellStyle name="Normal 2 2 5 18 2 6" xfId="25142" xr:uid="{00000000-0005-0000-0000-000036620000}"/>
    <cellStyle name="Normal 2 2 5 18 2 7" xfId="25143" xr:uid="{00000000-0005-0000-0000-000037620000}"/>
    <cellStyle name="Normal 2 2 5 18 2 8" xfId="25144" xr:uid="{00000000-0005-0000-0000-000038620000}"/>
    <cellStyle name="Normal 2 2 5 18 2 9" xfId="25145" xr:uid="{00000000-0005-0000-0000-000039620000}"/>
    <cellStyle name="Normal 2 2 5 18 3" xfId="25146" xr:uid="{00000000-0005-0000-0000-00003A620000}"/>
    <cellStyle name="Normal 2 2 5 18 3 10" xfId="25147" xr:uid="{00000000-0005-0000-0000-00003B620000}"/>
    <cellStyle name="Normal 2 2 5 18 3 2" xfId="25148" xr:uid="{00000000-0005-0000-0000-00003C620000}"/>
    <cellStyle name="Normal 2 2 5 18 3 3" xfId="25149" xr:uid="{00000000-0005-0000-0000-00003D620000}"/>
    <cellStyle name="Normal 2 2 5 18 3 4" xfId="25150" xr:uid="{00000000-0005-0000-0000-00003E620000}"/>
    <cellStyle name="Normal 2 2 5 18 3 5" xfId="25151" xr:uid="{00000000-0005-0000-0000-00003F620000}"/>
    <cellStyle name="Normal 2 2 5 18 3 6" xfId="25152" xr:uid="{00000000-0005-0000-0000-000040620000}"/>
    <cellStyle name="Normal 2 2 5 18 3 7" xfId="25153" xr:uid="{00000000-0005-0000-0000-000041620000}"/>
    <cellStyle name="Normal 2 2 5 18 3 8" xfId="25154" xr:uid="{00000000-0005-0000-0000-000042620000}"/>
    <cellStyle name="Normal 2 2 5 18 3 9" xfId="25155" xr:uid="{00000000-0005-0000-0000-000043620000}"/>
    <cellStyle name="Normal 2 2 5 18 4" xfId="25156" xr:uid="{00000000-0005-0000-0000-000044620000}"/>
    <cellStyle name="Normal 2 2 5 18 4 10" xfId="25157" xr:uid="{00000000-0005-0000-0000-000045620000}"/>
    <cellStyle name="Normal 2 2 5 18 4 2" xfId="25158" xr:uid="{00000000-0005-0000-0000-000046620000}"/>
    <cellStyle name="Normal 2 2 5 18 4 3" xfId="25159" xr:uid="{00000000-0005-0000-0000-000047620000}"/>
    <cellStyle name="Normal 2 2 5 18 4 4" xfId="25160" xr:uid="{00000000-0005-0000-0000-000048620000}"/>
    <cellStyle name="Normal 2 2 5 18 4 5" xfId="25161" xr:uid="{00000000-0005-0000-0000-000049620000}"/>
    <cellStyle name="Normal 2 2 5 18 4 6" xfId="25162" xr:uid="{00000000-0005-0000-0000-00004A620000}"/>
    <cellStyle name="Normal 2 2 5 18 4 7" xfId="25163" xr:uid="{00000000-0005-0000-0000-00004B620000}"/>
    <cellStyle name="Normal 2 2 5 18 4 8" xfId="25164" xr:uid="{00000000-0005-0000-0000-00004C620000}"/>
    <cellStyle name="Normal 2 2 5 18 4 9" xfId="25165" xr:uid="{00000000-0005-0000-0000-00004D620000}"/>
    <cellStyle name="Normal 2 2 5 18 5" xfId="25166" xr:uid="{00000000-0005-0000-0000-00004E620000}"/>
    <cellStyle name="Normal 2 2 5 18 5 10" xfId="25167" xr:uid="{00000000-0005-0000-0000-00004F620000}"/>
    <cellStyle name="Normal 2 2 5 18 5 2" xfId="25168" xr:uid="{00000000-0005-0000-0000-000050620000}"/>
    <cellStyle name="Normal 2 2 5 18 5 3" xfId="25169" xr:uid="{00000000-0005-0000-0000-000051620000}"/>
    <cellStyle name="Normal 2 2 5 18 5 4" xfId="25170" xr:uid="{00000000-0005-0000-0000-000052620000}"/>
    <cellStyle name="Normal 2 2 5 18 5 5" xfId="25171" xr:uid="{00000000-0005-0000-0000-000053620000}"/>
    <cellStyle name="Normal 2 2 5 18 5 6" xfId="25172" xr:uid="{00000000-0005-0000-0000-000054620000}"/>
    <cellStyle name="Normal 2 2 5 18 5 7" xfId="25173" xr:uid="{00000000-0005-0000-0000-000055620000}"/>
    <cellStyle name="Normal 2 2 5 18 5 8" xfId="25174" xr:uid="{00000000-0005-0000-0000-000056620000}"/>
    <cellStyle name="Normal 2 2 5 18 5 9" xfId="25175" xr:uid="{00000000-0005-0000-0000-000057620000}"/>
    <cellStyle name="Normal 2 2 5 18 6" xfId="25176" xr:uid="{00000000-0005-0000-0000-000058620000}"/>
    <cellStyle name="Normal 2 2 5 18 7" xfId="25177" xr:uid="{00000000-0005-0000-0000-000059620000}"/>
    <cellStyle name="Normal 2 2 5 18 8" xfId="25178" xr:uid="{00000000-0005-0000-0000-00005A620000}"/>
    <cellStyle name="Normal 2 2 5 18 9" xfId="25179" xr:uid="{00000000-0005-0000-0000-00005B620000}"/>
    <cellStyle name="Normal 2 2 5 19" xfId="25180" xr:uid="{00000000-0005-0000-0000-00005C620000}"/>
    <cellStyle name="Normal 2 2 5 19 10" xfId="25181" xr:uid="{00000000-0005-0000-0000-00005D620000}"/>
    <cellStyle name="Normal 2 2 5 19 11" xfId="25182" xr:uid="{00000000-0005-0000-0000-00005E620000}"/>
    <cellStyle name="Normal 2 2 5 19 12" xfId="25183" xr:uid="{00000000-0005-0000-0000-00005F620000}"/>
    <cellStyle name="Normal 2 2 5 19 13" xfId="25184" xr:uid="{00000000-0005-0000-0000-000060620000}"/>
    <cellStyle name="Normal 2 2 5 19 14" xfId="25185" xr:uid="{00000000-0005-0000-0000-000061620000}"/>
    <cellStyle name="Normal 2 2 5 19 2" xfId="25186" xr:uid="{00000000-0005-0000-0000-000062620000}"/>
    <cellStyle name="Normal 2 2 5 19 2 10" xfId="25187" xr:uid="{00000000-0005-0000-0000-000063620000}"/>
    <cellStyle name="Normal 2 2 5 19 2 2" xfId="25188" xr:uid="{00000000-0005-0000-0000-000064620000}"/>
    <cellStyle name="Normal 2 2 5 19 2 3" xfId="25189" xr:uid="{00000000-0005-0000-0000-000065620000}"/>
    <cellStyle name="Normal 2 2 5 19 2 4" xfId="25190" xr:uid="{00000000-0005-0000-0000-000066620000}"/>
    <cellStyle name="Normal 2 2 5 19 2 5" xfId="25191" xr:uid="{00000000-0005-0000-0000-000067620000}"/>
    <cellStyle name="Normal 2 2 5 19 2 6" xfId="25192" xr:uid="{00000000-0005-0000-0000-000068620000}"/>
    <cellStyle name="Normal 2 2 5 19 2 7" xfId="25193" xr:uid="{00000000-0005-0000-0000-000069620000}"/>
    <cellStyle name="Normal 2 2 5 19 2 8" xfId="25194" xr:uid="{00000000-0005-0000-0000-00006A620000}"/>
    <cellStyle name="Normal 2 2 5 19 2 9" xfId="25195" xr:uid="{00000000-0005-0000-0000-00006B620000}"/>
    <cellStyle name="Normal 2 2 5 19 3" xfId="25196" xr:uid="{00000000-0005-0000-0000-00006C620000}"/>
    <cellStyle name="Normal 2 2 5 19 3 10" xfId="25197" xr:uid="{00000000-0005-0000-0000-00006D620000}"/>
    <cellStyle name="Normal 2 2 5 19 3 2" xfId="25198" xr:uid="{00000000-0005-0000-0000-00006E620000}"/>
    <cellStyle name="Normal 2 2 5 19 3 3" xfId="25199" xr:uid="{00000000-0005-0000-0000-00006F620000}"/>
    <cellStyle name="Normal 2 2 5 19 3 4" xfId="25200" xr:uid="{00000000-0005-0000-0000-000070620000}"/>
    <cellStyle name="Normal 2 2 5 19 3 5" xfId="25201" xr:uid="{00000000-0005-0000-0000-000071620000}"/>
    <cellStyle name="Normal 2 2 5 19 3 6" xfId="25202" xr:uid="{00000000-0005-0000-0000-000072620000}"/>
    <cellStyle name="Normal 2 2 5 19 3 7" xfId="25203" xr:uid="{00000000-0005-0000-0000-000073620000}"/>
    <cellStyle name="Normal 2 2 5 19 3 8" xfId="25204" xr:uid="{00000000-0005-0000-0000-000074620000}"/>
    <cellStyle name="Normal 2 2 5 19 3 9" xfId="25205" xr:uid="{00000000-0005-0000-0000-000075620000}"/>
    <cellStyle name="Normal 2 2 5 19 4" xfId="25206" xr:uid="{00000000-0005-0000-0000-000076620000}"/>
    <cellStyle name="Normal 2 2 5 19 4 10" xfId="25207" xr:uid="{00000000-0005-0000-0000-000077620000}"/>
    <cellStyle name="Normal 2 2 5 19 4 2" xfId="25208" xr:uid="{00000000-0005-0000-0000-000078620000}"/>
    <cellStyle name="Normal 2 2 5 19 4 3" xfId="25209" xr:uid="{00000000-0005-0000-0000-000079620000}"/>
    <cellStyle name="Normal 2 2 5 19 4 4" xfId="25210" xr:uid="{00000000-0005-0000-0000-00007A620000}"/>
    <cellStyle name="Normal 2 2 5 19 4 5" xfId="25211" xr:uid="{00000000-0005-0000-0000-00007B620000}"/>
    <cellStyle name="Normal 2 2 5 19 4 6" xfId="25212" xr:uid="{00000000-0005-0000-0000-00007C620000}"/>
    <cellStyle name="Normal 2 2 5 19 4 7" xfId="25213" xr:uid="{00000000-0005-0000-0000-00007D620000}"/>
    <cellStyle name="Normal 2 2 5 19 4 8" xfId="25214" xr:uid="{00000000-0005-0000-0000-00007E620000}"/>
    <cellStyle name="Normal 2 2 5 19 4 9" xfId="25215" xr:uid="{00000000-0005-0000-0000-00007F620000}"/>
    <cellStyle name="Normal 2 2 5 19 5" xfId="25216" xr:uid="{00000000-0005-0000-0000-000080620000}"/>
    <cellStyle name="Normal 2 2 5 19 5 10" xfId="25217" xr:uid="{00000000-0005-0000-0000-000081620000}"/>
    <cellStyle name="Normal 2 2 5 19 5 2" xfId="25218" xr:uid="{00000000-0005-0000-0000-000082620000}"/>
    <cellStyle name="Normal 2 2 5 19 5 3" xfId="25219" xr:uid="{00000000-0005-0000-0000-000083620000}"/>
    <cellStyle name="Normal 2 2 5 19 5 4" xfId="25220" xr:uid="{00000000-0005-0000-0000-000084620000}"/>
    <cellStyle name="Normal 2 2 5 19 5 5" xfId="25221" xr:uid="{00000000-0005-0000-0000-000085620000}"/>
    <cellStyle name="Normal 2 2 5 19 5 6" xfId="25222" xr:uid="{00000000-0005-0000-0000-000086620000}"/>
    <cellStyle name="Normal 2 2 5 19 5 7" xfId="25223" xr:uid="{00000000-0005-0000-0000-000087620000}"/>
    <cellStyle name="Normal 2 2 5 19 5 8" xfId="25224" xr:uid="{00000000-0005-0000-0000-000088620000}"/>
    <cellStyle name="Normal 2 2 5 19 5 9" xfId="25225" xr:uid="{00000000-0005-0000-0000-000089620000}"/>
    <cellStyle name="Normal 2 2 5 19 6" xfId="25226" xr:uid="{00000000-0005-0000-0000-00008A620000}"/>
    <cellStyle name="Normal 2 2 5 19 7" xfId="25227" xr:uid="{00000000-0005-0000-0000-00008B620000}"/>
    <cellStyle name="Normal 2 2 5 19 8" xfId="25228" xr:uid="{00000000-0005-0000-0000-00008C620000}"/>
    <cellStyle name="Normal 2 2 5 19 9" xfId="25229" xr:uid="{00000000-0005-0000-0000-00008D620000}"/>
    <cellStyle name="Normal 2 2 5 2" xfId="25230" xr:uid="{00000000-0005-0000-0000-00008E620000}"/>
    <cellStyle name="Normal 2 2 5 2 10" xfId="25231" xr:uid="{00000000-0005-0000-0000-00008F620000}"/>
    <cellStyle name="Normal 2 2 5 2 11" xfId="25232" xr:uid="{00000000-0005-0000-0000-000090620000}"/>
    <cellStyle name="Normal 2 2 5 2 12" xfId="25233" xr:uid="{00000000-0005-0000-0000-000091620000}"/>
    <cellStyle name="Normal 2 2 5 2 13" xfId="25234" xr:uid="{00000000-0005-0000-0000-000092620000}"/>
    <cellStyle name="Normal 2 2 5 2 14" xfId="25235" xr:uid="{00000000-0005-0000-0000-000093620000}"/>
    <cellStyle name="Normal 2 2 5 2 15" xfId="25236" xr:uid="{00000000-0005-0000-0000-000094620000}"/>
    <cellStyle name="Normal 2 2 5 2 16" xfId="25237" xr:uid="{00000000-0005-0000-0000-000095620000}"/>
    <cellStyle name="Normal 2 2 5 2 17" xfId="25238" xr:uid="{00000000-0005-0000-0000-000096620000}"/>
    <cellStyle name="Normal 2 2 5 2 18" xfId="25239" xr:uid="{00000000-0005-0000-0000-000097620000}"/>
    <cellStyle name="Normal 2 2 5 2 19" xfId="25240" xr:uid="{00000000-0005-0000-0000-000098620000}"/>
    <cellStyle name="Normal 2 2 5 2 2" xfId="25241" xr:uid="{00000000-0005-0000-0000-000099620000}"/>
    <cellStyle name="Normal 2 2 5 2 20" xfId="25242" xr:uid="{00000000-0005-0000-0000-00009A620000}"/>
    <cellStyle name="Normal 2 2 5 2 21" xfId="25243" xr:uid="{00000000-0005-0000-0000-00009B620000}"/>
    <cellStyle name="Normal 2 2 5 2 21 10" xfId="25244" xr:uid="{00000000-0005-0000-0000-00009C620000}"/>
    <cellStyle name="Normal 2 2 5 2 21 2" xfId="25245" xr:uid="{00000000-0005-0000-0000-00009D620000}"/>
    <cellStyle name="Normal 2 2 5 2 21 3" xfId="25246" xr:uid="{00000000-0005-0000-0000-00009E620000}"/>
    <cellStyle name="Normal 2 2 5 2 21 4" xfId="25247" xr:uid="{00000000-0005-0000-0000-00009F620000}"/>
    <cellStyle name="Normal 2 2 5 2 21 5" xfId="25248" xr:uid="{00000000-0005-0000-0000-0000A0620000}"/>
    <cellStyle name="Normal 2 2 5 2 21 6" xfId="25249" xr:uid="{00000000-0005-0000-0000-0000A1620000}"/>
    <cellStyle name="Normal 2 2 5 2 21 7" xfId="25250" xr:uid="{00000000-0005-0000-0000-0000A2620000}"/>
    <cellStyle name="Normal 2 2 5 2 21 8" xfId="25251" xr:uid="{00000000-0005-0000-0000-0000A3620000}"/>
    <cellStyle name="Normal 2 2 5 2 21 9" xfId="25252" xr:uid="{00000000-0005-0000-0000-0000A4620000}"/>
    <cellStyle name="Normal 2 2 5 2 22" xfId="25253" xr:uid="{00000000-0005-0000-0000-0000A5620000}"/>
    <cellStyle name="Normal 2 2 5 2 22 10" xfId="25254" xr:uid="{00000000-0005-0000-0000-0000A6620000}"/>
    <cellStyle name="Normal 2 2 5 2 22 2" xfId="25255" xr:uid="{00000000-0005-0000-0000-0000A7620000}"/>
    <cellStyle name="Normal 2 2 5 2 22 3" xfId="25256" xr:uid="{00000000-0005-0000-0000-0000A8620000}"/>
    <cellStyle name="Normal 2 2 5 2 22 4" xfId="25257" xr:uid="{00000000-0005-0000-0000-0000A9620000}"/>
    <cellStyle name="Normal 2 2 5 2 22 5" xfId="25258" xr:uid="{00000000-0005-0000-0000-0000AA620000}"/>
    <cellStyle name="Normal 2 2 5 2 22 6" xfId="25259" xr:uid="{00000000-0005-0000-0000-0000AB620000}"/>
    <cellStyle name="Normal 2 2 5 2 22 7" xfId="25260" xr:uid="{00000000-0005-0000-0000-0000AC620000}"/>
    <cellStyle name="Normal 2 2 5 2 22 8" xfId="25261" xr:uid="{00000000-0005-0000-0000-0000AD620000}"/>
    <cellStyle name="Normal 2 2 5 2 22 9" xfId="25262" xr:uid="{00000000-0005-0000-0000-0000AE620000}"/>
    <cellStyle name="Normal 2 2 5 2 23" xfId="25263" xr:uid="{00000000-0005-0000-0000-0000AF620000}"/>
    <cellStyle name="Normal 2 2 5 2 23 10" xfId="25264" xr:uid="{00000000-0005-0000-0000-0000B0620000}"/>
    <cellStyle name="Normal 2 2 5 2 23 2" xfId="25265" xr:uid="{00000000-0005-0000-0000-0000B1620000}"/>
    <cellStyle name="Normal 2 2 5 2 23 3" xfId="25266" xr:uid="{00000000-0005-0000-0000-0000B2620000}"/>
    <cellStyle name="Normal 2 2 5 2 23 4" xfId="25267" xr:uid="{00000000-0005-0000-0000-0000B3620000}"/>
    <cellStyle name="Normal 2 2 5 2 23 5" xfId="25268" xr:uid="{00000000-0005-0000-0000-0000B4620000}"/>
    <cellStyle name="Normal 2 2 5 2 23 6" xfId="25269" xr:uid="{00000000-0005-0000-0000-0000B5620000}"/>
    <cellStyle name="Normal 2 2 5 2 23 7" xfId="25270" xr:uid="{00000000-0005-0000-0000-0000B6620000}"/>
    <cellStyle name="Normal 2 2 5 2 23 8" xfId="25271" xr:uid="{00000000-0005-0000-0000-0000B7620000}"/>
    <cellStyle name="Normal 2 2 5 2 23 9" xfId="25272" xr:uid="{00000000-0005-0000-0000-0000B8620000}"/>
    <cellStyle name="Normal 2 2 5 2 24" xfId="25273" xr:uid="{00000000-0005-0000-0000-0000B9620000}"/>
    <cellStyle name="Normal 2 2 5 2 24 10" xfId="25274" xr:uid="{00000000-0005-0000-0000-0000BA620000}"/>
    <cellStyle name="Normal 2 2 5 2 24 2" xfId="25275" xr:uid="{00000000-0005-0000-0000-0000BB620000}"/>
    <cellStyle name="Normal 2 2 5 2 24 3" xfId="25276" xr:uid="{00000000-0005-0000-0000-0000BC620000}"/>
    <cellStyle name="Normal 2 2 5 2 24 4" xfId="25277" xr:uid="{00000000-0005-0000-0000-0000BD620000}"/>
    <cellStyle name="Normal 2 2 5 2 24 5" xfId="25278" xr:uid="{00000000-0005-0000-0000-0000BE620000}"/>
    <cellStyle name="Normal 2 2 5 2 24 6" xfId="25279" xr:uid="{00000000-0005-0000-0000-0000BF620000}"/>
    <cellStyle name="Normal 2 2 5 2 24 7" xfId="25280" xr:uid="{00000000-0005-0000-0000-0000C0620000}"/>
    <cellStyle name="Normal 2 2 5 2 24 8" xfId="25281" xr:uid="{00000000-0005-0000-0000-0000C1620000}"/>
    <cellStyle name="Normal 2 2 5 2 24 9" xfId="25282" xr:uid="{00000000-0005-0000-0000-0000C2620000}"/>
    <cellStyle name="Normal 2 2 5 2 25" xfId="25283" xr:uid="{00000000-0005-0000-0000-0000C3620000}"/>
    <cellStyle name="Normal 2 2 5 2 26" xfId="25284" xr:uid="{00000000-0005-0000-0000-0000C4620000}"/>
    <cellStyle name="Normal 2 2 5 2 27" xfId="25285" xr:uid="{00000000-0005-0000-0000-0000C5620000}"/>
    <cellStyle name="Normal 2 2 5 2 28" xfId="25286" xr:uid="{00000000-0005-0000-0000-0000C6620000}"/>
    <cellStyle name="Normal 2 2 5 2 29" xfId="25287" xr:uid="{00000000-0005-0000-0000-0000C7620000}"/>
    <cellStyle name="Normal 2 2 5 2 3" xfId="25288" xr:uid="{00000000-0005-0000-0000-0000C8620000}"/>
    <cellStyle name="Normal 2 2 5 2 30" xfId="25289" xr:uid="{00000000-0005-0000-0000-0000C9620000}"/>
    <cellStyle name="Normal 2 2 5 2 31" xfId="25290" xr:uid="{00000000-0005-0000-0000-0000CA620000}"/>
    <cellStyle name="Normal 2 2 5 2 32" xfId="25291" xr:uid="{00000000-0005-0000-0000-0000CB620000}"/>
    <cellStyle name="Normal 2 2 5 2 33" xfId="25292" xr:uid="{00000000-0005-0000-0000-0000CC620000}"/>
    <cellStyle name="Normal 2 2 5 2 4" xfId="25293" xr:uid="{00000000-0005-0000-0000-0000CD620000}"/>
    <cellStyle name="Normal 2 2 5 2 5" xfId="25294" xr:uid="{00000000-0005-0000-0000-0000CE620000}"/>
    <cellStyle name="Normal 2 2 5 2 6" xfId="25295" xr:uid="{00000000-0005-0000-0000-0000CF620000}"/>
    <cellStyle name="Normal 2 2 5 2 7" xfId="25296" xr:uid="{00000000-0005-0000-0000-0000D0620000}"/>
    <cellStyle name="Normal 2 2 5 2 8" xfId="25297" xr:uid="{00000000-0005-0000-0000-0000D1620000}"/>
    <cellStyle name="Normal 2 2 5 2 9" xfId="25298" xr:uid="{00000000-0005-0000-0000-0000D2620000}"/>
    <cellStyle name="Normal 2 2 5 20" xfId="25299" xr:uid="{00000000-0005-0000-0000-0000D3620000}"/>
    <cellStyle name="Normal 2 2 5 20 10" xfId="25300" xr:uid="{00000000-0005-0000-0000-0000D4620000}"/>
    <cellStyle name="Normal 2 2 5 20 11" xfId="25301" xr:uid="{00000000-0005-0000-0000-0000D5620000}"/>
    <cellStyle name="Normal 2 2 5 20 12" xfId="25302" xr:uid="{00000000-0005-0000-0000-0000D6620000}"/>
    <cellStyle name="Normal 2 2 5 20 13" xfId="25303" xr:uid="{00000000-0005-0000-0000-0000D7620000}"/>
    <cellStyle name="Normal 2 2 5 20 14" xfId="25304" xr:uid="{00000000-0005-0000-0000-0000D8620000}"/>
    <cellStyle name="Normal 2 2 5 20 2" xfId="25305" xr:uid="{00000000-0005-0000-0000-0000D9620000}"/>
    <cellStyle name="Normal 2 2 5 20 2 10" xfId="25306" xr:uid="{00000000-0005-0000-0000-0000DA620000}"/>
    <cellStyle name="Normal 2 2 5 20 2 2" xfId="25307" xr:uid="{00000000-0005-0000-0000-0000DB620000}"/>
    <cellStyle name="Normal 2 2 5 20 2 3" xfId="25308" xr:uid="{00000000-0005-0000-0000-0000DC620000}"/>
    <cellStyle name="Normal 2 2 5 20 2 4" xfId="25309" xr:uid="{00000000-0005-0000-0000-0000DD620000}"/>
    <cellStyle name="Normal 2 2 5 20 2 5" xfId="25310" xr:uid="{00000000-0005-0000-0000-0000DE620000}"/>
    <cellStyle name="Normal 2 2 5 20 2 6" xfId="25311" xr:uid="{00000000-0005-0000-0000-0000DF620000}"/>
    <cellStyle name="Normal 2 2 5 20 2 7" xfId="25312" xr:uid="{00000000-0005-0000-0000-0000E0620000}"/>
    <cellStyle name="Normal 2 2 5 20 2 8" xfId="25313" xr:uid="{00000000-0005-0000-0000-0000E1620000}"/>
    <cellStyle name="Normal 2 2 5 20 2 9" xfId="25314" xr:uid="{00000000-0005-0000-0000-0000E2620000}"/>
    <cellStyle name="Normal 2 2 5 20 3" xfId="25315" xr:uid="{00000000-0005-0000-0000-0000E3620000}"/>
    <cellStyle name="Normal 2 2 5 20 3 10" xfId="25316" xr:uid="{00000000-0005-0000-0000-0000E4620000}"/>
    <cellStyle name="Normal 2 2 5 20 3 2" xfId="25317" xr:uid="{00000000-0005-0000-0000-0000E5620000}"/>
    <cellStyle name="Normal 2 2 5 20 3 3" xfId="25318" xr:uid="{00000000-0005-0000-0000-0000E6620000}"/>
    <cellStyle name="Normal 2 2 5 20 3 4" xfId="25319" xr:uid="{00000000-0005-0000-0000-0000E7620000}"/>
    <cellStyle name="Normal 2 2 5 20 3 5" xfId="25320" xr:uid="{00000000-0005-0000-0000-0000E8620000}"/>
    <cellStyle name="Normal 2 2 5 20 3 6" xfId="25321" xr:uid="{00000000-0005-0000-0000-0000E9620000}"/>
    <cellStyle name="Normal 2 2 5 20 3 7" xfId="25322" xr:uid="{00000000-0005-0000-0000-0000EA620000}"/>
    <cellStyle name="Normal 2 2 5 20 3 8" xfId="25323" xr:uid="{00000000-0005-0000-0000-0000EB620000}"/>
    <cellStyle name="Normal 2 2 5 20 3 9" xfId="25324" xr:uid="{00000000-0005-0000-0000-0000EC620000}"/>
    <cellStyle name="Normal 2 2 5 20 4" xfId="25325" xr:uid="{00000000-0005-0000-0000-0000ED620000}"/>
    <cellStyle name="Normal 2 2 5 20 4 10" xfId="25326" xr:uid="{00000000-0005-0000-0000-0000EE620000}"/>
    <cellStyle name="Normal 2 2 5 20 4 2" xfId="25327" xr:uid="{00000000-0005-0000-0000-0000EF620000}"/>
    <cellStyle name="Normal 2 2 5 20 4 3" xfId="25328" xr:uid="{00000000-0005-0000-0000-0000F0620000}"/>
    <cellStyle name="Normal 2 2 5 20 4 4" xfId="25329" xr:uid="{00000000-0005-0000-0000-0000F1620000}"/>
    <cellStyle name="Normal 2 2 5 20 4 5" xfId="25330" xr:uid="{00000000-0005-0000-0000-0000F2620000}"/>
    <cellStyle name="Normal 2 2 5 20 4 6" xfId="25331" xr:uid="{00000000-0005-0000-0000-0000F3620000}"/>
    <cellStyle name="Normal 2 2 5 20 4 7" xfId="25332" xr:uid="{00000000-0005-0000-0000-0000F4620000}"/>
    <cellStyle name="Normal 2 2 5 20 4 8" xfId="25333" xr:uid="{00000000-0005-0000-0000-0000F5620000}"/>
    <cellStyle name="Normal 2 2 5 20 4 9" xfId="25334" xr:uid="{00000000-0005-0000-0000-0000F6620000}"/>
    <cellStyle name="Normal 2 2 5 20 5" xfId="25335" xr:uid="{00000000-0005-0000-0000-0000F7620000}"/>
    <cellStyle name="Normal 2 2 5 20 5 10" xfId="25336" xr:uid="{00000000-0005-0000-0000-0000F8620000}"/>
    <cellStyle name="Normal 2 2 5 20 5 2" xfId="25337" xr:uid="{00000000-0005-0000-0000-0000F9620000}"/>
    <cellStyle name="Normal 2 2 5 20 5 3" xfId="25338" xr:uid="{00000000-0005-0000-0000-0000FA620000}"/>
    <cellStyle name="Normal 2 2 5 20 5 4" xfId="25339" xr:uid="{00000000-0005-0000-0000-0000FB620000}"/>
    <cellStyle name="Normal 2 2 5 20 5 5" xfId="25340" xr:uid="{00000000-0005-0000-0000-0000FC620000}"/>
    <cellStyle name="Normal 2 2 5 20 5 6" xfId="25341" xr:uid="{00000000-0005-0000-0000-0000FD620000}"/>
    <cellStyle name="Normal 2 2 5 20 5 7" xfId="25342" xr:uid="{00000000-0005-0000-0000-0000FE620000}"/>
    <cellStyle name="Normal 2 2 5 20 5 8" xfId="25343" xr:uid="{00000000-0005-0000-0000-0000FF620000}"/>
    <cellStyle name="Normal 2 2 5 20 5 9" xfId="25344" xr:uid="{00000000-0005-0000-0000-000000630000}"/>
    <cellStyle name="Normal 2 2 5 20 6" xfId="25345" xr:uid="{00000000-0005-0000-0000-000001630000}"/>
    <cellStyle name="Normal 2 2 5 20 7" xfId="25346" xr:uid="{00000000-0005-0000-0000-000002630000}"/>
    <cellStyle name="Normal 2 2 5 20 8" xfId="25347" xr:uid="{00000000-0005-0000-0000-000003630000}"/>
    <cellStyle name="Normal 2 2 5 20 9" xfId="25348" xr:uid="{00000000-0005-0000-0000-000004630000}"/>
    <cellStyle name="Normal 2 2 5 21" xfId="25349" xr:uid="{00000000-0005-0000-0000-000005630000}"/>
    <cellStyle name="Normal 2 2 5 22" xfId="25350" xr:uid="{00000000-0005-0000-0000-000006630000}"/>
    <cellStyle name="Normal 2 2 5 23" xfId="25351" xr:uid="{00000000-0005-0000-0000-000007630000}"/>
    <cellStyle name="Normal 2 2 5 3" xfId="25352" xr:uid="{00000000-0005-0000-0000-000008630000}"/>
    <cellStyle name="Normal 2 2 5 3 10" xfId="25353" xr:uid="{00000000-0005-0000-0000-000009630000}"/>
    <cellStyle name="Normal 2 2 5 3 11" xfId="25354" xr:uid="{00000000-0005-0000-0000-00000A630000}"/>
    <cellStyle name="Normal 2 2 5 3 12" xfId="25355" xr:uid="{00000000-0005-0000-0000-00000B630000}"/>
    <cellStyle name="Normal 2 2 5 3 13" xfId="25356" xr:uid="{00000000-0005-0000-0000-00000C630000}"/>
    <cellStyle name="Normal 2 2 5 3 14" xfId="25357" xr:uid="{00000000-0005-0000-0000-00000D630000}"/>
    <cellStyle name="Normal 2 2 5 3 2" xfId="25358" xr:uid="{00000000-0005-0000-0000-00000E630000}"/>
    <cellStyle name="Normal 2 2 5 3 2 10" xfId="25359" xr:uid="{00000000-0005-0000-0000-00000F630000}"/>
    <cellStyle name="Normal 2 2 5 3 2 2" xfId="25360" xr:uid="{00000000-0005-0000-0000-000010630000}"/>
    <cellStyle name="Normal 2 2 5 3 2 3" xfId="25361" xr:uid="{00000000-0005-0000-0000-000011630000}"/>
    <cellStyle name="Normal 2 2 5 3 2 4" xfId="25362" xr:uid="{00000000-0005-0000-0000-000012630000}"/>
    <cellStyle name="Normal 2 2 5 3 2 5" xfId="25363" xr:uid="{00000000-0005-0000-0000-000013630000}"/>
    <cellStyle name="Normal 2 2 5 3 2 6" xfId="25364" xr:uid="{00000000-0005-0000-0000-000014630000}"/>
    <cellStyle name="Normal 2 2 5 3 2 7" xfId="25365" xr:uid="{00000000-0005-0000-0000-000015630000}"/>
    <cellStyle name="Normal 2 2 5 3 2 8" xfId="25366" xr:uid="{00000000-0005-0000-0000-000016630000}"/>
    <cellStyle name="Normal 2 2 5 3 2 9" xfId="25367" xr:uid="{00000000-0005-0000-0000-000017630000}"/>
    <cellStyle name="Normal 2 2 5 3 3" xfId="25368" xr:uid="{00000000-0005-0000-0000-000018630000}"/>
    <cellStyle name="Normal 2 2 5 3 3 10" xfId="25369" xr:uid="{00000000-0005-0000-0000-000019630000}"/>
    <cellStyle name="Normal 2 2 5 3 3 2" xfId="25370" xr:uid="{00000000-0005-0000-0000-00001A630000}"/>
    <cellStyle name="Normal 2 2 5 3 3 3" xfId="25371" xr:uid="{00000000-0005-0000-0000-00001B630000}"/>
    <cellStyle name="Normal 2 2 5 3 3 4" xfId="25372" xr:uid="{00000000-0005-0000-0000-00001C630000}"/>
    <cellStyle name="Normal 2 2 5 3 3 5" xfId="25373" xr:uid="{00000000-0005-0000-0000-00001D630000}"/>
    <cellStyle name="Normal 2 2 5 3 3 6" xfId="25374" xr:uid="{00000000-0005-0000-0000-00001E630000}"/>
    <cellStyle name="Normal 2 2 5 3 3 7" xfId="25375" xr:uid="{00000000-0005-0000-0000-00001F630000}"/>
    <cellStyle name="Normal 2 2 5 3 3 8" xfId="25376" xr:uid="{00000000-0005-0000-0000-000020630000}"/>
    <cellStyle name="Normal 2 2 5 3 3 9" xfId="25377" xr:uid="{00000000-0005-0000-0000-000021630000}"/>
    <cellStyle name="Normal 2 2 5 3 4" xfId="25378" xr:uid="{00000000-0005-0000-0000-000022630000}"/>
    <cellStyle name="Normal 2 2 5 3 4 10" xfId="25379" xr:uid="{00000000-0005-0000-0000-000023630000}"/>
    <cellStyle name="Normal 2 2 5 3 4 2" xfId="25380" xr:uid="{00000000-0005-0000-0000-000024630000}"/>
    <cellStyle name="Normal 2 2 5 3 4 3" xfId="25381" xr:uid="{00000000-0005-0000-0000-000025630000}"/>
    <cellStyle name="Normal 2 2 5 3 4 4" xfId="25382" xr:uid="{00000000-0005-0000-0000-000026630000}"/>
    <cellStyle name="Normal 2 2 5 3 4 5" xfId="25383" xr:uid="{00000000-0005-0000-0000-000027630000}"/>
    <cellStyle name="Normal 2 2 5 3 4 6" xfId="25384" xr:uid="{00000000-0005-0000-0000-000028630000}"/>
    <cellStyle name="Normal 2 2 5 3 4 7" xfId="25385" xr:uid="{00000000-0005-0000-0000-000029630000}"/>
    <cellStyle name="Normal 2 2 5 3 4 8" xfId="25386" xr:uid="{00000000-0005-0000-0000-00002A630000}"/>
    <cellStyle name="Normal 2 2 5 3 4 9" xfId="25387" xr:uid="{00000000-0005-0000-0000-00002B630000}"/>
    <cellStyle name="Normal 2 2 5 3 5" xfId="25388" xr:uid="{00000000-0005-0000-0000-00002C630000}"/>
    <cellStyle name="Normal 2 2 5 3 5 10" xfId="25389" xr:uid="{00000000-0005-0000-0000-00002D630000}"/>
    <cellStyle name="Normal 2 2 5 3 5 2" xfId="25390" xr:uid="{00000000-0005-0000-0000-00002E630000}"/>
    <cellStyle name="Normal 2 2 5 3 5 3" xfId="25391" xr:uid="{00000000-0005-0000-0000-00002F630000}"/>
    <cellStyle name="Normal 2 2 5 3 5 4" xfId="25392" xr:uid="{00000000-0005-0000-0000-000030630000}"/>
    <cellStyle name="Normal 2 2 5 3 5 5" xfId="25393" xr:uid="{00000000-0005-0000-0000-000031630000}"/>
    <cellStyle name="Normal 2 2 5 3 5 6" xfId="25394" xr:uid="{00000000-0005-0000-0000-000032630000}"/>
    <cellStyle name="Normal 2 2 5 3 5 7" xfId="25395" xr:uid="{00000000-0005-0000-0000-000033630000}"/>
    <cellStyle name="Normal 2 2 5 3 5 8" xfId="25396" xr:uid="{00000000-0005-0000-0000-000034630000}"/>
    <cellStyle name="Normal 2 2 5 3 5 9" xfId="25397" xr:uid="{00000000-0005-0000-0000-000035630000}"/>
    <cellStyle name="Normal 2 2 5 3 6" xfId="25398" xr:uid="{00000000-0005-0000-0000-000036630000}"/>
    <cellStyle name="Normal 2 2 5 3 7" xfId="25399" xr:uid="{00000000-0005-0000-0000-000037630000}"/>
    <cellStyle name="Normal 2 2 5 3 8" xfId="25400" xr:uid="{00000000-0005-0000-0000-000038630000}"/>
    <cellStyle name="Normal 2 2 5 3 9" xfId="25401" xr:uid="{00000000-0005-0000-0000-000039630000}"/>
    <cellStyle name="Normal 2 2 5 4" xfId="25402" xr:uid="{00000000-0005-0000-0000-00003A630000}"/>
    <cellStyle name="Normal 2 2 5 4 10" xfId="25403" xr:uid="{00000000-0005-0000-0000-00003B630000}"/>
    <cellStyle name="Normal 2 2 5 4 11" xfId="25404" xr:uid="{00000000-0005-0000-0000-00003C630000}"/>
    <cellStyle name="Normal 2 2 5 4 12" xfId="25405" xr:uid="{00000000-0005-0000-0000-00003D630000}"/>
    <cellStyle name="Normal 2 2 5 4 13" xfId="25406" xr:uid="{00000000-0005-0000-0000-00003E630000}"/>
    <cellStyle name="Normal 2 2 5 4 14" xfId="25407" xr:uid="{00000000-0005-0000-0000-00003F630000}"/>
    <cellStyle name="Normal 2 2 5 4 2" xfId="25408" xr:uid="{00000000-0005-0000-0000-000040630000}"/>
    <cellStyle name="Normal 2 2 5 4 2 10" xfId="25409" xr:uid="{00000000-0005-0000-0000-000041630000}"/>
    <cellStyle name="Normal 2 2 5 4 2 2" xfId="25410" xr:uid="{00000000-0005-0000-0000-000042630000}"/>
    <cellStyle name="Normal 2 2 5 4 2 3" xfId="25411" xr:uid="{00000000-0005-0000-0000-000043630000}"/>
    <cellStyle name="Normal 2 2 5 4 2 4" xfId="25412" xr:uid="{00000000-0005-0000-0000-000044630000}"/>
    <cellStyle name="Normal 2 2 5 4 2 5" xfId="25413" xr:uid="{00000000-0005-0000-0000-000045630000}"/>
    <cellStyle name="Normal 2 2 5 4 2 6" xfId="25414" xr:uid="{00000000-0005-0000-0000-000046630000}"/>
    <cellStyle name="Normal 2 2 5 4 2 7" xfId="25415" xr:uid="{00000000-0005-0000-0000-000047630000}"/>
    <cellStyle name="Normal 2 2 5 4 2 8" xfId="25416" xr:uid="{00000000-0005-0000-0000-000048630000}"/>
    <cellStyle name="Normal 2 2 5 4 2 9" xfId="25417" xr:uid="{00000000-0005-0000-0000-000049630000}"/>
    <cellStyle name="Normal 2 2 5 4 3" xfId="25418" xr:uid="{00000000-0005-0000-0000-00004A630000}"/>
    <cellStyle name="Normal 2 2 5 4 3 10" xfId="25419" xr:uid="{00000000-0005-0000-0000-00004B630000}"/>
    <cellStyle name="Normal 2 2 5 4 3 2" xfId="25420" xr:uid="{00000000-0005-0000-0000-00004C630000}"/>
    <cellStyle name="Normal 2 2 5 4 3 3" xfId="25421" xr:uid="{00000000-0005-0000-0000-00004D630000}"/>
    <cellStyle name="Normal 2 2 5 4 3 4" xfId="25422" xr:uid="{00000000-0005-0000-0000-00004E630000}"/>
    <cellStyle name="Normal 2 2 5 4 3 5" xfId="25423" xr:uid="{00000000-0005-0000-0000-00004F630000}"/>
    <cellStyle name="Normal 2 2 5 4 3 6" xfId="25424" xr:uid="{00000000-0005-0000-0000-000050630000}"/>
    <cellStyle name="Normal 2 2 5 4 3 7" xfId="25425" xr:uid="{00000000-0005-0000-0000-000051630000}"/>
    <cellStyle name="Normal 2 2 5 4 3 8" xfId="25426" xr:uid="{00000000-0005-0000-0000-000052630000}"/>
    <cellStyle name="Normal 2 2 5 4 3 9" xfId="25427" xr:uid="{00000000-0005-0000-0000-000053630000}"/>
    <cellStyle name="Normal 2 2 5 4 4" xfId="25428" xr:uid="{00000000-0005-0000-0000-000054630000}"/>
    <cellStyle name="Normal 2 2 5 4 4 10" xfId="25429" xr:uid="{00000000-0005-0000-0000-000055630000}"/>
    <cellStyle name="Normal 2 2 5 4 4 2" xfId="25430" xr:uid="{00000000-0005-0000-0000-000056630000}"/>
    <cellStyle name="Normal 2 2 5 4 4 3" xfId="25431" xr:uid="{00000000-0005-0000-0000-000057630000}"/>
    <cellStyle name="Normal 2 2 5 4 4 4" xfId="25432" xr:uid="{00000000-0005-0000-0000-000058630000}"/>
    <cellStyle name="Normal 2 2 5 4 4 5" xfId="25433" xr:uid="{00000000-0005-0000-0000-000059630000}"/>
    <cellStyle name="Normal 2 2 5 4 4 6" xfId="25434" xr:uid="{00000000-0005-0000-0000-00005A630000}"/>
    <cellStyle name="Normal 2 2 5 4 4 7" xfId="25435" xr:uid="{00000000-0005-0000-0000-00005B630000}"/>
    <cellStyle name="Normal 2 2 5 4 4 8" xfId="25436" xr:uid="{00000000-0005-0000-0000-00005C630000}"/>
    <cellStyle name="Normal 2 2 5 4 4 9" xfId="25437" xr:uid="{00000000-0005-0000-0000-00005D630000}"/>
    <cellStyle name="Normal 2 2 5 4 5" xfId="25438" xr:uid="{00000000-0005-0000-0000-00005E630000}"/>
    <cellStyle name="Normal 2 2 5 4 5 10" xfId="25439" xr:uid="{00000000-0005-0000-0000-00005F630000}"/>
    <cellStyle name="Normal 2 2 5 4 5 2" xfId="25440" xr:uid="{00000000-0005-0000-0000-000060630000}"/>
    <cellStyle name="Normal 2 2 5 4 5 3" xfId="25441" xr:uid="{00000000-0005-0000-0000-000061630000}"/>
    <cellStyle name="Normal 2 2 5 4 5 4" xfId="25442" xr:uid="{00000000-0005-0000-0000-000062630000}"/>
    <cellStyle name="Normal 2 2 5 4 5 5" xfId="25443" xr:uid="{00000000-0005-0000-0000-000063630000}"/>
    <cellStyle name="Normal 2 2 5 4 5 6" xfId="25444" xr:uid="{00000000-0005-0000-0000-000064630000}"/>
    <cellStyle name="Normal 2 2 5 4 5 7" xfId="25445" xr:uid="{00000000-0005-0000-0000-000065630000}"/>
    <cellStyle name="Normal 2 2 5 4 5 8" xfId="25446" xr:uid="{00000000-0005-0000-0000-000066630000}"/>
    <cellStyle name="Normal 2 2 5 4 5 9" xfId="25447" xr:uid="{00000000-0005-0000-0000-000067630000}"/>
    <cellStyle name="Normal 2 2 5 4 6" xfId="25448" xr:uid="{00000000-0005-0000-0000-000068630000}"/>
    <cellStyle name="Normal 2 2 5 4 7" xfId="25449" xr:uid="{00000000-0005-0000-0000-000069630000}"/>
    <cellStyle name="Normal 2 2 5 4 8" xfId="25450" xr:uid="{00000000-0005-0000-0000-00006A630000}"/>
    <cellStyle name="Normal 2 2 5 4 9" xfId="25451" xr:uid="{00000000-0005-0000-0000-00006B630000}"/>
    <cellStyle name="Normal 2 2 5 5" xfId="25452" xr:uid="{00000000-0005-0000-0000-00006C630000}"/>
    <cellStyle name="Normal 2 2 5 5 10" xfId="25453" xr:uid="{00000000-0005-0000-0000-00006D630000}"/>
    <cellStyle name="Normal 2 2 5 5 11" xfId="25454" xr:uid="{00000000-0005-0000-0000-00006E630000}"/>
    <cellStyle name="Normal 2 2 5 5 12" xfId="25455" xr:uid="{00000000-0005-0000-0000-00006F630000}"/>
    <cellStyle name="Normal 2 2 5 5 13" xfId="25456" xr:uid="{00000000-0005-0000-0000-000070630000}"/>
    <cellStyle name="Normal 2 2 5 5 14" xfId="25457" xr:uid="{00000000-0005-0000-0000-000071630000}"/>
    <cellStyle name="Normal 2 2 5 5 2" xfId="25458" xr:uid="{00000000-0005-0000-0000-000072630000}"/>
    <cellStyle name="Normal 2 2 5 5 2 10" xfId="25459" xr:uid="{00000000-0005-0000-0000-000073630000}"/>
    <cellStyle name="Normal 2 2 5 5 2 2" xfId="25460" xr:uid="{00000000-0005-0000-0000-000074630000}"/>
    <cellStyle name="Normal 2 2 5 5 2 3" xfId="25461" xr:uid="{00000000-0005-0000-0000-000075630000}"/>
    <cellStyle name="Normal 2 2 5 5 2 4" xfId="25462" xr:uid="{00000000-0005-0000-0000-000076630000}"/>
    <cellStyle name="Normal 2 2 5 5 2 5" xfId="25463" xr:uid="{00000000-0005-0000-0000-000077630000}"/>
    <cellStyle name="Normal 2 2 5 5 2 6" xfId="25464" xr:uid="{00000000-0005-0000-0000-000078630000}"/>
    <cellStyle name="Normal 2 2 5 5 2 7" xfId="25465" xr:uid="{00000000-0005-0000-0000-000079630000}"/>
    <cellStyle name="Normal 2 2 5 5 2 8" xfId="25466" xr:uid="{00000000-0005-0000-0000-00007A630000}"/>
    <cellStyle name="Normal 2 2 5 5 2 9" xfId="25467" xr:uid="{00000000-0005-0000-0000-00007B630000}"/>
    <cellStyle name="Normal 2 2 5 5 3" xfId="25468" xr:uid="{00000000-0005-0000-0000-00007C630000}"/>
    <cellStyle name="Normal 2 2 5 5 3 10" xfId="25469" xr:uid="{00000000-0005-0000-0000-00007D630000}"/>
    <cellStyle name="Normal 2 2 5 5 3 2" xfId="25470" xr:uid="{00000000-0005-0000-0000-00007E630000}"/>
    <cellStyle name="Normal 2 2 5 5 3 3" xfId="25471" xr:uid="{00000000-0005-0000-0000-00007F630000}"/>
    <cellStyle name="Normal 2 2 5 5 3 4" xfId="25472" xr:uid="{00000000-0005-0000-0000-000080630000}"/>
    <cellStyle name="Normal 2 2 5 5 3 5" xfId="25473" xr:uid="{00000000-0005-0000-0000-000081630000}"/>
    <cellStyle name="Normal 2 2 5 5 3 6" xfId="25474" xr:uid="{00000000-0005-0000-0000-000082630000}"/>
    <cellStyle name="Normal 2 2 5 5 3 7" xfId="25475" xr:uid="{00000000-0005-0000-0000-000083630000}"/>
    <cellStyle name="Normal 2 2 5 5 3 8" xfId="25476" xr:uid="{00000000-0005-0000-0000-000084630000}"/>
    <cellStyle name="Normal 2 2 5 5 3 9" xfId="25477" xr:uid="{00000000-0005-0000-0000-000085630000}"/>
    <cellStyle name="Normal 2 2 5 5 4" xfId="25478" xr:uid="{00000000-0005-0000-0000-000086630000}"/>
    <cellStyle name="Normal 2 2 5 5 4 10" xfId="25479" xr:uid="{00000000-0005-0000-0000-000087630000}"/>
    <cellStyle name="Normal 2 2 5 5 4 2" xfId="25480" xr:uid="{00000000-0005-0000-0000-000088630000}"/>
    <cellStyle name="Normal 2 2 5 5 4 3" xfId="25481" xr:uid="{00000000-0005-0000-0000-000089630000}"/>
    <cellStyle name="Normal 2 2 5 5 4 4" xfId="25482" xr:uid="{00000000-0005-0000-0000-00008A630000}"/>
    <cellStyle name="Normal 2 2 5 5 4 5" xfId="25483" xr:uid="{00000000-0005-0000-0000-00008B630000}"/>
    <cellStyle name="Normal 2 2 5 5 4 6" xfId="25484" xr:uid="{00000000-0005-0000-0000-00008C630000}"/>
    <cellStyle name="Normal 2 2 5 5 4 7" xfId="25485" xr:uid="{00000000-0005-0000-0000-00008D630000}"/>
    <cellStyle name="Normal 2 2 5 5 4 8" xfId="25486" xr:uid="{00000000-0005-0000-0000-00008E630000}"/>
    <cellStyle name="Normal 2 2 5 5 4 9" xfId="25487" xr:uid="{00000000-0005-0000-0000-00008F630000}"/>
    <cellStyle name="Normal 2 2 5 5 5" xfId="25488" xr:uid="{00000000-0005-0000-0000-000090630000}"/>
    <cellStyle name="Normal 2 2 5 5 5 10" xfId="25489" xr:uid="{00000000-0005-0000-0000-000091630000}"/>
    <cellStyle name="Normal 2 2 5 5 5 2" xfId="25490" xr:uid="{00000000-0005-0000-0000-000092630000}"/>
    <cellStyle name="Normal 2 2 5 5 5 3" xfId="25491" xr:uid="{00000000-0005-0000-0000-000093630000}"/>
    <cellStyle name="Normal 2 2 5 5 5 4" xfId="25492" xr:uid="{00000000-0005-0000-0000-000094630000}"/>
    <cellStyle name="Normal 2 2 5 5 5 5" xfId="25493" xr:uid="{00000000-0005-0000-0000-000095630000}"/>
    <cellStyle name="Normal 2 2 5 5 5 6" xfId="25494" xr:uid="{00000000-0005-0000-0000-000096630000}"/>
    <cellStyle name="Normal 2 2 5 5 5 7" xfId="25495" xr:uid="{00000000-0005-0000-0000-000097630000}"/>
    <cellStyle name="Normal 2 2 5 5 5 8" xfId="25496" xr:uid="{00000000-0005-0000-0000-000098630000}"/>
    <cellStyle name="Normal 2 2 5 5 5 9" xfId="25497" xr:uid="{00000000-0005-0000-0000-000099630000}"/>
    <cellStyle name="Normal 2 2 5 5 6" xfId="25498" xr:uid="{00000000-0005-0000-0000-00009A630000}"/>
    <cellStyle name="Normal 2 2 5 5 7" xfId="25499" xr:uid="{00000000-0005-0000-0000-00009B630000}"/>
    <cellStyle name="Normal 2 2 5 5 8" xfId="25500" xr:uid="{00000000-0005-0000-0000-00009C630000}"/>
    <cellStyle name="Normal 2 2 5 5 9" xfId="25501" xr:uid="{00000000-0005-0000-0000-00009D630000}"/>
    <cellStyle name="Normal 2 2 5 6" xfId="25502" xr:uid="{00000000-0005-0000-0000-00009E630000}"/>
    <cellStyle name="Normal 2 2 5 6 10" xfId="25503" xr:uid="{00000000-0005-0000-0000-00009F630000}"/>
    <cellStyle name="Normal 2 2 5 6 11" xfId="25504" xr:uid="{00000000-0005-0000-0000-0000A0630000}"/>
    <cellStyle name="Normal 2 2 5 6 12" xfId="25505" xr:uid="{00000000-0005-0000-0000-0000A1630000}"/>
    <cellStyle name="Normal 2 2 5 6 13" xfId="25506" xr:uid="{00000000-0005-0000-0000-0000A2630000}"/>
    <cellStyle name="Normal 2 2 5 6 14" xfId="25507" xr:uid="{00000000-0005-0000-0000-0000A3630000}"/>
    <cellStyle name="Normal 2 2 5 6 2" xfId="25508" xr:uid="{00000000-0005-0000-0000-0000A4630000}"/>
    <cellStyle name="Normal 2 2 5 6 2 10" xfId="25509" xr:uid="{00000000-0005-0000-0000-0000A5630000}"/>
    <cellStyle name="Normal 2 2 5 6 2 2" xfId="25510" xr:uid="{00000000-0005-0000-0000-0000A6630000}"/>
    <cellStyle name="Normal 2 2 5 6 2 3" xfId="25511" xr:uid="{00000000-0005-0000-0000-0000A7630000}"/>
    <cellStyle name="Normal 2 2 5 6 2 4" xfId="25512" xr:uid="{00000000-0005-0000-0000-0000A8630000}"/>
    <cellStyle name="Normal 2 2 5 6 2 5" xfId="25513" xr:uid="{00000000-0005-0000-0000-0000A9630000}"/>
    <cellStyle name="Normal 2 2 5 6 2 6" xfId="25514" xr:uid="{00000000-0005-0000-0000-0000AA630000}"/>
    <cellStyle name="Normal 2 2 5 6 2 7" xfId="25515" xr:uid="{00000000-0005-0000-0000-0000AB630000}"/>
    <cellStyle name="Normal 2 2 5 6 2 8" xfId="25516" xr:uid="{00000000-0005-0000-0000-0000AC630000}"/>
    <cellStyle name="Normal 2 2 5 6 2 9" xfId="25517" xr:uid="{00000000-0005-0000-0000-0000AD630000}"/>
    <cellStyle name="Normal 2 2 5 6 3" xfId="25518" xr:uid="{00000000-0005-0000-0000-0000AE630000}"/>
    <cellStyle name="Normal 2 2 5 6 3 10" xfId="25519" xr:uid="{00000000-0005-0000-0000-0000AF630000}"/>
    <cellStyle name="Normal 2 2 5 6 3 2" xfId="25520" xr:uid="{00000000-0005-0000-0000-0000B0630000}"/>
    <cellStyle name="Normal 2 2 5 6 3 3" xfId="25521" xr:uid="{00000000-0005-0000-0000-0000B1630000}"/>
    <cellStyle name="Normal 2 2 5 6 3 4" xfId="25522" xr:uid="{00000000-0005-0000-0000-0000B2630000}"/>
    <cellStyle name="Normal 2 2 5 6 3 5" xfId="25523" xr:uid="{00000000-0005-0000-0000-0000B3630000}"/>
    <cellStyle name="Normal 2 2 5 6 3 6" xfId="25524" xr:uid="{00000000-0005-0000-0000-0000B4630000}"/>
    <cellStyle name="Normal 2 2 5 6 3 7" xfId="25525" xr:uid="{00000000-0005-0000-0000-0000B5630000}"/>
    <cellStyle name="Normal 2 2 5 6 3 8" xfId="25526" xr:uid="{00000000-0005-0000-0000-0000B6630000}"/>
    <cellStyle name="Normal 2 2 5 6 3 9" xfId="25527" xr:uid="{00000000-0005-0000-0000-0000B7630000}"/>
    <cellStyle name="Normal 2 2 5 6 4" xfId="25528" xr:uid="{00000000-0005-0000-0000-0000B8630000}"/>
    <cellStyle name="Normal 2 2 5 6 4 10" xfId="25529" xr:uid="{00000000-0005-0000-0000-0000B9630000}"/>
    <cellStyle name="Normal 2 2 5 6 4 2" xfId="25530" xr:uid="{00000000-0005-0000-0000-0000BA630000}"/>
    <cellStyle name="Normal 2 2 5 6 4 3" xfId="25531" xr:uid="{00000000-0005-0000-0000-0000BB630000}"/>
    <cellStyle name="Normal 2 2 5 6 4 4" xfId="25532" xr:uid="{00000000-0005-0000-0000-0000BC630000}"/>
    <cellStyle name="Normal 2 2 5 6 4 5" xfId="25533" xr:uid="{00000000-0005-0000-0000-0000BD630000}"/>
    <cellStyle name="Normal 2 2 5 6 4 6" xfId="25534" xr:uid="{00000000-0005-0000-0000-0000BE630000}"/>
    <cellStyle name="Normal 2 2 5 6 4 7" xfId="25535" xr:uid="{00000000-0005-0000-0000-0000BF630000}"/>
    <cellStyle name="Normal 2 2 5 6 4 8" xfId="25536" xr:uid="{00000000-0005-0000-0000-0000C0630000}"/>
    <cellStyle name="Normal 2 2 5 6 4 9" xfId="25537" xr:uid="{00000000-0005-0000-0000-0000C1630000}"/>
    <cellStyle name="Normal 2 2 5 6 5" xfId="25538" xr:uid="{00000000-0005-0000-0000-0000C2630000}"/>
    <cellStyle name="Normal 2 2 5 6 5 10" xfId="25539" xr:uid="{00000000-0005-0000-0000-0000C3630000}"/>
    <cellStyle name="Normal 2 2 5 6 5 2" xfId="25540" xr:uid="{00000000-0005-0000-0000-0000C4630000}"/>
    <cellStyle name="Normal 2 2 5 6 5 3" xfId="25541" xr:uid="{00000000-0005-0000-0000-0000C5630000}"/>
    <cellStyle name="Normal 2 2 5 6 5 4" xfId="25542" xr:uid="{00000000-0005-0000-0000-0000C6630000}"/>
    <cellStyle name="Normal 2 2 5 6 5 5" xfId="25543" xr:uid="{00000000-0005-0000-0000-0000C7630000}"/>
    <cellStyle name="Normal 2 2 5 6 5 6" xfId="25544" xr:uid="{00000000-0005-0000-0000-0000C8630000}"/>
    <cellStyle name="Normal 2 2 5 6 5 7" xfId="25545" xr:uid="{00000000-0005-0000-0000-0000C9630000}"/>
    <cellStyle name="Normal 2 2 5 6 5 8" xfId="25546" xr:uid="{00000000-0005-0000-0000-0000CA630000}"/>
    <cellStyle name="Normal 2 2 5 6 5 9" xfId="25547" xr:uid="{00000000-0005-0000-0000-0000CB630000}"/>
    <cellStyle name="Normal 2 2 5 6 6" xfId="25548" xr:uid="{00000000-0005-0000-0000-0000CC630000}"/>
    <cellStyle name="Normal 2 2 5 6 7" xfId="25549" xr:uid="{00000000-0005-0000-0000-0000CD630000}"/>
    <cellStyle name="Normal 2 2 5 6 8" xfId="25550" xr:uid="{00000000-0005-0000-0000-0000CE630000}"/>
    <cellStyle name="Normal 2 2 5 6 9" xfId="25551" xr:uid="{00000000-0005-0000-0000-0000CF630000}"/>
    <cellStyle name="Normal 2 2 5 7" xfId="25552" xr:uid="{00000000-0005-0000-0000-0000D0630000}"/>
    <cellStyle name="Normal 2 2 5 7 10" xfId="25553" xr:uid="{00000000-0005-0000-0000-0000D1630000}"/>
    <cellStyle name="Normal 2 2 5 7 11" xfId="25554" xr:uid="{00000000-0005-0000-0000-0000D2630000}"/>
    <cellStyle name="Normal 2 2 5 7 12" xfId="25555" xr:uid="{00000000-0005-0000-0000-0000D3630000}"/>
    <cellStyle name="Normal 2 2 5 7 13" xfId="25556" xr:uid="{00000000-0005-0000-0000-0000D4630000}"/>
    <cellStyle name="Normal 2 2 5 7 14" xfId="25557" xr:uid="{00000000-0005-0000-0000-0000D5630000}"/>
    <cellStyle name="Normal 2 2 5 7 2" xfId="25558" xr:uid="{00000000-0005-0000-0000-0000D6630000}"/>
    <cellStyle name="Normal 2 2 5 7 2 10" xfId="25559" xr:uid="{00000000-0005-0000-0000-0000D7630000}"/>
    <cellStyle name="Normal 2 2 5 7 2 2" xfId="25560" xr:uid="{00000000-0005-0000-0000-0000D8630000}"/>
    <cellStyle name="Normal 2 2 5 7 2 3" xfId="25561" xr:uid="{00000000-0005-0000-0000-0000D9630000}"/>
    <cellStyle name="Normal 2 2 5 7 2 4" xfId="25562" xr:uid="{00000000-0005-0000-0000-0000DA630000}"/>
    <cellStyle name="Normal 2 2 5 7 2 5" xfId="25563" xr:uid="{00000000-0005-0000-0000-0000DB630000}"/>
    <cellStyle name="Normal 2 2 5 7 2 6" xfId="25564" xr:uid="{00000000-0005-0000-0000-0000DC630000}"/>
    <cellStyle name="Normal 2 2 5 7 2 7" xfId="25565" xr:uid="{00000000-0005-0000-0000-0000DD630000}"/>
    <cellStyle name="Normal 2 2 5 7 2 8" xfId="25566" xr:uid="{00000000-0005-0000-0000-0000DE630000}"/>
    <cellStyle name="Normal 2 2 5 7 2 9" xfId="25567" xr:uid="{00000000-0005-0000-0000-0000DF630000}"/>
    <cellStyle name="Normal 2 2 5 7 3" xfId="25568" xr:uid="{00000000-0005-0000-0000-0000E0630000}"/>
    <cellStyle name="Normal 2 2 5 7 3 10" xfId="25569" xr:uid="{00000000-0005-0000-0000-0000E1630000}"/>
    <cellStyle name="Normal 2 2 5 7 3 2" xfId="25570" xr:uid="{00000000-0005-0000-0000-0000E2630000}"/>
    <cellStyle name="Normal 2 2 5 7 3 3" xfId="25571" xr:uid="{00000000-0005-0000-0000-0000E3630000}"/>
    <cellStyle name="Normal 2 2 5 7 3 4" xfId="25572" xr:uid="{00000000-0005-0000-0000-0000E4630000}"/>
    <cellStyle name="Normal 2 2 5 7 3 5" xfId="25573" xr:uid="{00000000-0005-0000-0000-0000E5630000}"/>
    <cellStyle name="Normal 2 2 5 7 3 6" xfId="25574" xr:uid="{00000000-0005-0000-0000-0000E6630000}"/>
    <cellStyle name="Normal 2 2 5 7 3 7" xfId="25575" xr:uid="{00000000-0005-0000-0000-0000E7630000}"/>
    <cellStyle name="Normal 2 2 5 7 3 8" xfId="25576" xr:uid="{00000000-0005-0000-0000-0000E8630000}"/>
    <cellStyle name="Normal 2 2 5 7 3 9" xfId="25577" xr:uid="{00000000-0005-0000-0000-0000E9630000}"/>
    <cellStyle name="Normal 2 2 5 7 4" xfId="25578" xr:uid="{00000000-0005-0000-0000-0000EA630000}"/>
    <cellStyle name="Normal 2 2 5 7 4 10" xfId="25579" xr:uid="{00000000-0005-0000-0000-0000EB630000}"/>
    <cellStyle name="Normal 2 2 5 7 4 2" xfId="25580" xr:uid="{00000000-0005-0000-0000-0000EC630000}"/>
    <cellStyle name="Normal 2 2 5 7 4 3" xfId="25581" xr:uid="{00000000-0005-0000-0000-0000ED630000}"/>
    <cellStyle name="Normal 2 2 5 7 4 4" xfId="25582" xr:uid="{00000000-0005-0000-0000-0000EE630000}"/>
    <cellStyle name="Normal 2 2 5 7 4 5" xfId="25583" xr:uid="{00000000-0005-0000-0000-0000EF630000}"/>
    <cellStyle name="Normal 2 2 5 7 4 6" xfId="25584" xr:uid="{00000000-0005-0000-0000-0000F0630000}"/>
    <cellStyle name="Normal 2 2 5 7 4 7" xfId="25585" xr:uid="{00000000-0005-0000-0000-0000F1630000}"/>
    <cellStyle name="Normal 2 2 5 7 4 8" xfId="25586" xr:uid="{00000000-0005-0000-0000-0000F2630000}"/>
    <cellStyle name="Normal 2 2 5 7 4 9" xfId="25587" xr:uid="{00000000-0005-0000-0000-0000F3630000}"/>
    <cellStyle name="Normal 2 2 5 7 5" xfId="25588" xr:uid="{00000000-0005-0000-0000-0000F4630000}"/>
    <cellStyle name="Normal 2 2 5 7 5 10" xfId="25589" xr:uid="{00000000-0005-0000-0000-0000F5630000}"/>
    <cellStyle name="Normal 2 2 5 7 5 2" xfId="25590" xr:uid="{00000000-0005-0000-0000-0000F6630000}"/>
    <cellStyle name="Normal 2 2 5 7 5 3" xfId="25591" xr:uid="{00000000-0005-0000-0000-0000F7630000}"/>
    <cellStyle name="Normal 2 2 5 7 5 4" xfId="25592" xr:uid="{00000000-0005-0000-0000-0000F8630000}"/>
    <cellStyle name="Normal 2 2 5 7 5 5" xfId="25593" xr:uid="{00000000-0005-0000-0000-0000F9630000}"/>
    <cellStyle name="Normal 2 2 5 7 5 6" xfId="25594" xr:uid="{00000000-0005-0000-0000-0000FA630000}"/>
    <cellStyle name="Normal 2 2 5 7 5 7" xfId="25595" xr:uid="{00000000-0005-0000-0000-0000FB630000}"/>
    <cellStyle name="Normal 2 2 5 7 5 8" xfId="25596" xr:uid="{00000000-0005-0000-0000-0000FC630000}"/>
    <cellStyle name="Normal 2 2 5 7 5 9" xfId="25597" xr:uid="{00000000-0005-0000-0000-0000FD630000}"/>
    <cellStyle name="Normal 2 2 5 7 6" xfId="25598" xr:uid="{00000000-0005-0000-0000-0000FE630000}"/>
    <cellStyle name="Normal 2 2 5 7 7" xfId="25599" xr:uid="{00000000-0005-0000-0000-0000FF630000}"/>
    <cellStyle name="Normal 2 2 5 7 8" xfId="25600" xr:uid="{00000000-0005-0000-0000-000000640000}"/>
    <cellStyle name="Normal 2 2 5 7 9" xfId="25601" xr:uid="{00000000-0005-0000-0000-000001640000}"/>
    <cellStyle name="Normal 2 2 5 8" xfId="25602" xr:uid="{00000000-0005-0000-0000-000002640000}"/>
    <cellStyle name="Normal 2 2 5 8 10" xfId="25603" xr:uid="{00000000-0005-0000-0000-000003640000}"/>
    <cellStyle name="Normal 2 2 5 8 11" xfId="25604" xr:uid="{00000000-0005-0000-0000-000004640000}"/>
    <cellStyle name="Normal 2 2 5 8 12" xfId="25605" xr:uid="{00000000-0005-0000-0000-000005640000}"/>
    <cellStyle name="Normal 2 2 5 8 13" xfId="25606" xr:uid="{00000000-0005-0000-0000-000006640000}"/>
    <cellStyle name="Normal 2 2 5 8 14" xfId="25607" xr:uid="{00000000-0005-0000-0000-000007640000}"/>
    <cellStyle name="Normal 2 2 5 8 2" xfId="25608" xr:uid="{00000000-0005-0000-0000-000008640000}"/>
    <cellStyle name="Normal 2 2 5 8 2 10" xfId="25609" xr:uid="{00000000-0005-0000-0000-000009640000}"/>
    <cellStyle name="Normal 2 2 5 8 2 2" xfId="25610" xr:uid="{00000000-0005-0000-0000-00000A640000}"/>
    <cellStyle name="Normal 2 2 5 8 2 3" xfId="25611" xr:uid="{00000000-0005-0000-0000-00000B640000}"/>
    <cellStyle name="Normal 2 2 5 8 2 4" xfId="25612" xr:uid="{00000000-0005-0000-0000-00000C640000}"/>
    <cellStyle name="Normal 2 2 5 8 2 5" xfId="25613" xr:uid="{00000000-0005-0000-0000-00000D640000}"/>
    <cellStyle name="Normal 2 2 5 8 2 6" xfId="25614" xr:uid="{00000000-0005-0000-0000-00000E640000}"/>
    <cellStyle name="Normal 2 2 5 8 2 7" xfId="25615" xr:uid="{00000000-0005-0000-0000-00000F640000}"/>
    <cellStyle name="Normal 2 2 5 8 2 8" xfId="25616" xr:uid="{00000000-0005-0000-0000-000010640000}"/>
    <cellStyle name="Normal 2 2 5 8 2 9" xfId="25617" xr:uid="{00000000-0005-0000-0000-000011640000}"/>
    <cellStyle name="Normal 2 2 5 8 3" xfId="25618" xr:uid="{00000000-0005-0000-0000-000012640000}"/>
    <cellStyle name="Normal 2 2 5 8 3 10" xfId="25619" xr:uid="{00000000-0005-0000-0000-000013640000}"/>
    <cellStyle name="Normal 2 2 5 8 3 2" xfId="25620" xr:uid="{00000000-0005-0000-0000-000014640000}"/>
    <cellStyle name="Normal 2 2 5 8 3 3" xfId="25621" xr:uid="{00000000-0005-0000-0000-000015640000}"/>
    <cellStyle name="Normal 2 2 5 8 3 4" xfId="25622" xr:uid="{00000000-0005-0000-0000-000016640000}"/>
    <cellStyle name="Normal 2 2 5 8 3 5" xfId="25623" xr:uid="{00000000-0005-0000-0000-000017640000}"/>
    <cellStyle name="Normal 2 2 5 8 3 6" xfId="25624" xr:uid="{00000000-0005-0000-0000-000018640000}"/>
    <cellStyle name="Normal 2 2 5 8 3 7" xfId="25625" xr:uid="{00000000-0005-0000-0000-000019640000}"/>
    <cellStyle name="Normal 2 2 5 8 3 8" xfId="25626" xr:uid="{00000000-0005-0000-0000-00001A640000}"/>
    <cellStyle name="Normal 2 2 5 8 3 9" xfId="25627" xr:uid="{00000000-0005-0000-0000-00001B640000}"/>
    <cellStyle name="Normal 2 2 5 8 4" xfId="25628" xr:uid="{00000000-0005-0000-0000-00001C640000}"/>
    <cellStyle name="Normal 2 2 5 8 4 10" xfId="25629" xr:uid="{00000000-0005-0000-0000-00001D640000}"/>
    <cellStyle name="Normal 2 2 5 8 4 2" xfId="25630" xr:uid="{00000000-0005-0000-0000-00001E640000}"/>
    <cellStyle name="Normal 2 2 5 8 4 3" xfId="25631" xr:uid="{00000000-0005-0000-0000-00001F640000}"/>
    <cellStyle name="Normal 2 2 5 8 4 4" xfId="25632" xr:uid="{00000000-0005-0000-0000-000020640000}"/>
    <cellStyle name="Normal 2 2 5 8 4 5" xfId="25633" xr:uid="{00000000-0005-0000-0000-000021640000}"/>
    <cellStyle name="Normal 2 2 5 8 4 6" xfId="25634" xr:uid="{00000000-0005-0000-0000-000022640000}"/>
    <cellStyle name="Normal 2 2 5 8 4 7" xfId="25635" xr:uid="{00000000-0005-0000-0000-000023640000}"/>
    <cellStyle name="Normal 2 2 5 8 4 8" xfId="25636" xr:uid="{00000000-0005-0000-0000-000024640000}"/>
    <cellStyle name="Normal 2 2 5 8 4 9" xfId="25637" xr:uid="{00000000-0005-0000-0000-000025640000}"/>
    <cellStyle name="Normal 2 2 5 8 5" xfId="25638" xr:uid="{00000000-0005-0000-0000-000026640000}"/>
    <cellStyle name="Normal 2 2 5 8 5 10" xfId="25639" xr:uid="{00000000-0005-0000-0000-000027640000}"/>
    <cellStyle name="Normal 2 2 5 8 5 2" xfId="25640" xr:uid="{00000000-0005-0000-0000-000028640000}"/>
    <cellStyle name="Normal 2 2 5 8 5 3" xfId="25641" xr:uid="{00000000-0005-0000-0000-000029640000}"/>
    <cellStyle name="Normal 2 2 5 8 5 4" xfId="25642" xr:uid="{00000000-0005-0000-0000-00002A640000}"/>
    <cellStyle name="Normal 2 2 5 8 5 5" xfId="25643" xr:uid="{00000000-0005-0000-0000-00002B640000}"/>
    <cellStyle name="Normal 2 2 5 8 5 6" xfId="25644" xr:uid="{00000000-0005-0000-0000-00002C640000}"/>
    <cellStyle name="Normal 2 2 5 8 5 7" xfId="25645" xr:uid="{00000000-0005-0000-0000-00002D640000}"/>
    <cellStyle name="Normal 2 2 5 8 5 8" xfId="25646" xr:uid="{00000000-0005-0000-0000-00002E640000}"/>
    <cellStyle name="Normal 2 2 5 8 5 9" xfId="25647" xr:uid="{00000000-0005-0000-0000-00002F640000}"/>
    <cellStyle name="Normal 2 2 5 8 6" xfId="25648" xr:uid="{00000000-0005-0000-0000-000030640000}"/>
    <cellStyle name="Normal 2 2 5 8 7" xfId="25649" xr:uid="{00000000-0005-0000-0000-000031640000}"/>
    <cellStyle name="Normal 2 2 5 8 8" xfId="25650" xr:uid="{00000000-0005-0000-0000-000032640000}"/>
    <cellStyle name="Normal 2 2 5 8 9" xfId="25651" xr:uid="{00000000-0005-0000-0000-000033640000}"/>
    <cellStyle name="Normal 2 2 5 9" xfId="25652" xr:uid="{00000000-0005-0000-0000-000034640000}"/>
    <cellStyle name="Normal 2 2 5 9 10" xfId="25653" xr:uid="{00000000-0005-0000-0000-000035640000}"/>
    <cellStyle name="Normal 2 2 5 9 11" xfId="25654" xr:uid="{00000000-0005-0000-0000-000036640000}"/>
    <cellStyle name="Normal 2 2 5 9 12" xfId="25655" xr:uid="{00000000-0005-0000-0000-000037640000}"/>
    <cellStyle name="Normal 2 2 5 9 13" xfId="25656" xr:uid="{00000000-0005-0000-0000-000038640000}"/>
    <cellStyle name="Normal 2 2 5 9 14" xfId="25657" xr:uid="{00000000-0005-0000-0000-000039640000}"/>
    <cellStyle name="Normal 2 2 5 9 2" xfId="25658" xr:uid="{00000000-0005-0000-0000-00003A640000}"/>
    <cellStyle name="Normal 2 2 5 9 2 10" xfId="25659" xr:uid="{00000000-0005-0000-0000-00003B640000}"/>
    <cellStyle name="Normal 2 2 5 9 2 2" xfId="25660" xr:uid="{00000000-0005-0000-0000-00003C640000}"/>
    <cellStyle name="Normal 2 2 5 9 2 3" xfId="25661" xr:uid="{00000000-0005-0000-0000-00003D640000}"/>
    <cellStyle name="Normal 2 2 5 9 2 4" xfId="25662" xr:uid="{00000000-0005-0000-0000-00003E640000}"/>
    <cellStyle name="Normal 2 2 5 9 2 5" xfId="25663" xr:uid="{00000000-0005-0000-0000-00003F640000}"/>
    <cellStyle name="Normal 2 2 5 9 2 6" xfId="25664" xr:uid="{00000000-0005-0000-0000-000040640000}"/>
    <cellStyle name="Normal 2 2 5 9 2 7" xfId="25665" xr:uid="{00000000-0005-0000-0000-000041640000}"/>
    <cellStyle name="Normal 2 2 5 9 2 8" xfId="25666" xr:uid="{00000000-0005-0000-0000-000042640000}"/>
    <cellStyle name="Normal 2 2 5 9 2 9" xfId="25667" xr:uid="{00000000-0005-0000-0000-000043640000}"/>
    <cellStyle name="Normal 2 2 5 9 3" xfId="25668" xr:uid="{00000000-0005-0000-0000-000044640000}"/>
    <cellStyle name="Normal 2 2 5 9 3 10" xfId="25669" xr:uid="{00000000-0005-0000-0000-000045640000}"/>
    <cellStyle name="Normal 2 2 5 9 3 2" xfId="25670" xr:uid="{00000000-0005-0000-0000-000046640000}"/>
    <cellStyle name="Normal 2 2 5 9 3 3" xfId="25671" xr:uid="{00000000-0005-0000-0000-000047640000}"/>
    <cellStyle name="Normal 2 2 5 9 3 4" xfId="25672" xr:uid="{00000000-0005-0000-0000-000048640000}"/>
    <cellStyle name="Normal 2 2 5 9 3 5" xfId="25673" xr:uid="{00000000-0005-0000-0000-000049640000}"/>
    <cellStyle name="Normal 2 2 5 9 3 6" xfId="25674" xr:uid="{00000000-0005-0000-0000-00004A640000}"/>
    <cellStyle name="Normal 2 2 5 9 3 7" xfId="25675" xr:uid="{00000000-0005-0000-0000-00004B640000}"/>
    <cellStyle name="Normal 2 2 5 9 3 8" xfId="25676" xr:uid="{00000000-0005-0000-0000-00004C640000}"/>
    <cellStyle name="Normal 2 2 5 9 3 9" xfId="25677" xr:uid="{00000000-0005-0000-0000-00004D640000}"/>
    <cellStyle name="Normal 2 2 5 9 4" xfId="25678" xr:uid="{00000000-0005-0000-0000-00004E640000}"/>
    <cellStyle name="Normal 2 2 5 9 4 10" xfId="25679" xr:uid="{00000000-0005-0000-0000-00004F640000}"/>
    <cellStyle name="Normal 2 2 5 9 4 2" xfId="25680" xr:uid="{00000000-0005-0000-0000-000050640000}"/>
    <cellStyle name="Normal 2 2 5 9 4 3" xfId="25681" xr:uid="{00000000-0005-0000-0000-000051640000}"/>
    <cellStyle name="Normal 2 2 5 9 4 4" xfId="25682" xr:uid="{00000000-0005-0000-0000-000052640000}"/>
    <cellStyle name="Normal 2 2 5 9 4 5" xfId="25683" xr:uid="{00000000-0005-0000-0000-000053640000}"/>
    <cellStyle name="Normal 2 2 5 9 4 6" xfId="25684" xr:uid="{00000000-0005-0000-0000-000054640000}"/>
    <cellStyle name="Normal 2 2 5 9 4 7" xfId="25685" xr:uid="{00000000-0005-0000-0000-000055640000}"/>
    <cellStyle name="Normal 2 2 5 9 4 8" xfId="25686" xr:uid="{00000000-0005-0000-0000-000056640000}"/>
    <cellStyle name="Normal 2 2 5 9 4 9" xfId="25687" xr:uid="{00000000-0005-0000-0000-000057640000}"/>
    <cellStyle name="Normal 2 2 5 9 5" xfId="25688" xr:uid="{00000000-0005-0000-0000-000058640000}"/>
    <cellStyle name="Normal 2 2 5 9 5 10" xfId="25689" xr:uid="{00000000-0005-0000-0000-000059640000}"/>
    <cellStyle name="Normal 2 2 5 9 5 2" xfId="25690" xr:uid="{00000000-0005-0000-0000-00005A640000}"/>
    <cellStyle name="Normal 2 2 5 9 5 3" xfId="25691" xr:uid="{00000000-0005-0000-0000-00005B640000}"/>
    <cellStyle name="Normal 2 2 5 9 5 4" xfId="25692" xr:uid="{00000000-0005-0000-0000-00005C640000}"/>
    <cellStyle name="Normal 2 2 5 9 5 5" xfId="25693" xr:uid="{00000000-0005-0000-0000-00005D640000}"/>
    <cellStyle name="Normal 2 2 5 9 5 6" xfId="25694" xr:uid="{00000000-0005-0000-0000-00005E640000}"/>
    <cellStyle name="Normal 2 2 5 9 5 7" xfId="25695" xr:uid="{00000000-0005-0000-0000-00005F640000}"/>
    <cellStyle name="Normal 2 2 5 9 5 8" xfId="25696" xr:uid="{00000000-0005-0000-0000-000060640000}"/>
    <cellStyle name="Normal 2 2 5 9 5 9" xfId="25697" xr:uid="{00000000-0005-0000-0000-000061640000}"/>
    <cellStyle name="Normal 2 2 5 9 6" xfId="25698" xr:uid="{00000000-0005-0000-0000-000062640000}"/>
    <cellStyle name="Normal 2 2 5 9 7" xfId="25699" xr:uid="{00000000-0005-0000-0000-000063640000}"/>
    <cellStyle name="Normal 2 2 5 9 8" xfId="25700" xr:uid="{00000000-0005-0000-0000-000064640000}"/>
    <cellStyle name="Normal 2 2 5 9 9" xfId="25701" xr:uid="{00000000-0005-0000-0000-000065640000}"/>
    <cellStyle name="Normal 2 2 50" xfId="25702" xr:uid="{00000000-0005-0000-0000-000066640000}"/>
    <cellStyle name="Normal 2 2 51" xfId="25703" xr:uid="{00000000-0005-0000-0000-000067640000}"/>
    <cellStyle name="Normal 2 2 52" xfId="25704" xr:uid="{00000000-0005-0000-0000-000068640000}"/>
    <cellStyle name="Normal 2 2 6" xfId="25705" xr:uid="{00000000-0005-0000-0000-000069640000}"/>
    <cellStyle name="Normal 2 2 6 2" xfId="25706" xr:uid="{00000000-0005-0000-0000-00006A640000}"/>
    <cellStyle name="Normal 2 2 6 3" xfId="25707" xr:uid="{00000000-0005-0000-0000-00006B640000}"/>
    <cellStyle name="Normal 2 2 7" xfId="25708" xr:uid="{00000000-0005-0000-0000-00006C640000}"/>
    <cellStyle name="Normal 2 2 7 2" xfId="25709" xr:uid="{00000000-0005-0000-0000-00006D640000}"/>
    <cellStyle name="Normal 2 2 7 3" xfId="25710" xr:uid="{00000000-0005-0000-0000-00006E640000}"/>
    <cellStyle name="Normal 2 2 8" xfId="25711" xr:uid="{00000000-0005-0000-0000-00006F640000}"/>
    <cellStyle name="Normal 2 2 8 2" xfId="25712" xr:uid="{00000000-0005-0000-0000-000070640000}"/>
    <cellStyle name="Normal 2 2 8 3" xfId="25713" xr:uid="{00000000-0005-0000-0000-000071640000}"/>
    <cellStyle name="Normal 2 2 9" xfId="25714" xr:uid="{00000000-0005-0000-0000-000072640000}"/>
    <cellStyle name="Normal 2 2 9 2" xfId="25715" xr:uid="{00000000-0005-0000-0000-000073640000}"/>
    <cellStyle name="Normal 2 2 9 3" xfId="25716" xr:uid="{00000000-0005-0000-0000-000074640000}"/>
    <cellStyle name="Normal 2 20" xfId="25717" xr:uid="{00000000-0005-0000-0000-000075640000}"/>
    <cellStyle name="Normal 2 20 2" xfId="25718" xr:uid="{00000000-0005-0000-0000-000076640000}"/>
    <cellStyle name="Normal 2 20 3" xfId="25719" xr:uid="{00000000-0005-0000-0000-000077640000}"/>
    <cellStyle name="Normal 2 21" xfId="25720" xr:uid="{00000000-0005-0000-0000-000078640000}"/>
    <cellStyle name="Normal 2 21 2" xfId="25721" xr:uid="{00000000-0005-0000-0000-000079640000}"/>
    <cellStyle name="Normal 2 21 3" xfId="25722" xr:uid="{00000000-0005-0000-0000-00007A640000}"/>
    <cellStyle name="Normal 2 22" xfId="25723" xr:uid="{00000000-0005-0000-0000-00007B640000}"/>
    <cellStyle name="Normal 2 22 2" xfId="25724" xr:uid="{00000000-0005-0000-0000-00007C640000}"/>
    <cellStyle name="Normal 2 22 3" xfId="25725" xr:uid="{00000000-0005-0000-0000-00007D640000}"/>
    <cellStyle name="Normal 2 23" xfId="25726" xr:uid="{00000000-0005-0000-0000-00007E640000}"/>
    <cellStyle name="Normal 2 23 2" xfId="25727" xr:uid="{00000000-0005-0000-0000-00007F640000}"/>
    <cellStyle name="Normal 2 23 2 2" xfId="25728" xr:uid="{00000000-0005-0000-0000-000080640000}"/>
    <cellStyle name="Normal 2 23 3" xfId="25729" xr:uid="{00000000-0005-0000-0000-000081640000}"/>
    <cellStyle name="Normal 2 24" xfId="25730" xr:uid="{00000000-0005-0000-0000-000082640000}"/>
    <cellStyle name="Normal 2 24 2" xfId="25731" xr:uid="{00000000-0005-0000-0000-000083640000}"/>
    <cellStyle name="Normal 2 24 3" xfId="25732" xr:uid="{00000000-0005-0000-0000-000084640000}"/>
    <cellStyle name="Normal 2 25" xfId="25733" xr:uid="{00000000-0005-0000-0000-000085640000}"/>
    <cellStyle name="Normal 2 25 2" xfId="25734" xr:uid="{00000000-0005-0000-0000-000086640000}"/>
    <cellStyle name="Normal 2 25 3" xfId="25735" xr:uid="{00000000-0005-0000-0000-000087640000}"/>
    <cellStyle name="Normal 2 26" xfId="25736" xr:uid="{00000000-0005-0000-0000-000088640000}"/>
    <cellStyle name="Normal 2 26 2" xfId="25737" xr:uid="{00000000-0005-0000-0000-000089640000}"/>
    <cellStyle name="Normal 2 26 3" xfId="25738" xr:uid="{00000000-0005-0000-0000-00008A640000}"/>
    <cellStyle name="Normal 2 27" xfId="25739" xr:uid="{00000000-0005-0000-0000-00008B640000}"/>
    <cellStyle name="Normal 2 27 2" xfId="25740" xr:uid="{00000000-0005-0000-0000-00008C640000}"/>
    <cellStyle name="Normal 2 27 3" xfId="25741" xr:uid="{00000000-0005-0000-0000-00008D640000}"/>
    <cellStyle name="Normal 2 28" xfId="25742" xr:uid="{00000000-0005-0000-0000-00008E640000}"/>
    <cellStyle name="Normal 2 28 2" xfId="25743" xr:uid="{00000000-0005-0000-0000-00008F640000}"/>
    <cellStyle name="Normal 2 28 3" xfId="25744" xr:uid="{00000000-0005-0000-0000-000090640000}"/>
    <cellStyle name="Normal 2 29" xfId="25745" xr:uid="{00000000-0005-0000-0000-000091640000}"/>
    <cellStyle name="Normal 2 29 2" xfId="25746" xr:uid="{00000000-0005-0000-0000-000092640000}"/>
    <cellStyle name="Normal 2 29 3" xfId="25747" xr:uid="{00000000-0005-0000-0000-000093640000}"/>
    <cellStyle name="Normal 2 3" xfId="424" xr:uid="{00000000-0005-0000-0000-0000A8010000}"/>
    <cellStyle name="Normal 2 3 10" xfId="25749" xr:uid="{00000000-0005-0000-0000-000095640000}"/>
    <cellStyle name="Normal 2 3 10 10" xfId="25750" xr:uid="{00000000-0005-0000-0000-000096640000}"/>
    <cellStyle name="Normal 2 3 10 11" xfId="25751" xr:uid="{00000000-0005-0000-0000-000097640000}"/>
    <cellStyle name="Normal 2 3 10 12" xfId="25752" xr:uid="{00000000-0005-0000-0000-000098640000}"/>
    <cellStyle name="Normal 2 3 10 13" xfId="25753" xr:uid="{00000000-0005-0000-0000-000099640000}"/>
    <cellStyle name="Normal 2 3 10 14" xfId="25754" xr:uid="{00000000-0005-0000-0000-00009A640000}"/>
    <cellStyle name="Normal 2 3 10 2" xfId="25755" xr:uid="{00000000-0005-0000-0000-00009B640000}"/>
    <cellStyle name="Normal 2 3 10 2 10" xfId="25756" xr:uid="{00000000-0005-0000-0000-00009C640000}"/>
    <cellStyle name="Normal 2 3 10 2 2" xfId="25757" xr:uid="{00000000-0005-0000-0000-00009D640000}"/>
    <cellStyle name="Normal 2 3 10 2 3" xfId="25758" xr:uid="{00000000-0005-0000-0000-00009E640000}"/>
    <cellStyle name="Normal 2 3 10 2 4" xfId="25759" xr:uid="{00000000-0005-0000-0000-00009F640000}"/>
    <cellStyle name="Normal 2 3 10 2 5" xfId="25760" xr:uid="{00000000-0005-0000-0000-0000A0640000}"/>
    <cellStyle name="Normal 2 3 10 2 6" xfId="25761" xr:uid="{00000000-0005-0000-0000-0000A1640000}"/>
    <cellStyle name="Normal 2 3 10 2 7" xfId="25762" xr:uid="{00000000-0005-0000-0000-0000A2640000}"/>
    <cellStyle name="Normal 2 3 10 2 8" xfId="25763" xr:uid="{00000000-0005-0000-0000-0000A3640000}"/>
    <cellStyle name="Normal 2 3 10 2 9" xfId="25764" xr:uid="{00000000-0005-0000-0000-0000A4640000}"/>
    <cellStyle name="Normal 2 3 10 3" xfId="25765" xr:uid="{00000000-0005-0000-0000-0000A5640000}"/>
    <cellStyle name="Normal 2 3 10 3 10" xfId="25766" xr:uid="{00000000-0005-0000-0000-0000A6640000}"/>
    <cellStyle name="Normal 2 3 10 3 2" xfId="25767" xr:uid="{00000000-0005-0000-0000-0000A7640000}"/>
    <cellStyle name="Normal 2 3 10 3 3" xfId="25768" xr:uid="{00000000-0005-0000-0000-0000A8640000}"/>
    <cellStyle name="Normal 2 3 10 3 4" xfId="25769" xr:uid="{00000000-0005-0000-0000-0000A9640000}"/>
    <cellStyle name="Normal 2 3 10 3 5" xfId="25770" xr:uid="{00000000-0005-0000-0000-0000AA640000}"/>
    <cellStyle name="Normal 2 3 10 3 6" xfId="25771" xr:uid="{00000000-0005-0000-0000-0000AB640000}"/>
    <cellStyle name="Normal 2 3 10 3 7" xfId="25772" xr:uid="{00000000-0005-0000-0000-0000AC640000}"/>
    <cellStyle name="Normal 2 3 10 3 8" xfId="25773" xr:uid="{00000000-0005-0000-0000-0000AD640000}"/>
    <cellStyle name="Normal 2 3 10 3 9" xfId="25774" xr:uid="{00000000-0005-0000-0000-0000AE640000}"/>
    <cellStyle name="Normal 2 3 10 4" xfId="25775" xr:uid="{00000000-0005-0000-0000-0000AF640000}"/>
    <cellStyle name="Normal 2 3 10 4 10" xfId="25776" xr:uid="{00000000-0005-0000-0000-0000B0640000}"/>
    <cellStyle name="Normal 2 3 10 4 2" xfId="25777" xr:uid="{00000000-0005-0000-0000-0000B1640000}"/>
    <cellStyle name="Normal 2 3 10 4 3" xfId="25778" xr:uid="{00000000-0005-0000-0000-0000B2640000}"/>
    <cellStyle name="Normal 2 3 10 4 4" xfId="25779" xr:uid="{00000000-0005-0000-0000-0000B3640000}"/>
    <cellStyle name="Normal 2 3 10 4 5" xfId="25780" xr:uid="{00000000-0005-0000-0000-0000B4640000}"/>
    <cellStyle name="Normal 2 3 10 4 6" xfId="25781" xr:uid="{00000000-0005-0000-0000-0000B5640000}"/>
    <cellStyle name="Normal 2 3 10 4 7" xfId="25782" xr:uid="{00000000-0005-0000-0000-0000B6640000}"/>
    <cellStyle name="Normal 2 3 10 4 8" xfId="25783" xr:uid="{00000000-0005-0000-0000-0000B7640000}"/>
    <cellStyle name="Normal 2 3 10 4 9" xfId="25784" xr:uid="{00000000-0005-0000-0000-0000B8640000}"/>
    <cellStyle name="Normal 2 3 10 5" xfId="25785" xr:uid="{00000000-0005-0000-0000-0000B9640000}"/>
    <cellStyle name="Normal 2 3 10 5 10" xfId="25786" xr:uid="{00000000-0005-0000-0000-0000BA640000}"/>
    <cellStyle name="Normal 2 3 10 5 2" xfId="25787" xr:uid="{00000000-0005-0000-0000-0000BB640000}"/>
    <cellStyle name="Normal 2 3 10 5 3" xfId="25788" xr:uid="{00000000-0005-0000-0000-0000BC640000}"/>
    <cellStyle name="Normal 2 3 10 5 4" xfId="25789" xr:uid="{00000000-0005-0000-0000-0000BD640000}"/>
    <cellStyle name="Normal 2 3 10 5 5" xfId="25790" xr:uid="{00000000-0005-0000-0000-0000BE640000}"/>
    <cellStyle name="Normal 2 3 10 5 6" xfId="25791" xr:uid="{00000000-0005-0000-0000-0000BF640000}"/>
    <cellStyle name="Normal 2 3 10 5 7" xfId="25792" xr:uid="{00000000-0005-0000-0000-0000C0640000}"/>
    <cellStyle name="Normal 2 3 10 5 8" xfId="25793" xr:uid="{00000000-0005-0000-0000-0000C1640000}"/>
    <cellStyle name="Normal 2 3 10 5 9" xfId="25794" xr:uid="{00000000-0005-0000-0000-0000C2640000}"/>
    <cellStyle name="Normal 2 3 10 6" xfId="25795" xr:uid="{00000000-0005-0000-0000-0000C3640000}"/>
    <cellStyle name="Normal 2 3 10 7" xfId="25796" xr:uid="{00000000-0005-0000-0000-0000C4640000}"/>
    <cellStyle name="Normal 2 3 10 8" xfId="25797" xr:uid="{00000000-0005-0000-0000-0000C5640000}"/>
    <cellStyle name="Normal 2 3 10 9" xfId="25798" xr:uid="{00000000-0005-0000-0000-0000C6640000}"/>
    <cellStyle name="Normal 2 3 11" xfId="25799" xr:uid="{00000000-0005-0000-0000-0000C7640000}"/>
    <cellStyle name="Normal 2 3 11 10" xfId="25800" xr:uid="{00000000-0005-0000-0000-0000C8640000}"/>
    <cellStyle name="Normal 2 3 11 11" xfId="25801" xr:uid="{00000000-0005-0000-0000-0000C9640000}"/>
    <cellStyle name="Normal 2 3 11 12" xfId="25802" xr:uid="{00000000-0005-0000-0000-0000CA640000}"/>
    <cellStyle name="Normal 2 3 11 13" xfId="25803" xr:uid="{00000000-0005-0000-0000-0000CB640000}"/>
    <cellStyle name="Normal 2 3 11 14" xfId="25804" xr:uid="{00000000-0005-0000-0000-0000CC640000}"/>
    <cellStyle name="Normal 2 3 11 2" xfId="25805" xr:uid="{00000000-0005-0000-0000-0000CD640000}"/>
    <cellStyle name="Normal 2 3 11 2 10" xfId="25806" xr:uid="{00000000-0005-0000-0000-0000CE640000}"/>
    <cellStyle name="Normal 2 3 11 2 2" xfId="25807" xr:uid="{00000000-0005-0000-0000-0000CF640000}"/>
    <cellStyle name="Normal 2 3 11 2 3" xfId="25808" xr:uid="{00000000-0005-0000-0000-0000D0640000}"/>
    <cellStyle name="Normal 2 3 11 2 4" xfId="25809" xr:uid="{00000000-0005-0000-0000-0000D1640000}"/>
    <cellStyle name="Normal 2 3 11 2 5" xfId="25810" xr:uid="{00000000-0005-0000-0000-0000D2640000}"/>
    <cellStyle name="Normal 2 3 11 2 6" xfId="25811" xr:uid="{00000000-0005-0000-0000-0000D3640000}"/>
    <cellStyle name="Normal 2 3 11 2 7" xfId="25812" xr:uid="{00000000-0005-0000-0000-0000D4640000}"/>
    <cellStyle name="Normal 2 3 11 2 8" xfId="25813" xr:uid="{00000000-0005-0000-0000-0000D5640000}"/>
    <cellStyle name="Normal 2 3 11 2 9" xfId="25814" xr:uid="{00000000-0005-0000-0000-0000D6640000}"/>
    <cellStyle name="Normal 2 3 11 3" xfId="25815" xr:uid="{00000000-0005-0000-0000-0000D7640000}"/>
    <cellStyle name="Normal 2 3 11 3 10" xfId="25816" xr:uid="{00000000-0005-0000-0000-0000D8640000}"/>
    <cellStyle name="Normal 2 3 11 3 2" xfId="25817" xr:uid="{00000000-0005-0000-0000-0000D9640000}"/>
    <cellStyle name="Normal 2 3 11 3 3" xfId="25818" xr:uid="{00000000-0005-0000-0000-0000DA640000}"/>
    <cellStyle name="Normal 2 3 11 3 4" xfId="25819" xr:uid="{00000000-0005-0000-0000-0000DB640000}"/>
    <cellStyle name="Normal 2 3 11 3 5" xfId="25820" xr:uid="{00000000-0005-0000-0000-0000DC640000}"/>
    <cellStyle name="Normal 2 3 11 3 6" xfId="25821" xr:uid="{00000000-0005-0000-0000-0000DD640000}"/>
    <cellStyle name="Normal 2 3 11 3 7" xfId="25822" xr:uid="{00000000-0005-0000-0000-0000DE640000}"/>
    <cellStyle name="Normal 2 3 11 3 8" xfId="25823" xr:uid="{00000000-0005-0000-0000-0000DF640000}"/>
    <cellStyle name="Normal 2 3 11 3 9" xfId="25824" xr:uid="{00000000-0005-0000-0000-0000E0640000}"/>
    <cellStyle name="Normal 2 3 11 4" xfId="25825" xr:uid="{00000000-0005-0000-0000-0000E1640000}"/>
    <cellStyle name="Normal 2 3 11 4 10" xfId="25826" xr:uid="{00000000-0005-0000-0000-0000E2640000}"/>
    <cellStyle name="Normal 2 3 11 4 2" xfId="25827" xr:uid="{00000000-0005-0000-0000-0000E3640000}"/>
    <cellStyle name="Normal 2 3 11 4 3" xfId="25828" xr:uid="{00000000-0005-0000-0000-0000E4640000}"/>
    <cellStyle name="Normal 2 3 11 4 4" xfId="25829" xr:uid="{00000000-0005-0000-0000-0000E5640000}"/>
    <cellStyle name="Normal 2 3 11 4 5" xfId="25830" xr:uid="{00000000-0005-0000-0000-0000E6640000}"/>
    <cellStyle name="Normal 2 3 11 4 6" xfId="25831" xr:uid="{00000000-0005-0000-0000-0000E7640000}"/>
    <cellStyle name="Normal 2 3 11 4 7" xfId="25832" xr:uid="{00000000-0005-0000-0000-0000E8640000}"/>
    <cellStyle name="Normal 2 3 11 4 8" xfId="25833" xr:uid="{00000000-0005-0000-0000-0000E9640000}"/>
    <cellStyle name="Normal 2 3 11 4 9" xfId="25834" xr:uid="{00000000-0005-0000-0000-0000EA640000}"/>
    <cellStyle name="Normal 2 3 11 5" xfId="25835" xr:uid="{00000000-0005-0000-0000-0000EB640000}"/>
    <cellStyle name="Normal 2 3 11 5 10" xfId="25836" xr:uid="{00000000-0005-0000-0000-0000EC640000}"/>
    <cellStyle name="Normal 2 3 11 5 2" xfId="25837" xr:uid="{00000000-0005-0000-0000-0000ED640000}"/>
    <cellStyle name="Normal 2 3 11 5 3" xfId="25838" xr:uid="{00000000-0005-0000-0000-0000EE640000}"/>
    <cellStyle name="Normal 2 3 11 5 4" xfId="25839" xr:uid="{00000000-0005-0000-0000-0000EF640000}"/>
    <cellStyle name="Normal 2 3 11 5 5" xfId="25840" xr:uid="{00000000-0005-0000-0000-0000F0640000}"/>
    <cellStyle name="Normal 2 3 11 5 6" xfId="25841" xr:uid="{00000000-0005-0000-0000-0000F1640000}"/>
    <cellStyle name="Normal 2 3 11 5 7" xfId="25842" xr:uid="{00000000-0005-0000-0000-0000F2640000}"/>
    <cellStyle name="Normal 2 3 11 5 8" xfId="25843" xr:uid="{00000000-0005-0000-0000-0000F3640000}"/>
    <cellStyle name="Normal 2 3 11 5 9" xfId="25844" xr:uid="{00000000-0005-0000-0000-0000F4640000}"/>
    <cellStyle name="Normal 2 3 11 6" xfId="25845" xr:uid="{00000000-0005-0000-0000-0000F5640000}"/>
    <cellStyle name="Normal 2 3 11 7" xfId="25846" xr:uid="{00000000-0005-0000-0000-0000F6640000}"/>
    <cellStyle name="Normal 2 3 11 8" xfId="25847" xr:uid="{00000000-0005-0000-0000-0000F7640000}"/>
    <cellStyle name="Normal 2 3 11 9" xfId="25848" xr:uid="{00000000-0005-0000-0000-0000F8640000}"/>
    <cellStyle name="Normal 2 3 12" xfId="25849" xr:uid="{00000000-0005-0000-0000-0000F9640000}"/>
    <cellStyle name="Normal 2 3 12 10" xfId="25850" xr:uid="{00000000-0005-0000-0000-0000FA640000}"/>
    <cellStyle name="Normal 2 3 12 11" xfId="25851" xr:uid="{00000000-0005-0000-0000-0000FB640000}"/>
    <cellStyle name="Normal 2 3 12 12" xfId="25852" xr:uid="{00000000-0005-0000-0000-0000FC640000}"/>
    <cellStyle name="Normal 2 3 12 13" xfId="25853" xr:uid="{00000000-0005-0000-0000-0000FD640000}"/>
    <cellStyle name="Normal 2 3 12 14" xfId="25854" xr:uid="{00000000-0005-0000-0000-0000FE640000}"/>
    <cellStyle name="Normal 2 3 12 2" xfId="25855" xr:uid="{00000000-0005-0000-0000-0000FF640000}"/>
    <cellStyle name="Normal 2 3 12 2 10" xfId="25856" xr:uid="{00000000-0005-0000-0000-000000650000}"/>
    <cellStyle name="Normal 2 3 12 2 2" xfId="25857" xr:uid="{00000000-0005-0000-0000-000001650000}"/>
    <cellStyle name="Normal 2 3 12 2 3" xfId="25858" xr:uid="{00000000-0005-0000-0000-000002650000}"/>
    <cellStyle name="Normal 2 3 12 2 4" xfId="25859" xr:uid="{00000000-0005-0000-0000-000003650000}"/>
    <cellStyle name="Normal 2 3 12 2 5" xfId="25860" xr:uid="{00000000-0005-0000-0000-000004650000}"/>
    <cellStyle name="Normal 2 3 12 2 6" xfId="25861" xr:uid="{00000000-0005-0000-0000-000005650000}"/>
    <cellStyle name="Normal 2 3 12 2 7" xfId="25862" xr:uid="{00000000-0005-0000-0000-000006650000}"/>
    <cellStyle name="Normal 2 3 12 2 8" xfId="25863" xr:uid="{00000000-0005-0000-0000-000007650000}"/>
    <cellStyle name="Normal 2 3 12 2 9" xfId="25864" xr:uid="{00000000-0005-0000-0000-000008650000}"/>
    <cellStyle name="Normal 2 3 12 3" xfId="25865" xr:uid="{00000000-0005-0000-0000-000009650000}"/>
    <cellStyle name="Normal 2 3 12 3 10" xfId="25866" xr:uid="{00000000-0005-0000-0000-00000A650000}"/>
    <cellStyle name="Normal 2 3 12 3 2" xfId="25867" xr:uid="{00000000-0005-0000-0000-00000B650000}"/>
    <cellStyle name="Normal 2 3 12 3 3" xfId="25868" xr:uid="{00000000-0005-0000-0000-00000C650000}"/>
    <cellStyle name="Normal 2 3 12 3 4" xfId="25869" xr:uid="{00000000-0005-0000-0000-00000D650000}"/>
    <cellStyle name="Normal 2 3 12 3 5" xfId="25870" xr:uid="{00000000-0005-0000-0000-00000E650000}"/>
    <cellStyle name="Normal 2 3 12 3 6" xfId="25871" xr:uid="{00000000-0005-0000-0000-00000F650000}"/>
    <cellStyle name="Normal 2 3 12 3 7" xfId="25872" xr:uid="{00000000-0005-0000-0000-000010650000}"/>
    <cellStyle name="Normal 2 3 12 3 8" xfId="25873" xr:uid="{00000000-0005-0000-0000-000011650000}"/>
    <cellStyle name="Normal 2 3 12 3 9" xfId="25874" xr:uid="{00000000-0005-0000-0000-000012650000}"/>
    <cellStyle name="Normal 2 3 12 4" xfId="25875" xr:uid="{00000000-0005-0000-0000-000013650000}"/>
    <cellStyle name="Normal 2 3 12 4 10" xfId="25876" xr:uid="{00000000-0005-0000-0000-000014650000}"/>
    <cellStyle name="Normal 2 3 12 4 2" xfId="25877" xr:uid="{00000000-0005-0000-0000-000015650000}"/>
    <cellStyle name="Normal 2 3 12 4 3" xfId="25878" xr:uid="{00000000-0005-0000-0000-000016650000}"/>
    <cellStyle name="Normal 2 3 12 4 4" xfId="25879" xr:uid="{00000000-0005-0000-0000-000017650000}"/>
    <cellStyle name="Normal 2 3 12 4 5" xfId="25880" xr:uid="{00000000-0005-0000-0000-000018650000}"/>
    <cellStyle name="Normal 2 3 12 4 6" xfId="25881" xr:uid="{00000000-0005-0000-0000-000019650000}"/>
    <cellStyle name="Normal 2 3 12 4 7" xfId="25882" xr:uid="{00000000-0005-0000-0000-00001A650000}"/>
    <cellStyle name="Normal 2 3 12 4 8" xfId="25883" xr:uid="{00000000-0005-0000-0000-00001B650000}"/>
    <cellStyle name="Normal 2 3 12 4 9" xfId="25884" xr:uid="{00000000-0005-0000-0000-00001C650000}"/>
    <cellStyle name="Normal 2 3 12 5" xfId="25885" xr:uid="{00000000-0005-0000-0000-00001D650000}"/>
    <cellStyle name="Normal 2 3 12 5 10" xfId="25886" xr:uid="{00000000-0005-0000-0000-00001E650000}"/>
    <cellStyle name="Normal 2 3 12 5 2" xfId="25887" xr:uid="{00000000-0005-0000-0000-00001F650000}"/>
    <cellStyle name="Normal 2 3 12 5 3" xfId="25888" xr:uid="{00000000-0005-0000-0000-000020650000}"/>
    <cellStyle name="Normal 2 3 12 5 4" xfId="25889" xr:uid="{00000000-0005-0000-0000-000021650000}"/>
    <cellStyle name="Normal 2 3 12 5 5" xfId="25890" xr:uid="{00000000-0005-0000-0000-000022650000}"/>
    <cellStyle name="Normal 2 3 12 5 6" xfId="25891" xr:uid="{00000000-0005-0000-0000-000023650000}"/>
    <cellStyle name="Normal 2 3 12 5 7" xfId="25892" xr:uid="{00000000-0005-0000-0000-000024650000}"/>
    <cellStyle name="Normal 2 3 12 5 8" xfId="25893" xr:uid="{00000000-0005-0000-0000-000025650000}"/>
    <cellStyle name="Normal 2 3 12 5 9" xfId="25894" xr:uid="{00000000-0005-0000-0000-000026650000}"/>
    <cellStyle name="Normal 2 3 12 6" xfId="25895" xr:uid="{00000000-0005-0000-0000-000027650000}"/>
    <cellStyle name="Normal 2 3 12 7" xfId="25896" xr:uid="{00000000-0005-0000-0000-000028650000}"/>
    <cellStyle name="Normal 2 3 12 8" xfId="25897" xr:uid="{00000000-0005-0000-0000-000029650000}"/>
    <cellStyle name="Normal 2 3 12 9" xfId="25898" xr:uid="{00000000-0005-0000-0000-00002A650000}"/>
    <cellStyle name="Normal 2 3 13" xfId="25899" xr:uid="{00000000-0005-0000-0000-00002B650000}"/>
    <cellStyle name="Normal 2 3 13 10" xfId="25900" xr:uid="{00000000-0005-0000-0000-00002C650000}"/>
    <cellStyle name="Normal 2 3 13 11" xfId="25901" xr:uid="{00000000-0005-0000-0000-00002D650000}"/>
    <cellStyle name="Normal 2 3 13 12" xfId="25902" xr:uid="{00000000-0005-0000-0000-00002E650000}"/>
    <cellStyle name="Normal 2 3 13 13" xfId="25903" xr:uid="{00000000-0005-0000-0000-00002F650000}"/>
    <cellStyle name="Normal 2 3 13 14" xfId="25904" xr:uid="{00000000-0005-0000-0000-000030650000}"/>
    <cellStyle name="Normal 2 3 13 2" xfId="25905" xr:uid="{00000000-0005-0000-0000-000031650000}"/>
    <cellStyle name="Normal 2 3 13 2 10" xfId="25906" xr:uid="{00000000-0005-0000-0000-000032650000}"/>
    <cellStyle name="Normal 2 3 13 2 2" xfId="25907" xr:uid="{00000000-0005-0000-0000-000033650000}"/>
    <cellStyle name="Normal 2 3 13 2 3" xfId="25908" xr:uid="{00000000-0005-0000-0000-000034650000}"/>
    <cellStyle name="Normal 2 3 13 2 4" xfId="25909" xr:uid="{00000000-0005-0000-0000-000035650000}"/>
    <cellStyle name="Normal 2 3 13 2 5" xfId="25910" xr:uid="{00000000-0005-0000-0000-000036650000}"/>
    <cellStyle name="Normal 2 3 13 2 6" xfId="25911" xr:uid="{00000000-0005-0000-0000-000037650000}"/>
    <cellStyle name="Normal 2 3 13 2 7" xfId="25912" xr:uid="{00000000-0005-0000-0000-000038650000}"/>
    <cellStyle name="Normal 2 3 13 2 8" xfId="25913" xr:uid="{00000000-0005-0000-0000-000039650000}"/>
    <cellStyle name="Normal 2 3 13 2 9" xfId="25914" xr:uid="{00000000-0005-0000-0000-00003A650000}"/>
    <cellStyle name="Normal 2 3 13 3" xfId="25915" xr:uid="{00000000-0005-0000-0000-00003B650000}"/>
    <cellStyle name="Normal 2 3 13 3 10" xfId="25916" xr:uid="{00000000-0005-0000-0000-00003C650000}"/>
    <cellStyle name="Normal 2 3 13 3 2" xfId="25917" xr:uid="{00000000-0005-0000-0000-00003D650000}"/>
    <cellStyle name="Normal 2 3 13 3 3" xfId="25918" xr:uid="{00000000-0005-0000-0000-00003E650000}"/>
    <cellStyle name="Normal 2 3 13 3 4" xfId="25919" xr:uid="{00000000-0005-0000-0000-00003F650000}"/>
    <cellStyle name="Normal 2 3 13 3 5" xfId="25920" xr:uid="{00000000-0005-0000-0000-000040650000}"/>
    <cellStyle name="Normal 2 3 13 3 6" xfId="25921" xr:uid="{00000000-0005-0000-0000-000041650000}"/>
    <cellStyle name="Normal 2 3 13 3 7" xfId="25922" xr:uid="{00000000-0005-0000-0000-000042650000}"/>
    <cellStyle name="Normal 2 3 13 3 8" xfId="25923" xr:uid="{00000000-0005-0000-0000-000043650000}"/>
    <cellStyle name="Normal 2 3 13 3 9" xfId="25924" xr:uid="{00000000-0005-0000-0000-000044650000}"/>
    <cellStyle name="Normal 2 3 13 4" xfId="25925" xr:uid="{00000000-0005-0000-0000-000045650000}"/>
    <cellStyle name="Normal 2 3 13 4 10" xfId="25926" xr:uid="{00000000-0005-0000-0000-000046650000}"/>
    <cellStyle name="Normal 2 3 13 4 2" xfId="25927" xr:uid="{00000000-0005-0000-0000-000047650000}"/>
    <cellStyle name="Normal 2 3 13 4 3" xfId="25928" xr:uid="{00000000-0005-0000-0000-000048650000}"/>
    <cellStyle name="Normal 2 3 13 4 4" xfId="25929" xr:uid="{00000000-0005-0000-0000-000049650000}"/>
    <cellStyle name="Normal 2 3 13 4 5" xfId="25930" xr:uid="{00000000-0005-0000-0000-00004A650000}"/>
    <cellStyle name="Normal 2 3 13 4 6" xfId="25931" xr:uid="{00000000-0005-0000-0000-00004B650000}"/>
    <cellStyle name="Normal 2 3 13 4 7" xfId="25932" xr:uid="{00000000-0005-0000-0000-00004C650000}"/>
    <cellStyle name="Normal 2 3 13 4 8" xfId="25933" xr:uid="{00000000-0005-0000-0000-00004D650000}"/>
    <cellStyle name="Normal 2 3 13 4 9" xfId="25934" xr:uid="{00000000-0005-0000-0000-00004E650000}"/>
    <cellStyle name="Normal 2 3 13 5" xfId="25935" xr:uid="{00000000-0005-0000-0000-00004F650000}"/>
    <cellStyle name="Normal 2 3 13 5 10" xfId="25936" xr:uid="{00000000-0005-0000-0000-000050650000}"/>
    <cellStyle name="Normal 2 3 13 5 2" xfId="25937" xr:uid="{00000000-0005-0000-0000-000051650000}"/>
    <cellStyle name="Normal 2 3 13 5 3" xfId="25938" xr:uid="{00000000-0005-0000-0000-000052650000}"/>
    <cellStyle name="Normal 2 3 13 5 4" xfId="25939" xr:uid="{00000000-0005-0000-0000-000053650000}"/>
    <cellStyle name="Normal 2 3 13 5 5" xfId="25940" xr:uid="{00000000-0005-0000-0000-000054650000}"/>
    <cellStyle name="Normal 2 3 13 5 6" xfId="25941" xr:uid="{00000000-0005-0000-0000-000055650000}"/>
    <cellStyle name="Normal 2 3 13 5 7" xfId="25942" xr:uid="{00000000-0005-0000-0000-000056650000}"/>
    <cellStyle name="Normal 2 3 13 5 8" xfId="25943" xr:uid="{00000000-0005-0000-0000-000057650000}"/>
    <cellStyle name="Normal 2 3 13 5 9" xfId="25944" xr:uid="{00000000-0005-0000-0000-000058650000}"/>
    <cellStyle name="Normal 2 3 13 6" xfId="25945" xr:uid="{00000000-0005-0000-0000-000059650000}"/>
    <cellStyle name="Normal 2 3 13 7" xfId="25946" xr:uid="{00000000-0005-0000-0000-00005A650000}"/>
    <cellStyle name="Normal 2 3 13 8" xfId="25947" xr:uid="{00000000-0005-0000-0000-00005B650000}"/>
    <cellStyle name="Normal 2 3 13 9" xfId="25948" xr:uid="{00000000-0005-0000-0000-00005C650000}"/>
    <cellStyle name="Normal 2 3 14" xfId="25949" xr:uid="{00000000-0005-0000-0000-00005D650000}"/>
    <cellStyle name="Normal 2 3 14 10" xfId="25950" xr:uid="{00000000-0005-0000-0000-00005E650000}"/>
    <cellStyle name="Normal 2 3 14 11" xfId="25951" xr:uid="{00000000-0005-0000-0000-00005F650000}"/>
    <cellStyle name="Normal 2 3 14 12" xfId="25952" xr:uid="{00000000-0005-0000-0000-000060650000}"/>
    <cellStyle name="Normal 2 3 14 13" xfId="25953" xr:uid="{00000000-0005-0000-0000-000061650000}"/>
    <cellStyle name="Normal 2 3 14 14" xfId="25954" xr:uid="{00000000-0005-0000-0000-000062650000}"/>
    <cellStyle name="Normal 2 3 14 2" xfId="25955" xr:uid="{00000000-0005-0000-0000-000063650000}"/>
    <cellStyle name="Normal 2 3 14 2 10" xfId="25956" xr:uid="{00000000-0005-0000-0000-000064650000}"/>
    <cellStyle name="Normal 2 3 14 2 2" xfId="25957" xr:uid="{00000000-0005-0000-0000-000065650000}"/>
    <cellStyle name="Normal 2 3 14 2 3" xfId="25958" xr:uid="{00000000-0005-0000-0000-000066650000}"/>
    <cellStyle name="Normal 2 3 14 2 4" xfId="25959" xr:uid="{00000000-0005-0000-0000-000067650000}"/>
    <cellStyle name="Normal 2 3 14 2 5" xfId="25960" xr:uid="{00000000-0005-0000-0000-000068650000}"/>
    <cellStyle name="Normal 2 3 14 2 6" xfId="25961" xr:uid="{00000000-0005-0000-0000-000069650000}"/>
    <cellStyle name="Normal 2 3 14 2 7" xfId="25962" xr:uid="{00000000-0005-0000-0000-00006A650000}"/>
    <cellStyle name="Normal 2 3 14 2 8" xfId="25963" xr:uid="{00000000-0005-0000-0000-00006B650000}"/>
    <cellStyle name="Normal 2 3 14 2 9" xfId="25964" xr:uid="{00000000-0005-0000-0000-00006C650000}"/>
    <cellStyle name="Normal 2 3 14 3" xfId="25965" xr:uid="{00000000-0005-0000-0000-00006D650000}"/>
    <cellStyle name="Normal 2 3 14 3 10" xfId="25966" xr:uid="{00000000-0005-0000-0000-00006E650000}"/>
    <cellStyle name="Normal 2 3 14 3 2" xfId="25967" xr:uid="{00000000-0005-0000-0000-00006F650000}"/>
    <cellStyle name="Normal 2 3 14 3 3" xfId="25968" xr:uid="{00000000-0005-0000-0000-000070650000}"/>
    <cellStyle name="Normal 2 3 14 3 4" xfId="25969" xr:uid="{00000000-0005-0000-0000-000071650000}"/>
    <cellStyle name="Normal 2 3 14 3 5" xfId="25970" xr:uid="{00000000-0005-0000-0000-000072650000}"/>
    <cellStyle name="Normal 2 3 14 3 6" xfId="25971" xr:uid="{00000000-0005-0000-0000-000073650000}"/>
    <cellStyle name="Normal 2 3 14 3 7" xfId="25972" xr:uid="{00000000-0005-0000-0000-000074650000}"/>
    <cellStyle name="Normal 2 3 14 3 8" xfId="25973" xr:uid="{00000000-0005-0000-0000-000075650000}"/>
    <cellStyle name="Normal 2 3 14 3 9" xfId="25974" xr:uid="{00000000-0005-0000-0000-000076650000}"/>
    <cellStyle name="Normal 2 3 14 4" xfId="25975" xr:uid="{00000000-0005-0000-0000-000077650000}"/>
    <cellStyle name="Normal 2 3 14 4 10" xfId="25976" xr:uid="{00000000-0005-0000-0000-000078650000}"/>
    <cellStyle name="Normal 2 3 14 4 2" xfId="25977" xr:uid="{00000000-0005-0000-0000-000079650000}"/>
    <cellStyle name="Normal 2 3 14 4 3" xfId="25978" xr:uid="{00000000-0005-0000-0000-00007A650000}"/>
    <cellStyle name="Normal 2 3 14 4 4" xfId="25979" xr:uid="{00000000-0005-0000-0000-00007B650000}"/>
    <cellStyle name="Normal 2 3 14 4 5" xfId="25980" xr:uid="{00000000-0005-0000-0000-00007C650000}"/>
    <cellStyle name="Normal 2 3 14 4 6" xfId="25981" xr:uid="{00000000-0005-0000-0000-00007D650000}"/>
    <cellStyle name="Normal 2 3 14 4 7" xfId="25982" xr:uid="{00000000-0005-0000-0000-00007E650000}"/>
    <cellStyle name="Normal 2 3 14 4 8" xfId="25983" xr:uid="{00000000-0005-0000-0000-00007F650000}"/>
    <cellStyle name="Normal 2 3 14 4 9" xfId="25984" xr:uid="{00000000-0005-0000-0000-000080650000}"/>
    <cellStyle name="Normal 2 3 14 5" xfId="25985" xr:uid="{00000000-0005-0000-0000-000081650000}"/>
    <cellStyle name="Normal 2 3 14 5 10" xfId="25986" xr:uid="{00000000-0005-0000-0000-000082650000}"/>
    <cellStyle name="Normal 2 3 14 5 2" xfId="25987" xr:uid="{00000000-0005-0000-0000-000083650000}"/>
    <cellStyle name="Normal 2 3 14 5 3" xfId="25988" xr:uid="{00000000-0005-0000-0000-000084650000}"/>
    <cellStyle name="Normal 2 3 14 5 4" xfId="25989" xr:uid="{00000000-0005-0000-0000-000085650000}"/>
    <cellStyle name="Normal 2 3 14 5 5" xfId="25990" xr:uid="{00000000-0005-0000-0000-000086650000}"/>
    <cellStyle name="Normal 2 3 14 5 6" xfId="25991" xr:uid="{00000000-0005-0000-0000-000087650000}"/>
    <cellStyle name="Normal 2 3 14 5 7" xfId="25992" xr:uid="{00000000-0005-0000-0000-000088650000}"/>
    <cellStyle name="Normal 2 3 14 5 8" xfId="25993" xr:uid="{00000000-0005-0000-0000-000089650000}"/>
    <cellStyle name="Normal 2 3 14 5 9" xfId="25994" xr:uid="{00000000-0005-0000-0000-00008A650000}"/>
    <cellStyle name="Normal 2 3 14 6" xfId="25995" xr:uid="{00000000-0005-0000-0000-00008B650000}"/>
    <cellStyle name="Normal 2 3 14 7" xfId="25996" xr:uid="{00000000-0005-0000-0000-00008C650000}"/>
    <cellStyle name="Normal 2 3 14 8" xfId="25997" xr:uid="{00000000-0005-0000-0000-00008D650000}"/>
    <cellStyle name="Normal 2 3 14 9" xfId="25998" xr:uid="{00000000-0005-0000-0000-00008E650000}"/>
    <cellStyle name="Normal 2 3 15" xfId="25999" xr:uid="{00000000-0005-0000-0000-00008F650000}"/>
    <cellStyle name="Normal 2 3 15 10" xfId="26000" xr:uid="{00000000-0005-0000-0000-000090650000}"/>
    <cellStyle name="Normal 2 3 15 11" xfId="26001" xr:uid="{00000000-0005-0000-0000-000091650000}"/>
    <cellStyle name="Normal 2 3 15 12" xfId="26002" xr:uid="{00000000-0005-0000-0000-000092650000}"/>
    <cellStyle name="Normal 2 3 15 13" xfId="26003" xr:uid="{00000000-0005-0000-0000-000093650000}"/>
    <cellStyle name="Normal 2 3 15 14" xfId="26004" xr:uid="{00000000-0005-0000-0000-000094650000}"/>
    <cellStyle name="Normal 2 3 15 2" xfId="26005" xr:uid="{00000000-0005-0000-0000-000095650000}"/>
    <cellStyle name="Normal 2 3 15 2 10" xfId="26006" xr:uid="{00000000-0005-0000-0000-000096650000}"/>
    <cellStyle name="Normal 2 3 15 2 2" xfId="26007" xr:uid="{00000000-0005-0000-0000-000097650000}"/>
    <cellStyle name="Normal 2 3 15 2 3" xfId="26008" xr:uid="{00000000-0005-0000-0000-000098650000}"/>
    <cellStyle name="Normal 2 3 15 2 4" xfId="26009" xr:uid="{00000000-0005-0000-0000-000099650000}"/>
    <cellStyle name="Normal 2 3 15 2 5" xfId="26010" xr:uid="{00000000-0005-0000-0000-00009A650000}"/>
    <cellStyle name="Normal 2 3 15 2 6" xfId="26011" xr:uid="{00000000-0005-0000-0000-00009B650000}"/>
    <cellStyle name="Normal 2 3 15 2 7" xfId="26012" xr:uid="{00000000-0005-0000-0000-00009C650000}"/>
    <cellStyle name="Normal 2 3 15 2 8" xfId="26013" xr:uid="{00000000-0005-0000-0000-00009D650000}"/>
    <cellStyle name="Normal 2 3 15 2 9" xfId="26014" xr:uid="{00000000-0005-0000-0000-00009E650000}"/>
    <cellStyle name="Normal 2 3 15 3" xfId="26015" xr:uid="{00000000-0005-0000-0000-00009F650000}"/>
    <cellStyle name="Normal 2 3 15 3 10" xfId="26016" xr:uid="{00000000-0005-0000-0000-0000A0650000}"/>
    <cellStyle name="Normal 2 3 15 3 2" xfId="26017" xr:uid="{00000000-0005-0000-0000-0000A1650000}"/>
    <cellStyle name="Normal 2 3 15 3 3" xfId="26018" xr:uid="{00000000-0005-0000-0000-0000A2650000}"/>
    <cellStyle name="Normal 2 3 15 3 4" xfId="26019" xr:uid="{00000000-0005-0000-0000-0000A3650000}"/>
    <cellStyle name="Normal 2 3 15 3 5" xfId="26020" xr:uid="{00000000-0005-0000-0000-0000A4650000}"/>
    <cellStyle name="Normal 2 3 15 3 6" xfId="26021" xr:uid="{00000000-0005-0000-0000-0000A5650000}"/>
    <cellStyle name="Normal 2 3 15 3 7" xfId="26022" xr:uid="{00000000-0005-0000-0000-0000A6650000}"/>
    <cellStyle name="Normal 2 3 15 3 8" xfId="26023" xr:uid="{00000000-0005-0000-0000-0000A7650000}"/>
    <cellStyle name="Normal 2 3 15 3 9" xfId="26024" xr:uid="{00000000-0005-0000-0000-0000A8650000}"/>
    <cellStyle name="Normal 2 3 15 4" xfId="26025" xr:uid="{00000000-0005-0000-0000-0000A9650000}"/>
    <cellStyle name="Normal 2 3 15 4 10" xfId="26026" xr:uid="{00000000-0005-0000-0000-0000AA650000}"/>
    <cellStyle name="Normal 2 3 15 4 2" xfId="26027" xr:uid="{00000000-0005-0000-0000-0000AB650000}"/>
    <cellStyle name="Normal 2 3 15 4 3" xfId="26028" xr:uid="{00000000-0005-0000-0000-0000AC650000}"/>
    <cellStyle name="Normal 2 3 15 4 4" xfId="26029" xr:uid="{00000000-0005-0000-0000-0000AD650000}"/>
    <cellStyle name="Normal 2 3 15 4 5" xfId="26030" xr:uid="{00000000-0005-0000-0000-0000AE650000}"/>
    <cellStyle name="Normal 2 3 15 4 6" xfId="26031" xr:uid="{00000000-0005-0000-0000-0000AF650000}"/>
    <cellStyle name="Normal 2 3 15 4 7" xfId="26032" xr:uid="{00000000-0005-0000-0000-0000B0650000}"/>
    <cellStyle name="Normal 2 3 15 4 8" xfId="26033" xr:uid="{00000000-0005-0000-0000-0000B1650000}"/>
    <cellStyle name="Normal 2 3 15 4 9" xfId="26034" xr:uid="{00000000-0005-0000-0000-0000B2650000}"/>
    <cellStyle name="Normal 2 3 15 5" xfId="26035" xr:uid="{00000000-0005-0000-0000-0000B3650000}"/>
    <cellStyle name="Normal 2 3 15 5 10" xfId="26036" xr:uid="{00000000-0005-0000-0000-0000B4650000}"/>
    <cellStyle name="Normal 2 3 15 5 2" xfId="26037" xr:uid="{00000000-0005-0000-0000-0000B5650000}"/>
    <cellStyle name="Normal 2 3 15 5 3" xfId="26038" xr:uid="{00000000-0005-0000-0000-0000B6650000}"/>
    <cellStyle name="Normal 2 3 15 5 4" xfId="26039" xr:uid="{00000000-0005-0000-0000-0000B7650000}"/>
    <cellStyle name="Normal 2 3 15 5 5" xfId="26040" xr:uid="{00000000-0005-0000-0000-0000B8650000}"/>
    <cellStyle name="Normal 2 3 15 5 6" xfId="26041" xr:uid="{00000000-0005-0000-0000-0000B9650000}"/>
    <cellStyle name="Normal 2 3 15 5 7" xfId="26042" xr:uid="{00000000-0005-0000-0000-0000BA650000}"/>
    <cellStyle name="Normal 2 3 15 5 8" xfId="26043" xr:uid="{00000000-0005-0000-0000-0000BB650000}"/>
    <cellStyle name="Normal 2 3 15 5 9" xfId="26044" xr:uid="{00000000-0005-0000-0000-0000BC650000}"/>
    <cellStyle name="Normal 2 3 15 6" xfId="26045" xr:uid="{00000000-0005-0000-0000-0000BD650000}"/>
    <cellStyle name="Normal 2 3 15 7" xfId="26046" xr:uid="{00000000-0005-0000-0000-0000BE650000}"/>
    <cellStyle name="Normal 2 3 15 8" xfId="26047" xr:uid="{00000000-0005-0000-0000-0000BF650000}"/>
    <cellStyle name="Normal 2 3 15 9" xfId="26048" xr:uid="{00000000-0005-0000-0000-0000C0650000}"/>
    <cellStyle name="Normal 2 3 16" xfId="26049" xr:uid="{00000000-0005-0000-0000-0000C1650000}"/>
    <cellStyle name="Normal 2 3 16 10" xfId="26050" xr:uid="{00000000-0005-0000-0000-0000C2650000}"/>
    <cellStyle name="Normal 2 3 16 11" xfId="26051" xr:uid="{00000000-0005-0000-0000-0000C3650000}"/>
    <cellStyle name="Normal 2 3 16 12" xfId="26052" xr:uid="{00000000-0005-0000-0000-0000C4650000}"/>
    <cellStyle name="Normal 2 3 16 13" xfId="26053" xr:uid="{00000000-0005-0000-0000-0000C5650000}"/>
    <cellStyle name="Normal 2 3 16 14" xfId="26054" xr:uid="{00000000-0005-0000-0000-0000C6650000}"/>
    <cellStyle name="Normal 2 3 16 2" xfId="26055" xr:uid="{00000000-0005-0000-0000-0000C7650000}"/>
    <cellStyle name="Normal 2 3 16 2 10" xfId="26056" xr:uid="{00000000-0005-0000-0000-0000C8650000}"/>
    <cellStyle name="Normal 2 3 16 2 2" xfId="26057" xr:uid="{00000000-0005-0000-0000-0000C9650000}"/>
    <cellStyle name="Normal 2 3 16 2 3" xfId="26058" xr:uid="{00000000-0005-0000-0000-0000CA650000}"/>
    <cellStyle name="Normal 2 3 16 2 4" xfId="26059" xr:uid="{00000000-0005-0000-0000-0000CB650000}"/>
    <cellStyle name="Normal 2 3 16 2 5" xfId="26060" xr:uid="{00000000-0005-0000-0000-0000CC650000}"/>
    <cellStyle name="Normal 2 3 16 2 6" xfId="26061" xr:uid="{00000000-0005-0000-0000-0000CD650000}"/>
    <cellStyle name="Normal 2 3 16 2 7" xfId="26062" xr:uid="{00000000-0005-0000-0000-0000CE650000}"/>
    <cellStyle name="Normal 2 3 16 2 8" xfId="26063" xr:uid="{00000000-0005-0000-0000-0000CF650000}"/>
    <cellStyle name="Normal 2 3 16 2 9" xfId="26064" xr:uid="{00000000-0005-0000-0000-0000D0650000}"/>
    <cellStyle name="Normal 2 3 16 3" xfId="26065" xr:uid="{00000000-0005-0000-0000-0000D1650000}"/>
    <cellStyle name="Normal 2 3 16 3 10" xfId="26066" xr:uid="{00000000-0005-0000-0000-0000D2650000}"/>
    <cellStyle name="Normal 2 3 16 3 2" xfId="26067" xr:uid="{00000000-0005-0000-0000-0000D3650000}"/>
    <cellStyle name="Normal 2 3 16 3 3" xfId="26068" xr:uid="{00000000-0005-0000-0000-0000D4650000}"/>
    <cellStyle name="Normal 2 3 16 3 4" xfId="26069" xr:uid="{00000000-0005-0000-0000-0000D5650000}"/>
    <cellStyle name="Normal 2 3 16 3 5" xfId="26070" xr:uid="{00000000-0005-0000-0000-0000D6650000}"/>
    <cellStyle name="Normal 2 3 16 3 6" xfId="26071" xr:uid="{00000000-0005-0000-0000-0000D7650000}"/>
    <cellStyle name="Normal 2 3 16 3 7" xfId="26072" xr:uid="{00000000-0005-0000-0000-0000D8650000}"/>
    <cellStyle name="Normal 2 3 16 3 8" xfId="26073" xr:uid="{00000000-0005-0000-0000-0000D9650000}"/>
    <cellStyle name="Normal 2 3 16 3 9" xfId="26074" xr:uid="{00000000-0005-0000-0000-0000DA650000}"/>
    <cellStyle name="Normal 2 3 16 4" xfId="26075" xr:uid="{00000000-0005-0000-0000-0000DB650000}"/>
    <cellStyle name="Normal 2 3 16 4 10" xfId="26076" xr:uid="{00000000-0005-0000-0000-0000DC650000}"/>
    <cellStyle name="Normal 2 3 16 4 2" xfId="26077" xr:uid="{00000000-0005-0000-0000-0000DD650000}"/>
    <cellStyle name="Normal 2 3 16 4 3" xfId="26078" xr:uid="{00000000-0005-0000-0000-0000DE650000}"/>
    <cellStyle name="Normal 2 3 16 4 4" xfId="26079" xr:uid="{00000000-0005-0000-0000-0000DF650000}"/>
    <cellStyle name="Normal 2 3 16 4 5" xfId="26080" xr:uid="{00000000-0005-0000-0000-0000E0650000}"/>
    <cellStyle name="Normal 2 3 16 4 6" xfId="26081" xr:uid="{00000000-0005-0000-0000-0000E1650000}"/>
    <cellStyle name="Normal 2 3 16 4 7" xfId="26082" xr:uid="{00000000-0005-0000-0000-0000E2650000}"/>
    <cellStyle name="Normal 2 3 16 4 8" xfId="26083" xr:uid="{00000000-0005-0000-0000-0000E3650000}"/>
    <cellStyle name="Normal 2 3 16 4 9" xfId="26084" xr:uid="{00000000-0005-0000-0000-0000E4650000}"/>
    <cellStyle name="Normal 2 3 16 5" xfId="26085" xr:uid="{00000000-0005-0000-0000-0000E5650000}"/>
    <cellStyle name="Normal 2 3 16 5 10" xfId="26086" xr:uid="{00000000-0005-0000-0000-0000E6650000}"/>
    <cellStyle name="Normal 2 3 16 5 2" xfId="26087" xr:uid="{00000000-0005-0000-0000-0000E7650000}"/>
    <cellStyle name="Normal 2 3 16 5 3" xfId="26088" xr:uid="{00000000-0005-0000-0000-0000E8650000}"/>
    <cellStyle name="Normal 2 3 16 5 4" xfId="26089" xr:uid="{00000000-0005-0000-0000-0000E9650000}"/>
    <cellStyle name="Normal 2 3 16 5 5" xfId="26090" xr:uid="{00000000-0005-0000-0000-0000EA650000}"/>
    <cellStyle name="Normal 2 3 16 5 6" xfId="26091" xr:uid="{00000000-0005-0000-0000-0000EB650000}"/>
    <cellStyle name="Normal 2 3 16 5 7" xfId="26092" xr:uid="{00000000-0005-0000-0000-0000EC650000}"/>
    <cellStyle name="Normal 2 3 16 5 8" xfId="26093" xr:uid="{00000000-0005-0000-0000-0000ED650000}"/>
    <cellStyle name="Normal 2 3 16 5 9" xfId="26094" xr:uid="{00000000-0005-0000-0000-0000EE650000}"/>
    <cellStyle name="Normal 2 3 16 6" xfId="26095" xr:uid="{00000000-0005-0000-0000-0000EF650000}"/>
    <cellStyle name="Normal 2 3 16 7" xfId="26096" xr:uid="{00000000-0005-0000-0000-0000F0650000}"/>
    <cellStyle name="Normal 2 3 16 8" xfId="26097" xr:uid="{00000000-0005-0000-0000-0000F1650000}"/>
    <cellStyle name="Normal 2 3 16 9" xfId="26098" xr:uid="{00000000-0005-0000-0000-0000F2650000}"/>
    <cellStyle name="Normal 2 3 17" xfId="26099" xr:uid="{00000000-0005-0000-0000-0000F3650000}"/>
    <cellStyle name="Normal 2 3 17 10" xfId="26100" xr:uid="{00000000-0005-0000-0000-0000F4650000}"/>
    <cellStyle name="Normal 2 3 17 11" xfId="26101" xr:uid="{00000000-0005-0000-0000-0000F5650000}"/>
    <cellStyle name="Normal 2 3 17 12" xfId="26102" xr:uid="{00000000-0005-0000-0000-0000F6650000}"/>
    <cellStyle name="Normal 2 3 17 13" xfId="26103" xr:uid="{00000000-0005-0000-0000-0000F7650000}"/>
    <cellStyle name="Normal 2 3 17 14" xfId="26104" xr:uid="{00000000-0005-0000-0000-0000F8650000}"/>
    <cellStyle name="Normal 2 3 17 2" xfId="26105" xr:uid="{00000000-0005-0000-0000-0000F9650000}"/>
    <cellStyle name="Normal 2 3 17 2 10" xfId="26106" xr:uid="{00000000-0005-0000-0000-0000FA650000}"/>
    <cellStyle name="Normal 2 3 17 2 2" xfId="26107" xr:uid="{00000000-0005-0000-0000-0000FB650000}"/>
    <cellStyle name="Normal 2 3 17 2 3" xfId="26108" xr:uid="{00000000-0005-0000-0000-0000FC650000}"/>
    <cellStyle name="Normal 2 3 17 2 4" xfId="26109" xr:uid="{00000000-0005-0000-0000-0000FD650000}"/>
    <cellStyle name="Normal 2 3 17 2 5" xfId="26110" xr:uid="{00000000-0005-0000-0000-0000FE650000}"/>
    <cellStyle name="Normal 2 3 17 2 6" xfId="26111" xr:uid="{00000000-0005-0000-0000-0000FF650000}"/>
    <cellStyle name="Normal 2 3 17 2 7" xfId="26112" xr:uid="{00000000-0005-0000-0000-000000660000}"/>
    <cellStyle name="Normal 2 3 17 2 8" xfId="26113" xr:uid="{00000000-0005-0000-0000-000001660000}"/>
    <cellStyle name="Normal 2 3 17 2 9" xfId="26114" xr:uid="{00000000-0005-0000-0000-000002660000}"/>
    <cellStyle name="Normal 2 3 17 3" xfId="26115" xr:uid="{00000000-0005-0000-0000-000003660000}"/>
    <cellStyle name="Normal 2 3 17 3 10" xfId="26116" xr:uid="{00000000-0005-0000-0000-000004660000}"/>
    <cellStyle name="Normal 2 3 17 3 2" xfId="26117" xr:uid="{00000000-0005-0000-0000-000005660000}"/>
    <cellStyle name="Normal 2 3 17 3 3" xfId="26118" xr:uid="{00000000-0005-0000-0000-000006660000}"/>
    <cellStyle name="Normal 2 3 17 3 4" xfId="26119" xr:uid="{00000000-0005-0000-0000-000007660000}"/>
    <cellStyle name="Normal 2 3 17 3 5" xfId="26120" xr:uid="{00000000-0005-0000-0000-000008660000}"/>
    <cellStyle name="Normal 2 3 17 3 6" xfId="26121" xr:uid="{00000000-0005-0000-0000-000009660000}"/>
    <cellStyle name="Normal 2 3 17 3 7" xfId="26122" xr:uid="{00000000-0005-0000-0000-00000A660000}"/>
    <cellStyle name="Normal 2 3 17 3 8" xfId="26123" xr:uid="{00000000-0005-0000-0000-00000B660000}"/>
    <cellStyle name="Normal 2 3 17 3 9" xfId="26124" xr:uid="{00000000-0005-0000-0000-00000C660000}"/>
    <cellStyle name="Normal 2 3 17 4" xfId="26125" xr:uid="{00000000-0005-0000-0000-00000D660000}"/>
    <cellStyle name="Normal 2 3 17 4 10" xfId="26126" xr:uid="{00000000-0005-0000-0000-00000E660000}"/>
    <cellStyle name="Normal 2 3 17 4 2" xfId="26127" xr:uid="{00000000-0005-0000-0000-00000F660000}"/>
    <cellStyle name="Normal 2 3 17 4 3" xfId="26128" xr:uid="{00000000-0005-0000-0000-000010660000}"/>
    <cellStyle name="Normal 2 3 17 4 4" xfId="26129" xr:uid="{00000000-0005-0000-0000-000011660000}"/>
    <cellStyle name="Normal 2 3 17 4 5" xfId="26130" xr:uid="{00000000-0005-0000-0000-000012660000}"/>
    <cellStyle name="Normal 2 3 17 4 6" xfId="26131" xr:uid="{00000000-0005-0000-0000-000013660000}"/>
    <cellStyle name="Normal 2 3 17 4 7" xfId="26132" xr:uid="{00000000-0005-0000-0000-000014660000}"/>
    <cellStyle name="Normal 2 3 17 4 8" xfId="26133" xr:uid="{00000000-0005-0000-0000-000015660000}"/>
    <cellStyle name="Normal 2 3 17 4 9" xfId="26134" xr:uid="{00000000-0005-0000-0000-000016660000}"/>
    <cellStyle name="Normal 2 3 17 5" xfId="26135" xr:uid="{00000000-0005-0000-0000-000017660000}"/>
    <cellStyle name="Normal 2 3 17 5 10" xfId="26136" xr:uid="{00000000-0005-0000-0000-000018660000}"/>
    <cellStyle name="Normal 2 3 17 5 2" xfId="26137" xr:uid="{00000000-0005-0000-0000-000019660000}"/>
    <cellStyle name="Normal 2 3 17 5 3" xfId="26138" xr:uid="{00000000-0005-0000-0000-00001A660000}"/>
    <cellStyle name="Normal 2 3 17 5 4" xfId="26139" xr:uid="{00000000-0005-0000-0000-00001B660000}"/>
    <cellStyle name="Normal 2 3 17 5 5" xfId="26140" xr:uid="{00000000-0005-0000-0000-00001C660000}"/>
    <cellStyle name="Normal 2 3 17 5 6" xfId="26141" xr:uid="{00000000-0005-0000-0000-00001D660000}"/>
    <cellStyle name="Normal 2 3 17 5 7" xfId="26142" xr:uid="{00000000-0005-0000-0000-00001E660000}"/>
    <cellStyle name="Normal 2 3 17 5 8" xfId="26143" xr:uid="{00000000-0005-0000-0000-00001F660000}"/>
    <cellStyle name="Normal 2 3 17 5 9" xfId="26144" xr:uid="{00000000-0005-0000-0000-000020660000}"/>
    <cellStyle name="Normal 2 3 17 6" xfId="26145" xr:uid="{00000000-0005-0000-0000-000021660000}"/>
    <cellStyle name="Normal 2 3 17 7" xfId="26146" xr:uid="{00000000-0005-0000-0000-000022660000}"/>
    <cellStyle name="Normal 2 3 17 8" xfId="26147" xr:uid="{00000000-0005-0000-0000-000023660000}"/>
    <cellStyle name="Normal 2 3 17 9" xfId="26148" xr:uid="{00000000-0005-0000-0000-000024660000}"/>
    <cellStyle name="Normal 2 3 18" xfId="26149" xr:uid="{00000000-0005-0000-0000-000025660000}"/>
    <cellStyle name="Normal 2 3 18 10" xfId="26150" xr:uid="{00000000-0005-0000-0000-000026660000}"/>
    <cellStyle name="Normal 2 3 18 11" xfId="26151" xr:uid="{00000000-0005-0000-0000-000027660000}"/>
    <cellStyle name="Normal 2 3 18 12" xfId="26152" xr:uid="{00000000-0005-0000-0000-000028660000}"/>
    <cellStyle name="Normal 2 3 18 13" xfId="26153" xr:uid="{00000000-0005-0000-0000-000029660000}"/>
    <cellStyle name="Normal 2 3 18 14" xfId="26154" xr:uid="{00000000-0005-0000-0000-00002A660000}"/>
    <cellStyle name="Normal 2 3 18 2" xfId="26155" xr:uid="{00000000-0005-0000-0000-00002B660000}"/>
    <cellStyle name="Normal 2 3 18 2 10" xfId="26156" xr:uid="{00000000-0005-0000-0000-00002C660000}"/>
    <cellStyle name="Normal 2 3 18 2 2" xfId="26157" xr:uid="{00000000-0005-0000-0000-00002D660000}"/>
    <cellStyle name="Normal 2 3 18 2 3" xfId="26158" xr:uid="{00000000-0005-0000-0000-00002E660000}"/>
    <cellStyle name="Normal 2 3 18 2 4" xfId="26159" xr:uid="{00000000-0005-0000-0000-00002F660000}"/>
    <cellStyle name="Normal 2 3 18 2 5" xfId="26160" xr:uid="{00000000-0005-0000-0000-000030660000}"/>
    <cellStyle name="Normal 2 3 18 2 6" xfId="26161" xr:uid="{00000000-0005-0000-0000-000031660000}"/>
    <cellStyle name="Normal 2 3 18 2 7" xfId="26162" xr:uid="{00000000-0005-0000-0000-000032660000}"/>
    <cellStyle name="Normal 2 3 18 2 8" xfId="26163" xr:uid="{00000000-0005-0000-0000-000033660000}"/>
    <cellStyle name="Normal 2 3 18 2 9" xfId="26164" xr:uid="{00000000-0005-0000-0000-000034660000}"/>
    <cellStyle name="Normal 2 3 18 3" xfId="26165" xr:uid="{00000000-0005-0000-0000-000035660000}"/>
    <cellStyle name="Normal 2 3 18 3 10" xfId="26166" xr:uid="{00000000-0005-0000-0000-000036660000}"/>
    <cellStyle name="Normal 2 3 18 3 2" xfId="26167" xr:uid="{00000000-0005-0000-0000-000037660000}"/>
    <cellStyle name="Normal 2 3 18 3 3" xfId="26168" xr:uid="{00000000-0005-0000-0000-000038660000}"/>
    <cellStyle name="Normal 2 3 18 3 4" xfId="26169" xr:uid="{00000000-0005-0000-0000-000039660000}"/>
    <cellStyle name="Normal 2 3 18 3 5" xfId="26170" xr:uid="{00000000-0005-0000-0000-00003A660000}"/>
    <cellStyle name="Normal 2 3 18 3 6" xfId="26171" xr:uid="{00000000-0005-0000-0000-00003B660000}"/>
    <cellStyle name="Normal 2 3 18 3 7" xfId="26172" xr:uid="{00000000-0005-0000-0000-00003C660000}"/>
    <cellStyle name="Normal 2 3 18 3 8" xfId="26173" xr:uid="{00000000-0005-0000-0000-00003D660000}"/>
    <cellStyle name="Normal 2 3 18 3 9" xfId="26174" xr:uid="{00000000-0005-0000-0000-00003E660000}"/>
    <cellStyle name="Normal 2 3 18 4" xfId="26175" xr:uid="{00000000-0005-0000-0000-00003F660000}"/>
    <cellStyle name="Normal 2 3 18 4 10" xfId="26176" xr:uid="{00000000-0005-0000-0000-000040660000}"/>
    <cellStyle name="Normal 2 3 18 4 2" xfId="26177" xr:uid="{00000000-0005-0000-0000-000041660000}"/>
    <cellStyle name="Normal 2 3 18 4 3" xfId="26178" xr:uid="{00000000-0005-0000-0000-000042660000}"/>
    <cellStyle name="Normal 2 3 18 4 4" xfId="26179" xr:uid="{00000000-0005-0000-0000-000043660000}"/>
    <cellStyle name="Normal 2 3 18 4 5" xfId="26180" xr:uid="{00000000-0005-0000-0000-000044660000}"/>
    <cellStyle name="Normal 2 3 18 4 6" xfId="26181" xr:uid="{00000000-0005-0000-0000-000045660000}"/>
    <cellStyle name="Normal 2 3 18 4 7" xfId="26182" xr:uid="{00000000-0005-0000-0000-000046660000}"/>
    <cellStyle name="Normal 2 3 18 4 8" xfId="26183" xr:uid="{00000000-0005-0000-0000-000047660000}"/>
    <cellStyle name="Normal 2 3 18 4 9" xfId="26184" xr:uid="{00000000-0005-0000-0000-000048660000}"/>
    <cellStyle name="Normal 2 3 18 5" xfId="26185" xr:uid="{00000000-0005-0000-0000-000049660000}"/>
    <cellStyle name="Normal 2 3 18 5 10" xfId="26186" xr:uid="{00000000-0005-0000-0000-00004A660000}"/>
    <cellStyle name="Normal 2 3 18 5 2" xfId="26187" xr:uid="{00000000-0005-0000-0000-00004B660000}"/>
    <cellStyle name="Normal 2 3 18 5 3" xfId="26188" xr:uid="{00000000-0005-0000-0000-00004C660000}"/>
    <cellStyle name="Normal 2 3 18 5 4" xfId="26189" xr:uid="{00000000-0005-0000-0000-00004D660000}"/>
    <cellStyle name="Normal 2 3 18 5 5" xfId="26190" xr:uid="{00000000-0005-0000-0000-00004E660000}"/>
    <cellStyle name="Normal 2 3 18 5 6" xfId="26191" xr:uid="{00000000-0005-0000-0000-00004F660000}"/>
    <cellStyle name="Normal 2 3 18 5 7" xfId="26192" xr:uid="{00000000-0005-0000-0000-000050660000}"/>
    <cellStyle name="Normal 2 3 18 5 8" xfId="26193" xr:uid="{00000000-0005-0000-0000-000051660000}"/>
    <cellStyle name="Normal 2 3 18 5 9" xfId="26194" xr:uid="{00000000-0005-0000-0000-000052660000}"/>
    <cellStyle name="Normal 2 3 18 6" xfId="26195" xr:uid="{00000000-0005-0000-0000-000053660000}"/>
    <cellStyle name="Normal 2 3 18 7" xfId="26196" xr:uid="{00000000-0005-0000-0000-000054660000}"/>
    <cellStyle name="Normal 2 3 18 8" xfId="26197" xr:uid="{00000000-0005-0000-0000-000055660000}"/>
    <cellStyle name="Normal 2 3 18 9" xfId="26198" xr:uid="{00000000-0005-0000-0000-000056660000}"/>
    <cellStyle name="Normal 2 3 19" xfId="26199" xr:uid="{00000000-0005-0000-0000-000057660000}"/>
    <cellStyle name="Normal 2 3 19 10" xfId="26200" xr:uid="{00000000-0005-0000-0000-000058660000}"/>
    <cellStyle name="Normal 2 3 19 11" xfId="26201" xr:uid="{00000000-0005-0000-0000-000059660000}"/>
    <cellStyle name="Normal 2 3 19 12" xfId="26202" xr:uid="{00000000-0005-0000-0000-00005A660000}"/>
    <cellStyle name="Normal 2 3 19 13" xfId="26203" xr:uid="{00000000-0005-0000-0000-00005B660000}"/>
    <cellStyle name="Normal 2 3 19 14" xfId="26204" xr:uid="{00000000-0005-0000-0000-00005C660000}"/>
    <cellStyle name="Normal 2 3 19 2" xfId="26205" xr:uid="{00000000-0005-0000-0000-00005D660000}"/>
    <cellStyle name="Normal 2 3 19 2 10" xfId="26206" xr:uid="{00000000-0005-0000-0000-00005E660000}"/>
    <cellStyle name="Normal 2 3 19 2 2" xfId="26207" xr:uid="{00000000-0005-0000-0000-00005F660000}"/>
    <cellStyle name="Normal 2 3 19 2 3" xfId="26208" xr:uid="{00000000-0005-0000-0000-000060660000}"/>
    <cellStyle name="Normal 2 3 19 2 4" xfId="26209" xr:uid="{00000000-0005-0000-0000-000061660000}"/>
    <cellStyle name="Normal 2 3 19 2 5" xfId="26210" xr:uid="{00000000-0005-0000-0000-000062660000}"/>
    <cellStyle name="Normal 2 3 19 2 6" xfId="26211" xr:uid="{00000000-0005-0000-0000-000063660000}"/>
    <cellStyle name="Normal 2 3 19 2 7" xfId="26212" xr:uid="{00000000-0005-0000-0000-000064660000}"/>
    <cellStyle name="Normal 2 3 19 2 8" xfId="26213" xr:uid="{00000000-0005-0000-0000-000065660000}"/>
    <cellStyle name="Normal 2 3 19 2 9" xfId="26214" xr:uid="{00000000-0005-0000-0000-000066660000}"/>
    <cellStyle name="Normal 2 3 19 3" xfId="26215" xr:uid="{00000000-0005-0000-0000-000067660000}"/>
    <cellStyle name="Normal 2 3 19 3 10" xfId="26216" xr:uid="{00000000-0005-0000-0000-000068660000}"/>
    <cellStyle name="Normal 2 3 19 3 2" xfId="26217" xr:uid="{00000000-0005-0000-0000-000069660000}"/>
    <cellStyle name="Normal 2 3 19 3 3" xfId="26218" xr:uid="{00000000-0005-0000-0000-00006A660000}"/>
    <cellStyle name="Normal 2 3 19 3 4" xfId="26219" xr:uid="{00000000-0005-0000-0000-00006B660000}"/>
    <cellStyle name="Normal 2 3 19 3 5" xfId="26220" xr:uid="{00000000-0005-0000-0000-00006C660000}"/>
    <cellStyle name="Normal 2 3 19 3 6" xfId="26221" xr:uid="{00000000-0005-0000-0000-00006D660000}"/>
    <cellStyle name="Normal 2 3 19 3 7" xfId="26222" xr:uid="{00000000-0005-0000-0000-00006E660000}"/>
    <cellStyle name="Normal 2 3 19 3 8" xfId="26223" xr:uid="{00000000-0005-0000-0000-00006F660000}"/>
    <cellStyle name="Normal 2 3 19 3 9" xfId="26224" xr:uid="{00000000-0005-0000-0000-000070660000}"/>
    <cellStyle name="Normal 2 3 19 4" xfId="26225" xr:uid="{00000000-0005-0000-0000-000071660000}"/>
    <cellStyle name="Normal 2 3 19 4 10" xfId="26226" xr:uid="{00000000-0005-0000-0000-000072660000}"/>
    <cellStyle name="Normal 2 3 19 4 2" xfId="26227" xr:uid="{00000000-0005-0000-0000-000073660000}"/>
    <cellStyle name="Normal 2 3 19 4 3" xfId="26228" xr:uid="{00000000-0005-0000-0000-000074660000}"/>
    <cellStyle name="Normal 2 3 19 4 4" xfId="26229" xr:uid="{00000000-0005-0000-0000-000075660000}"/>
    <cellStyle name="Normal 2 3 19 4 5" xfId="26230" xr:uid="{00000000-0005-0000-0000-000076660000}"/>
    <cellStyle name="Normal 2 3 19 4 6" xfId="26231" xr:uid="{00000000-0005-0000-0000-000077660000}"/>
    <cellStyle name="Normal 2 3 19 4 7" xfId="26232" xr:uid="{00000000-0005-0000-0000-000078660000}"/>
    <cellStyle name="Normal 2 3 19 4 8" xfId="26233" xr:uid="{00000000-0005-0000-0000-000079660000}"/>
    <cellStyle name="Normal 2 3 19 4 9" xfId="26234" xr:uid="{00000000-0005-0000-0000-00007A660000}"/>
    <cellStyle name="Normal 2 3 19 5" xfId="26235" xr:uid="{00000000-0005-0000-0000-00007B660000}"/>
    <cellStyle name="Normal 2 3 19 5 10" xfId="26236" xr:uid="{00000000-0005-0000-0000-00007C660000}"/>
    <cellStyle name="Normal 2 3 19 5 2" xfId="26237" xr:uid="{00000000-0005-0000-0000-00007D660000}"/>
    <cellStyle name="Normal 2 3 19 5 3" xfId="26238" xr:uid="{00000000-0005-0000-0000-00007E660000}"/>
    <cellStyle name="Normal 2 3 19 5 4" xfId="26239" xr:uid="{00000000-0005-0000-0000-00007F660000}"/>
    <cellStyle name="Normal 2 3 19 5 5" xfId="26240" xr:uid="{00000000-0005-0000-0000-000080660000}"/>
    <cellStyle name="Normal 2 3 19 5 6" xfId="26241" xr:uid="{00000000-0005-0000-0000-000081660000}"/>
    <cellStyle name="Normal 2 3 19 5 7" xfId="26242" xr:uid="{00000000-0005-0000-0000-000082660000}"/>
    <cellStyle name="Normal 2 3 19 5 8" xfId="26243" xr:uid="{00000000-0005-0000-0000-000083660000}"/>
    <cellStyle name="Normal 2 3 19 5 9" xfId="26244" xr:uid="{00000000-0005-0000-0000-000084660000}"/>
    <cellStyle name="Normal 2 3 19 6" xfId="26245" xr:uid="{00000000-0005-0000-0000-000085660000}"/>
    <cellStyle name="Normal 2 3 19 7" xfId="26246" xr:uid="{00000000-0005-0000-0000-000086660000}"/>
    <cellStyle name="Normal 2 3 19 8" xfId="26247" xr:uid="{00000000-0005-0000-0000-000087660000}"/>
    <cellStyle name="Normal 2 3 19 9" xfId="26248" xr:uid="{00000000-0005-0000-0000-000088660000}"/>
    <cellStyle name="Normal 2 3 2" xfId="26249" xr:uid="{00000000-0005-0000-0000-000089660000}"/>
    <cellStyle name="Normal 2 3 2 10" xfId="26250" xr:uid="{00000000-0005-0000-0000-00008A660000}"/>
    <cellStyle name="Normal 2 3 2 10 10" xfId="26251" xr:uid="{00000000-0005-0000-0000-00008B660000}"/>
    <cellStyle name="Normal 2 3 2 10 11" xfId="26252" xr:uid="{00000000-0005-0000-0000-00008C660000}"/>
    <cellStyle name="Normal 2 3 2 10 12" xfId="26253" xr:uid="{00000000-0005-0000-0000-00008D660000}"/>
    <cellStyle name="Normal 2 3 2 10 13" xfId="26254" xr:uid="{00000000-0005-0000-0000-00008E660000}"/>
    <cellStyle name="Normal 2 3 2 10 14" xfId="26255" xr:uid="{00000000-0005-0000-0000-00008F660000}"/>
    <cellStyle name="Normal 2 3 2 10 2" xfId="26256" xr:uid="{00000000-0005-0000-0000-000090660000}"/>
    <cellStyle name="Normal 2 3 2 10 2 10" xfId="26257" xr:uid="{00000000-0005-0000-0000-000091660000}"/>
    <cellStyle name="Normal 2 3 2 10 2 2" xfId="26258" xr:uid="{00000000-0005-0000-0000-000092660000}"/>
    <cellStyle name="Normal 2 3 2 10 2 3" xfId="26259" xr:uid="{00000000-0005-0000-0000-000093660000}"/>
    <cellStyle name="Normal 2 3 2 10 2 4" xfId="26260" xr:uid="{00000000-0005-0000-0000-000094660000}"/>
    <cellStyle name="Normal 2 3 2 10 2 5" xfId="26261" xr:uid="{00000000-0005-0000-0000-000095660000}"/>
    <cellStyle name="Normal 2 3 2 10 2 6" xfId="26262" xr:uid="{00000000-0005-0000-0000-000096660000}"/>
    <cellStyle name="Normal 2 3 2 10 2 7" xfId="26263" xr:uid="{00000000-0005-0000-0000-000097660000}"/>
    <cellStyle name="Normal 2 3 2 10 2 8" xfId="26264" xr:uid="{00000000-0005-0000-0000-000098660000}"/>
    <cellStyle name="Normal 2 3 2 10 2 9" xfId="26265" xr:uid="{00000000-0005-0000-0000-000099660000}"/>
    <cellStyle name="Normal 2 3 2 10 3" xfId="26266" xr:uid="{00000000-0005-0000-0000-00009A660000}"/>
    <cellStyle name="Normal 2 3 2 10 3 10" xfId="26267" xr:uid="{00000000-0005-0000-0000-00009B660000}"/>
    <cellStyle name="Normal 2 3 2 10 3 2" xfId="26268" xr:uid="{00000000-0005-0000-0000-00009C660000}"/>
    <cellStyle name="Normal 2 3 2 10 3 3" xfId="26269" xr:uid="{00000000-0005-0000-0000-00009D660000}"/>
    <cellStyle name="Normal 2 3 2 10 3 4" xfId="26270" xr:uid="{00000000-0005-0000-0000-00009E660000}"/>
    <cellStyle name="Normal 2 3 2 10 3 5" xfId="26271" xr:uid="{00000000-0005-0000-0000-00009F660000}"/>
    <cellStyle name="Normal 2 3 2 10 3 6" xfId="26272" xr:uid="{00000000-0005-0000-0000-0000A0660000}"/>
    <cellStyle name="Normal 2 3 2 10 3 7" xfId="26273" xr:uid="{00000000-0005-0000-0000-0000A1660000}"/>
    <cellStyle name="Normal 2 3 2 10 3 8" xfId="26274" xr:uid="{00000000-0005-0000-0000-0000A2660000}"/>
    <cellStyle name="Normal 2 3 2 10 3 9" xfId="26275" xr:uid="{00000000-0005-0000-0000-0000A3660000}"/>
    <cellStyle name="Normal 2 3 2 10 4" xfId="26276" xr:uid="{00000000-0005-0000-0000-0000A4660000}"/>
    <cellStyle name="Normal 2 3 2 10 4 10" xfId="26277" xr:uid="{00000000-0005-0000-0000-0000A5660000}"/>
    <cellStyle name="Normal 2 3 2 10 4 2" xfId="26278" xr:uid="{00000000-0005-0000-0000-0000A6660000}"/>
    <cellStyle name="Normal 2 3 2 10 4 3" xfId="26279" xr:uid="{00000000-0005-0000-0000-0000A7660000}"/>
    <cellStyle name="Normal 2 3 2 10 4 4" xfId="26280" xr:uid="{00000000-0005-0000-0000-0000A8660000}"/>
    <cellStyle name="Normal 2 3 2 10 4 5" xfId="26281" xr:uid="{00000000-0005-0000-0000-0000A9660000}"/>
    <cellStyle name="Normal 2 3 2 10 4 6" xfId="26282" xr:uid="{00000000-0005-0000-0000-0000AA660000}"/>
    <cellStyle name="Normal 2 3 2 10 4 7" xfId="26283" xr:uid="{00000000-0005-0000-0000-0000AB660000}"/>
    <cellStyle name="Normal 2 3 2 10 4 8" xfId="26284" xr:uid="{00000000-0005-0000-0000-0000AC660000}"/>
    <cellStyle name="Normal 2 3 2 10 4 9" xfId="26285" xr:uid="{00000000-0005-0000-0000-0000AD660000}"/>
    <cellStyle name="Normal 2 3 2 10 5" xfId="26286" xr:uid="{00000000-0005-0000-0000-0000AE660000}"/>
    <cellStyle name="Normal 2 3 2 10 5 10" xfId="26287" xr:uid="{00000000-0005-0000-0000-0000AF660000}"/>
    <cellStyle name="Normal 2 3 2 10 5 2" xfId="26288" xr:uid="{00000000-0005-0000-0000-0000B0660000}"/>
    <cellStyle name="Normal 2 3 2 10 5 3" xfId="26289" xr:uid="{00000000-0005-0000-0000-0000B1660000}"/>
    <cellStyle name="Normal 2 3 2 10 5 4" xfId="26290" xr:uid="{00000000-0005-0000-0000-0000B2660000}"/>
    <cellStyle name="Normal 2 3 2 10 5 5" xfId="26291" xr:uid="{00000000-0005-0000-0000-0000B3660000}"/>
    <cellStyle name="Normal 2 3 2 10 5 6" xfId="26292" xr:uid="{00000000-0005-0000-0000-0000B4660000}"/>
    <cellStyle name="Normal 2 3 2 10 5 7" xfId="26293" xr:uid="{00000000-0005-0000-0000-0000B5660000}"/>
    <cellStyle name="Normal 2 3 2 10 5 8" xfId="26294" xr:uid="{00000000-0005-0000-0000-0000B6660000}"/>
    <cellStyle name="Normal 2 3 2 10 5 9" xfId="26295" xr:uid="{00000000-0005-0000-0000-0000B7660000}"/>
    <cellStyle name="Normal 2 3 2 10 6" xfId="26296" xr:uid="{00000000-0005-0000-0000-0000B8660000}"/>
    <cellStyle name="Normal 2 3 2 10 7" xfId="26297" xr:uid="{00000000-0005-0000-0000-0000B9660000}"/>
    <cellStyle name="Normal 2 3 2 10 8" xfId="26298" xr:uid="{00000000-0005-0000-0000-0000BA660000}"/>
    <cellStyle name="Normal 2 3 2 10 9" xfId="26299" xr:uid="{00000000-0005-0000-0000-0000BB660000}"/>
    <cellStyle name="Normal 2 3 2 11" xfId="26300" xr:uid="{00000000-0005-0000-0000-0000BC660000}"/>
    <cellStyle name="Normal 2 3 2 11 10" xfId="26301" xr:uid="{00000000-0005-0000-0000-0000BD660000}"/>
    <cellStyle name="Normal 2 3 2 11 11" xfId="26302" xr:uid="{00000000-0005-0000-0000-0000BE660000}"/>
    <cellStyle name="Normal 2 3 2 11 12" xfId="26303" xr:uid="{00000000-0005-0000-0000-0000BF660000}"/>
    <cellStyle name="Normal 2 3 2 11 13" xfId="26304" xr:uid="{00000000-0005-0000-0000-0000C0660000}"/>
    <cellStyle name="Normal 2 3 2 11 14" xfId="26305" xr:uid="{00000000-0005-0000-0000-0000C1660000}"/>
    <cellStyle name="Normal 2 3 2 11 2" xfId="26306" xr:uid="{00000000-0005-0000-0000-0000C2660000}"/>
    <cellStyle name="Normal 2 3 2 11 2 10" xfId="26307" xr:uid="{00000000-0005-0000-0000-0000C3660000}"/>
    <cellStyle name="Normal 2 3 2 11 2 2" xfId="26308" xr:uid="{00000000-0005-0000-0000-0000C4660000}"/>
    <cellStyle name="Normal 2 3 2 11 2 3" xfId="26309" xr:uid="{00000000-0005-0000-0000-0000C5660000}"/>
    <cellStyle name="Normal 2 3 2 11 2 4" xfId="26310" xr:uid="{00000000-0005-0000-0000-0000C6660000}"/>
    <cellStyle name="Normal 2 3 2 11 2 5" xfId="26311" xr:uid="{00000000-0005-0000-0000-0000C7660000}"/>
    <cellStyle name="Normal 2 3 2 11 2 6" xfId="26312" xr:uid="{00000000-0005-0000-0000-0000C8660000}"/>
    <cellStyle name="Normal 2 3 2 11 2 7" xfId="26313" xr:uid="{00000000-0005-0000-0000-0000C9660000}"/>
    <cellStyle name="Normal 2 3 2 11 2 8" xfId="26314" xr:uid="{00000000-0005-0000-0000-0000CA660000}"/>
    <cellStyle name="Normal 2 3 2 11 2 9" xfId="26315" xr:uid="{00000000-0005-0000-0000-0000CB660000}"/>
    <cellStyle name="Normal 2 3 2 11 3" xfId="26316" xr:uid="{00000000-0005-0000-0000-0000CC660000}"/>
    <cellStyle name="Normal 2 3 2 11 3 10" xfId="26317" xr:uid="{00000000-0005-0000-0000-0000CD660000}"/>
    <cellStyle name="Normal 2 3 2 11 3 2" xfId="26318" xr:uid="{00000000-0005-0000-0000-0000CE660000}"/>
    <cellStyle name="Normal 2 3 2 11 3 3" xfId="26319" xr:uid="{00000000-0005-0000-0000-0000CF660000}"/>
    <cellStyle name="Normal 2 3 2 11 3 4" xfId="26320" xr:uid="{00000000-0005-0000-0000-0000D0660000}"/>
    <cellStyle name="Normal 2 3 2 11 3 5" xfId="26321" xr:uid="{00000000-0005-0000-0000-0000D1660000}"/>
    <cellStyle name="Normal 2 3 2 11 3 6" xfId="26322" xr:uid="{00000000-0005-0000-0000-0000D2660000}"/>
    <cellStyle name="Normal 2 3 2 11 3 7" xfId="26323" xr:uid="{00000000-0005-0000-0000-0000D3660000}"/>
    <cellStyle name="Normal 2 3 2 11 3 8" xfId="26324" xr:uid="{00000000-0005-0000-0000-0000D4660000}"/>
    <cellStyle name="Normal 2 3 2 11 3 9" xfId="26325" xr:uid="{00000000-0005-0000-0000-0000D5660000}"/>
    <cellStyle name="Normal 2 3 2 11 4" xfId="26326" xr:uid="{00000000-0005-0000-0000-0000D6660000}"/>
    <cellStyle name="Normal 2 3 2 11 4 10" xfId="26327" xr:uid="{00000000-0005-0000-0000-0000D7660000}"/>
    <cellStyle name="Normal 2 3 2 11 4 2" xfId="26328" xr:uid="{00000000-0005-0000-0000-0000D8660000}"/>
    <cellStyle name="Normal 2 3 2 11 4 3" xfId="26329" xr:uid="{00000000-0005-0000-0000-0000D9660000}"/>
    <cellStyle name="Normal 2 3 2 11 4 4" xfId="26330" xr:uid="{00000000-0005-0000-0000-0000DA660000}"/>
    <cellStyle name="Normal 2 3 2 11 4 5" xfId="26331" xr:uid="{00000000-0005-0000-0000-0000DB660000}"/>
    <cellStyle name="Normal 2 3 2 11 4 6" xfId="26332" xr:uid="{00000000-0005-0000-0000-0000DC660000}"/>
    <cellStyle name="Normal 2 3 2 11 4 7" xfId="26333" xr:uid="{00000000-0005-0000-0000-0000DD660000}"/>
    <cellStyle name="Normal 2 3 2 11 4 8" xfId="26334" xr:uid="{00000000-0005-0000-0000-0000DE660000}"/>
    <cellStyle name="Normal 2 3 2 11 4 9" xfId="26335" xr:uid="{00000000-0005-0000-0000-0000DF660000}"/>
    <cellStyle name="Normal 2 3 2 11 5" xfId="26336" xr:uid="{00000000-0005-0000-0000-0000E0660000}"/>
    <cellStyle name="Normal 2 3 2 11 5 10" xfId="26337" xr:uid="{00000000-0005-0000-0000-0000E1660000}"/>
    <cellStyle name="Normal 2 3 2 11 5 2" xfId="26338" xr:uid="{00000000-0005-0000-0000-0000E2660000}"/>
    <cellStyle name="Normal 2 3 2 11 5 3" xfId="26339" xr:uid="{00000000-0005-0000-0000-0000E3660000}"/>
    <cellStyle name="Normal 2 3 2 11 5 4" xfId="26340" xr:uid="{00000000-0005-0000-0000-0000E4660000}"/>
    <cellStyle name="Normal 2 3 2 11 5 5" xfId="26341" xr:uid="{00000000-0005-0000-0000-0000E5660000}"/>
    <cellStyle name="Normal 2 3 2 11 5 6" xfId="26342" xr:uid="{00000000-0005-0000-0000-0000E6660000}"/>
    <cellStyle name="Normal 2 3 2 11 5 7" xfId="26343" xr:uid="{00000000-0005-0000-0000-0000E7660000}"/>
    <cellStyle name="Normal 2 3 2 11 5 8" xfId="26344" xr:uid="{00000000-0005-0000-0000-0000E8660000}"/>
    <cellStyle name="Normal 2 3 2 11 5 9" xfId="26345" xr:uid="{00000000-0005-0000-0000-0000E9660000}"/>
    <cellStyle name="Normal 2 3 2 11 6" xfId="26346" xr:uid="{00000000-0005-0000-0000-0000EA660000}"/>
    <cellStyle name="Normal 2 3 2 11 7" xfId="26347" xr:uid="{00000000-0005-0000-0000-0000EB660000}"/>
    <cellStyle name="Normal 2 3 2 11 8" xfId="26348" xr:uid="{00000000-0005-0000-0000-0000EC660000}"/>
    <cellStyle name="Normal 2 3 2 11 9" xfId="26349" xr:uid="{00000000-0005-0000-0000-0000ED660000}"/>
    <cellStyle name="Normal 2 3 2 12" xfId="26350" xr:uid="{00000000-0005-0000-0000-0000EE660000}"/>
    <cellStyle name="Normal 2 3 2 12 10" xfId="26351" xr:uid="{00000000-0005-0000-0000-0000EF660000}"/>
    <cellStyle name="Normal 2 3 2 12 11" xfId="26352" xr:uid="{00000000-0005-0000-0000-0000F0660000}"/>
    <cellStyle name="Normal 2 3 2 12 12" xfId="26353" xr:uid="{00000000-0005-0000-0000-0000F1660000}"/>
    <cellStyle name="Normal 2 3 2 12 13" xfId="26354" xr:uid="{00000000-0005-0000-0000-0000F2660000}"/>
    <cellStyle name="Normal 2 3 2 12 14" xfId="26355" xr:uid="{00000000-0005-0000-0000-0000F3660000}"/>
    <cellStyle name="Normal 2 3 2 12 2" xfId="26356" xr:uid="{00000000-0005-0000-0000-0000F4660000}"/>
    <cellStyle name="Normal 2 3 2 12 2 10" xfId="26357" xr:uid="{00000000-0005-0000-0000-0000F5660000}"/>
    <cellStyle name="Normal 2 3 2 12 2 2" xfId="26358" xr:uid="{00000000-0005-0000-0000-0000F6660000}"/>
    <cellStyle name="Normal 2 3 2 12 2 3" xfId="26359" xr:uid="{00000000-0005-0000-0000-0000F7660000}"/>
    <cellStyle name="Normal 2 3 2 12 2 4" xfId="26360" xr:uid="{00000000-0005-0000-0000-0000F8660000}"/>
    <cellStyle name="Normal 2 3 2 12 2 5" xfId="26361" xr:uid="{00000000-0005-0000-0000-0000F9660000}"/>
    <cellStyle name="Normal 2 3 2 12 2 6" xfId="26362" xr:uid="{00000000-0005-0000-0000-0000FA660000}"/>
    <cellStyle name="Normal 2 3 2 12 2 7" xfId="26363" xr:uid="{00000000-0005-0000-0000-0000FB660000}"/>
    <cellStyle name="Normal 2 3 2 12 2 8" xfId="26364" xr:uid="{00000000-0005-0000-0000-0000FC660000}"/>
    <cellStyle name="Normal 2 3 2 12 2 9" xfId="26365" xr:uid="{00000000-0005-0000-0000-0000FD660000}"/>
    <cellStyle name="Normal 2 3 2 12 3" xfId="26366" xr:uid="{00000000-0005-0000-0000-0000FE660000}"/>
    <cellStyle name="Normal 2 3 2 12 3 10" xfId="26367" xr:uid="{00000000-0005-0000-0000-0000FF660000}"/>
    <cellStyle name="Normal 2 3 2 12 3 2" xfId="26368" xr:uid="{00000000-0005-0000-0000-000000670000}"/>
    <cellStyle name="Normal 2 3 2 12 3 3" xfId="26369" xr:uid="{00000000-0005-0000-0000-000001670000}"/>
    <cellStyle name="Normal 2 3 2 12 3 4" xfId="26370" xr:uid="{00000000-0005-0000-0000-000002670000}"/>
    <cellStyle name="Normal 2 3 2 12 3 5" xfId="26371" xr:uid="{00000000-0005-0000-0000-000003670000}"/>
    <cellStyle name="Normal 2 3 2 12 3 6" xfId="26372" xr:uid="{00000000-0005-0000-0000-000004670000}"/>
    <cellStyle name="Normal 2 3 2 12 3 7" xfId="26373" xr:uid="{00000000-0005-0000-0000-000005670000}"/>
    <cellStyle name="Normal 2 3 2 12 3 8" xfId="26374" xr:uid="{00000000-0005-0000-0000-000006670000}"/>
    <cellStyle name="Normal 2 3 2 12 3 9" xfId="26375" xr:uid="{00000000-0005-0000-0000-000007670000}"/>
    <cellStyle name="Normal 2 3 2 12 4" xfId="26376" xr:uid="{00000000-0005-0000-0000-000008670000}"/>
    <cellStyle name="Normal 2 3 2 12 4 10" xfId="26377" xr:uid="{00000000-0005-0000-0000-000009670000}"/>
    <cellStyle name="Normal 2 3 2 12 4 2" xfId="26378" xr:uid="{00000000-0005-0000-0000-00000A670000}"/>
    <cellStyle name="Normal 2 3 2 12 4 3" xfId="26379" xr:uid="{00000000-0005-0000-0000-00000B670000}"/>
    <cellStyle name="Normal 2 3 2 12 4 4" xfId="26380" xr:uid="{00000000-0005-0000-0000-00000C670000}"/>
    <cellStyle name="Normal 2 3 2 12 4 5" xfId="26381" xr:uid="{00000000-0005-0000-0000-00000D670000}"/>
    <cellStyle name="Normal 2 3 2 12 4 6" xfId="26382" xr:uid="{00000000-0005-0000-0000-00000E670000}"/>
    <cellStyle name="Normal 2 3 2 12 4 7" xfId="26383" xr:uid="{00000000-0005-0000-0000-00000F670000}"/>
    <cellStyle name="Normal 2 3 2 12 4 8" xfId="26384" xr:uid="{00000000-0005-0000-0000-000010670000}"/>
    <cellStyle name="Normal 2 3 2 12 4 9" xfId="26385" xr:uid="{00000000-0005-0000-0000-000011670000}"/>
    <cellStyle name="Normal 2 3 2 12 5" xfId="26386" xr:uid="{00000000-0005-0000-0000-000012670000}"/>
    <cellStyle name="Normal 2 3 2 12 5 10" xfId="26387" xr:uid="{00000000-0005-0000-0000-000013670000}"/>
    <cellStyle name="Normal 2 3 2 12 5 2" xfId="26388" xr:uid="{00000000-0005-0000-0000-000014670000}"/>
    <cellStyle name="Normal 2 3 2 12 5 3" xfId="26389" xr:uid="{00000000-0005-0000-0000-000015670000}"/>
    <cellStyle name="Normal 2 3 2 12 5 4" xfId="26390" xr:uid="{00000000-0005-0000-0000-000016670000}"/>
    <cellStyle name="Normal 2 3 2 12 5 5" xfId="26391" xr:uid="{00000000-0005-0000-0000-000017670000}"/>
    <cellStyle name="Normal 2 3 2 12 5 6" xfId="26392" xr:uid="{00000000-0005-0000-0000-000018670000}"/>
    <cellStyle name="Normal 2 3 2 12 5 7" xfId="26393" xr:uid="{00000000-0005-0000-0000-000019670000}"/>
    <cellStyle name="Normal 2 3 2 12 5 8" xfId="26394" xr:uid="{00000000-0005-0000-0000-00001A670000}"/>
    <cellStyle name="Normal 2 3 2 12 5 9" xfId="26395" xr:uid="{00000000-0005-0000-0000-00001B670000}"/>
    <cellStyle name="Normal 2 3 2 12 6" xfId="26396" xr:uid="{00000000-0005-0000-0000-00001C670000}"/>
    <cellStyle name="Normal 2 3 2 12 7" xfId="26397" xr:uid="{00000000-0005-0000-0000-00001D670000}"/>
    <cellStyle name="Normal 2 3 2 12 8" xfId="26398" xr:uid="{00000000-0005-0000-0000-00001E670000}"/>
    <cellStyle name="Normal 2 3 2 12 9" xfId="26399" xr:uid="{00000000-0005-0000-0000-00001F670000}"/>
    <cellStyle name="Normal 2 3 2 13" xfId="26400" xr:uid="{00000000-0005-0000-0000-000020670000}"/>
    <cellStyle name="Normal 2 3 2 13 10" xfId="26401" xr:uid="{00000000-0005-0000-0000-000021670000}"/>
    <cellStyle name="Normal 2 3 2 13 11" xfId="26402" xr:uid="{00000000-0005-0000-0000-000022670000}"/>
    <cellStyle name="Normal 2 3 2 13 12" xfId="26403" xr:uid="{00000000-0005-0000-0000-000023670000}"/>
    <cellStyle name="Normal 2 3 2 13 13" xfId="26404" xr:uid="{00000000-0005-0000-0000-000024670000}"/>
    <cellStyle name="Normal 2 3 2 13 14" xfId="26405" xr:uid="{00000000-0005-0000-0000-000025670000}"/>
    <cellStyle name="Normal 2 3 2 13 2" xfId="26406" xr:uid="{00000000-0005-0000-0000-000026670000}"/>
    <cellStyle name="Normal 2 3 2 13 2 10" xfId="26407" xr:uid="{00000000-0005-0000-0000-000027670000}"/>
    <cellStyle name="Normal 2 3 2 13 2 2" xfId="26408" xr:uid="{00000000-0005-0000-0000-000028670000}"/>
    <cellStyle name="Normal 2 3 2 13 2 3" xfId="26409" xr:uid="{00000000-0005-0000-0000-000029670000}"/>
    <cellStyle name="Normal 2 3 2 13 2 4" xfId="26410" xr:uid="{00000000-0005-0000-0000-00002A670000}"/>
    <cellStyle name="Normal 2 3 2 13 2 5" xfId="26411" xr:uid="{00000000-0005-0000-0000-00002B670000}"/>
    <cellStyle name="Normal 2 3 2 13 2 6" xfId="26412" xr:uid="{00000000-0005-0000-0000-00002C670000}"/>
    <cellStyle name="Normal 2 3 2 13 2 7" xfId="26413" xr:uid="{00000000-0005-0000-0000-00002D670000}"/>
    <cellStyle name="Normal 2 3 2 13 2 8" xfId="26414" xr:uid="{00000000-0005-0000-0000-00002E670000}"/>
    <cellStyle name="Normal 2 3 2 13 2 9" xfId="26415" xr:uid="{00000000-0005-0000-0000-00002F670000}"/>
    <cellStyle name="Normal 2 3 2 13 3" xfId="26416" xr:uid="{00000000-0005-0000-0000-000030670000}"/>
    <cellStyle name="Normal 2 3 2 13 3 10" xfId="26417" xr:uid="{00000000-0005-0000-0000-000031670000}"/>
    <cellStyle name="Normal 2 3 2 13 3 2" xfId="26418" xr:uid="{00000000-0005-0000-0000-000032670000}"/>
    <cellStyle name="Normal 2 3 2 13 3 3" xfId="26419" xr:uid="{00000000-0005-0000-0000-000033670000}"/>
    <cellStyle name="Normal 2 3 2 13 3 4" xfId="26420" xr:uid="{00000000-0005-0000-0000-000034670000}"/>
    <cellStyle name="Normal 2 3 2 13 3 5" xfId="26421" xr:uid="{00000000-0005-0000-0000-000035670000}"/>
    <cellStyle name="Normal 2 3 2 13 3 6" xfId="26422" xr:uid="{00000000-0005-0000-0000-000036670000}"/>
    <cellStyle name="Normal 2 3 2 13 3 7" xfId="26423" xr:uid="{00000000-0005-0000-0000-000037670000}"/>
    <cellStyle name="Normal 2 3 2 13 3 8" xfId="26424" xr:uid="{00000000-0005-0000-0000-000038670000}"/>
    <cellStyle name="Normal 2 3 2 13 3 9" xfId="26425" xr:uid="{00000000-0005-0000-0000-000039670000}"/>
    <cellStyle name="Normal 2 3 2 13 4" xfId="26426" xr:uid="{00000000-0005-0000-0000-00003A670000}"/>
    <cellStyle name="Normal 2 3 2 13 4 10" xfId="26427" xr:uid="{00000000-0005-0000-0000-00003B670000}"/>
    <cellStyle name="Normal 2 3 2 13 4 2" xfId="26428" xr:uid="{00000000-0005-0000-0000-00003C670000}"/>
    <cellStyle name="Normal 2 3 2 13 4 3" xfId="26429" xr:uid="{00000000-0005-0000-0000-00003D670000}"/>
    <cellStyle name="Normal 2 3 2 13 4 4" xfId="26430" xr:uid="{00000000-0005-0000-0000-00003E670000}"/>
    <cellStyle name="Normal 2 3 2 13 4 5" xfId="26431" xr:uid="{00000000-0005-0000-0000-00003F670000}"/>
    <cellStyle name="Normal 2 3 2 13 4 6" xfId="26432" xr:uid="{00000000-0005-0000-0000-000040670000}"/>
    <cellStyle name="Normal 2 3 2 13 4 7" xfId="26433" xr:uid="{00000000-0005-0000-0000-000041670000}"/>
    <cellStyle name="Normal 2 3 2 13 4 8" xfId="26434" xr:uid="{00000000-0005-0000-0000-000042670000}"/>
    <cellStyle name="Normal 2 3 2 13 4 9" xfId="26435" xr:uid="{00000000-0005-0000-0000-000043670000}"/>
    <cellStyle name="Normal 2 3 2 13 5" xfId="26436" xr:uid="{00000000-0005-0000-0000-000044670000}"/>
    <cellStyle name="Normal 2 3 2 13 5 10" xfId="26437" xr:uid="{00000000-0005-0000-0000-000045670000}"/>
    <cellStyle name="Normal 2 3 2 13 5 2" xfId="26438" xr:uid="{00000000-0005-0000-0000-000046670000}"/>
    <cellStyle name="Normal 2 3 2 13 5 3" xfId="26439" xr:uid="{00000000-0005-0000-0000-000047670000}"/>
    <cellStyle name="Normal 2 3 2 13 5 4" xfId="26440" xr:uid="{00000000-0005-0000-0000-000048670000}"/>
    <cellStyle name="Normal 2 3 2 13 5 5" xfId="26441" xr:uid="{00000000-0005-0000-0000-000049670000}"/>
    <cellStyle name="Normal 2 3 2 13 5 6" xfId="26442" xr:uid="{00000000-0005-0000-0000-00004A670000}"/>
    <cellStyle name="Normal 2 3 2 13 5 7" xfId="26443" xr:uid="{00000000-0005-0000-0000-00004B670000}"/>
    <cellStyle name="Normal 2 3 2 13 5 8" xfId="26444" xr:uid="{00000000-0005-0000-0000-00004C670000}"/>
    <cellStyle name="Normal 2 3 2 13 5 9" xfId="26445" xr:uid="{00000000-0005-0000-0000-00004D670000}"/>
    <cellStyle name="Normal 2 3 2 13 6" xfId="26446" xr:uid="{00000000-0005-0000-0000-00004E670000}"/>
    <cellStyle name="Normal 2 3 2 13 7" xfId="26447" xr:uid="{00000000-0005-0000-0000-00004F670000}"/>
    <cellStyle name="Normal 2 3 2 13 8" xfId="26448" xr:uid="{00000000-0005-0000-0000-000050670000}"/>
    <cellStyle name="Normal 2 3 2 13 9" xfId="26449" xr:uid="{00000000-0005-0000-0000-000051670000}"/>
    <cellStyle name="Normal 2 3 2 14" xfId="26450" xr:uid="{00000000-0005-0000-0000-000052670000}"/>
    <cellStyle name="Normal 2 3 2 14 10" xfId="26451" xr:uid="{00000000-0005-0000-0000-000053670000}"/>
    <cellStyle name="Normal 2 3 2 14 11" xfId="26452" xr:uid="{00000000-0005-0000-0000-000054670000}"/>
    <cellStyle name="Normal 2 3 2 14 12" xfId="26453" xr:uid="{00000000-0005-0000-0000-000055670000}"/>
    <cellStyle name="Normal 2 3 2 14 13" xfId="26454" xr:uid="{00000000-0005-0000-0000-000056670000}"/>
    <cellStyle name="Normal 2 3 2 14 14" xfId="26455" xr:uid="{00000000-0005-0000-0000-000057670000}"/>
    <cellStyle name="Normal 2 3 2 14 2" xfId="26456" xr:uid="{00000000-0005-0000-0000-000058670000}"/>
    <cellStyle name="Normal 2 3 2 14 2 10" xfId="26457" xr:uid="{00000000-0005-0000-0000-000059670000}"/>
    <cellStyle name="Normal 2 3 2 14 2 2" xfId="26458" xr:uid="{00000000-0005-0000-0000-00005A670000}"/>
    <cellStyle name="Normal 2 3 2 14 2 3" xfId="26459" xr:uid="{00000000-0005-0000-0000-00005B670000}"/>
    <cellStyle name="Normal 2 3 2 14 2 4" xfId="26460" xr:uid="{00000000-0005-0000-0000-00005C670000}"/>
    <cellStyle name="Normal 2 3 2 14 2 5" xfId="26461" xr:uid="{00000000-0005-0000-0000-00005D670000}"/>
    <cellStyle name="Normal 2 3 2 14 2 6" xfId="26462" xr:uid="{00000000-0005-0000-0000-00005E670000}"/>
    <cellStyle name="Normal 2 3 2 14 2 7" xfId="26463" xr:uid="{00000000-0005-0000-0000-00005F670000}"/>
    <cellStyle name="Normal 2 3 2 14 2 8" xfId="26464" xr:uid="{00000000-0005-0000-0000-000060670000}"/>
    <cellStyle name="Normal 2 3 2 14 2 9" xfId="26465" xr:uid="{00000000-0005-0000-0000-000061670000}"/>
    <cellStyle name="Normal 2 3 2 14 3" xfId="26466" xr:uid="{00000000-0005-0000-0000-000062670000}"/>
    <cellStyle name="Normal 2 3 2 14 3 10" xfId="26467" xr:uid="{00000000-0005-0000-0000-000063670000}"/>
    <cellStyle name="Normal 2 3 2 14 3 2" xfId="26468" xr:uid="{00000000-0005-0000-0000-000064670000}"/>
    <cellStyle name="Normal 2 3 2 14 3 3" xfId="26469" xr:uid="{00000000-0005-0000-0000-000065670000}"/>
    <cellStyle name="Normal 2 3 2 14 3 4" xfId="26470" xr:uid="{00000000-0005-0000-0000-000066670000}"/>
    <cellStyle name="Normal 2 3 2 14 3 5" xfId="26471" xr:uid="{00000000-0005-0000-0000-000067670000}"/>
    <cellStyle name="Normal 2 3 2 14 3 6" xfId="26472" xr:uid="{00000000-0005-0000-0000-000068670000}"/>
    <cellStyle name="Normal 2 3 2 14 3 7" xfId="26473" xr:uid="{00000000-0005-0000-0000-000069670000}"/>
    <cellStyle name="Normal 2 3 2 14 3 8" xfId="26474" xr:uid="{00000000-0005-0000-0000-00006A670000}"/>
    <cellStyle name="Normal 2 3 2 14 3 9" xfId="26475" xr:uid="{00000000-0005-0000-0000-00006B670000}"/>
    <cellStyle name="Normal 2 3 2 14 4" xfId="26476" xr:uid="{00000000-0005-0000-0000-00006C670000}"/>
    <cellStyle name="Normal 2 3 2 14 4 10" xfId="26477" xr:uid="{00000000-0005-0000-0000-00006D670000}"/>
    <cellStyle name="Normal 2 3 2 14 4 2" xfId="26478" xr:uid="{00000000-0005-0000-0000-00006E670000}"/>
    <cellStyle name="Normal 2 3 2 14 4 3" xfId="26479" xr:uid="{00000000-0005-0000-0000-00006F670000}"/>
    <cellStyle name="Normal 2 3 2 14 4 4" xfId="26480" xr:uid="{00000000-0005-0000-0000-000070670000}"/>
    <cellStyle name="Normal 2 3 2 14 4 5" xfId="26481" xr:uid="{00000000-0005-0000-0000-000071670000}"/>
    <cellStyle name="Normal 2 3 2 14 4 6" xfId="26482" xr:uid="{00000000-0005-0000-0000-000072670000}"/>
    <cellStyle name="Normal 2 3 2 14 4 7" xfId="26483" xr:uid="{00000000-0005-0000-0000-000073670000}"/>
    <cellStyle name="Normal 2 3 2 14 4 8" xfId="26484" xr:uid="{00000000-0005-0000-0000-000074670000}"/>
    <cellStyle name="Normal 2 3 2 14 4 9" xfId="26485" xr:uid="{00000000-0005-0000-0000-000075670000}"/>
    <cellStyle name="Normal 2 3 2 14 5" xfId="26486" xr:uid="{00000000-0005-0000-0000-000076670000}"/>
    <cellStyle name="Normal 2 3 2 14 5 10" xfId="26487" xr:uid="{00000000-0005-0000-0000-000077670000}"/>
    <cellStyle name="Normal 2 3 2 14 5 2" xfId="26488" xr:uid="{00000000-0005-0000-0000-000078670000}"/>
    <cellStyle name="Normal 2 3 2 14 5 3" xfId="26489" xr:uid="{00000000-0005-0000-0000-000079670000}"/>
    <cellStyle name="Normal 2 3 2 14 5 4" xfId="26490" xr:uid="{00000000-0005-0000-0000-00007A670000}"/>
    <cellStyle name="Normal 2 3 2 14 5 5" xfId="26491" xr:uid="{00000000-0005-0000-0000-00007B670000}"/>
    <cellStyle name="Normal 2 3 2 14 5 6" xfId="26492" xr:uid="{00000000-0005-0000-0000-00007C670000}"/>
    <cellStyle name="Normal 2 3 2 14 5 7" xfId="26493" xr:uid="{00000000-0005-0000-0000-00007D670000}"/>
    <cellStyle name="Normal 2 3 2 14 5 8" xfId="26494" xr:uid="{00000000-0005-0000-0000-00007E670000}"/>
    <cellStyle name="Normal 2 3 2 14 5 9" xfId="26495" xr:uid="{00000000-0005-0000-0000-00007F670000}"/>
    <cellStyle name="Normal 2 3 2 14 6" xfId="26496" xr:uid="{00000000-0005-0000-0000-000080670000}"/>
    <cellStyle name="Normal 2 3 2 14 7" xfId="26497" xr:uid="{00000000-0005-0000-0000-000081670000}"/>
    <cellStyle name="Normal 2 3 2 14 8" xfId="26498" xr:uid="{00000000-0005-0000-0000-000082670000}"/>
    <cellStyle name="Normal 2 3 2 14 9" xfId="26499" xr:uid="{00000000-0005-0000-0000-000083670000}"/>
    <cellStyle name="Normal 2 3 2 15" xfId="26500" xr:uid="{00000000-0005-0000-0000-000084670000}"/>
    <cellStyle name="Normal 2 3 2 15 10" xfId="26501" xr:uid="{00000000-0005-0000-0000-000085670000}"/>
    <cellStyle name="Normal 2 3 2 15 11" xfId="26502" xr:uid="{00000000-0005-0000-0000-000086670000}"/>
    <cellStyle name="Normal 2 3 2 15 12" xfId="26503" xr:uid="{00000000-0005-0000-0000-000087670000}"/>
    <cellStyle name="Normal 2 3 2 15 13" xfId="26504" xr:uid="{00000000-0005-0000-0000-000088670000}"/>
    <cellStyle name="Normal 2 3 2 15 14" xfId="26505" xr:uid="{00000000-0005-0000-0000-000089670000}"/>
    <cellStyle name="Normal 2 3 2 15 2" xfId="26506" xr:uid="{00000000-0005-0000-0000-00008A670000}"/>
    <cellStyle name="Normal 2 3 2 15 2 10" xfId="26507" xr:uid="{00000000-0005-0000-0000-00008B670000}"/>
    <cellStyle name="Normal 2 3 2 15 2 2" xfId="26508" xr:uid="{00000000-0005-0000-0000-00008C670000}"/>
    <cellStyle name="Normal 2 3 2 15 2 3" xfId="26509" xr:uid="{00000000-0005-0000-0000-00008D670000}"/>
    <cellStyle name="Normal 2 3 2 15 2 4" xfId="26510" xr:uid="{00000000-0005-0000-0000-00008E670000}"/>
    <cellStyle name="Normal 2 3 2 15 2 5" xfId="26511" xr:uid="{00000000-0005-0000-0000-00008F670000}"/>
    <cellStyle name="Normal 2 3 2 15 2 6" xfId="26512" xr:uid="{00000000-0005-0000-0000-000090670000}"/>
    <cellStyle name="Normal 2 3 2 15 2 7" xfId="26513" xr:uid="{00000000-0005-0000-0000-000091670000}"/>
    <cellStyle name="Normal 2 3 2 15 2 8" xfId="26514" xr:uid="{00000000-0005-0000-0000-000092670000}"/>
    <cellStyle name="Normal 2 3 2 15 2 9" xfId="26515" xr:uid="{00000000-0005-0000-0000-000093670000}"/>
    <cellStyle name="Normal 2 3 2 15 3" xfId="26516" xr:uid="{00000000-0005-0000-0000-000094670000}"/>
    <cellStyle name="Normal 2 3 2 15 3 10" xfId="26517" xr:uid="{00000000-0005-0000-0000-000095670000}"/>
    <cellStyle name="Normal 2 3 2 15 3 2" xfId="26518" xr:uid="{00000000-0005-0000-0000-000096670000}"/>
    <cellStyle name="Normal 2 3 2 15 3 3" xfId="26519" xr:uid="{00000000-0005-0000-0000-000097670000}"/>
    <cellStyle name="Normal 2 3 2 15 3 4" xfId="26520" xr:uid="{00000000-0005-0000-0000-000098670000}"/>
    <cellStyle name="Normal 2 3 2 15 3 5" xfId="26521" xr:uid="{00000000-0005-0000-0000-000099670000}"/>
    <cellStyle name="Normal 2 3 2 15 3 6" xfId="26522" xr:uid="{00000000-0005-0000-0000-00009A670000}"/>
    <cellStyle name="Normal 2 3 2 15 3 7" xfId="26523" xr:uid="{00000000-0005-0000-0000-00009B670000}"/>
    <cellStyle name="Normal 2 3 2 15 3 8" xfId="26524" xr:uid="{00000000-0005-0000-0000-00009C670000}"/>
    <cellStyle name="Normal 2 3 2 15 3 9" xfId="26525" xr:uid="{00000000-0005-0000-0000-00009D670000}"/>
    <cellStyle name="Normal 2 3 2 15 4" xfId="26526" xr:uid="{00000000-0005-0000-0000-00009E670000}"/>
    <cellStyle name="Normal 2 3 2 15 4 10" xfId="26527" xr:uid="{00000000-0005-0000-0000-00009F670000}"/>
    <cellStyle name="Normal 2 3 2 15 4 2" xfId="26528" xr:uid="{00000000-0005-0000-0000-0000A0670000}"/>
    <cellStyle name="Normal 2 3 2 15 4 3" xfId="26529" xr:uid="{00000000-0005-0000-0000-0000A1670000}"/>
    <cellStyle name="Normal 2 3 2 15 4 4" xfId="26530" xr:uid="{00000000-0005-0000-0000-0000A2670000}"/>
    <cellStyle name="Normal 2 3 2 15 4 5" xfId="26531" xr:uid="{00000000-0005-0000-0000-0000A3670000}"/>
    <cellStyle name="Normal 2 3 2 15 4 6" xfId="26532" xr:uid="{00000000-0005-0000-0000-0000A4670000}"/>
    <cellStyle name="Normal 2 3 2 15 4 7" xfId="26533" xr:uid="{00000000-0005-0000-0000-0000A5670000}"/>
    <cellStyle name="Normal 2 3 2 15 4 8" xfId="26534" xr:uid="{00000000-0005-0000-0000-0000A6670000}"/>
    <cellStyle name="Normal 2 3 2 15 4 9" xfId="26535" xr:uid="{00000000-0005-0000-0000-0000A7670000}"/>
    <cellStyle name="Normal 2 3 2 15 5" xfId="26536" xr:uid="{00000000-0005-0000-0000-0000A8670000}"/>
    <cellStyle name="Normal 2 3 2 15 5 10" xfId="26537" xr:uid="{00000000-0005-0000-0000-0000A9670000}"/>
    <cellStyle name="Normal 2 3 2 15 5 2" xfId="26538" xr:uid="{00000000-0005-0000-0000-0000AA670000}"/>
    <cellStyle name="Normal 2 3 2 15 5 3" xfId="26539" xr:uid="{00000000-0005-0000-0000-0000AB670000}"/>
    <cellStyle name="Normal 2 3 2 15 5 4" xfId="26540" xr:uid="{00000000-0005-0000-0000-0000AC670000}"/>
    <cellStyle name="Normal 2 3 2 15 5 5" xfId="26541" xr:uid="{00000000-0005-0000-0000-0000AD670000}"/>
    <cellStyle name="Normal 2 3 2 15 5 6" xfId="26542" xr:uid="{00000000-0005-0000-0000-0000AE670000}"/>
    <cellStyle name="Normal 2 3 2 15 5 7" xfId="26543" xr:uid="{00000000-0005-0000-0000-0000AF670000}"/>
    <cellStyle name="Normal 2 3 2 15 5 8" xfId="26544" xr:uid="{00000000-0005-0000-0000-0000B0670000}"/>
    <cellStyle name="Normal 2 3 2 15 5 9" xfId="26545" xr:uid="{00000000-0005-0000-0000-0000B1670000}"/>
    <cellStyle name="Normal 2 3 2 15 6" xfId="26546" xr:uid="{00000000-0005-0000-0000-0000B2670000}"/>
    <cellStyle name="Normal 2 3 2 15 7" xfId="26547" xr:uid="{00000000-0005-0000-0000-0000B3670000}"/>
    <cellStyle name="Normal 2 3 2 15 8" xfId="26548" xr:uid="{00000000-0005-0000-0000-0000B4670000}"/>
    <cellStyle name="Normal 2 3 2 15 9" xfId="26549" xr:uid="{00000000-0005-0000-0000-0000B5670000}"/>
    <cellStyle name="Normal 2 3 2 16" xfId="26550" xr:uid="{00000000-0005-0000-0000-0000B6670000}"/>
    <cellStyle name="Normal 2 3 2 16 10" xfId="26551" xr:uid="{00000000-0005-0000-0000-0000B7670000}"/>
    <cellStyle name="Normal 2 3 2 16 11" xfId="26552" xr:uid="{00000000-0005-0000-0000-0000B8670000}"/>
    <cellStyle name="Normal 2 3 2 16 12" xfId="26553" xr:uid="{00000000-0005-0000-0000-0000B9670000}"/>
    <cellStyle name="Normal 2 3 2 16 13" xfId="26554" xr:uid="{00000000-0005-0000-0000-0000BA670000}"/>
    <cellStyle name="Normal 2 3 2 16 14" xfId="26555" xr:uid="{00000000-0005-0000-0000-0000BB670000}"/>
    <cellStyle name="Normal 2 3 2 16 2" xfId="26556" xr:uid="{00000000-0005-0000-0000-0000BC670000}"/>
    <cellStyle name="Normal 2 3 2 16 2 10" xfId="26557" xr:uid="{00000000-0005-0000-0000-0000BD670000}"/>
    <cellStyle name="Normal 2 3 2 16 2 2" xfId="26558" xr:uid="{00000000-0005-0000-0000-0000BE670000}"/>
    <cellStyle name="Normal 2 3 2 16 2 3" xfId="26559" xr:uid="{00000000-0005-0000-0000-0000BF670000}"/>
    <cellStyle name="Normal 2 3 2 16 2 4" xfId="26560" xr:uid="{00000000-0005-0000-0000-0000C0670000}"/>
    <cellStyle name="Normal 2 3 2 16 2 5" xfId="26561" xr:uid="{00000000-0005-0000-0000-0000C1670000}"/>
    <cellStyle name="Normal 2 3 2 16 2 6" xfId="26562" xr:uid="{00000000-0005-0000-0000-0000C2670000}"/>
    <cellStyle name="Normal 2 3 2 16 2 7" xfId="26563" xr:uid="{00000000-0005-0000-0000-0000C3670000}"/>
    <cellStyle name="Normal 2 3 2 16 2 8" xfId="26564" xr:uid="{00000000-0005-0000-0000-0000C4670000}"/>
    <cellStyle name="Normal 2 3 2 16 2 9" xfId="26565" xr:uid="{00000000-0005-0000-0000-0000C5670000}"/>
    <cellStyle name="Normal 2 3 2 16 3" xfId="26566" xr:uid="{00000000-0005-0000-0000-0000C6670000}"/>
    <cellStyle name="Normal 2 3 2 16 3 10" xfId="26567" xr:uid="{00000000-0005-0000-0000-0000C7670000}"/>
    <cellStyle name="Normal 2 3 2 16 3 2" xfId="26568" xr:uid="{00000000-0005-0000-0000-0000C8670000}"/>
    <cellStyle name="Normal 2 3 2 16 3 3" xfId="26569" xr:uid="{00000000-0005-0000-0000-0000C9670000}"/>
    <cellStyle name="Normal 2 3 2 16 3 4" xfId="26570" xr:uid="{00000000-0005-0000-0000-0000CA670000}"/>
    <cellStyle name="Normal 2 3 2 16 3 5" xfId="26571" xr:uid="{00000000-0005-0000-0000-0000CB670000}"/>
    <cellStyle name="Normal 2 3 2 16 3 6" xfId="26572" xr:uid="{00000000-0005-0000-0000-0000CC670000}"/>
    <cellStyle name="Normal 2 3 2 16 3 7" xfId="26573" xr:uid="{00000000-0005-0000-0000-0000CD670000}"/>
    <cellStyle name="Normal 2 3 2 16 3 8" xfId="26574" xr:uid="{00000000-0005-0000-0000-0000CE670000}"/>
    <cellStyle name="Normal 2 3 2 16 3 9" xfId="26575" xr:uid="{00000000-0005-0000-0000-0000CF670000}"/>
    <cellStyle name="Normal 2 3 2 16 4" xfId="26576" xr:uid="{00000000-0005-0000-0000-0000D0670000}"/>
    <cellStyle name="Normal 2 3 2 16 4 10" xfId="26577" xr:uid="{00000000-0005-0000-0000-0000D1670000}"/>
    <cellStyle name="Normal 2 3 2 16 4 2" xfId="26578" xr:uid="{00000000-0005-0000-0000-0000D2670000}"/>
    <cellStyle name="Normal 2 3 2 16 4 3" xfId="26579" xr:uid="{00000000-0005-0000-0000-0000D3670000}"/>
    <cellStyle name="Normal 2 3 2 16 4 4" xfId="26580" xr:uid="{00000000-0005-0000-0000-0000D4670000}"/>
    <cellStyle name="Normal 2 3 2 16 4 5" xfId="26581" xr:uid="{00000000-0005-0000-0000-0000D5670000}"/>
    <cellStyle name="Normal 2 3 2 16 4 6" xfId="26582" xr:uid="{00000000-0005-0000-0000-0000D6670000}"/>
    <cellStyle name="Normal 2 3 2 16 4 7" xfId="26583" xr:uid="{00000000-0005-0000-0000-0000D7670000}"/>
    <cellStyle name="Normal 2 3 2 16 4 8" xfId="26584" xr:uid="{00000000-0005-0000-0000-0000D8670000}"/>
    <cellStyle name="Normal 2 3 2 16 4 9" xfId="26585" xr:uid="{00000000-0005-0000-0000-0000D9670000}"/>
    <cellStyle name="Normal 2 3 2 16 5" xfId="26586" xr:uid="{00000000-0005-0000-0000-0000DA670000}"/>
    <cellStyle name="Normal 2 3 2 16 5 10" xfId="26587" xr:uid="{00000000-0005-0000-0000-0000DB670000}"/>
    <cellStyle name="Normal 2 3 2 16 5 2" xfId="26588" xr:uid="{00000000-0005-0000-0000-0000DC670000}"/>
    <cellStyle name="Normal 2 3 2 16 5 3" xfId="26589" xr:uid="{00000000-0005-0000-0000-0000DD670000}"/>
    <cellStyle name="Normal 2 3 2 16 5 4" xfId="26590" xr:uid="{00000000-0005-0000-0000-0000DE670000}"/>
    <cellStyle name="Normal 2 3 2 16 5 5" xfId="26591" xr:uid="{00000000-0005-0000-0000-0000DF670000}"/>
    <cellStyle name="Normal 2 3 2 16 5 6" xfId="26592" xr:uid="{00000000-0005-0000-0000-0000E0670000}"/>
    <cellStyle name="Normal 2 3 2 16 5 7" xfId="26593" xr:uid="{00000000-0005-0000-0000-0000E1670000}"/>
    <cellStyle name="Normal 2 3 2 16 5 8" xfId="26594" xr:uid="{00000000-0005-0000-0000-0000E2670000}"/>
    <cellStyle name="Normal 2 3 2 16 5 9" xfId="26595" xr:uid="{00000000-0005-0000-0000-0000E3670000}"/>
    <cellStyle name="Normal 2 3 2 16 6" xfId="26596" xr:uid="{00000000-0005-0000-0000-0000E4670000}"/>
    <cellStyle name="Normal 2 3 2 16 7" xfId="26597" xr:uid="{00000000-0005-0000-0000-0000E5670000}"/>
    <cellStyle name="Normal 2 3 2 16 8" xfId="26598" xr:uid="{00000000-0005-0000-0000-0000E6670000}"/>
    <cellStyle name="Normal 2 3 2 16 9" xfId="26599" xr:uid="{00000000-0005-0000-0000-0000E7670000}"/>
    <cellStyle name="Normal 2 3 2 17" xfId="26600" xr:uid="{00000000-0005-0000-0000-0000E8670000}"/>
    <cellStyle name="Normal 2 3 2 17 10" xfId="26601" xr:uid="{00000000-0005-0000-0000-0000E9670000}"/>
    <cellStyle name="Normal 2 3 2 17 11" xfId="26602" xr:uid="{00000000-0005-0000-0000-0000EA670000}"/>
    <cellStyle name="Normal 2 3 2 17 12" xfId="26603" xr:uid="{00000000-0005-0000-0000-0000EB670000}"/>
    <cellStyle name="Normal 2 3 2 17 13" xfId="26604" xr:uid="{00000000-0005-0000-0000-0000EC670000}"/>
    <cellStyle name="Normal 2 3 2 17 14" xfId="26605" xr:uid="{00000000-0005-0000-0000-0000ED670000}"/>
    <cellStyle name="Normal 2 3 2 17 2" xfId="26606" xr:uid="{00000000-0005-0000-0000-0000EE670000}"/>
    <cellStyle name="Normal 2 3 2 17 2 10" xfId="26607" xr:uid="{00000000-0005-0000-0000-0000EF670000}"/>
    <cellStyle name="Normal 2 3 2 17 2 2" xfId="26608" xr:uid="{00000000-0005-0000-0000-0000F0670000}"/>
    <cellStyle name="Normal 2 3 2 17 2 3" xfId="26609" xr:uid="{00000000-0005-0000-0000-0000F1670000}"/>
    <cellStyle name="Normal 2 3 2 17 2 4" xfId="26610" xr:uid="{00000000-0005-0000-0000-0000F2670000}"/>
    <cellStyle name="Normal 2 3 2 17 2 5" xfId="26611" xr:uid="{00000000-0005-0000-0000-0000F3670000}"/>
    <cellStyle name="Normal 2 3 2 17 2 6" xfId="26612" xr:uid="{00000000-0005-0000-0000-0000F4670000}"/>
    <cellStyle name="Normal 2 3 2 17 2 7" xfId="26613" xr:uid="{00000000-0005-0000-0000-0000F5670000}"/>
    <cellStyle name="Normal 2 3 2 17 2 8" xfId="26614" xr:uid="{00000000-0005-0000-0000-0000F6670000}"/>
    <cellStyle name="Normal 2 3 2 17 2 9" xfId="26615" xr:uid="{00000000-0005-0000-0000-0000F7670000}"/>
    <cellStyle name="Normal 2 3 2 17 3" xfId="26616" xr:uid="{00000000-0005-0000-0000-0000F8670000}"/>
    <cellStyle name="Normal 2 3 2 17 3 10" xfId="26617" xr:uid="{00000000-0005-0000-0000-0000F9670000}"/>
    <cellStyle name="Normal 2 3 2 17 3 2" xfId="26618" xr:uid="{00000000-0005-0000-0000-0000FA670000}"/>
    <cellStyle name="Normal 2 3 2 17 3 3" xfId="26619" xr:uid="{00000000-0005-0000-0000-0000FB670000}"/>
    <cellStyle name="Normal 2 3 2 17 3 4" xfId="26620" xr:uid="{00000000-0005-0000-0000-0000FC670000}"/>
    <cellStyle name="Normal 2 3 2 17 3 5" xfId="26621" xr:uid="{00000000-0005-0000-0000-0000FD670000}"/>
    <cellStyle name="Normal 2 3 2 17 3 6" xfId="26622" xr:uid="{00000000-0005-0000-0000-0000FE670000}"/>
    <cellStyle name="Normal 2 3 2 17 3 7" xfId="26623" xr:uid="{00000000-0005-0000-0000-0000FF670000}"/>
    <cellStyle name="Normal 2 3 2 17 3 8" xfId="26624" xr:uid="{00000000-0005-0000-0000-000000680000}"/>
    <cellStyle name="Normal 2 3 2 17 3 9" xfId="26625" xr:uid="{00000000-0005-0000-0000-000001680000}"/>
    <cellStyle name="Normal 2 3 2 17 4" xfId="26626" xr:uid="{00000000-0005-0000-0000-000002680000}"/>
    <cellStyle name="Normal 2 3 2 17 4 10" xfId="26627" xr:uid="{00000000-0005-0000-0000-000003680000}"/>
    <cellStyle name="Normal 2 3 2 17 4 2" xfId="26628" xr:uid="{00000000-0005-0000-0000-000004680000}"/>
    <cellStyle name="Normal 2 3 2 17 4 3" xfId="26629" xr:uid="{00000000-0005-0000-0000-000005680000}"/>
    <cellStyle name="Normal 2 3 2 17 4 4" xfId="26630" xr:uid="{00000000-0005-0000-0000-000006680000}"/>
    <cellStyle name="Normal 2 3 2 17 4 5" xfId="26631" xr:uid="{00000000-0005-0000-0000-000007680000}"/>
    <cellStyle name="Normal 2 3 2 17 4 6" xfId="26632" xr:uid="{00000000-0005-0000-0000-000008680000}"/>
    <cellStyle name="Normal 2 3 2 17 4 7" xfId="26633" xr:uid="{00000000-0005-0000-0000-000009680000}"/>
    <cellStyle name="Normal 2 3 2 17 4 8" xfId="26634" xr:uid="{00000000-0005-0000-0000-00000A680000}"/>
    <cellStyle name="Normal 2 3 2 17 4 9" xfId="26635" xr:uid="{00000000-0005-0000-0000-00000B680000}"/>
    <cellStyle name="Normal 2 3 2 17 5" xfId="26636" xr:uid="{00000000-0005-0000-0000-00000C680000}"/>
    <cellStyle name="Normal 2 3 2 17 5 10" xfId="26637" xr:uid="{00000000-0005-0000-0000-00000D680000}"/>
    <cellStyle name="Normal 2 3 2 17 5 2" xfId="26638" xr:uid="{00000000-0005-0000-0000-00000E680000}"/>
    <cellStyle name="Normal 2 3 2 17 5 3" xfId="26639" xr:uid="{00000000-0005-0000-0000-00000F680000}"/>
    <cellStyle name="Normal 2 3 2 17 5 4" xfId="26640" xr:uid="{00000000-0005-0000-0000-000010680000}"/>
    <cellStyle name="Normal 2 3 2 17 5 5" xfId="26641" xr:uid="{00000000-0005-0000-0000-000011680000}"/>
    <cellStyle name="Normal 2 3 2 17 5 6" xfId="26642" xr:uid="{00000000-0005-0000-0000-000012680000}"/>
    <cellStyle name="Normal 2 3 2 17 5 7" xfId="26643" xr:uid="{00000000-0005-0000-0000-000013680000}"/>
    <cellStyle name="Normal 2 3 2 17 5 8" xfId="26644" xr:uid="{00000000-0005-0000-0000-000014680000}"/>
    <cellStyle name="Normal 2 3 2 17 5 9" xfId="26645" xr:uid="{00000000-0005-0000-0000-000015680000}"/>
    <cellStyle name="Normal 2 3 2 17 6" xfId="26646" xr:uid="{00000000-0005-0000-0000-000016680000}"/>
    <cellStyle name="Normal 2 3 2 17 7" xfId="26647" xr:uid="{00000000-0005-0000-0000-000017680000}"/>
    <cellStyle name="Normal 2 3 2 17 8" xfId="26648" xr:uid="{00000000-0005-0000-0000-000018680000}"/>
    <cellStyle name="Normal 2 3 2 17 9" xfId="26649" xr:uid="{00000000-0005-0000-0000-000019680000}"/>
    <cellStyle name="Normal 2 3 2 18" xfId="26650" xr:uid="{00000000-0005-0000-0000-00001A680000}"/>
    <cellStyle name="Normal 2 3 2 18 10" xfId="26651" xr:uid="{00000000-0005-0000-0000-00001B680000}"/>
    <cellStyle name="Normal 2 3 2 18 11" xfId="26652" xr:uid="{00000000-0005-0000-0000-00001C680000}"/>
    <cellStyle name="Normal 2 3 2 18 12" xfId="26653" xr:uid="{00000000-0005-0000-0000-00001D680000}"/>
    <cellStyle name="Normal 2 3 2 18 13" xfId="26654" xr:uid="{00000000-0005-0000-0000-00001E680000}"/>
    <cellStyle name="Normal 2 3 2 18 14" xfId="26655" xr:uid="{00000000-0005-0000-0000-00001F680000}"/>
    <cellStyle name="Normal 2 3 2 18 2" xfId="26656" xr:uid="{00000000-0005-0000-0000-000020680000}"/>
    <cellStyle name="Normal 2 3 2 18 2 10" xfId="26657" xr:uid="{00000000-0005-0000-0000-000021680000}"/>
    <cellStyle name="Normal 2 3 2 18 2 2" xfId="26658" xr:uid="{00000000-0005-0000-0000-000022680000}"/>
    <cellStyle name="Normal 2 3 2 18 2 3" xfId="26659" xr:uid="{00000000-0005-0000-0000-000023680000}"/>
    <cellStyle name="Normal 2 3 2 18 2 4" xfId="26660" xr:uid="{00000000-0005-0000-0000-000024680000}"/>
    <cellStyle name="Normal 2 3 2 18 2 5" xfId="26661" xr:uid="{00000000-0005-0000-0000-000025680000}"/>
    <cellStyle name="Normal 2 3 2 18 2 6" xfId="26662" xr:uid="{00000000-0005-0000-0000-000026680000}"/>
    <cellStyle name="Normal 2 3 2 18 2 7" xfId="26663" xr:uid="{00000000-0005-0000-0000-000027680000}"/>
    <cellStyle name="Normal 2 3 2 18 2 8" xfId="26664" xr:uid="{00000000-0005-0000-0000-000028680000}"/>
    <cellStyle name="Normal 2 3 2 18 2 9" xfId="26665" xr:uid="{00000000-0005-0000-0000-000029680000}"/>
    <cellStyle name="Normal 2 3 2 18 3" xfId="26666" xr:uid="{00000000-0005-0000-0000-00002A680000}"/>
    <cellStyle name="Normal 2 3 2 18 3 10" xfId="26667" xr:uid="{00000000-0005-0000-0000-00002B680000}"/>
    <cellStyle name="Normal 2 3 2 18 3 2" xfId="26668" xr:uid="{00000000-0005-0000-0000-00002C680000}"/>
    <cellStyle name="Normal 2 3 2 18 3 3" xfId="26669" xr:uid="{00000000-0005-0000-0000-00002D680000}"/>
    <cellStyle name="Normal 2 3 2 18 3 4" xfId="26670" xr:uid="{00000000-0005-0000-0000-00002E680000}"/>
    <cellStyle name="Normal 2 3 2 18 3 5" xfId="26671" xr:uid="{00000000-0005-0000-0000-00002F680000}"/>
    <cellStyle name="Normal 2 3 2 18 3 6" xfId="26672" xr:uid="{00000000-0005-0000-0000-000030680000}"/>
    <cellStyle name="Normal 2 3 2 18 3 7" xfId="26673" xr:uid="{00000000-0005-0000-0000-000031680000}"/>
    <cellStyle name="Normal 2 3 2 18 3 8" xfId="26674" xr:uid="{00000000-0005-0000-0000-000032680000}"/>
    <cellStyle name="Normal 2 3 2 18 3 9" xfId="26675" xr:uid="{00000000-0005-0000-0000-000033680000}"/>
    <cellStyle name="Normal 2 3 2 18 4" xfId="26676" xr:uid="{00000000-0005-0000-0000-000034680000}"/>
    <cellStyle name="Normal 2 3 2 18 4 10" xfId="26677" xr:uid="{00000000-0005-0000-0000-000035680000}"/>
    <cellStyle name="Normal 2 3 2 18 4 2" xfId="26678" xr:uid="{00000000-0005-0000-0000-000036680000}"/>
    <cellStyle name="Normal 2 3 2 18 4 3" xfId="26679" xr:uid="{00000000-0005-0000-0000-000037680000}"/>
    <cellStyle name="Normal 2 3 2 18 4 4" xfId="26680" xr:uid="{00000000-0005-0000-0000-000038680000}"/>
    <cellStyle name="Normal 2 3 2 18 4 5" xfId="26681" xr:uid="{00000000-0005-0000-0000-000039680000}"/>
    <cellStyle name="Normal 2 3 2 18 4 6" xfId="26682" xr:uid="{00000000-0005-0000-0000-00003A680000}"/>
    <cellStyle name="Normal 2 3 2 18 4 7" xfId="26683" xr:uid="{00000000-0005-0000-0000-00003B680000}"/>
    <cellStyle name="Normal 2 3 2 18 4 8" xfId="26684" xr:uid="{00000000-0005-0000-0000-00003C680000}"/>
    <cellStyle name="Normal 2 3 2 18 4 9" xfId="26685" xr:uid="{00000000-0005-0000-0000-00003D680000}"/>
    <cellStyle name="Normal 2 3 2 18 5" xfId="26686" xr:uid="{00000000-0005-0000-0000-00003E680000}"/>
    <cellStyle name="Normal 2 3 2 18 5 10" xfId="26687" xr:uid="{00000000-0005-0000-0000-00003F680000}"/>
    <cellStyle name="Normal 2 3 2 18 5 2" xfId="26688" xr:uid="{00000000-0005-0000-0000-000040680000}"/>
    <cellStyle name="Normal 2 3 2 18 5 3" xfId="26689" xr:uid="{00000000-0005-0000-0000-000041680000}"/>
    <cellStyle name="Normal 2 3 2 18 5 4" xfId="26690" xr:uid="{00000000-0005-0000-0000-000042680000}"/>
    <cellStyle name="Normal 2 3 2 18 5 5" xfId="26691" xr:uid="{00000000-0005-0000-0000-000043680000}"/>
    <cellStyle name="Normal 2 3 2 18 5 6" xfId="26692" xr:uid="{00000000-0005-0000-0000-000044680000}"/>
    <cellStyle name="Normal 2 3 2 18 5 7" xfId="26693" xr:uid="{00000000-0005-0000-0000-000045680000}"/>
    <cellStyle name="Normal 2 3 2 18 5 8" xfId="26694" xr:uid="{00000000-0005-0000-0000-000046680000}"/>
    <cellStyle name="Normal 2 3 2 18 5 9" xfId="26695" xr:uid="{00000000-0005-0000-0000-000047680000}"/>
    <cellStyle name="Normal 2 3 2 18 6" xfId="26696" xr:uid="{00000000-0005-0000-0000-000048680000}"/>
    <cellStyle name="Normal 2 3 2 18 7" xfId="26697" xr:uid="{00000000-0005-0000-0000-000049680000}"/>
    <cellStyle name="Normal 2 3 2 18 8" xfId="26698" xr:uid="{00000000-0005-0000-0000-00004A680000}"/>
    <cellStyle name="Normal 2 3 2 18 9" xfId="26699" xr:uid="{00000000-0005-0000-0000-00004B680000}"/>
    <cellStyle name="Normal 2 3 2 19" xfId="26700" xr:uid="{00000000-0005-0000-0000-00004C680000}"/>
    <cellStyle name="Normal 2 3 2 19 10" xfId="26701" xr:uid="{00000000-0005-0000-0000-00004D680000}"/>
    <cellStyle name="Normal 2 3 2 19 11" xfId="26702" xr:uid="{00000000-0005-0000-0000-00004E680000}"/>
    <cellStyle name="Normal 2 3 2 19 12" xfId="26703" xr:uid="{00000000-0005-0000-0000-00004F680000}"/>
    <cellStyle name="Normal 2 3 2 19 13" xfId="26704" xr:uid="{00000000-0005-0000-0000-000050680000}"/>
    <cellStyle name="Normal 2 3 2 19 14" xfId="26705" xr:uid="{00000000-0005-0000-0000-000051680000}"/>
    <cellStyle name="Normal 2 3 2 19 2" xfId="26706" xr:uid="{00000000-0005-0000-0000-000052680000}"/>
    <cellStyle name="Normal 2 3 2 19 2 10" xfId="26707" xr:uid="{00000000-0005-0000-0000-000053680000}"/>
    <cellStyle name="Normal 2 3 2 19 2 2" xfId="26708" xr:uid="{00000000-0005-0000-0000-000054680000}"/>
    <cellStyle name="Normal 2 3 2 19 2 3" xfId="26709" xr:uid="{00000000-0005-0000-0000-000055680000}"/>
    <cellStyle name="Normal 2 3 2 19 2 4" xfId="26710" xr:uid="{00000000-0005-0000-0000-000056680000}"/>
    <cellStyle name="Normal 2 3 2 19 2 5" xfId="26711" xr:uid="{00000000-0005-0000-0000-000057680000}"/>
    <cellStyle name="Normal 2 3 2 19 2 6" xfId="26712" xr:uid="{00000000-0005-0000-0000-000058680000}"/>
    <cellStyle name="Normal 2 3 2 19 2 7" xfId="26713" xr:uid="{00000000-0005-0000-0000-000059680000}"/>
    <cellStyle name="Normal 2 3 2 19 2 8" xfId="26714" xr:uid="{00000000-0005-0000-0000-00005A680000}"/>
    <cellStyle name="Normal 2 3 2 19 2 9" xfId="26715" xr:uid="{00000000-0005-0000-0000-00005B680000}"/>
    <cellStyle name="Normal 2 3 2 19 3" xfId="26716" xr:uid="{00000000-0005-0000-0000-00005C680000}"/>
    <cellStyle name="Normal 2 3 2 19 3 10" xfId="26717" xr:uid="{00000000-0005-0000-0000-00005D680000}"/>
    <cellStyle name="Normal 2 3 2 19 3 2" xfId="26718" xr:uid="{00000000-0005-0000-0000-00005E680000}"/>
    <cellStyle name="Normal 2 3 2 19 3 3" xfId="26719" xr:uid="{00000000-0005-0000-0000-00005F680000}"/>
    <cellStyle name="Normal 2 3 2 19 3 4" xfId="26720" xr:uid="{00000000-0005-0000-0000-000060680000}"/>
    <cellStyle name="Normal 2 3 2 19 3 5" xfId="26721" xr:uid="{00000000-0005-0000-0000-000061680000}"/>
    <cellStyle name="Normal 2 3 2 19 3 6" xfId="26722" xr:uid="{00000000-0005-0000-0000-000062680000}"/>
    <cellStyle name="Normal 2 3 2 19 3 7" xfId="26723" xr:uid="{00000000-0005-0000-0000-000063680000}"/>
    <cellStyle name="Normal 2 3 2 19 3 8" xfId="26724" xr:uid="{00000000-0005-0000-0000-000064680000}"/>
    <cellStyle name="Normal 2 3 2 19 3 9" xfId="26725" xr:uid="{00000000-0005-0000-0000-000065680000}"/>
    <cellStyle name="Normal 2 3 2 19 4" xfId="26726" xr:uid="{00000000-0005-0000-0000-000066680000}"/>
    <cellStyle name="Normal 2 3 2 19 4 10" xfId="26727" xr:uid="{00000000-0005-0000-0000-000067680000}"/>
    <cellStyle name="Normal 2 3 2 19 4 2" xfId="26728" xr:uid="{00000000-0005-0000-0000-000068680000}"/>
    <cellStyle name="Normal 2 3 2 19 4 3" xfId="26729" xr:uid="{00000000-0005-0000-0000-000069680000}"/>
    <cellStyle name="Normal 2 3 2 19 4 4" xfId="26730" xr:uid="{00000000-0005-0000-0000-00006A680000}"/>
    <cellStyle name="Normal 2 3 2 19 4 5" xfId="26731" xr:uid="{00000000-0005-0000-0000-00006B680000}"/>
    <cellStyle name="Normal 2 3 2 19 4 6" xfId="26732" xr:uid="{00000000-0005-0000-0000-00006C680000}"/>
    <cellStyle name="Normal 2 3 2 19 4 7" xfId="26733" xr:uid="{00000000-0005-0000-0000-00006D680000}"/>
    <cellStyle name="Normal 2 3 2 19 4 8" xfId="26734" xr:uid="{00000000-0005-0000-0000-00006E680000}"/>
    <cellStyle name="Normal 2 3 2 19 4 9" xfId="26735" xr:uid="{00000000-0005-0000-0000-00006F680000}"/>
    <cellStyle name="Normal 2 3 2 19 5" xfId="26736" xr:uid="{00000000-0005-0000-0000-000070680000}"/>
    <cellStyle name="Normal 2 3 2 19 5 10" xfId="26737" xr:uid="{00000000-0005-0000-0000-000071680000}"/>
    <cellStyle name="Normal 2 3 2 19 5 2" xfId="26738" xr:uid="{00000000-0005-0000-0000-000072680000}"/>
    <cellStyle name="Normal 2 3 2 19 5 3" xfId="26739" xr:uid="{00000000-0005-0000-0000-000073680000}"/>
    <cellStyle name="Normal 2 3 2 19 5 4" xfId="26740" xr:uid="{00000000-0005-0000-0000-000074680000}"/>
    <cellStyle name="Normal 2 3 2 19 5 5" xfId="26741" xr:uid="{00000000-0005-0000-0000-000075680000}"/>
    <cellStyle name="Normal 2 3 2 19 5 6" xfId="26742" xr:uid="{00000000-0005-0000-0000-000076680000}"/>
    <cellStyle name="Normal 2 3 2 19 5 7" xfId="26743" xr:uid="{00000000-0005-0000-0000-000077680000}"/>
    <cellStyle name="Normal 2 3 2 19 5 8" xfId="26744" xr:uid="{00000000-0005-0000-0000-000078680000}"/>
    <cellStyle name="Normal 2 3 2 19 5 9" xfId="26745" xr:uid="{00000000-0005-0000-0000-000079680000}"/>
    <cellStyle name="Normal 2 3 2 19 6" xfId="26746" xr:uid="{00000000-0005-0000-0000-00007A680000}"/>
    <cellStyle name="Normal 2 3 2 19 7" xfId="26747" xr:uid="{00000000-0005-0000-0000-00007B680000}"/>
    <cellStyle name="Normal 2 3 2 19 8" xfId="26748" xr:uid="{00000000-0005-0000-0000-00007C680000}"/>
    <cellStyle name="Normal 2 3 2 19 9" xfId="26749" xr:uid="{00000000-0005-0000-0000-00007D680000}"/>
    <cellStyle name="Normal 2 3 2 2" xfId="26750" xr:uid="{00000000-0005-0000-0000-00007E680000}"/>
    <cellStyle name="Normal 2 3 2 2 10" xfId="26751" xr:uid="{00000000-0005-0000-0000-00007F680000}"/>
    <cellStyle name="Normal 2 3 2 2 11" xfId="26752" xr:uid="{00000000-0005-0000-0000-000080680000}"/>
    <cellStyle name="Normal 2 3 2 2 12" xfId="26753" xr:uid="{00000000-0005-0000-0000-000081680000}"/>
    <cellStyle name="Normal 2 3 2 2 13" xfId="26754" xr:uid="{00000000-0005-0000-0000-000082680000}"/>
    <cellStyle name="Normal 2 3 2 2 14" xfId="26755" xr:uid="{00000000-0005-0000-0000-000083680000}"/>
    <cellStyle name="Normal 2 3 2 2 15" xfId="26756" xr:uid="{00000000-0005-0000-0000-000084680000}"/>
    <cellStyle name="Normal 2 3 2 2 16" xfId="26757" xr:uid="{00000000-0005-0000-0000-000085680000}"/>
    <cellStyle name="Normal 2 3 2 2 2" xfId="26758" xr:uid="{00000000-0005-0000-0000-000086680000}"/>
    <cellStyle name="Normal 2 3 2 2 2 10" xfId="26759" xr:uid="{00000000-0005-0000-0000-000087680000}"/>
    <cellStyle name="Normal 2 3 2 2 2 11" xfId="26760" xr:uid="{00000000-0005-0000-0000-000088680000}"/>
    <cellStyle name="Normal 2 3 2 2 2 12" xfId="26761" xr:uid="{00000000-0005-0000-0000-000089680000}"/>
    <cellStyle name="Normal 2 3 2 2 2 2" xfId="26762" xr:uid="{00000000-0005-0000-0000-00008A680000}"/>
    <cellStyle name="Normal 2 3 2 2 2 3" xfId="26763" xr:uid="{00000000-0005-0000-0000-00008B680000}"/>
    <cellStyle name="Normal 2 3 2 2 2 4" xfId="26764" xr:uid="{00000000-0005-0000-0000-00008C680000}"/>
    <cellStyle name="Normal 2 3 2 2 2 5" xfId="26765" xr:uid="{00000000-0005-0000-0000-00008D680000}"/>
    <cellStyle name="Normal 2 3 2 2 2 6" xfId="26766" xr:uid="{00000000-0005-0000-0000-00008E680000}"/>
    <cellStyle name="Normal 2 3 2 2 2 7" xfId="26767" xr:uid="{00000000-0005-0000-0000-00008F680000}"/>
    <cellStyle name="Normal 2 3 2 2 2 8" xfId="26768" xr:uid="{00000000-0005-0000-0000-000090680000}"/>
    <cellStyle name="Normal 2 3 2 2 2 9" xfId="26769" xr:uid="{00000000-0005-0000-0000-000091680000}"/>
    <cellStyle name="Normal 2 3 2 2 3" xfId="26770" xr:uid="{00000000-0005-0000-0000-000092680000}"/>
    <cellStyle name="Normal 2 3 2 2 3 10" xfId="26771" xr:uid="{00000000-0005-0000-0000-000093680000}"/>
    <cellStyle name="Normal 2 3 2 2 3 2" xfId="26772" xr:uid="{00000000-0005-0000-0000-000094680000}"/>
    <cellStyle name="Normal 2 3 2 2 3 3" xfId="26773" xr:uid="{00000000-0005-0000-0000-000095680000}"/>
    <cellStyle name="Normal 2 3 2 2 3 4" xfId="26774" xr:uid="{00000000-0005-0000-0000-000096680000}"/>
    <cellStyle name="Normal 2 3 2 2 3 5" xfId="26775" xr:uid="{00000000-0005-0000-0000-000097680000}"/>
    <cellStyle name="Normal 2 3 2 2 3 6" xfId="26776" xr:uid="{00000000-0005-0000-0000-000098680000}"/>
    <cellStyle name="Normal 2 3 2 2 3 7" xfId="26777" xr:uid="{00000000-0005-0000-0000-000099680000}"/>
    <cellStyle name="Normal 2 3 2 2 3 8" xfId="26778" xr:uid="{00000000-0005-0000-0000-00009A680000}"/>
    <cellStyle name="Normal 2 3 2 2 3 9" xfId="26779" xr:uid="{00000000-0005-0000-0000-00009B680000}"/>
    <cellStyle name="Normal 2 3 2 2 4" xfId="26780" xr:uid="{00000000-0005-0000-0000-00009C680000}"/>
    <cellStyle name="Normal 2 3 2 2 4 10" xfId="26781" xr:uid="{00000000-0005-0000-0000-00009D680000}"/>
    <cellStyle name="Normal 2 3 2 2 4 2" xfId="26782" xr:uid="{00000000-0005-0000-0000-00009E680000}"/>
    <cellStyle name="Normal 2 3 2 2 4 3" xfId="26783" xr:uid="{00000000-0005-0000-0000-00009F680000}"/>
    <cellStyle name="Normal 2 3 2 2 4 4" xfId="26784" xr:uid="{00000000-0005-0000-0000-0000A0680000}"/>
    <cellStyle name="Normal 2 3 2 2 4 5" xfId="26785" xr:uid="{00000000-0005-0000-0000-0000A1680000}"/>
    <cellStyle name="Normal 2 3 2 2 4 6" xfId="26786" xr:uid="{00000000-0005-0000-0000-0000A2680000}"/>
    <cellStyle name="Normal 2 3 2 2 4 7" xfId="26787" xr:uid="{00000000-0005-0000-0000-0000A3680000}"/>
    <cellStyle name="Normal 2 3 2 2 4 8" xfId="26788" xr:uid="{00000000-0005-0000-0000-0000A4680000}"/>
    <cellStyle name="Normal 2 3 2 2 4 9" xfId="26789" xr:uid="{00000000-0005-0000-0000-0000A5680000}"/>
    <cellStyle name="Normal 2 3 2 2 5" xfId="26790" xr:uid="{00000000-0005-0000-0000-0000A6680000}"/>
    <cellStyle name="Normal 2 3 2 2 5 10" xfId="26791" xr:uid="{00000000-0005-0000-0000-0000A7680000}"/>
    <cellStyle name="Normal 2 3 2 2 5 2" xfId="26792" xr:uid="{00000000-0005-0000-0000-0000A8680000}"/>
    <cellStyle name="Normal 2 3 2 2 5 3" xfId="26793" xr:uid="{00000000-0005-0000-0000-0000A9680000}"/>
    <cellStyle name="Normal 2 3 2 2 5 4" xfId="26794" xr:uid="{00000000-0005-0000-0000-0000AA680000}"/>
    <cellStyle name="Normal 2 3 2 2 5 5" xfId="26795" xr:uid="{00000000-0005-0000-0000-0000AB680000}"/>
    <cellStyle name="Normal 2 3 2 2 5 6" xfId="26796" xr:uid="{00000000-0005-0000-0000-0000AC680000}"/>
    <cellStyle name="Normal 2 3 2 2 5 7" xfId="26797" xr:uid="{00000000-0005-0000-0000-0000AD680000}"/>
    <cellStyle name="Normal 2 3 2 2 5 8" xfId="26798" xr:uid="{00000000-0005-0000-0000-0000AE680000}"/>
    <cellStyle name="Normal 2 3 2 2 5 9" xfId="26799" xr:uid="{00000000-0005-0000-0000-0000AF680000}"/>
    <cellStyle name="Normal 2 3 2 2 6" xfId="26800" xr:uid="{00000000-0005-0000-0000-0000B0680000}"/>
    <cellStyle name="Normal 2 3 2 2 7" xfId="26801" xr:uid="{00000000-0005-0000-0000-0000B1680000}"/>
    <cellStyle name="Normal 2 3 2 2 8" xfId="26802" xr:uid="{00000000-0005-0000-0000-0000B2680000}"/>
    <cellStyle name="Normal 2 3 2 2 9" xfId="26803" xr:uid="{00000000-0005-0000-0000-0000B3680000}"/>
    <cellStyle name="Normal 2 3 2 20" xfId="26804" xr:uid="{00000000-0005-0000-0000-0000B4680000}"/>
    <cellStyle name="Normal 2 3 2 20 10" xfId="26805" xr:uid="{00000000-0005-0000-0000-0000B5680000}"/>
    <cellStyle name="Normal 2 3 2 20 11" xfId="26806" xr:uid="{00000000-0005-0000-0000-0000B6680000}"/>
    <cellStyle name="Normal 2 3 2 20 12" xfId="26807" xr:uid="{00000000-0005-0000-0000-0000B7680000}"/>
    <cellStyle name="Normal 2 3 2 20 13" xfId="26808" xr:uid="{00000000-0005-0000-0000-0000B8680000}"/>
    <cellStyle name="Normal 2 3 2 20 14" xfId="26809" xr:uid="{00000000-0005-0000-0000-0000B9680000}"/>
    <cellStyle name="Normal 2 3 2 20 2" xfId="26810" xr:uid="{00000000-0005-0000-0000-0000BA680000}"/>
    <cellStyle name="Normal 2 3 2 20 2 10" xfId="26811" xr:uid="{00000000-0005-0000-0000-0000BB680000}"/>
    <cellStyle name="Normal 2 3 2 20 2 2" xfId="26812" xr:uid="{00000000-0005-0000-0000-0000BC680000}"/>
    <cellStyle name="Normal 2 3 2 20 2 3" xfId="26813" xr:uid="{00000000-0005-0000-0000-0000BD680000}"/>
    <cellStyle name="Normal 2 3 2 20 2 4" xfId="26814" xr:uid="{00000000-0005-0000-0000-0000BE680000}"/>
    <cellStyle name="Normal 2 3 2 20 2 5" xfId="26815" xr:uid="{00000000-0005-0000-0000-0000BF680000}"/>
    <cellStyle name="Normal 2 3 2 20 2 6" xfId="26816" xr:uid="{00000000-0005-0000-0000-0000C0680000}"/>
    <cellStyle name="Normal 2 3 2 20 2 7" xfId="26817" xr:uid="{00000000-0005-0000-0000-0000C1680000}"/>
    <cellStyle name="Normal 2 3 2 20 2 8" xfId="26818" xr:uid="{00000000-0005-0000-0000-0000C2680000}"/>
    <cellStyle name="Normal 2 3 2 20 2 9" xfId="26819" xr:uid="{00000000-0005-0000-0000-0000C3680000}"/>
    <cellStyle name="Normal 2 3 2 20 3" xfId="26820" xr:uid="{00000000-0005-0000-0000-0000C4680000}"/>
    <cellStyle name="Normal 2 3 2 20 3 10" xfId="26821" xr:uid="{00000000-0005-0000-0000-0000C5680000}"/>
    <cellStyle name="Normal 2 3 2 20 3 2" xfId="26822" xr:uid="{00000000-0005-0000-0000-0000C6680000}"/>
    <cellStyle name="Normal 2 3 2 20 3 3" xfId="26823" xr:uid="{00000000-0005-0000-0000-0000C7680000}"/>
    <cellStyle name="Normal 2 3 2 20 3 4" xfId="26824" xr:uid="{00000000-0005-0000-0000-0000C8680000}"/>
    <cellStyle name="Normal 2 3 2 20 3 5" xfId="26825" xr:uid="{00000000-0005-0000-0000-0000C9680000}"/>
    <cellStyle name="Normal 2 3 2 20 3 6" xfId="26826" xr:uid="{00000000-0005-0000-0000-0000CA680000}"/>
    <cellStyle name="Normal 2 3 2 20 3 7" xfId="26827" xr:uid="{00000000-0005-0000-0000-0000CB680000}"/>
    <cellStyle name="Normal 2 3 2 20 3 8" xfId="26828" xr:uid="{00000000-0005-0000-0000-0000CC680000}"/>
    <cellStyle name="Normal 2 3 2 20 3 9" xfId="26829" xr:uid="{00000000-0005-0000-0000-0000CD680000}"/>
    <cellStyle name="Normal 2 3 2 20 4" xfId="26830" xr:uid="{00000000-0005-0000-0000-0000CE680000}"/>
    <cellStyle name="Normal 2 3 2 20 4 10" xfId="26831" xr:uid="{00000000-0005-0000-0000-0000CF680000}"/>
    <cellStyle name="Normal 2 3 2 20 4 2" xfId="26832" xr:uid="{00000000-0005-0000-0000-0000D0680000}"/>
    <cellStyle name="Normal 2 3 2 20 4 3" xfId="26833" xr:uid="{00000000-0005-0000-0000-0000D1680000}"/>
    <cellStyle name="Normal 2 3 2 20 4 4" xfId="26834" xr:uid="{00000000-0005-0000-0000-0000D2680000}"/>
    <cellStyle name="Normal 2 3 2 20 4 5" xfId="26835" xr:uid="{00000000-0005-0000-0000-0000D3680000}"/>
    <cellStyle name="Normal 2 3 2 20 4 6" xfId="26836" xr:uid="{00000000-0005-0000-0000-0000D4680000}"/>
    <cellStyle name="Normal 2 3 2 20 4 7" xfId="26837" xr:uid="{00000000-0005-0000-0000-0000D5680000}"/>
    <cellStyle name="Normal 2 3 2 20 4 8" xfId="26838" xr:uid="{00000000-0005-0000-0000-0000D6680000}"/>
    <cellStyle name="Normal 2 3 2 20 4 9" xfId="26839" xr:uid="{00000000-0005-0000-0000-0000D7680000}"/>
    <cellStyle name="Normal 2 3 2 20 5" xfId="26840" xr:uid="{00000000-0005-0000-0000-0000D8680000}"/>
    <cellStyle name="Normal 2 3 2 20 5 10" xfId="26841" xr:uid="{00000000-0005-0000-0000-0000D9680000}"/>
    <cellStyle name="Normal 2 3 2 20 5 2" xfId="26842" xr:uid="{00000000-0005-0000-0000-0000DA680000}"/>
    <cellStyle name="Normal 2 3 2 20 5 3" xfId="26843" xr:uid="{00000000-0005-0000-0000-0000DB680000}"/>
    <cellStyle name="Normal 2 3 2 20 5 4" xfId="26844" xr:uid="{00000000-0005-0000-0000-0000DC680000}"/>
    <cellStyle name="Normal 2 3 2 20 5 5" xfId="26845" xr:uid="{00000000-0005-0000-0000-0000DD680000}"/>
    <cellStyle name="Normal 2 3 2 20 5 6" xfId="26846" xr:uid="{00000000-0005-0000-0000-0000DE680000}"/>
    <cellStyle name="Normal 2 3 2 20 5 7" xfId="26847" xr:uid="{00000000-0005-0000-0000-0000DF680000}"/>
    <cellStyle name="Normal 2 3 2 20 5 8" xfId="26848" xr:uid="{00000000-0005-0000-0000-0000E0680000}"/>
    <cellStyle name="Normal 2 3 2 20 5 9" xfId="26849" xr:uid="{00000000-0005-0000-0000-0000E1680000}"/>
    <cellStyle name="Normal 2 3 2 20 6" xfId="26850" xr:uid="{00000000-0005-0000-0000-0000E2680000}"/>
    <cellStyle name="Normal 2 3 2 20 7" xfId="26851" xr:uid="{00000000-0005-0000-0000-0000E3680000}"/>
    <cellStyle name="Normal 2 3 2 20 8" xfId="26852" xr:uid="{00000000-0005-0000-0000-0000E4680000}"/>
    <cellStyle name="Normal 2 3 2 20 9" xfId="26853" xr:uid="{00000000-0005-0000-0000-0000E5680000}"/>
    <cellStyle name="Normal 2 3 2 21" xfId="26854" xr:uid="{00000000-0005-0000-0000-0000E6680000}"/>
    <cellStyle name="Normal 2 3 2 21 10" xfId="26855" xr:uid="{00000000-0005-0000-0000-0000E7680000}"/>
    <cellStyle name="Normal 2 3 2 21 11" xfId="26856" xr:uid="{00000000-0005-0000-0000-0000E8680000}"/>
    <cellStyle name="Normal 2 3 2 21 12" xfId="26857" xr:uid="{00000000-0005-0000-0000-0000E9680000}"/>
    <cellStyle name="Normal 2 3 2 21 13" xfId="26858" xr:uid="{00000000-0005-0000-0000-0000EA680000}"/>
    <cellStyle name="Normal 2 3 2 21 14" xfId="26859" xr:uid="{00000000-0005-0000-0000-0000EB680000}"/>
    <cellStyle name="Normal 2 3 2 21 2" xfId="26860" xr:uid="{00000000-0005-0000-0000-0000EC680000}"/>
    <cellStyle name="Normal 2 3 2 21 2 10" xfId="26861" xr:uid="{00000000-0005-0000-0000-0000ED680000}"/>
    <cellStyle name="Normal 2 3 2 21 2 2" xfId="26862" xr:uid="{00000000-0005-0000-0000-0000EE680000}"/>
    <cellStyle name="Normal 2 3 2 21 2 3" xfId="26863" xr:uid="{00000000-0005-0000-0000-0000EF680000}"/>
    <cellStyle name="Normal 2 3 2 21 2 4" xfId="26864" xr:uid="{00000000-0005-0000-0000-0000F0680000}"/>
    <cellStyle name="Normal 2 3 2 21 2 5" xfId="26865" xr:uid="{00000000-0005-0000-0000-0000F1680000}"/>
    <cellStyle name="Normal 2 3 2 21 2 6" xfId="26866" xr:uid="{00000000-0005-0000-0000-0000F2680000}"/>
    <cellStyle name="Normal 2 3 2 21 2 7" xfId="26867" xr:uid="{00000000-0005-0000-0000-0000F3680000}"/>
    <cellStyle name="Normal 2 3 2 21 2 8" xfId="26868" xr:uid="{00000000-0005-0000-0000-0000F4680000}"/>
    <cellStyle name="Normal 2 3 2 21 2 9" xfId="26869" xr:uid="{00000000-0005-0000-0000-0000F5680000}"/>
    <cellStyle name="Normal 2 3 2 21 3" xfId="26870" xr:uid="{00000000-0005-0000-0000-0000F6680000}"/>
    <cellStyle name="Normal 2 3 2 21 3 10" xfId="26871" xr:uid="{00000000-0005-0000-0000-0000F7680000}"/>
    <cellStyle name="Normal 2 3 2 21 3 2" xfId="26872" xr:uid="{00000000-0005-0000-0000-0000F8680000}"/>
    <cellStyle name="Normal 2 3 2 21 3 3" xfId="26873" xr:uid="{00000000-0005-0000-0000-0000F9680000}"/>
    <cellStyle name="Normal 2 3 2 21 3 4" xfId="26874" xr:uid="{00000000-0005-0000-0000-0000FA680000}"/>
    <cellStyle name="Normal 2 3 2 21 3 5" xfId="26875" xr:uid="{00000000-0005-0000-0000-0000FB680000}"/>
    <cellStyle name="Normal 2 3 2 21 3 6" xfId="26876" xr:uid="{00000000-0005-0000-0000-0000FC680000}"/>
    <cellStyle name="Normal 2 3 2 21 3 7" xfId="26877" xr:uid="{00000000-0005-0000-0000-0000FD680000}"/>
    <cellStyle name="Normal 2 3 2 21 3 8" xfId="26878" xr:uid="{00000000-0005-0000-0000-0000FE680000}"/>
    <cellStyle name="Normal 2 3 2 21 3 9" xfId="26879" xr:uid="{00000000-0005-0000-0000-0000FF680000}"/>
    <cellStyle name="Normal 2 3 2 21 4" xfId="26880" xr:uid="{00000000-0005-0000-0000-000000690000}"/>
    <cellStyle name="Normal 2 3 2 21 4 10" xfId="26881" xr:uid="{00000000-0005-0000-0000-000001690000}"/>
    <cellStyle name="Normal 2 3 2 21 4 2" xfId="26882" xr:uid="{00000000-0005-0000-0000-000002690000}"/>
    <cellStyle name="Normal 2 3 2 21 4 3" xfId="26883" xr:uid="{00000000-0005-0000-0000-000003690000}"/>
    <cellStyle name="Normal 2 3 2 21 4 4" xfId="26884" xr:uid="{00000000-0005-0000-0000-000004690000}"/>
    <cellStyle name="Normal 2 3 2 21 4 5" xfId="26885" xr:uid="{00000000-0005-0000-0000-000005690000}"/>
    <cellStyle name="Normal 2 3 2 21 4 6" xfId="26886" xr:uid="{00000000-0005-0000-0000-000006690000}"/>
    <cellStyle name="Normal 2 3 2 21 4 7" xfId="26887" xr:uid="{00000000-0005-0000-0000-000007690000}"/>
    <cellStyle name="Normal 2 3 2 21 4 8" xfId="26888" xr:uid="{00000000-0005-0000-0000-000008690000}"/>
    <cellStyle name="Normal 2 3 2 21 4 9" xfId="26889" xr:uid="{00000000-0005-0000-0000-000009690000}"/>
    <cellStyle name="Normal 2 3 2 21 5" xfId="26890" xr:uid="{00000000-0005-0000-0000-00000A690000}"/>
    <cellStyle name="Normal 2 3 2 21 5 10" xfId="26891" xr:uid="{00000000-0005-0000-0000-00000B690000}"/>
    <cellStyle name="Normal 2 3 2 21 5 2" xfId="26892" xr:uid="{00000000-0005-0000-0000-00000C690000}"/>
    <cellStyle name="Normal 2 3 2 21 5 3" xfId="26893" xr:uid="{00000000-0005-0000-0000-00000D690000}"/>
    <cellStyle name="Normal 2 3 2 21 5 4" xfId="26894" xr:uid="{00000000-0005-0000-0000-00000E690000}"/>
    <cellStyle name="Normal 2 3 2 21 5 5" xfId="26895" xr:uid="{00000000-0005-0000-0000-00000F690000}"/>
    <cellStyle name="Normal 2 3 2 21 5 6" xfId="26896" xr:uid="{00000000-0005-0000-0000-000010690000}"/>
    <cellStyle name="Normal 2 3 2 21 5 7" xfId="26897" xr:uid="{00000000-0005-0000-0000-000011690000}"/>
    <cellStyle name="Normal 2 3 2 21 5 8" xfId="26898" xr:uid="{00000000-0005-0000-0000-000012690000}"/>
    <cellStyle name="Normal 2 3 2 21 5 9" xfId="26899" xr:uid="{00000000-0005-0000-0000-000013690000}"/>
    <cellStyle name="Normal 2 3 2 21 6" xfId="26900" xr:uid="{00000000-0005-0000-0000-000014690000}"/>
    <cellStyle name="Normal 2 3 2 21 7" xfId="26901" xr:uid="{00000000-0005-0000-0000-000015690000}"/>
    <cellStyle name="Normal 2 3 2 21 8" xfId="26902" xr:uid="{00000000-0005-0000-0000-000016690000}"/>
    <cellStyle name="Normal 2 3 2 21 9" xfId="26903" xr:uid="{00000000-0005-0000-0000-000017690000}"/>
    <cellStyle name="Normal 2 3 2 22" xfId="26904" xr:uid="{00000000-0005-0000-0000-000018690000}"/>
    <cellStyle name="Normal 2 3 2 22 10" xfId="26905" xr:uid="{00000000-0005-0000-0000-000019690000}"/>
    <cellStyle name="Normal 2 3 2 22 11" xfId="26906" xr:uid="{00000000-0005-0000-0000-00001A690000}"/>
    <cellStyle name="Normal 2 3 2 22 12" xfId="26907" xr:uid="{00000000-0005-0000-0000-00001B690000}"/>
    <cellStyle name="Normal 2 3 2 22 13" xfId="26908" xr:uid="{00000000-0005-0000-0000-00001C690000}"/>
    <cellStyle name="Normal 2 3 2 22 14" xfId="26909" xr:uid="{00000000-0005-0000-0000-00001D690000}"/>
    <cellStyle name="Normal 2 3 2 22 2" xfId="26910" xr:uid="{00000000-0005-0000-0000-00001E690000}"/>
    <cellStyle name="Normal 2 3 2 22 2 10" xfId="26911" xr:uid="{00000000-0005-0000-0000-00001F690000}"/>
    <cellStyle name="Normal 2 3 2 22 2 2" xfId="26912" xr:uid="{00000000-0005-0000-0000-000020690000}"/>
    <cellStyle name="Normal 2 3 2 22 2 3" xfId="26913" xr:uid="{00000000-0005-0000-0000-000021690000}"/>
    <cellStyle name="Normal 2 3 2 22 2 4" xfId="26914" xr:uid="{00000000-0005-0000-0000-000022690000}"/>
    <cellStyle name="Normal 2 3 2 22 2 5" xfId="26915" xr:uid="{00000000-0005-0000-0000-000023690000}"/>
    <cellStyle name="Normal 2 3 2 22 2 6" xfId="26916" xr:uid="{00000000-0005-0000-0000-000024690000}"/>
    <cellStyle name="Normal 2 3 2 22 2 7" xfId="26917" xr:uid="{00000000-0005-0000-0000-000025690000}"/>
    <cellStyle name="Normal 2 3 2 22 2 8" xfId="26918" xr:uid="{00000000-0005-0000-0000-000026690000}"/>
    <cellStyle name="Normal 2 3 2 22 2 9" xfId="26919" xr:uid="{00000000-0005-0000-0000-000027690000}"/>
    <cellStyle name="Normal 2 3 2 22 3" xfId="26920" xr:uid="{00000000-0005-0000-0000-000028690000}"/>
    <cellStyle name="Normal 2 3 2 22 3 10" xfId="26921" xr:uid="{00000000-0005-0000-0000-000029690000}"/>
    <cellStyle name="Normal 2 3 2 22 3 2" xfId="26922" xr:uid="{00000000-0005-0000-0000-00002A690000}"/>
    <cellStyle name="Normal 2 3 2 22 3 3" xfId="26923" xr:uid="{00000000-0005-0000-0000-00002B690000}"/>
    <cellStyle name="Normal 2 3 2 22 3 4" xfId="26924" xr:uid="{00000000-0005-0000-0000-00002C690000}"/>
    <cellStyle name="Normal 2 3 2 22 3 5" xfId="26925" xr:uid="{00000000-0005-0000-0000-00002D690000}"/>
    <cellStyle name="Normal 2 3 2 22 3 6" xfId="26926" xr:uid="{00000000-0005-0000-0000-00002E690000}"/>
    <cellStyle name="Normal 2 3 2 22 3 7" xfId="26927" xr:uid="{00000000-0005-0000-0000-00002F690000}"/>
    <cellStyle name="Normal 2 3 2 22 3 8" xfId="26928" xr:uid="{00000000-0005-0000-0000-000030690000}"/>
    <cellStyle name="Normal 2 3 2 22 3 9" xfId="26929" xr:uid="{00000000-0005-0000-0000-000031690000}"/>
    <cellStyle name="Normal 2 3 2 22 4" xfId="26930" xr:uid="{00000000-0005-0000-0000-000032690000}"/>
    <cellStyle name="Normal 2 3 2 22 4 10" xfId="26931" xr:uid="{00000000-0005-0000-0000-000033690000}"/>
    <cellStyle name="Normal 2 3 2 22 4 2" xfId="26932" xr:uid="{00000000-0005-0000-0000-000034690000}"/>
    <cellStyle name="Normal 2 3 2 22 4 3" xfId="26933" xr:uid="{00000000-0005-0000-0000-000035690000}"/>
    <cellStyle name="Normal 2 3 2 22 4 4" xfId="26934" xr:uid="{00000000-0005-0000-0000-000036690000}"/>
    <cellStyle name="Normal 2 3 2 22 4 5" xfId="26935" xr:uid="{00000000-0005-0000-0000-000037690000}"/>
    <cellStyle name="Normal 2 3 2 22 4 6" xfId="26936" xr:uid="{00000000-0005-0000-0000-000038690000}"/>
    <cellStyle name="Normal 2 3 2 22 4 7" xfId="26937" xr:uid="{00000000-0005-0000-0000-000039690000}"/>
    <cellStyle name="Normal 2 3 2 22 4 8" xfId="26938" xr:uid="{00000000-0005-0000-0000-00003A690000}"/>
    <cellStyle name="Normal 2 3 2 22 4 9" xfId="26939" xr:uid="{00000000-0005-0000-0000-00003B690000}"/>
    <cellStyle name="Normal 2 3 2 22 5" xfId="26940" xr:uid="{00000000-0005-0000-0000-00003C690000}"/>
    <cellStyle name="Normal 2 3 2 22 5 10" xfId="26941" xr:uid="{00000000-0005-0000-0000-00003D690000}"/>
    <cellStyle name="Normal 2 3 2 22 5 2" xfId="26942" xr:uid="{00000000-0005-0000-0000-00003E690000}"/>
    <cellStyle name="Normal 2 3 2 22 5 3" xfId="26943" xr:uid="{00000000-0005-0000-0000-00003F690000}"/>
    <cellStyle name="Normal 2 3 2 22 5 4" xfId="26944" xr:uid="{00000000-0005-0000-0000-000040690000}"/>
    <cellStyle name="Normal 2 3 2 22 5 5" xfId="26945" xr:uid="{00000000-0005-0000-0000-000041690000}"/>
    <cellStyle name="Normal 2 3 2 22 5 6" xfId="26946" xr:uid="{00000000-0005-0000-0000-000042690000}"/>
    <cellStyle name="Normal 2 3 2 22 5 7" xfId="26947" xr:uid="{00000000-0005-0000-0000-000043690000}"/>
    <cellStyle name="Normal 2 3 2 22 5 8" xfId="26948" xr:uid="{00000000-0005-0000-0000-000044690000}"/>
    <cellStyle name="Normal 2 3 2 22 5 9" xfId="26949" xr:uid="{00000000-0005-0000-0000-000045690000}"/>
    <cellStyle name="Normal 2 3 2 22 6" xfId="26950" xr:uid="{00000000-0005-0000-0000-000046690000}"/>
    <cellStyle name="Normal 2 3 2 22 7" xfId="26951" xr:uid="{00000000-0005-0000-0000-000047690000}"/>
    <cellStyle name="Normal 2 3 2 22 8" xfId="26952" xr:uid="{00000000-0005-0000-0000-000048690000}"/>
    <cellStyle name="Normal 2 3 2 22 9" xfId="26953" xr:uid="{00000000-0005-0000-0000-000049690000}"/>
    <cellStyle name="Normal 2 3 2 23" xfId="26954" xr:uid="{00000000-0005-0000-0000-00004A690000}"/>
    <cellStyle name="Normal 2 3 2 23 10" xfId="26955" xr:uid="{00000000-0005-0000-0000-00004B690000}"/>
    <cellStyle name="Normal 2 3 2 23 11" xfId="26956" xr:uid="{00000000-0005-0000-0000-00004C690000}"/>
    <cellStyle name="Normal 2 3 2 23 12" xfId="26957" xr:uid="{00000000-0005-0000-0000-00004D690000}"/>
    <cellStyle name="Normal 2 3 2 23 13" xfId="26958" xr:uid="{00000000-0005-0000-0000-00004E690000}"/>
    <cellStyle name="Normal 2 3 2 23 14" xfId="26959" xr:uid="{00000000-0005-0000-0000-00004F690000}"/>
    <cellStyle name="Normal 2 3 2 23 2" xfId="26960" xr:uid="{00000000-0005-0000-0000-000050690000}"/>
    <cellStyle name="Normal 2 3 2 23 2 10" xfId="26961" xr:uid="{00000000-0005-0000-0000-000051690000}"/>
    <cellStyle name="Normal 2 3 2 23 2 2" xfId="26962" xr:uid="{00000000-0005-0000-0000-000052690000}"/>
    <cellStyle name="Normal 2 3 2 23 2 3" xfId="26963" xr:uid="{00000000-0005-0000-0000-000053690000}"/>
    <cellStyle name="Normal 2 3 2 23 2 4" xfId="26964" xr:uid="{00000000-0005-0000-0000-000054690000}"/>
    <cellStyle name="Normal 2 3 2 23 2 5" xfId="26965" xr:uid="{00000000-0005-0000-0000-000055690000}"/>
    <cellStyle name="Normal 2 3 2 23 2 6" xfId="26966" xr:uid="{00000000-0005-0000-0000-000056690000}"/>
    <cellStyle name="Normal 2 3 2 23 2 7" xfId="26967" xr:uid="{00000000-0005-0000-0000-000057690000}"/>
    <cellStyle name="Normal 2 3 2 23 2 8" xfId="26968" xr:uid="{00000000-0005-0000-0000-000058690000}"/>
    <cellStyle name="Normal 2 3 2 23 2 9" xfId="26969" xr:uid="{00000000-0005-0000-0000-000059690000}"/>
    <cellStyle name="Normal 2 3 2 23 3" xfId="26970" xr:uid="{00000000-0005-0000-0000-00005A690000}"/>
    <cellStyle name="Normal 2 3 2 23 3 10" xfId="26971" xr:uid="{00000000-0005-0000-0000-00005B690000}"/>
    <cellStyle name="Normal 2 3 2 23 3 2" xfId="26972" xr:uid="{00000000-0005-0000-0000-00005C690000}"/>
    <cellStyle name="Normal 2 3 2 23 3 3" xfId="26973" xr:uid="{00000000-0005-0000-0000-00005D690000}"/>
    <cellStyle name="Normal 2 3 2 23 3 4" xfId="26974" xr:uid="{00000000-0005-0000-0000-00005E690000}"/>
    <cellStyle name="Normal 2 3 2 23 3 5" xfId="26975" xr:uid="{00000000-0005-0000-0000-00005F690000}"/>
    <cellStyle name="Normal 2 3 2 23 3 6" xfId="26976" xr:uid="{00000000-0005-0000-0000-000060690000}"/>
    <cellStyle name="Normal 2 3 2 23 3 7" xfId="26977" xr:uid="{00000000-0005-0000-0000-000061690000}"/>
    <cellStyle name="Normal 2 3 2 23 3 8" xfId="26978" xr:uid="{00000000-0005-0000-0000-000062690000}"/>
    <cellStyle name="Normal 2 3 2 23 3 9" xfId="26979" xr:uid="{00000000-0005-0000-0000-000063690000}"/>
    <cellStyle name="Normal 2 3 2 23 4" xfId="26980" xr:uid="{00000000-0005-0000-0000-000064690000}"/>
    <cellStyle name="Normal 2 3 2 23 4 10" xfId="26981" xr:uid="{00000000-0005-0000-0000-000065690000}"/>
    <cellStyle name="Normal 2 3 2 23 4 2" xfId="26982" xr:uid="{00000000-0005-0000-0000-000066690000}"/>
    <cellStyle name="Normal 2 3 2 23 4 3" xfId="26983" xr:uid="{00000000-0005-0000-0000-000067690000}"/>
    <cellStyle name="Normal 2 3 2 23 4 4" xfId="26984" xr:uid="{00000000-0005-0000-0000-000068690000}"/>
    <cellStyle name="Normal 2 3 2 23 4 5" xfId="26985" xr:uid="{00000000-0005-0000-0000-000069690000}"/>
    <cellStyle name="Normal 2 3 2 23 4 6" xfId="26986" xr:uid="{00000000-0005-0000-0000-00006A690000}"/>
    <cellStyle name="Normal 2 3 2 23 4 7" xfId="26987" xr:uid="{00000000-0005-0000-0000-00006B690000}"/>
    <cellStyle name="Normal 2 3 2 23 4 8" xfId="26988" xr:uid="{00000000-0005-0000-0000-00006C690000}"/>
    <cellStyle name="Normal 2 3 2 23 4 9" xfId="26989" xr:uid="{00000000-0005-0000-0000-00006D690000}"/>
    <cellStyle name="Normal 2 3 2 23 5" xfId="26990" xr:uid="{00000000-0005-0000-0000-00006E690000}"/>
    <cellStyle name="Normal 2 3 2 23 5 10" xfId="26991" xr:uid="{00000000-0005-0000-0000-00006F690000}"/>
    <cellStyle name="Normal 2 3 2 23 5 2" xfId="26992" xr:uid="{00000000-0005-0000-0000-000070690000}"/>
    <cellStyle name="Normal 2 3 2 23 5 3" xfId="26993" xr:uid="{00000000-0005-0000-0000-000071690000}"/>
    <cellStyle name="Normal 2 3 2 23 5 4" xfId="26994" xr:uid="{00000000-0005-0000-0000-000072690000}"/>
    <cellStyle name="Normal 2 3 2 23 5 5" xfId="26995" xr:uid="{00000000-0005-0000-0000-000073690000}"/>
    <cellStyle name="Normal 2 3 2 23 5 6" xfId="26996" xr:uid="{00000000-0005-0000-0000-000074690000}"/>
    <cellStyle name="Normal 2 3 2 23 5 7" xfId="26997" xr:uid="{00000000-0005-0000-0000-000075690000}"/>
    <cellStyle name="Normal 2 3 2 23 5 8" xfId="26998" xr:uid="{00000000-0005-0000-0000-000076690000}"/>
    <cellStyle name="Normal 2 3 2 23 5 9" xfId="26999" xr:uid="{00000000-0005-0000-0000-000077690000}"/>
    <cellStyle name="Normal 2 3 2 23 6" xfId="27000" xr:uid="{00000000-0005-0000-0000-000078690000}"/>
    <cellStyle name="Normal 2 3 2 23 7" xfId="27001" xr:uid="{00000000-0005-0000-0000-000079690000}"/>
    <cellStyle name="Normal 2 3 2 23 8" xfId="27002" xr:uid="{00000000-0005-0000-0000-00007A690000}"/>
    <cellStyle name="Normal 2 3 2 23 9" xfId="27003" xr:uid="{00000000-0005-0000-0000-00007B690000}"/>
    <cellStyle name="Normal 2 3 2 24" xfId="27004" xr:uid="{00000000-0005-0000-0000-00007C690000}"/>
    <cellStyle name="Normal 2 3 2 24 10" xfId="27005" xr:uid="{00000000-0005-0000-0000-00007D690000}"/>
    <cellStyle name="Normal 2 3 2 24 11" xfId="27006" xr:uid="{00000000-0005-0000-0000-00007E690000}"/>
    <cellStyle name="Normal 2 3 2 24 12" xfId="27007" xr:uid="{00000000-0005-0000-0000-00007F690000}"/>
    <cellStyle name="Normal 2 3 2 24 13" xfId="27008" xr:uid="{00000000-0005-0000-0000-000080690000}"/>
    <cellStyle name="Normal 2 3 2 24 14" xfId="27009" xr:uid="{00000000-0005-0000-0000-000081690000}"/>
    <cellStyle name="Normal 2 3 2 24 2" xfId="27010" xr:uid="{00000000-0005-0000-0000-000082690000}"/>
    <cellStyle name="Normal 2 3 2 24 2 10" xfId="27011" xr:uid="{00000000-0005-0000-0000-000083690000}"/>
    <cellStyle name="Normal 2 3 2 24 2 2" xfId="27012" xr:uid="{00000000-0005-0000-0000-000084690000}"/>
    <cellStyle name="Normal 2 3 2 24 2 3" xfId="27013" xr:uid="{00000000-0005-0000-0000-000085690000}"/>
    <cellStyle name="Normal 2 3 2 24 2 4" xfId="27014" xr:uid="{00000000-0005-0000-0000-000086690000}"/>
    <cellStyle name="Normal 2 3 2 24 2 5" xfId="27015" xr:uid="{00000000-0005-0000-0000-000087690000}"/>
    <cellStyle name="Normal 2 3 2 24 2 6" xfId="27016" xr:uid="{00000000-0005-0000-0000-000088690000}"/>
    <cellStyle name="Normal 2 3 2 24 2 7" xfId="27017" xr:uid="{00000000-0005-0000-0000-000089690000}"/>
    <cellStyle name="Normal 2 3 2 24 2 8" xfId="27018" xr:uid="{00000000-0005-0000-0000-00008A690000}"/>
    <cellStyle name="Normal 2 3 2 24 2 9" xfId="27019" xr:uid="{00000000-0005-0000-0000-00008B690000}"/>
    <cellStyle name="Normal 2 3 2 24 3" xfId="27020" xr:uid="{00000000-0005-0000-0000-00008C690000}"/>
    <cellStyle name="Normal 2 3 2 24 3 10" xfId="27021" xr:uid="{00000000-0005-0000-0000-00008D690000}"/>
    <cellStyle name="Normal 2 3 2 24 3 2" xfId="27022" xr:uid="{00000000-0005-0000-0000-00008E690000}"/>
    <cellStyle name="Normal 2 3 2 24 3 3" xfId="27023" xr:uid="{00000000-0005-0000-0000-00008F690000}"/>
    <cellStyle name="Normal 2 3 2 24 3 4" xfId="27024" xr:uid="{00000000-0005-0000-0000-000090690000}"/>
    <cellStyle name="Normal 2 3 2 24 3 5" xfId="27025" xr:uid="{00000000-0005-0000-0000-000091690000}"/>
    <cellStyle name="Normal 2 3 2 24 3 6" xfId="27026" xr:uid="{00000000-0005-0000-0000-000092690000}"/>
    <cellStyle name="Normal 2 3 2 24 3 7" xfId="27027" xr:uid="{00000000-0005-0000-0000-000093690000}"/>
    <cellStyle name="Normal 2 3 2 24 3 8" xfId="27028" xr:uid="{00000000-0005-0000-0000-000094690000}"/>
    <cellStyle name="Normal 2 3 2 24 3 9" xfId="27029" xr:uid="{00000000-0005-0000-0000-000095690000}"/>
    <cellStyle name="Normal 2 3 2 24 4" xfId="27030" xr:uid="{00000000-0005-0000-0000-000096690000}"/>
    <cellStyle name="Normal 2 3 2 24 4 10" xfId="27031" xr:uid="{00000000-0005-0000-0000-000097690000}"/>
    <cellStyle name="Normal 2 3 2 24 4 2" xfId="27032" xr:uid="{00000000-0005-0000-0000-000098690000}"/>
    <cellStyle name="Normal 2 3 2 24 4 3" xfId="27033" xr:uid="{00000000-0005-0000-0000-000099690000}"/>
    <cellStyle name="Normal 2 3 2 24 4 4" xfId="27034" xr:uid="{00000000-0005-0000-0000-00009A690000}"/>
    <cellStyle name="Normal 2 3 2 24 4 5" xfId="27035" xr:uid="{00000000-0005-0000-0000-00009B690000}"/>
    <cellStyle name="Normal 2 3 2 24 4 6" xfId="27036" xr:uid="{00000000-0005-0000-0000-00009C690000}"/>
    <cellStyle name="Normal 2 3 2 24 4 7" xfId="27037" xr:uid="{00000000-0005-0000-0000-00009D690000}"/>
    <cellStyle name="Normal 2 3 2 24 4 8" xfId="27038" xr:uid="{00000000-0005-0000-0000-00009E690000}"/>
    <cellStyle name="Normal 2 3 2 24 4 9" xfId="27039" xr:uid="{00000000-0005-0000-0000-00009F690000}"/>
    <cellStyle name="Normal 2 3 2 24 5" xfId="27040" xr:uid="{00000000-0005-0000-0000-0000A0690000}"/>
    <cellStyle name="Normal 2 3 2 24 5 10" xfId="27041" xr:uid="{00000000-0005-0000-0000-0000A1690000}"/>
    <cellStyle name="Normal 2 3 2 24 5 2" xfId="27042" xr:uid="{00000000-0005-0000-0000-0000A2690000}"/>
    <cellStyle name="Normal 2 3 2 24 5 3" xfId="27043" xr:uid="{00000000-0005-0000-0000-0000A3690000}"/>
    <cellStyle name="Normal 2 3 2 24 5 4" xfId="27044" xr:uid="{00000000-0005-0000-0000-0000A4690000}"/>
    <cellStyle name="Normal 2 3 2 24 5 5" xfId="27045" xr:uid="{00000000-0005-0000-0000-0000A5690000}"/>
    <cellStyle name="Normal 2 3 2 24 5 6" xfId="27046" xr:uid="{00000000-0005-0000-0000-0000A6690000}"/>
    <cellStyle name="Normal 2 3 2 24 5 7" xfId="27047" xr:uid="{00000000-0005-0000-0000-0000A7690000}"/>
    <cellStyle name="Normal 2 3 2 24 5 8" xfId="27048" xr:uid="{00000000-0005-0000-0000-0000A8690000}"/>
    <cellStyle name="Normal 2 3 2 24 5 9" xfId="27049" xr:uid="{00000000-0005-0000-0000-0000A9690000}"/>
    <cellStyle name="Normal 2 3 2 24 6" xfId="27050" xr:uid="{00000000-0005-0000-0000-0000AA690000}"/>
    <cellStyle name="Normal 2 3 2 24 7" xfId="27051" xr:uid="{00000000-0005-0000-0000-0000AB690000}"/>
    <cellStyle name="Normal 2 3 2 24 8" xfId="27052" xr:uid="{00000000-0005-0000-0000-0000AC690000}"/>
    <cellStyle name="Normal 2 3 2 24 9" xfId="27053" xr:uid="{00000000-0005-0000-0000-0000AD690000}"/>
    <cellStyle name="Normal 2 3 2 25" xfId="27054" xr:uid="{00000000-0005-0000-0000-0000AE690000}"/>
    <cellStyle name="Normal 2 3 2 25 10" xfId="27055" xr:uid="{00000000-0005-0000-0000-0000AF690000}"/>
    <cellStyle name="Normal 2 3 2 25 11" xfId="27056" xr:uid="{00000000-0005-0000-0000-0000B0690000}"/>
    <cellStyle name="Normal 2 3 2 25 12" xfId="27057" xr:uid="{00000000-0005-0000-0000-0000B1690000}"/>
    <cellStyle name="Normal 2 3 2 25 13" xfId="27058" xr:uid="{00000000-0005-0000-0000-0000B2690000}"/>
    <cellStyle name="Normal 2 3 2 25 14" xfId="27059" xr:uid="{00000000-0005-0000-0000-0000B3690000}"/>
    <cellStyle name="Normal 2 3 2 25 2" xfId="27060" xr:uid="{00000000-0005-0000-0000-0000B4690000}"/>
    <cellStyle name="Normal 2 3 2 25 2 10" xfId="27061" xr:uid="{00000000-0005-0000-0000-0000B5690000}"/>
    <cellStyle name="Normal 2 3 2 25 2 2" xfId="27062" xr:uid="{00000000-0005-0000-0000-0000B6690000}"/>
    <cellStyle name="Normal 2 3 2 25 2 3" xfId="27063" xr:uid="{00000000-0005-0000-0000-0000B7690000}"/>
    <cellStyle name="Normal 2 3 2 25 2 4" xfId="27064" xr:uid="{00000000-0005-0000-0000-0000B8690000}"/>
    <cellStyle name="Normal 2 3 2 25 2 5" xfId="27065" xr:uid="{00000000-0005-0000-0000-0000B9690000}"/>
    <cellStyle name="Normal 2 3 2 25 2 6" xfId="27066" xr:uid="{00000000-0005-0000-0000-0000BA690000}"/>
    <cellStyle name="Normal 2 3 2 25 2 7" xfId="27067" xr:uid="{00000000-0005-0000-0000-0000BB690000}"/>
    <cellStyle name="Normal 2 3 2 25 2 8" xfId="27068" xr:uid="{00000000-0005-0000-0000-0000BC690000}"/>
    <cellStyle name="Normal 2 3 2 25 2 9" xfId="27069" xr:uid="{00000000-0005-0000-0000-0000BD690000}"/>
    <cellStyle name="Normal 2 3 2 25 3" xfId="27070" xr:uid="{00000000-0005-0000-0000-0000BE690000}"/>
    <cellStyle name="Normal 2 3 2 25 3 10" xfId="27071" xr:uid="{00000000-0005-0000-0000-0000BF690000}"/>
    <cellStyle name="Normal 2 3 2 25 3 2" xfId="27072" xr:uid="{00000000-0005-0000-0000-0000C0690000}"/>
    <cellStyle name="Normal 2 3 2 25 3 3" xfId="27073" xr:uid="{00000000-0005-0000-0000-0000C1690000}"/>
    <cellStyle name="Normal 2 3 2 25 3 4" xfId="27074" xr:uid="{00000000-0005-0000-0000-0000C2690000}"/>
    <cellStyle name="Normal 2 3 2 25 3 5" xfId="27075" xr:uid="{00000000-0005-0000-0000-0000C3690000}"/>
    <cellStyle name="Normal 2 3 2 25 3 6" xfId="27076" xr:uid="{00000000-0005-0000-0000-0000C4690000}"/>
    <cellStyle name="Normal 2 3 2 25 3 7" xfId="27077" xr:uid="{00000000-0005-0000-0000-0000C5690000}"/>
    <cellStyle name="Normal 2 3 2 25 3 8" xfId="27078" xr:uid="{00000000-0005-0000-0000-0000C6690000}"/>
    <cellStyle name="Normal 2 3 2 25 3 9" xfId="27079" xr:uid="{00000000-0005-0000-0000-0000C7690000}"/>
    <cellStyle name="Normal 2 3 2 25 4" xfId="27080" xr:uid="{00000000-0005-0000-0000-0000C8690000}"/>
    <cellStyle name="Normal 2 3 2 25 4 10" xfId="27081" xr:uid="{00000000-0005-0000-0000-0000C9690000}"/>
    <cellStyle name="Normal 2 3 2 25 4 2" xfId="27082" xr:uid="{00000000-0005-0000-0000-0000CA690000}"/>
    <cellStyle name="Normal 2 3 2 25 4 3" xfId="27083" xr:uid="{00000000-0005-0000-0000-0000CB690000}"/>
    <cellStyle name="Normal 2 3 2 25 4 4" xfId="27084" xr:uid="{00000000-0005-0000-0000-0000CC690000}"/>
    <cellStyle name="Normal 2 3 2 25 4 5" xfId="27085" xr:uid="{00000000-0005-0000-0000-0000CD690000}"/>
    <cellStyle name="Normal 2 3 2 25 4 6" xfId="27086" xr:uid="{00000000-0005-0000-0000-0000CE690000}"/>
    <cellStyle name="Normal 2 3 2 25 4 7" xfId="27087" xr:uid="{00000000-0005-0000-0000-0000CF690000}"/>
    <cellStyle name="Normal 2 3 2 25 4 8" xfId="27088" xr:uid="{00000000-0005-0000-0000-0000D0690000}"/>
    <cellStyle name="Normal 2 3 2 25 4 9" xfId="27089" xr:uid="{00000000-0005-0000-0000-0000D1690000}"/>
    <cellStyle name="Normal 2 3 2 25 5" xfId="27090" xr:uid="{00000000-0005-0000-0000-0000D2690000}"/>
    <cellStyle name="Normal 2 3 2 25 5 10" xfId="27091" xr:uid="{00000000-0005-0000-0000-0000D3690000}"/>
    <cellStyle name="Normal 2 3 2 25 5 2" xfId="27092" xr:uid="{00000000-0005-0000-0000-0000D4690000}"/>
    <cellStyle name="Normal 2 3 2 25 5 3" xfId="27093" xr:uid="{00000000-0005-0000-0000-0000D5690000}"/>
    <cellStyle name="Normal 2 3 2 25 5 4" xfId="27094" xr:uid="{00000000-0005-0000-0000-0000D6690000}"/>
    <cellStyle name="Normal 2 3 2 25 5 5" xfId="27095" xr:uid="{00000000-0005-0000-0000-0000D7690000}"/>
    <cellStyle name="Normal 2 3 2 25 5 6" xfId="27096" xr:uid="{00000000-0005-0000-0000-0000D8690000}"/>
    <cellStyle name="Normal 2 3 2 25 5 7" xfId="27097" xr:uid="{00000000-0005-0000-0000-0000D9690000}"/>
    <cellStyle name="Normal 2 3 2 25 5 8" xfId="27098" xr:uid="{00000000-0005-0000-0000-0000DA690000}"/>
    <cellStyle name="Normal 2 3 2 25 5 9" xfId="27099" xr:uid="{00000000-0005-0000-0000-0000DB690000}"/>
    <cellStyle name="Normal 2 3 2 25 6" xfId="27100" xr:uid="{00000000-0005-0000-0000-0000DC690000}"/>
    <cellStyle name="Normal 2 3 2 25 7" xfId="27101" xr:uid="{00000000-0005-0000-0000-0000DD690000}"/>
    <cellStyle name="Normal 2 3 2 25 8" xfId="27102" xr:uid="{00000000-0005-0000-0000-0000DE690000}"/>
    <cellStyle name="Normal 2 3 2 25 9" xfId="27103" xr:uid="{00000000-0005-0000-0000-0000DF690000}"/>
    <cellStyle name="Normal 2 3 2 26" xfId="27104" xr:uid="{00000000-0005-0000-0000-0000E0690000}"/>
    <cellStyle name="Normal 2 3 2 26 10" xfId="27105" xr:uid="{00000000-0005-0000-0000-0000E1690000}"/>
    <cellStyle name="Normal 2 3 2 26 11" xfId="27106" xr:uid="{00000000-0005-0000-0000-0000E2690000}"/>
    <cellStyle name="Normal 2 3 2 26 12" xfId="27107" xr:uid="{00000000-0005-0000-0000-0000E3690000}"/>
    <cellStyle name="Normal 2 3 2 26 13" xfId="27108" xr:uid="{00000000-0005-0000-0000-0000E4690000}"/>
    <cellStyle name="Normal 2 3 2 26 14" xfId="27109" xr:uid="{00000000-0005-0000-0000-0000E5690000}"/>
    <cellStyle name="Normal 2 3 2 26 2" xfId="27110" xr:uid="{00000000-0005-0000-0000-0000E6690000}"/>
    <cellStyle name="Normal 2 3 2 26 2 10" xfId="27111" xr:uid="{00000000-0005-0000-0000-0000E7690000}"/>
    <cellStyle name="Normal 2 3 2 26 2 2" xfId="27112" xr:uid="{00000000-0005-0000-0000-0000E8690000}"/>
    <cellStyle name="Normal 2 3 2 26 2 3" xfId="27113" xr:uid="{00000000-0005-0000-0000-0000E9690000}"/>
    <cellStyle name="Normal 2 3 2 26 2 4" xfId="27114" xr:uid="{00000000-0005-0000-0000-0000EA690000}"/>
    <cellStyle name="Normal 2 3 2 26 2 5" xfId="27115" xr:uid="{00000000-0005-0000-0000-0000EB690000}"/>
    <cellStyle name="Normal 2 3 2 26 2 6" xfId="27116" xr:uid="{00000000-0005-0000-0000-0000EC690000}"/>
    <cellStyle name="Normal 2 3 2 26 2 7" xfId="27117" xr:uid="{00000000-0005-0000-0000-0000ED690000}"/>
    <cellStyle name="Normal 2 3 2 26 2 8" xfId="27118" xr:uid="{00000000-0005-0000-0000-0000EE690000}"/>
    <cellStyle name="Normal 2 3 2 26 2 9" xfId="27119" xr:uid="{00000000-0005-0000-0000-0000EF690000}"/>
    <cellStyle name="Normal 2 3 2 26 3" xfId="27120" xr:uid="{00000000-0005-0000-0000-0000F0690000}"/>
    <cellStyle name="Normal 2 3 2 26 3 10" xfId="27121" xr:uid="{00000000-0005-0000-0000-0000F1690000}"/>
    <cellStyle name="Normal 2 3 2 26 3 2" xfId="27122" xr:uid="{00000000-0005-0000-0000-0000F2690000}"/>
    <cellStyle name="Normal 2 3 2 26 3 3" xfId="27123" xr:uid="{00000000-0005-0000-0000-0000F3690000}"/>
    <cellStyle name="Normal 2 3 2 26 3 4" xfId="27124" xr:uid="{00000000-0005-0000-0000-0000F4690000}"/>
    <cellStyle name="Normal 2 3 2 26 3 5" xfId="27125" xr:uid="{00000000-0005-0000-0000-0000F5690000}"/>
    <cellStyle name="Normal 2 3 2 26 3 6" xfId="27126" xr:uid="{00000000-0005-0000-0000-0000F6690000}"/>
    <cellStyle name="Normal 2 3 2 26 3 7" xfId="27127" xr:uid="{00000000-0005-0000-0000-0000F7690000}"/>
    <cellStyle name="Normal 2 3 2 26 3 8" xfId="27128" xr:uid="{00000000-0005-0000-0000-0000F8690000}"/>
    <cellStyle name="Normal 2 3 2 26 3 9" xfId="27129" xr:uid="{00000000-0005-0000-0000-0000F9690000}"/>
    <cellStyle name="Normal 2 3 2 26 4" xfId="27130" xr:uid="{00000000-0005-0000-0000-0000FA690000}"/>
    <cellStyle name="Normal 2 3 2 26 4 10" xfId="27131" xr:uid="{00000000-0005-0000-0000-0000FB690000}"/>
    <cellStyle name="Normal 2 3 2 26 4 2" xfId="27132" xr:uid="{00000000-0005-0000-0000-0000FC690000}"/>
    <cellStyle name="Normal 2 3 2 26 4 3" xfId="27133" xr:uid="{00000000-0005-0000-0000-0000FD690000}"/>
    <cellStyle name="Normal 2 3 2 26 4 4" xfId="27134" xr:uid="{00000000-0005-0000-0000-0000FE690000}"/>
    <cellStyle name="Normal 2 3 2 26 4 5" xfId="27135" xr:uid="{00000000-0005-0000-0000-0000FF690000}"/>
    <cellStyle name="Normal 2 3 2 26 4 6" xfId="27136" xr:uid="{00000000-0005-0000-0000-0000006A0000}"/>
    <cellStyle name="Normal 2 3 2 26 4 7" xfId="27137" xr:uid="{00000000-0005-0000-0000-0000016A0000}"/>
    <cellStyle name="Normal 2 3 2 26 4 8" xfId="27138" xr:uid="{00000000-0005-0000-0000-0000026A0000}"/>
    <cellStyle name="Normal 2 3 2 26 4 9" xfId="27139" xr:uid="{00000000-0005-0000-0000-0000036A0000}"/>
    <cellStyle name="Normal 2 3 2 26 5" xfId="27140" xr:uid="{00000000-0005-0000-0000-0000046A0000}"/>
    <cellStyle name="Normal 2 3 2 26 5 10" xfId="27141" xr:uid="{00000000-0005-0000-0000-0000056A0000}"/>
    <cellStyle name="Normal 2 3 2 26 5 2" xfId="27142" xr:uid="{00000000-0005-0000-0000-0000066A0000}"/>
    <cellStyle name="Normal 2 3 2 26 5 3" xfId="27143" xr:uid="{00000000-0005-0000-0000-0000076A0000}"/>
    <cellStyle name="Normal 2 3 2 26 5 4" xfId="27144" xr:uid="{00000000-0005-0000-0000-0000086A0000}"/>
    <cellStyle name="Normal 2 3 2 26 5 5" xfId="27145" xr:uid="{00000000-0005-0000-0000-0000096A0000}"/>
    <cellStyle name="Normal 2 3 2 26 5 6" xfId="27146" xr:uid="{00000000-0005-0000-0000-00000A6A0000}"/>
    <cellStyle name="Normal 2 3 2 26 5 7" xfId="27147" xr:uid="{00000000-0005-0000-0000-00000B6A0000}"/>
    <cellStyle name="Normal 2 3 2 26 5 8" xfId="27148" xr:uid="{00000000-0005-0000-0000-00000C6A0000}"/>
    <cellStyle name="Normal 2 3 2 26 5 9" xfId="27149" xr:uid="{00000000-0005-0000-0000-00000D6A0000}"/>
    <cellStyle name="Normal 2 3 2 26 6" xfId="27150" xr:uid="{00000000-0005-0000-0000-00000E6A0000}"/>
    <cellStyle name="Normal 2 3 2 26 7" xfId="27151" xr:uid="{00000000-0005-0000-0000-00000F6A0000}"/>
    <cellStyle name="Normal 2 3 2 26 8" xfId="27152" xr:uid="{00000000-0005-0000-0000-0000106A0000}"/>
    <cellStyle name="Normal 2 3 2 26 9" xfId="27153" xr:uid="{00000000-0005-0000-0000-0000116A0000}"/>
    <cellStyle name="Normal 2 3 2 27" xfId="27154" xr:uid="{00000000-0005-0000-0000-0000126A0000}"/>
    <cellStyle name="Normal 2 3 2 27 10" xfId="27155" xr:uid="{00000000-0005-0000-0000-0000136A0000}"/>
    <cellStyle name="Normal 2 3 2 27 11" xfId="27156" xr:uid="{00000000-0005-0000-0000-0000146A0000}"/>
    <cellStyle name="Normal 2 3 2 27 12" xfId="27157" xr:uid="{00000000-0005-0000-0000-0000156A0000}"/>
    <cellStyle name="Normal 2 3 2 27 13" xfId="27158" xr:uid="{00000000-0005-0000-0000-0000166A0000}"/>
    <cellStyle name="Normal 2 3 2 27 14" xfId="27159" xr:uid="{00000000-0005-0000-0000-0000176A0000}"/>
    <cellStyle name="Normal 2 3 2 27 2" xfId="27160" xr:uid="{00000000-0005-0000-0000-0000186A0000}"/>
    <cellStyle name="Normal 2 3 2 27 2 10" xfId="27161" xr:uid="{00000000-0005-0000-0000-0000196A0000}"/>
    <cellStyle name="Normal 2 3 2 27 2 2" xfId="27162" xr:uid="{00000000-0005-0000-0000-00001A6A0000}"/>
    <cellStyle name="Normal 2 3 2 27 2 3" xfId="27163" xr:uid="{00000000-0005-0000-0000-00001B6A0000}"/>
    <cellStyle name="Normal 2 3 2 27 2 4" xfId="27164" xr:uid="{00000000-0005-0000-0000-00001C6A0000}"/>
    <cellStyle name="Normal 2 3 2 27 2 5" xfId="27165" xr:uid="{00000000-0005-0000-0000-00001D6A0000}"/>
    <cellStyle name="Normal 2 3 2 27 2 6" xfId="27166" xr:uid="{00000000-0005-0000-0000-00001E6A0000}"/>
    <cellStyle name="Normal 2 3 2 27 2 7" xfId="27167" xr:uid="{00000000-0005-0000-0000-00001F6A0000}"/>
    <cellStyle name="Normal 2 3 2 27 2 8" xfId="27168" xr:uid="{00000000-0005-0000-0000-0000206A0000}"/>
    <cellStyle name="Normal 2 3 2 27 2 9" xfId="27169" xr:uid="{00000000-0005-0000-0000-0000216A0000}"/>
    <cellStyle name="Normal 2 3 2 27 3" xfId="27170" xr:uid="{00000000-0005-0000-0000-0000226A0000}"/>
    <cellStyle name="Normal 2 3 2 27 3 10" xfId="27171" xr:uid="{00000000-0005-0000-0000-0000236A0000}"/>
    <cellStyle name="Normal 2 3 2 27 3 2" xfId="27172" xr:uid="{00000000-0005-0000-0000-0000246A0000}"/>
    <cellStyle name="Normal 2 3 2 27 3 3" xfId="27173" xr:uid="{00000000-0005-0000-0000-0000256A0000}"/>
    <cellStyle name="Normal 2 3 2 27 3 4" xfId="27174" xr:uid="{00000000-0005-0000-0000-0000266A0000}"/>
    <cellStyle name="Normal 2 3 2 27 3 5" xfId="27175" xr:uid="{00000000-0005-0000-0000-0000276A0000}"/>
    <cellStyle name="Normal 2 3 2 27 3 6" xfId="27176" xr:uid="{00000000-0005-0000-0000-0000286A0000}"/>
    <cellStyle name="Normal 2 3 2 27 3 7" xfId="27177" xr:uid="{00000000-0005-0000-0000-0000296A0000}"/>
    <cellStyle name="Normal 2 3 2 27 3 8" xfId="27178" xr:uid="{00000000-0005-0000-0000-00002A6A0000}"/>
    <cellStyle name="Normal 2 3 2 27 3 9" xfId="27179" xr:uid="{00000000-0005-0000-0000-00002B6A0000}"/>
    <cellStyle name="Normal 2 3 2 27 4" xfId="27180" xr:uid="{00000000-0005-0000-0000-00002C6A0000}"/>
    <cellStyle name="Normal 2 3 2 27 4 10" xfId="27181" xr:uid="{00000000-0005-0000-0000-00002D6A0000}"/>
    <cellStyle name="Normal 2 3 2 27 4 2" xfId="27182" xr:uid="{00000000-0005-0000-0000-00002E6A0000}"/>
    <cellStyle name="Normal 2 3 2 27 4 3" xfId="27183" xr:uid="{00000000-0005-0000-0000-00002F6A0000}"/>
    <cellStyle name="Normal 2 3 2 27 4 4" xfId="27184" xr:uid="{00000000-0005-0000-0000-0000306A0000}"/>
    <cellStyle name="Normal 2 3 2 27 4 5" xfId="27185" xr:uid="{00000000-0005-0000-0000-0000316A0000}"/>
    <cellStyle name="Normal 2 3 2 27 4 6" xfId="27186" xr:uid="{00000000-0005-0000-0000-0000326A0000}"/>
    <cellStyle name="Normal 2 3 2 27 4 7" xfId="27187" xr:uid="{00000000-0005-0000-0000-0000336A0000}"/>
    <cellStyle name="Normal 2 3 2 27 4 8" xfId="27188" xr:uid="{00000000-0005-0000-0000-0000346A0000}"/>
    <cellStyle name="Normal 2 3 2 27 4 9" xfId="27189" xr:uid="{00000000-0005-0000-0000-0000356A0000}"/>
    <cellStyle name="Normal 2 3 2 27 5" xfId="27190" xr:uid="{00000000-0005-0000-0000-0000366A0000}"/>
    <cellStyle name="Normal 2 3 2 27 5 10" xfId="27191" xr:uid="{00000000-0005-0000-0000-0000376A0000}"/>
    <cellStyle name="Normal 2 3 2 27 5 2" xfId="27192" xr:uid="{00000000-0005-0000-0000-0000386A0000}"/>
    <cellStyle name="Normal 2 3 2 27 5 3" xfId="27193" xr:uid="{00000000-0005-0000-0000-0000396A0000}"/>
    <cellStyle name="Normal 2 3 2 27 5 4" xfId="27194" xr:uid="{00000000-0005-0000-0000-00003A6A0000}"/>
    <cellStyle name="Normal 2 3 2 27 5 5" xfId="27195" xr:uid="{00000000-0005-0000-0000-00003B6A0000}"/>
    <cellStyle name="Normal 2 3 2 27 5 6" xfId="27196" xr:uid="{00000000-0005-0000-0000-00003C6A0000}"/>
    <cellStyle name="Normal 2 3 2 27 5 7" xfId="27197" xr:uid="{00000000-0005-0000-0000-00003D6A0000}"/>
    <cellStyle name="Normal 2 3 2 27 5 8" xfId="27198" xr:uid="{00000000-0005-0000-0000-00003E6A0000}"/>
    <cellStyle name="Normal 2 3 2 27 5 9" xfId="27199" xr:uid="{00000000-0005-0000-0000-00003F6A0000}"/>
    <cellStyle name="Normal 2 3 2 27 6" xfId="27200" xr:uid="{00000000-0005-0000-0000-0000406A0000}"/>
    <cellStyle name="Normal 2 3 2 27 7" xfId="27201" xr:uid="{00000000-0005-0000-0000-0000416A0000}"/>
    <cellStyle name="Normal 2 3 2 27 8" xfId="27202" xr:uid="{00000000-0005-0000-0000-0000426A0000}"/>
    <cellStyle name="Normal 2 3 2 27 9" xfId="27203" xr:uid="{00000000-0005-0000-0000-0000436A0000}"/>
    <cellStyle name="Normal 2 3 2 28" xfId="27204" xr:uid="{00000000-0005-0000-0000-0000446A0000}"/>
    <cellStyle name="Normal 2 3 2 28 10" xfId="27205" xr:uid="{00000000-0005-0000-0000-0000456A0000}"/>
    <cellStyle name="Normal 2 3 2 28 11" xfId="27206" xr:uid="{00000000-0005-0000-0000-0000466A0000}"/>
    <cellStyle name="Normal 2 3 2 28 12" xfId="27207" xr:uid="{00000000-0005-0000-0000-0000476A0000}"/>
    <cellStyle name="Normal 2 3 2 28 13" xfId="27208" xr:uid="{00000000-0005-0000-0000-0000486A0000}"/>
    <cellStyle name="Normal 2 3 2 28 14" xfId="27209" xr:uid="{00000000-0005-0000-0000-0000496A0000}"/>
    <cellStyle name="Normal 2 3 2 28 2" xfId="27210" xr:uid="{00000000-0005-0000-0000-00004A6A0000}"/>
    <cellStyle name="Normal 2 3 2 28 2 10" xfId="27211" xr:uid="{00000000-0005-0000-0000-00004B6A0000}"/>
    <cellStyle name="Normal 2 3 2 28 2 2" xfId="27212" xr:uid="{00000000-0005-0000-0000-00004C6A0000}"/>
    <cellStyle name="Normal 2 3 2 28 2 3" xfId="27213" xr:uid="{00000000-0005-0000-0000-00004D6A0000}"/>
    <cellStyle name="Normal 2 3 2 28 2 4" xfId="27214" xr:uid="{00000000-0005-0000-0000-00004E6A0000}"/>
    <cellStyle name="Normal 2 3 2 28 2 5" xfId="27215" xr:uid="{00000000-0005-0000-0000-00004F6A0000}"/>
    <cellStyle name="Normal 2 3 2 28 2 6" xfId="27216" xr:uid="{00000000-0005-0000-0000-0000506A0000}"/>
    <cellStyle name="Normal 2 3 2 28 2 7" xfId="27217" xr:uid="{00000000-0005-0000-0000-0000516A0000}"/>
    <cellStyle name="Normal 2 3 2 28 2 8" xfId="27218" xr:uid="{00000000-0005-0000-0000-0000526A0000}"/>
    <cellStyle name="Normal 2 3 2 28 2 9" xfId="27219" xr:uid="{00000000-0005-0000-0000-0000536A0000}"/>
    <cellStyle name="Normal 2 3 2 28 3" xfId="27220" xr:uid="{00000000-0005-0000-0000-0000546A0000}"/>
    <cellStyle name="Normal 2 3 2 28 3 10" xfId="27221" xr:uid="{00000000-0005-0000-0000-0000556A0000}"/>
    <cellStyle name="Normal 2 3 2 28 3 2" xfId="27222" xr:uid="{00000000-0005-0000-0000-0000566A0000}"/>
    <cellStyle name="Normal 2 3 2 28 3 3" xfId="27223" xr:uid="{00000000-0005-0000-0000-0000576A0000}"/>
    <cellStyle name="Normal 2 3 2 28 3 4" xfId="27224" xr:uid="{00000000-0005-0000-0000-0000586A0000}"/>
    <cellStyle name="Normal 2 3 2 28 3 5" xfId="27225" xr:uid="{00000000-0005-0000-0000-0000596A0000}"/>
    <cellStyle name="Normal 2 3 2 28 3 6" xfId="27226" xr:uid="{00000000-0005-0000-0000-00005A6A0000}"/>
    <cellStyle name="Normal 2 3 2 28 3 7" xfId="27227" xr:uid="{00000000-0005-0000-0000-00005B6A0000}"/>
    <cellStyle name="Normal 2 3 2 28 3 8" xfId="27228" xr:uid="{00000000-0005-0000-0000-00005C6A0000}"/>
    <cellStyle name="Normal 2 3 2 28 3 9" xfId="27229" xr:uid="{00000000-0005-0000-0000-00005D6A0000}"/>
    <cellStyle name="Normal 2 3 2 28 4" xfId="27230" xr:uid="{00000000-0005-0000-0000-00005E6A0000}"/>
    <cellStyle name="Normal 2 3 2 28 4 10" xfId="27231" xr:uid="{00000000-0005-0000-0000-00005F6A0000}"/>
    <cellStyle name="Normal 2 3 2 28 4 2" xfId="27232" xr:uid="{00000000-0005-0000-0000-0000606A0000}"/>
    <cellStyle name="Normal 2 3 2 28 4 3" xfId="27233" xr:uid="{00000000-0005-0000-0000-0000616A0000}"/>
    <cellStyle name="Normal 2 3 2 28 4 4" xfId="27234" xr:uid="{00000000-0005-0000-0000-0000626A0000}"/>
    <cellStyle name="Normal 2 3 2 28 4 5" xfId="27235" xr:uid="{00000000-0005-0000-0000-0000636A0000}"/>
    <cellStyle name="Normal 2 3 2 28 4 6" xfId="27236" xr:uid="{00000000-0005-0000-0000-0000646A0000}"/>
    <cellStyle name="Normal 2 3 2 28 4 7" xfId="27237" xr:uid="{00000000-0005-0000-0000-0000656A0000}"/>
    <cellStyle name="Normal 2 3 2 28 4 8" xfId="27238" xr:uid="{00000000-0005-0000-0000-0000666A0000}"/>
    <cellStyle name="Normal 2 3 2 28 4 9" xfId="27239" xr:uid="{00000000-0005-0000-0000-0000676A0000}"/>
    <cellStyle name="Normal 2 3 2 28 5" xfId="27240" xr:uid="{00000000-0005-0000-0000-0000686A0000}"/>
    <cellStyle name="Normal 2 3 2 28 5 10" xfId="27241" xr:uid="{00000000-0005-0000-0000-0000696A0000}"/>
    <cellStyle name="Normal 2 3 2 28 5 2" xfId="27242" xr:uid="{00000000-0005-0000-0000-00006A6A0000}"/>
    <cellStyle name="Normal 2 3 2 28 5 3" xfId="27243" xr:uid="{00000000-0005-0000-0000-00006B6A0000}"/>
    <cellStyle name="Normal 2 3 2 28 5 4" xfId="27244" xr:uid="{00000000-0005-0000-0000-00006C6A0000}"/>
    <cellStyle name="Normal 2 3 2 28 5 5" xfId="27245" xr:uid="{00000000-0005-0000-0000-00006D6A0000}"/>
    <cellStyle name="Normal 2 3 2 28 5 6" xfId="27246" xr:uid="{00000000-0005-0000-0000-00006E6A0000}"/>
    <cellStyle name="Normal 2 3 2 28 5 7" xfId="27247" xr:uid="{00000000-0005-0000-0000-00006F6A0000}"/>
    <cellStyle name="Normal 2 3 2 28 5 8" xfId="27248" xr:uid="{00000000-0005-0000-0000-0000706A0000}"/>
    <cellStyle name="Normal 2 3 2 28 5 9" xfId="27249" xr:uid="{00000000-0005-0000-0000-0000716A0000}"/>
    <cellStyle name="Normal 2 3 2 28 6" xfId="27250" xr:uid="{00000000-0005-0000-0000-0000726A0000}"/>
    <cellStyle name="Normal 2 3 2 28 7" xfId="27251" xr:uid="{00000000-0005-0000-0000-0000736A0000}"/>
    <cellStyle name="Normal 2 3 2 28 8" xfId="27252" xr:uid="{00000000-0005-0000-0000-0000746A0000}"/>
    <cellStyle name="Normal 2 3 2 28 9" xfId="27253" xr:uid="{00000000-0005-0000-0000-0000756A0000}"/>
    <cellStyle name="Normal 2 3 2 29" xfId="27254" xr:uid="{00000000-0005-0000-0000-0000766A0000}"/>
    <cellStyle name="Normal 2 3 2 29 10" xfId="27255" xr:uid="{00000000-0005-0000-0000-0000776A0000}"/>
    <cellStyle name="Normal 2 3 2 29 11" xfId="27256" xr:uid="{00000000-0005-0000-0000-0000786A0000}"/>
    <cellStyle name="Normal 2 3 2 29 12" xfId="27257" xr:uid="{00000000-0005-0000-0000-0000796A0000}"/>
    <cellStyle name="Normal 2 3 2 29 13" xfId="27258" xr:uid="{00000000-0005-0000-0000-00007A6A0000}"/>
    <cellStyle name="Normal 2 3 2 29 14" xfId="27259" xr:uid="{00000000-0005-0000-0000-00007B6A0000}"/>
    <cellStyle name="Normal 2 3 2 29 2" xfId="27260" xr:uid="{00000000-0005-0000-0000-00007C6A0000}"/>
    <cellStyle name="Normal 2 3 2 29 2 10" xfId="27261" xr:uid="{00000000-0005-0000-0000-00007D6A0000}"/>
    <cellStyle name="Normal 2 3 2 29 2 2" xfId="27262" xr:uid="{00000000-0005-0000-0000-00007E6A0000}"/>
    <cellStyle name="Normal 2 3 2 29 2 3" xfId="27263" xr:uid="{00000000-0005-0000-0000-00007F6A0000}"/>
    <cellStyle name="Normal 2 3 2 29 2 4" xfId="27264" xr:uid="{00000000-0005-0000-0000-0000806A0000}"/>
    <cellStyle name="Normal 2 3 2 29 2 5" xfId="27265" xr:uid="{00000000-0005-0000-0000-0000816A0000}"/>
    <cellStyle name="Normal 2 3 2 29 2 6" xfId="27266" xr:uid="{00000000-0005-0000-0000-0000826A0000}"/>
    <cellStyle name="Normal 2 3 2 29 2 7" xfId="27267" xr:uid="{00000000-0005-0000-0000-0000836A0000}"/>
    <cellStyle name="Normal 2 3 2 29 2 8" xfId="27268" xr:uid="{00000000-0005-0000-0000-0000846A0000}"/>
    <cellStyle name="Normal 2 3 2 29 2 9" xfId="27269" xr:uid="{00000000-0005-0000-0000-0000856A0000}"/>
    <cellStyle name="Normal 2 3 2 29 3" xfId="27270" xr:uid="{00000000-0005-0000-0000-0000866A0000}"/>
    <cellStyle name="Normal 2 3 2 29 3 10" xfId="27271" xr:uid="{00000000-0005-0000-0000-0000876A0000}"/>
    <cellStyle name="Normal 2 3 2 29 3 2" xfId="27272" xr:uid="{00000000-0005-0000-0000-0000886A0000}"/>
    <cellStyle name="Normal 2 3 2 29 3 3" xfId="27273" xr:uid="{00000000-0005-0000-0000-0000896A0000}"/>
    <cellStyle name="Normal 2 3 2 29 3 4" xfId="27274" xr:uid="{00000000-0005-0000-0000-00008A6A0000}"/>
    <cellStyle name="Normal 2 3 2 29 3 5" xfId="27275" xr:uid="{00000000-0005-0000-0000-00008B6A0000}"/>
    <cellStyle name="Normal 2 3 2 29 3 6" xfId="27276" xr:uid="{00000000-0005-0000-0000-00008C6A0000}"/>
    <cellStyle name="Normal 2 3 2 29 3 7" xfId="27277" xr:uid="{00000000-0005-0000-0000-00008D6A0000}"/>
    <cellStyle name="Normal 2 3 2 29 3 8" xfId="27278" xr:uid="{00000000-0005-0000-0000-00008E6A0000}"/>
    <cellStyle name="Normal 2 3 2 29 3 9" xfId="27279" xr:uid="{00000000-0005-0000-0000-00008F6A0000}"/>
    <cellStyle name="Normal 2 3 2 29 4" xfId="27280" xr:uid="{00000000-0005-0000-0000-0000906A0000}"/>
    <cellStyle name="Normal 2 3 2 29 4 10" xfId="27281" xr:uid="{00000000-0005-0000-0000-0000916A0000}"/>
    <cellStyle name="Normal 2 3 2 29 4 2" xfId="27282" xr:uid="{00000000-0005-0000-0000-0000926A0000}"/>
    <cellStyle name="Normal 2 3 2 29 4 3" xfId="27283" xr:uid="{00000000-0005-0000-0000-0000936A0000}"/>
    <cellStyle name="Normal 2 3 2 29 4 4" xfId="27284" xr:uid="{00000000-0005-0000-0000-0000946A0000}"/>
    <cellStyle name="Normal 2 3 2 29 4 5" xfId="27285" xr:uid="{00000000-0005-0000-0000-0000956A0000}"/>
    <cellStyle name="Normal 2 3 2 29 4 6" xfId="27286" xr:uid="{00000000-0005-0000-0000-0000966A0000}"/>
    <cellStyle name="Normal 2 3 2 29 4 7" xfId="27287" xr:uid="{00000000-0005-0000-0000-0000976A0000}"/>
    <cellStyle name="Normal 2 3 2 29 4 8" xfId="27288" xr:uid="{00000000-0005-0000-0000-0000986A0000}"/>
    <cellStyle name="Normal 2 3 2 29 4 9" xfId="27289" xr:uid="{00000000-0005-0000-0000-0000996A0000}"/>
    <cellStyle name="Normal 2 3 2 29 5" xfId="27290" xr:uid="{00000000-0005-0000-0000-00009A6A0000}"/>
    <cellStyle name="Normal 2 3 2 29 5 10" xfId="27291" xr:uid="{00000000-0005-0000-0000-00009B6A0000}"/>
    <cellStyle name="Normal 2 3 2 29 5 2" xfId="27292" xr:uid="{00000000-0005-0000-0000-00009C6A0000}"/>
    <cellStyle name="Normal 2 3 2 29 5 3" xfId="27293" xr:uid="{00000000-0005-0000-0000-00009D6A0000}"/>
    <cellStyle name="Normal 2 3 2 29 5 4" xfId="27294" xr:uid="{00000000-0005-0000-0000-00009E6A0000}"/>
    <cellStyle name="Normal 2 3 2 29 5 5" xfId="27295" xr:uid="{00000000-0005-0000-0000-00009F6A0000}"/>
    <cellStyle name="Normal 2 3 2 29 5 6" xfId="27296" xr:uid="{00000000-0005-0000-0000-0000A06A0000}"/>
    <cellStyle name="Normal 2 3 2 29 5 7" xfId="27297" xr:uid="{00000000-0005-0000-0000-0000A16A0000}"/>
    <cellStyle name="Normal 2 3 2 29 5 8" xfId="27298" xr:uid="{00000000-0005-0000-0000-0000A26A0000}"/>
    <cellStyle name="Normal 2 3 2 29 5 9" xfId="27299" xr:uid="{00000000-0005-0000-0000-0000A36A0000}"/>
    <cellStyle name="Normal 2 3 2 29 6" xfId="27300" xr:uid="{00000000-0005-0000-0000-0000A46A0000}"/>
    <cellStyle name="Normal 2 3 2 29 7" xfId="27301" xr:uid="{00000000-0005-0000-0000-0000A56A0000}"/>
    <cellStyle name="Normal 2 3 2 29 8" xfId="27302" xr:uid="{00000000-0005-0000-0000-0000A66A0000}"/>
    <cellStyle name="Normal 2 3 2 29 9" xfId="27303" xr:uid="{00000000-0005-0000-0000-0000A76A0000}"/>
    <cellStyle name="Normal 2 3 2 3" xfId="27304" xr:uid="{00000000-0005-0000-0000-0000A86A0000}"/>
    <cellStyle name="Normal 2 3 2 3 10" xfId="27305" xr:uid="{00000000-0005-0000-0000-0000A96A0000}"/>
    <cellStyle name="Normal 2 3 2 3 11" xfId="27306" xr:uid="{00000000-0005-0000-0000-0000AA6A0000}"/>
    <cellStyle name="Normal 2 3 2 3 12" xfId="27307" xr:uid="{00000000-0005-0000-0000-0000AB6A0000}"/>
    <cellStyle name="Normal 2 3 2 3 13" xfId="27308" xr:uid="{00000000-0005-0000-0000-0000AC6A0000}"/>
    <cellStyle name="Normal 2 3 2 3 14" xfId="27309" xr:uid="{00000000-0005-0000-0000-0000AD6A0000}"/>
    <cellStyle name="Normal 2 3 2 3 15" xfId="27310" xr:uid="{00000000-0005-0000-0000-0000AE6A0000}"/>
    <cellStyle name="Normal 2 3 2 3 16" xfId="27311" xr:uid="{00000000-0005-0000-0000-0000AF6A0000}"/>
    <cellStyle name="Normal 2 3 2 3 2" xfId="27312" xr:uid="{00000000-0005-0000-0000-0000B06A0000}"/>
    <cellStyle name="Normal 2 3 2 3 2 10" xfId="27313" xr:uid="{00000000-0005-0000-0000-0000B16A0000}"/>
    <cellStyle name="Normal 2 3 2 3 2 2" xfId="27314" xr:uid="{00000000-0005-0000-0000-0000B26A0000}"/>
    <cellStyle name="Normal 2 3 2 3 2 3" xfId="27315" xr:uid="{00000000-0005-0000-0000-0000B36A0000}"/>
    <cellStyle name="Normal 2 3 2 3 2 4" xfId="27316" xr:uid="{00000000-0005-0000-0000-0000B46A0000}"/>
    <cellStyle name="Normal 2 3 2 3 2 5" xfId="27317" xr:uid="{00000000-0005-0000-0000-0000B56A0000}"/>
    <cellStyle name="Normal 2 3 2 3 2 6" xfId="27318" xr:uid="{00000000-0005-0000-0000-0000B66A0000}"/>
    <cellStyle name="Normal 2 3 2 3 2 7" xfId="27319" xr:uid="{00000000-0005-0000-0000-0000B76A0000}"/>
    <cellStyle name="Normal 2 3 2 3 2 8" xfId="27320" xr:uid="{00000000-0005-0000-0000-0000B86A0000}"/>
    <cellStyle name="Normal 2 3 2 3 2 9" xfId="27321" xr:uid="{00000000-0005-0000-0000-0000B96A0000}"/>
    <cellStyle name="Normal 2 3 2 3 3" xfId="27322" xr:uid="{00000000-0005-0000-0000-0000BA6A0000}"/>
    <cellStyle name="Normal 2 3 2 3 3 10" xfId="27323" xr:uid="{00000000-0005-0000-0000-0000BB6A0000}"/>
    <cellStyle name="Normal 2 3 2 3 3 2" xfId="27324" xr:uid="{00000000-0005-0000-0000-0000BC6A0000}"/>
    <cellStyle name="Normal 2 3 2 3 3 3" xfId="27325" xr:uid="{00000000-0005-0000-0000-0000BD6A0000}"/>
    <cellStyle name="Normal 2 3 2 3 3 4" xfId="27326" xr:uid="{00000000-0005-0000-0000-0000BE6A0000}"/>
    <cellStyle name="Normal 2 3 2 3 3 5" xfId="27327" xr:uid="{00000000-0005-0000-0000-0000BF6A0000}"/>
    <cellStyle name="Normal 2 3 2 3 3 6" xfId="27328" xr:uid="{00000000-0005-0000-0000-0000C06A0000}"/>
    <cellStyle name="Normal 2 3 2 3 3 7" xfId="27329" xr:uid="{00000000-0005-0000-0000-0000C16A0000}"/>
    <cellStyle name="Normal 2 3 2 3 3 8" xfId="27330" xr:uid="{00000000-0005-0000-0000-0000C26A0000}"/>
    <cellStyle name="Normal 2 3 2 3 3 9" xfId="27331" xr:uid="{00000000-0005-0000-0000-0000C36A0000}"/>
    <cellStyle name="Normal 2 3 2 3 4" xfId="27332" xr:uid="{00000000-0005-0000-0000-0000C46A0000}"/>
    <cellStyle name="Normal 2 3 2 3 4 10" xfId="27333" xr:uid="{00000000-0005-0000-0000-0000C56A0000}"/>
    <cellStyle name="Normal 2 3 2 3 4 2" xfId="27334" xr:uid="{00000000-0005-0000-0000-0000C66A0000}"/>
    <cellStyle name="Normal 2 3 2 3 4 3" xfId="27335" xr:uid="{00000000-0005-0000-0000-0000C76A0000}"/>
    <cellStyle name="Normal 2 3 2 3 4 4" xfId="27336" xr:uid="{00000000-0005-0000-0000-0000C86A0000}"/>
    <cellStyle name="Normal 2 3 2 3 4 5" xfId="27337" xr:uid="{00000000-0005-0000-0000-0000C96A0000}"/>
    <cellStyle name="Normal 2 3 2 3 4 6" xfId="27338" xr:uid="{00000000-0005-0000-0000-0000CA6A0000}"/>
    <cellStyle name="Normal 2 3 2 3 4 7" xfId="27339" xr:uid="{00000000-0005-0000-0000-0000CB6A0000}"/>
    <cellStyle name="Normal 2 3 2 3 4 8" xfId="27340" xr:uid="{00000000-0005-0000-0000-0000CC6A0000}"/>
    <cellStyle name="Normal 2 3 2 3 4 9" xfId="27341" xr:uid="{00000000-0005-0000-0000-0000CD6A0000}"/>
    <cellStyle name="Normal 2 3 2 3 5" xfId="27342" xr:uid="{00000000-0005-0000-0000-0000CE6A0000}"/>
    <cellStyle name="Normal 2 3 2 3 5 10" xfId="27343" xr:uid="{00000000-0005-0000-0000-0000CF6A0000}"/>
    <cellStyle name="Normal 2 3 2 3 5 2" xfId="27344" xr:uid="{00000000-0005-0000-0000-0000D06A0000}"/>
    <cellStyle name="Normal 2 3 2 3 5 3" xfId="27345" xr:uid="{00000000-0005-0000-0000-0000D16A0000}"/>
    <cellStyle name="Normal 2 3 2 3 5 4" xfId="27346" xr:uid="{00000000-0005-0000-0000-0000D26A0000}"/>
    <cellStyle name="Normal 2 3 2 3 5 5" xfId="27347" xr:uid="{00000000-0005-0000-0000-0000D36A0000}"/>
    <cellStyle name="Normal 2 3 2 3 5 6" xfId="27348" xr:uid="{00000000-0005-0000-0000-0000D46A0000}"/>
    <cellStyle name="Normal 2 3 2 3 5 7" xfId="27349" xr:uid="{00000000-0005-0000-0000-0000D56A0000}"/>
    <cellStyle name="Normal 2 3 2 3 5 8" xfId="27350" xr:uid="{00000000-0005-0000-0000-0000D66A0000}"/>
    <cellStyle name="Normal 2 3 2 3 5 9" xfId="27351" xr:uid="{00000000-0005-0000-0000-0000D76A0000}"/>
    <cellStyle name="Normal 2 3 2 3 6" xfId="27352" xr:uid="{00000000-0005-0000-0000-0000D86A0000}"/>
    <cellStyle name="Normal 2 3 2 3 7" xfId="27353" xr:uid="{00000000-0005-0000-0000-0000D96A0000}"/>
    <cellStyle name="Normal 2 3 2 3 8" xfId="27354" xr:uid="{00000000-0005-0000-0000-0000DA6A0000}"/>
    <cellStyle name="Normal 2 3 2 3 9" xfId="27355" xr:uid="{00000000-0005-0000-0000-0000DB6A0000}"/>
    <cellStyle name="Normal 2 3 2 30" xfId="27356" xr:uid="{00000000-0005-0000-0000-0000DC6A0000}"/>
    <cellStyle name="Normal 2 3 2 30 10" xfId="27357" xr:uid="{00000000-0005-0000-0000-0000DD6A0000}"/>
    <cellStyle name="Normal 2 3 2 30 11" xfId="27358" xr:uid="{00000000-0005-0000-0000-0000DE6A0000}"/>
    <cellStyle name="Normal 2 3 2 30 12" xfId="27359" xr:uid="{00000000-0005-0000-0000-0000DF6A0000}"/>
    <cellStyle name="Normal 2 3 2 30 13" xfId="27360" xr:uid="{00000000-0005-0000-0000-0000E06A0000}"/>
    <cellStyle name="Normal 2 3 2 30 14" xfId="27361" xr:uid="{00000000-0005-0000-0000-0000E16A0000}"/>
    <cellStyle name="Normal 2 3 2 30 2" xfId="27362" xr:uid="{00000000-0005-0000-0000-0000E26A0000}"/>
    <cellStyle name="Normal 2 3 2 30 2 10" xfId="27363" xr:uid="{00000000-0005-0000-0000-0000E36A0000}"/>
    <cellStyle name="Normal 2 3 2 30 2 2" xfId="27364" xr:uid="{00000000-0005-0000-0000-0000E46A0000}"/>
    <cellStyle name="Normal 2 3 2 30 2 3" xfId="27365" xr:uid="{00000000-0005-0000-0000-0000E56A0000}"/>
    <cellStyle name="Normal 2 3 2 30 2 4" xfId="27366" xr:uid="{00000000-0005-0000-0000-0000E66A0000}"/>
    <cellStyle name="Normal 2 3 2 30 2 5" xfId="27367" xr:uid="{00000000-0005-0000-0000-0000E76A0000}"/>
    <cellStyle name="Normal 2 3 2 30 2 6" xfId="27368" xr:uid="{00000000-0005-0000-0000-0000E86A0000}"/>
    <cellStyle name="Normal 2 3 2 30 2 7" xfId="27369" xr:uid="{00000000-0005-0000-0000-0000E96A0000}"/>
    <cellStyle name="Normal 2 3 2 30 2 8" xfId="27370" xr:uid="{00000000-0005-0000-0000-0000EA6A0000}"/>
    <cellStyle name="Normal 2 3 2 30 2 9" xfId="27371" xr:uid="{00000000-0005-0000-0000-0000EB6A0000}"/>
    <cellStyle name="Normal 2 3 2 30 3" xfId="27372" xr:uid="{00000000-0005-0000-0000-0000EC6A0000}"/>
    <cellStyle name="Normal 2 3 2 30 3 10" xfId="27373" xr:uid="{00000000-0005-0000-0000-0000ED6A0000}"/>
    <cellStyle name="Normal 2 3 2 30 3 2" xfId="27374" xr:uid="{00000000-0005-0000-0000-0000EE6A0000}"/>
    <cellStyle name="Normal 2 3 2 30 3 3" xfId="27375" xr:uid="{00000000-0005-0000-0000-0000EF6A0000}"/>
    <cellStyle name="Normal 2 3 2 30 3 4" xfId="27376" xr:uid="{00000000-0005-0000-0000-0000F06A0000}"/>
    <cellStyle name="Normal 2 3 2 30 3 5" xfId="27377" xr:uid="{00000000-0005-0000-0000-0000F16A0000}"/>
    <cellStyle name="Normal 2 3 2 30 3 6" xfId="27378" xr:uid="{00000000-0005-0000-0000-0000F26A0000}"/>
    <cellStyle name="Normal 2 3 2 30 3 7" xfId="27379" xr:uid="{00000000-0005-0000-0000-0000F36A0000}"/>
    <cellStyle name="Normal 2 3 2 30 3 8" xfId="27380" xr:uid="{00000000-0005-0000-0000-0000F46A0000}"/>
    <cellStyle name="Normal 2 3 2 30 3 9" xfId="27381" xr:uid="{00000000-0005-0000-0000-0000F56A0000}"/>
    <cellStyle name="Normal 2 3 2 30 4" xfId="27382" xr:uid="{00000000-0005-0000-0000-0000F66A0000}"/>
    <cellStyle name="Normal 2 3 2 30 4 10" xfId="27383" xr:uid="{00000000-0005-0000-0000-0000F76A0000}"/>
    <cellStyle name="Normal 2 3 2 30 4 2" xfId="27384" xr:uid="{00000000-0005-0000-0000-0000F86A0000}"/>
    <cellStyle name="Normal 2 3 2 30 4 3" xfId="27385" xr:uid="{00000000-0005-0000-0000-0000F96A0000}"/>
    <cellStyle name="Normal 2 3 2 30 4 4" xfId="27386" xr:uid="{00000000-0005-0000-0000-0000FA6A0000}"/>
    <cellStyle name="Normal 2 3 2 30 4 5" xfId="27387" xr:uid="{00000000-0005-0000-0000-0000FB6A0000}"/>
    <cellStyle name="Normal 2 3 2 30 4 6" xfId="27388" xr:uid="{00000000-0005-0000-0000-0000FC6A0000}"/>
    <cellStyle name="Normal 2 3 2 30 4 7" xfId="27389" xr:uid="{00000000-0005-0000-0000-0000FD6A0000}"/>
    <cellStyle name="Normal 2 3 2 30 4 8" xfId="27390" xr:uid="{00000000-0005-0000-0000-0000FE6A0000}"/>
    <cellStyle name="Normal 2 3 2 30 4 9" xfId="27391" xr:uid="{00000000-0005-0000-0000-0000FF6A0000}"/>
    <cellStyle name="Normal 2 3 2 30 5" xfId="27392" xr:uid="{00000000-0005-0000-0000-0000006B0000}"/>
    <cellStyle name="Normal 2 3 2 30 5 10" xfId="27393" xr:uid="{00000000-0005-0000-0000-0000016B0000}"/>
    <cellStyle name="Normal 2 3 2 30 5 2" xfId="27394" xr:uid="{00000000-0005-0000-0000-0000026B0000}"/>
    <cellStyle name="Normal 2 3 2 30 5 3" xfId="27395" xr:uid="{00000000-0005-0000-0000-0000036B0000}"/>
    <cellStyle name="Normal 2 3 2 30 5 4" xfId="27396" xr:uid="{00000000-0005-0000-0000-0000046B0000}"/>
    <cellStyle name="Normal 2 3 2 30 5 5" xfId="27397" xr:uid="{00000000-0005-0000-0000-0000056B0000}"/>
    <cellStyle name="Normal 2 3 2 30 5 6" xfId="27398" xr:uid="{00000000-0005-0000-0000-0000066B0000}"/>
    <cellStyle name="Normal 2 3 2 30 5 7" xfId="27399" xr:uid="{00000000-0005-0000-0000-0000076B0000}"/>
    <cellStyle name="Normal 2 3 2 30 5 8" xfId="27400" xr:uid="{00000000-0005-0000-0000-0000086B0000}"/>
    <cellStyle name="Normal 2 3 2 30 5 9" xfId="27401" xr:uid="{00000000-0005-0000-0000-0000096B0000}"/>
    <cellStyle name="Normal 2 3 2 30 6" xfId="27402" xr:uid="{00000000-0005-0000-0000-00000A6B0000}"/>
    <cellStyle name="Normal 2 3 2 30 7" xfId="27403" xr:uid="{00000000-0005-0000-0000-00000B6B0000}"/>
    <cellStyle name="Normal 2 3 2 30 8" xfId="27404" xr:uid="{00000000-0005-0000-0000-00000C6B0000}"/>
    <cellStyle name="Normal 2 3 2 30 9" xfId="27405" xr:uid="{00000000-0005-0000-0000-00000D6B0000}"/>
    <cellStyle name="Normal 2 3 2 31" xfId="27406" xr:uid="{00000000-0005-0000-0000-00000E6B0000}"/>
    <cellStyle name="Normal 2 3 2 31 10" xfId="27407" xr:uid="{00000000-0005-0000-0000-00000F6B0000}"/>
    <cellStyle name="Normal 2 3 2 31 11" xfId="27408" xr:uid="{00000000-0005-0000-0000-0000106B0000}"/>
    <cellStyle name="Normal 2 3 2 31 12" xfId="27409" xr:uid="{00000000-0005-0000-0000-0000116B0000}"/>
    <cellStyle name="Normal 2 3 2 31 13" xfId="27410" xr:uid="{00000000-0005-0000-0000-0000126B0000}"/>
    <cellStyle name="Normal 2 3 2 31 14" xfId="27411" xr:uid="{00000000-0005-0000-0000-0000136B0000}"/>
    <cellStyle name="Normal 2 3 2 31 2" xfId="27412" xr:uid="{00000000-0005-0000-0000-0000146B0000}"/>
    <cellStyle name="Normal 2 3 2 31 2 10" xfId="27413" xr:uid="{00000000-0005-0000-0000-0000156B0000}"/>
    <cellStyle name="Normal 2 3 2 31 2 2" xfId="27414" xr:uid="{00000000-0005-0000-0000-0000166B0000}"/>
    <cellStyle name="Normal 2 3 2 31 2 3" xfId="27415" xr:uid="{00000000-0005-0000-0000-0000176B0000}"/>
    <cellStyle name="Normal 2 3 2 31 2 4" xfId="27416" xr:uid="{00000000-0005-0000-0000-0000186B0000}"/>
    <cellStyle name="Normal 2 3 2 31 2 5" xfId="27417" xr:uid="{00000000-0005-0000-0000-0000196B0000}"/>
    <cellStyle name="Normal 2 3 2 31 2 6" xfId="27418" xr:uid="{00000000-0005-0000-0000-00001A6B0000}"/>
    <cellStyle name="Normal 2 3 2 31 2 7" xfId="27419" xr:uid="{00000000-0005-0000-0000-00001B6B0000}"/>
    <cellStyle name="Normal 2 3 2 31 2 8" xfId="27420" xr:uid="{00000000-0005-0000-0000-00001C6B0000}"/>
    <cellStyle name="Normal 2 3 2 31 2 9" xfId="27421" xr:uid="{00000000-0005-0000-0000-00001D6B0000}"/>
    <cellStyle name="Normal 2 3 2 31 3" xfId="27422" xr:uid="{00000000-0005-0000-0000-00001E6B0000}"/>
    <cellStyle name="Normal 2 3 2 31 3 10" xfId="27423" xr:uid="{00000000-0005-0000-0000-00001F6B0000}"/>
    <cellStyle name="Normal 2 3 2 31 3 2" xfId="27424" xr:uid="{00000000-0005-0000-0000-0000206B0000}"/>
    <cellStyle name="Normal 2 3 2 31 3 3" xfId="27425" xr:uid="{00000000-0005-0000-0000-0000216B0000}"/>
    <cellStyle name="Normal 2 3 2 31 3 4" xfId="27426" xr:uid="{00000000-0005-0000-0000-0000226B0000}"/>
    <cellStyle name="Normal 2 3 2 31 3 5" xfId="27427" xr:uid="{00000000-0005-0000-0000-0000236B0000}"/>
    <cellStyle name="Normal 2 3 2 31 3 6" xfId="27428" xr:uid="{00000000-0005-0000-0000-0000246B0000}"/>
    <cellStyle name="Normal 2 3 2 31 3 7" xfId="27429" xr:uid="{00000000-0005-0000-0000-0000256B0000}"/>
    <cellStyle name="Normal 2 3 2 31 3 8" xfId="27430" xr:uid="{00000000-0005-0000-0000-0000266B0000}"/>
    <cellStyle name="Normal 2 3 2 31 3 9" xfId="27431" xr:uid="{00000000-0005-0000-0000-0000276B0000}"/>
    <cellStyle name="Normal 2 3 2 31 4" xfId="27432" xr:uid="{00000000-0005-0000-0000-0000286B0000}"/>
    <cellStyle name="Normal 2 3 2 31 4 10" xfId="27433" xr:uid="{00000000-0005-0000-0000-0000296B0000}"/>
    <cellStyle name="Normal 2 3 2 31 4 2" xfId="27434" xr:uid="{00000000-0005-0000-0000-00002A6B0000}"/>
    <cellStyle name="Normal 2 3 2 31 4 3" xfId="27435" xr:uid="{00000000-0005-0000-0000-00002B6B0000}"/>
    <cellStyle name="Normal 2 3 2 31 4 4" xfId="27436" xr:uid="{00000000-0005-0000-0000-00002C6B0000}"/>
    <cellStyle name="Normal 2 3 2 31 4 5" xfId="27437" xr:uid="{00000000-0005-0000-0000-00002D6B0000}"/>
    <cellStyle name="Normal 2 3 2 31 4 6" xfId="27438" xr:uid="{00000000-0005-0000-0000-00002E6B0000}"/>
    <cellStyle name="Normal 2 3 2 31 4 7" xfId="27439" xr:uid="{00000000-0005-0000-0000-00002F6B0000}"/>
    <cellStyle name="Normal 2 3 2 31 4 8" xfId="27440" xr:uid="{00000000-0005-0000-0000-0000306B0000}"/>
    <cellStyle name="Normal 2 3 2 31 4 9" xfId="27441" xr:uid="{00000000-0005-0000-0000-0000316B0000}"/>
    <cellStyle name="Normal 2 3 2 31 5" xfId="27442" xr:uid="{00000000-0005-0000-0000-0000326B0000}"/>
    <cellStyle name="Normal 2 3 2 31 5 10" xfId="27443" xr:uid="{00000000-0005-0000-0000-0000336B0000}"/>
    <cellStyle name="Normal 2 3 2 31 5 2" xfId="27444" xr:uid="{00000000-0005-0000-0000-0000346B0000}"/>
    <cellStyle name="Normal 2 3 2 31 5 3" xfId="27445" xr:uid="{00000000-0005-0000-0000-0000356B0000}"/>
    <cellStyle name="Normal 2 3 2 31 5 4" xfId="27446" xr:uid="{00000000-0005-0000-0000-0000366B0000}"/>
    <cellStyle name="Normal 2 3 2 31 5 5" xfId="27447" xr:uid="{00000000-0005-0000-0000-0000376B0000}"/>
    <cellStyle name="Normal 2 3 2 31 5 6" xfId="27448" xr:uid="{00000000-0005-0000-0000-0000386B0000}"/>
    <cellStyle name="Normal 2 3 2 31 5 7" xfId="27449" xr:uid="{00000000-0005-0000-0000-0000396B0000}"/>
    <cellStyle name="Normal 2 3 2 31 5 8" xfId="27450" xr:uid="{00000000-0005-0000-0000-00003A6B0000}"/>
    <cellStyle name="Normal 2 3 2 31 5 9" xfId="27451" xr:uid="{00000000-0005-0000-0000-00003B6B0000}"/>
    <cellStyle name="Normal 2 3 2 31 6" xfId="27452" xr:uid="{00000000-0005-0000-0000-00003C6B0000}"/>
    <cellStyle name="Normal 2 3 2 31 7" xfId="27453" xr:uid="{00000000-0005-0000-0000-00003D6B0000}"/>
    <cellStyle name="Normal 2 3 2 31 8" xfId="27454" xr:uid="{00000000-0005-0000-0000-00003E6B0000}"/>
    <cellStyle name="Normal 2 3 2 31 9" xfId="27455" xr:uid="{00000000-0005-0000-0000-00003F6B0000}"/>
    <cellStyle name="Normal 2 3 2 32" xfId="27456" xr:uid="{00000000-0005-0000-0000-0000406B0000}"/>
    <cellStyle name="Normal 2 3 2 32 10" xfId="27457" xr:uid="{00000000-0005-0000-0000-0000416B0000}"/>
    <cellStyle name="Normal 2 3 2 32 11" xfId="27458" xr:uid="{00000000-0005-0000-0000-0000426B0000}"/>
    <cellStyle name="Normal 2 3 2 32 12" xfId="27459" xr:uid="{00000000-0005-0000-0000-0000436B0000}"/>
    <cellStyle name="Normal 2 3 2 32 13" xfId="27460" xr:uid="{00000000-0005-0000-0000-0000446B0000}"/>
    <cellStyle name="Normal 2 3 2 32 14" xfId="27461" xr:uid="{00000000-0005-0000-0000-0000456B0000}"/>
    <cellStyle name="Normal 2 3 2 32 2" xfId="27462" xr:uid="{00000000-0005-0000-0000-0000466B0000}"/>
    <cellStyle name="Normal 2 3 2 32 2 10" xfId="27463" xr:uid="{00000000-0005-0000-0000-0000476B0000}"/>
    <cellStyle name="Normal 2 3 2 32 2 2" xfId="27464" xr:uid="{00000000-0005-0000-0000-0000486B0000}"/>
    <cellStyle name="Normal 2 3 2 32 2 3" xfId="27465" xr:uid="{00000000-0005-0000-0000-0000496B0000}"/>
    <cellStyle name="Normal 2 3 2 32 2 4" xfId="27466" xr:uid="{00000000-0005-0000-0000-00004A6B0000}"/>
    <cellStyle name="Normal 2 3 2 32 2 5" xfId="27467" xr:uid="{00000000-0005-0000-0000-00004B6B0000}"/>
    <cellStyle name="Normal 2 3 2 32 2 6" xfId="27468" xr:uid="{00000000-0005-0000-0000-00004C6B0000}"/>
    <cellStyle name="Normal 2 3 2 32 2 7" xfId="27469" xr:uid="{00000000-0005-0000-0000-00004D6B0000}"/>
    <cellStyle name="Normal 2 3 2 32 2 8" xfId="27470" xr:uid="{00000000-0005-0000-0000-00004E6B0000}"/>
    <cellStyle name="Normal 2 3 2 32 2 9" xfId="27471" xr:uid="{00000000-0005-0000-0000-00004F6B0000}"/>
    <cellStyle name="Normal 2 3 2 32 3" xfId="27472" xr:uid="{00000000-0005-0000-0000-0000506B0000}"/>
    <cellStyle name="Normal 2 3 2 32 3 10" xfId="27473" xr:uid="{00000000-0005-0000-0000-0000516B0000}"/>
    <cellStyle name="Normal 2 3 2 32 3 2" xfId="27474" xr:uid="{00000000-0005-0000-0000-0000526B0000}"/>
    <cellStyle name="Normal 2 3 2 32 3 3" xfId="27475" xr:uid="{00000000-0005-0000-0000-0000536B0000}"/>
    <cellStyle name="Normal 2 3 2 32 3 4" xfId="27476" xr:uid="{00000000-0005-0000-0000-0000546B0000}"/>
    <cellStyle name="Normal 2 3 2 32 3 5" xfId="27477" xr:uid="{00000000-0005-0000-0000-0000556B0000}"/>
    <cellStyle name="Normal 2 3 2 32 3 6" xfId="27478" xr:uid="{00000000-0005-0000-0000-0000566B0000}"/>
    <cellStyle name="Normal 2 3 2 32 3 7" xfId="27479" xr:uid="{00000000-0005-0000-0000-0000576B0000}"/>
    <cellStyle name="Normal 2 3 2 32 3 8" xfId="27480" xr:uid="{00000000-0005-0000-0000-0000586B0000}"/>
    <cellStyle name="Normal 2 3 2 32 3 9" xfId="27481" xr:uid="{00000000-0005-0000-0000-0000596B0000}"/>
    <cellStyle name="Normal 2 3 2 32 4" xfId="27482" xr:uid="{00000000-0005-0000-0000-00005A6B0000}"/>
    <cellStyle name="Normal 2 3 2 32 4 10" xfId="27483" xr:uid="{00000000-0005-0000-0000-00005B6B0000}"/>
    <cellStyle name="Normal 2 3 2 32 4 2" xfId="27484" xr:uid="{00000000-0005-0000-0000-00005C6B0000}"/>
    <cellStyle name="Normal 2 3 2 32 4 3" xfId="27485" xr:uid="{00000000-0005-0000-0000-00005D6B0000}"/>
    <cellStyle name="Normal 2 3 2 32 4 4" xfId="27486" xr:uid="{00000000-0005-0000-0000-00005E6B0000}"/>
    <cellStyle name="Normal 2 3 2 32 4 5" xfId="27487" xr:uid="{00000000-0005-0000-0000-00005F6B0000}"/>
    <cellStyle name="Normal 2 3 2 32 4 6" xfId="27488" xr:uid="{00000000-0005-0000-0000-0000606B0000}"/>
    <cellStyle name="Normal 2 3 2 32 4 7" xfId="27489" xr:uid="{00000000-0005-0000-0000-0000616B0000}"/>
    <cellStyle name="Normal 2 3 2 32 4 8" xfId="27490" xr:uid="{00000000-0005-0000-0000-0000626B0000}"/>
    <cellStyle name="Normal 2 3 2 32 4 9" xfId="27491" xr:uid="{00000000-0005-0000-0000-0000636B0000}"/>
    <cellStyle name="Normal 2 3 2 32 5" xfId="27492" xr:uid="{00000000-0005-0000-0000-0000646B0000}"/>
    <cellStyle name="Normal 2 3 2 32 5 10" xfId="27493" xr:uid="{00000000-0005-0000-0000-0000656B0000}"/>
    <cellStyle name="Normal 2 3 2 32 5 2" xfId="27494" xr:uid="{00000000-0005-0000-0000-0000666B0000}"/>
    <cellStyle name="Normal 2 3 2 32 5 3" xfId="27495" xr:uid="{00000000-0005-0000-0000-0000676B0000}"/>
    <cellStyle name="Normal 2 3 2 32 5 4" xfId="27496" xr:uid="{00000000-0005-0000-0000-0000686B0000}"/>
    <cellStyle name="Normal 2 3 2 32 5 5" xfId="27497" xr:uid="{00000000-0005-0000-0000-0000696B0000}"/>
    <cellStyle name="Normal 2 3 2 32 5 6" xfId="27498" xr:uid="{00000000-0005-0000-0000-00006A6B0000}"/>
    <cellStyle name="Normal 2 3 2 32 5 7" xfId="27499" xr:uid="{00000000-0005-0000-0000-00006B6B0000}"/>
    <cellStyle name="Normal 2 3 2 32 5 8" xfId="27500" xr:uid="{00000000-0005-0000-0000-00006C6B0000}"/>
    <cellStyle name="Normal 2 3 2 32 5 9" xfId="27501" xr:uid="{00000000-0005-0000-0000-00006D6B0000}"/>
    <cellStyle name="Normal 2 3 2 32 6" xfId="27502" xr:uid="{00000000-0005-0000-0000-00006E6B0000}"/>
    <cellStyle name="Normal 2 3 2 32 7" xfId="27503" xr:uid="{00000000-0005-0000-0000-00006F6B0000}"/>
    <cellStyle name="Normal 2 3 2 32 8" xfId="27504" xr:uid="{00000000-0005-0000-0000-0000706B0000}"/>
    <cellStyle name="Normal 2 3 2 32 9" xfId="27505" xr:uid="{00000000-0005-0000-0000-0000716B0000}"/>
    <cellStyle name="Normal 2 3 2 33" xfId="27506" xr:uid="{00000000-0005-0000-0000-0000726B0000}"/>
    <cellStyle name="Normal 2 3 2 33 10" xfId="27507" xr:uid="{00000000-0005-0000-0000-0000736B0000}"/>
    <cellStyle name="Normal 2 3 2 33 11" xfId="27508" xr:uid="{00000000-0005-0000-0000-0000746B0000}"/>
    <cellStyle name="Normal 2 3 2 33 12" xfId="27509" xr:uid="{00000000-0005-0000-0000-0000756B0000}"/>
    <cellStyle name="Normal 2 3 2 33 13" xfId="27510" xr:uid="{00000000-0005-0000-0000-0000766B0000}"/>
    <cellStyle name="Normal 2 3 2 33 14" xfId="27511" xr:uid="{00000000-0005-0000-0000-0000776B0000}"/>
    <cellStyle name="Normal 2 3 2 33 2" xfId="27512" xr:uid="{00000000-0005-0000-0000-0000786B0000}"/>
    <cellStyle name="Normal 2 3 2 33 2 10" xfId="27513" xr:uid="{00000000-0005-0000-0000-0000796B0000}"/>
    <cellStyle name="Normal 2 3 2 33 2 2" xfId="27514" xr:uid="{00000000-0005-0000-0000-00007A6B0000}"/>
    <cellStyle name="Normal 2 3 2 33 2 3" xfId="27515" xr:uid="{00000000-0005-0000-0000-00007B6B0000}"/>
    <cellStyle name="Normal 2 3 2 33 2 4" xfId="27516" xr:uid="{00000000-0005-0000-0000-00007C6B0000}"/>
    <cellStyle name="Normal 2 3 2 33 2 5" xfId="27517" xr:uid="{00000000-0005-0000-0000-00007D6B0000}"/>
    <cellStyle name="Normal 2 3 2 33 2 6" xfId="27518" xr:uid="{00000000-0005-0000-0000-00007E6B0000}"/>
    <cellStyle name="Normal 2 3 2 33 2 7" xfId="27519" xr:uid="{00000000-0005-0000-0000-00007F6B0000}"/>
    <cellStyle name="Normal 2 3 2 33 2 8" xfId="27520" xr:uid="{00000000-0005-0000-0000-0000806B0000}"/>
    <cellStyle name="Normal 2 3 2 33 2 9" xfId="27521" xr:uid="{00000000-0005-0000-0000-0000816B0000}"/>
    <cellStyle name="Normal 2 3 2 33 3" xfId="27522" xr:uid="{00000000-0005-0000-0000-0000826B0000}"/>
    <cellStyle name="Normal 2 3 2 33 3 10" xfId="27523" xr:uid="{00000000-0005-0000-0000-0000836B0000}"/>
    <cellStyle name="Normal 2 3 2 33 3 2" xfId="27524" xr:uid="{00000000-0005-0000-0000-0000846B0000}"/>
    <cellStyle name="Normal 2 3 2 33 3 3" xfId="27525" xr:uid="{00000000-0005-0000-0000-0000856B0000}"/>
    <cellStyle name="Normal 2 3 2 33 3 4" xfId="27526" xr:uid="{00000000-0005-0000-0000-0000866B0000}"/>
    <cellStyle name="Normal 2 3 2 33 3 5" xfId="27527" xr:uid="{00000000-0005-0000-0000-0000876B0000}"/>
    <cellStyle name="Normal 2 3 2 33 3 6" xfId="27528" xr:uid="{00000000-0005-0000-0000-0000886B0000}"/>
    <cellStyle name="Normal 2 3 2 33 3 7" xfId="27529" xr:uid="{00000000-0005-0000-0000-0000896B0000}"/>
    <cellStyle name="Normal 2 3 2 33 3 8" xfId="27530" xr:uid="{00000000-0005-0000-0000-00008A6B0000}"/>
    <cellStyle name="Normal 2 3 2 33 3 9" xfId="27531" xr:uid="{00000000-0005-0000-0000-00008B6B0000}"/>
    <cellStyle name="Normal 2 3 2 33 4" xfId="27532" xr:uid="{00000000-0005-0000-0000-00008C6B0000}"/>
    <cellStyle name="Normal 2 3 2 33 4 10" xfId="27533" xr:uid="{00000000-0005-0000-0000-00008D6B0000}"/>
    <cellStyle name="Normal 2 3 2 33 4 2" xfId="27534" xr:uid="{00000000-0005-0000-0000-00008E6B0000}"/>
    <cellStyle name="Normal 2 3 2 33 4 3" xfId="27535" xr:uid="{00000000-0005-0000-0000-00008F6B0000}"/>
    <cellStyle name="Normal 2 3 2 33 4 4" xfId="27536" xr:uid="{00000000-0005-0000-0000-0000906B0000}"/>
    <cellStyle name="Normal 2 3 2 33 4 5" xfId="27537" xr:uid="{00000000-0005-0000-0000-0000916B0000}"/>
    <cellStyle name="Normal 2 3 2 33 4 6" xfId="27538" xr:uid="{00000000-0005-0000-0000-0000926B0000}"/>
    <cellStyle name="Normal 2 3 2 33 4 7" xfId="27539" xr:uid="{00000000-0005-0000-0000-0000936B0000}"/>
    <cellStyle name="Normal 2 3 2 33 4 8" xfId="27540" xr:uid="{00000000-0005-0000-0000-0000946B0000}"/>
    <cellStyle name="Normal 2 3 2 33 4 9" xfId="27541" xr:uid="{00000000-0005-0000-0000-0000956B0000}"/>
    <cellStyle name="Normal 2 3 2 33 5" xfId="27542" xr:uid="{00000000-0005-0000-0000-0000966B0000}"/>
    <cellStyle name="Normal 2 3 2 33 5 10" xfId="27543" xr:uid="{00000000-0005-0000-0000-0000976B0000}"/>
    <cellStyle name="Normal 2 3 2 33 5 2" xfId="27544" xr:uid="{00000000-0005-0000-0000-0000986B0000}"/>
    <cellStyle name="Normal 2 3 2 33 5 3" xfId="27545" xr:uid="{00000000-0005-0000-0000-0000996B0000}"/>
    <cellStyle name="Normal 2 3 2 33 5 4" xfId="27546" xr:uid="{00000000-0005-0000-0000-00009A6B0000}"/>
    <cellStyle name="Normal 2 3 2 33 5 5" xfId="27547" xr:uid="{00000000-0005-0000-0000-00009B6B0000}"/>
    <cellStyle name="Normal 2 3 2 33 5 6" xfId="27548" xr:uid="{00000000-0005-0000-0000-00009C6B0000}"/>
    <cellStyle name="Normal 2 3 2 33 5 7" xfId="27549" xr:uid="{00000000-0005-0000-0000-00009D6B0000}"/>
    <cellStyle name="Normal 2 3 2 33 5 8" xfId="27550" xr:uid="{00000000-0005-0000-0000-00009E6B0000}"/>
    <cellStyle name="Normal 2 3 2 33 5 9" xfId="27551" xr:uid="{00000000-0005-0000-0000-00009F6B0000}"/>
    <cellStyle name="Normal 2 3 2 33 6" xfId="27552" xr:uid="{00000000-0005-0000-0000-0000A06B0000}"/>
    <cellStyle name="Normal 2 3 2 33 7" xfId="27553" xr:uid="{00000000-0005-0000-0000-0000A16B0000}"/>
    <cellStyle name="Normal 2 3 2 33 8" xfId="27554" xr:uid="{00000000-0005-0000-0000-0000A26B0000}"/>
    <cellStyle name="Normal 2 3 2 33 9" xfId="27555" xr:uid="{00000000-0005-0000-0000-0000A36B0000}"/>
    <cellStyle name="Normal 2 3 2 34" xfId="27556" xr:uid="{00000000-0005-0000-0000-0000A46B0000}"/>
    <cellStyle name="Normal 2 3 2 34 10" xfId="27557" xr:uid="{00000000-0005-0000-0000-0000A56B0000}"/>
    <cellStyle name="Normal 2 3 2 34 2" xfId="27558" xr:uid="{00000000-0005-0000-0000-0000A66B0000}"/>
    <cellStyle name="Normal 2 3 2 34 3" xfId="27559" xr:uid="{00000000-0005-0000-0000-0000A76B0000}"/>
    <cellStyle name="Normal 2 3 2 34 4" xfId="27560" xr:uid="{00000000-0005-0000-0000-0000A86B0000}"/>
    <cellStyle name="Normal 2 3 2 34 5" xfId="27561" xr:uid="{00000000-0005-0000-0000-0000A96B0000}"/>
    <cellStyle name="Normal 2 3 2 34 6" xfId="27562" xr:uid="{00000000-0005-0000-0000-0000AA6B0000}"/>
    <cellStyle name="Normal 2 3 2 34 7" xfId="27563" xr:uid="{00000000-0005-0000-0000-0000AB6B0000}"/>
    <cellStyle name="Normal 2 3 2 34 8" xfId="27564" xr:uid="{00000000-0005-0000-0000-0000AC6B0000}"/>
    <cellStyle name="Normal 2 3 2 34 9" xfId="27565" xr:uid="{00000000-0005-0000-0000-0000AD6B0000}"/>
    <cellStyle name="Normal 2 3 2 35" xfId="27566" xr:uid="{00000000-0005-0000-0000-0000AE6B0000}"/>
    <cellStyle name="Normal 2 3 2 35 10" xfId="27567" xr:uid="{00000000-0005-0000-0000-0000AF6B0000}"/>
    <cellStyle name="Normal 2 3 2 35 2" xfId="27568" xr:uid="{00000000-0005-0000-0000-0000B06B0000}"/>
    <cellStyle name="Normal 2 3 2 35 3" xfId="27569" xr:uid="{00000000-0005-0000-0000-0000B16B0000}"/>
    <cellStyle name="Normal 2 3 2 35 4" xfId="27570" xr:uid="{00000000-0005-0000-0000-0000B26B0000}"/>
    <cellStyle name="Normal 2 3 2 35 5" xfId="27571" xr:uid="{00000000-0005-0000-0000-0000B36B0000}"/>
    <cellStyle name="Normal 2 3 2 35 6" xfId="27572" xr:uid="{00000000-0005-0000-0000-0000B46B0000}"/>
    <cellStyle name="Normal 2 3 2 35 7" xfId="27573" xr:uid="{00000000-0005-0000-0000-0000B56B0000}"/>
    <cellStyle name="Normal 2 3 2 35 8" xfId="27574" xr:uid="{00000000-0005-0000-0000-0000B66B0000}"/>
    <cellStyle name="Normal 2 3 2 35 9" xfId="27575" xr:uid="{00000000-0005-0000-0000-0000B76B0000}"/>
    <cellStyle name="Normal 2 3 2 36" xfId="27576" xr:uid="{00000000-0005-0000-0000-0000B86B0000}"/>
    <cellStyle name="Normal 2 3 2 36 10" xfId="27577" xr:uid="{00000000-0005-0000-0000-0000B96B0000}"/>
    <cellStyle name="Normal 2 3 2 36 2" xfId="27578" xr:uid="{00000000-0005-0000-0000-0000BA6B0000}"/>
    <cellStyle name="Normal 2 3 2 36 3" xfId="27579" xr:uid="{00000000-0005-0000-0000-0000BB6B0000}"/>
    <cellStyle name="Normal 2 3 2 36 4" xfId="27580" xr:uid="{00000000-0005-0000-0000-0000BC6B0000}"/>
    <cellStyle name="Normal 2 3 2 36 5" xfId="27581" xr:uid="{00000000-0005-0000-0000-0000BD6B0000}"/>
    <cellStyle name="Normal 2 3 2 36 6" xfId="27582" xr:uid="{00000000-0005-0000-0000-0000BE6B0000}"/>
    <cellStyle name="Normal 2 3 2 36 7" xfId="27583" xr:uid="{00000000-0005-0000-0000-0000BF6B0000}"/>
    <cellStyle name="Normal 2 3 2 36 8" xfId="27584" xr:uid="{00000000-0005-0000-0000-0000C06B0000}"/>
    <cellStyle name="Normal 2 3 2 36 9" xfId="27585" xr:uid="{00000000-0005-0000-0000-0000C16B0000}"/>
    <cellStyle name="Normal 2 3 2 37" xfId="27586" xr:uid="{00000000-0005-0000-0000-0000C26B0000}"/>
    <cellStyle name="Normal 2 3 2 37 10" xfId="27587" xr:uid="{00000000-0005-0000-0000-0000C36B0000}"/>
    <cellStyle name="Normal 2 3 2 37 2" xfId="27588" xr:uid="{00000000-0005-0000-0000-0000C46B0000}"/>
    <cellStyle name="Normal 2 3 2 37 3" xfId="27589" xr:uid="{00000000-0005-0000-0000-0000C56B0000}"/>
    <cellStyle name="Normal 2 3 2 37 4" xfId="27590" xr:uid="{00000000-0005-0000-0000-0000C66B0000}"/>
    <cellStyle name="Normal 2 3 2 37 5" xfId="27591" xr:uid="{00000000-0005-0000-0000-0000C76B0000}"/>
    <cellStyle name="Normal 2 3 2 37 6" xfId="27592" xr:uid="{00000000-0005-0000-0000-0000C86B0000}"/>
    <cellStyle name="Normal 2 3 2 37 7" xfId="27593" xr:uid="{00000000-0005-0000-0000-0000C96B0000}"/>
    <cellStyle name="Normal 2 3 2 37 8" xfId="27594" xr:uid="{00000000-0005-0000-0000-0000CA6B0000}"/>
    <cellStyle name="Normal 2 3 2 37 9" xfId="27595" xr:uid="{00000000-0005-0000-0000-0000CB6B0000}"/>
    <cellStyle name="Normal 2 3 2 38" xfId="27596" xr:uid="{00000000-0005-0000-0000-0000CC6B0000}"/>
    <cellStyle name="Normal 2 3 2 39" xfId="27597" xr:uid="{00000000-0005-0000-0000-0000CD6B0000}"/>
    <cellStyle name="Normal 2 3 2 4" xfId="27598" xr:uid="{00000000-0005-0000-0000-0000CE6B0000}"/>
    <cellStyle name="Normal 2 3 2 4 10" xfId="27599" xr:uid="{00000000-0005-0000-0000-0000CF6B0000}"/>
    <cellStyle name="Normal 2 3 2 4 11" xfId="27600" xr:uid="{00000000-0005-0000-0000-0000D06B0000}"/>
    <cellStyle name="Normal 2 3 2 4 12" xfId="27601" xr:uid="{00000000-0005-0000-0000-0000D16B0000}"/>
    <cellStyle name="Normal 2 3 2 4 13" xfId="27602" xr:uid="{00000000-0005-0000-0000-0000D26B0000}"/>
    <cellStyle name="Normal 2 3 2 4 14" xfId="27603" xr:uid="{00000000-0005-0000-0000-0000D36B0000}"/>
    <cellStyle name="Normal 2 3 2 4 2" xfId="27604" xr:uid="{00000000-0005-0000-0000-0000D46B0000}"/>
    <cellStyle name="Normal 2 3 2 4 2 10" xfId="27605" xr:uid="{00000000-0005-0000-0000-0000D56B0000}"/>
    <cellStyle name="Normal 2 3 2 4 2 2" xfId="27606" xr:uid="{00000000-0005-0000-0000-0000D66B0000}"/>
    <cellStyle name="Normal 2 3 2 4 2 3" xfId="27607" xr:uid="{00000000-0005-0000-0000-0000D76B0000}"/>
    <cellStyle name="Normal 2 3 2 4 2 4" xfId="27608" xr:uid="{00000000-0005-0000-0000-0000D86B0000}"/>
    <cellStyle name="Normal 2 3 2 4 2 5" xfId="27609" xr:uid="{00000000-0005-0000-0000-0000D96B0000}"/>
    <cellStyle name="Normal 2 3 2 4 2 6" xfId="27610" xr:uid="{00000000-0005-0000-0000-0000DA6B0000}"/>
    <cellStyle name="Normal 2 3 2 4 2 7" xfId="27611" xr:uid="{00000000-0005-0000-0000-0000DB6B0000}"/>
    <cellStyle name="Normal 2 3 2 4 2 8" xfId="27612" xr:uid="{00000000-0005-0000-0000-0000DC6B0000}"/>
    <cellStyle name="Normal 2 3 2 4 2 9" xfId="27613" xr:uid="{00000000-0005-0000-0000-0000DD6B0000}"/>
    <cellStyle name="Normal 2 3 2 4 3" xfId="27614" xr:uid="{00000000-0005-0000-0000-0000DE6B0000}"/>
    <cellStyle name="Normal 2 3 2 4 3 10" xfId="27615" xr:uid="{00000000-0005-0000-0000-0000DF6B0000}"/>
    <cellStyle name="Normal 2 3 2 4 3 2" xfId="27616" xr:uid="{00000000-0005-0000-0000-0000E06B0000}"/>
    <cellStyle name="Normal 2 3 2 4 3 3" xfId="27617" xr:uid="{00000000-0005-0000-0000-0000E16B0000}"/>
    <cellStyle name="Normal 2 3 2 4 3 4" xfId="27618" xr:uid="{00000000-0005-0000-0000-0000E26B0000}"/>
    <cellStyle name="Normal 2 3 2 4 3 5" xfId="27619" xr:uid="{00000000-0005-0000-0000-0000E36B0000}"/>
    <cellStyle name="Normal 2 3 2 4 3 6" xfId="27620" xr:uid="{00000000-0005-0000-0000-0000E46B0000}"/>
    <cellStyle name="Normal 2 3 2 4 3 7" xfId="27621" xr:uid="{00000000-0005-0000-0000-0000E56B0000}"/>
    <cellStyle name="Normal 2 3 2 4 3 8" xfId="27622" xr:uid="{00000000-0005-0000-0000-0000E66B0000}"/>
    <cellStyle name="Normal 2 3 2 4 3 9" xfId="27623" xr:uid="{00000000-0005-0000-0000-0000E76B0000}"/>
    <cellStyle name="Normal 2 3 2 4 4" xfId="27624" xr:uid="{00000000-0005-0000-0000-0000E86B0000}"/>
    <cellStyle name="Normal 2 3 2 4 4 10" xfId="27625" xr:uid="{00000000-0005-0000-0000-0000E96B0000}"/>
    <cellStyle name="Normal 2 3 2 4 4 2" xfId="27626" xr:uid="{00000000-0005-0000-0000-0000EA6B0000}"/>
    <cellStyle name="Normal 2 3 2 4 4 3" xfId="27627" xr:uid="{00000000-0005-0000-0000-0000EB6B0000}"/>
    <cellStyle name="Normal 2 3 2 4 4 4" xfId="27628" xr:uid="{00000000-0005-0000-0000-0000EC6B0000}"/>
    <cellStyle name="Normal 2 3 2 4 4 5" xfId="27629" xr:uid="{00000000-0005-0000-0000-0000ED6B0000}"/>
    <cellStyle name="Normal 2 3 2 4 4 6" xfId="27630" xr:uid="{00000000-0005-0000-0000-0000EE6B0000}"/>
    <cellStyle name="Normal 2 3 2 4 4 7" xfId="27631" xr:uid="{00000000-0005-0000-0000-0000EF6B0000}"/>
    <cellStyle name="Normal 2 3 2 4 4 8" xfId="27632" xr:uid="{00000000-0005-0000-0000-0000F06B0000}"/>
    <cellStyle name="Normal 2 3 2 4 4 9" xfId="27633" xr:uid="{00000000-0005-0000-0000-0000F16B0000}"/>
    <cellStyle name="Normal 2 3 2 4 5" xfId="27634" xr:uid="{00000000-0005-0000-0000-0000F26B0000}"/>
    <cellStyle name="Normal 2 3 2 4 5 10" xfId="27635" xr:uid="{00000000-0005-0000-0000-0000F36B0000}"/>
    <cellStyle name="Normal 2 3 2 4 5 2" xfId="27636" xr:uid="{00000000-0005-0000-0000-0000F46B0000}"/>
    <cellStyle name="Normal 2 3 2 4 5 3" xfId="27637" xr:uid="{00000000-0005-0000-0000-0000F56B0000}"/>
    <cellStyle name="Normal 2 3 2 4 5 4" xfId="27638" xr:uid="{00000000-0005-0000-0000-0000F66B0000}"/>
    <cellStyle name="Normal 2 3 2 4 5 5" xfId="27639" xr:uid="{00000000-0005-0000-0000-0000F76B0000}"/>
    <cellStyle name="Normal 2 3 2 4 5 6" xfId="27640" xr:uid="{00000000-0005-0000-0000-0000F86B0000}"/>
    <cellStyle name="Normal 2 3 2 4 5 7" xfId="27641" xr:uid="{00000000-0005-0000-0000-0000F96B0000}"/>
    <cellStyle name="Normal 2 3 2 4 5 8" xfId="27642" xr:uid="{00000000-0005-0000-0000-0000FA6B0000}"/>
    <cellStyle name="Normal 2 3 2 4 5 9" xfId="27643" xr:uid="{00000000-0005-0000-0000-0000FB6B0000}"/>
    <cellStyle name="Normal 2 3 2 4 6" xfId="27644" xr:uid="{00000000-0005-0000-0000-0000FC6B0000}"/>
    <cellStyle name="Normal 2 3 2 4 7" xfId="27645" xr:uid="{00000000-0005-0000-0000-0000FD6B0000}"/>
    <cellStyle name="Normal 2 3 2 4 8" xfId="27646" xr:uid="{00000000-0005-0000-0000-0000FE6B0000}"/>
    <cellStyle name="Normal 2 3 2 4 9" xfId="27647" xr:uid="{00000000-0005-0000-0000-0000FF6B0000}"/>
    <cellStyle name="Normal 2 3 2 40" xfId="27648" xr:uid="{00000000-0005-0000-0000-0000006C0000}"/>
    <cellStyle name="Normal 2 3 2 41" xfId="27649" xr:uid="{00000000-0005-0000-0000-0000016C0000}"/>
    <cellStyle name="Normal 2 3 2 42" xfId="27650" xr:uid="{00000000-0005-0000-0000-0000026C0000}"/>
    <cellStyle name="Normal 2 3 2 43" xfId="27651" xr:uid="{00000000-0005-0000-0000-0000036C0000}"/>
    <cellStyle name="Normal 2 3 2 44" xfId="27652" xr:uid="{00000000-0005-0000-0000-0000046C0000}"/>
    <cellStyle name="Normal 2 3 2 45" xfId="27653" xr:uid="{00000000-0005-0000-0000-0000056C0000}"/>
    <cellStyle name="Normal 2 3 2 46" xfId="27654" xr:uid="{00000000-0005-0000-0000-0000066C0000}"/>
    <cellStyle name="Normal 2 3 2 47" xfId="27655" xr:uid="{00000000-0005-0000-0000-0000076C0000}"/>
    <cellStyle name="Normal 2 3 2 48" xfId="27656" xr:uid="{00000000-0005-0000-0000-0000086C0000}"/>
    <cellStyle name="Normal 2 3 2 5" xfId="27657" xr:uid="{00000000-0005-0000-0000-0000096C0000}"/>
    <cellStyle name="Normal 2 3 2 5 10" xfId="27658" xr:uid="{00000000-0005-0000-0000-00000A6C0000}"/>
    <cellStyle name="Normal 2 3 2 5 11" xfId="27659" xr:uid="{00000000-0005-0000-0000-00000B6C0000}"/>
    <cellStyle name="Normal 2 3 2 5 12" xfId="27660" xr:uid="{00000000-0005-0000-0000-00000C6C0000}"/>
    <cellStyle name="Normal 2 3 2 5 13" xfId="27661" xr:uid="{00000000-0005-0000-0000-00000D6C0000}"/>
    <cellStyle name="Normal 2 3 2 5 14" xfId="27662" xr:uid="{00000000-0005-0000-0000-00000E6C0000}"/>
    <cellStyle name="Normal 2 3 2 5 2" xfId="27663" xr:uid="{00000000-0005-0000-0000-00000F6C0000}"/>
    <cellStyle name="Normal 2 3 2 5 2 10" xfId="27664" xr:uid="{00000000-0005-0000-0000-0000106C0000}"/>
    <cellStyle name="Normal 2 3 2 5 2 2" xfId="27665" xr:uid="{00000000-0005-0000-0000-0000116C0000}"/>
    <cellStyle name="Normal 2 3 2 5 2 3" xfId="27666" xr:uid="{00000000-0005-0000-0000-0000126C0000}"/>
    <cellStyle name="Normal 2 3 2 5 2 4" xfId="27667" xr:uid="{00000000-0005-0000-0000-0000136C0000}"/>
    <cellStyle name="Normal 2 3 2 5 2 5" xfId="27668" xr:uid="{00000000-0005-0000-0000-0000146C0000}"/>
    <cellStyle name="Normal 2 3 2 5 2 6" xfId="27669" xr:uid="{00000000-0005-0000-0000-0000156C0000}"/>
    <cellStyle name="Normal 2 3 2 5 2 7" xfId="27670" xr:uid="{00000000-0005-0000-0000-0000166C0000}"/>
    <cellStyle name="Normal 2 3 2 5 2 8" xfId="27671" xr:uid="{00000000-0005-0000-0000-0000176C0000}"/>
    <cellStyle name="Normal 2 3 2 5 2 9" xfId="27672" xr:uid="{00000000-0005-0000-0000-0000186C0000}"/>
    <cellStyle name="Normal 2 3 2 5 3" xfId="27673" xr:uid="{00000000-0005-0000-0000-0000196C0000}"/>
    <cellStyle name="Normal 2 3 2 5 3 10" xfId="27674" xr:uid="{00000000-0005-0000-0000-00001A6C0000}"/>
    <cellStyle name="Normal 2 3 2 5 3 2" xfId="27675" xr:uid="{00000000-0005-0000-0000-00001B6C0000}"/>
    <cellStyle name="Normal 2 3 2 5 3 3" xfId="27676" xr:uid="{00000000-0005-0000-0000-00001C6C0000}"/>
    <cellStyle name="Normal 2 3 2 5 3 4" xfId="27677" xr:uid="{00000000-0005-0000-0000-00001D6C0000}"/>
    <cellStyle name="Normal 2 3 2 5 3 5" xfId="27678" xr:uid="{00000000-0005-0000-0000-00001E6C0000}"/>
    <cellStyle name="Normal 2 3 2 5 3 6" xfId="27679" xr:uid="{00000000-0005-0000-0000-00001F6C0000}"/>
    <cellStyle name="Normal 2 3 2 5 3 7" xfId="27680" xr:uid="{00000000-0005-0000-0000-0000206C0000}"/>
    <cellStyle name="Normal 2 3 2 5 3 8" xfId="27681" xr:uid="{00000000-0005-0000-0000-0000216C0000}"/>
    <cellStyle name="Normal 2 3 2 5 3 9" xfId="27682" xr:uid="{00000000-0005-0000-0000-0000226C0000}"/>
    <cellStyle name="Normal 2 3 2 5 4" xfId="27683" xr:uid="{00000000-0005-0000-0000-0000236C0000}"/>
    <cellStyle name="Normal 2 3 2 5 4 10" xfId="27684" xr:uid="{00000000-0005-0000-0000-0000246C0000}"/>
    <cellStyle name="Normal 2 3 2 5 4 2" xfId="27685" xr:uid="{00000000-0005-0000-0000-0000256C0000}"/>
    <cellStyle name="Normal 2 3 2 5 4 3" xfId="27686" xr:uid="{00000000-0005-0000-0000-0000266C0000}"/>
    <cellStyle name="Normal 2 3 2 5 4 4" xfId="27687" xr:uid="{00000000-0005-0000-0000-0000276C0000}"/>
    <cellStyle name="Normal 2 3 2 5 4 5" xfId="27688" xr:uid="{00000000-0005-0000-0000-0000286C0000}"/>
    <cellStyle name="Normal 2 3 2 5 4 6" xfId="27689" xr:uid="{00000000-0005-0000-0000-0000296C0000}"/>
    <cellStyle name="Normal 2 3 2 5 4 7" xfId="27690" xr:uid="{00000000-0005-0000-0000-00002A6C0000}"/>
    <cellStyle name="Normal 2 3 2 5 4 8" xfId="27691" xr:uid="{00000000-0005-0000-0000-00002B6C0000}"/>
    <cellStyle name="Normal 2 3 2 5 4 9" xfId="27692" xr:uid="{00000000-0005-0000-0000-00002C6C0000}"/>
    <cellStyle name="Normal 2 3 2 5 5" xfId="27693" xr:uid="{00000000-0005-0000-0000-00002D6C0000}"/>
    <cellStyle name="Normal 2 3 2 5 5 10" xfId="27694" xr:uid="{00000000-0005-0000-0000-00002E6C0000}"/>
    <cellStyle name="Normal 2 3 2 5 5 2" xfId="27695" xr:uid="{00000000-0005-0000-0000-00002F6C0000}"/>
    <cellStyle name="Normal 2 3 2 5 5 3" xfId="27696" xr:uid="{00000000-0005-0000-0000-0000306C0000}"/>
    <cellStyle name="Normal 2 3 2 5 5 4" xfId="27697" xr:uid="{00000000-0005-0000-0000-0000316C0000}"/>
    <cellStyle name="Normal 2 3 2 5 5 5" xfId="27698" xr:uid="{00000000-0005-0000-0000-0000326C0000}"/>
    <cellStyle name="Normal 2 3 2 5 5 6" xfId="27699" xr:uid="{00000000-0005-0000-0000-0000336C0000}"/>
    <cellStyle name="Normal 2 3 2 5 5 7" xfId="27700" xr:uid="{00000000-0005-0000-0000-0000346C0000}"/>
    <cellStyle name="Normal 2 3 2 5 5 8" xfId="27701" xr:uid="{00000000-0005-0000-0000-0000356C0000}"/>
    <cellStyle name="Normal 2 3 2 5 5 9" xfId="27702" xr:uid="{00000000-0005-0000-0000-0000366C0000}"/>
    <cellStyle name="Normal 2 3 2 5 6" xfId="27703" xr:uid="{00000000-0005-0000-0000-0000376C0000}"/>
    <cellStyle name="Normal 2 3 2 5 7" xfId="27704" xr:uid="{00000000-0005-0000-0000-0000386C0000}"/>
    <cellStyle name="Normal 2 3 2 5 8" xfId="27705" xr:uid="{00000000-0005-0000-0000-0000396C0000}"/>
    <cellStyle name="Normal 2 3 2 5 9" xfId="27706" xr:uid="{00000000-0005-0000-0000-00003A6C0000}"/>
    <cellStyle name="Normal 2 3 2 6" xfId="27707" xr:uid="{00000000-0005-0000-0000-00003B6C0000}"/>
    <cellStyle name="Normal 2 3 2 6 10" xfId="27708" xr:uid="{00000000-0005-0000-0000-00003C6C0000}"/>
    <cellStyle name="Normal 2 3 2 6 11" xfId="27709" xr:uid="{00000000-0005-0000-0000-00003D6C0000}"/>
    <cellStyle name="Normal 2 3 2 6 12" xfId="27710" xr:uid="{00000000-0005-0000-0000-00003E6C0000}"/>
    <cellStyle name="Normal 2 3 2 6 13" xfId="27711" xr:uid="{00000000-0005-0000-0000-00003F6C0000}"/>
    <cellStyle name="Normal 2 3 2 6 14" xfId="27712" xr:uid="{00000000-0005-0000-0000-0000406C0000}"/>
    <cellStyle name="Normal 2 3 2 6 2" xfId="27713" xr:uid="{00000000-0005-0000-0000-0000416C0000}"/>
    <cellStyle name="Normal 2 3 2 6 2 10" xfId="27714" xr:uid="{00000000-0005-0000-0000-0000426C0000}"/>
    <cellStyle name="Normal 2 3 2 6 2 2" xfId="27715" xr:uid="{00000000-0005-0000-0000-0000436C0000}"/>
    <cellStyle name="Normal 2 3 2 6 2 3" xfId="27716" xr:uid="{00000000-0005-0000-0000-0000446C0000}"/>
    <cellStyle name="Normal 2 3 2 6 2 4" xfId="27717" xr:uid="{00000000-0005-0000-0000-0000456C0000}"/>
    <cellStyle name="Normal 2 3 2 6 2 5" xfId="27718" xr:uid="{00000000-0005-0000-0000-0000466C0000}"/>
    <cellStyle name="Normal 2 3 2 6 2 6" xfId="27719" xr:uid="{00000000-0005-0000-0000-0000476C0000}"/>
    <cellStyle name="Normal 2 3 2 6 2 7" xfId="27720" xr:uid="{00000000-0005-0000-0000-0000486C0000}"/>
    <cellStyle name="Normal 2 3 2 6 2 8" xfId="27721" xr:uid="{00000000-0005-0000-0000-0000496C0000}"/>
    <cellStyle name="Normal 2 3 2 6 2 9" xfId="27722" xr:uid="{00000000-0005-0000-0000-00004A6C0000}"/>
    <cellStyle name="Normal 2 3 2 6 3" xfId="27723" xr:uid="{00000000-0005-0000-0000-00004B6C0000}"/>
    <cellStyle name="Normal 2 3 2 6 3 10" xfId="27724" xr:uid="{00000000-0005-0000-0000-00004C6C0000}"/>
    <cellStyle name="Normal 2 3 2 6 3 2" xfId="27725" xr:uid="{00000000-0005-0000-0000-00004D6C0000}"/>
    <cellStyle name="Normal 2 3 2 6 3 3" xfId="27726" xr:uid="{00000000-0005-0000-0000-00004E6C0000}"/>
    <cellStyle name="Normal 2 3 2 6 3 4" xfId="27727" xr:uid="{00000000-0005-0000-0000-00004F6C0000}"/>
    <cellStyle name="Normal 2 3 2 6 3 5" xfId="27728" xr:uid="{00000000-0005-0000-0000-0000506C0000}"/>
    <cellStyle name="Normal 2 3 2 6 3 6" xfId="27729" xr:uid="{00000000-0005-0000-0000-0000516C0000}"/>
    <cellStyle name="Normal 2 3 2 6 3 7" xfId="27730" xr:uid="{00000000-0005-0000-0000-0000526C0000}"/>
    <cellStyle name="Normal 2 3 2 6 3 8" xfId="27731" xr:uid="{00000000-0005-0000-0000-0000536C0000}"/>
    <cellStyle name="Normal 2 3 2 6 3 9" xfId="27732" xr:uid="{00000000-0005-0000-0000-0000546C0000}"/>
    <cellStyle name="Normal 2 3 2 6 4" xfId="27733" xr:uid="{00000000-0005-0000-0000-0000556C0000}"/>
    <cellStyle name="Normal 2 3 2 6 4 10" xfId="27734" xr:uid="{00000000-0005-0000-0000-0000566C0000}"/>
    <cellStyle name="Normal 2 3 2 6 4 2" xfId="27735" xr:uid="{00000000-0005-0000-0000-0000576C0000}"/>
    <cellStyle name="Normal 2 3 2 6 4 3" xfId="27736" xr:uid="{00000000-0005-0000-0000-0000586C0000}"/>
    <cellStyle name="Normal 2 3 2 6 4 4" xfId="27737" xr:uid="{00000000-0005-0000-0000-0000596C0000}"/>
    <cellStyle name="Normal 2 3 2 6 4 5" xfId="27738" xr:uid="{00000000-0005-0000-0000-00005A6C0000}"/>
    <cellStyle name="Normal 2 3 2 6 4 6" xfId="27739" xr:uid="{00000000-0005-0000-0000-00005B6C0000}"/>
    <cellStyle name="Normal 2 3 2 6 4 7" xfId="27740" xr:uid="{00000000-0005-0000-0000-00005C6C0000}"/>
    <cellStyle name="Normal 2 3 2 6 4 8" xfId="27741" xr:uid="{00000000-0005-0000-0000-00005D6C0000}"/>
    <cellStyle name="Normal 2 3 2 6 4 9" xfId="27742" xr:uid="{00000000-0005-0000-0000-00005E6C0000}"/>
    <cellStyle name="Normal 2 3 2 6 5" xfId="27743" xr:uid="{00000000-0005-0000-0000-00005F6C0000}"/>
    <cellStyle name="Normal 2 3 2 6 5 10" xfId="27744" xr:uid="{00000000-0005-0000-0000-0000606C0000}"/>
    <cellStyle name="Normal 2 3 2 6 5 2" xfId="27745" xr:uid="{00000000-0005-0000-0000-0000616C0000}"/>
    <cellStyle name="Normal 2 3 2 6 5 3" xfId="27746" xr:uid="{00000000-0005-0000-0000-0000626C0000}"/>
    <cellStyle name="Normal 2 3 2 6 5 4" xfId="27747" xr:uid="{00000000-0005-0000-0000-0000636C0000}"/>
    <cellStyle name="Normal 2 3 2 6 5 5" xfId="27748" xr:uid="{00000000-0005-0000-0000-0000646C0000}"/>
    <cellStyle name="Normal 2 3 2 6 5 6" xfId="27749" xr:uid="{00000000-0005-0000-0000-0000656C0000}"/>
    <cellStyle name="Normal 2 3 2 6 5 7" xfId="27750" xr:uid="{00000000-0005-0000-0000-0000666C0000}"/>
    <cellStyle name="Normal 2 3 2 6 5 8" xfId="27751" xr:uid="{00000000-0005-0000-0000-0000676C0000}"/>
    <cellStyle name="Normal 2 3 2 6 5 9" xfId="27752" xr:uid="{00000000-0005-0000-0000-0000686C0000}"/>
    <cellStyle name="Normal 2 3 2 6 6" xfId="27753" xr:uid="{00000000-0005-0000-0000-0000696C0000}"/>
    <cellStyle name="Normal 2 3 2 6 7" xfId="27754" xr:uid="{00000000-0005-0000-0000-00006A6C0000}"/>
    <cellStyle name="Normal 2 3 2 6 8" xfId="27755" xr:uid="{00000000-0005-0000-0000-00006B6C0000}"/>
    <cellStyle name="Normal 2 3 2 6 9" xfId="27756" xr:uid="{00000000-0005-0000-0000-00006C6C0000}"/>
    <cellStyle name="Normal 2 3 2 7" xfId="27757" xr:uid="{00000000-0005-0000-0000-00006D6C0000}"/>
    <cellStyle name="Normal 2 3 2 7 10" xfId="27758" xr:uid="{00000000-0005-0000-0000-00006E6C0000}"/>
    <cellStyle name="Normal 2 3 2 7 11" xfId="27759" xr:uid="{00000000-0005-0000-0000-00006F6C0000}"/>
    <cellStyle name="Normal 2 3 2 7 12" xfId="27760" xr:uid="{00000000-0005-0000-0000-0000706C0000}"/>
    <cellStyle name="Normal 2 3 2 7 13" xfId="27761" xr:uid="{00000000-0005-0000-0000-0000716C0000}"/>
    <cellStyle name="Normal 2 3 2 7 14" xfId="27762" xr:uid="{00000000-0005-0000-0000-0000726C0000}"/>
    <cellStyle name="Normal 2 3 2 7 2" xfId="27763" xr:uid="{00000000-0005-0000-0000-0000736C0000}"/>
    <cellStyle name="Normal 2 3 2 7 2 10" xfId="27764" xr:uid="{00000000-0005-0000-0000-0000746C0000}"/>
    <cellStyle name="Normal 2 3 2 7 2 2" xfId="27765" xr:uid="{00000000-0005-0000-0000-0000756C0000}"/>
    <cellStyle name="Normal 2 3 2 7 2 3" xfId="27766" xr:uid="{00000000-0005-0000-0000-0000766C0000}"/>
    <cellStyle name="Normal 2 3 2 7 2 4" xfId="27767" xr:uid="{00000000-0005-0000-0000-0000776C0000}"/>
    <cellStyle name="Normal 2 3 2 7 2 5" xfId="27768" xr:uid="{00000000-0005-0000-0000-0000786C0000}"/>
    <cellStyle name="Normal 2 3 2 7 2 6" xfId="27769" xr:uid="{00000000-0005-0000-0000-0000796C0000}"/>
    <cellStyle name="Normal 2 3 2 7 2 7" xfId="27770" xr:uid="{00000000-0005-0000-0000-00007A6C0000}"/>
    <cellStyle name="Normal 2 3 2 7 2 8" xfId="27771" xr:uid="{00000000-0005-0000-0000-00007B6C0000}"/>
    <cellStyle name="Normal 2 3 2 7 2 9" xfId="27772" xr:uid="{00000000-0005-0000-0000-00007C6C0000}"/>
    <cellStyle name="Normal 2 3 2 7 3" xfId="27773" xr:uid="{00000000-0005-0000-0000-00007D6C0000}"/>
    <cellStyle name="Normal 2 3 2 7 3 10" xfId="27774" xr:uid="{00000000-0005-0000-0000-00007E6C0000}"/>
    <cellStyle name="Normal 2 3 2 7 3 2" xfId="27775" xr:uid="{00000000-0005-0000-0000-00007F6C0000}"/>
    <cellStyle name="Normal 2 3 2 7 3 3" xfId="27776" xr:uid="{00000000-0005-0000-0000-0000806C0000}"/>
    <cellStyle name="Normal 2 3 2 7 3 4" xfId="27777" xr:uid="{00000000-0005-0000-0000-0000816C0000}"/>
    <cellStyle name="Normal 2 3 2 7 3 5" xfId="27778" xr:uid="{00000000-0005-0000-0000-0000826C0000}"/>
    <cellStyle name="Normal 2 3 2 7 3 6" xfId="27779" xr:uid="{00000000-0005-0000-0000-0000836C0000}"/>
    <cellStyle name="Normal 2 3 2 7 3 7" xfId="27780" xr:uid="{00000000-0005-0000-0000-0000846C0000}"/>
    <cellStyle name="Normal 2 3 2 7 3 8" xfId="27781" xr:uid="{00000000-0005-0000-0000-0000856C0000}"/>
    <cellStyle name="Normal 2 3 2 7 3 9" xfId="27782" xr:uid="{00000000-0005-0000-0000-0000866C0000}"/>
    <cellStyle name="Normal 2 3 2 7 4" xfId="27783" xr:uid="{00000000-0005-0000-0000-0000876C0000}"/>
    <cellStyle name="Normal 2 3 2 7 4 10" xfId="27784" xr:uid="{00000000-0005-0000-0000-0000886C0000}"/>
    <cellStyle name="Normal 2 3 2 7 4 2" xfId="27785" xr:uid="{00000000-0005-0000-0000-0000896C0000}"/>
    <cellStyle name="Normal 2 3 2 7 4 3" xfId="27786" xr:uid="{00000000-0005-0000-0000-00008A6C0000}"/>
    <cellStyle name="Normal 2 3 2 7 4 4" xfId="27787" xr:uid="{00000000-0005-0000-0000-00008B6C0000}"/>
    <cellStyle name="Normal 2 3 2 7 4 5" xfId="27788" xr:uid="{00000000-0005-0000-0000-00008C6C0000}"/>
    <cellStyle name="Normal 2 3 2 7 4 6" xfId="27789" xr:uid="{00000000-0005-0000-0000-00008D6C0000}"/>
    <cellStyle name="Normal 2 3 2 7 4 7" xfId="27790" xr:uid="{00000000-0005-0000-0000-00008E6C0000}"/>
    <cellStyle name="Normal 2 3 2 7 4 8" xfId="27791" xr:uid="{00000000-0005-0000-0000-00008F6C0000}"/>
    <cellStyle name="Normal 2 3 2 7 4 9" xfId="27792" xr:uid="{00000000-0005-0000-0000-0000906C0000}"/>
    <cellStyle name="Normal 2 3 2 7 5" xfId="27793" xr:uid="{00000000-0005-0000-0000-0000916C0000}"/>
    <cellStyle name="Normal 2 3 2 7 5 10" xfId="27794" xr:uid="{00000000-0005-0000-0000-0000926C0000}"/>
    <cellStyle name="Normal 2 3 2 7 5 2" xfId="27795" xr:uid="{00000000-0005-0000-0000-0000936C0000}"/>
    <cellStyle name="Normal 2 3 2 7 5 3" xfId="27796" xr:uid="{00000000-0005-0000-0000-0000946C0000}"/>
    <cellStyle name="Normal 2 3 2 7 5 4" xfId="27797" xr:uid="{00000000-0005-0000-0000-0000956C0000}"/>
    <cellStyle name="Normal 2 3 2 7 5 5" xfId="27798" xr:uid="{00000000-0005-0000-0000-0000966C0000}"/>
    <cellStyle name="Normal 2 3 2 7 5 6" xfId="27799" xr:uid="{00000000-0005-0000-0000-0000976C0000}"/>
    <cellStyle name="Normal 2 3 2 7 5 7" xfId="27800" xr:uid="{00000000-0005-0000-0000-0000986C0000}"/>
    <cellStyle name="Normal 2 3 2 7 5 8" xfId="27801" xr:uid="{00000000-0005-0000-0000-0000996C0000}"/>
    <cellStyle name="Normal 2 3 2 7 5 9" xfId="27802" xr:uid="{00000000-0005-0000-0000-00009A6C0000}"/>
    <cellStyle name="Normal 2 3 2 7 6" xfId="27803" xr:uid="{00000000-0005-0000-0000-00009B6C0000}"/>
    <cellStyle name="Normal 2 3 2 7 7" xfId="27804" xr:uid="{00000000-0005-0000-0000-00009C6C0000}"/>
    <cellStyle name="Normal 2 3 2 7 8" xfId="27805" xr:uid="{00000000-0005-0000-0000-00009D6C0000}"/>
    <cellStyle name="Normal 2 3 2 7 9" xfId="27806" xr:uid="{00000000-0005-0000-0000-00009E6C0000}"/>
    <cellStyle name="Normal 2 3 2 8" xfId="27807" xr:uid="{00000000-0005-0000-0000-00009F6C0000}"/>
    <cellStyle name="Normal 2 3 2 8 10" xfId="27808" xr:uid="{00000000-0005-0000-0000-0000A06C0000}"/>
    <cellStyle name="Normal 2 3 2 8 11" xfId="27809" xr:uid="{00000000-0005-0000-0000-0000A16C0000}"/>
    <cellStyle name="Normal 2 3 2 8 12" xfId="27810" xr:uid="{00000000-0005-0000-0000-0000A26C0000}"/>
    <cellStyle name="Normal 2 3 2 8 13" xfId="27811" xr:uid="{00000000-0005-0000-0000-0000A36C0000}"/>
    <cellStyle name="Normal 2 3 2 8 14" xfId="27812" xr:uid="{00000000-0005-0000-0000-0000A46C0000}"/>
    <cellStyle name="Normal 2 3 2 8 2" xfId="27813" xr:uid="{00000000-0005-0000-0000-0000A56C0000}"/>
    <cellStyle name="Normal 2 3 2 8 2 10" xfId="27814" xr:uid="{00000000-0005-0000-0000-0000A66C0000}"/>
    <cellStyle name="Normal 2 3 2 8 2 2" xfId="27815" xr:uid="{00000000-0005-0000-0000-0000A76C0000}"/>
    <cellStyle name="Normal 2 3 2 8 2 3" xfId="27816" xr:uid="{00000000-0005-0000-0000-0000A86C0000}"/>
    <cellStyle name="Normal 2 3 2 8 2 4" xfId="27817" xr:uid="{00000000-0005-0000-0000-0000A96C0000}"/>
    <cellStyle name="Normal 2 3 2 8 2 5" xfId="27818" xr:uid="{00000000-0005-0000-0000-0000AA6C0000}"/>
    <cellStyle name="Normal 2 3 2 8 2 6" xfId="27819" xr:uid="{00000000-0005-0000-0000-0000AB6C0000}"/>
    <cellStyle name="Normal 2 3 2 8 2 7" xfId="27820" xr:uid="{00000000-0005-0000-0000-0000AC6C0000}"/>
    <cellStyle name="Normal 2 3 2 8 2 8" xfId="27821" xr:uid="{00000000-0005-0000-0000-0000AD6C0000}"/>
    <cellStyle name="Normal 2 3 2 8 2 9" xfId="27822" xr:uid="{00000000-0005-0000-0000-0000AE6C0000}"/>
    <cellStyle name="Normal 2 3 2 8 3" xfId="27823" xr:uid="{00000000-0005-0000-0000-0000AF6C0000}"/>
    <cellStyle name="Normal 2 3 2 8 3 10" xfId="27824" xr:uid="{00000000-0005-0000-0000-0000B06C0000}"/>
    <cellStyle name="Normal 2 3 2 8 3 2" xfId="27825" xr:uid="{00000000-0005-0000-0000-0000B16C0000}"/>
    <cellStyle name="Normal 2 3 2 8 3 3" xfId="27826" xr:uid="{00000000-0005-0000-0000-0000B26C0000}"/>
    <cellStyle name="Normal 2 3 2 8 3 4" xfId="27827" xr:uid="{00000000-0005-0000-0000-0000B36C0000}"/>
    <cellStyle name="Normal 2 3 2 8 3 5" xfId="27828" xr:uid="{00000000-0005-0000-0000-0000B46C0000}"/>
    <cellStyle name="Normal 2 3 2 8 3 6" xfId="27829" xr:uid="{00000000-0005-0000-0000-0000B56C0000}"/>
    <cellStyle name="Normal 2 3 2 8 3 7" xfId="27830" xr:uid="{00000000-0005-0000-0000-0000B66C0000}"/>
    <cellStyle name="Normal 2 3 2 8 3 8" xfId="27831" xr:uid="{00000000-0005-0000-0000-0000B76C0000}"/>
    <cellStyle name="Normal 2 3 2 8 3 9" xfId="27832" xr:uid="{00000000-0005-0000-0000-0000B86C0000}"/>
    <cellStyle name="Normal 2 3 2 8 4" xfId="27833" xr:uid="{00000000-0005-0000-0000-0000B96C0000}"/>
    <cellStyle name="Normal 2 3 2 8 4 10" xfId="27834" xr:uid="{00000000-0005-0000-0000-0000BA6C0000}"/>
    <cellStyle name="Normal 2 3 2 8 4 2" xfId="27835" xr:uid="{00000000-0005-0000-0000-0000BB6C0000}"/>
    <cellStyle name="Normal 2 3 2 8 4 3" xfId="27836" xr:uid="{00000000-0005-0000-0000-0000BC6C0000}"/>
    <cellStyle name="Normal 2 3 2 8 4 4" xfId="27837" xr:uid="{00000000-0005-0000-0000-0000BD6C0000}"/>
    <cellStyle name="Normal 2 3 2 8 4 5" xfId="27838" xr:uid="{00000000-0005-0000-0000-0000BE6C0000}"/>
    <cellStyle name="Normal 2 3 2 8 4 6" xfId="27839" xr:uid="{00000000-0005-0000-0000-0000BF6C0000}"/>
    <cellStyle name="Normal 2 3 2 8 4 7" xfId="27840" xr:uid="{00000000-0005-0000-0000-0000C06C0000}"/>
    <cellStyle name="Normal 2 3 2 8 4 8" xfId="27841" xr:uid="{00000000-0005-0000-0000-0000C16C0000}"/>
    <cellStyle name="Normal 2 3 2 8 4 9" xfId="27842" xr:uid="{00000000-0005-0000-0000-0000C26C0000}"/>
    <cellStyle name="Normal 2 3 2 8 5" xfId="27843" xr:uid="{00000000-0005-0000-0000-0000C36C0000}"/>
    <cellStyle name="Normal 2 3 2 8 5 10" xfId="27844" xr:uid="{00000000-0005-0000-0000-0000C46C0000}"/>
    <cellStyle name="Normal 2 3 2 8 5 2" xfId="27845" xr:uid="{00000000-0005-0000-0000-0000C56C0000}"/>
    <cellStyle name="Normal 2 3 2 8 5 3" xfId="27846" xr:uid="{00000000-0005-0000-0000-0000C66C0000}"/>
    <cellStyle name="Normal 2 3 2 8 5 4" xfId="27847" xr:uid="{00000000-0005-0000-0000-0000C76C0000}"/>
    <cellStyle name="Normal 2 3 2 8 5 5" xfId="27848" xr:uid="{00000000-0005-0000-0000-0000C86C0000}"/>
    <cellStyle name="Normal 2 3 2 8 5 6" xfId="27849" xr:uid="{00000000-0005-0000-0000-0000C96C0000}"/>
    <cellStyle name="Normal 2 3 2 8 5 7" xfId="27850" xr:uid="{00000000-0005-0000-0000-0000CA6C0000}"/>
    <cellStyle name="Normal 2 3 2 8 5 8" xfId="27851" xr:uid="{00000000-0005-0000-0000-0000CB6C0000}"/>
    <cellStyle name="Normal 2 3 2 8 5 9" xfId="27852" xr:uid="{00000000-0005-0000-0000-0000CC6C0000}"/>
    <cellStyle name="Normal 2 3 2 8 6" xfId="27853" xr:uid="{00000000-0005-0000-0000-0000CD6C0000}"/>
    <cellStyle name="Normal 2 3 2 8 7" xfId="27854" xr:uid="{00000000-0005-0000-0000-0000CE6C0000}"/>
    <cellStyle name="Normal 2 3 2 8 8" xfId="27855" xr:uid="{00000000-0005-0000-0000-0000CF6C0000}"/>
    <cellStyle name="Normal 2 3 2 8 9" xfId="27856" xr:uid="{00000000-0005-0000-0000-0000D06C0000}"/>
    <cellStyle name="Normal 2 3 2 9" xfId="27857" xr:uid="{00000000-0005-0000-0000-0000D16C0000}"/>
    <cellStyle name="Normal 2 3 2 9 10" xfId="27858" xr:uid="{00000000-0005-0000-0000-0000D26C0000}"/>
    <cellStyle name="Normal 2 3 2 9 11" xfId="27859" xr:uid="{00000000-0005-0000-0000-0000D36C0000}"/>
    <cellStyle name="Normal 2 3 2 9 12" xfId="27860" xr:uid="{00000000-0005-0000-0000-0000D46C0000}"/>
    <cellStyle name="Normal 2 3 2 9 13" xfId="27861" xr:uid="{00000000-0005-0000-0000-0000D56C0000}"/>
    <cellStyle name="Normal 2 3 2 9 14" xfId="27862" xr:uid="{00000000-0005-0000-0000-0000D66C0000}"/>
    <cellStyle name="Normal 2 3 2 9 2" xfId="27863" xr:uid="{00000000-0005-0000-0000-0000D76C0000}"/>
    <cellStyle name="Normal 2 3 2 9 2 10" xfId="27864" xr:uid="{00000000-0005-0000-0000-0000D86C0000}"/>
    <cellStyle name="Normal 2 3 2 9 2 2" xfId="27865" xr:uid="{00000000-0005-0000-0000-0000D96C0000}"/>
    <cellStyle name="Normal 2 3 2 9 2 3" xfId="27866" xr:uid="{00000000-0005-0000-0000-0000DA6C0000}"/>
    <cellStyle name="Normal 2 3 2 9 2 4" xfId="27867" xr:uid="{00000000-0005-0000-0000-0000DB6C0000}"/>
    <cellStyle name="Normal 2 3 2 9 2 5" xfId="27868" xr:uid="{00000000-0005-0000-0000-0000DC6C0000}"/>
    <cellStyle name="Normal 2 3 2 9 2 6" xfId="27869" xr:uid="{00000000-0005-0000-0000-0000DD6C0000}"/>
    <cellStyle name="Normal 2 3 2 9 2 7" xfId="27870" xr:uid="{00000000-0005-0000-0000-0000DE6C0000}"/>
    <cellStyle name="Normal 2 3 2 9 2 8" xfId="27871" xr:uid="{00000000-0005-0000-0000-0000DF6C0000}"/>
    <cellStyle name="Normal 2 3 2 9 2 9" xfId="27872" xr:uid="{00000000-0005-0000-0000-0000E06C0000}"/>
    <cellStyle name="Normal 2 3 2 9 3" xfId="27873" xr:uid="{00000000-0005-0000-0000-0000E16C0000}"/>
    <cellStyle name="Normal 2 3 2 9 3 10" xfId="27874" xr:uid="{00000000-0005-0000-0000-0000E26C0000}"/>
    <cellStyle name="Normal 2 3 2 9 3 2" xfId="27875" xr:uid="{00000000-0005-0000-0000-0000E36C0000}"/>
    <cellStyle name="Normal 2 3 2 9 3 3" xfId="27876" xr:uid="{00000000-0005-0000-0000-0000E46C0000}"/>
    <cellStyle name="Normal 2 3 2 9 3 4" xfId="27877" xr:uid="{00000000-0005-0000-0000-0000E56C0000}"/>
    <cellStyle name="Normal 2 3 2 9 3 5" xfId="27878" xr:uid="{00000000-0005-0000-0000-0000E66C0000}"/>
    <cellStyle name="Normal 2 3 2 9 3 6" xfId="27879" xr:uid="{00000000-0005-0000-0000-0000E76C0000}"/>
    <cellStyle name="Normal 2 3 2 9 3 7" xfId="27880" xr:uid="{00000000-0005-0000-0000-0000E86C0000}"/>
    <cellStyle name="Normal 2 3 2 9 3 8" xfId="27881" xr:uid="{00000000-0005-0000-0000-0000E96C0000}"/>
    <cellStyle name="Normal 2 3 2 9 3 9" xfId="27882" xr:uid="{00000000-0005-0000-0000-0000EA6C0000}"/>
    <cellStyle name="Normal 2 3 2 9 4" xfId="27883" xr:uid="{00000000-0005-0000-0000-0000EB6C0000}"/>
    <cellStyle name="Normal 2 3 2 9 4 10" xfId="27884" xr:uid="{00000000-0005-0000-0000-0000EC6C0000}"/>
    <cellStyle name="Normal 2 3 2 9 4 2" xfId="27885" xr:uid="{00000000-0005-0000-0000-0000ED6C0000}"/>
    <cellStyle name="Normal 2 3 2 9 4 3" xfId="27886" xr:uid="{00000000-0005-0000-0000-0000EE6C0000}"/>
    <cellStyle name="Normal 2 3 2 9 4 4" xfId="27887" xr:uid="{00000000-0005-0000-0000-0000EF6C0000}"/>
    <cellStyle name="Normal 2 3 2 9 4 5" xfId="27888" xr:uid="{00000000-0005-0000-0000-0000F06C0000}"/>
    <cellStyle name="Normal 2 3 2 9 4 6" xfId="27889" xr:uid="{00000000-0005-0000-0000-0000F16C0000}"/>
    <cellStyle name="Normal 2 3 2 9 4 7" xfId="27890" xr:uid="{00000000-0005-0000-0000-0000F26C0000}"/>
    <cellStyle name="Normal 2 3 2 9 4 8" xfId="27891" xr:uid="{00000000-0005-0000-0000-0000F36C0000}"/>
    <cellStyle name="Normal 2 3 2 9 4 9" xfId="27892" xr:uid="{00000000-0005-0000-0000-0000F46C0000}"/>
    <cellStyle name="Normal 2 3 2 9 5" xfId="27893" xr:uid="{00000000-0005-0000-0000-0000F56C0000}"/>
    <cellStyle name="Normal 2 3 2 9 5 10" xfId="27894" xr:uid="{00000000-0005-0000-0000-0000F66C0000}"/>
    <cellStyle name="Normal 2 3 2 9 5 2" xfId="27895" xr:uid="{00000000-0005-0000-0000-0000F76C0000}"/>
    <cellStyle name="Normal 2 3 2 9 5 3" xfId="27896" xr:uid="{00000000-0005-0000-0000-0000F86C0000}"/>
    <cellStyle name="Normal 2 3 2 9 5 4" xfId="27897" xr:uid="{00000000-0005-0000-0000-0000F96C0000}"/>
    <cellStyle name="Normal 2 3 2 9 5 5" xfId="27898" xr:uid="{00000000-0005-0000-0000-0000FA6C0000}"/>
    <cellStyle name="Normal 2 3 2 9 5 6" xfId="27899" xr:uid="{00000000-0005-0000-0000-0000FB6C0000}"/>
    <cellStyle name="Normal 2 3 2 9 5 7" xfId="27900" xr:uid="{00000000-0005-0000-0000-0000FC6C0000}"/>
    <cellStyle name="Normal 2 3 2 9 5 8" xfId="27901" xr:uid="{00000000-0005-0000-0000-0000FD6C0000}"/>
    <cellStyle name="Normal 2 3 2 9 5 9" xfId="27902" xr:uid="{00000000-0005-0000-0000-0000FE6C0000}"/>
    <cellStyle name="Normal 2 3 2 9 6" xfId="27903" xr:uid="{00000000-0005-0000-0000-0000FF6C0000}"/>
    <cellStyle name="Normal 2 3 2 9 7" xfId="27904" xr:uid="{00000000-0005-0000-0000-0000006D0000}"/>
    <cellStyle name="Normal 2 3 2 9 8" xfId="27905" xr:uid="{00000000-0005-0000-0000-0000016D0000}"/>
    <cellStyle name="Normal 2 3 2 9 9" xfId="27906" xr:uid="{00000000-0005-0000-0000-0000026D0000}"/>
    <cellStyle name="Normal 2 3 20" xfId="27907" xr:uid="{00000000-0005-0000-0000-0000036D0000}"/>
    <cellStyle name="Normal 2 3 20 10" xfId="27908" xr:uid="{00000000-0005-0000-0000-0000046D0000}"/>
    <cellStyle name="Normal 2 3 20 11" xfId="27909" xr:uid="{00000000-0005-0000-0000-0000056D0000}"/>
    <cellStyle name="Normal 2 3 20 12" xfId="27910" xr:uid="{00000000-0005-0000-0000-0000066D0000}"/>
    <cellStyle name="Normal 2 3 20 13" xfId="27911" xr:uid="{00000000-0005-0000-0000-0000076D0000}"/>
    <cellStyle name="Normal 2 3 20 14" xfId="27912" xr:uid="{00000000-0005-0000-0000-0000086D0000}"/>
    <cellStyle name="Normal 2 3 20 2" xfId="27913" xr:uid="{00000000-0005-0000-0000-0000096D0000}"/>
    <cellStyle name="Normal 2 3 20 2 10" xfId="27914" xr:uid="{00000000-0005-0000-0000-00000A6D0000}"/>
    <cellStyle name="Normal 2 3 20 2 2" xfId="27915" xr:uid="{00000000-0005-0000-0000-00000B6D0000}"/>
    <cellStyle name="Normal 2 3 20 2 3" xfId="27916" xr:uid="{00000000-0005-0000-0000-00000C6D0000}"/>
    <cellStyle name="Normal 2 3 20 2 4" xfId="27917" xr:uid="{00000000-0005-0000-0000-00000D6D0000}"/>
    <cellStyle name="Normal 2 3 20 2 5" xfId="27918" xr:uid="{00000000-0005-0000-0000-00000E6D0000}"/>
    <cellStyle name="Normal 2 3 20 2 6" xfId="27919" xr:uid="{00000000-0005-0000-0000-00000F6D0000}"/>
    <cellStyle name="Normal 2 3 20 2 7" xfId="27920" xr:uid="{00000000-0005-0000-0000-0000106D0000}"/>
    <cellStyle name="Normal 2 3 20 2 8" xfId="27921" xr:uid="{00000000-0005-0000-0000-0000116D0000}"/>
    <cellStyle name="Normal 2 3 20 2 9" xfId="27922" xr:uid="{00000000-0005-0000-0000-0000126D0000}"/>
    <cellStyle name="Normal 2 3 20 3" xfId="27923" xr:uid="{00000000-0005-0000-0000-0000136D0000}"/>
    <cellStyle name="Normal 2 3 20 3 10" xfId="27924" xr:uid="{00000000-0005-0000-0000-0000146D0000}"/>
    <cellStyle name="Normal 2 3 20 3 2" xfId="27925" xr:uid="{00000000-0005-0000-0000-0000156D0000}"/>
    <cellStyle name="Normal 2 3 20 3 3" xfId="27926" xr:uid="{00000000-0005-0000-0000-0000166D0000}"/>
    <cellStyle name="Normal 2 3 20 3 4" xfId="27927" xr:uid="{00000000-0005-0000-0000-0000176D0000}"/>
    <cellStyle name="Normal 2 3 20 3 5" xfId="27928" xr:uid="{00000000-0005-0000-0000-0000186D0000}"/>
    <cellStyle name="Normal 2 3 20 3 6" xfId="27929" xr:uid="{00000000-0005-0000-0000-0000196D0000}"/>
    <cellStyle name="Normal 2 3 20 3 7" xfId="27930" xr:uid="{00000000-0005-0000-0000-00001A6D0000}"/>
    <cellStyle name="Normal 2 3 20 3 8" xfId="27931" xr:uid="{00000000-0005-0000-0000-00001B6D0000}"/>
    <cellStyle name="Normal 2 3 20 3 9" xfId="27932" xr:uid="{00000000-0005-0000-0000-00001C6D0000}"/>
    <cellStyle name="Normal 2 3 20 4" xfId="27933" xr:uid="{00000000-0005-0000-0000-00001D6D0000}"/>
    <cellStyle name="Normal 2 3 20 4 10" xfId="27934" xr:uid="{00000000-0005-0000-0000-00001E6D0000}"/>
    <cellStyle name="Normal 2 3 20 4 2" xfId="27935" xr:uid="{00000000-0005-0000-0000-00001F6D0000}"/>
    <cellStyle name="Normal 2 3 20 4 3" xfId="27936" xr:uid="{00000000-0005-0000-0000-0000206D0000}"/>
    <cellStyle name="Normal 2 3 20 4 4" xfId="27937" xr:uid="{00000000-0005-0000-0000-0000216D0000}"/>
    <cellStyle name="Normal 2 3 20 4 5" xfId="27938" xr:uid="{00000000-0005-0000-0000-0000226D0000}"/>
    <cellStyle name="Normal 2 3 20 4 6" xfId="27939" xr:uid="{00000000-0005-0000-0000-0000236D0000}"/>
    <cellStyle name="Normal 2 3 20 4 7" xfId="27940" xr:uid="{00000000-0005-0000-0000-0000246D0000}"/>
    <cellStyle name="Normal 2 3 20 4 8" xfId="27941" xr:uid="{00000000-0005-0000-0000-0000256D0000}"/>
    <cellStyle name="Normal 2 3 20 4 9" xfId="27942" xr:uid="{00000000-0005-0000-0000-0000266D0000}"/>
    <cellStyle name="Normal 2 3 20 5" xfId="27943" xr:uid="{00000000-0005-0000-0000-0000276D0000}"/>
    <cellStyle name="Normal 2 3 20 5 10" xfId="27944" xr:uid="{00000000-0005-0000-0000-0000286D0000}"/>
    <cellStyle name="Normal 2 3 20 5 2" xfId="27945" xr:uid="{00000000-0005-0000-0000-0000296D0000}"/>
    <cellStyle name="Normal 2 3 20 5 3" xfId="27946" xr:uid="{00000000-0005-0000-0000-00002A6D0000}"/>
    <cellStyle name="Normal 2 3 20 5 4" xfId="27947" xr:uid="{00000000-0005-0000-0000-00002B6D0000}"/>
    <cellStyle name="Normal 2 3 20 5 5" xfId="27948" xr:uid="{00000000-0005-0000-0000-00002C6D0000}"/>
    <cellStyle name="Normal 2 3 20 5 6" xfId="27949" xr:uid="{00000000-0005-0000-0000-00002D6D0000}"/>
    <cellStyle name="Normal 2 3 20 5 7" xfId="27950" xr:uid="{00000000-0005-0000-0000-00002E6D0000}"/>
    <cellStyle name="Normal 2 3 20 5 8" xfId="27951" xr:uid="{00000000-0005-0000-0000-00002F6D0000}"/>
    <cellStyle name="Normal 2 3 20 5 9" xfId="27952" xr:uid="{00000000-0005-0000-0000-0000306D0000}"/>
    <cellStyle name="Normal 2 3 20 6" xfId="27953" xr:uid="{00000000-0005-0000-0000-0000316D0000}"/>
    <cellStyle name="Normal 2 3 20 7" xfId="27954" xr:uid="{00000000-0005-0000-0000-0000326D0000}"/>
    <cellStyle name="Normal 2 3 20 8" xfId="27955" xr:uid="{00000000-0005-0000-0000-0000336D0000}"/>
    <cellStyle name="Normal 2 3 20 9" xfId="27956" xr:uid="{00000000-0005-0000-0000-0000346D0000}"/>
    <cellStyle name="Normal 2 3 21" xfId="27957" xr:uid="{00000000-0005-0000-0000-0000356D0000}"/>
    <cellStyle name="Normal 2 3 21 10" xfId="27958" xr:uid="{00000000-0005-0000-0000-0000366D0000}"/>
    <cellStyle name="Normal 2 3 21 11" xfId="27959" xr:uid="{00000000-0005-0000-0000-0000376D0000}"/>
    <cellStyle name="Normal 2 3 21 12" xfId="27960" xr:uid="{00000000-0005-0000-0000-0000386D0000}"/>
    <cellStyle name="Normal 2 3 21 13" xfId="27961" xr:uid="{00000000-0005-0000-0000-0000396D0000}"/>
    <cellStyle name="Normal 2 3 21 14" xfId="27962" xr:uid="{00000000-0005-0000-0000-00003A6D0000}"/>
    <cellStyle name="Normal 2 3 21 2" xfId="27963" xr:uid="{00000000-0005-0000-0000-00003B6D0000}"/>
    <cellStyle name="Normal 2 3 21 2 10" xfId="27964" xr:uid="{00000000-0005-0000-0000-00003C6D0000}"/>
    <cellStyle name="Normal 2 3 21 2 2" xfId="27965" xr:uid="{00000000-0005-0000-0000-00003D6D0000}"/>
    <cellStyle name="Normal 2 3 21 2 3" xfId="27966" xr:uid="{00000000-0005-0000-0000-00003E6D0000}"/>
    <cellStyle name="Normal 2 3 21 2 4" xfId="27967" xr:uid="{00000000-0005-0000-0000-00003F6D0000}"/>
    <cellStyle name="Normal 2 3 21 2 5" xfId="27968" xr:uid="{00000000-0005-0000-0000-0000406D0000}"/>
    <cellStyle name="Normal 2 3 21 2 6" xfId="27969" xr:uid="{00000000-0005-0000-0000-0000416D0000}"/>
    <cellStyle name="Normal 2 3 21 2 7" xfId="27970" xr:uid="{00000000-0005-0000-0000-0000426D0000}"/>
    <cellStyle name="Normal 2 3 21 2 8" xfId="27971" xr:uid="{00000000-0005-0000-0000-0000436D0000}"/>
    <cellStyle name="Normal 2 3 21 2 9" xfId="27972" xr:uid="{00000000-0005-0000-0000-0000446D0000}"/>
    <cellStyle name="Normal 2 3 21 3" xfId="27973" xr:uid="{00000000-0005-0000-0000-0000456D0000}"/>
    <cellStyle name="Normal 2 3 21 3 10" xfId="27974" xr:uid="{00000000-0005-0000-0000-0000466D0000}"/>
    <cellStyle name="Normal 2 3 21 3 2" xfId="27975" xr:uid="{00000000-0005-0000-0000-0000476D0000}"/>
    <cellStyle name="Normal 2 3 21 3 3" xfId="27976" xr:uid="{00000000-0005-0000-0000-0000486D0000}"/>
    <cellStyle name="Normal 2 3 21 3 4" xfId="27977" xr:uid="{00000000-0005-0000-0000-0000496D0000}"/>
    <cellStyle name="Normal 2 3 21 3 5" xfId="27978" xr:uid="{00000000-0005-0000-0000-00004A6D0000}"/>
    <cellStyle name="Normal 2 3 21 3 6" xfId="27979" xr:uid="{00000000-0005-0000-0000-00004B6D0000}"/>
    <cellStyle name="Normal 2 3 21 3 7" xfId="27980" xr:uid="{00000000-0005-0000-0000-00004C6D0000}"/>
    <cellStyle name="Normal 2 3 21 3 8" xfId="27981" xr:uid="{00000000-0005-0000-0000-00004D6D0000}"/>
    <cellStyle name="Normal 2 3 21 3 9" xfId="27982" xr:uid="{00000000-0005-0000-0000-00004E6D0000}"/>
    <cellStyle name="Normal 2 3 21 4" xfId="27983" xr:uid="{00000000-0005-0000-0000-00004F6D0000}"/>
    <cellStyle name="Normal 2 3 21 4 10" xfId="27984" xr:uid="{00000000-0005-0000-0000-0000506D0000}"/>
    <cellStyle name="Normal 2 3 21 4 2" xfId="27985" xr:uid="{00000000-0005-0000-0000-0000516D0000}"/>
    <cellStyle name="Normal 2 3 21 4 3" xfId="27986" xr:uid="{00000000-0005-0000-0000-0000526D0000}"/>
    <cellStyle name="Normal 2 3 21 4 4" xfId="27987" xr:uid="{00000000-0005-0000-0000-0000536D0000}"/>
    <cellStyle name="Normal 2 3 21 4 5" xfId="27988" xr:uid="{00000000-0005-0000-0000-0000546D0000}"/>
    <cellStyle name="Normal 2 3 21 4 6" xfId="27989" xr:uid="{00000000-0005-0000-0000-0000556D0000}"/>
    <cellStyle name="Normal 2 3 21 4 7" xfId="27990" xr:uid="{00000000-0005-0000-0000-0000566D0000}"/>
    <cellStyle name="Normal 2 3 21 4 8" xfId="27991" xr:uid="{00000000-0005-0000-0000-0000576D0000}"/>
    <cellStyle name="Normal 2 3 21 4 9" xfId="27992" xr:uid="{00000000-0005-0000-0000-0000586D0000}"/>
    <cellStyle name="Normal 2 3 21 5" xfId="27993" xr:uid="{00000000-0005-0000-0000-0000596D0000}"/>
    <cellStyle name="Normal 2 3 21 5 10" xfId="27994" xr:uid="{00000000-0005-0000-0000-00005A6D0000}"/>
    <cellStyle name="Normal 2 3 21 5 2" xfId="27995" xr:uid="{00000000-0005-0000-0000-00005B6D0000}"/>
    <cellStyle name="Normal 2 3 21 5 3" xfId="27996" xr:uid="{00000000-0005-0000-0000-00005C6D0000}"/>
    <cellStyle name="Normal 2 3 21 5 4" xfId="27997" xr:uid="{00000000-0005-0000-0000-00005D6D0000}"/>
    <cellStyle name="Normal 2 3 21 5 5" xfId="27998" xr:uid="{00000000-0005-0000-0000-00005E6D0000}"/>
    <cellStyle name="Normal 2 3 21 5 6" xfId="27999" xr:uid="{00000000-0005-0000-0000-00005F6D0000}"/>
    <cellStyle name="Normal 2 3 21 5 7" xfId="28000" xr:uid="{00000000-0005-0000-0000-0000606D0000}"/>
    <cellStyle name="Normal 2 3 21 5 8" xfId="28001" xr:uid="{00000000-0005-0000-0000-0000616D0000}"/>
    <cellStyle name="Normal 2 3 21 5 9" xfId="28002" xr:uid="{00000000-0005-0000-0000-0000626D0000}"/>
    <cellStyle name="Normal 2 3 21 6" xfId="28003" xr:uid="{00000000-0005-0000-0000-0000636D0000}"/>
    <cellStyle name="Normal 2 3 21 7" xfId="28004" xr:uid="{00000000-0005-0000-0000-0000646D0000}"/>
    <cellStyle name="Normal 2 3 21 8" xfId="28005" xr:uid="{00000000-0005-0000-0000-0000656D0000}"/>
    <cellStyle name="Normal 2 3 21 9" xfId="28006" xr:uid="{00000000-0005-0000-0000-0000666D0000}"/>
    <cellStyle name="Normal 2 3 22" xfId="28007" xr:uid="{00000000-0005-0000-0000-0000676D0000}"/>
    <cellStyle name="Normal 2 3 22 10" xfId="28008" xr:uid="{00000000-0005-0000-0000-0000686D0000}"/>
    <cellStyle name="Normal 2 3 22 11" xfId="28009" xr:uid="{00000000-0005-0000-0000-0000696D0000}"/>
    <cellStyle name="Normal 2 3 22 12" xfId="28010" xr:uid="{00000000-0005-0000-0000-00006A6D0000}"/>
    <cellStyle name="Normal 2 3 22 13" xfId="28011" xr:uid="{00000000-0005-0000-0000-00006B6D0000}"/>
    <cellStyle name="Normal 2 3 22 14" xfId="28012" xr:uid="{00000000-0005-0000-0000-00006C6D0000}"/>
    <cellStyle name="Normal 2 3 22 2" xfId="28013" xr:uid="{00000000-0005-0000-0000-00006D6D0000}"/>
    <cellStyle name="Normal 2 3 22 2 10" xfId="28014" xr:uid="{00000000-0005-0000-0000-00006E6D0000}"/>
    <cellStyle name="Normal 2 3 22 2 2" xfId="28015" xr:uid="{00000000-0005-0000-0000-00006F6D0000}"/>
    <cellStyle name="Normal 2 3 22 2 3" xfId="28016" xr:uid="{00000000-0005-0000-0000-0000706D0000}"/>
    <cellStyle name="Normal 2 3 22 2 4" xfId="28017" xr:uid="{00000000-0005-0000-0000-0000716D0000}"/>
    <cellStyle name="Normal 2 3 22 2 5" xfId="28018" xr:uid="{00000000-0005-0000-0000-0000726D0000}"/>
    <cellStyle name="Normal 2 3 22 2 6" xfId="28019" xr:uid="{00000000-0005-0000-0000-0000736D0000}"/>
    <cellStyle name="Normal 2 3 22 2 7" xfId="28020" xr:uid="{00000000-0005-0000-0000-0000746D0000}"/>
    <cellStyle name="Normal 2 3 22 2 8" xfId="28021" xr:uid="{00000000-0005-0000-0000-0000756D0000}"/>
    <cellStyle name="Normal 2 3 22 2 9" xfId="28022" xr:uid="{00000000-0005-0000-0000-0000766D0000}"/>
    <cellStyle name="Normal 2 3 22 3" xfId="28023" xr:uid="{00000000-0005-0000-0000-0000776D0000}"/>
    <cellStyle name="Normal 2 3 22 3 10" xfId="28024" xr:uid="{00000000-0005-0000-0000-0000786D0000}"/>
    <cellStyle name="Normal 2 3 22 3 2" xfId="28025" xr:uid="{00000000-0005-0000-0000-0000796D0000}"/>
    <cellStyle name="Normal 2 3 22 3 3" xfId="28026" xr:uid="{00000000-0005-0000-0000-00007A6D0000}"/>
    <cellStyle name="Normal 2 3 22 3 4" xfId="28027" xr:uid="{00000000-0005-0000-0000-00007B6D0000}"/>
    <cellStyle name="Normal 2 3 22 3 5" xfId="28028" xr:uid="{00000000-0005-0000-0000-00007C6D0000}"/>
    <cellStyle name="Normal 2 3 22 3 6" xfId="28029" xr:uid="{00000000-0005-0000-0000-00007D6D0000}"/>
    <cellStyle name="Normal 2 3 22 3 7" xfId="28030" xr:uid="{00000000-0005-0000-0000-00007E6D0000}"/>
    <cellStyle name="Normal 2 3 22 3 8" xfId="28031" xr:uid="{00000000-0005-0000-0000-00007F6D0000}"/>
    <cellStyle name="Normal 2 3 22 3 9" xfId="28032" xr:uid="{00000000-0005-0000-0000-0000806D0000}"/>
    <cellStyle name="Normal 2 3 22 4" xfId="28033" xr:uid="{00000000-0005-0000-0000-0000816D0000}"/>
    <cellStyle name="Normal 2 3 22 4 10" xfId="28034" xr:uid="{00000000-0005-0000-0000-0000826D0000}"/>
    <cellStyle name="Normal 2 3 22 4 2" xfId="28035" xr:uid="{00000000-0005-0000-0000-0000836D0000}"/>
    <cellStyle name="Normal 2 3 22 4 3" xfId="28036" xr:uid="{00000000-0005-0000-0000-0000846D0000}"/>
    <cellStyle name="Normal 2 3 22 4 4" xfId="28037" xr:uid="{00000000-0005-0000-0000-0000856D0000}"/>
    <cellStyle name="Normal 2 3 22 4 5" xfId="28038" xr:uid="{00000000-0005-0000-0000-0000866D0000}"/>
    <cellStyle name="Normal 2 3 22 4 6" xfId="28039" xr:uid="{00000000-0005-0000-0000-0000876D0000}"/>
    <cellStyle name="Normal 2 3 22 4 7" xfId="28040" xr:uid="{00000000-0005-0000-0000-0000886D0000}"/>
    <cellStyle name="Normal 2 3 22 4 8" xfId="28041" xr:uid="{00000000-0005-0000-0000-0000896D0000}"/>
    <cellStyle name="Normal 2 3 22 4 9" xfId="28042" xr:uid="{00000000-0005-0000-0000-00008A6D0000}"/>
    <cellStyle name="Normal 2 3 22 5" xfId="28043" xr:uid="{00000000-0005-0000-0000-00008B6D0000}"/>
    <cellStyle name="Normal 2 3 22 5 10" xfId="28044" xr:uid="{00000000-0005-0000-0000-00008C6D0000}"/>
    <cellStyle name="Normal 2 3 22 5 2" xfId="28045" xr:uid="{00000000-0005-0000-0000-00008D6D0000}"/>
    <cellStyle name="Normal 2 3 22 5 3" xfId="28046" xr:uid="{00000000-0005-0000-0000-00008E6D0000}"/>
    <cellStyle name="Normal 2 3 22 5 4" xfId="28047" xr:uid="{00000000-0005-0000-0000-00008F6D0000}"/>
    <cellStyle name="Normal 2 3 22 5 5" xfId="28048" xr:uid="{00000000-0005-0000-0000-0000906D0000}"/>
    <cellStyle name="Normal 2 3 22 5 6" xfId="28049" xr:uid="{00000000-0005-0000-0000-0000916D0000}"/>
    <cellStyle name="Normal 2 3 22 5 7" xfId="28050" xr:uid="{00000000-0005-0000-0000-0000926D0000}"/>
    <cellStyle name="Normal 2 3 22 5 8" xfId="28051" xr:uid="{00000000-0005-0000-0000-0000936D0000}"/>
    <cellStyle name="Normal 2 3 22 5 9" xfId="28052" xr:uid="{00000000-0005-0000-0000-0000946D0000}"/>
    <cellStyle name="Normal 2 3 22 6" xfId="28053" xr:uid="{00000000-0005-0000-0000-0000956D0000}"/>
    <cellStyle name="Normal 2 3 22 7" xfId="28054" xr:uid="{00000000-0005-0000-0000-0000966D0000}"/>
    <cellStyle name="Normal 2 3 22 8" xfId="28055" xr:uid="{00000000-0005-0000-0000-0000976D0000}"/>
    <cellStyle name="Normal 2 3 22 9" xfId="28056" xr:uid="{00000000-0005-0000-0000-0000986D0000}"/>
    <cellStyle name="Normal 2 3 23" xfId="28057" xr:uid="{00000000-0005-0000-0000-0000996D0000}"/>
    <cellStyle name="Normal 2 3 23 10" xfId="28058" xr:uid="{00000000-0005-0000-0000-00009A6D0000}"/>
    <cellStyle name="Normal 2 3 23 11" xfId="28059" xr:uid="{00000000-0005-0000-0000-00009B6D0000}"/>
    <cellStyle name="Normal 2 3 23 12" xfId="28060" xr:uid="{00000000-0005-0000-0000-00009C6D0000}"/>
    <cellStyle name="Normal 2 3 23 13" xfId="28061" xr:uid="{00000000-0005-0000-0000-00009D6D0000}"/>
    <cellStyle name="Normal 2 3 23 14" xfId="28062" xr:uid="{00000000-0005-0000-0000-00009E6D0000}"/>
    <cellStyle name="Normal 2 3 23 2" xfId="28063" xr:uid="{00000000-0005-0000-0000-00009F6D0000}"/>
    <cellStyle name="Normal 2 3 23 2 10" xfId="28064" xr:uid="{00000000-0005-0000-0000-0000A06D0000}"/>
    <cellStyle name="Normal 2 3 23 2 2" xfId="28065" xr:uid="{00000000-0005-0000-0000-0000A16D0000}"/>
    <cellStyle name="Normal 2 3 23 2 3" xfId="28066" xr:uid="{00000000-0005-0000-0000-0000A26D0000}"/>
    <cellStyle name="Normal 2 3 23 2 4" xfId="28067" xr:uid="{00000000-0005-0000-0000-0000A36D0000}"/>
    <cellStyle name="Normal 2 3 23 2 5" xfId="28068" xr:uid="{00000000-0005-0000-0000-0000A46D0000}"/>
    <cellStyle name="Normal 2 3 23 2 6" xfId="28069" xr:uid="{00000000-0005-0000-0000-0000A56D0000}"/>
    <cellStyle name="Normal 2 3 23 2 7" xfId="28070" xr:uid="{00000000-0005-0000-0000-0000A66D0000}"/>
    <cellStyle name="Normal 2 3 23 2 8" xfId="28071" xr:uid="{00000000-0005-0000-0000-0000A76D0000}"/>
    <cellStyle name="Normal 2 3 23 2 9" xfId="28072" xr:uid="{00000000-0005-0000-0000-0000A86D0000}"/>
    <cellStyle name="Normal 2 3 23 3" xfId="28073" xr:uid="{00000000-0005-0000-0000-0000A96D0000}"/>
    <cellStyle name="Normal 2 3 23 3 10" xfId="28074" xr:uid="{00000000-0005-0000-0000-0000AA6D0000}"/>
    <cellStyle name="Normal 2 3 23 3 2" xfId="28075" xr:uid="{00000000-0005-0000-0000-0000AB6D0000}"/>
    <cellStyle name="Normal 2 3 23 3 3" xfId="28076" xr:uid="{00000000-0005-0000-0000-0000AC6D0000}"/>
    <cellStyle name="Normal 2 3 23 3 4" xfId="28077" xr:uid="{00000000-0005-0000-0000-0000AD6D0000}"/>
    <cellStyle name="Normal 2 3 23 3 5" xfId="28078" xr:uid="{00000000-0005-0000-0000-0000AE6D0000}"/>
    <cellStyle name="Normal 2 3 23 3 6" xfId="28079" xr:uid="{00000000-0005-0000-0000-0000AF6D0000}"/>
    <cellStyle name="Normal 2 3 23 3 7" xfId="28080" xr:uid="{00000000-0005-0000-0000-0000B06D0000}"/>
    <cellStyle name="Normal 2 3 23 3 8" xfId="28081" xr:uid="{00000000-0005-0000-0000-0000B16D0000}"/>
    <cellStyle name="Normal 2 3 23 3 9" xfId="28082" xr:uid="{00000000-0005-0000-0000-0000B26D0000}"/>
    <cellStyle name="Normal 2 3 23 4" xfId="28083" xr:uid="{00000000-0005-0000-0000-0000B36D0000}"/>
    <cellStyle name="Normal 2 3 23 4 10" xfId="28084" xr:uid="{00000000-0005-0000-0000-0000B46D0000}"/>
    <cellStyle name="Normal 2 3 23 4 2" xfId="28085" xr:uid="{00000000-0005-0000-0000-0000B56D0000}"/>
    <cellStyle name="Normal 2 3 23 4 3" xfId="28086" xr:uid="{00000000-0005-0000-0000-0000B66D0000}"/>
    <cellStyle name="Normal 2 3 23 4 4" xfId="28087" xr:uid="{00000000-0005-0000-0000-0000B76D0000}"/>
    <cellStyle name="Normal 2 3 23 4 5" xfId="28088" xr:uid="{00000000-0005-0000-0000-0000B86D0000}"/>
    <cellStyle name="Normal 2 3 23 4 6" xfId="28089" xr:uid="{00000000-0005-0000-0000-0000B96D0000}"/>
    <cellStyle name="Normal 2 3 23 4 7" xfId="28090" xr:uid="{00000000-0005-0000-0000-0000BA6D0000}"/>
    <cellStyle name="Normal 2 3 23 4 8" xfId="28091" xr:uid="{00000000-0005-0000-0000-0000BB6D0000}"/>
    <cellStyle name="Normal 2 3 23 4 9" xfId="28092" xr:uid="{00000000-0005-0000-0000-0000BC6D0000}"/>
    <cellStyle name="Normal 2 3 23 5" xfId="28093" xr:uid="{00000000-0005-0000-0000-0000BD6D0000}"/>
    <cellStyle name="Normal 2 3 23 5 10" xfId="28094" xr:uid="{00000000-0005-0000-0000-0000BE6D0000}"/>
    <cellStyle name="Normal 2 3 23 5 2" xfId="28095" xr:uid="{00000000-0005-0000-0000-0000BF6D0000}"/>
    <cellStyle name="Normal 2 3 23 5 3" xfId="28096" xr:uid="{00000000-0005-0000-0000-0000C06D0000}"/>
    <cellStyle name="Normal 2 3 23 5 4" xfId="28097" xr:uid="{00000000-0005-0000-0000-0000C16D0000}"/>
    <cellStyle name="Normal 2 3 23 5 5" xfId="28098" xr:uid="{00000000-0005-0000-0000-0000C26D0000}"/>
    <cellStyle name="Normal 2 3 23 5 6" xfId="28099" xr:uid="{00000000-0005-0000-0000-0000C36D0000}"/>
    <cellStyle name="Normal 2 3 23 5 7" xfId="28100" xr:uid="{00000000-0005-0000-0000-0000C46D0000}"/>
    <cellStyle name="Normal 2 3 23 5 8" xfId="28101" xr:uid="{00000000-0005-0000-0000-0000C56D0000}"/>
    <cellStyle name="Normal 2 3 23 5 9" xfId="28102" xr:uid="{00000000-0005-0000-0000-0000C66D0000}"/>
    <cellStyle name="Normal 2 3 23 6" xfId="28103" xr:uid="{00000000-0005-0000-0000-0000C76D0000}"/>
    <cellStyle name="Normal 2 3 23 7" xfId="28104" xr:uid="{00000000-0005-0000-0000-0000C86D0000}"/>
    <cellStyle name="Normal 2 3 23 8" xfId="28105" xr:uid="{00000000-0005-0000-0000-0000C96D0000}"/>
    <cellStyle name="Normal 2 3 23 9" xfId="28106" xr:uid="{00000000-0005-0000-0000-0000CA6D0000}"/>
    <cellStyle name="Normal 2 3 24" xfId="28107" xr:uid="{00000000-0005-0000-0000-0000CB6D0000}"/>
    <cellStyle name="Normal 2 3 24 10" xfId="28108" xr:uid="{00000000-0005-0000-0000-0000CC6D0000}"/>
    <cellStyle name="Normal 2 3 24 11" xfId="28109" xr:uid="{00000000-0005-0000-0000-0000CD6D0000}"/>
    <cellStyle name="Normal 2 3 24 12" xfId="28110" xr:uid="{00000000-0005-0000-0000-0000CE6D0000}"/>
    <cellStyle name="Normal 2 3 24 13" xfId="28111" xr:uid="{00000000-0005-0000-0000-0000CF6D0000}"/>
    <cellStyle name="Normal 2 3 24 14" xfId="28112" xr:uid="{00000000-0005-0000-0000-0000D06D0000}"/>
    <cellStyle name="Normal 2 3 24 2" xfId="28113" xr:uid="{00000000-0005-0000-0000-0000D16D0000}"/>
    <cellStyle name="Normal 2 3 24 2 10" xfId="28114" xr:uid="{00000000-0005-0000-0000-0000D26D0000}"/>
    <cellStyle name="Normal 2 3 24 2 2" xfId="28115" xr:uid="{00000000-0005-0000-0000-0000D36D0000}"/>
    <cellStyle name="Normal 2 3 24 2 3" xfId="28116" xr:uid="{00000000-0005-0000-0000-0000D46D0000}"/>
    <cellStyle name="Normal 2 3 24 2 4" xfId="28117" xr:uid="{00000000-0005-0000-0000-0000D56D0000}"/>
    <cellStyle name="Normal 2 3 24 2 5" xfId="28118" xr:uid="{00000000-0005-0000-0000-0000D66D0000}"/>
    <cellStyle name="Normal 2 3 24 2 6" xfId="28119" xr:uid="{00000000-0005-0000-0000-0000D76D0000}"/>
    <cellStyle name="Normal 2 3 24 2 7" xfId="28120" xr:uid="{00000000-0005-0000-0000-0000D86D0000}"/>
    <cellStyle name="Normal 2 3 24 2 8" xfId="28121" xr:uid="{00000000-0005-0000-0000-0000D96D0000}"/>
    <cellStyle name="Normal 2 3 24 2 9" xfId="28122" xr:uid="{00000000-0005-0000-0000-0000DA6D0000}"/>
    <cellStyle name="Normal 2 3 24 3" xfId="28123" xr:uid="{00000000-0005-0000-0000-0000DB6D0000}"/>
    <cellStyle name="Normal 2 3 24 3 10" xfId="28124" xr:uid="{00000000-0005-0000-0000-0000DC6D0000}"/>
    <cellStyle name="Normal 2 3 24 3 2" xfId="28125" xr:uid="{00000000-0005-0000-0000-0000DD6D0000}"/>
    <cellStyle name="Normal 2 3 24 3 3" xfId="28126" xr:uid="{00000000-0005-0000-0000-0000DE6D0000}"/>
    <cellStyle name="Normal 2 3 24 3 4" xfId="28127" xr:uid="{00000000-0005-0000-0000-0000DF6D0000}"/>
    <cellStyle name="Normal 2 3 24 3 5" xfId="28128" xr:uid="{00000000-0005-0000-0000-0000E06D0000}"/>
    <cellStyle name="Normal 2 3 24 3 6" xfId="28129" xr:uid="{00000000-0005-0000-0000-0000E16D0000}"/>
    <cellStyle name="Normal 2 3 24 3 7" xfId="28130" xr:uid="{00000000-0005-0000-0000-0000E26D0000}"/>
    <cellStyle name="Normal 2 3 24 3 8" xfId="28131" xr:uid="{00000000-0005-0000-0000-0000E36D0000}"/>
    <cellStyle name="Normal 2 3 24 3 9" xfId="28132" xr:uid="{00000000-0005-0000-0000-0000E46D0000}"/>
    <cellStyle name="Normal 2 3 24 4" xfId="28133" xr:uid="{00000000-0005-0000-0000-0000E56D0000}"/>
    <cellStyle name="Normal 2 3 24 4 10" xfId="28134" xr:uid="{00000000-0005-0000-0000-0000E66D0000}"/>
    <cellStyle name="Normal 2 3 24 4 2" xfId="28135" xr:uid="{00000000-0005-0000-0000-0000E76D0000}"/>
    <cellStyle name="Normal 2 3 24 4 3" xfId="28136" xr:uid="{00000000-0005-0000-0000-0000E86D0000}"/>
    <cellStyle name="Normal 2 3 24 4 4" xfId="28137" xr:uid="{00000000-0005-0000-0000-0000E96D0000}"/>
    <cellStyle name="Normal 2 3 24 4 5" xfId="28138" xr:uid="{00000000-0005-0000-0000-0000EA6D0000}"/>
    <cellStyle name="Normal 2 3 24 4 6" xfId="28139" xr:uid="{00000000-0005-0000-0000-0000EB6D0000}"/>
    <cellStyle name="Normal 2 3 24 4 7" xfId="28140" xr:uid="{00000000-0005-0000-0000-0000EC6D0000}"/>
    <cellStyle name="Normal 2 3 24 4 8" xfId="28141" xr:uid="{00000000-0005-0000-0000-0000ED6D0000}"/>
    <cellStyle name="Normal 2 3 24 4 9" xfId="28142" xr:uid="{00000000-0005-0000-0000-0000EE6D0000}"/>
    <cellStyle name="Normal 2 3 24 5" xfId="28143" xr:uid="{00000000-0005-0000-0000-0000EF6D0000}"/>
    <cellStyle name="Normal 2 3 24 5 10" xfId="28144" xr:uid="{00000000-0005-0000-0000-0000F06D0000}"/>
    <cellStyle name="Normal 2 3 24 5 2" xfId="28145" xr:uid="{00000000-0005-0000-0000-0000F16D0000}"/>
    <cellStyle name="Normal 2 3 24 5 3" xfId="28146" xr:uid="{00000000-0005-0000-0000-0000F26D0000}"/>
    <cellStyle name="Normal 2 3 24 5 4" xfId="28147" xr:uid="{00000000-0005-0000-0000-0000F36D0000}"/>
    <cellStyle name="Normal 2 3 24 5 5" xfId="28148" xr:uid="{00000000-0005-0000-0000-0000F46D0000}"/>
    <cellStyle name="Normal 2 3 24 5 6" xfId="28149" xr:uid="{00000000-0005-0000-0000-0000F56D0000}"/>
    <cellStyle name="Normal 2 3 24 5 7" xfId="28150" xr:uid="{00000000-0005-0000-0000-0000F66D0000}"/>
    <cellStyle name="Normal 2 3 24 5 8" xfId="28151" xr:uid="{00000000-0005-0000-0000-0000F76D0000}"/>
    <cellStyle name="Normal 2 3 24 5 9" xfId="28152" xr:uid="{00000000-0005-0000-0000-0000F86D0000}"/>
    <cellStyle name="Normal 2 3 24 6" xfId="28153" xr:uid="{00000000-0005-0000-0000-0000F96D0000}"/>
    <cellStyle name="Normal 2 3 24 7" xfId="28154" xr:uid="{00000000-0005-0000-0000-0000FA6D0000}"/>
    <cellStyle name="Normal 2 3 24 8" xfId="28155" xr:uid="{00000000-0005-0000-0000-0000FB6D0000}"/>
    <cellStyle name="Normal 2 3 24 9" xfId="28156" xr:uid="{00000000-0005-0000-0000-0000FC6D0000}"/>
    <cellStyle name="Normal 2 3 25" xfId="28157" xr:uid="{00000000-0005-0000-0000-0000FD6D0000}"/>
    <cellStyle name="Normal 2 3 25 10" xfId="28158" xr:uid="{00000000-0005-0000-0000-0000FE6D0000}"/>
    <cellStyle name="Normal 2 3 25 11" xfId="28159" xr:uid="{00000000-0005-0000-0000-0000FF6D0000}"/>
    <cellStyle name="Normal 2 3 25 12" xfId="28160" xr:uid="{00000000-0005-0000-0000-0000006E0000}"/>
    <cellStyle name="Normal 2 3 25 13" xfId="28161" xr:uid="{00000000-0005-0000-0000-0000016E0000}"/>
    <cellStyle name="Normal 2 3 25 14" xfId="28162" xr:uid="{00000000-0005-0000-0000-0000026E0000}"/>
    <cellStyle name="Normal 2 3 25 2" xfId="28163" xr:uid="{00000000-0005-0000-0000-0000036E0000}"/>
    <cellStyle name="Normal 2 3 25 2 10" xfId="28164" xr:uid="{00000000-0005-0000-0000-0000046E0000}"/>
    <cellStyle name="Normal 2 3 25 2 2" xfId="28165" xr:uid="{00000000-0005-0000-0000-0000056E0000}"/>
    <cellStyle name="Normal 2 3 25 2 3" xfId="28166" xr:uid="{00000000-0005-0000-0000-0000066E0000}"/>
    <cellStyle name="Normal 2 3 25 2 4" xfId="28167" xr:uid="{00000000-0005-0000-0000-0000076E0000}"/>
    <cellStyle name="Normal 2 3 25 2 5" xfId="28168" xr:uid="{00000000-0005-0000-0000-0000086E0000}"/>
    <cellStyle name="Normal 2 3 25 2 6" xfId="28169" xr:uid="{00000000-0005-0000-0000-0000096E0000}"/>
    <cellStyle name="Normal 2 3 25 2 7" xfId="28170" xr:uid="{00000000-0005-0000-0000-00000A6E0000}"/>
    <cellStyle name="Normal 2 3 25 2 8" xfId="28171" xr:uid="{00000000-0005-0000-0000-00000B6E0000}"/>
    <cellStyle name="Normal 2 3 25 2 9" xfId="28172" xr:uid="{00000000-0005-0000-0000-00000C6E0000}"/>
    <cellStyle name="Normal 2 3 25 3" xfId="28173" xr:uid="{00000000-0005-0000-0000-00000D6E0000}"/>
    <cellStyle name="Normal 2 3 25 3 10" xfId="28174" xr:uid="{00000000-0005-0000-0000-00000E6E0000}"/>
    <cellStyle name="Normal 2 3 25 3 2" xfId="28175" xr:uid="{00000000-0005-0000-0000-00000F6E0000}"/>
    <cellStyle name="Normal 2 3 25 3 3" xfId="28176" xr:uid="{00000000-0005-0000-0000-0000106E0000}"/>
    <cellStyle name="Normal 2 3 25 3 4" xfId="28177" xr:uid="{00000000-0005-0000-0000-0000116E0000}"/>
    <cellStyle name="Normal 2 3 25 3 5" xfId="28178" xr:uid="{00000000-0005-0000-0000-0000126E0000}"/>
    <cellStyle name="Normal 2 3 25 3 6" xfId="28179" xr:uid="{00000000-0005-0000-0000-0000136E0000}"/>
    <cellStyle name="Normal 2 3 25 3 7" xfId="28180" xr:uid="{00000000-0005-0000-0000-0000146E0000}"/>
    <cellStyle name="Normal 2 3 25 3 8" xfId="28181" xr:uid="{00000000-0005-0000-0000-0000156E0000}"/>
    <cellStyle name="Normal 2 3 25 3 9" xfId="28182" xr:uid="{00000000-0005-0000-0000-0000166E0000}"/>
    <cellStyle name="Normal 2 3 25 4" xfId="28183" xr:uid="{00000000-0005-0000-0000-0000176E0000}"/>
    <cellStyle name="Normal 2 3 25 4 10" xfId="28184" xr:uid="{00000000-0005-0000-0000-0000186E0000}"/>
    <cellStyle name="Normal 2 3 25 4 2" xfId="28185" xr:uid="{00000000-0005-0000-0000-0000196E0000}"/>
    <cellStyle name="Normal 2 3 25 4 3" xfId="28186" xr:uid="{00000000-0005-0000-0000-00001A6E0000}"/>
    <cellStyle name="Normal 2 3 25 4 4" xfId="28187" xr:uid="{00000000-0005-0000-0000-00001B6E0000}"/>
    <cellStyle name="Normal 2 3 25 4 5" xfId="28188" xr:uid="{00000000-0005-0000-0000-00001C6E0000}"/>
    <cellStyle name="Normal 2 3 25 4 6" xfId="28189" xr:uid="{00000000-0005-0000-0000-00001D6E0000}"/>
    <cellStyle name="Normal 2 3 25 4 7" xfId="28190" xr:uid="{00000000-0005-0000-0000-00001E6E0000}"/>
    <cellStyle name="Normal 2 3 25 4 8" xfId="28191" xr:uid="{00000000-0005-0000-0000-00001F6E0000}"/>
    <cellStyle name="Normal 2 3 25 4 9" xfId="28192" xr:uid="{00000000-0005-0000-0000-0000206E0000}"/>
    <cellStyle name="Normal 2 3 25 5" xfId="28193" xr:uid="{00000000-0005-0000-0000-0000216E0000}"/>
    <cellStyle name="Normal 2 3 25 5 10" xfId="28194" xr:uid="{00000000-0005-0000-0000-0000226E0000}"/>
    <cellStyle name="Normal 2 3 25 5 2" xfId="28195" xr:uid="{00000000-0005-0000-0000-0000236E0000}"/>
    <cellStyle name="Normal 2 3 25 5 3" xfId="28196" xr:uid="{00000000-0005-0000-0000-0000246E0000}"/>
    <cellStyle name="Normal 2 3 25 5 4" xfId="28197" xr:uid="{00000000-0005-0000-0000-0000256E0000}"/>
    <cellStyle name="Normal 2 3 25 5 5" xfId="28198" xr:uid="{00000000-0005-0000-0000-0000266E0000}"/>
    <cellStyle name="Normal 2 3 25 5 6" xfId="28199" xr:uid="{00000000-0005-0000-0000-0000276E0000}"/>
    <cellStyle name="Normal 2 3 25 5 7" xfId="28200" xr:uid="{00000000-0005-0000-0000-0000286E0000}"/>
    <cellStyle name="Normal 2 3 25 5 8" xfId="28201" xr:uid="{00000000-0005-0000-0000-0000296E0000}"/>
    <cellStyle name="Normal 2 3 25 5 9" xfId="28202" xr:uid="{00000000-0005-0000-0000-00002A6E0000}"/>
    <cellStyle name="Normal 2 3 25 6" xfId="28203" xr:uid="{00000000-0005-0000-0000-00002B6E0000}"/>
    <cellStyle name="Normal 2 3 25 7" xfId="28204" xr:uid="{00000000-0005-0000-0000-00002C6E0000}"/>
    <cellStyle name="Normal 2 3 25 8" xfId="28205" xr:uid="{00000000-0005-0000-0000-00002D6E0000}"/>
    <cellStyle name="Normal 2 3 25 9" xfId="28206" xr:uid="{00000000-0005-0000-0000-00002E6E0000}"/>
    <cellStyle name="Normal 2 3 26" xfId="28207" xr:uid="{00000000-0005-0000-0000-00002F6E0000}"/>
    <cellStyle name="Normal 2 3 26 10" xfId="28208" xr:uid="{00000000-0005-0000-0000-0000306E0000}"/>
    <cellStyle name="Normal 2 3 26 11" xfId="28209" xr:uid="{00000000-0005-0000-0000-0000316E0000}"/>
    <cellStyle name="Normal 2 3 26 12" xfId="28210" xr:uid="{00000000-0005-0000-0000-0000326E0000}"/>
    <cellStyle name="Normal 2 3 26 13" xfId="28211" xr:uid="{00000000-0005-0000-0000-0000336E0000}"/>
    <cellStyle name="Normal 2 3 26 14" xfId="28212" xr:uid="{00000000-0005-0000-0000-0000346E0000}"/>
    <cellStyle name="Normal 2 3 26 2" xfId="28213" xr:uid="{00000000-0005-0000-0000-0000356E0000}"/>
    <cellStyle name="Normal 2 3 26 2 10" xfId="28214" xr:uid="{00000000-0005-0000-0000-0000366E0000}"/>
    <cellStyle name="Normal 2 3 26 2 2" xfId="28215" xr:uid="{00000000-0005-0000-0000-0000376E0000}"/>
    <cellStyle name="Normal 2 3 26 2 3" xfId="28216" xr:uid="{00000000-0005-0000-0000-0000386E0000}"/>
    <cellStyle name="Normal 2 3 26 2 4" xfId="28217" xr:uid="{00000000-0005-0000-0000-0000396E0000}"/>
    <cellStyle name="Normal 2 3 26 2 5" xfId="28218" xr:uid="{00000000-0005-0000-0000-00003A6E0000}"/>
    <cellStyle name="Normal 2 3 26 2 6" xfId="28219" xr:uid="{00000000-0005-0000-0000-00003B6E0000}"/>
    <cellStyle name="Normal 2 3 26 2 7" xfId="28220" xr:uid="{00000000-0005-0000-0000-00003C6E0000}"/>
    <cellStyle name="Normal 2 3 26 2 8" xfId="28221" xr:uid="{00000000-0005-0000-0000-00003D6E0000}"/>
    <cellStyle name="Normal 2 3 26 2 9" xfId="28222" xr:uid="{00000000-0005-0000-0000-00003E6E0000}"/>
    <cellStyle name="Normal 2 3 26 3" xfId="28223" xr:uid="{00000000-0005-0000-0000-00003F6E0000}"/>
    <cellStyle name="Normal 2 3 26 3 10" xfId="28224" xr:uid="{00000000-0005-0000-0000-0000406E0000}"/>
    <cellStyle name="Normal 2 3 26 3 2" xfId="28225" xr:uid="{00000000-0005-0000-0000-0000416E0000}"/>
    <cellStyle name="Normal 2 3 26 3 3" xfId="28226" xr:uid="{00000000-0005-0000-0000-0000426E0000}"/>
    <cellStyle name="Normal 2 3 26 3 4" xfId="28227" xr:uid="{00000000-0005-0000-0000-0000436E0000}"/>
    <cellStyle name="Normal 2 3 26 3 5" xfId="28228" xr:uid="{00000000-0005-0000-0000-0000446E0000}"/>
    <cellStyle name="Normal 2 3 26 3 6" xfId="28229" xr:uid="{00000000-0005-0000-0000-0000456E0000}"/>
    <cellStyle name="Normal 2 3 26 3 7" xfId="28230" xr:uid="{00000000-0005-0000-0000-0000466E0000}"/>
    <cellStyle name="Normal 2 3 26 3 8" xfId="28231" xr:uid="{00000000-0005-0000-0000-0000476E0000}"/>
    <cellStyle name="Normal 2 3 26 3 9" xfId="28232" xr:uid="{00000000-0005-0000-0000-0000486E0000}"/>
    <cellStyle name="Normal 2 3 26 4" xfId="28233" xr:uid="{00000000-0005-0000-0000-0000496E0000}"/>
    <cellStyle name="Normal 2 3 26 4 10" xfId="28234" xr:uid="{00000000-0005-0000-0000-00004A6E0000}"/>
    <cellStyle name="Normal 2 3 26 4 2" xfId="28235" xr:uid="{00000000-0005-0000-0000-00004B6E0000}"/>
    <cellStyle name="Normal 2 3 26 4 3" xfId="28236" xr:uid="{00000000-0005-0000-0000-00004C6E0000}"/>
    <cellStyle name="Normal 2 3 26 4 4" xfId="28237" xr:uid="{00000000-0005-0000-0000-00004D6E0000}"/>
    <cellStyle name="Normal 2 3 26 4 5" xfId="28238" xr:uid="{00000000-0005-0000-0000-00004E6E0000}"/>
    <cellStyle name="Normal 2 3 26 4 6" xfId="28239" xr:uid="{00000000-0005-0000-0000-00004F6E0000}"/>
    <cellStyle name="Normal 2 3 26 4 7" xfId="28240" xr:uid="{00000000-0005-0000-0000-0000506E0000}"/>
    <cellStyle name="Normal 2 3 26 4 8" xfId="28241" xr:uid="{00000000-0005-0000-0000-0000516E0000}"/>
    <cellStyle name="Normal 2 3 26 4 9" xfId="28242" xr:uid="{00000000-0005-0000-0000-0000526E0000}"/>
    <cellStyle name="Normal 2 3 26 5" xfId="28243" xr:uid="{00000000-0005-0000-0000-0000536E0000}"/>
    <cellStyle name="Normal 2 3 26 5 10" xfId="28244" xr:uid="{00000000-0005-0000-0000-0000546E0000}"/>
    <cellStyle name="Normal 2 3 26 5 2" xfId="28245" xr:uid="{00000000-0005-0000-0000-0000556E0000}"/>
    <cellStyle name="Normal 2 3 26 5 3" xfId="28246" xr:uid="{00000000-0005-0000-0000-0000566E0000}"/>
    <cellStyle name="Normal 2 3 26 5 4" xfId="28247" xr:uid="{00000000-0005-0000-0000-0000576E0000}"/>
    <cellStyle name="Normal 2 3 26 5 5" xfId="28248" xr:uid="{00000000-0005-0000-0000-0000586E0000}"/>
    <cellStyle name="Normal 2 3 26 5 6" xfId="28249" xr:uid="{00000000-0005-0000-0000-0000596E0000}"/>
    <cellStyle name="Normal 2 3 26 5 7" xfId="28250" xr:uid="{00000000-0005-0000-0000-00005A6E0000}"/>
    <cellStyle name="Normal 2 3 26 5 8" xfId="28251" xr:uid="{00000000-0005-0000-0000-00005B6E0000}"/>
    <cellStyle name="Normal 2 3 26 5 9" xfId="28252" xr:uid="{00000000-0005-0000-0000-00005C6E0000}"/>
    <cellStyle name="Normal 2 3 26 6" xfId="28253" xr:uid="{00000000-0005-0000-0000-00005D6E0000}"/>
    <cellStyle name="Normal 2 3 26 7" xfId="28254" xr:uid="{00000000-0005-0000-0000-00005E6E0000}"/>
    <cellStyle name="Normal 2 3 26 8" xfId="28255" xr:uid="{00000000-0005-0000-0000-00005F6E0000}"/>
    <cellStyle name="Normal 2 3 26 9" xfId="28256" xr:uid="{00000000-0005-0000-0000-0000606E0000}"/>
    <cellStyle name="Normal 2 3 27" xfId="28257" xr:uid="{00000000-0005-0000-0000-0000616E0000}"/>
    <cellStyle name="Normal 2 3 27 10" xfId="28258" xr:uid="{00000000-0005-0000-0000-0000626E0000}"/>
    <cellStyle name="Normal 2 3 27 11" xfId="28259" xr:uid="{00000000-0005-0000-0000-0000636E0000}"/>
    <cellStyle name="Normal 2 3 27 12" xfId="28260" xr:uid="{00000000-0005-0000-0000-0000646E0000}"/>
    <cellStyle name="Normal 2 3 27 13" xfId="28261" xr:uid="{00000000-0005-0000-0000-0000656E0000}"/>
    <cellStyle name="Normal 2 3 27 14" xfId="28262" xr:uid="{00000000-0005-0000-0000-0000666E0000}"/>
    <cellStyle name="Normal 2 3 27 2" xfId="28263" xr:uid="{00000000-0005-0000-0000-0000676E0000}"/>
    <cellStyle name="Normal 2 3 27 2 10" xfId="28264" xr:uid="{00000000-0005-0000-0000-0000686E0000}"/>
    <cellStyle name="Normal 2 3 27 2 2" xfId="28265" xr:uid="{00000000-0005-0000-0000-0000696E0000}"/>
    <cellStyle name="Normal 2 3 27 2 3" xfId="28266" xr:uid="{00000000-0005-0000-0000-00006A6E0000}"/>
    <cellStyle name="Normal 2 3 27 2 4" xfId="28267" xr:uid="{00000000-0005-0000-0000-00006B6E0000}"/>
    <cellStyle name="Normal 2 3 27 2 5" xfId="28268" xr:uid="{00000000-0005-0000-0000-00006C6E0000}"/>
    <cellStyle name="Normal 2 3 27 2 6" xfId="28269" xr:uid="{00000000-0005-0000-0000-00006D6E0000}"/>
    <cellStyle name="Normal 2 3 27 2 7" xfId="28270" xr:uid="{00000000-0005-0000-0000-00006E6E0000}"/>
    <cellStyle name="Normal 2 3 27 2 8" xfId="28271" xr:uid="{00000000-0005-0000-0000-00006F6E0000}"/>
    <cellStyle name="Normal 2 3 27 2 9" xfId="28272" xr:uid="{00000000-0005-0000-0000-0000706E0000}"/>
    <cellStyle name="Normal 2 3 27 3" xfId="28273" xr:uid="{00000000-0005-0000-0000-0000716E0000}"/>
    <cellStyle name="Normal 2 3 27 3 10" xfId="28274" xr:uid="{00000000-0005-0000-0000-0000726E0000}"/>
    <cellStyle name="Normal 2 3 27 3 2" xfId="28275" xr:uid="{00000000-0005-0000-0000-0000736E0000}"/>
    <cellStyle name="Normal 2 3 27 3 3" xfId="28276" xr:uid="{00000000-0005-0000-0000-0000746E0000}"/>
    <cellStyle name="Normal 2 3 27 3 4" xfId="28277" xr:uid="{00000000-0005-0000-0000-0000756E0000}"/>
    <cellStyle name="Normal 2 3 27 3 5" xfId="28278" xr:uid="{00000000-0005-0000-0000-0000766E0000}"/>
    <cellStyle name="Normal 2 3 27 3 6" xfId="28279" xr:uid="{00000000-0005-0000-0000-0000776E0000}"/>
    <cellStyle name="Normal 2 3 27 3 7" xfId="28280" xr:uid="{00000000-0005-0000-0000-0000786E0000}"/>
    <cellStyle name="Normal 2 3 27 3 8" xfId="28281" xr:uid="{00000000-0005-0000-0000-0000796E0000}"/>
    <cellStyle name="Normal 2 3 27 3 9" xfId="28282" xr:uid="{00000000-0005-0000-0000-00007A6E0000}"/>
    <cellStyle name="Normal 2 3 27 4" xfId="28283" xr:uid="{00000000-0005-0000-0000-00007B6E0000}"/>
    <cellStyle name="Normal 2 3 27 4 10" xfId="28284" xr:uid="{00000000-0005-0000-0000-00007C6E0000}"/>
    <cellStyle name="Normal 2 3 27 4 2" xfId="28285" xr:uid="{00000000-0005-0000-0000-00007D6E0000}"/>
    <cellStyle name="Normal 2 3 27 4 3" xfId="28286" xr:uid="{00000000-0005-0000-0000-00007E6E0000}"/>
    <cellStyle name="Normal 2 3 27 4 4" xfId="28287" xr:uid="{00000000-0005-0000-0000-00007F6E0000}"/>
    <cellStyle name="Normal 2 3 27 4 5" xfId="28288" xr:uid="{00000000-0005-0000-0000-0000806E0000}"/>
    <cellStyle name="Normal 2 3 27 4 6" xfId="28289" xr:uid="{00000000-0005-0000-0000-0000816E0000}"/>
    <cellStyle name="Normal 2 3 27 4 7" xfId="28290" xr:uid="{00000000-0005-0000-0000-0000826E0000}"/>
    <cellStyle name="Normal 2 3 27 4 8" xfId="28291" xr:uid="{00000000-0005-0000-0000-0000836E0000}"/>
    <cellStyle name="Normal 2 3 27 4 9" xfId="28292" xr:uid="{00000000-0005-0000-0000-0000846E0000}"/>
    <cellStyle name="Normal 2 3 27 5" xfId="28293" xr:uid="{00000000-0005-0000-0000-0000856E0000}"/>
    <cellStyle name="Normal 2 3 27 5 10" xfId="28294" xr:uid="{00000000-0005-0000-0000-0000866E0000}"/>
    <cellStyle name="Normal 2 3 27 5 2" xfId="28295" xr:uid="{00000000-0005-0000-0000-0000876E0000}"/>
    <cellStyle name="Normal 2 3 27 5 3" xfId="28296" xr:uid="{00000000-0005-0000-0000-0000886E0000}"/>
    <cellStyle name="Normal 2 3 27 5 4" xfId="28297" xr:uid="{00000000-0005-0000-0000-0000896E0000}"/>
    <cellStyle name="Normal 2 3 27 5 5" xfId="28298" xr:uid="{00000000-0005-0000-0000-00008A6E0000}"/>
    <cellStyle name="Normal 2 3 27 5 6" xfId="28299" xr:uid="{00000000-0005-0000-0000-00008B6E0000}"/>
    <cellStyle name="Normal 2 3 27 5 7" xfId="28300" xr:uid="{00000000-0005-0000-0000-00008C6E0000}"/>
    <cellStyle name="Normal 2 3 27 5 8" xfId="28301" xr:uid="{00000000-0005-0000-0000-00008D6E0000}"/>
    <cellStyle name="Normal 2 3 27 5 9" xfId="28302" xr:uid="{00000000-0005-0000-0000-00008E6E0000}"/>
    <cellStyle name="Normal 2 3 27 6" xfId="28303" xr:uid="{00000000-0005-0000-0000-00008F6E0000}"/>
    <cellStyle name="Normal 2 3 27 7" xfId="28304" xr:uid="{00000000-0005-0000-0000-0000906E0000}"/>
    <cellStyle name="Normal 2 3 27 8" xfId="28305" xr:uid="{00000000-0005-0000-0000-0000916E0000}"/>
    <cellStyle name="Normal 2 3 27 9" xfId="28306" xr:uid="{00000000-0005-0000-0000-0000926E0000}"/>
    <cellStyle name="Normal 2 3 28" xfId="28307" xr:uid="{00000000-0005-0000-0000-0000936E0000}"/>
    <cellStyle name="Normal 2 3 28 10" xfId="28308" xr:uid="{00000000-0005-0000-0000-0000946E0000}"/>
    <cellStyle name="Normal 2 3 28 11" xfId="28309" xr:uid="{00000000-0005-0000-0000-0000956E0000}"/>
    <cellStyle name="Normal 2 3 28 12" xfId="28310" xr:uid="{00000000-0005-0000-0000-0000966E0000}"/>
    <cellStyle name="Normal 2 3 28 13" xfId="28311" xr:uid="{00000000-0005-0000-0000-0000976E0000}"/>
    <cellStyle name="Normal 2 3 28 14" xfId="28312" xr:uid="{00000000-0005-0000-0000-0000986E0000}"/>
    <cellStyle name="Normal 2 3 28 2" xfId="28313" xr:uid="{00000000-0005-0000-0000-0000996E0000}"/>
    <cellStyle name="Normal 2 3 28 2 10" xfId="28314" xr:uid="{00000000-0005-0000-0000-00009A6E0000}"/>
    <cellStyle name="Normal 2 3 28 2 2" xfId="28315" xr:uid="{00000000-0005-0000-0000-00009B6E0000}"/>
    <cellStyle name="Normal 2 3 28 2 3" xfId="28316" xr:uid="{00000000-0005-0000-0000-00009C6E0000}"/>
    <cellStyle name="Normal 2 3 28 2 4" xfId="28317" xr:uid="{00000000-0005-0000-0000-00009D6E0000}"/>
    <cellStyle name="Normal 2 3 28 2 5" xfId="28318" xr:uid="{00000000-0005-0000-0000-00009E6E0000}"/>
    <cellStyle name="Normal 2 3 28 2 6" xfId="28319" xr:uid="{00000000-0005-0000-0000-00009F6E0000}"/>
    <cellStyle name="Normal 2 3 28 2 7" xfId="28320" xr:uid="{00000000-0005-0000-0000-0000A06E0000}"/>
    <cellStyle name="Normal 2 3 28 2 8" xfId="28321" xr:uid="{00000000-0005-0000-0000-0000A16E0000}"/>
    <cellStyle name="Normal 2 3 28 2 9" xfId="28322" xr:uid="{00000000-0005-0000-0000-0000A26E0000}"/>
    <cellStyle name="Normal 2 3 28 3" xfId="28323" xr:uid="{00000000-0005-0000-0000-0000A36E0000}"/>
    <cellStyle name="Normal 2 3 28 3 10" xfId="28324" xr:uid="{00000000-0005-0000-0000-0000A46E0000}"/>
    <cellStyle name="Normal 2 3 28 3 2" xfId="28325" xr:uid="{00000000-0005-0000-0000-0000A56E0000}"/>
    <cellStyle name="Normal 2 3 28 3 3" xfId="28326" xr:uid="{00000000-0005-0000-0000-0000A66E0000}"/>
    <cellStyle name="Normal 2 3 28 3 4" xfId="28327" xr:uid="{00000000-0005-0000-0000-0000A76E0000}"/>
    <cellStyle name="Normal 2 3 28 3 5" xfId="28328" xr:uid="{00000000-0005-0000-0000-0000A86E0000}"/>
    <cellStyle name="Normal 2 3 28 3 6" xfId="28329" xr:uid="{00000000-0005-0000-0000-0000A96E0000}"/>
    <cellStyle name="Normal 2 3 28 3 7" xfId="28330" xr:uid="{00000000-0005-0000-0000-0000AA6E0000}"/>
    <cellStyle name="Normal 2 3 28 3 8" xfId="28331" xr:uid="{00000000-0005-0000-0000-0000AB6E0000}"/>
    <cellStyle name="Normal 2 3 28 3 9" xfId="28332" xr:uid="{00000000-0005-0000-0000-0000AC6E0000}"/>
    <cellStyle name="Normal 2 3 28 4" xfId="28333" xr:uid="{00000000-0005-0000-0000-0000AD6E0000}"/>
    <cellStyle name="Normal 2 3 28 4 10" xfId="28334" xr:uid="{00000000-0005-0000-0000-0000AE6E0000}"/>
    <cellStyle name="Normal 2 3 28 4 2" xfId="28335" xr:uid="{00000000-0005-0000-0000-0000AF6E0000}"/>
    <cellStyle name="Normal 2 3 28 4 3" xfId="28336" xr:uid="{00000000-0005-0000-0000-0000B06E0000}"/>
    <cellStyle name="Normal 2 3 28 4 4" xfId="28337" xr:uid="{00000000-0005-0000-0000-0000B16E0000}"/>
    <cellStyle name="Normal 2 3 28 4 5" xfId="28338" xr:uid="{00000000-0005-0000-0000-0000B26E0000}"/>
    <cellStyle name="Normal 2 3 28 4 6" xfId="28339" xr:uid="{00000000-0005-0000-0000-0000B36E0000}"/>
    <cellStyle name="Normal 2 3 28 4 7" xfId="28340" xr:uid="{00000000-0005-0000-0000-0000B46E0000}"/>
    <cellStyle name="Normal 2 3 28 4 8" xfId="28341" xr:uid="{00000000-0005-0000-0000-0000B56E0000}"/>
    <cellStyle name="Normal 2 3 28 4 9" xfId="28342" xr:uid="{00000000-0005-0000-0000-0000B66E0000}"/>
    <cellStyle name="Normal 2 3 28 5" xfId="28343" xr:uid="{00000000-0005-0000-0000-0000B76E0000}"/>
    <cellStyle name="Normal 2 3 28 5 10" xfId="28344" xr:uid="{00000000-0005-0000-0000-0000B86E0000}"/>
    <cellStyle name="Normal 2 3 28 5 2" xfId="28345" xr:uid="{00000000-0005-0000-0000-0000B96E0000}"/>
    <cellStyle name="Normal 2 3 28 5 3" xfId="28346" xr:uid="{00000000-0005-0000-0000-0000BA6E0000}"/>
    <cellStyle name="Normal 2 3 28 5 4" xfId="28347" xr:uid="{00000000-0005-0000-0000-0000BB6E0000}"/>
    <cellStyle name="Normal 2 3 28 5 5" xfId="28348" xr:uid="{00000000-0005-0000-0000-0000BC6E0000}"/>
    <cellStyle name="Normal 2 3 28 5 6" xfId="28349" xr:uid="{00000000-0005-0000-0000-0000BD6E0000}"/>
    <cellStyle name="Normal 2 3 28 5 7" xfId="28350" xr:uid="{00000000-0005-0000-0000-0000BE6E0000}"/>
    <cellStyle name="Normal 2 3 28 5 8" xfId="28351" xr:uid="{00000000-0005-0000-0000-0000BF6E0000}"/>
    <cellStyle name="Normal 2 3 28 5 9" xfId="28352" xr:uid="{00000000-0005-0000-0000-0000C06E0000}"/>
    <cellStyle name="Normal 2 3 28 6" xfId="28353" xr:uid="{00000000-0005-0000-0000-0000C16E0000}"/>
    <cellStyle name="Normal 2 3 28 7" xfId="28354" xr:uid="{00000000-0005-0000-0000-0000C26E0000}"/>
    <cellStyle name="Normal 2 3 28 8" xfId="28355" xr:uid="{00000000-0005-0000-0000-0000C36E0000}"/>
    <cellStyle name="Normal 2 3 28 9" xfId="28356" xr:uid="{00000000-0005-0000-0000-0000C46E0000}"/>
    <cellStyle name="Normal 2 3 29" xfId="28357" xr:uid="{00000000-0005-0000-0000-0000C56E0000}"/>
    <cellStyle name="Normal 2 3 29 10" xfId="28358" xr:uid="{00000000-0005-0000-0000-0000C66E0000}"/>
    <cellStyle name="Normal 2 3 29 11" xfId="28359" xr:uid="{00000000-0005-0000-0000-0000C76E0000}"/>
    <cellStyle name="Normal 2 3 29 12" xfId="28360" xr:uid="{00000000-0005-0000-0000-0000C86E0000}"/>
    <cellStyle name="Normal 2 3 29 13" xfId="28361" xr:uid="{00000000-0005-0000-0000-0000C96E0000}"/>
    <cellStyle name="Normal 2 3 29 14" xfId="28362" xr:uid="{00000000-0005-0000-0000-0000CA6E0000}"/>
    <cellStyle name="Normal 2 3 29 2" xfId="28363" xr:uid="{00000000-0005-0000-0000-0000CB6E0000}"/>
    <cellStyle name="Normal 2 3 29 2 10" xfId="28364" xr:uid="{00000000-0005-0000-0000-0000CC6E0000}"/>
    <cellStyle name="Normal 2 3 29 2 2" xfId="28365" xr:uid="{00000000-0005-0000-0000-0000CD6E0000}"/>
    <cellStyle name="Normal 2 3 29 2 3" xfId="28366" xr:uid="{00000000-0005-0000-0000-0000CE6E0000}"/>
    <cellStyle name="Normal 2 3 29 2 4" xfId="28367" xr:uid="{00000000-0005-0000-0000-0000CF6E0000}"/>
    <cellStyle name="Normal 2 3 29 2 5" xfId="28368" xr:uid="{00000000-0005-0000-0000-0000D06E0000}"/>
    <cellStyle name="Normal 2 3 29 2 6" xfId="28369" xr:uid="{00000000-0005-0000-0000-0000D16E0000}"/>
    <cellStyle name="Normal 2 3 29 2 7" xfId="28370" xr:uid="{00000000-0005-0000-0000-0000D26E0000}"/>
    <cellStyle name="Normal 2 3 29 2 8" xfId="28371" xr:uid="{00000000-0005-0000-0000-0000D36E0000}"/>
    <cellStyle name="Normal 2 3 29 2 9" xfId="28372" xr:uid="{00000000-0005-0000-0000-0000D46E0000}"/>
    <cellStyle name="Normal 2 3 29 3" xfId="28373" xr:uid="{00000000-0005-0000-0000-0000D56E0000}"/>
    <cellStyle name="Normal 2 3 29 3 10" xfId="28374" xr:uid="{00000000-0005-0000-0000-0000D66E0000}"/>
    <cellStyle name="Normal 2 3 29 3 2" xfId="28375" xr:uid="{00000000-0005-0000-0000-0000D76E0000}"/>
    <cellStyle name="Normal 2 3 29 3 3" xfId="28376" xr:uid="{00000000-0005-0000-0000-0000D86E0000}"/>
    <cellStyle name="Normal 2 3 29 3 4" xfId="28377" xr:uid="{00000000-0005-0000-0000-0000D96E0000}"/>
    <cellStyle name="Normal 2 3 29 3 5" xfId="28378" xr:uid="{00000000-0005-0000-0000-0000DA6E0000}"/>
    <cellStyle name="Normal 2 3 29 3 6" xfId="28379" xr:uid="{00000000-0005-0000-0000-0000DB6E0000}"/>
    <cellStyle name="Normal 2 3 29 3 7" xfId="28380" xr:uid="{00000000-0005-0000-0000-0000DC6E0000}"/>
    <cellStyle name="Normal 2 3 29 3 8" xfId="28381" xr:uid="{00000000-0005-0000-0000-0000DD6E0000}"/>
    <cellStyle name="Normal 2 3 29 3 9" xfId="28382" xr:uid="{00000000-0005-0000-0000-0000DE6E0000}"/>
    <cellStyle name="Normal 2 3 29 4" xfId="28383" xr:uid="{00000000-0005-0000-0000-0000DF6E0000}"/>
    <cellStyle name="Normal 2 3 29 4 10" xfId="28384" xr:uid="{00000000-0005-0000-0000-0000E06E0000}"/>
    <cellStyle name="Normal 2 3 29 4 2" xfId="28385" xr:uid="{00000000-0005-0000-0000-0000E16E0000}"/>
    <cellStyle name="Normal 2 3 29 4 3" xfId="28386" xr:uid="{00000000-0005-0000-0000-0000E26E0000}"/>
    <cellStyle name="Normal 2 3 29 4 4" xfId="28387" xr:uid="{00000000-0005-0000-0000-0000E36E0000}"/>
    <cellStyle name="Normal 2 3 29 4 5" xfId="28388" xr:uid="{00000000-0005-0000-0000-0000E46E0000}"/>
    <cellStyle name="Normal 2 3 29 4 6" xfId="28389" xr:uid="{00000000-0005-0000-0000-0000E56E0000}"/>
    <cellStyle name="Normal 2 3 29 4 7" xfId="28390" xr:uid="{00000000-0005-0000-0000-0000E66E0000}"/>
    <cellStyle name="Normal 2 3 29 4 8" xfId="28391" xr:uid="{00000000-0005-0000-0000-0000E76E0000}"/>
    <cellStyle name="Normal 2 3 29 4 9" xfId="28392" xr:uid="{00000000-0005-0000-0000-0000E86E0000}"/>
    <cellStyle name="Normal 2 3 29 5" xfId="28393" xr:uid="{00000000-0005-0000-0000-0000E96E0000}"/>
    <cellStyle name="Normal 2 3 29 5 10" xfId="28394" xr:uid="{00000000-0005-0000-0000-0000EA6E0000}"/>
    <cellStyle name="Normal 2 3 29 5 2" xfId="28395" xr:uid="{00000000-0005-0000-0000-0000EB6E0000}"/>
    <cellStyle name="Normal 2 3 29 5 3" xfId="28396" xr:uid="{00000000-0005-0000-0000-0000EC6E0000}"/>
    <cellStyle name="Normal 2 3 29 5 4" xfId="28397" xr:uid="{00000000-0005-0000-0000-0000ED6E0000}"/>
    <cellStyle name="Normal 2 3 29 5 5" xfId="28398" xr:uid="{00000000-0005-0000-0000-0000EE6E0000}"/>
    <cellStyle name="Normal 2 3 29 5 6" xfId="28399" xr:uid="{00000000-0005-0000-0000-0000EF6E0000}"/>
    <cellStyle name="Normal 2 3 29 5 7" xfId="28400" xr:uid="{00000000-0005-0000-0000-0000F06E0000}"/>
    <cellStyle name="Normal 2 3 29 5 8" xfId="28401" xr:uid="{00000000-0005-0000-0000-0000F16E0000}"/>
    <cellStyle name="Normal 2 3 29 5 9" xfId="28402" xr:uid="{00000000-0005-0000-0000-0000F26E0000}"/>
    <cellStyle name="Normal 2 3 29 6" xfId="28403" xr:uid="{00000000-0005-0000-0000-0000F36E0000}"/>
    <cellStyle name="Normal 2 3 29 7" xfId="28404" xr:uid="{00000000-0005-0000-0000-0000F46E0000}"/>
    <cellStyle name="Normal 2 3 29 8" xfId="28405" xr:uid="{00000000-0005-0000-0000-0000F56E0000}"/>
    <cellStyle name="Normal 2 3 29 9" xfId="28406" xr:uid="{00000000-0005-0000-0000-0000F66E0000}"/>
    <cellStyle name="Normal 2 3 3" xfId="28407" xr:uid="{00000000-0005-0000-0000-0000F76E0000}"/>
    <cellStyle name="Normal 2 3 3 10" xfId="28408" xr:uid="{00000000-0005-0000-0000-0000F86E0000}"/>
    <cellStyle name="Normal 2 3 3 11" xfId="28409" xr:uid="{00000000-0005-0000-0000-0000F96E0000}"/>
    <cellStyle name="Normal 2 3 3 12" xfId="28410" xr:uid="{00000000-0005-0000-0000-0000FA6E0000}"/>
    <cellStyle name="Normal 2 3 3 13" xfId="28411" xr:uid="{00000000-0005-0000-0000-0000FB6E0000}"/>
    <cellStyle name="Normal 2 3 3 14" xfId="28412" xr:uid="{00000000-0005-0000-0000-0000FC6E0000}"/>
    <cellStyle name="Normal 2 3 3 15" xfId="28413" xr:uid="{00000000-0005-0000-0000-0000FD6E0000}"/>
    <cellStyle name="Normal 2 3 3 16" xfId="28414" xr:uid="{00000000-0005-0000-0000-0000FE6E0000}"/>
    <cellStyle name="Normal 2 3 3 2" xfId="28415" xr:uid="{00000000-0005-0000-0000-0000FF6E0000}"/>
    <cellStyle name="Normal 2 3 3 2 10" xfId="28416" xr:uid="{00000000-0005-0000-0000-0000006F0000}"/>
    <cellStyle name="Normal 2 3 3 2 2" xfId="28417" xr:uid="{00000000-0005-0000-0000-0000016F0000}"/>
    <cellStyle name="Normal 2 3 3 2 3" xfId="28418" xr:uid="{00000000-0005-0000-0000-0000026F0000}"/>
    <cellStyle name="Normal 2 3 3 2 4" xfId="28419" xr:uid="{00000000-0005-0000-0000-0000036F0000}"/>
    <cellStyle name="Normal 2 3 3 2 5" xfId="28420" xr:uid="{00000000-0005-0000-0000-0000046F0000}"/>
    <cellStyle name="Normal 2 3 3 2 6" xfId="28421" xr:uid="{00000000-0005-0000-0000-0000056F0000}"/>
    <cellStyle name="Normal 2 3 3 2 7" xfId="28422" xr:uid="{00000000-0005-0000-0000-0000066F0000}"/>
    <cellStyle name="Normal 2 3 3 2 8" xfId="28423" xr:uid="{00000000-0005-0000-0000-0000076F0000}"/>
    <cellStyle name="Normal 2 3 3 2 9" xfId="28424" xr:uid="{00000000-0005-0000-0000-0000086F0000}"/>
    <cellStyle name="Normal 2 3 3 3" xfId="28425" xr:uid="{00000000-0005-0000-0000-0000096F0000}"/>
    <cellStyle name="Normal 2 3 3 3 10" xfId="28426" xr:uid="{00000000-0005-0000-0000-00000A6F0000}"/>
    <cellStyle name="Normal 2 3 3 3 2" xfId="28427" xr:uid="{00000000-0005-0000-0000-00000B6F0000}"/>
    <cellStyle name="Normal 2 3 3 3 3" xfId="28428" xr:uid="{00000000-0005-0000-0000-00000C6F0000}"/>
    <cellStyle name="Normal 2 3 3 3 4" xfId="28429" xr:uid="{00000000-0005-0000-0000-00000D6F0000}"/>
    <cellStyle name="Normal 2 3 3 3 5" xfId="28430" xr:uid="{00000000-0005-0000-0000-00000E6F0000}"/>
    <cellStyle name="Normal 2 3 3 3 6" xfId="28431" xr:uid="{00000000-0005-0000-0000-00000F6F0000}"/>
    <cellStyle name="Normal 2 3 3 3 7" xfId="28432" xr:uid="{00000000-0005-0000-0000-0000106F0000}"/>
    <cellStyle name="Normal 2 3 3 3 8" xfId="28433" xr:uid="{00000000-0005-0000-0000-0000116F0000}"/>
    <cellStyle name="Normal 2 3 3 3 9" xfId="28434" xr:uid="{00000000-0005-0000-0000-0000126F0000}"/>
    <cellStyle name="Normal 2 3 3 4" xfId="28435" xr:uid="{00000000-0005-0000-0000-0000136F0000}"/>
    <cellStyle name="Normal 2 3 3 4 10" xfId="28436" xr:uid="{00000000-0005-0000-0000-0000146F0000}"/>
    <cellStyle name="Normal 2 3 3 4 2" xfId="28437" xr:uid="{00000000-0005-0000-0000-0000156F0000}"/>
    <cellStyle name="Normal 2 3 3 4 3" xfId="28438" xr:uid="{00000000-0005-0000-0000-0000166F0000}"/>
    <cellStyle name="Normal 2 3 3 4 4" xfId="28439" xr:uid="{00000000-0005-0000-0000-0000176F0000}"/>
    <cellStyle name="Normal 2 3 3 4 5" xfId="28440" xr:uid="{00000000-0005-0000-0000-0000186F0000}"/>
    <cellStyle name="Normal 2 3 3 4 6" xfId="28441" xr:uid="{00000000-0005-0000-0000-0000196F0000}"/>
    <cellStyle name="Normal 2 3 3 4 7" xfId="28442" xr:uid="{00000000-0005-0000-0000-00001A6F0000}"/>
    <cellStyle name="Normal 2 3 3 4 8" xfId="28443" xr:uid="{00000000-0005-0000-0000-00001B6F0000}"/>
    <cellStyle name="Normal 2 3 3 4 9" xfId="28444" xr:uid="{00000000-0005-0000-0000-00001C6F0000}"/>
    <cellStyle name="Normal 2 3 3 5" xfId="28445" xr:uid="{00000000-0005-0000-0000-00001D6F0000}"/>
    <cellStyle name="Normal 2 3 3 5 10" xfId="28446" xr:uid="{00000000-0005-0000-0000-00001E6F0000}"/>
    <cellStyle name="Normal 2 3 3 5 2" xfId="28447" xr:uid="{00000000-0005-0000-0000-00001F6F0000}"/>
    <cellStyle name="Normal 2 3 3 5 3" xfId="28448" xr:uid="{00000000-0005-0000-0000-0000206F0000}"/>
    <cellStyle name="Normal 2 3 3 5 4" xfId="28449" xr:uid="{00000000-0005-0000-0000-0000216F0000}"/>
    <cellStyle name="Normal 2 3 3 5 5" xfId="28450" xr:uid="{00000000-0005-0000-0000-0000226F0000}"/>
    <cellStyle name="Normal 2 3 3 5 6" xfId="28451" xr:uid="{00000000-0005-0000-0000-0000236F0000}"/>
    <cellStyle name="Normal 2 3 3 5 7" xfId="28452" xr:uid="{00000000-0005-0000-0000-0000246F0000}"/>
    <cellStyle name="Normal 2 3 3 5 8" xfId="28453" xr:uid="{00000000-0005-0000-0000-0000256F0000}"/>
    <cellStyle name="Normal 2 3 3 5 9" xfId="28454" xr:uid="{00000000-0005-0000-0000-0000266F0000}"/>
    <cellStyle name="Normal 2 3 3 6" xfId="28455" xr:uid="{00000000-0005-0000-0000-0000276F0000}"/>
    <cellStyle name="Normal 2 3 3 7" xfId="28456" xr:uid="{00000000-0005-0000-0000-0000286F0000}"/>
    <cellStyle name="Normal 2 3 3 8" xfId="28457" xr:uid="{00000000-0005-0000-0000-0000296F0000}"/>
    <cellStyle name="Normal 2 3 3 9" xfId="28458" xr:uid="{00000000-0005-0000-0000-00002A6F0000}"/>
    <cellStyle name="Normal 2 3 30" xfId="28459" xr:uid="{00000000-0005-0000-0000-00002B6F0000}"/>
    <cellStyle name="Normal 2 3 30 10" xfId="28460" xr:uid="{00000000-0005-0000-0000-00002C6F0000}"/>
    <cellStyle name="Normal 2 3 30 11" xfId="28461" xr:uid="{00000000-0005-0000-0000-00002D6F0000}"/>
    <cellStyle name="Normal 2 3 30 12" xfId="28462" xr:uid="{00000000-0005-0000-0000-00002E6F0000}"/>
    <cellStyle name="Normal 2 3 30 13" xfId="28463" xr:uid="{00000000-0005-0000-0000-00002F6F0000}"/>
    <cellStyle name="Normal 2 3 30 14" xfId="28464" xr:uid="{00000000-0005-0000-0000-0000306F0000}"/>
    <cellStyle name="Normal 2 3 30 2" xfId="28465" xr:uid="{00000000-0005-0000-0000-0000316F0000}"/>
    <cellStyle name="Normal 2 3 30 2 10" xfId="28466" xr:uid="{00000000-0005-0000-0000-0000326F0000}"/>
    <cellStyle name="Normal 2 3 30 2 2" xfId="28467" xr:uid="{00000000-0005-0000-0000-0000336F0000}"/>
    <cellStyle name="Normal 2 3 30 2 3" xfId="28468" xr:uid="{00000000-0005-0000-0000-0000346F0000}"/>
    <cellStyle name="Normal 2 3 30 2 4" xfId="28469" xr:uid="{00000000-0005-0000-0000-0000356F0000}"/>
    <cellStyle name="Normal 2 3 30 2 5" xfId="28470" xr:uid="{00000000-0005-0000-0000-0000366F0000}"/>
    <cellStyle name="Normal 2 3 30 2 6" xfId="28471" xr:uid="{00000000-0005-0000-0000-0000376F0000}"/>
    <cellStyle name="Normal 2 3 30 2 7" xfId="28472" xr:uid="{00000000-0005-0000-0000-0000386F0000}"/>
    <cellStyle name="Normal 2 3 30 2 8" xfId="28473" xr:uid="{00000000-0005-0000-0000-0000396F0000}"/>
    <cellStyle name="Normal 2 3 30 2 9" xfId="28474" xr:uid="{00000000-0005-0000-0000-00003A6F0000}"/>
    <cellStyle name="Normal 2 3 30 3" xfId="28475" xr:uid="{00000000-0005-0000-0000-00003B6F0000}"/>
    <cellStyle name="Normal 2 3 30 3 10" xfId="28476" xr:uid="{00000000-0005-0000-0000-00003C6F0000}"/>
    <cellStyle name="Normal 2 3 30 3 2" xfId="28477" xr:uid="{00000000-0005-0000-0000-00003D6F0000}"/>
    <cellStyle name="Normal 2 3 30 3 3" xfId="28478" xr:uid="{00000000-0005-0000-0000-00003E6F0000}"/>
    <cellStyle name="Normal 2 3 30 3 4" xfId="28479" xr:uid="{00000000-0005-0000-0000-00003F6F0000}"/>
    <cellStyle name="Normal 2 3 30 3 5" xfId="28480" xr:uid="{00000000-0005-0000-0000-0000406F0000}"/>
    <cellStyle name="Normal 2 3 30 3 6" xfId="28481" xr:uid="{00000000-0005-0000-0000-0000416F0000}"/>
    <cellStyle name="Normal 2 3 30 3 7" xfId="28482" xr:uid="{00000000-0005-0000-0000-0000426F0000}"/>
    <cellStyle name="Normal 2 3 30 3 8" xfId="28483" xr:uid="{00000000-0005-0000-0000-0000436F0000}"/>
    <cellStyle name="Normal 2 3 30 3 9" xfId="28484" xr:uid="{00000000-0005-0000-0000-0000446F0000}"/>
    <cellStyle name="Normal 2 3 30 4" xfId="28485" xr:uid="{00000000-0005-0000-0000-0000456F0000}"/>
    <cellStyle name="Normal 2 3 30 4 10" xfId="28486" xr:uid="{00000000-0005-0000-0000-0000466F0000}"/>
    <cellStyle name="Normal 2 3 30 4 2" xfId="28487" xr:uid="{00000000-0005-0000-0000-0000476F0000}"/>
    <cellStyle name="Normal 2 3 30 4 3" xfId="28488" xr:uid="{00000000-0005-0000-0000-0000486F0000}"/>
    <cellStyle name="Normal 2 3 30 4 4" xfId="28489" xr:uid="{00000000-0005-0000-0000-0000496F0000}"/>
    <cellStyle name="Normal 2 3 30 4 5" xfId="28490" xr:uid="{00000000-0005-0000-0000-00004A6F0000}"/>
    <cellStyle name="Normal 2 3 30 4 6" xfId="28491" xr:uid="{00000000-0005-0000-0000-00004B6F0000}"/>
    <cellStyle name="Normal 2 3 30 4 7" xfId="28492" xr:uid="{00000000-0005-0000-0000-00004C6F0000}"/>
    <cellStyle name="Normal 2 3 30 4 8" xfId="28493" xr:uid="{00000000-0005-0000-0000-00004D6F0000}"/>
    <cellStyle name="Normal 2 3 30 4 9" xfId="28494" xr:uid="{00000000-0005-0000-0000-00004E6F0000}"/>
    <cellStyle name="Normal 2 3 30 5" xfId="28495" xr:uid="{00000000-0005-0000-0000-00004F6F0000}"/>
    <cellStyle name="Normal 2 3 30 5 10" xfId="28496" xr:uid="{00000000-0005-0000-0000-0000506F0000}"/>
    <cellStyle name="Normal 2 3 30 5 2" xfId="28497" xr:uid="{00000000-0005-0000-0000-0000516F0000}"/>
    <cellStyle name="Normal 2 3 30 5 3" xfId="28498" xr:uid="{00000000-0005-0000-0000-0000526F0000}"/>
    <cellStyle name="Normal 2 3 30 5 4" xfId="28499" xr:uid="{00000000-0005-0000-0000-0000536F0000}"/>
    <cellStyle name="Normal 2 3 30 5 5" xfId="28500" xr:uid="{00000000-0005-0000-0000-0000546F0000}"/>
    <cellStyle name="Normal 2 3 30 5 6" xfId="28501" xr:uid="{00000000-0005-0000-0000-0000556F0000}"/>
    <cellStyle name="Normal 2 3 30 5 7" xfId="28502" xr:uid="{00000000-0005-0000-0000-0000566F0000}"/>
    <cellStyle name="Normal 2 3 30 5 8" xfId="28503" xr:uid="{00000000-0005-0000-0000-0000576F0000}"/>
    <cellStyle name="Normal 2 3 30 5 9" xfId="28504" xr:uid="{00000000-0005-0000-0000-0000586F0000}"/>
    <cellStyle name="Normal 2 3 30 6" xfId="28505" xr:uid="{00000000-0005-0000-0000-0000596F0000}"/>
    <cellStyle name="Normal 2 3 30 7" xfId="28506" xr:uid="{00000000-0005-0000-0000-00005A6F0000}"/>
    <cellStyle name="Normal 2 3 30 8" xfId="28507" xr:uid="{00000000-0005-0000-0000-00005B6F0000}"/>
    <cellStyle name="Normal 2 3 30 9" xfId="28508" xr:uid="{00000000-0005-0000-0000-00005C6F0000}"/>
    <cellStyle name="Normal 2 3 31" xfId="28509" xr:uid="{00000000-0005-0000-0000-00005D6F0000}"/>
    <cellStyle name="Normal 2 3 31 10" xfId="28510" xr:uid="{00000000-0005-0000-0000-00005E6F0000}"/>
    <cellStyle name="Normal 2 3 31 11" xfId="28511" xr:uid="{00000000-0005-0000-0000-00005F6F0000}"/>
    <cellStyle name="Normal 2 3 31 12" xfId="28512" xr:uid="{00000000-0005-0000-0000-0000606F0000}"/>
    <cellStyle name="Normal 2 3 31 13" xfId="28513" xr:uid="{00000000-0005-0000-0000-0000616F0000}"/>
    <cellStyle name="Normal 2 3 31 14" xfId="28514" xr:uid="{00000000-0005-0000-0000-0000626F0000}"/>
    <cellStyle name="Normal 2 3 31 2" xfId="28515" xr:uid="{00000000-0005-0000-0000-0000636F0000}"/>
    <cellStyle name="Normal 2 3 31 2 10" xfId="28516" xr:uid="{00000000-0005-0000-0000-0000646F0000}"/>
    <cellStyle name="Normal 2 3 31 2 2" xfId="28517" xr:uid="{00000000-0005-0000-0000-0000656F0000}"/>
    <cellStyle name="Normal 2 3 31 2 3" xfId="28518" xr:uid="{00000000-0005-0000-0000-0000666F0000}"/>
    <cellStyle name="Normal 2 3 31 2 4" xfId="28519" xr:uid="{00000000-0005-0000-0000-0000676F0000}"/>
    <cellStyle name="Normal 2 3 31 2 5" xfId="28520" xr:uid="{00000000-0005-0000-0000-0000686F0000}"/>
    <cellStyle name="Normal 2 3 31 2 6" xfId="28521" xr:uid="{00000000-0005-0000-0000-0000696F0000}"/>
    <cellStyle name="Normal 2 3 31 2 7" xfId="28522" xr:uid="{00000000-0005-0000-0000-00006A6F0000}"/>
    <cellStyle name="Normal 2 3 31 2 8" xfId="28523" xr:uid="{00000000-0005-0000-0000-00006B6F0000}"/>
    <cellStyle name="Normal 2 3 31 2 9" xfId="28524" xr:uid="{00000000-0005-0000-0000-00006C6F0000}"/>
    <cellStyle name="Normal 2 3 31 3" xfId="28525" xr:uid="{00000000-0005-0000-0000-00006D6F0000}"/>
    <cellStyle name="Normal 2 3 31 3 10" xfId="28526" xr:uid="{00000000-0005-0000-0000-00006E6F0000}"/>
    <cellStyle name="Normal 2 3 31 3 2" xfId="28527" xr:uid="{00000000-0005-0000-0000-00006F6F0000}"/>
    <cellStyle name="Normal 2 3 31 3 3" xfId="28528" xr:uid="{00000000-0005-0000-0000-0000706F0000}"/>
    <cellStyle name="Normal 2 3 31 3 4" xfId="28529" xr:uid="{00000000-0005-0000-0000-0000716F0000}"/>
    <cellStyle name="Normal 2 3 31 3 5" xfId="28530" xr:uid="{00000000-0005-0000-0000-0000726F0000}"/>
    <cellStyle name="Normal 2 3 31 3 6" xfId="28531" xr:uid="{00000000-0005-0000-0000-0000736F0000}"/>
    <cellStyle name="Normal 2 3 31 3 7" xfId="28532" xr:uid="{00000000-0005-0000-0000-0000746F0000}"/>
    <cellStyle name="Normal 2 3 31 3 8" xfId="28533" xr:uid="{00000000-0005-0000-0000-0000756F0000}"/>
    <cellStyle name="Normal 2 3 31 3 9" xfId="28534" xr:uid="{00000000-0005-0000-0000-0000766F0000}"/>
    <cellStyle name="Normal 2 3 31 4" xfId="28535" xr:uid="{00000000-0005-0000-0000-0000776F0000}"/>
    <cellStyle name="Normal 2 3 31 4 10" xfId="28536" xr:uid="{00000000-0005-0000-0000-0000786F0000}"/>
    <cellStyle name="Normal 2 3 31 4 2" xfId="28537" xr:uid="{00000000-0005-0000-0000-0000796F0000}"/>
    <cellStyle name="Normal 2 3 31 4 3" xfId="28538" xr:uid="{00000000-0005-0000-0000-00007A6F0000}"/>
    <cellStyle name="Normal 2 3 31 4 4" xfId="28539" xr:uid="{00000000-0005-0000-0000-00007B6F0000}"/>
    <cellStyle name="Normal 2 3 31 4 5" xfId="28540" xr:uid="{00000000-0005-0000-0000-00007C6F0000}"/>
    <cellStyle name="Normal 2 3 31 4 6" xfId="28541" xr:uid="{00000000-0005-0000-0000-00007D6F0000}"/>
    <cellStyle name="Normal 2 3 31 4 7" xfId="28542" xr:uid="{00000000-0005-0000-0000-00007E6F0000}"/>
    <cellStyle name="Normal 2 3 31 4 8" xfId="28543" xr:uid="{00000000-0005-0000-0000-00007F6F0000}"/>
    <cellStyle name="Normal 2 3 31 4 9" xfId="28544" xr:uid="{00000000-0005-0000-0000-0000806F0000}"/>
    <cellStyle name="Normal 2 3 31 5" xfId="28545" xr:uid="{00000000-0005-0000-0000-0000816F0000}"/>
    <cellStyle name="Normal 2 3 31 5 10" xfId="28546" xr:uid="{00000000-0005-0000-0000-0000826F0000}"/>
    <cellStyle name="Normal 2 3 31 5 2" xfId="28547" xr:uid="{00000000-0005-0000-0000-0000836F0000}"/>
    <cellStyle name="Normal 2 3 31 5 3" xfId="28548" xr:uid="{00000000-0005-0000-0000-0000846F0000}"/>
    <cellStyle name="Normal 2 3 31 5 4" xfId="28549" xr:uid="{00000000-0005-0000-0000-0000856F0000}"/>
    <cellStyle name="Normal 2 3 31 5 5" xfId="28550" xr:uid="{00000000-0005-0000-0000-0000866F0000}"/>
    <cellStyle name="Normal 2 3 31 5 6" xfId="28551" xr:uid="{00000000-0005-0000-0000-0000876F0000}"/>
    <cellStyle name="Normal 2 3 31 5 7" xfId="28552" xr:uid="{00000000-0005-0000-0000-0000886F0000}"/>
    <cellStyle name="Normal 2 3 31 5 8" xfId="28553" xr:uid="{00000000-0005-0000-0000-0000896F0000}"/>
    <cellStyle name="Normal 2 3 31 5 9" xfId="28554" xr:uid="{00000000-0005-0000-0000-00008A6F0000}"/>
    <cellStyle name="Normal 2 3 31 6" xfId="28555" xr:uid="{00000000-0005-0000-0000-00008B6F0000}"/>
    <cellStyle name="Normal 2 3 31 7" xfId="28556" xr:uid="{00000000-0005-0000-0000-00008C6F0000}"/>
    <cellStyle name="Normal 2 3 31 8" xfId="28557" xr:uid="{00000000-0005-0000-0000-00008D6F0000}"/>
    <cellStyle name="Normal 2 3 31 9" xfId="28558" xr:uid="{00000000-0005-0000-0000-00008E6F0000}"/>
    <cellStyle name="Normal 2 3 32" xfId="28559" xr:uid="{00000000-0005-0000-0000-00008F6F0000}"/>
    <cellStyle name="Normal 2 3 32 10" xfId="28560" xr:uid="{00000000-0005-0000-0000-0000906F0000}"/>
    <cellStyle name="Normal 2 3 32 11" xfId="28561" xr:uid="{00000000-0005-0000-0000-0000916F0000}"/>
    <cellStyle name="Normal 2 3 32 12" xfId="28562" xr:uid="{00000000-0005-0000-0000-0000926F0000}"/>
    <cellStyle name="Normal 2 3 32 13" xfId="28563" xr:uid="{00000000-0005-0000-0000-0000936F0000}"/>
    <cellStyle name="Normal 2 3 32 14" xfId="28564" xr:uid="{00000000-0005-0000-0000-0000946F0000}"/>
    <cellStyle name="Normal 2 3 32 2" xfId="28565" xr:uid="{00000000-0005-0000-0000-0000956F0000}"/>
    <cellStyle name="Normal 2 3 32 2 10" xfId="28566" xr:uid="{00000000-0005-0000-0000-0000966F0000}"/>
    <cellStyle name="Normal 2 3 32 2 2" xfId="28567" xr:uid="{00000000-0005-0000-0000-0000976F0000}"/>
    <cellStyle name="Normal 2 3 32 2 3" xfId="28568" xr:uid="{00000000-0005-0000-0000-0000986F0000}"/>
    <cellStyle name="Normal 2 3 32 2 4" xfId="28569" xr:uid="{00000000-0005-0000-0000-0000996F0000}"/>
    <cellStyle name="Normal 2 3 32 2 5" xfId="28570" xr:uid="{00000000-0005-0000-0000-00009A6F0000}"/>
    <cellStyle name="Normal 2 3 32 2 6" xfId="28571" xr:uid="{00000000-0005-0000-0000-00009B6F0000}"/>
    <cellStyle name="Normal 2 3 32 2 7" xfId="28572" xr:uid="{00000000-0005-0000-0000-00009C6F0000}"/>
    <cellStyle name="Normal 2 3 32 2 8" xfId="28573" xr:uid="{00000000-0005-0000-0000-00009D6F0000}"/>
    <cellStyle name="Normal 2 3 32 2 9" xfId="28574" xr:uid="{00000000-0005-0000-0000-00009E6F0000}"/>
    <cellStyle name="Normal 2 3 32 3" xfId="28575" xr:uid="{00000000-0005-0000-0000-00009F6F0000}"/>
    <cellStyle name="Normal 2 3 32 3 10" xfId="28576" xr:uid="{00000000-0005-0000-0000-0000A06F0000}"/>
    <cellStyle name="Normal 2 3 32 3 2" xfId="28577" xr:uid="{00000000-0005-0000-0000-0000A16F0000}"/>
    <cellStyle name="Normal 2 3 32 3 3" xfId="28578" xr:uid="{00000000-0005-0000-0000-0000A26F0000}"/>
    <cellStyle name="Normal 2 3 32 3 4" xfId="28579" xr:uid="{00000000-0005-0000-0000-0000A36F0000}"/>
    <cellStyle name="Normal 2 3 32 3 5" xfId="28580" xr:uid="{00000000-0005-0000-0000-0000A46F0000}"/>
    <cellStyle name="Normal 2 3 32 3 6" xfId="28581" xr:uid="{00000000-0005-0000-0000-0000A56F0000}"/>
    <cellStyle name="Normal 2 3 32 3 7" xfId="28582" xr:uid="{00000000-0005-0000-0000-0000A66F0000}"/>
    <cellStyle name="Normal 2 3 32 3 8" xfId="28583" xr:uid="{00000000-0005-0000-0000-0000A76F0000}"/>
    <cellStyle name="Normal 2 3 32 3 9" xfId="28584" xr:uid="{00000000-0005-0000-0000-0000A86F0000}"/>
    <cellStyle name="Normal 2 3 32 4" xfId="28585" xr:uid="{00000000-0005-0000-0000-0000A96F0000}"/>
    <cellStyle name="Normal 2 3 32 4 10" xfId="28586" xr:uid="{00000000-0005-0000-0000-0000AA6F0000}"/>
    <cellStyle name="Normal 2 3 32 4 2" xfId="28587" xr:uid="{00000000-0005-0000-0000-0000AB6F0000}"/>
    <cellStyle name="Normal 2 3 32 4 3" xfId="28588" xr:uid="{00000000-0005-0000-0000-0000AC6F0000}"/>
    <cellStyle name="Normal 2 3 32 4 4" xfId="28589" xr:uid="{00000000-0005-0000-0000-0000AD6F0000}"/>
    <cellStyle name="Normal 2 3 32 4 5" xfId="28590" xr:uid="{00000000-0005-0000-0000-0000AE6F0000}"/>
    <cellStyle name="Normal 2 3 32 4 6" xfId="28591" xr:uid="{00000000-0005-0000-0000-0000AF6F0000}"/>
    <cellStyle name="Normal 2 3 32 4 7" xfId="28592" xr:uid="{00000000-0005-0000-0000-0000B06F0000}"/>
    <cellStyle name="Normal 2 3 32 4 8" xfId="28593" xr:uid="{00000000-0005-0000-0000-0000B16F0000}"/>
    <cellStyle name="Normal 2 3 32 4 9" xfId="28594" xr:uid="{00000000-0005-0000-0000-0000B26F0000}"/>
    <cellStyle name="Normal 2 3 32 5" xfId="28595" xr:uid="{00000000-0005-0000-0000-0000B36F0000}"/>
    <cellStyle name="Normal 2 3 32 5 10" xfId="28596" xr:uid="{00000000-0005-0000-0000-0000B46F0000}"/>
    <cellStyle name="Normal 2 3 32 5 2" xfId="28597" xr:uid="{00000000-0005-0000-0000-0000B56F0000}"/>
    <cellStyle name="Normal 2 3 32 5 3" xfId="28598" xr:uid="{00000000-0005-0000-0000-0000B66F0000}"/>
    <cellStyle name="Normal 2 3 32 5 4" xfId="28599" xr:uid="{00000000-0005-0000-0000-0000B76F0000}"/>
    <cellStyle name="Normal 2 3 32 5 5" xfId="28600" xr:uid="{00000000-0005-0000-0000-0000B86F0000}"/>
    <cellStyle name="Normal 2 3 32 5 6" xfId="28601" xr:uid="{00000000-0005-0000-0000-0000B96F0000}"/>
    <cellStyle name="Normal 2 3 32 5 7" xfId="28602" xr:uid="{00000000-0005-0000-0000-0000BA6F0000}"/>
    <cellStyle name="Normal 2 3 32 5 8" xfId="28603" xr:uid="{00000000-0005-0000-0000-0000BB6F0000}"/>
    <cellStyle name="Normal 2 3 32 5 9" xfId="28604" xr:uid="{00000000-0005-0000-0000-0000BC6F0000}"/>
    <cellStyle name="Normal 2 3 32 6" xfId="28605" xr:uid="{00000000-0005-0000-0000-0000BD6F0000}"/>
    <cellStyle name="Normal 2 3 32 7" xfId="28606" xr:uid="{00000000-0005-0000-0000-0000BE6F0000}"/>
    <cellStyle name="Normal 2 3 32 8" xfId="28607" xr:uid="{00000000-0005-0000-0000-0000BF6F0000}"/>
    <cellStyle name="Normal 2 3 32 9" xfId="28608" xr:uid="{00000000-0005-0000-0000-0000C06F0000}"/>
    <cellStyle name="Normal 2 3 33" xfId="28609" xr:uid="{00000000-0005-0000-0000-0000C16F0000}"/>
    <cellStyle name="Normal 2 3 33 10" xfId="28610" xr:uid="{00000000-0005-0000-0000-0000C26F0000}"/>
    <cellStyle name="Normal 2 3 33 11" xfId="28611" xr:uid="{00000000-0005-0000-0000-0000C36F0000}"/>
    <cellStyle name="Normal 2 3 33 12" xfId="28612" xr:uid="{00000000-0005-0000-0000-0000C46F0000}"/>
    <cellStyle name="Normal 2 3 33 13" xfId="28613" xr:uid="{00000000-0005-0000-0000-0000C56F0000}"/>
    <cellStyle name="Normal 2 3 33 14" xfId="28614" xr:uid="{00000000-0005-0000-0000-0000C66F0000}"/>
    <cellStyle name="Normal 2 3 33 2" xfId="28615" xr:uid="{00000000-0005-0000-0000-0000C76F0000}"/>
    <cellStyle name="Normal 2 3 33 2 10" xfId="28616" xr:uid="{00000000-0005-0000-0000-0000C86F0000}"/>
    <cellStyle name="Normal 2 3 33 2 2" xfId="28617" xr:uid="{00000000-0005-0000-0000-0000C96F0000}"/>
    <cellStyle name="Normal 2 3 33 2 3" xfId="28618" xr:uid="{00000000-0005-0000-0000-0000CA6F0000}"/>
    <cellStyle name="Normal 2 3 33 2 4" xfId="28619" xr:uid="{00000000-0005-0000-0000-0000CB6F0000}"/>
    <cellStyle name="Normal 2 3 33 2 5" xfId="28620" xr:uid="{00000000-0005-0000-0000-0000CC6F0000}"/>
    <cellStyle name="Normal 2 3 33 2 6" xfId="28621" xr:uid="{00000000-0005-0000-0000-0000CD6F0000}"/>
    <cellStyle name="Normal 2 3 33 2 7" xfId="28622" xr:uid="{00000000-0005-0000-0000-0000CE6F0000}"/>
    <cellStyle name="Normal 2 3 33 2 8" xfId="28623" xr:uid="{00000000-0005-0000-0000-0000CF6F0000}"/>
    <cellStyle name="Normal 2 3 33 2 9" xfId="28624" xr:uid="{00000000-0005-0000-0000-0000D06F0000}"/>
    <cellStyle name="Normal 2 3 33 3" xfId="28625" xr:uid="{00000000-0005-0000-0000-0000D16F0000}"/>
    <cellStyle name="Normal 2 3 33 3 10" xfId="28626" xr:uid="{00000000-0005-0000-0000-0000D26F0000}"/>
    <cellStyle name="Normal 2 3 33 3 2" xfId="28627" xr:uid="{00000000-0005-0000-0000-0000D36F0000}"/>
    <cellStyle name="Normal 2 3 33 3 3" xfId="28628" xr:uid="{00000000-0005-0000-0000-0000D46F0000}"/>
    <cellStyle name="Normal 2 3 33 3 4" xfId="28629" xr:uid="{00000000-0005-0000-0000-0000D56F0000}"/>
    <cellStyle name="Normal 2 3 33 3 5" xfId="28630" xr:uid="{00000000-0005-0000-0000-0000D66F0000}"/>
    <cellStyle name="Normal 2 3 33 3 6" xfId="28631" xr:uid="{00000000-0005-0000-0000-0000D76F0000}"/>
    <cellStyle name="Normal 2 3 33 3 7" xfId="28632" xr:uid="{00000000-0005-0000-0000-0000D86F0000}"/>
    <cellStyle name="Normal 2 3 33 3 8" xfId="28633" xr:uid="{00000000-0005-0000-0000-0000D96F0000}"/>
    <cellStyle name="Normal 2 3 33 3 9" xfId="28634" xr:uid="{00000000-0005-0000-0000-0000DA6F0000}"/>
    <cellStyle name="Normal 2 3 33 4" xfId="28635" xr:uid="{00000000-0005-0000-0000-0000DB6F0000}"/>
    <cellStyle name="Normal 2 3 33 4 10" xfId="28636" xr:uid="{00000000-0005-0000-0000-0000DC6F0000}"/>
    <cellStyle name="Normal 2 3 33 4 2" xfId="28637" xr:uid="{00000000-0005-0000-0000-0000DD6F0000}"/>
    <cellStyle name="Normal 2 3 33 4 3" xfId="28638" xr:uid="{00000000-0005-0000-0000-0000DE6F0000}"/>
    <cellStyle name="Normal 2 3 33 4 4" xfId="28639" xr:uid="{00000000-0005-0000-0000-0000DF6F0000}"/>
    <cellStyle name="Normal 2 3 33 4 5" xfId="28640" xr:uid="{00000000-0005-0000-0000-0000E06F0000}"/>
    <cellStyle name="Normal 2 3 33 4 6" xfId="28641" xr:uid="{00000000-0005-0000-0000-0000E16F0000}"/>
    <cellStyle name="Normal 2 3 33 4 7" xfId="28642" xr:uid="{00000000-0005-0000-0000-0000E26F0000}"/>
    <cellStyle name="Normal 2 3 33 4 8" xfId="28643" xr:uid="{00000000-0005-0000-0000-0000E36F0000}"/>
    <cellStyle name="Normal 2 3 33 4 9" xfId="28644" xr:uid="{00000000-0005-0000-0000-0000E46F0000}"/>
    <cellStyle name="Normal 2 3 33 5" xfId="28645" xr:uid="{00000000-0005-0000-0000-0000E56F0000}"/>
    <cellStyle name="Normal 2 3 33 5 10" xfId="28646" xr:uid="{00000000-0005-0000-0000-0000E66F0000}"/>
    <cellStyle name="Normal 2 3 33 5 2" xfId="28647" xr:uid="{00000000-0005-0000-0000-0000E76F0000}"/>
    <cellStyle name="Normal 2 3 33 5 3" xfId="28648" xr:uid="{00000000-0005-0000-0000-0000E86F0000}"/>
    <cellStyle name="Normal 2 3 33 5 4" xfId="28649" xr:uid="{00000000-0005-0000-0000-0000E96F0000}"/>
    <cellStyle name="Normal 2 3 33 5 5" xfId="28650" xr:uid="{00000000-0005-0000-0000-0000EA6F0000}"/>
    <cellStyle name="Normal 2 3 33 5 6" xfId="28651" xr:uid="{00000000-0005-0000-0000-0000EB6F0000}"/>
    <cellStyle name="Normal 2 3 33 5 7" xfId="28652" xr:uid="{00000000-0005-0000-0000-0000EC6F0000}"/>
    <cellStyle name="Normal 2 3 33 5 8" xfId="28653" xr:uid="{00000000-0005-0000-0000-0000ED6F0000}"/>
    <cellStyle name="Normal 2 3 33 5 9" xfId="28654" xr:uid="{00000000-0005-0000-0000-0000EE6F0000}"/>
    <cellStyle name="Normal 2 3 33 6" xfId="28655" xr:uid="{00000000-0005-0000-0000-0000EF6F0000}"/>
    <cellStyle name="Normal 2 3 33 7" xfId="28656" xr:uid="{00000000-0005-0000-0000-0000F06F0000}"/>
    <cellStyle name="Normal 2 3 33 8" xfId="28657" xr:uid="{00000000-0005-0000-0000-0000F16F0000}"/>
    <cellStyle name="Normal 2 3 33 9" xfId="28658" xr:uid="{00000000-0005-0000-0000-0000F26F0000}"/>
    <cellStyle name="Normal 2 3 34" xfId="28659" xr:uid="{00000000-0005-0000-0000-0000F36F0000}"/>
    <cellStyle name="Normal 2 3 34 10" xfId="28660" xr:uid="{00000000-0005-0000-0000-0000F46F0000}"/>
    <cellStyle name="Normal 2 3 34 11" xfId="28661" xr:uid="{00000000-0005-0000-0000-0000F56F0000}"/>
    <cellStyle name="Normal 2 3 34 12" xfId="28662" xr:uid="{00000000-0005-0000-0000-0000F66F0000}"/>
    <cellStyle name="Normal 2 3 34 13" xfId="28663" xr:uid="{00000000-0005-0000-0000-0000F76F0000}"/>
    <cellStyle name="Normal 2 3 34 14" xfId="28664" xr:uid="{00000000-0005-0000-0000-0000F86F0000}"/>
    <cellStyle name="Normal 2 3 34 2" xfId="28665" xr:uid="{00000000-0005-0000-0000-0000F96F0000}"/>
    <cellStyle name="Normal 2 3 34 2 10" xfId="28666" xr:uid="{00000000-0005-0000-0000-0000FA6F0000}"/>
    <cellStyle name="Normal 2 3 34 2 2" xfId="28667" xr:uid="{00000000-0005-0000-0000-0000FB6F0000}"/>
    <cellStyle name="Normal 2 3 34 2 3" xfId="28668" xr:uid="{00000000-0005-0000-0000-0000FC6F0000}"/>
    <cellStyle name="Normal 2 3 34 2 4" xfId="28669" xr:uid="{00000000-0005-0000-0000-0000FD6F0000}"/>
    <cellStyle name="Normal 2 3 34 2 5" xfId="28670" xr:uid="{00000000-0005-0000-0000-0000FE6F0000}"/>
    <cellStyle name="Normal 2 3 34 2 6" xfId="28671" xr:uid="{00000000-0005-0000-0000-0000FF6F0000}"/>
    <cellStyle name="Normal 2 3 34 2 7" xfId="28672" xr:uid="{00000000-0005-0000-0000-000000700000}"/>
    <cellStyle name="Normal 2 3 34 2 8" xfId="28673" xr:uid="{00000000-0005-0000-0000-000001700000}"/>
    <cellStyle name="Normal 2 3 34 2 9" xfId="28674" xr:uid="{00000000-0005-0000-0000-000002700000}"/>
    <cellStyle name="Normal 2 3 34 3" xfId="28675" xr:uid="{00000000-0005-0000-0000-000003700000}"/>
    <cellStyle name="Normal 2 3 34 3 10" xfId="28676" xr:uid="{00000000-0005-0000-0000-000004700000}"/>
    <cellStyle name="Normal 2 3 34 3 2" xfId="28677" xr:uid="{00000000-0005-0000-0000-000005700000}"/>
    <cellStyle name="Normal 2 3 34 3 3" xfId="28678" xr:uid="{00000000-0005-0000-0000-000006700000}"/>
    <cellStyle name="Normal 2 3 34 3 4" xfId="28679" xr:uid="{00000000-0005-0000-0000-000007700000}"/>
    <cellStyle name="Normal 2 3 34 3 5" xfId="28680" xr:uid="{00000000-0005-0000-0000-000008700000}"/>
    <cellStyle name="Normal 2 3 34 3 6" xfId="28681" xr:uid="{00000000-0005-0000-0000-000009700000}"/>
    <cellStyle name="Normal 2 3 34 3 7" xfId="28682" xr:uid="{00000000-0005-0000-0000-00000A700000}"/>
    <cellStyle name="Normal 2 3 34 3 8" xfId="28683" xr:uid="{00000000-0005-0000-0000-00000B700000}"/>
    <cellStyle name="Normal 2 3 34 3 9" xfId="28684" xr:uid="{00000000-0005-0000-0000-00000C700000}"/>
    <cellStyle name="Normal 2 3 34 4" xfId="28685" xr:uid="{00000000-0005-0000-0000-00000D700000}"/>
    <cellStyle name="Normal 2 3 34 4 10" xfId="28686" xr:uid="{00000000-0005-0000-0000-00000E700000}"/>
    <cellStyle name="Normal 2 3 34 4 2" xfId="28687" xr:uid="{00000000-0005-0000-0000-00000F700000}"/>
    <cellStyle name="Normal 2 3 34 4 3" xfId="28688" xr:uid="{00000000-0005-0000-0000-000010700000}"/>
    <cellStyle name="Normal 2 3 34 4 4" xfId="28689" xr:uid="{00000000-0005-0000-0000-000011700000}"/>
    <cellStyle name="Normal 2 3 34 4 5" xfId="28690" xr:uid="{00000000-0005-0000-0000-000012700000}"/>
    <cellStyle name="Normal 2 3 34 4 6" xfId="28691" xr:uid="{00000000-0005-0000-0000-000013700000}"/>
    <cellStyle name="Normal 2 3 34 4 7" xfId="28692" xr:uid="{00000000-0005-0000-0000-000014700000}"/>
    <cellStyle name="Normal 2 3 34 4 8" xfId="28693" xr:uid="{00000000-0005-0000-0000-000015700000}"/>
    <cellStyle name="Normal 2 3 34 4 9" xfId="28694" xr:uid="{00000000-0005-0000-0000-000016700000}"/>
    <cellStyle name="Normal 2 3 34 5" xfId="28695" xr:uid="{00000000-0005-0000-0000-000017700000}"/>
    <cellStyle name="Normal 2 3 34 5 10" xfId="28696" xr:uid="{00000000-0005-0000-0000-000018700000}"/>
    <cellStyle name="Normal 2 3 34 5 2" xfId="28697" xr:uid="{00000000-0005-0000-0000-000019700000}"/>
    <cellStyle name="Normal 2 3 34 5 3" xfId="28698" xr:uid="{00000000-0005-0000-0000-00001A700000}"/>
    <cellStyle name="Normal 2 3 34 5 4" xfId="28699" xr:uid="{00000000-0005-0000-0000-00001B700000}"/>
    <cellStyle name="Normal 2 3 34 5 5" xfId="28700" xr:uid="{00000000-0005-0000-0000-00001C700000}"/>
    <cellStyle name="Normal 2 3 34 5 6" xfId="28701" xr:uid="{00000000-0005-0000-0000-00001D700000}"/>
    <cellStyle name="Normal 2 3 34 5 7" xfId="28702" xr:uid="{00000000-0005-0000-0000-00001E700000}"/>
    <cellStyle name="Normal 2 3 34 5 8" xfId="28703" xr:uid="{00000000-0005-0000-0000-00001F700000}"/>
    <cellStyle name="Normal 2 3 34 5 9" xfId="28704" xr:uid="{00000000-0005-0000-0000-000020700000}"/>
    <cellStyle name="Normal 2 3 34 6" xfId="28705" xr:uid="{00000000-0005-0000-0000-000021700000}"/>
    <cellStyle name="Normal 2 3 34 7" xfId="28706" xr:uid="{00000000-0005-0000-0000-000022700000}"/>
    <cellStyle name="Normal 2 3 34 8" xfId="28707" xr:uid="{00000000-0005-0000-0000-000023700000}"/>
    <cellStyle name="Normal 2 3 34 9" xfId="28708" xr:uid="{00000000-0005-0000-0000-000024700000}"/>
    <cellStyle name="Normal 2 3 35" xfId="28709" xr:uid="{00000000-0005-0000-0000-000025700000}"/>
    <cellStyle name="Normal 2 3 35 10" xfId="28710" xr:uid="{00000000-0005-0000-0000-000026700000}"/>
    <cellStyle name="Normal 2 3 35 2" xfId="28711" xr:uid="{00000000-0005-0000-0000-000027700000}"/>
    <cellStyle name="Normal 2 3 35 3" xfId="28712" xr:uid="{00000000-0005-0000-0000-000028700000}"/>
    <cellStyle name="Normal 2 3 35 4" xfId="28713" xr:uid="{00000000-0005-0000-0000-000029700000}"/>
    <cellStyle name="Normal 2 3 35 5" xfId="28714" xr:uid="{00000000-0005-0000-0000-00002A700000}"/>
    <cellStyle name="Normal 2 3 35 6" xfId="28715" xr:uid="{00000000-0005-0000-0000-00002B700000}"/>
    <cellStyle name="Normal 2 3 35 7" xfId="28716" xr:uid="{00000000-0005-0000-0000-00002C700000}"/>
    <cellStyle name="Normal 2 3 35 8" xfId="28717" xr:uid="{00000000-0005-0000-0000-00002D700000}"/>
    <cellStyle name="Normal 2 3 35 9" xfId="28718" xr:uid="{00000000-0005-0000-0000-00002E700000}"/>
    <cellStyle name="Normal 2 3 36" xfId="28719" xr:uid="{00000000-0005-0000-0000-00002F700000}"/>
    <cellStyle name="Normal 2 3 36 10" xfId="28720" xr:uid="{00000000-0005-0000-0000-000030700000}"/>
    <cellStyle name="Normal 2 3 36 2" xfId="28721" xr:uid="{00000000-0005-0000-0000-000031700000}"/>
    <cellStyle name="Normal 2 3 36 3" xfId="28722" xr:uid="{00000000-0005-0000-0000-000032700000}"/>
    <cellStyle name="Normal 2 3 36 4" xfId="28723" xr:uid="{00000000-0005-0000-0000-000033700000}"/>
    <cellStyle name="Normal 2 3 36 5" xfId="28724" xr:uid="{00000000-0005-0000-0000-000034700000}"/>
    <cellStyle name="Normal 2 3 36 6" xfId="28725" xr:uid="{00000000-0005-0000-0000-000035700000}"/>
    <cellStyle name="Normal 2 3 36 7" xfId="28726" xr:uid="{00000000-0005-0000-0000-000036700000}"/>
    <cellStyle name="Normal 2 3 36 8" xfId="28727" xr:uid="{00000000-0005-0000-0000-000037700000}"/>
    <cellStyle name="Normal 2 3 36 9" xfId="28728" xr:uid="{00000000-0005-0000-0000-000038700000}"/>
    <cellStyle name="Normal 2 3 37" xfId="28729" xr:uid="{00000000-0005-0000-0000-000039700000}"/>
    <cellStyle name="Normal 2 3 37 10" xfId="28730" xr:uid="{00000000-0005-0000-0000-00003A700000}"/>
    <cellStyle name="Normal 2 3 37 2" xfId="28731" xr:uid="{00000000-0005-0000-0000-00003B700000}"/>
    <cellStyle name="Normal 2 3 37 3" xfId="28732" xr:uid="{00000000-0005-0000-0000-00003C700000}"/>
    <cellStyle name="Normal 2 3 37 4" xfId="28733" xr:uid="{00000000-0005-0000-0000-00003D700000}"/>
    <cellStyle name="Normal 2 3 37 5" xfId="28734" xr:uid="{00000000-0005-0000-0000-00003E700000}"/>
    <cellStyle name="Normal 2 3 37 6" xfId="28735" xr:uid="{00000000-0005-0000-0000-00003F700000}"/>
    <cellStyle name="Normal 2 3 37 7" xfId="28736" xr:uid="{00000000-0005-0000-0000-000040700000}"/>
    <cellStyle name="Normal 2 3 37 8" xfId="28737" xr:uid="{00000000-0005-0000-0000-000041700000}"/>
    <cellStyle name="Normal 2 3 37 9" xfId="28738" xr:uid="{00000000-0005-0000-0000-000042700000}"/>
    <cellStyle name="Normal 2 3 38" xfId="28739" xr:uid="{00000000-0005-0000-0000-000043700000}"/>
    <cellStyle name="Normal 2 3 38 10" xfId="28740" xr:uid="{00000000-0005-0000-0000-000044700000}"/>
    <cellStyle name="Normal 2 3 38 2" xfId="28741" xr:uid="{00000000-0005-0000-0000-000045700000}"/>
    <cellStyle name="Normal 2 3 38 3" xfId="28742" xr:uid="{00000000-0005-0000-0000-000046700000}"/>
    <cellStyle name="Normal 2 3 38 4" xfId="28743" xr:uid="{00000000-0005-0000-0000-000047700000}"/>
    <cellStyle name="Normal 2 3 38 5" xfId="28744" xr:uid="{00000000-0005-0000-0000-000048700000}"/>
    <cellStyle name="Normal 2 3 38 6" xfId="28745" xr:uid="{00000000-0005-0000-0000-000049700000}"/>
    <cellStyle name="Normal 2 3 38 7" xfId="28746" xr:uid="{00000000-0005-0000-0000-00004A700000}"/>
    <cellStyle name="Normal 2 3 38 8" xfId="28747" xr:uid="{00000000-0005-0000-0000-00004B700000}"/>
    <cellStyle name="Normal 2 3 38 9" xfId="28748" xr:uid="{00000000-0005-0000-0000-00004C700000}"/>
    <cellStyle name="Normal 2 3 39" xfId="28749" xr:uid="{00000000-0005-0000-0000-00004D700000}"/>
    <cellStyle name="Normal 2 3 4" xfId="28750" xr:uid="{00000000-0005-0000-0000-00004E700000}"/>
    <cellStyle name="Normal 2 3 4 10" xfId="28751" xr:uid="{00000000-0005-0000-0000-00004F700000}"/>
    <cellStyle name="Normal 2 3 4 11" xfId="28752" xr:uid="{00000000-0005-0000-0000-000050700000}"/>
    <cellStyle name="Normal 2 3 4 12" xfId="28753" xr:uid="{00000000-0005-0000-0000-000051700000}"/>
    <cellStyle name="Normal 2 3 4 13" xfId="28754" xr:uid="{00000000-0005-0000-0000-000052700000}"/>
    <cellStyle name="Normal 2 3 4 14" xfId="28755" xr:uid="{00000000-0005-0000-0000-000053700000}"/>
    <cellStyle name="Normal 2 3 4 15" xfId="28756" xr:uid="{00000000-0005-0000-0000-000054700000}"/>
    <cellStyle name="Normal 2 3 4 16" xfId="28757" xr:uid="{00000000-0005-0000-0000-000055700000}"/>
    <cellStyle name="Normal 2 3 4 2" xfId="28758" xr:uid="{00000000-0005-0000-0000-000056700000}"/>
    <cellStyle name="Normal 2 3 4 2 10" xfId="28759" xr:uid="{00000000-0005-0000-0000-000057700000}"/>
    <cellStyle name="Normal 2 3 4 2 2" xfId="28760" xr:uid="{00000000-0005-0000-0000-000058700000}"/>
    <cellStyle name="Normal 2 3 4 2 3" xfId="28761" xr:uid="{00000000-0005-0000-0000-000059700000}"/>
    <cellStyle name="Normal 2 3 4 2 4" xfId="28762" xr:uid="{00000000-0005-0000-0000-00005A700000}"/>
    <cellStyle name="Normal 2 3 4 2 5" xfId="28763" xr:uid="{00000000-0005-0000-0000-00005B700000}"/>
    <cellStyle name="Normal 2 3 4 2 6" xfId="28764" xr:uid="{00000000-0005-0000-0000-00005C700000}"/>
    <cellStyle name="Normal 2 3 4 2 7" xfId="28765" xr:uid="{00000000-0005-0000-0000-00005D700000}"/>
    <cellStyle name="Normal 2 3 4 2 8" xfId="28766" xr:uid="{00000000-0005-0000-0000-00005E700000}"/>
    <cellStyle name="Normal 2 3 4 2 9" xfId="28767" xr:uid="{00000000-0005-0000-0000-00005F700000}"/>
    <cellStyle name="Normal 2 3 4 3" xfId="28768" xr:uid="{00000000-0005-0000-0000-000060700000}"/>
    <cellStyle name="Normal 2 3 4 3 10" xfId="28769" xr:uid="{00000000-0005-0000-0000-000061700000}"/>
    <cellStyle name="Normal 2 3 4 3 2" xfId="28770" xr:uid="{00000000-0005-0000-0000-000062700000}"/>
    <cellStyle name="Normal 2 3 4 3 3" xfId="28771" xr:uid="{00000000-0005-0000-0000-000063700000}"/>
    <cellStyle name="Normal 2 3 4 3 4" xfId="28772" xr:uid="{00000000-0005-0000-0000-000064700000}"/>
    <cellStyle name="Normal 2 3 4 3 5" xfId="28773" xr:uid="{00000000-0005-0000-0000-000065700000}"/>
    <cellStyle name="Normal 2 3 4 3 6" xfId="28774" xr:uid="{00000000-0005-0000-0000-000066700000}"/>
    <cellStyle name="Normal 2 3 4 3 7" xfId="28775" xr:uid="{00000000-0005-0000-0000-000067700000}"/>
    <cellStyle name="Normal 2 3 4 3 8" xfId="28776" xr:uid="{00000000-0005-0000-0000-000068700000}"/>
    <cellStyle name="Normal 2 3 4 3 9" xfId="28777" xr:uid="{00000000-0005-0000-0000-000069700000}"/>
    <cellStyle name="Normal 2 3 4 4" xfId="28778" xr:uid="{00000000-0005-0000-0000-00006A700000}"/>
    <cellStyle name="Normal 2 3 4 4 10" xfId="28779" xr:uid="{00000000-0005-0000-0000-00006B700000}"/>
    <cellStyle name="Normal 2 3 4 4 2" xfId="28780" xr:uid="{00000000-0005-0000-0000-00006C700000}"/>
    <cellStyle name="Normal 2 3 4 4 3" xfId="28781" xr:uid="{00000000-0005-0000-0000-00006D700000}"/>
    <cellStyle name="Normal 2 3 4 4 4" xfId="28782" xr:uid="{00000000-0005-0000-0000-00006E700000}"/>
    <cellStyle name="Normal 2 3 4 4 5" xfId="28783" xr:uid="{00000000-0005-0000-0000-00006F700000}"/>
    <cellStyle name="Normal 2 3 4 4 6" xfId="28784" xr:uid="{00000000-0005-0000-0000-000070700000}"/>
    <cellStyle name="Normal 2 3 4 4 7" xfId="28785" xr:uid="{00000000-0005-0000-0000-000071700000}"/>
    <cellStyle name="Normal 2 3 4 4 8" xfId="28786" xr:uid="{00000000-0005-0000-0000-000072700000}"/>
    <cellStyle name="Normal 2 3 4 4 9" xfId="28787" xr:uid="{00000000-0005-0000-0000-000073700000}"/>
    <cellStyle name="Normal 2 3 4 5" xfId="28788" xr:uid="{00000000-0005-0000-0000-000074700000}"/>
    <cellStyle name="Normal 2 3 4 5 10" xfId="28789" xr:uid="{00000000-0005-0000-0000-000075700000}"/>
    <cellStyle name="Normal 2 3 4 5 2" xfId="28790" xr:uid="{00000000-0005-0000-0000-000076700000}"/>
    <cellStyle name="Normal 2 3 4 5 3" xfId="28791" xr:uid="{00000000-0005-0000-0000-000077700000}"/>
    <cellStyle name="Normal 2 3 4 5 4" xfId="28792" xr:uid="{00000000-0005-0000-0000-000078700000}"/>
    <cellStyle name="Normal 2 3 4 5 5" xfId="28793" xr:uid="{00000000-0005-0000-0000-000079700000}"/>
    <cellStyle name="Normal 2 3 4 5 6" xfId="28794" xr:uid="{00000000-0005-0000-0000-00007A700000}"/>
    <cellStyle name="Normal 2 3 4 5 7" xfId="28795" xr:uid="{00000000-0005-0000-0000-00007B700000}"/>
    <cellStyle name="Normal 2 3 4 5 8" xfId="28796" xr:uid="{00000000-0005-0000-0000-00007C700000}"/>
    <cellStyle name="Normal 2 3 4 5 9" xfId="28797" xr:uid="{00000000-0005-0000-0000-00007D700000}"/>
    <cellStyle name="Normal 2 3 4 6" xfId="28798" xr:uid="{00000000-0005-0000-0000-00007E700000}"/>
    <cellStyle name="Normal 2 3 4 7" xfId="28799" xr:uid="{00000000-0005-0000-0000-00007F700000}"/>
    <cellStyle name="Normal 2 3 4 8" xfId="28800" xr:uid="{00000000-0005-0000-0000-000080700000}"/>
    <cellStyle name="Normal 2 3 4 9" xfId="28801" xr:uid="{00000000-0005-0000-0000-000081700000}"/>
    <cellStyle name="Normal 2 3 40" xfId="28802" xr:uid="{00000000-0005-0000-0000-000082700000}"/>
    <cellStyle name="Normal 2 3 41" xfId="28803" xr:uid="{00000000-0005-0000-0000-000083700000}"/>
    <cellStyle name="Normal 2 3 42" xfId="28804" xr:uid="{00000000-0005-0000-0000-000084700000}"/>
    <cellStyle name="Normal 2 3 43" xfId="28805" xr:uid="{00000000-0005-0000-0000-000085700000}"/>
    <cellStyle name="Normal 2 3 44" xfId="28806" xr:uid="{00000000-0005-0000-0000-000086700000}"/>
    <cellStyle name="Normal 2 3 45" xfId="28807" xr:uid="{00000000-0005-0000-0000-000087700000}"/>
    <cellStyle name="Normal 2 3 46" xfId="28808" xr:uid="{00000000-0005-0000-0000-000088700000}"/>
    <cellStyle name="Normal 2 3 47" xfId="28809" xr:uid="{00000000-0005-0000-0000-000089700000}"/>
    <cellStyle name="Normal 2 3 48" xfId="28810" xr:uid="{00000000-0005-0000-0000-00008A700000}"/>
    <cellStyle name="Normal 2 3 49" xfId="28811" xr:uid="{00000000-0005-0000-0000-00008B700000}"/>
    <cellStyle name="Normal 2 3 5" xfId="28812" xr:uid="{00000000-0005-0000-0000-00008C700000}"/>
    <cellStyle name="Normal 2 3 5 10" xfId="28813" xr:uid="{00000000-0005-0000-0000-00008D700000}"/>
    <cellStyle name="Normal 2 3 5 11" xfId="28814" xr:uid="{00000000-0005-0000-0000-00008E700000}"/>
    <cellStyle name="Normal 2 3 5 12" xfId="28815" xr:uid="{00000000-0005-0000-0000-00008F700000}"/>
    <cellStyle name="Normal 2 3 5 13" xfId="28816" xr:uid="{00000000-0005-0000-0000-000090700000}"/>
    <cellStyle name="Normal 2 3 5 14" xfId="28817" xr:uid="{00000000-0005-0000-0000-000091700000}"/>
    <cellStyle name="Normal 2 3 5 15" xfId="28818" xr:uid="{00000000-0005-0000-0000-000092700000}"/>
    <cellStyle name="Normal 2 3 5 16" xfId="28819" xr:uid="{00000000-0005-0000-0000-000093700000}"/>
    <cellStyle name="Normal 2 3 5 2" xfId="28820" xr:uid="{00000000-0005-0000-0000-000094700000}"/>
    <cellStyle name="Normal 2 3 5 2 10" xfId="28821" xr:uid="{00000000-0005-0000-0000-000095700000}"/>
    <cellStyle name="Normal 2 3 5 2 11" xfId="28822" xr:uid="{00000000-0005-0000-0000-000096700000}"/>
    <cellStyle name="Normal 2 3 5 2 12" xfId="28823" xr:uid="{00000000-0005-0000-0000-000097700000}"/>
    <cellStyle name="Normal 2 3 5 2 2" xfId="28824" xr:uid="{00000000-0005-0000-0000-000098700000}"/>
    <cellStyle name="Normal 2 3 5 2 3" xfId="28825" xr:uid="{00000000-0005-0000-0000-000099700000}"/>
    <cellStyle name="Normal 2 3 5 2 4" xfId="28826" xr:uid="{00000000-0005-0000-0000-00009A700000}"/>
    <cellStyle name="Normal 2 3 5 2 5" xfId="28827" xr:uid="{00000000-0005-0000-0000-00009B700000}"/>
    <cellStyle name="Normal 2 3 5 2 6" xfId="28828" xr:uid="{00000000-0005-0000-0000-00009C700000}"/>
    <cellStyle name="Normal 2 3 5 2 7" xfId="28829" xr:uid="{00000000-0005-0000-0000-00009D700000}"/>
    <cellStyle name="Normal 2 3 5 2 8" xfId="28830" xr:uid="{00000000-0005-0000-0000-00009E700000}"/>
    <cellStyle name="Normal 2 3 5 2 9" xfId="28831" xr:uid="{00000000-0005-0000-0000-00009F700000}"/>
    <cellStyle name="Normal 2 3 5 3" xfId="28832" xr:uid="{00000000-0005-0000-0000-0000A0700000}"/>
    <cellStyle name="Normal 2 3 5 3 10" xfId="28833" xr:uid="{00000000-0005-0000-0000-0000A1700000}"/>
    <cellStyle name="Normal 2 3 5 3 2" xfId="28834" xr:uid="{00000000-0005-0000-0000-0000A2700000}"/>
    <cellStyle name="Normal 2 3 5 3 3" xfId="28835" xr:uid="{00000000-0005-0000-0000-0000A3700000}"/>
    <cellStyle name="Normal 2 3 5 3 4" xfId="28836" xr:uid="{00000000-0005-0000-0000-0000A4700000}"/>
    <cellStyle name="Normal 2 3 5 3 5" xfId="28837" xr:uid="{00000000-0005-0000-0000-0000A5700000}"/>
    <cellStyle name="Normal 2 3 5 3 6" xfId="28838" xr:uid="{00000000-0005-0000-0000-0000A6700000}"/>
    <cellStyle name="Normal 2 3 5 3 7" xfId="28839" xr:uid="{00000000-0005-0000-0000-0000A7700000}"/>
    <cellStyle name="Normal 2 3 5 3 8" xfId="28840" xr:uid="{00000000-0005-0000-0000-0000A8700000}"/>
    <cellStyle name="Normal 2 3 5 3 9" xfId="28841" xr:uid="{00000000-0005-0000-0000-0000A9700000}"/>
    <cellStyle name="Normal 2 3 5 4" xfId="28842" xr:uid="{00000000-0005-0000-0000-0000AA700000}"/>
    <cellStyle name="Normal 2 3 5 4 10" xfId="28843" xr:uid="{00000000-0005-0000-0000-0000AB700000}"/>
    <cellStyle name="Normal 2 3 5 4 2" xfId="28844" xr:uid="{00000000-0005-0000-0000-0000AC700000}"/>
    <cellStyle name="Normal 2 3 5 4 3" xfId="28845" xr:uid="{00000000-0005-0000-0000-0000AD700000}"/>
    <cellStyle name="Normal 2 3 5 4 4" xfId="28846" xr:uid="{00000000-0005-0000-0000-0000AE700000}"/>
    <cellStyle name="Normal 2 3 5 4 5" xfId="28847" xr:uid="{00000000-0005-0000-0000-0000AF700000}"/>
    <cellStyle name="Normal 2 3 5 4 6" xfId="28848" xr:uid="{00000000-0005-0000-0000-0000B0700000}"/>
    <cellStyle name="Normal 2 3 5 4 7" xfId="28849" xr:uid="{00000000-0005-0000-0000-0000B1700000}"/>
    <cellStyle name="Normal 2 3 5 4 8" xfId="28850" xr:uid="{00000000-0005-0000-0000-0000B2700000}"/>
    <cellStyle name="Normal 2 3 5 4 9" xfId="28851" xr:uid="{00000000-0005-0000-0000-0000B3700000}"/>
    <cellStyle name="Normal 2 3 5 5" xfId="28852" xr:uid="{00000000-0005-0000-0000-0000B4700000}"/>
    <cellStyle name="Normal 2 3 5 5 10" xfId="28853" xr:uid="{00000000-0005-0000-0000-0000B5700000}"/>
    <cellStyle name="Normal 2 3 5 5 2" xfId="28854" xr:uid="{00000000-0005-0000-0000-0000B6700000}"/>
    <cellStyle name="Normal 2 3 5 5 3" xfId="28855" xr:uid="{00000000-0005-0000-0000-0000B7700000}"/>
    <cellStyle name="Normal 2 3 5 5 4" xfId="28856" xr:uid="{00000000-0005-0000-0000-0000B8700000}"/>
    <cellStyle name="Normal 2 3 5 5 5" xfId="28857" xr:uid="{00000000-0005-0000-0000-0000B9700000}"/>
    <cellStyle name="Normal 2 3 5 5 6" xfId="28858" xr:uid="{00000000-0005-0000-0000-0000BA700000}"/>
    <cellStyle name="Normal 2 3 5 5 7" xfId="28859" xr:uid="{00000000-0005-0000-0000-0000BB700000}"/>
    <cellStyle name="Normal 2 3 5 5 8" xfId="28860" xr:uid="{00000000-0005-0000-0000-0000BC700000}"/>
    <cellStyle name="Normal 2 3 5 5 9" xfId="28861" xr:uid="{00000000-0005-0000-0000-0000BD700000}"/>
    <cellStyle name="Normal 2 3 5 6" xfId="28862" xr:uid="{00000000-0005-0000-0000-0000BE700000}"/>
    <cellStyle name="Normal 2 3 5 7" xfId="28863" xr:uid="{00000000-0005-0000-0000-0000BF700000}"/>
    <cellStyle name="Normal 2 3 5 8" xfId="28864" xr:uid="{00000000-0005-0000-0000-0000C0700000}"/>
    <cellStyle name="Normal 2 3 5 9" xfId="28865" xr:uid="{00000000-0005-0000-0000-0000C1700000}"/>
    <cellStyle name="Normal 2 3 50" xfId="25748" xr:uid="{00000000-0005-0000-0000-000094640000}"/>
    <cellStyle name="Normal 2 3 6" xfId="28866" xr:uid="{00000000-0005-0000-0000-0000C2700000}"/>
    <cellStyle name="Normal 2 3 6 10" xfId="28867" xr:uid="{00000000-0005-0000-0000-0000C3700000}"/>
    <cellStyle name="Normal 2 3 6 11" xfId="28868" xr:uid="{00000000-0005-0000-0000-0000C4700000}"/>
    <cellStyle name="Normal 2 3 6 12" xfId="28869" xr:uid="{00000000-0005-0000-0000-0000C5700000}"/>
    <cellStyle name="Normal 2 3 6 13" xfId="28870" xr:uid="{00000000-0005-0000-0000-0000C6700000}"/>
    <cellStyle name="Normal 2 3 6 14" xfId="28871" xr:uid="{00000000-0005-0000-0000-0000C7700000}"/>
    <cellStyle name="Normal 2 3 6 2" xfId="28872" xr:uid="{00000000-0005-0000-0000-0000C8700000}"/>
    <cellStyle name="Normal 2 3 6 2 10" xfId="28873" xr:uid="{00000000-0005-0000-0000-0000C9700000}"/>
    <cellStyle name="Normal 2 3 6 2 2" xfId="28874" xr:uid="{00000000-0005-0000-0000-0000CA700000}"/>
    <cellStyle name="Normal 2 3 6 2 3" xfId="28875" xr:uid="{00000000-0005-0000-0000-0000CB700000}"/>
    <cellStyle name="Normal 2 3 6 2 4" xfId="28876" xr:uid="{00000000-0005-0000-0000-0000CC700000}"/>
    <cellStyle name="Normal 2 3 6 2 5" xfId="28877" xr:uid="{00000000-0005-0000-0000-0000CD700000}"/>
    <cellStyle name="Normal 2 3 6 2 6" xfId="28878" xr:uid="{00000000-0005-0000-0000-0000CE700000}"/>
    <cellStyle name="Normal 2 3 6 2 7" xfId="28879" xr:uid="{00000000-0005-0000-0000-0000CF700000}"/>
    <cellStyle name="Normal 2 3 6 2 8" xfId="28880" xr:uid="{00000000-0005-0000-0000-0000D0700000}"/>
    <cellStyle name="Normal 2 3 6 2 9" xfId="28881" xr:uid="{00000000-0005-0000-0000-0000D1700000}"/>
    <cellStyle name="Normal 2 3 6 3" xfId="28882" xr:uid="{00000000-0005-0000-0000-0000D2700000}"/>
    <cellStyle name="Normal 2 3 6 3 10" xfId="28883" xr:uid="{00000000-0005-0000-0000-0000D3700000}"/>
    <cellStyle name="Normal 2 3 6 3 2" xfId="28884" xr:uid="{00000000-0005-0000-0000-0000D4700000}"/>
    <cellStyle name="Normal 2 3 6 3 3" xfId="28885" xr:uid="{00000000-0005-0000-0000-0000D5700000}"/>
    <cellStyle name="Normal 2 3 6 3 4" xfId="28886" xr:uid="{00000000-0005-0000-0000-0000D6700000}"/>
    <cellStyle name="Normal 2 3 6 3 5" xfId="28887" xr:uid="{00000000-0005-0000-0000-0000D7700000}"/>
    <cellStyle name="Normal 2 3 6 3 6" xfId="28888" xr:uid="{00000000-0005-0000-0000-0000D8700000}"/>
    <cellStyle name="Normal 2 3 6 3 7" xfId="28889" xr:uid="{00000000-0005-0000-0000-0000D9700000}"/>
    <cellStyle name="Normal 2 3 6 3 8" xfId="28890" xr:uid="{00000000-0005-0000-0000-0000DA700000}"/>
    <cellStyle name="Normal 2 3 6 3 9" xfId="28891" xr:uid="{00000000-0005-0000-0000-0000DB700000}"/>
    <cellStyle name="Normal 2 3 6 4" xfId="28892" xr:uid="{00000000-0005-0000-0000-0000DC700000}"/>
    <cellStyle name="Normal 2 3 6 4 10" xfId="28893" xr:uid="{00000000-0005-0000-0000-0000DD700000}"/>
    <cellStyle name="Normal 2 3 6 4 2" xfId="28894" xr:uid="{00000000-0005-0000-0000-0000DE700000}"/>
    <cellStyle name="Normal 2 3 6 4 3" xfId="28895" xr:uid="{00000000-0005-0000-0000-0000DF700000}"/>
    <cellStyle name="Normal 2 3 6 4 4" xfId="28896" xr:uid="{00000000-0005-0000-0000-0000E0700000}"/>
    <cellStyle name="Normal 2 3 6 4 5" xfId="28897" xr:uid="{00000000-0005-0000-0000-0000E1700000}"/>
    <cellStyle name="Normal 2 3 6 4 6" xfId="28898" xr:uid="{00000000-0005-0000-0000-0000E2700000}"/>
    <cellStyle name="Normal 2 3 6 4 7" xfId="28899" xr:uid="{00000000-0005-0000-0000-0000E3700000}"/>
    <cellStyle name="Normal 2 3 6 4 8" xfId="28900" xr:uid="{00000000-0005-0000-0000-0000E4700000}"/>
    <cellStyle name="Normal 2 3 6 4 9" xfId="28901" xr:uid="{00000000-0005-0000-0000-0000E5700000}"/>
    <cellStyle name="Normal 2 3 6 5" xfId="28902" xr:uid="{00000000-0005-0000-0000-0000E6700000}"/>
    <cellStyle name="Normal 2 3 6 5 10" xfId="28903" xr:uid="{00000000-0005-0000-0000-0000E7700000}"/>
    <cellStyle name="Normal 2 3 6 5 2" xfId="28904" xr:uid="{00000000-0005-0000-0000-0000E8700000}"/>
    <cellStyle name="Normal 2 3 6 5 3" xfId="28905" xr:uid="{00000000-0005-0000-0000-0000E9700000}"/>
    <cellStyle name="Normal 2 3 6 5 4" xfId="28906" xr:uid="{00000000-0005-0000-0000-0000EA700000}"/>
    <cellStyle name="Normal 2 3 6 5 5" xfId="28907" xr:uid="{00000000-0005-0000-0000-0000EB700000}"/>
    <cellStyle name="Normal 2 3 6 5 6" xfId="28908" xr:uid="{00000000-0005-0000-0000-0000EC700000}"/>
    <cellStyle name="Normal 2 3 6 5 7" xfId="28909" xr:uid="{00000000-0005-0000-0000-0000ED700000}"/>
    <cellStyle name="Normal 2 3 6 5 8" xfId="28910" xr:uid="{00000000-0005-0000-0000-0000EE700000}"/>
    <cellStyle name="Normal 2 3 6 5 9" xfId="28911" xr:uid="{00000000-0005-0000-0000-0000EF700000}"/>
    <cellStyle name="Normal 2 3 6 6" xfId="28912" xr:uid="{00000000-0005-0000-0000-0000F0700000}"/>
    <cellStyle name="Normal 2 3 6 7" xfId="28913" xr:uid="{00000000-0005-0000-0000-0000F1700000}"/>
    <cellStyle name="Normal 2 3 6 8" xfId="28914" xr:uid="{00000000-0005-0000-0000-0000F2700000}"/>
    <cellStyle name="Normal 2 3 6 9" xfId="28915" xr:uid="{00000000-0005-0000-0000-0000F3700000}"/>
    <cellStyle name="Normal 2 3 7" xfId="28916" xr:uid="{00000000-0005-0000-0000-0000F4700000}"/>
    <cellStyle name="Normal 2 3 7 10" xfId="28917" xr:uid="{00000000-0005-0000-0000-0000F5700000}"/>
    <cellStyle name="Normal 2 3 7 11" xfId="28918" xr:uid="{00000000-0005-0000-0000-0000F6700000}"/>
    <cellStyle name="Normal 2 3 7 12" xfId="28919" xr:uid="{00000000-0005-0000-0000-0000F7700000}"/>
    <cellStyle name="Normal 2 3 7 13" xfId="28920" xr:uid="{00000000-0005-0000-0000-0000F8700000}"/>
    <cellStyle name="Normal 2 3 7 14" xfId="28921" xr:uid="{00000000-0005-0000-0000-0000F9700000}"/>
    <cellStyle name="Normal 2 3 7 2" xfId="28922" xr:uid="{00000000-0005-0000-0000-0000FA700000}"/>
    <cellStyle name="Normal 2 3 7 2 10" xfId="28923" xr:uid="{00000000-0005-0000-0000-0000FB700000}"/>
    <cellStyle name="Normal 2 3 7 2 2" xfId="28924" xr:uid="{00000000-0005-0000-0000-0000FC700000}"/>
    <cellStyle name="Normal 2 3 7 2 3" xfId="28925" xr:uid="{00000000-0005-0000-0000-0000FD700000}"/>
    <cellStyle name="Normal 2 3 7 2 4" xfId="28926" xr:uid="{00000000-0005-0000-0000-0000FE700000}"/>
    <cellStyle name="Normal 2 3 7 2 5" xfId="28927" xr:uid="{00000000-0005-0000-0000-0000FF700000}"/>
    <cellStyle name="Normal 2 3 7 2 6" xfId="28928" xr:uid="{00000000-0005-0000-0000-000000710000}"/>
    <cellStyle name="Normal 2 3 7 2 7" xfId="28929" xr:uid="{00000000-0005-0000-0000-000001710000}"/>
    <cellStyle name="Normal 2 3 7 2 8" xfId="28930" xr:uid="{00000000-0005-0000-0000-000002710000}"/>
    <cellStyle name="Normal 2 3 7 2 9" xfId="28931" xr:uid="{00000000-0005-0000-0000-000003710000}"/>
    <cellStyle name="Normal 2 3 7 3" xfId="28932" xr:uid="{00000000-0005-0000-0000-000004710000}"/>
    <cellStyle name="Normal 2 3 7 3 10" xfId="28933" xr:uid="{00000000-0005-0000-0000-000005710000}"/>
    <cellStyle name="Normal 2 3 7 3 2" xfId="28934" xr:uid="{00000000-0005-0000-0000-000006710000}"/>
    <cellStyle name="Normal 2 3 7 3 3" xfId="28935" xr:uid="{00000000-0005-0000-0000-000007710000}"/>
    <cellStyle name="Normal 2 3 7 3 4" xfId="28936" xr:uid="{00000000-0005-0000-0000-000008710000}"/>
    <cellStyle name="Normal 2 3 7 3 5" xfId="28937" xr:uid="{00000000-0005-0000-0000-000009710000}"/>
    <cellStyle name="Normal 2 3 7 3 6" xfId="28938" xr:uid="{00000000-0005-0000-0000-00000A710000}"/>
    <cellStyle name="Normal 2 3 7 3 7" xfId="28939" xr:uid="{00000000-0005-0000-0000-00000B710000}"/>
    <cellStyle name="Normal 2 3 7 3 8" xfId="28940" xr:uid="{00000000-0005-0000-0000-00000C710000}"/>
    <cellStyle name="Normal 2 3 7 3 9" xfId="28941" xr:uid="{00000000-0005-0000-0000-00000D710000}"/>
    <cellStyle name="Normal 2 3 7 4" xfId="28942" xr:uid="{00000000-0005-0000-0000-00000E710000}"/>
    <cellStyle name="Normal 2 3 7 4 10" xfId="28943" xr:uid="{00000000-0005-0000-0000-00000F710000}"/>
    <cellStyle name="Normal 2 3 7 4 2" xfId="28944" xr:uid="{00000000-0005-0000-0000-000010710000}"/>
    <cellStyle name="Normal 2 3 7 4 3" xfId="28945" xr:uid="{00000000-0005-0000-0000-000011710000}"/>
    <cellStyle name="Normal 2 3 7 4 4" xfId="28946" xr:uid="{00000000-0005-0000-0000-000012710000}"/>
    <cellStyle name="Normal 2 3 7 4 5" xfId="28947" xr:uid="{00000000-0005-0000-0000-000013710000}"/>
    <cellStyle name="Normal 2 3 7 4 6" xfId="28948" xr:uid="{00000000-0005-0000-0000-000014710000}"/>
    <cellStyle name="Normal 2 3 7 4 7" xfId="28949" xr:uid="{00000000-0005-0000-0000-000015710000}"/>
    <cellStyle name="Normal 2 3 7 4 8" xfId="28950" xr:uid="{00000000-0005-0000-0000-000016710000}"/>
    <cellStyle name="Normal 2 3 7 4 9" xfId="28951" xr:uid="{00000000-0005-0000-0000-000017710000}"/>
    <cellStyle name="Normal 2 3 7 5" xfId="28952" xr:uid="{00000000-0005-0000-0000-000018710000}"/>
    <cellStyle name="Normal 2 3 7 5 10" xfId="28953" xr:uid="{00000000-0005-0000-0000-000019710000}"/>
    <cellStyle name="Normal 2 3 7 5 2" xfId="28954" xr:uid="{00000000-0005-0000-0000-00001A710000}"/>
    <cellStyle name="Normal 2 3 7 5 3" xfId="28955" xr:uid="{00000000-0005-0000-0000-00001B710000}"/>
    <cellStyle name="Normal 2 3 7 5 4" xfId="28956" xr:uid="{00000000-0005-0000-0000-00001C710000}"/>
    <cellStyle name="Normal 2 3 7 5 5" xfId="28957" xr:uid="{00000000-0005-0000-0000-00001D710000}"/>
    <cellStyle name="Normal 2 3 7 5 6" xfId="28958" xr:uid="{00000000-0005-0000-0000-00001E710000}"/>
    <cellStyle name="Normal 2 3 7 5 7" xfId="28959" xr:uid="{00000000-0005-0000-0000-00001F710000}"/>
    <cellStyle name="Normal 2 3 7 5 8" xfId="28960" xr:uid="{00000000-0005-0000-0000-000020710000}"/>
    <cellStyle name="Normal 2 3 7 5 9" xfId="28961" xr:uid="{00000000-0005-0000-0000-000021710000}"/>
    <cellStyle name="Normal 2 3 7 6" xfId="28962" xr:uid="{00000000-0005-0000-0000-000022710000}"/>
    <cellStyle name="Normal 2 3 7 7" xfId="28963" xr:uid="{00000000-0005-0000-0000-000023710000}"/>
    <cellStyle name="Normal 2 3 7 8" xfId="28964" xr:uid="{00000000-0005-0000-0000-000024710000}"/>
    <cellStyle name="Normal 2 3 7 9" xfId="28965" xr:uid="{00000000-0005-0000-0000-000025710000}"/>
    <cellStyle name="Normal 2 3 8" xfId="28966" xr:uid="{00000000-0005-0000-0000-000026710000}"/>
    <cellStyle name="Normal 2 3 8 10" xfId="28967" xr:uid="{00000000-0005-0000-0000-000027710000}"/>
    <cellStyle name="Normal 2 3 8 11" xfId="28968" xr:uid="{00000000-0005-0000-0000-000028710000}"/>
    <cellStyle name="Normal 2 3 8 12" xfId="28969" xr:uid="{00000000-0005-0000-0000-000029710000}"/>
    <cellStyle name="Normal 2 3 8 13" xfId="28970" xr:uid="{00000000-0005-0000-0000-00002A710000}"/>
    <cellStyle name="Normal 2 3 8 14" xfId="28971" xr:uid="{00000000-0005-0000-0000-00002B710000}"/>
    <cellStyle name="Normal 2 3 8 2" xfId="28972" xr:uid="{00000000-0005-0000-0000-00002C710000}"/>
    <cellStyle name="Normal 2 3 8 2 10" xfId="28973" xr:uid="{00000000-0005-0000-0000-00002D710000}"/>
    <cellStyle name="Normal 2 3 8 2 2" xfId="28974" xr:uid="{00000000-0005-0000-0000-00002E710000}"/>
    <cellStyle name="Normal 2 3 8 2 3" xfId="28975" xr:uid="{00000000-0005-0000-0000-00002F710000}"/>
    <cellStyle name="Normal 2 3 8 2 4" xfId="28976" xr:uid="{00000000-0005-0000-0000-000030710000}"/>
    <cellStyle name="Normal 2 3 8 2 5" xfId="28977" xr:uid="{00000000-0005-0000-0000-000031710000}"/>
    <cellStyle name="Normal 2 3 8 2 6" xfId="28978" xr:uid="{00000000-0005-0000-0000-000032710000}"/>
    <cellStyle name="Normal 2 3 8 2 7" xfId="28979" xr:uid="{00000000-0005-0000-0000-000033710000}"/>
    <cellStyle name="Normal 2 3 8 2 8" xfId="28980" xr:uid="{00000000-0005-0000-0000-000034710000}"/>
    <cellStyle name="Normal 2 3 8 2 9" xfId="28981" xr:uid="{00000000-0005-0000-0000-000035710000}"/>
    <cellStyle name="Normal 2 3 8 3" xfId="28982" xr:uid="{00000000-0005-0000-0000-000036710000}"/>
    <cellStyle name="Normal 2 3 8 3 10" xfId="28983" xr:uid="{00000000-0005-0000-0000-000037710000}"/>
    <cellStyle name="Normal 2 3 8 3 2" xfId="28984" xr:uid="{00000000-0005-0000-0000-000038710000}"/>
    <cellStyle name="Normal 2 3 8 3 3" xfId="28985" xr:uid="{00000000-0005-0000-0000-000039710000}"/>
    <cellStyle name="Normal 2 3 8 3 4" xfId="28986" xr:uid="{00000000-0005-0000-0000-00003A710000}"/>
    <cellStyle name="Normal 2 3 8 3 5" xfId="28987" xr:uid="{00000000-0005-0000-0000-00003B710000}"/>
    <cellStyle name="Normal 2 3 8 3 6" xfId="28988" xr:uid="{00000000-0005-0000-0000-00003C710000}"/>
    <cellStyle name="Normal 2 3 8 3 7" xfId="28989" xr:uid="{00000000-0005-0000-0000-00003D710000}"/>
    <cellStyle name="Normal 2 3 8 3 8" xfId="28990" xr:uid="{00000000-0005-0000-0000-00003E710000}"/>
    <cellStyle name="Normal 2 3 8 3 9" xfId="28991" xr:uid="{00000000-0005-0000-0000-00003F710000}"/>
    <cellStyle name="Normal 2 3 8 4" xfId="28992" xr:uid="{00000000-0005-0000-0000-000040710000}"/>
    <cellStyle name="Normal 2 3 8 4 10" xfId="28993" xr:uid="{00000000-0005-0000-0000-000041710000}"/>
    <cellStyle name="Normal 2 3 8 4 2" xfId="28994" xr:uid="{00000000-0005-0000-0000-000042710000}"/>
    <cellStyle name="Normal 2 3 8 4 3" xfId="28995" xr:uid="{00000000-0005-0000-0000-000043710000}"/>
    <cellStyle name="Normal 2 3 8 4 4" xfId="28996" xr:uid="{00000000-0005-0000-0000-000044710000}"/>
    <cellStyle name="Normal 2 3 8 4 5" xfId="28997" xr:uid="{00000000-0005-0000-0000-000045710000}"/>
    <cellStyle name="Normal 2 3 8 4 6" xfId="28998" xr:uid="{00000000-0005-0000-0000-000046710000}"/>
    <cellStyle name="Normal 2 3 8 4 7" xfId="28999" xr:uid="{00000000-0005-0000-0000-000047710000}"/>
    <cellStyle name="Normal 2 3 8 4 8" xfId="29000" xr:uid="{00000000-0005-0000-0000-000048710000}"/>
    <cellStyle name="Normal 2 3 8 4 9" xfId="29001" xr:uid="{00000000-0005-0000-0000-000049710000}"/>
    <cellStyle name="Normal 2 3 8 5" xfId="29002" xr:uid="{00000000-0005-0000-0000-00004A710000}"/>
    <cellStyle name="Normal 2 3 8 5 10" xfId="29003" xr:uid="{00000000-0005-0000-0000-00004B710000}"/>
    <cellStyle name="Normal 2 3 8 5 2" xfId="29004" xr:uid="{00000000-0005-0000-0000-00004C710000}"/>
    <cellStyle name="Normal 2 3 8 5 3" xfId="29005" xr:uid="{00000000-0005-0000-0000-00004D710000}"/>
    <cellStyle name="Normal 2 3 8 5 4" xfId="29006" xr:uid="{00000000-0005-0000-0000-00004E710000}"/>
    <cellStyle name="Normal 2 3 8 5 5" xfId="29007" xr:uid="{00000000-0005-0000-0000-00004F710000}"/>
    <cellStyle name="Normal 2 3 8 5 6" xfId="29008" xr:uid="{00000000-0005-0000-0000-000050710000}"/>
    <cellStyle name="Normal 2 3 8 5 7" xfId="29009" xr:uid="{00000000-0005-0000-0000-000051710000}"/>
    <cellStyle name="Normal 2 3 8 5 8" xfId="29010" xr:uid="{00000000-0005-0000-0000-000052710000}"/>
    <cellStyle name="Normal 2 3 8 5 9" xfId="29011" xr:uid="{00000000-0005-0000-0000-000053710000}"/>
    <cellStyle name="Normal 2 3 8 6" xfId="29012" xr:uid="{00000000-0005-0000-0000-000054710000}"/>
    <cellStyle name="Normal 2 3 8 7" xfId="29013" xr:uid="{00000000-0005-0000-0000-000055710000}"/>
    <cellStyle name="Normal 2 3 8 8" xfId="29014" xr:uid="{00000000-0005-0000-0000-000056710000}"/>
    <cellStyle name="Normal 2 3 8 9" xfId="29015" xr:uid="{00000000-0005-0000-0000-000057710000}"/>
    <cellStyle name="Normal 2 3 9" xfId="29016" xr:uid="{00000000-0005-0000-0000-000058710000}"/>
    <cellStyle name="Normal 2 3 9 10" xfId="29017" xr:uid="{00000000-0005-0000-0000-000059710000}"/>
    <cellStyle name="Normal 2 3 9 11" xfId="29018" xr:uid="{00000000-0005-0000-0000-00005A710000}"/>
    <cellStyle name="Normal 2 3 9 12" xfId="29019" xr:uid="{00000000-0005-0000-0000-00005B710000}"/>
    <cellStyle name="Normal 2 3 9 13" xfId="29020" xr:uid="{00000000-0005-0000-0000-00005C710000}"/>
    <cellStyle name="Normal 2 3 9 14" xfId="29021" xr:uid="{00000000-0005-0000-0000-00005D710000}"/>
    <cellStyle name="Normal 2 3 9 2" xfId="29022" xr:uid="{00000000-0005-0000-0000-00005E710000}"/>
    <cellStyle name="Normal 2 3 9 2 10" xfId="29023" xr:uid="{00000000-0005-0000-0000-00005F710000}"/>
    <cellStyle name="Normal 2 3 9 2 2" xfId="29024" xr:uid="{00000000-0005-0000-0000-000060710000}"/>
    <cellStyle name="Normal 2 3 9 2 3" xfId="29025" xr:uid="{00000000-0005-0000-0000-000061710000}"/>
    <cellStyle name="Normal 2 3 9 2 4" xfId="29026" xr:uid="{00000000-0005-0000-0000-000062710000}"/>
    <cellStyle name="Normal 2 3 9 2 5" xfId="29027" xr:uid="{00000000-0005-0000-0000-000063710000}"/>
    <cellStyle name="Normal 2 3 9 2 6" xfId="29028" xr:uid="{00000000-0005-0000-0000-000064710000}"/>
    <cellStyle name="Normal 2 3 9 2 7" xfId="29029" xr:uid="{00000000-0005-0000-0000-000065710000}"/>
    <cellStyle name="Normal 2 3 9 2 8" xfId="29030" xr:uid="{00000000-0005-0000-0000-000066710000}"/>
    <cellStyle name="Normal 2 3 9 2 9" xfId="29031" xr:uid="{00000000-0005-0000-0000-000067710000}"/>
    <cellStyle name="Normal 2 3 9 3" xfId="29032" xr:uid="{00000000-0005-0000-0000-000068710000}"/>
    <cellStyle name="Normal 2 3 9 3 10" xfId="29033" xr:uid="{00000000-0005-0000-0000-000069710000}"/>
    <cellStyle name="Normal 2 3 9 3 2" xfId="29034" xr:uid="{00000000-0005-0000-0000-00006A710000}"/>
    <cellStyle name="Normal 2 3 9 3 3" xfId="29035" xr:uid="{00000000-0005-0000-0000-00006B710000}"/>
    <cellStyle name="Normal 2 3 9 3 4" xfId="29036" xr:uid="{00000000-0005-0000-0000-00006C710000}"/>
    <cellStyle name="Normal 2 3 9 3 5" xfId="29037" xr:uid="{00000000-0005-0000-0000-00006D710000}"/>
    <cellStyle name="Normal 2 3 9 3 6" xfId="29038" xr:uid="{00000000-0005-0000-0000-00006E710000}"/>
    <cellStyle name="Normal 2 3 9 3 7" xfId="29039" xr:uid="{00000000-0005-0000-0000-00006F710000}"/>
    <cellStyle name="Normal 2 3 9 3 8" xfId="29040" xr:uid="{00000000-0005-0000-0000-000070710000}"/>
    <cellStyle name="Normal 2 3 9 3 9" xfId="29041" xr:uid="{00000000-0005-0000-0000-000071710000}"/>
    <cellStyle name="Normal 2 3 9 4" xfId="29042" xr:uid="{00000000-0005-0000-0000-000072710000}"/>
    <cellStyle name="Normal 2 3 9 4 10" xfId="29043" xr:uid="{00000000-0005-0000-0000-000073710000}"/>
    <cellStyle name="Normal 2 3 9 4 2" xfId="29044" xr:uid="{00000000-0005-0000-0000-000074710000}"/>
    <cellStyle name="Normal 2 3 9 4 3" xfId="29045" xr:uid="{00000000-0005-0000-0000-000075710000}"/>
    <cellStyle name="Normal 2 3 9 4 4" xfId="29046" xr:uid="{00000000-0005-0000-0000-000076710000}"/>
    <cellStyle name="Normal 2 3 9 4 5" xfId="29047" xr:uid="{00000000-0005-0000-0000-000077710000}"/>
    <cellStyle name="Normal 2 3 9 4 6" xfId="29048" xr:uid="{00000000-0005-0000-0000-000078710000}"/>
    <cellStyle name="Normal 2 3 9 4 7" xfId="29049" xr:uid="{00000000-0005-0000-0000-000079710000}"/>
    <cellStyle name="Normal 2 3 9 4 8" xfId="29050" xr:uid="{00000000-0005-0000-0000-00007A710000}"/>
    <cellStyle name="Normal 2 3 9 4 9" xfId="29051" xr:uid="{00000000-0005-0000-0000-00007B710000}"/>
    <cellStyle name="Normal 2 3 9 5" xfId="29052" xr:uid="{00000000-0005-0000-0000-00007C710000}"/>
    <cellStyle name="Normal 2 3 9 5 10" xfId="29053" xr:uid="{00000000-0005-0000-0000-00007D710000}"/>
    <cellStyle name="Normal 2 3 9 5 2" xfId="29054" xr:uid="{00000000-0005-0000-0000-00007E710000}"/>
    <cellStyle name="Normal 2 3 9 5 3" xfId="29055" xr:uid="{00000000-0005-0000-0000-00007F710000}"/>
    <cellStyle name="Normal 2 3 9 5 4" xfId="29056" xr:uid="{00000000-0005-0000-0000-000080710000}"/>
    <cellStyle name="Normal 2 3 9 5 5" xfId="29057" xr:uid="{00000000-0005-0000-0000-000081710000}"/>
    <cellStyle name="Normal 2 3 9 5 6" xfId="29058" xr:uid="{00000000-0005-0000-0000-000082710000}"/>
    <cellStyle name="Normal 2 3 9 5 7" xfId="29059" xr:uid="{00000000-0005-0000-0000-000083710000}"/>
    <cellStyle name="Normal 2 3 9 5 8" xfId="29060" xr:uid="{00000000-0005-0000-0000-000084710000}"/>
    <cellStyle name="Normal 2 3 9 5 9" xfId="29061" xr:uid="{00000000-0005-0000-0000-000085710000}"/>
    <cellStyle name="Normal 2 3 9 6" xfId="29062" xr:uid="{00000000-0005-0000-0000-000086710000}"/>
    <cellStyle name="Normal 2 3 9 7" xfId="29063" xr:uid="{00000000-0005-0000-0000-000087710000}"/>
    <cellStyle name="Normal 2 3 9 8" xfId="29064" xr:uid="{00000000-0005-0000-0000-000088710000}"/>
    <cellStyle name="Normal 2 3 9 9" xfId="29065" xr:uid="{00000000-0005-0000-0000-000089710000}"/>
    <cellStyle name="Normal 2 30" xfId="29066" xr:uid="{00000000-0005-0000-0000-00008A710000}"/>
    <cellStyle name="Normal 2 30 2" xfId="29067" xr:uid="{00000000-0005-0000-0000-00008B710000}"/>
    <cellStyle name="Normal 2 30 3" xfId="29068" xr:uid="{00000000-0005-0000-0000-00008C710000}"/>
    <cellStyle name="Normal 2 31" xfId="29069" xr:uid="{00000000-0005-0000-0000-00008D710000}"/>
    <cellStyle name="Normal 2 31 2" xfId="29070" xr:uid="{00000000-0005-0000-0000-00008E710000}"/>
    <cellStyle name="Normal 2 31 2 2" xfId="29071" xr:uid="{00000000-0005-0000-0000-00008F710000}"/>
    <cellStyle name="Normal 2 31 3" xfId="29072" xr:uid="{00000000-0005-0000-0000-000090710000}"/>
    <cellStyle name="Normal 2 32" xfId="29073" xr:uid="{00000000-0005-0000-0000-000091710000}"/>
    <cellStyle name="Normal 2 32 2" xfId="29074" xr:uid="{00000000-0005-0000-0000-000092710000}"/>
    <cellStyle name="Normal 2 32 2 2" xfId="29075" xr:uid="{00000000-0005-0000-0000-000093710000}"/>
    <cellStyle name="Normal 2 32 3" xfId="29076" xr:uid="{00000000-0005-0000-0000-000094710000}"/>
    <cellStyle name="Normal 2 33" xfId="29077" xr:uid="{00000000-0005-0000-0000-000095710000}"/>
    <cellStyle name="Normal 2 33 2" xfId="29078" xr:uid="{00000000-0005-0000-0000-000096710000}"/>
    <cellStyle name="Normal 2 33 2 2" xfId="29079" xr:uid="{00000000-0005-0000-0000-000097710000}"/>
    <cellStyle name="Normal 2 33 2 2 2" xfId="29080" xr:uid="{00000000-0005-0000-0000-000098710000}"/>
    <cellStyle name="Normal 2 33 2 2 2 2" xfId="29081" xr:uid="{00000000-0005-0000-0000-000099710000}"/>
    <cellStyle name="Normal 2 33 2 3" xfId="29082" xr:uid="{00000000-0005-0000-0000-00009A710000}"/>
    <cellStyle name="Normal 2 33 2 4" xfId="29083" xr:uid="{00000000-0005-0000-0000-00009B710000}"/>
    <cellStyle name="Normal 2 33 3" xfId="29084" xr:uid="{00000000-0005-0000-0000-00009C710000}"/>
    <cellStyle name="Normal 2 33 3 2" xfId="29085" xr:uid="{00000000-0005-0000-0000-00009D710000}"/>
    <cellStyle name="Normal 2 33 3 3" xfId="29086" xr:uid="{00000000-0005-0000-0000-00009E710000}"/>
    <cellStyle name="Normal 2 33 4" xfId="29087" xr:uid="{00000000-0005-0000-0000-00009F710000}"/>
    <cellStyle name="Normal 2 34" xfId="29088" xr:uid="{00000000-0005-0000-0000-0000A0710000}"/>
    <cellStyle name="Normal 2 34 2" xfId="29089" xr:uid="{00000000-0005-0000-0000-0000A1710000}"/>
    <cellStyle name="Normal 2 34 2 2" xfId="29090" xr:uid="{00000000-0005-0000-0000-0000A2710000}"/>
    <cellStyle name="Normal 2 34 3" xfId="29091" xr:uid="{00000000-0005-0000-0000-0000A3710000}"/>
    <cellStyle name="Normal 2 35" xfId="29092" xr:uid="{00000000-0005-0000-0000-0000A4710000}"/>
    <cellStyle name="Normal 2 35 2" xfId="29093" xr:uid="{00000000-0005-0000-0000-0000A5710000}"/>
    <cellStyle name="Normal 2 35 2 2" xfId="29094" xr:uid="{00000000-0005-0000-0000-0000A6710000}"/>
    <cellStyle name="Normal 2 35 3" xfId="29095" xr:uid="{00000000-0005-0000-0000-0000A7710000}"/>
    <cellStyle name="Normal 2 36" xfId="29096" xr:uid="{00000000-0005-0000-0000-0000A8710000}"/>
    <cellStyle name="Normal 2 36 2" xfId="29097" xr:uid="{00000000-0005-0000-0000-0000A9710000}"/>
    <cellStyle name="Normal 2 36 2 2" xfId="29098" xr:uid="{00000000-0005-0000-0000-0000AA710000}"/>
    <cellStyle name="Normal 2 36 3" xfId="29099" xr:uid="{00000000-0005-0000-0000-0000AB710000}"/>
    <cellStyle name="Normal 2 37" xfId="29100" xr:uid="{00000000-0005-0000-0000-0000AC710000}"/>
    <cellStyle name="Normal 2 37 2" xfId="29101" xr:uid="{00000000-0005-0000-0000-0000AD710000}"/>
    <cellStyle name="Normal 2 37 3" xfId="29102" xr:uid="{00000000-0005-0000-0000-0000AE710000}"/>
    <cellStyle name="Normal 2 38" xfId="29103" xr:uid="{00000000-0005-0000-0000-0000AF710000}"/>
    <cellStyle name="Normal 2 38 2" xfId="29104" xr:uid="{00000000-0005-0000-0000-0000B0710000}"/>
    <cellStyle name="Normal 2 38 3" xfId="29105" xr:uid="{00000000-0005-0000-0000-0000B1710000}"/>
    <cellStyle name="Normal 2 39" xfId="29106" xr:uid="{00000000-0005-0000-0000-0000B2710000}"/>
    <cellStyle name="Normal 2 39 2" xfId="29107" xr:uid="{00000000-0005-0000-0000-0000B3710000}"/>
    <cellStyle name="Normal 2 39 3" xfId="29108" xr:uid="{00000000-0005-0000-0000-0000B4710000}"/>
    <cellStyle name="Normal 2 4" xfId="425" xr:uid="{00000000-0005-0000-0000-0000A9010000}"/>
    <cellStyle name="Normal 2 4 10" xfId="29110" xr:uid="{00000000-0005-0000-0000-0000B6710000}"/>
    <cellStyle name="Normal 2 4 11" xfId="29111" xr:uid="{00000000-0005-0000-0000-0000B7710000}"/>
    <cellStyle name="Normal 2 4 12" xfId="29112" xr:uid="{00000000-0005-0000-0000-0000B8710000}"/>
    <cellStyle name="Normal 2 4 13" xfId="29113" xr:uid="{00000000-0005-0000-0000-0000B9710000}"/>
    <cellStyle name="Normal 2 4 14" xfId="29114" xr:uid="{00000000-0005-0000-0000-0000BA710000}"/>
    <cellStyle name="Normal 2 4 15" xfId="29115" xr:uid="{00000000-0005-0000-0000-0000BB710000}"/>
    <cellStyle name="Normal 2 4 16" xfId="29116" xr:uid="{00000000-0005-0000-0000-0000BC710000}"/>
    <cellStyle name="Normal 2 4 17" xfId="29117" xr:uid="{00000000-0005-0000-0000-0000BD710000}"/>
    <cellStyle name="Normal 2 4 18" xfId="29118" xr:uid="{00000000-0005-0000-0000-0000BE710000}"/>
    <cellStyle name="Normal 2 4 19" xfId="29119" xr:uid="{00000000-0005-0000-0000-0000BF710000}"/>
    <cellStyle name="Normal 2 4 2" xfId="426" xr:uid="{00000000-0005-0000-0000-0000AA010000}"/>
    <cellStyle name="Normal 2 4 2 10" xfId="29120" xr:uid="{00000000-0005-0000-0000-0000C0710000}"/>
    <cellStyle name="Normal 2 4 2 11" xfId="29121" xr:uid="{00000000-0005-0000-0000-0000C1710000}"/>
    <cellStyle name="Normal 2 4 2 12" xfId="29122" xr:uid="{00000000-0005-0000-0000-0000C2710000}"/>
    <cellStyle name="Normal 2 4 2 13" xfId="29123" xr:uid="{00000000-0005-0000-0000-0000C3710000}"/>
    <cellStyle name="Normal 2 4 2 14" xfId="29124" xr:uid="{00000000-0005-0000-0000-0000C4710000}"/>
    <cellStyle name="Normal 2 4 2 15" xfId="29125" xr:uid="{00000000-0005-0000-0000-0000C5710000}"/>
    <cellStyle name="Normal 2 4 2 16" xfId="29126" xr:uid="{00000000-0005-0000-0000-0000C6710000}"/>
    <cellStyle name="Normal 2 4 2 17" xfId="29127" xr:uid="{00000000-0005-0000-0000-0000C7710000}"/>
    <cellStyle name="Normal 2 4 2 18" xfId="29128" xr:uid="{00000000-0005-0000-0000-0000C8710000}"/>
    <cellStyle name="Normal 2 4 2 18 2" xfId="29129" xr:uid="{00000000-0005-0000-0000-0000C9710000}"/>
    <cellStyle name="Normal 2 4 2 18 2 2" xfId="29130" xr:uid="{00000000-0005-0000-0000-0000CA710000}"/>
    <cellStyle name="Normal 2 4 2 18 2 2 2" xfId="29131" xr:uid="{00000000-0005-0000-0000-0000CB710000}"/>
    <cellStyle name="Normal 2 4 2 18 2 2 2 2" xfId="29132" xr:uid="{00000000-0005-0000-0000-0000CC710000}"/>
    <cellStyle name="Normal 2 4 2 18 2 3" xfId="29133" xr:uid="{00000000-0005-0000-0000-0000CD710000}"/>
    <cellStyle name="Normal 2 4 2 18 3" xfId="29134" xr:uid="{00000000-0005-0000-0000-0000CE710000}"/>
    <cellStyle name="Normal 2 4 2 18 3 2" xfId="29135" xr:uid="{00000000-0005-0000-0000-0000CF710000}"/>
    <cellStyle name="Normal 2 4 2 19" xfId="29136" xr:uid="{00000000-0005-0000-0000-0000D0710000}"/>
    <cellStyle name="Normal 2 4 2 2" xfId="29137" xr:uid="{00000000-0005-0000-0000-0000D1710000}"/>
    <cellStyle name="Normal 2 4 2 2 2" xfId="29138" xr:uid="{00000000-0005-0000-0000-0000D2710000}"/>
    <cellStyle name="Normal 2 4 2 20" xfId="29139" xr:uid="{00000000-0005-0000-0000-0000D3710000}"/>
    <cellStyle name="Normal 2 4 2 3" xfId="29140" xr:uid="{00000000-0005-0000-0000-0000D4710000}"/>
    <cellStyle name="Normal 2 4 2 4" xfId="29141" xr:uid="{00000000-0005-0000-0000-0000D5710000}"/>
    <cellStyle name="Normal 2 4 2 5" xfId="29142" xr:uid="{00000000-0005-0000-0000-0000D6710000}"/>
    <cellStyle name="Normal 2 4 2 6" xfId="29143" xr:uid="{00000000-0005-0000-0000-0000D7710000}"/>
    <cellStyle name="Normal 2 4 2 7" xfId="29144" xr:uid="{00000000-0005-0000-0000-0000D8710000}"/>
    <cellStyle name="Normal 2 4 2 8" xfId="29145" xr:uid="{00000000-0005-0000-0000-0000D9710000}"/>
    <cellStyle name="Normal 2 4 2 9" xfId="29146" xr:uid="{00000000-0005-0000-0000-0000DA710000}"/>
    <cellStyle name="Normal 2 4 20" xfId="29109" xr:uid="{00000000-0005-0000-0000-0000B5710000}"/>
    <cellStyle name="Normal 2 4 3" xfId="29147" xr:uid="{00000000-0005-0000-0000-0000DB710000}"/>
    <cellStyle name="Normal 2 4 3 2" xfId="29148" xr:uid="{00000000-0005-0000-0000-0000DC710000}"/>
    <cellStyle name="Normal 2 4 3 3" xfId="29149" xr:uid="{00000000-0005-0000-0000-0000DD710000}"/>
    <cellStyle name="Normal 2 4 4" xfId="29150" xr:uid="{00000000-0005-0000-0000-0000DE710000}"/>
    <cellStyle name="Normal 2 4 4 2" xfId="29151" xr:uid="{00000000-0005-0000-0000-0000DF710000}"/>
    <cellStyle name="Normal 2 4 4 3" xfId="29152" xr:uid="{00000000-0005-0000-0000-0000E0710000}"/>
    <cellStyle name="Normal 2 4 5" xfId="29153" xr:uid="{00000000-0005-0000-0000-0000E1710000}"/>
    <cellStyle name="Normal 2 4 5 2" xfId="29154" xr:uid="{00000000-0005-0000-0000-0000E2710000}"/>
    <cellStyle name="Normal 2 4 6" xfId="29155" xr:uid="{00000000-0005-0000-0000-0000E3710000}"/>
    <cellStyle name="Normal 2 4 6 2" xfId="29156" xr:uid="{00000000-0005-0000-0000-0000E4710000}"/>
    <cellStyle name="Normal 2 4 7" xfId="29157" xr:uid="{00000000-0005-0000-0000-0000E5710000}"/>
    <cellStyle name="Normal 2 4 8" xfId="29158" xr:uid="{00000000-0005-0000-0000-0000E6710000}"/>
    <cellStyle name="Normal 2 4 9" xfId="29159" xr:uid="{00000000-0005-0000-0000-0000E7710000}"/>
    <cellStyle name="Normal 2 40" xfId="29160" xr:uid="{00000000-0005-0000-0000-0000E8710000}"/>
    <cellStyle name="Normal 2 40 2" xfId="29161" xr:uid="{00000000-0005-0000-0000-0000E9710000}"/>
    <cellStyle name="Normal 2 40 3" xfId="29162" xr:uid="{00000000-0005-0000-0000-0000EA710000}"/>
    <cellStyle name="Normal 2 41" xfId="427" xr:uid="{00000000-0005-0000-0000-0000AB010000}"/>
    <cellStyle name="Normal 2 41 2" xfId="428" xr:uid="{00000000-0005-0000-0000-0000AC010000}"/>
    <cellStyle name="Normal 2 41 2 2" xfId="29163" xr:uid="{00000000-0005-0000-0000-0000EB710000}"/>
    <cellStyle name="Normal 2 41 3" xfId="29164" xr:uid="{00000000-0005-0000-0000-0000EC710000}"/>
    <cellStyle name="Normal 2 41 4" xfId="29165" xr:uid="{00000000-0005-0000-0000-0000ED710000}"/>
    <cellStyle name="Normal 2 41 5" xfId="29166" xr:uid="{00000000-0005-0000-0000-0000EE710000}"/>
    <cellStyle name="Normal 2 41 6" xfId="29167" xr:uid="{00000000-0005-0000-0000-0000EF710000}"/>
    <cellStyle name="Normal 2 41 7" xfId="29168" xr:uid="{00000000-0005-0000-0000-0000F0710000}"/>
    <cellStyle name="Normal 2 41 8" xfId="29169" xr:uid="{00000000-0005-0000-0000-0000F1710000}"/>
    <cellStyle name="Normal 2 41 8 2" xfId="29170" xr:uid="{00000000-0005-0000-0000-0000F2710000}"/>
    <cellStyle name="Normal 2 41 9" xfId="29171" xr:uid="{00000000-0005-0000-0000-0000F3710000}"/>
    <cellStyle name="Normal 2 42" xfId="29172" xr:uid="{00000000-0005-0000-0000-0000F4710000}"/>
    <cellStyle name="Normal 2 42 2" xfId="29173" xr:uid="{00000000-0005-0000-0000-0000F5710000}"/>
    <cellStyle name="Normal 2 42 3" xfId="29174" xr:uid="{00000000-0005-0000-0000-0000F6710000}"/>
    <cellStyle name="Normal 2 42 4" xfId="29175" xr:uid="{00000000-0005-0000-0000-0000F7710000}"/>
    <cellStyle name="Normal 2 42 5" xfId="29176" xr:uid="{00000000-0005-0000-0000-0000F8710000}"/>
    <cellStyle name="Normal 2 42 6" xfId="29177" xr:uid="{00000000-0005-0000-0000-0000F9710000}"/>
    <cellStyle name="Normal 2 42 7" xfId="29178" xr:uid="{00000000-0005-0000-0000-0000FA710000}"/>
    <cellStyle name="Normal 2 42 8" xfId="29179" xr:uid="{00000000-0005-0000-0000-0000FB710000}"/>
    <cellStyle name="Normal 2 43" xfId="29180" xr:uid="{00000000-0005-0000-0000-0000FC710000}"/>
    <cellStyle name="Normal 2 43 2" xfId="29181" xr:uid="{00000000-0005-0000-0000-0000FD710000}"/>
    <cellStyle name="Normal 2 43 3" xfId="29182" xr:uid="{00000000-0005-0000-0000-0000FE710000}"/>
    <cellStyle name="Normal 2 44" xfId="29183" xr:uid="{00000000-0005-0000-0000-0000FF710000}"/>
    <cellStyle name="Normal 2 44 2" xfId="29184" xr:uid="{00000000-0005-0000-0000-000000720000}"/>
    <cellStyle name="Normal 2 44 3" xfId="29185" xr:uid="{00000000-0005-0000-0000-000001720000}"/>
    <cellStyle name="Normal 2 45" xfId="29186" xr:uid="{00000000-0005-0000-0000-000002720000}"/>
    <cellStyle name="Normal 2 45 2" xfId="29187" xr:uid="{00000000-0005-0000-0000-000003720000}"/>
    <cellStyle name="Normal 2 45 3" xfId="29188" xr:uid="{00000000-0005-0000-0000-000004720000}"/>
    <cellStyle name="Normal 2 46" xfId="29189" xr:uid="{00000000-0005-0000-0000-000005720000}"/>
    <cellStyle name="Normal 2 46 2" xfId="29190" xr:uid="{00000000-0005-0000-0000-000006720000}"/>
    <cellStyle name="Normal 2 46 3" xfId="29191" xr:uid="{00000000-0005-0000-0000-000007720000}"/>
    <cellStyle name="Normal 2 47" xfId="29192" xr:uid="{00000000-0005-0000-0000-000008720000}"/>
    <cellStyle name="Normal 2 47 2" xfId="29193" xr:uid="{00000000-0005-0000-0000-000009720000}"/>
    <cellStyle name="Normal 2 47 3" xfId="29194" xr:uid="{00000000-0005-0000-0000-00000A720000}"/>
    <cellStyle name="Normal 2 48" xfId="29195" xr:uid="{00000000-0005-0000-0000-00000B720000}"/>
    <cellStyle name="Normal 2 48 2" xfId="29196" xr:uid="{00000000-0005-0000-0000-00000C720000}"/>
    <cellStyle name="Normal 2 48 3" xfId="29197" xr:uid="{00000000-0005-0000-0000-00000D720000}"/>
    <cellStyle name="Normal 2 49" xfId="29198" xr:uid="{00000000-0005-0000-0000-00000E720000}"/>
    <cellStyle name="Normal 2 49 2" xfId="29199" xr:uid="{00000000-0005-0000-0000-00000F720000}"/>
    <cellStyle name="Normal 2 49 3" xfId="29200" xr:uid="{00000000-0005-0000-0000-000010720000}"/>
    <cellStyle name="Normal 2 5" xfId="429" xr:uid="{00000000-0005-0000-0000-0000AD010000}"/>
    <cellStyle name="Normal 2 5 10" xfId="29201" xr:uid="{00000000-0005-0000-0000-000011720000}"/>
    <cellStyle name="Normal 2 5 11" xfId="29202" xr:uid="{00000000-0005-0000-0000-000012720000}"/>
    <cellStyle name="Normal 2 5 12" xfId="29203" xr:uid="{00000000-0005-0000-0000-000013720000}"/>
    <cellStyle name="Normal 2 5 13" xfId="29204" xr:uid="{00000000-0005-0000-0000-000014720000}"/>
    <cellStyle name="Normal 2 5 14" xfId="29205" xr:uid="{00000000-0005-0000-0000-000015720000}"/>
    <cellStyle name="Normal 2 5 15" xfId="29206" xr:uid="{00000000-0005-0000-0000-000016720000}"/>
    <cellStyle name="Normal 2 5 16" xfId="29207" xr:uid="{00000000-0005-0000-0000-000017720000}"/>
    <cellStyle name="Normal 2 5 17" xfId="29208" xr:uid="{00000000-0005-0000-0000-000018720000}"/>
    <cellStyle name="Normal 2 5 18" xfId="29209" xr:uid="{00000000-0005-0000-0000-000019720000}"/>
    <cellStyle name="Normal 2 5 19" xfId="29210" xr:uid="{00000000-0005-0000-0000-00001A720000}"/>
    <cellStyle name="Normal 2 5 2" xfId="29211" xr:uid="{00000000-0005-0000-0000-00001B720000}"/>
    <cellStyle name="Normal 2 5 2 10" xfId="29212" xr:uid="{00000000-0005-0000-0000-00001C720000}"/>
    <cellStyle name="Normal 2 5 2 11" xfId="29213" xr:uid="{00000000-0005-0000-0000-00001D720000}"/>
    <cellStyle name="Normal 2 5 2 12" xfId="29214" xr:uid="{00000000-0005-0000-0000-00001E720000}"/>
    <cellStyle name="Normal 2 5 2 13" xfId="29215" xr:uid="{00000000-0005-0000-0000-00001F720000}"/>
    <cellStyle name="Normal 2 5 2 14" xfId="29216" xr:uid="{00000000-0005-0000-0000-000020720000}"/>
    <cellStyle name="Normal 2 5 2 15" xfId="29217" xr:uid="{00000000-0005-0000-0000-000021720000}"/>
    <cellStyle name="Normal 2 5 2 16" xfId="29218" xr:uid="{00000000-0005-0000-0000-000022720000}"/>
    <cellStyle name="Normal 2 5 2 17" xfId="29219" xr:uid="{00000000-0005-0000-0000-000023720000}"/>
    <cellStyle name="Normal 2 5 2 18" xfId="29220" xr:uid="{00000000-0005-0000-0000-000024720000}"/>
    <cellStyle name="Normal 2 5 2 19" xfId="29221" xr:uid="{00000000-0005-0000-0000-000025720000}"/>
    <cellStyle name="Normal 2 5 2 2" xfId="29222" xr:uid="{00000000-0005-0000-0000-000026720000}"/>
    <cellStyle name="Normal 2 5 2 2 10" xfId="29223" xr:uid="{00000000-0005-0000-0000-000027720000}"/>
    <cellStyle name="Normal 2 5 2 2 11" xfId="29224" xr:uid="{00000000-0005-0000-0000-000028720000}"/>
    <cellStyle name="Normal 2 5 2 2 12" xfId="29225" xr:uid="{00000000-0005-0000-0000-000029720000}"/>
    <cellStyle name="Normal 2 5 2 2 13" xfId="29226" xr:uid="{00000000-0005-0000-0000-00002A720000}"/>
    <cellStyle name="Normal 2 5 2 2 14" xfId="29227" xr:uid="{00000000-0005-0000-0000-00002B720000}"/>
    <cellStyle name="Normal 2 5 2 2 15" xfId="29228" xr:uid="{00000000-0005-0000-0000-00002C720000}"/>
    <cellStyle name="Normal 2 5 2 2 16" xfId="29229" xr:uid="{00000000-0005-0000-0000-00002D720000}"/>
    <cellStyle name="Normal 2 5 2 2 17" xfId="29230" xr:uid="{00000000-0005-0000-0000-00002E720000}"/>
    <cellStyle name="Normal 2 5 2 2 18" xfId="29231" xr:uid="{00000000-0005-0000-0000-00002F720000}"/>
    <cellStyle name="Normal 2 5 2 2 19" xfId="29232" xr:uid="{00000000-0005-0000-0000-000030720000}"/>
    <cellStyle name="Normal 2 5 2 2 2" xfId="29233" xr:uid="{00000000-0005-0000-0000-000031720000}"/>
    <cellStyle name="Normal 2 5 2 2 20" xfId="29234" xr:uid="{00000000-0005-0000-0000-000032720000}"/>
    <cellStyle name="Normal 2 5 2 2 3" xfId="29235" xr:uid="{00000000-0005-0000-0000-000033720000}"/>
    <cellStyle name="Normal 2 5 2 2 4" xfId="29236" xr:uid="{00000000-0005-0000-0000-000034720000}"/>
    <cellStyle name="Normal 2 5 2 2 5" xfId="29237" xr:uid="{00000000-0005-0000-0000-000035720000}"/>
    <cellStyle name="Normal 2 5 2 2 6" xfId="29238" xr:uid="{00000000-0005-0000-0000-000036720000}"/>
    <cellStyle name="Normal 2 5 2 2 7" xfId="29239" xr:uid="{00000000-0005-0000-0000-000037720000}"/>
    <cellStyle name="Normal 2 5 2 2 8" xfId="29240" xr:uid="{00000000-0005-0000-0000-000038720000}"/>
    <cellStyle name="Normal 2 5 2 2 9" xfId="29241" xr:uid="{00000000-0005-0000-0000-000039720000}"/>
    <cellStyle name="Normal 2 5 2 20" xfId="29242" xr:uid="{00000000-0005-0000-0000-00003A720000}"/>
    <cellStyle name="Normal 2 5 2 21" xfId="29243" xr:uid="{00000000-0005-0000-0000-00003B720000}"/>
    <cellStyle name="Normal 2 5 2 22" xfId="29244" xr:uid="{00000000-0005-0000-0000-00003C720000}"/>
    <cellStyle name="Normal 2 5 2 23" xfId="29245" xr:uid="{00000000-0005-0000-0000-00003D720000}"/>
    <cellStyle name="Normal 2 5 2 3" xfId="29246" xr:uid="{00000000-0005-0000-0000-00003E720000}"/>
    <cellStyle name="Normal 2 5 2 4" xfId="29247" xr:uid="{00000000-0005-0000-0000-00003F720000}"/>
    <cellStyle name="Normal 2 5 2 5" xfId="29248" xr:uid="{00000000-0005-0000-0000-000040720000}"/>
    <cellStyle name="Normal 2 5 2 6" xfId="29249" xr:uid="{00000000-0005-0000-0000-000041720000}"/>
    <cellStyle name="Normal 2 5 2 7" xfId="29250" xr:uid="{00000000-0005-0000-0000-000042720000}"/>
    <cellStyle name="Normal 2 5 2 8" xfId="29251" xr:uid="{00000000-0005-0000-0000-000043720000}"/>
    <cellStyle name="Normal 2 5 2 9" xfId="29252" xr:uid="{00000000-0005-0000-0000-000044720000}"/>
    <cellStyle name="Normal 2 5 20" xfId="29253" xr:uid="{00000000-0005-0000-0000-000045720000}"/>
    <cellStyle name="Normal 2 5 21" xfId="29254" xr:uid="{00000000-0005-0000-0000-000046720000}"/>
    <cellStyle name="Normal 2 5 22" xfId="29255" xr:uid="{00000000-0005-0000-0000-000047720000}"/>
    <cellStyle name="Normal 2 5 23" xfId="29256" xr:uid="{00000000-0005-0000-0000-000048720000}"/>
    <cellStyle name="Normal 2 5 24" xfId="29257" xr:uid="{00000000-0005-0000-0000-000049720000}"/>
    <cellStyle name="Normal 2 5 25" xfId="29258" xr:uid="{00000000-0005-0000-0000-00004A720000}"/>
    <cellStyle name="Normal 2 5 26" xfId="29259" xr:uid="{00000000-0005-0000-0000-00004B720000}"/>
    <cellStyle name="Normal 2 5 27" xfId="29260" xr:uid="{00000000-0005-0000-0000-00004C720000}"/>
    <cellStyle name="Normal 2 5 28" xfId="29261" xr:uid="{00000000-0005-0000-0000-00004D720000}"/>
    <cellStyle name="Normal 2 5 29" xfId="29262" xr:uid="{00000000-0005-0000-0000-00004E720000}"/>
    <cellStyle name="Normal 2 5 3" xfId="29263" xr:uid="{00000000-0005-0000-0000-00004F720000}"/>
    <cellStyle name="Normal 2 5 3 2" xfId="29264" xr:uid="{00000000-0005-0000-0000-000050720000}"/>
    <cellStyle name="Normal 2 5 3 3" xfId="29265" xr:uid="{00000000-0005-0000-0000-000051720000}"/>
    <cellStyle name="Normal 2 5 3 4" xfId="29266" xr:uid="{00000000-0005-0000-0000-000052720000}"/>
    <cellStyle name="Normal 2 5 30" xfId="29267" xr:uid="{00000000-0005-0000-0000-000053720000}"/>
    <cellStyle name="Normal 2 5 31" xfId="29268" xr:uid="{00000000-0005-0000-0000-000054720000}"/>
    <cellStyle name="Normal 2 5 32" xfId="29269" xr:uid="{00000000-0005-0000-0000-000055720000}"/>
    <cellStyle name="Normal 2 5 33" xfId="29270" xr:uid="{00000000-0005-0000-0000-000056720000}"/>
    <cellStyle name="Normal 2 5 34" xfId="29271" xr:uid="{00000000-0005-0000-0000-000057720000}"/>
    <cellStyle name="Normal 2 5 35" xfId="29272" xr:uid="{00000000-0005-0000-0000-000058720000}"/>
    <cellStyle name="Normal 2 5 4" xfId="29273" xr:uid="{00000000-0005-0000-0000-000059720000}"/>
    <cellStyle name="Normal 2 5 4 2" xfId="29274" xr:uid="{00000000-0005-0000-0000-00005A720000}"/>
    <cellStyle name="Normal 2 5 5" xfId="29275" xr:uid="{00000000-0005-0000-0000-00005B720000}"/>
    <cellStyle name="Normal 2 5 5 2" xfId="29276" xr:uid="{00000000-0005-0000-0000-00005C720000}"/>
    <cellStyle name="Normal 2 5 6" xfId="29277" xr:uid="{00000000-0005-0000-0000-00005D720000}"/>
    <cellStyle name="Normal 2 5 6 2" xfId="29278" xr:uid="{00000000-0005-0000-0000-00005E720000}"/>
    <cellStyle name="Normal 2 5 7" xfId="29279" xr:uid="{00000000-0005-0000-0000-00005F720000}"/>
    <cellStyle name="Normal 2 5 7 2" xfId="29280" xr:uid="{00000000-0005-0000-0000-000060720000}"/>
    <cellStyle name="Normal 2 5 8" xfId="29281" xr:uid="{00000000-0005-0000-0000-000061720000}"/>
    <cellStyle name="Normal 2 5 9" xfId="29282" xr:uid="{00000000-0005-0000-0000-000062720000}"/>
    <cellStyle name="Normal 2 50" xfId="29283" xr:uid="{00000000-0005-0000-0000-000063720000}"/>
    <cellStyle name="Normal 2 50 2" xfId="29284" xr:uid="{00000000-0005-0000-0000-000064720000}"/>
    <cellStyle name="Normal 2 50 3" xfId="29285" xr:uid="{00000000-0005-0000-0000-000065720000}"/>
    <cellStyle name="Normal 2 51" xfId="29286" xr:uid="{00000000-0005-0000-0000-000066720000}"/>
    <cellStyle name="Normal 2 51 2" xfId="29287" xr:uid="{00000000-0005-0000-0000-000067720000}"/>
    <cellStyle name="Normal 2 51 3" xfId="29288" xr:uid="{00000000-0005-0000-0000-000068720000}"/>
    <cellStyle name="Normal 2 51 4" xfId="29289" xr:uid="{00000000-0005-0000-0000-000069720000}"/>
    <cellStyle name="Normal 2 51 5" xfId="29290" xr:uid="{00000000-0005-0000-0000-00006A720000}"/>
    <cellStyle name="Normal 2 52" xfId="29291" xr:uid="{00000000-0005-0000-0000-00006B720000}"/>
    <cellStyle name="Normal 2 52 2" xfId="29292" xr:uid="{00000000-0005-0000-0000-00006C720000}"/>
    <cellStyle name="Normal 2 52 3" xfId="29293" xr:uid="{00000000-0005-0000-0000-00006D720000}"/>
    <cellStyle name="Normal 2 52 4" xfId="29294" xr:uid="{00000000-0005-0000-0000-00006E720000}"/>
    <cellStyle name="Normal 2 52 5" xfId="29295" xr:uid="{00000000-0005-0000-0000-00006F720000}"/>
    <cellStyle name="Normal 2 53" xfId="29296" xr:uid="{00000000-0005-0000-0000-000070720000}"/>
    <cellStyle name="Normal 2 53 2" xfId="29297" xr:uid="{00000000-0005-0000-0000-000071720000}"/>
    <cellStyle name="Normal 2 53 3" xfId="29298" xr:uid="{00000000-0005-0000-0000-000072720000}"/>
    <cellStyle name="Normal 2 53 4" xfId="29299" xr:uid="{00000000-0005-0000-0000-000073720000}"/>
    <cellStyle name="Normal 2 53 5" xfId="29300" xr:uid="{00000000-0005-0000-0000-000074720000}"/>
    <cellStyle name="Normal 2 54" xfId="29301" xr:uid="{00000000-0005-0000-0000-000075720000}"/>
    <cellStyle name="Normal 2 54 2" xfId="29302" xr:uid="{00000000-0005-0000-0000-000076720000}"/>
    <cellStyle name="Normal 2 54 3" xfId="29303" xr:uid="{00000000-0005-0000-0000-000077720000}"/>
    <cellStyle name="Normal 2 54 4" xfId="29304" xr:uid="{00000000-0005-0000-0000-000078720000}"/>
    <cellStyle name="Normal 2 54 5" xfId="29305" xr:uid="{00000000-0005-0000-0000-000079720000}"/>
    <cellStyle name="Normal 2 55" xfId="29306" xr:uid="{00000000-0005-0000-0000-00007A720000}"/>
    <cellStyle name="Normal 2 55 2" xfId="29307" xr:uid="{00000000-0005-0000-0000-00007B720000}"/>
    <cellStyle name="Normal 2 55 3" xfId="29308" xr:uid="{00000000-0005-0000-0000-00007C720000}"/>
    <cellStyle name="Normal 2 55 4" xfId="29309" xr:uid="{00000000-0005-0000-0000-00007D720000}"/>
    <cellStyle name="Normal 2 55 5" xfId="29310" xr:uid="{00000000-0005-0000-0000-00007E720000}"/>
    <cellStyle name="Normal 2 56" xfId="29311" xr:uid="{00000000-0005-0000-0000-00007F720000}"/>
    <cellStyle name="Normal 2 56 2" xfId="29312" xr:uid="{00000000-0005-0000-0000-000080720000}"/>
    <cellStyle name="Normal 2 56 3" xfId="29313" xr:uid="{00000000-0005-0000-0000-000081720000}"/>
    <cellStyle name="Normal 2 56 4" xfId="29314" xr:uid="{00000000-0005-0000-0000-000082720000}"/>
    <cellStyle name="Normal 2 56 5" xfId="29315" xr:uid="{00000000-0005-0000-0000-000083720000}"/>
    <cellStyle name="Normal 2 57" xfId="29316" xr:uid="{00000000-0005-0000-0000-000084720000}"/>
    <cellStyle name="Normal 2 57 2" xfId="29317" xr:uid="{00000000-0005-0000-0000-000085720000}"/>
    <cellStyle name="Normal 2 57 3" xfId="29318" xr:uid="{00000000-0005-0000-0000-000086720000}"/>
    <cellStyle name="Normal 2 57 4" xfId="29319" xr:uid="{00000000-0005-0000-0000-000087720000}"/>
    <cellStyle name="Normal 2 57 5" xfId="29320" xr:uid="{00000000-0005-0000-0000-000088720000}"/>
    <cellStyle name="Normal 2 58" xfId="29321" xr:uid="{00000000-0005-0000-0000-000089720000}"/>
    <cellStyle name="Normal 2 58 2" xfId="29322" xr:uid="{00000000-0005-0000-0000-00008A720000}"/>
    <cellStyle name="Normal 2 58 3" xfId="29323" xr:uid="{00000000-0005-0000-0000-00008B720000}"/>
    <cellStyle name="Normal 2 58 4" xfId="29324" xr:uid="{00000000-0005-0000-0000-00008C720000}"/>
    <cellStyle name="Normal 2 58 5" xfId="29325" xr:uid="{00000000-0005-0000-0000-00008D720000}"/>
    <cellStyle name="Normal 2 59" xfId="29326" xr:uid="{00000000-0005-0000-0000-00008E720000}"/>
    <cellStyle name="Normal 2 59 2" xfId="29327" xr:uid="{00000000-0005-0000-0000-00008F720000}"/>
    <cellStyle name="Normal 2 59 3" xfId="29328" xr:uid="{00000000-0005-0000-0000-000090720000}"/>
    <cellStyle name="Normal 2 59 4" xfId="29329" xr:uid="{00000000-0005-0000-0000-000091720000}"/>
    <cellStyle name="Normal 2 59 5" xfId="29330" xr:uid="{00000000-0005-0000-0000-000092720000}"/>
    <cellStyle name="Normal 2 6" xfId="430" xr:uid="{00000000-0005-0000-0000-0000AE010000}"/>
    <cellStyle name="Normal 2 6 10" xfId="29331" xr:uid="{00000000-0005-0000-0000-000093720000}"/>
    <cellStyle name="Normal 2 6 11" xfId="29332" xr:uid="{00000000-0005-0000-0000-000094720000}"/>
    <cellStyle name="Normal 2 6 12" xfId="29333" xr:uid="{00000000-0005-0000-0000-000095720000}"/>
    <cellStyle name="Normal 2 6 13" xfId="29334" xr:uid="{00000000-0005-0000-0000-000096720000}"/>
    <cellStyle name="Normal 2 6 14" xfId="29335" xr:uid="{00000000-0005-0000-0000-000097720000}"/>
    <cellStyle name="Normal 2 6 15" xfId="29336" xr:uid="{00000000-0005-0000-0000-000098720000}"/>
    <cellStyle name="Normal 2 6 16" xfId="29337" xr:uid="{00000000-0005-0000-0000-000099720000}"/>
    <cellStyle name="Normal 2 6 17" xfId="29338" xr:uid="{00000000-0005-0000-0000-00009A720000}"/>
    <cellStyle name="Normal 2 6 18" xfId="29339" xr:uid="{00000000-0005-0000-0000-00009B720000}"/>
    <cellStyle name="Normal 2 6 19" xfId="29340" xr:uid="{00000000-0005-0000-0000-00009C720000}"/>
    <cellStyle name="Normal 2 6 2" xfId="29341" xr:uid="{00000000-0005-0000-0000-00009D720000}"/>
    <cellStyle name="Normal 2 6 2 10" xfId="29342" xr:uid="{00000000-0005-0000-0000-00009E720000}"/>
    <cellStyle name="Normal 2 6 2 11" xfId="29343" xr:uid="{00000000-0005-0000-0000-00009F720000}"/>
    <cellStyle name="Normal 2 6 2 12" xfId="29344" xr:uid="{00000000-0005-0000-0000-0000A0720000}"/>
    <cellStyle name="Normal 2 6 2 13" xfId="29345" xr:uid="{00000000-0005-0000-0000-0000A1720000}"/>
    <cellStyle name="Normal 2 6 2 14" xfId="29346" xr:uid="{00000000-0005-0000-0000-0000A2720000}"/>
    <cellStyle name="Normal 2 6 2 15" xfId="29347" xr:uid="{00000000-0005-0000-0000-0000A3720000}"/>
    <cellStyle name="Normal 2 6 2 16" xfId="29348" xr:uid="{00000000-0005-0000-0000-0000A4720000}"/>
    <cellStyle name="Normal 2 6 2 17" xfId="29349" xr:uid="{00000000-0005-0000-0000-0000A5720000}"/>
    <cellStyle name="Normal 2 6 2 18" xfId="29350" xr:uid="{00000000-0005-0000-0000-0000A6720000}"/>
    <cellStyle name="Normal 2 6 2 19" xfId="29351" xr:uid="{00000000-0005-0000-0000-0000A7720000}"/>
    <cellStyle name="Normal 2 6 2 2" xfId="29352" xr:uid="{00000000-0005-0000-0000-0000A8720000}"/>
    <cellStyle name="Normal 2 6 2 20" xfId="29353" xr:uid="{00000000-0005-0000-0000-0000A9720000}"/>
    <cellStyle name="Normal 2 6 2 21" xfId="29354" xr:uid="{00000000-0005-0000-0000-0000AA720000}"/>
    <cellStyle name="Normal 2 6 2 3" xfId="29355" xr:uid="{00000000-0005-0000-0000-0000AB720000}"/>
    <cellStyle name="Normal 2 6 2 4" xfId="29356" xr:uid="{00000000-0005-0000-0000-0000AC720000}"/>
    <cellStyle name="Normal 2 6 2 5" xfId="29357" xr:uid="{00000000-0005-0000-0000-0000AD720000}"/>
    <cellStyle name="Normal 2 6 2 6" xfId="29358" xr:uid="{00000000-0005-0000-0000-0000AE720000}"/>
    <cellStyle name="Normal 2 6 2 7" xfId="29359" xr:uid="{00000000-0005-0000-0000-0000AF720000}"/>
    <cellStyle name="Normal 2 6 2 8" xfId="29360" xr:uid="{00000000-0005-0000-0000-0000B0720000}"/>
    <cellStyle name="Normal 2 6 2 9" xfId="29361" xr:uid="{00000000-0005-0000-0000-0000B1720000}"/>
    <cellStyle name="Normal 2 6 20" xfId="29362" xr:uid="{00000000-0005-0000-0000-0000B2720000}"/>
    <cellStyle name="Normal 2 6 21" xfId="29363" xr:uid="{00000000-0005-0000-0000-0000B3720000}"/>
    <cellStyle name="Normal 2 6 22" xfId="29364" xr:uid="{00000000-0005-0000-0000-0000B4720000}"/>
    <cellStyle name="Normal 2 6 3" xfId="29365" xr:uid="{00000000-0005-0000-0000-0000B5720000}"/>
    <cellStyle name="Normal 2 6 4" xfId="29366" xr:uid="{00000000-0005-0000-0000-0000B6720000}"/>
    <cellStyle name="Normal 2 6 5" xfId="29367" xr:uid="{00000000-0005-0000-0000-0000B7720000}"/>
    <cellStyle name="Normal 2 6 6" xfId="29368" xr:uid="{00000000-0005-0000-0000-0000B8720000}"/>
    <cellStyle name="Normal 2 6 7" xfId="29369" xr:uid="{00000000-0005-0000-0000-0000B9720000}"/>
    <cellStyle name="Normal 2 6 8" xfId="29370" xr:uid="{00000000-0005-0000-0000-0000BA720000}"/>
    <cellStyle name="Normal 2 6 9" xfId="29371" xr:uid="{00000000-0005-0000-0000-0000BB720000}"/>
    <cellStyle name="Normal 2 60" xfId="29372" xr:uid="{00000000-0005-0000-0000-0000BC720000}"/>
    <cellStyle name="Normal 2 60 2" xfId="29373" xr:uid="{00000000-0005-0000-0000-0000BD720000}"/>
    <cellStyle name="Normal 2 60 3" xfId="29374" xr:uid="{00000000-0005-0000-0000-0000BE720000}"/>
    <cellStyle name="Normal 2 61" xfId="29375" xr:uid="{00000000-0005-0000-0000-0000BF720000}"/>
    <cellStyle name="Normal 2 61 2" xfId="29376" xr:uid="{00000000-0005-0000-0000-0000C0720000}"/>
    <cellStyle name="Normal 2 61 3" xfId="29377" xr:uid="{00000000-0005-0000-0000-0000C1720000}"/>
    <cellStyle name="Normal 2 62" xfId="29378" xr:uid="{00000000-0005-0000-0000-0000C2720000}"/>
    <cellStyle name="Normal 2 62 2" xfId="29379" xr:uid="{00000000-0005-0000-0000-0000C3720000}"/>
    <cellStyle name="Normal 2 62 3" xfId="29380" xr:uid="{00000000-0005-0000-0000-0000C4720000}"/>
    <cellStyle name="Normal 2 63" xfId="29381" xr:uid="{00000000-0005-0000-0000-0000C5720000}"/>
    <cellStyle name="Normal 2 63 2" xfId="29382" xr:uid="{00000000-0005-0000-0000-0000C6720000}"/>
    <cellStyle name="Normal 2 63 3" xfId="29383" xr:uid="{00000000-0005-0000-0000-0000C7720000}"/>
    <cellStyle name="Normal 2 64" xfId="29384" xr:uid="{00000000-0005-0000-0000-0000C8720000}"/>
    <cellStyle name="Normal 2 64 2" xfId="29385" xr:uid="{00000000-0005-0000-0000-0000C9720000}"/>
    <cellStyle name="Normal 2 64 3" xfId="29386" xr:uid="{00000000-0005-0000-0000-0000CA720000}"/>
    <cellStyle name="Normal 2 65" xfId="29387" xr:uid="{00000000-0005-0000-0000-0000CB720000}"/>
    <cellStyle name="Normal 2 65 2" xfId="29388" xr:uid="{00000000-0005-0000-0000-0000CC720000}"/>
    <cellStyle name="Normal 2 65 3" xfId="29389" xr:uid="{00000000-0005-0000-0000-0000CD720000}"/>
    <cellStyle name="Normal 2 66" xfId="29390" xr:uid="{00000000-0005-0000-0000-0000CE720000}"/>
    <cellStyle name="Normal 2 66 2" xfId="29391" xr:uid="{00000000-0005-0000-0000-0000CF720000}"/>
    <cellStyle name="Normal 2 66 3" xfId="29392" xr:uid="{00000000-0005-0000-0000-0000D0720000}"/>
    <cellStyle name="Normal 2 67" xfId="29393" xr:uid="{00000000-0005-0000-0000-0000D1720000}"/>
    <cellStyle name="Normal 2 67 2" xfId="29394" xr:uid="{00000000-0005-0000-0000-0000D2720000}"/>
    <cellStyle name="Normal 2 67 3" xfId="29395" xr:uid="{00000000-0005-0000-0000-0000D3720000}"/>
    <cellStyle name="Normal 2 68" xfId="29396" xr:uid="{00000000-0005-0000-0000-0000D4720000}"/>
    <cellStyle name="Normal 2 68 2" xfId="29397" xr:uid="{00000000-0005-0000-0000-0000D5720000}"/>
    <cellStyle name="Normal 2 68 3" xfId="29398" xr:uid="{00000000-0005-0000-0000-0000D6720000}"/>
    <cellStyle name="Normal 2 69" xfId="29399" xr:uid="{00000000-0005-0000-0000-0000D7720000}"/>
    <cellStyle name="Normal 2 69 2" xfId="29400" xr:uid="{00000000-0005-0000-0000-0000D8720000}"/>
    <cellStyle name="Normal 2 69 3" xfId="29401" xr:uid="{00000000-0005-0000-0000-0000D9720000}"/>
    <cellStyle name="Normal 2 7" xfId="431" xr:uid="{00000000-0005-0000-0000-0000AF010000}"/>
    <cellStyle name="Normal 2 7 2" xfId="29402" xr:uid="{00000000-0005-0000-0000-0000DA720000}"/>
    <cellStyle name="Normal 2 7 3" xfId="29403" xr:uid="{00000000-0005-0000-0000-0000DB720000}"/>
    <cellStyle name="Normal 2 70" xfId="29404" xr:uid="{00000000-0005-0000-0000-0000DC720000}"/>
    <cellStyle name="Normal 2 70 2" xfId="29405" xr:uid="{00000000-0005-0000-0000-0000DD720000}"/>
    <cellStyle name="Normal 2 70 3" xfId="29406" xr:uid="{00000000-0005-0000-0000-0000DE720000}"/>
    <cellStyle name="Normal 2 71" xfId="29407" xr:uid="{00000000-0005-0000-0000-0000DF720000}"/>
    <cellStyle name="Normal 2 71 2" xfId="29408" xr:uid="{00000000-0005-0000-0000-0000E0720000}"/>
    <cellStyle name="Normal 2 71 3" xfId="29409" xr:uid="{00000000-0005-0000-0000-0000E1720000}"/>
    <cellStyle name="Normal 2 72" xfId="29410" xr:uid="{00000000-0005-0000-0000-0000E2720000}"/>
    <cellStyle name="Normal 2 72 2" xfId="29411" xr:uid="{00000000-0005-0000-0000-0000E3720000}"/>
    <cellStyle name="Normal 2 72 3" xfId="29412" xr:uid="{00000000-0005-0000-0000-0000E4720000}"/>
    <cellStyle name="Normal 2 73" xfId="29413" xr:uid="{00000000-0005-0000-0000-0000E5720000}"/>
    <cellStyle name="Normal 2 73 2" xfId="29414" xr:uid="{00000000-0005-0000-0000-0000E6720000}"/>
    <cellStyle name="Normal 2 73 3" xfId="29415" xr:uid="{00000000-0005-0000-0000-0000E7720000}"/>
    <cellStyle name="Normal 2 74" xfId="29416" xr:uid="{00000000-0005-0000-0000-0000E8720000}"/>
    <cellStyle name="Normal 2 74 2" xfId="29417" xr:uid="{00000000-0005-0000-0000-0000E9720000}"/>
    <cellStyle name="Normal 2 74 3" xfId="29418" xr:uid="{00000000-0005-0000-0000-0000EA720000}"/>
    <cellStyle name="Normal 2 75" xfId="29419" xr:uid="{00000000-0005-0000-0000-0000EB720000}"/>
    <cellStyle name="Normal 2 76" xfId="29420" xr:uid="{00000000-0005-0000-0000-0000EC720000}"/>
    <cellStyle name="Normal 2 77" xfId="29421" xr:uid="{00000000-0005-0000-0000-0000ED720000}"/>
    <cellStyle name="Normal 2 78" xfId="29422" xr:uid="{00000000-0005-0000-0000-0000EE720000}"/>
    <cellStyle name="Normal 2 79" xfId="29423" xr:uid="{00000000-0005-0000-0000-0000EF720000}"/>
    <cellStyle name="Normal 2 8" xfId="432" xr:uid="{00000000-0005-0000-0000-0000B0010000}"/>
    <cellStyle name="Normal 2 8 2" xfId="29424" xr:uid="{00000000-0005-0000-0000-0000F0720000}"/>
    <cellStyle name="Normal 2 8 3" xfId="29425" xr:uid="{00000000-0005-0000-0000-0000F1720000}"/>
    <cellStyle name="Normal 2 80" xfId="29426" xr:uid="{00000000-0005-0000-0000-0000F2720000}"/>
    <cellStyle name="Normal 2 81" xfId="29427" xr:uid="{00000000-0005-0000-0000-0000F3720000}"/>
    <cellStyle name="Normal 2 82" xfId="29428" xr:uid="{00000000-0005-0000-0000-0000F4720000}"/>
    <cellStyle name="Normal 2 82 2" xfId="29429" xr:uid="{00000000-0005-0000-0000-0000F5720000}"/>
    <cellStyle name="Normal 2 82 2 2" xfId="29430" xr:uid="{00000000-0005-0000-0000-0000F6720000}"/>
    <cellStyle name="Normal 2 82 2 3" xfId="29431" xr:uid="{00000000-0005-0000-0000-0000F7720000}"/>
    <cellStyle name="Normal 2 82 3" xfId="29432" xr:uid="{00000000-0005-0000-0000-0000F8720000}"/>
    <cellStyle name="Normal 2 82 4" xfId="29433" xr:uid="{00000000-0005-0000-0000-0000F9720000}"/>
    <cellStyle name="Normal 2 83" xfId="29434" xr:uid="{00000000-0005-0000-0000-0000FA720000}"/>
    <cellStyle name="Normal 2 83 2" xfId="29435" xr:uid="{00000000-0005-0000-0000-0000FB720000}"/>
    <cellStyle name="Normal 2 84" xfId="29436" xr:uid="{00000000-0005-0000-0000-0000FC720000}"/>
    <cellStyle name="Normal 2 84 2" xfId="29437" xr:uid="{00000000-0005-0000-0000-0000FD720000}"/>
    <cellStyle name="Normal 2 85" xfId="29438" xr:uid="{00000000-0005-0000-0000-0000FE720000}"/>
    <cellStyle name="Normal 2 85 2" xfId="29439" xr:uid="{00000000-0005-0000-0000-0000FF720000}"/>
    <cellStyle name="Normal 2 85 2 2" xfId="29440" xr:uid="{00000000-0005-0000-0000-000000730000}"/>
    <cellStyle name="Normal 2 85 3" xfId="29441" xr:uid="{00000000-0005-0000-0000-000001730000}"/>
    <cellStyle name="Normal 2 85 4" xfId="29442" xr:uid="{00000000-0005-0000-0000-000002730000}"/>
    <cellStyle name="Normal 2 85 5" xfId="29443" xr:uid="{00000000-0005-0000-0000-000003730000}"/>
    <cellStyle name="Normal 2 86" xfId="29444" xr:uid="{00000000-0005-0000-0000-000004730000}"/>
    <cellStyle name="Normal 2 86 2" xfId="29445" xr:uid="{00000000-0005-0000-0000-000005730000}"/>
    <cellStyle name="Normal 2 86 2 2" xfId="29446" xr:uid="{00000000-0005-0000-0000-000006730000}"/>
    <cellStyle name="Normal 2 86 3" xfId="29447" xr:uid="{00000000-0005-0000-0000-000007730000}"/>
    <cellStyle name="Normal 2 87" xfId="29448" xr:uid="{00000000-0005-0000-0000-000008730000}"/>
    <cellStyle name="Normal 2 87 2" xfId="29449" xr:uid="{00000000-0005-0000-0000-000009730000}"/>
    <cellStyle name="Normal 2 87 3" xfId="29450" xr:uid="{00000000-0005-0000-0000-00000A730000}"/>
    <cellStyle name="Normal 2 87 4" xfId="29451" xr:uid="{00000000-0005-0000-0000-00000B730000}"/>
    <cellStyle name="Normal 2 87 5" xfId="29452" xr:uid="{00000000-0005-0000-0000-00000C730000}"/>
    <cellStyle name="Normal 2 88" xfId="29453" xr:uid="{00000000-0005-0000-0000-00000D730000}"/>
    <cellStyle name="Normal 2 88 2" xfId="29454" xr:uid="{00000000-0005-0000-0000-00000E730000}"/>
    <cellStyle name="Normal 2 88 3" xfId="29455" xr:uid="{00000000-0005-0000-0000-00000F730000}"/>
    <cellStyle name="Normal 2 88 4" xfId="29456" xr:uid="{00000000-0005-0000-0000-000010730000}"/>
    <cellStyle name="Normal 2 88 5" xfId="29457" xr:uid="{00000000-0005-0000-0000-000011730000}"/>
    <cellStyle name="Normal 2 89" xfId="29458" xr:uid="{00000000-0005-0000-0000-000012730000}"/>
    <cellStyle name="Normal 2 89 2" xfId="29459" xr:uid="{00000000-0005-0000-0000-000013730000}"/>
    <cellStyle name="Normal 2 9" xfId="433" xr:uid="{00000000-0005-0000-0000-0000B1010000}"/>
    <cellStyle name="Normal 2 9 2" xfId="29460" xr:uid="{00000000-0005-0000-0000-000014730000}"/>
    <cellStyle name="Normal 2 9 3" xfId="29461" xr:uid="{00000000-0005-0000-0000-000015730000}"/>
    <cellStyle name="Normal 2 9 4" xfId="29462" xr:uid="{00000000-0005-0000-0000-000016730000}"/>
    <cellStyle name="Normal 2 9 5" xfId="29463" xr:uid="{00000000-0005-0000-0000-000017730000}"/>
    <cellStyle name="Normal 2 9_Enlaces" xfId="29464" xr:uid="{00000000-0005-0000-0000-000018730000}"/>
    <cellStyle name="Normal 2 90" xfId="29465" xr:uid="{00000000-0005-0000-0000-000019730000}"/>
    <cellStyle name="Normal 2 90 2" xfId="29466" xr:uid="{00000000-0005-0000-0000-00001A730000}"/>
    <cellStyle name="Normal 2 91" xfId="29467" xr:uid="{00000000-0005-0000-0000-00001B730000}"/>
    <cellStyle name="Normal 2 91 2" xfId="29468" xr:uid="{00000000-0005-0000-0000-00001C730000}"/>
    <cellStyle name="Normal 2 92" xfId="29469" xr:uid="{00000000-0005-0000-0000-00001D730000}"/>
    <cellStyle name="Normal 2 92 2" xfId="29470" xr:uid="{00000000-0005-0000-0000-00001E730000}"/>
    <cellStyle name="Normal 2 93" xfId="29471" xr:uid="{00000000-0005-0000-0000-00001F730000}"/>
    <cellStyle name="Normal 2 93 2" xfId="29472" xr:uid="{00000000-0005-0000-0000-000020730000}"/>
    <cellStyle name="Normal 2 94" xfId="29473" xr:uid="{00000000-0005-0000-0000-000021730000}"/>
    <cellStyle name="Normal 2 94 2" xfId="29474" xr:uid="{00000000-0005-0000-0000-000022730000}"/>
    <cellStyle name="Normal 2 95" xfId="29475" xr:uid="{00000000-0005-0000-0000-000023730000}"/>
    <cellStyle name="Normal 2 95 2" xfId="29476" xr:uid="{00000000-0005-0000-0000-000024730000}"/>
    <cellStyle name="Normal 2 96" xfId="29477" xr:uid="{00000000-0005-0000-0000-000025730000}"/>
    <cellStyle name="Normal 2 96 2" xfId="29478" xr:uid="{00000000-0005-0000-0000-000026730000}"/>
    <cellStyle name="Normal 2 97" xfId="29479" xr:uid="{00000000-0005-0000-0000-000027730000}"/>
    <cellStyle name="Normal 2 97 2" xfId="29480" xr:uid="{00000000-0005-0000-0000-000028730000}"/>
    <cellStyle name="Normal 2 98" xfId="29481" xr:uid="{00000000-0005-0000-0000-000029730000}"/>
    <cellStyle name="Normal 2 98 2" xfId="29482" xr:uid="{00000000-0005-0000-0000-00002A730000}"/>
    <cellStyle name="Normal 2 99" xfId="29483" xr:uid="{00000000-0005-0000-0000-00002B730000}"/>
    <cellStyle name="Normal 2 99 2" xfId="29484" xr:uid="{00000000-0005-0000-0000-00002C730000}"/>
    <cellStyle name="Normal 20" xfId="29485" xr:uid="{00000000-0005-0000-0000-00002D730000}"/>
    <cellStyle name="Normal 20 10" xfId="29486" xr:uid="{00000000-0005-0000-0000-00002E730000}"/>
    <cellStyle name="Normal 20 11" xfId="29487" xr:uid="{00000000-0005-0000-0000-00002F730000}"/>
    <cellStyle name="Normal 20 12" xfId="29488" xr:uid="{00000000-0005-0000-0000-000030730000}"/>
    <cellStyle name="Normal 20 13" xfId="29489" xr:uid="{00000000-0005-0000-0000-000031730000}"/>
    <cellStyle name="Normal 20 14" xfId="29490" xr:uid="{00000000-0005-0000-0000-000032730000}"/>
    <cellStyle name="Normal 20 15" xfId="29491" xr:uid="{00000000-0005-0000-0000-000033730000}"/>
    <cellStyle name="Normal 20 16" xfId="29492" xr:uid="{00000000-0005-0000-0000-000034730000}"/>
    <cellStyle name="Normal 20 17" xfId="29493" xr:uid="{00000000-0005-0000-0000-000035730000}"/>
    <cellStyle name="Normal 20 18" xfId="29494" xr:uid="{00000000-0005-0000-0000-000036730000}"/>
    <cellStyle name="Normal 20 19" xfId="29495" xr:uid="{00000000-0005-0000-0000-000037730000}"/>
    <cellStyle name="Normal 20 2" xfId="29496" xr:uid="{00000000-0005-0000-0000-000038730000}"/>
    <cellStyle name="Normal 20 2 2" xfId="29497" xr:uid="{00000000-0005-0000-0000-000039730000}"/>
    <cellStyle name="Normal 20 2 3" xfId="29498" xr:uid="{00000000-0005-0000-0000-00003A730000}"/>
    <cellStyle name="Normal 20 2 4" xfId="29499" xr:uid="{00000000-0005-0000-0000-00003B730000}"/>
    <cellStyle name="Normal 20 20" xfId="29500" xr:uid="{00000000-0005-0000-0000-00003C730000}"/>
    <cellStyle name="Normal 20 21" xfId="29501" xr:uid="{00000000-0005-0000-0000-00003D730000}"/>
    <cellStyle name="Normal 20 22" xfId="29502" xr:uid="{00000000-0005-0000-0000-00003E730000}"/>
    <cellStyle name="Normal 20 23" xfId="29503" xr:uid="{00000000-0005-0000-0000-00003F730000}"/>
    <cellStyle name="Normal 20 24" xfId="29504" xr:uid="{00000000-0005-0000-0000-000040730000}"/>
    <cellStyle name="Normal 20 25" xfId="29505" xr:uid="{00000000-0005-0000-0000-000041730000}"/>
    <cellStyle name="Normal 20 26" xfId="29506" xr:uid="{00000000-0005-0000-0000-000042730000}"/>
    <cellStyle name="Normal 20 3" xfId="29507" xr:uid="{00000000-0005-0000-0000-000043730000}"/>
    <cellStyle name="Normal 20 4" xfId="29508" xr:uid="{00000000-0005-0000-0000-000044730000}"/>
    <cellStyle name="Normal 20 5" xfId="29509" xr:uid="{00000000-0005-0000-0000-000045730000}"/>
    <cellStyle name="Normal 20 6" xfId="29510" xr:uid="{00000000-0005-0000-0000-000046730000}"/>
    <cellStyle name="Normal 20 7" xfId="29511" xr:uid="{00000000-0005-0000-0000-000047730000}"/>
    <cellStyle name="Normal 20 8" xfId="29512" xr:uid="{00000000-0005-0000-0000-000048730000}"/>
    <cellStyle name="Normal 20 9" xfId="29513" xr:uid="{00000000-0005-0000-0000-000049730000}"/>
    <cellStyle name="Normal 21" xfId="29514" xr:uid="{00000000-0005-0000-0000-00004A730000}"/>
    <cellStyle name="Normal 21 10" xfId="29515" xr:uid="{00000000-0005-0000-0000-00004B730000}"/>
    <cellStyle name="Normal 21 11" xfId="29516" xr:uid="{00000000-0005-0000-0000-00004C730000}"/>
    <cellStyle name="Normal 21 12" xfId="29517" xr:uid="{00000000-0005-0000-0000-00004D730000}"/>
    <cellStyle name="Normal 21 13" xfId="29518" xr:uid="{00000000-0005-0000-0000-00004E730000}"/>
    <cellStyle name="Normal 21 14" xfId="29519" xr:uid="{00000000-0005-0000-0000-00004F730000}"/>
    <cellStyle name="Normal 21 15" xfId="29520" xr:uid="{00000000-0005-0000-0000-000050730000}"/>
    <cellStyle name="Normal 21 16" xfId="29521" xr:uid="{00000000-0005-0000-0000-000051730000}"/>
    <cellStyle name="Normal 21 17" xfId="29522" xr:uid="{00000000-0005-0000-0000-000052730000}"/>
    <cellStyle name="Normal 21 18" xfId="29523" xr:uid="{00000000-0005-0000-0000-000053730000}"/>
    <cellStyle name="Normal 21 19" xfId="29524" xr:uid="{00000000-0005-0000-0000-000054730000}"/>
    <cellStyle name="Normal 21 2" xfId="29525" xr:uid="{00000000-0005-0000-0000-000055730000}"/>
    <cellStyle name="Normal 21 2 2" xfId="29526" xr:uid="{00000000-0005-0000-0000-000056730000}"/>
    <cellStyle name="Normal 21 2 3" xfId="29527" xr:uid="{00000000-0005-0000-0000-000057730000}"/>
    <cellStyle name="Normal 21 20" xfId="29528" xr:uid="{00000000-0005-0000-0000-000058730000}"/>
    <cellStyle name="Normal 21 21" xfId="29529" xr:uid="{00000000-0005-0000-0000-000059730000}"/>
    <cellStyle name="Normal 21 22" xfId="29530" xr:uid="{00000000-0005-0000-0000-00005A730000}"/>
    <cellStyle name="Normal 21 23" xfId="29531" xr:uid="{00000000-0005-0000-0000-00005B730000}"/>
    <cellStyle name="Normal 21 24" xfId="29532" xr:uid="{00000000-0005-0000-0000-00005C730000}"/>
    <cellStyle name="Normal 21 25" xfId="29533" xr:uid="{00000000-0005-0000-0000-00005D730000}"/>
    <cellStyle name="Normal 21 26" xfId="29534" xr:uid="{00000000-0005-0000-0000-00005E730000}"/>
    <cellStyle name="Normal 21 3" xfId="29535" xr:uid="{00000000-0005-0000-0000-00005F730000}"/>
    <cellStyle name="Normal 21 3 2" xfId="29536" xr:uid="{00000000-0005-0000-0000-000060730000}"/>
    <cellStyle name="Normal 21 3 3" xfId="29537" xr:uid="{00000000-0005-0000-0000-000061730000}"/>
    <cellStyle name="Normal 21 4" xfId="29538" xr:uid="{00000000-0005-0000-0000-000062730000}"/>
    <cellStyle name="Normal 21 5" xfId="29539" xr:uid="{00000000-0005-0000-0000-000063730000}"/>
    <cellStyle name="Normal 21 6" xfId="29540" xr:uid="{00000000-0005-0000-0000-000064730000}"/>
    <cellStyle name="Normal 21 7" xfId="29541" xr:uid="{00000000-0005-0000-0000-000065730000}"/>
    <cellStyle name="Normal 21 8" xfId="29542" xr:uid="{00000000-0005-0000-0000-000066730000}"/>
    <cellStyle name="Normal 21 9" xfId="29543" xr:uid="{00000000-0005-0000-0000-000067730000}"/>
    <cellStyle name="Normal 22" xfId="29544" xr:uid="{00000000-0005-0000-0000-000068730000}"/>
    <cellStyle name="Normal 22 10" xfId="29545" xr:uid="{00000000-0005-0000-0000-000069730000}"/>
    <cellStyle name="Normal 22 11" xfId="29546" xr:uid="{00000000-0005-0000-0000-00006A730000}"/>
    <cellStyle name="Normal 22 12" xfId="29547" xr:uid="{00000000-0005-0000-0000-00006B730000}"/>
    <cellStyle name="Normal 22 13" xfId="29548" xr:uid="{00000000-0005-0000-0000-00006C730000}"/>
    <cellStyle name="Normal 22 14" xfId="29549" xr:uid="{00000000-0005-0000-0000-00006D730000}"/>
    <cellStyle name="Normal 22 15" xfId="29550" xr:uid="{00000000-0005-0000-0000-00006E730000}"/>
    <cellStyle name="Normal 22 16" xfId="29551" xr:uid="{00000000-0005-0000-0000-00006F730000}"/>
    <cellStyle name="Normal 22 17" xfId="29552" xr:uid="{00000000-0005-0000-0000-000070730000}"/>
    <cellStyle name="Normal 22 18" xfId="29553" xr:uid="{00000000-0005-0000-0000-000071730000}"/>
    <cellStyle name="Normal 22 19" xfId="29554" xr:uid="{00000000-0005-0000-0000-000072730000}"/>
    <cellStyle name="Normal 22 2" xfId="29555" xr:uid="{00000000-0005-0000-0000-000073730000}"/>
    <cellStyle name="Normal 22 2 2" xfId="29556" xr:uid="{00000000-0005-0000-0000-000074730000}"/>
    <cellStyle name="Normal 22 2 3" xfId="29557" xr:uid="{00000000-0005-0000-0000-000075730000}"/>
    <cellStyle name="Normal 22 20" xfId="29558" xr:uid="{00000000-0005-0000-0000-000076730000}"/>
    <cellStyle name="Normal 22 21" xfId="29559" xr:uid="{00000000-0005-0000-0000-000077730000}"/>
    <cellStyle name="Normal 22 22" xfId="29560" xr:uid="{00000000-0005-0000-0000-000078730000}"/>
    <cellStyle name="Normal 22 23" xfId="29561" xr:uid="{00000000-0005-0000-0000-000079730000}"/>
    <cellStyle name="Normal 22 24" xfId="29562" xr:uid="{00000000-0005-0000-0000-00007A730000}"/>
    <cellStyle name="Normal 22 25" xfId="29563" xr:uid="{00000000-0005-0000-0000-00007B730000}"/>
    <cellStyle name="Normal 22 26" xfId="29564" xr:uid="{00000000-0005-0000-0000-00007C730000}"/>
    <cellStyle name="Normal 22 3" xfId="29565" xr:uid="{00000000-0005-0000-0000-00007D730000}"/>
    <cellStyle name="Normal 22 3 2" xfId="29566" xr:uid="{00000000-0005-0000-0000-00007E730000}"/>
    <cellStyle name="Normal 22 3 3" xfId="29567" xr:uid="{00000000-0005-0000-0000-00007F730000}"/>
    <cellStyle name="Normal 22 3 4" xfId="29568" xr:uid="{00000000-0005-0000-0000-000080730000}"/>
    <cellStyle name="Normal 22 3 5" xfId="29569" xr:uid="{00000000-0005-0000-0000-000081730000}"/>
    <cellStyle name="Normal 22 4" xfId="29570" xr:uid="{00000000-0005-0000-0000-000082730000}"/>
    <cellStyle name="Normal 22 5" xfId="29571" xr:uid="{00000000-0005-0000-0000-000083730000}"/>
    <cellStyle name="Normal 22 6" xfId="29572" xr:uid="{00000000-0005-0000-0000-000084730000}"/>
    <cellStyle name="Normal 22 7" xfId="29573" xr:uid="{00000000-0005-0000-0000-000085730000}"/>
    <cellStyle name="Normal 22 8" xfId="29574" xr:uid="{00000000-0005-0000-0000-000086730000}"/>
    <cellStyle name="Normal 22 9" xfId="29575" xr:uid="{00000000-0005-0000-0000-000087730000}"/>
    <cellStyle name="Normal 23" xfId="29576" xr:uid="{00000000-0005-0000-0000-000088730000}"/>
    <cellStyle name="Normal 23 10" xfId="29577" xr:uid="{00000000-0005-0000-0000-000089730000}"/>
    <cellStyle name="Normal 23 11" xfId="29578" xr:uid="{00000000-0005-0000-0000-00008A730000}"/>
    <cellStyle name="Normal 23 12" xfId="29579" xr:uid="{00000000-0005-0000-0000-00008B730000}"/>
    <cellStyle name="Normal 23 13" xfId="29580" xr:uid="{00000000-0005-0000-0000-00008C730000}"/>
    <cellStyle name="Normal 23 14" xfId="29581" xr:uid="{00000000-0005-0000-0000-00008D730000}"/>
    <cellStyle name="Normal 23 15" xfId="29582" xr:uid="{00000000-0005-0000-0000-00008E730000}"/>
    <cellStyle name="Normal 23 16" xfId="29583" xr:uid="{00000000-0005-0000-0000-00008F730000}"/>
    <cellStyle name="Normal 23 17" xfId="29584" xr:uid="{00000000-0005-0000-0000-000090730000}"/>
    <cellStyle name="Normal 23 18" xfId="29585" xr:uid="{00000000-0005-0000-0000-000091730000}"/>
    <cellStyle name="Normal 23 19" xfId="29586" xr:uid="{00000000-0005-0000-0000-000092730000}"/>
    <cellStyle name="Normal 23 2" xfId="29587" xr:uid="{00000000-0005-0000-0000-000093730000}"/>
    <cellStyle name="Normal 23 2 2" xfId="29588" xr:uid="{00000000-0005-0000-0000-000094730000}"/>
    <cellStyle name="Normal 23 2 3" xfId="29589" xr:uid="{00000000-0005-0000-0000-000095730000}"/>
    <cellStyle name="Normal 23 20" xfId="29590" xr:uid="{00000000-0005-0000-0000-000096730000}"/>
    <cellStyle name="Normal 23 21" xfId="29591" xr:uid="{00000000-0005-0000-0000-000097730000}"/>
    <cellStyle name="Normal 23 22" xfId="29592" xr:uid="{00000000-0005-0000-0000-000098730000}"/>
    <cellStyle name="Normal 23 23" xfId="29593" xr:uid="{00000000-0005-0000-0000-000099730000}"/>
    <cellStyle name="Normal 23 24" xfId="29594" xr:uid="{00000000-0005-0000-0000-00009A730000}"/>
    <cellStyle name="Normal 23 25" xfId="29595" xr:uid="{00000000-0005-0000-0000-00009B730000}"/>
    <cellStyle name="Normal 23 26" xfId="29596" xr:uid="{00000000-0005-0000-0000-00009C730000}"/>
    <cellStyle name="Normal 23 3" xfId="29597" xr:uid="{00000000-0005-0000-0000-00009D730000}"/>
    <cellStyle name="Normal 23 3 2" xfId="29598" xr:uid="{00000000-0005-0000-0000-00009E730000}"/>
    <cellStyle name="Normal 23 3 3" xfId="29599" xr:uid="{00000000-0005-0000-0000-00009F730000}"/>
    <cellStyle name="Normal 23 3 4" xfId="29600" xr:uid="{00000000-0005-0000-0000-0000A0730000}"/>
    <cellStyle name="Normal 23 3 5" xfId="29601" xr:uid="{00000000-0005-0000-0000-0000A1730000}"/>
    <cellStyle name="Normal 23 4" xfId="29602" xr:uid="{00000000-0005-0000-0000-0000A2730000}"/>
    <cellStyle name="Normal 23 5" xfId="29603" xr:uid="{00000000-0005-0000-0000-0000A3730000}"/>
    <cellStyle name="Normal 23 6" xfId="29604" xr:uid="{00000000-0005-0000-0000-0000A4730000}"/>
    <cellStyle name="Normal 23 7" xfId="29605" xr:uid="{00000000-0005-0000-0000-0000A5730000}"/>
    <cellStyle name="Normal 23 8" xfId="29606" xr:uid="{00000000-0005-0000-0000-0000A6730000}"/>
    <cellStyle name="Normal 23 9" xfId="29607" xr:uid="{00000000-0005-0000-0000-0000A7730000}"/>
    <cellStyle name="Normal 24" xfId="29608" xr:uid="{00000000-0005-0000-0000-0000A8730000}"/>
    <cellStyle name="Normal 24 10" xfId="29609" xr:uid="{00000000-0005-0000-0000-0000A9730000}"/>
    <cellStyle name="Normal 24 11" xfId="29610" xr:uid="{00000000-0005-0000-0000-0000AA730000}"/>
    <cellStyle name="Normal 24 12" xfId="29611" xr:uid="{00000000-0005-0000-0000-0000AB730000}"/>
    <cellStyle name="Normal 24 13" xfId="29612" xr:uid="{00000000-0005-0000-0000-0000AC730000}"/>
    <cellStyle name="Normal 24 14" xfId="29613" xr:uid="{00000000-0005-0000-0000-0000AD730000}"/>
    <cellStyle name="Normal 24 15" xfId="29614" xr:uid="{00000000-0005-0000-0000-0000AE730000}"/>
    <cellStyle name="Normal 24 16" xfId="29615" xr:uid="{00000000-0005-0000-0000-0000AF730000}"/>
    <cellStyle name="Normal 24 17" xfId="29616" xr:uid="{00000000-0005-0000-0000-0000B0730000}"/>
    <cellStyle name="Normal 24 18" xfId="29617" xr:uid="{00000000-0005-0000-0000-0000B1730000}"/>
    <cellStyle name="Normal 24 19" xfId="29618" xr:uid="{00000000-0005-0000-0000-0000B2730000}"/>
    <cellStyle name="Normal 24 2" xfId="29619" xr:uid="{00000000-0005-0000-0000-0000B3730000}"/>
    <cellStyle name="Normal 24 20" xfId="29620" xr:uid="{00000000-0005-0000-0000-0000B4730000}"/>
    <cellStyle name="Normal 24 21" xfId="29621" xr:uid="{00000000-0005-0000-0000-0000B5730000}"/>
    <cellStyle name="Normal 24 22" xfId="29622" xr:uid="{00000000-0005-0000-0000-0000B6730000}"/>
    <cellStyle name="Normal 24 23" xfId="29623" xr:uid="{00000000-0005-0000-0000-0000B7730000}"/>
    <cellStyle name="Normal 24 24" xfId="29624" xr:uid="{00000000-0005-0000-0000-0000B8730000}"/>
    <cellStyle name="Normal 24 25" xfId="29625" xr:uid="{00000000-0005-0000-0000-0000B9730000}"/>
    <cellStyle name="Normal 24 26" xfId="29626" xr:uid="{00000000-0005-0000-0000-0000BA730000}"/>
    <cellStyle name="Normal 24 27" xfId="29627" xr:uid="{00000000-0005-0000-0000-0000BB730000}"/>
    <cellStyle name="Normal 24 3" xfId="29628" xr:uid="{00000000-0005-0000-0000-0000BC730000}"/>
    <cellStyle name="Normal 24 4" xfId="29629" xr:uid="{00000000-0005-0000-0000-0000BD730000}"/>
    <cellStyle name="Normal 24 5" xfId="29630" xr:uid="{00000000-0005-0000-0000-0000BE730000}"/>
    <cellStyle name="Normal 24 6" xfId="29631" xr:uid="{00000000-0005-0000-0000-0000BF730000}"/>
    <cellStyle name="Normal 24 7" xfId="29632" xr:uid="{00000000-0005-0000-0000-0000C0730000}"/>
    <cellStyle name="Normal 24 8" xfId="29633" xr:uid="{00000000-0005-0000-0000-0000C1730000}"/>
    <cellStyle name="Normal 24 9" xfId="29634" xr:uid="{00000000-0005-0000-0000-0000C2730000}"/>
    <cellStyle name="Normal 25" xfId="29635" xr:uid="{00000000-0005-0000-0000-0000C3730000}"/>
    <cellStyle name="Normal 25 10" xfId="29636" xr:uid="{00000000-0005-0000-0000-0000C4730000}"/>
    <cellStyle name="Normal 25 11" xfId="29637" xr:uid="{00000000-0005-0000-0000-0000C5730000}"/>
    <cellStyle name="Normal 25 12" xfId="29638" xr:uid="{00000000-0005-0000-0000-0000C6730000}"/>
    <cellStyle name="Normal 25 13" xfId="29639" xr:uid="{00000000-0005-0000-0000-0000C7730000}"/>
    <cellStyle name="Normal 25 14" xfId="29640" xr:uid="{00000000-0005-0000-0000-0000C8730000}"/>
    <cellStyle name="Normal 25 15" xfId="29641" xr:uid="{00000000-0005-0000-0000-0000C9730000}"/>
    <cellStyle name="Normal 25 16" xfId="29642" xr:uid="{00000000-0005-0000-0000-0000CA730000}"/>
    <cellStyle name="Normal 25 17" xfId="29643" xr:uid="{00000000-0005-0000-0000-0000CB730000}"/>
    <cellStyle name="Normal 25 18" xfId="29644" xr:uid="{00000000-0005-0000-0000-0000CC730000}"/>
    <cellStyle name="Normal 25 19" xfId="29645" xr:uid="{00000000-0005-0000-0000-0000CD730000}"/>
    <cellStyle name="Normal 25 2" xfId="29646" xr:uid="{00000000-0005-0000-0000-0000CE730000}"/>
    <cellStyle name="Normal 25 20" xfId="29647" xr:uid="{00000000-0005-0000-0000-0000CF730000}"/>
    <cellStyle name="Normal 25 21" xfId="29648" xr:uid="{00000000-0005-0000-0000-0000D0730000}"/>
    <cellStyle name="Normal 25 22" xfId="29649" xr:uid="{00000000-0005-0000-0000-0000D1730000}"/>
    <cellStyle name="Normal 25 23" xfId="29650" xr:uid="{00000000-0005-0000-0000-0000D2730000}"/>
    <cellStyle name="Normal 25 24" xfId="29651" xr:uid="{00000000-0005-0000-0000-0000D3730000}"/>
    <cellStyle name="Normal 25 25" xfId="29652" xr:uid="{00000000-0005-0000-0000-0000D4730000}"/>
    <cellStyle name="Normal 25 3" xfId="29653" xr:uid="{00000000-0005-0000-0000-0000D5730000}"/>
    <cellStyle name="Normal 25 4" xfId="29654" xr:uid="{00000000-0005-0000-0000-0000D6730000}"/>
    <cellStyle name="Normal 25 5" xfId="29655" xr:uid="{00000000-0005-0000-0000-0000D7730000}"/>
    <cellStyle name="Normal 25 6" xfId="29656" xr:uid="{00000000-0005-0000-0000-0000D8730000}"/>
    <cellStyle name="Normal 25 7" xfId="29657" xr:uid="{00000000-0005-0000-0000-0000D9730000}"/>
    <cellStyle name="Normal 25 8" xfId="29658" xr:uid="{00000000-0005-0000-0000-0000DA730000}"/>
    <cellStyle name="Normal 25 9" xfId="29659" xr:uid="{00000000-0005-0000-0000-0000DB730000}"/>
    <cellStyle name="Normal 26" xfId="29660" xr:uid="{00000000-0005-0000-0000-0000DC730000}"/>
    <cellStyle name="Normal 26 10" xfId="29661" xr:uid="{00000000-0005-0000-0000-0000DD730000}"/>
    <cellStyle name="Normal 26 11" xfId="29662" xr:uid="{00000000-0005-0000-0000-0000DE730000}"/>
    <cellStyle name="Normal 26 12" xfId="29663" xr:uid="{00000000-0005-0000-0000-0000DF730000}"/>
    <cellStyle name="Normal 26 13" xfId="29664" xr:uid="{00000000-0005-0000-0000-0000E0730000}"/>
    <cellStyle name="Normal 26 14" xfId="29665" xr:uid="{00000000-0005-0000-0000-0000E1730000}"/>
    <cellStyle name="Normal 26 15" xfId="29666" xr:uid="{00000000-0005-0000-0000-0000E2730000}"/>
    <cellStyle name="Normal 26 16" xfId="29667" xr:uid="{00000000-0005-0000-0000-0000E3730000}"/>
    <cellStyle name="Normal 26 17" xfId="29668" xr:uid="{00000000-0005-0000-0000-0000E4730000}"/>
    <cellStyle name="Normal 26 18" xfId="29669" xr:uid="{00000000-0005-0000-0000-0000E5730000}"/>
    <cellStyle name="Normal 26 19" xfId="29670" xr:uid="{00000000-0005-0000-0000-0000E6730000}"/>
    <cellStyle name="Normal 26 2" xfId="29671" xr:uid="{00000000-0005-0000-0000-0000E7730000}"/>
    <cellStyle name="Normal 26 20" xfId="29672" xr:uid="{00000000-0005-0000-0000-0000E8730000}"/>
    <cellStyle name="Normal 26 21" xfId="29673" xr:uid="{00000000-0005-0000-0000-0000E9730000}"/>
    <cellStyle name="Normal 26 22" xfId="29674" xr:uid="{00000000-0005-0000-0000-0000EA730000}"/>
    <cellStyle name="Normal 26 23" xfId="29675" xr:uid="{00000000-0005-0000-0000-0000EB730000}"/>
    <cellStyle name="Normal 26 24" xfId="29676" xr:uid="{00000000-0005-0000-0000-0000EC730000}"/>
    <cellStyle name="Normal 26 25" xfId="29677" xr:uid="{00000000-0005-0000-0000-0000ED730000}"/>
    <cellStyle name="Normal 26 3" xfId="29678" xr:uid="{00000000-0005-0000-0000-0000EE730000}"/>
    <cellStyle name="Normal 26 4" xfId="29679" xr:uid="{00000000-0005-0000-0000-0000EF730000}"/>
    <cellStyle name="Normal 26 5" xfId="29680" xr:uid="{00000000-0005-0000-0000-0000F0730000}"/>
    <cellStyle name="Normal 26 6" xfId="29681" xr:uid="{00000000-0005-0000-0000-0000F1730000}"/>
    <cellStyle name="Normal 26 7" xfId="29682" xr:uid="{00000000-0005-0000-0000-0000F2730000}"/>
    <cellStyle name="Normal 26 8" xfId="29683" xr:uid="{00000000-0005-0000-0000-0000F3730000}"/>
    <cellStyle name="Normal 26 9" xfId="29684" xr:uid="{00000000-0005-0000-0000-0000F4730000}"/>
    <cellStyle name="Normal 27" xfId="29685" xr:uid="{00000000-0005-0000-0000-0000F5730000}"/>
    <cellStyle name="Normal 27 2" xfId="29686" xr:uid="{00000000-0005-0000-0000-0000F6730000}"/>
    <cellStyle name="Normal 28" xfId="29687" xr:uid="{00000000-0005-0000-0000-0000F7730000}"/>
    <cellStyle name="Normal 28 10" xfId="29688" xr:uid="{00000000-0005-0000-0000-0000F8730000}"/>
    <cellStyle name="Normal 28 11" xfId="29689" xr:uid="{00000000-0005-0000-0000-0000F9730000}"/>
    <cellStyle name="Normal 28 12" xfId="29690" xr:uid="{00000000-0005-0000-0000-0000FA730000}"/>
    <cellStyle name="Normal 28 13" xfId="29691" xr:uid="{00000000-0005-0000-0000-0000FB730000}"/>
    <cellStyle name="Normal 28 14" xfId="29692" xr:uid="{00000000-0005-0000-0000-0000FC730000}"/>
    <cellStyle name="Normal 28 15" xfId="29693" xr:uid="{00000000-0005-0000-0000-0000FD730000}"/>
    <cellStyle name="Normal 28 16" xfId="29694" xr:uid="{00000000-0005-0000-0000-0000FE730000}"/>
    <cellStyle name="Normal 28 17" xfId="29695" xr:uid="{00000000-0005-0000-0000-0000FF730000}"/>
    <cellStyle name="Normal 28 18" xfId="29696" xr:uid="{00000000-0005-0000-0000-000000740000}"/>
    <cellStyle name="Normal 28 19" xfId="29697" xr:uid="{00000000-0005-0000-0000-000001740000}"/>
    <cellStyle name="Normal 28 2" xfId="29698" xr:uid="{00000000-0005-0000-0000-000002740000}"/>
    <cellStyle name="Normal 28 2 2" xfId="29699" xr:uid="{00000000-0005-0000-0000-000003740000}"/>
    <cellStyle name="Normal 28 2 3" xfId="29700" xr:uid="{00000000-0005-0000-0000-000004740000}"/>
    <cellStyle name="Normal 28 20" xfId="29701" xr:uid="{00000000-0005-0000-0000-000005740000}"/>
    <cellStyle name="Normal 28 21" xfId="29702" xr:uid="{00000000-0005-0000-0000-000006740000}"/>
    <cellStyle name="Normal 28 22" xfId="29703" xr:uid="{00000000-0005-0000-0000-000007740000}"/>
    <cellStyle name="Normal 28 23" xfId="29704" xr:uid="{00000000-0005-0000-0000-000008740000}"/>
    <cellStyle name="Normal 28 24" xfId="29705" xr:uid="{00000000-0005-0000-0000-000009740000}"/>
    <cellStyle name="Normal 28 25" xfId="29706" xr:uid="{00000000-0005-0000-0000-00000A740000}"/>
    <cellStyle name="Normal 28 26" xfId="29707" xr:uid="{00000000-0005-0000-0000-00000B740000}"/>
    <cellStyle name="Normal 28 3" xfId="29708" xr:uid="{00000000-0005-0000-0000-00000C740000}"/>
    <cellStyle name="Normal 28 3 2" xfId="29709" xr:uid="{00000000-0005-0000-0000-00000D740000}"/>
    <cellStyle name="Normal 28 3 3" xfId="29710" xr:uid="{00000000-0005-0000-0000-00000E740000}"/>
    <cellStyle name="Normal 28 4" xfId="29711" xr:uid="{00000000-0005-0000-0000-00000F740000}"/>
    <cellStyle name="Normal 28 5" xfId="29712" xr:uid="{00000000-0005-0000-0000-000010740000}"/>
    <cellStyle name="Normal 28 6" xfId="29713" xr:uid="{00000000-0005-0000-0000-000011740000}"/>
    <cellStyle name="Normal 28 7" xfId="29714" xr:uid="{00000000-0005-0000-0000-000012740000}"/>
    <cellStyle name="Normal 28 8" xfId="29715" xr:uid="{00000000-0005-0000-0000-000013740000}"/>
    <cellStyle name="Normal 28 9" xfId="29716" xr:uid="{00000000-0005-0000-0000-000014740000}"/>
    <cellStyle name="Normal 29" xfId="29717" xr:uid="{00000000-0005-0000-0000-000015740000}"/>
    <cellStyle name="Normal 29 10" xfId="29718" xr:uid="{00000000-0005-0000-0000-000016740000}"/>
    <cellStyle name="Normal 29 11" xfId="29719" xr:uid="{00000000-0005-0000-0000-000017740000}"/>
    <cellStyle name="Normal 29 12" xfId="29720" xr:uid="{00000000-0005-0000-0000-000018740000}"/>
    <cellStyle name="Normal 29 13" xfId="29721" xr:uid="{00000000-0005-0000-0000-000019740000}"/>
    <cellStyle name="Normal 29 14" xfId="29722" xr:uid="{00000000-0005-0000-0000-00001A740000}"/>
    <cellStyle name="Normal 29 15" xfId="29723" xr:uid="{00000000-0005-0000-0000-00001B740000}"/>
    <cellStyle name="Normal 29 16" xfId="29724" xr:uid="{00000000-0005-0000-0000-00001C740000}"/>
    <cellStyle name="Normal 29 17" xfId="29725" xr:uid="{00000000-0005-0000-0000-00001D740000}"/>
    <cellStyle name="Normal 29 18" xfId="29726" xr:uid="{00000000-0005-0000-0000-00001E740000}"/>
    <cellStyle name="Normal 29 19" xfId="29727" xr:uid="{00000000-0005-0000-0000-00001F740000}"/>
    <cellStyle name="Normal 29 2" xfId="29728" xr:uid="{00000000-0005-0000-0000-000020740000}"/>
    <cellStyle name="Normal 29 2 2" xfId="29729" xr:uid="{00000000-0005-0000-0000-000021740000}"/>
    <cellStyle name="Normal 29 2 3" xfId="29730" xr:uid="{00000000-0005-0000-0000-000022740000}"/>
    <cellStyle name="Normal 29 20" xfId="29731" xr:uid="{00000000-0005-0000-0000-000023740000}"/>
    <cellStyle name="Normal 29 21" xfId="29732" xr:uid="{00000000-0005-0000-0000-000024740000}"/>
    <cellStyle name="Normal 29 22" xfId="29733" xr:uid="{00000000-0005-0000-0000-000025740000}"/>
    <cellStyle name="Normal 29 23" xfId="29734" xr:uid="{00000000-0005-0000-0000-000026740000}"/>
    <cellStyle name="Normal 29 24" xfId="29735" xr:uid="{00000000-0005-0000-0000-000027740000}"/>
    <cellStyle name="Normal 29 25" xfId="29736" xr:uid="{00000000-0005-0000-0000-000028740000}"/>
    <cellStyle name="Normal 29 26" xfId="29737" xr:uid="{00000000-0005-0000-0000-000029740000}"/>
    <cellStyle name="Normal 29 3" xfId="29738" xr:uid="{00000000-0005-0000-0000-00002A740000}"/>
    <cellStyle name="Normal 29 3 2" xfId="29739" xr:uid="{00000000-0005-0000-0000-00002B740000}"/>
    <cellStyle name="Normal 29 3 3" xfId="29740" xr:uid="{00000000-0005-0000-0000-00002C740000}"/>
    <cellStyle name="Normal 29 4" xfId="29741" xr:uid="{00000000-0005-0000-0000-00002D740000}"/>
    <cellStyle name="Normal 29 5" xfId="29742" xr:uid="{00000000-0005-0000-0000-00002E740000}"/>
    <cellStyle name="Normal 29 6" xfId="29743" xr:uid="{00000000-0005-0000-0000-00002F740000}"/>
    <cellStyle name="Normal 29 7" xfId="29744" xr:uid="{00000000-0005-0000-0000-000030740000}"/>
    <cellStyle name="Normal 29 8" xfId="29745" xr:uid="{00000000-0005-0000-0000-000031740000}"/>
    <cellStyle name="Normal 29 9" xfId="29746" xr:uid="{00000000-0005-0000-0000-000032740000}"/>
    <cellStyle name="Normal 3" xfId="434" xr:uid="{00000000-0005-0000-0000-0000B2010000}"/>
    <cellStyle name="Normal 3 10" xfId="29747" xr:uid="{00000000-0005-0000-0000-000033740000}"/>
    <cellStyle name="Normal 3 10 2" xfId="29748" xr:uid="{00000000-0005-0000-0000-000034740000}"/>
    <cellStyle name="Normal 3 10 3" xfId="29749" xr:uid="{00000000-0005-0000-0000-000035740000}"/>
    <cellStyle name="Normal 3 10 4" xfId="29750" xr:uid="{00000000-0005-0000-0000-000036740000}"/>
    <cellStyle name="Normal 3 10 5" xfId="29751" xr:uid="{00000000-0005-0000-0000-000037740000}"/>
    <cellStyle name="Normal 3 10 6" xfId="29752" xr:uid="{00000000-0005-0000-0000-000038740000}"/>
    <cellStyle name="Normal 3 10_Enlaces" xfId="29753" xr:uid="{00000000-0005-0000-0000-000039740000}"/>
    <cellStyle name="Normal 3 100" xfId="29754" xr:uid="{00000000-0005-0000-0000-00003A740000}"/>
    <cellStyle name="Normal 3 100 2" xfId="29755" xr:uid="{00000000-0005-0000-0000-00003B740000}"/>
    <cellStyle name="Normal 3 100 3" xfId="29756" xr:uid="{00000000-0005-0000-0000-00003C740000}"/>
    <cellStyle name="Normal 3 101" xfId="29757" xr:uid="{00000000-0005-0000-0000-00003D740000}"/>
    <cellStyle name="Normal 3 101 2" xfId="29758" xr:uid="{00000000-0005-0000-0000-00003E740000}"/>
    <cellStyle name="Normal 3 101 3" xfId="29759" xr:uid="{00000000-0005-0000-0000-00003F740000}"/>
    <cellStyle name="Normal 3 102" xfId="29760" xr:uid="{00000000-0005-0000-0000-000040740000}"/>
    <cellStyle name="Normal 3 102 2" xfId="29761" xr:uid="{00000000-0005-0000-0000-000041740000}"/>
    <cellStyle name="Normal 3 102 3" xfId="29762" xr:uid="{00000000-0005-0000-0000-000042740000}"/>
    <cellStyle name="Normal 3 103" xfId="29763" xr:uid="{00000000-0005-0000-0000-000043740000}"/>
    <cellStyle name="Normal 3 103 2" xfId="29764" xr:uid="{00000000-0005-0000-0000-000044740000}"/>
    <cellStyle name="Normal 3 103 3" xfId="29765" xr:uid="{00000000-0005-0000-0000-000045740000}"/>
    <cellStyle name="Normal 3 104" xfId="29766" xr:uid="{00000000-0005-0000-0000-000046740000}"/>
    <cellStyle name="Normal 3 104 2" xfId="29767" xr:uid="{00000000-0005-0000-0000-000047740000}"/>
    <cellStyle name="Normal 3 104 3" xfId="29768" xr:uid="{00000000-0005-0000-0000-000048740000}"/>
    <cellStyle name="Normal 3 105" xfId="29769" xr:uid="{00000000-0005-0000-0000-000049740000}"/>
    <cellStyle name="Normal 3 105 2" xfId="29770" xr:uid="{00000000-0005-0000-0000-00004A740000}"/>
    <cellStyle name="Normal 3 105 3" xfId="29771" xr:uid="{00000000-0005-0000-0000-00004B740000}"/>
    <cellStyle name="Normal 3 106" xfId="29772" xr:uid="{00000000-0005-0000-0000-00004C740000}"/>
    <cellStyle name="Normal 3 106 2" xfId="29773" xr:uid="{00000000-0005-0000-0000-00004D740000}"/>
    <cellStyle name="Normal 3 106 3" xfId="29774" xr:uid="{00000000-0005-0000-0000-00004E740000}"/>
    <cellStyle name="Normal 3 107" xfId="29775" xr:uid="{00000000-0005-0000-0000-00004F740000}"/>
    <cellStyle name="Normal 3 107 2" xfId="29776" xr:uid="{00000000-0005-0000-0000-000050740000}"/>
    <cellStyle name="Normal 3 107 3" xfId="29777" xr:uid="{00000000-0005-0000-0000-000051740000}"/>
    <cellStyle name="Normal 3 108" xfId="29778" xr:uid="{00000000-0005-0000-0000-000052740000}"/>
    <cellStyle name="Normal 3 108 2" xfId="29779" xr:uid="{00000000-0005-0000-0000-000053740000}"/>
    <cellStyle name="Normal 3 108 3" xfId="29780" xr:uid="{00000000-0005-0000-0000-000054740000}"/>
    <cellStyle name="Normal 3 109" xfId="29781" xr:uid="{00000000-0005-0000-0000-000055740000}"/>
    <cellStyle name="Normal 3 109 2" xfId="29782" xr:uid="{00000000-0005-0000-0000-000056740000}"/>
    <cellStyle name="Normal 3 109 3" xfId="29783" xr:uid="{00000000-0005-0000-0000-000057740000}"/>
    <cellStyle name="Normal 3 11" xfId="29784" xr:uid="{00000000-0005-0000-0000-000058740000}"/>
    <cellStyle name="Normal 3 11 2" xfId="29785" xr:uid="{00000000-0005-0000-0000-000059740000}"/>
    <cellStyle name="Normal 3 11 3" xfId="29786" xr:uid="{00000000-0005-0000-0000-00005A740000}"/>
    <cellStyle name="Normal 3 11 4" xfId="29787" xr:uid="{00000000-0005-0000-0000-00005B740000}"/>
    <cellStyle name="Normal 3 11_Enlaces" xfId="29788" xr:uid="{00000000-0005-0000-0000-00005C740000}"/>
    <cellStyle name="Normal 3 110" xfId="29789" xr:uid="{00000000-0005-0000-0000-00005D740000}"/>
    <cellStyle name="Normal 3 110 2" xfId="29790" xr:uid="{00000000-0005-0000-0000-00005E740000}"/>
    <cellStyle name="Normal 3 110 3" xfId="29791" xr:uid="{00000000-0005-0000-0000-00005F740000}"/>
    <cellStyle name="Normal 3 111" xfId="29792" xr:uid="{00000000-0005-0000-0000-000060740000}"/>
    <cellStyle name="Normal 3 111 2" xfId="29793" xr:uid="{00000000-0005-0000-0000-000061740000}"/>
    <cellStyle name="Normal 3 111 3" xfId="29794" xr:uid="{00000000-0005-0000-0000-000062740000}"/>
    <cellStyle name="Normal 3 112" xfId="29795" xr:uid="{00000000-0005-0000-0000-000063740000}"/>
    <cellStyle name="Normal 3 112 2" xfId="29796" xr:uid="{00000000-0005-0000-0000-000064740000}"/>
    <cellStyle name="Normal 3 112 3" xfId="29797" xr:uid="{00000000-0005-0000-0000-000065740000}"/>
    <cellStyle name="Normal 3 113" xfId="29798" xr:uid="{00000000-0005-0000-0000-000066740000}"/>
    <cellStyle name="Normal 3 113 2" xfId="29799" xr:uid="{00000000-0005-0000-0000-000067740000}"/>
    <cellStyle name="Normal 3 113 3" xfId="29800" xr:uid="{00000000-0005-0000-0000-000068740000}"/>
    <cellStyle name="Normal 3 114" xfId="29801" xr:uid="{00000000-0005-0000-0000-000069740000}"/>
    <cellStyle name="Normal 3 114 2" xfId="29802" xr:uid="{00000000-0005-0000-0000-00006A740000}"/>
    <cellStyle name="Normal 3 114 3" xfId="29803" xr:uid="{00000000-0005-0000-0000-00006B740000}"/>
    <cellStyle name="Normal 3 115" xfId="29804" xr:uid="{00000000-0005-0000-0000-00006C740000}"/>
    <cellStyle name="Normal 3 115 2" xfId="29805" xr:uid="{00000000-0005-0000-0000-00006D740000}"/>
    <cellStyle name="Normal 3 115 3" xfId="29806" xr:uid="{00000000-0005-0000-0000-00006E740000}"/>
    <cellStyle name="Normal 3 116" xfId="29807" xr:uid="{00000000-0005-0000-0000-00006F740000}"/>
    <cellStyle name="Normal 3 116 2" xfId="29808" xr:uid="{00000000-0005-0000-0000-000070740000}"/>
    <cellStyle name="Normal 3 116 3" xfId="29809" xr:uid="{00000000-0005-0000-0000-000071740000}"/>
    <cellStyle name="Normal 3 117" xfId="29810" xr:uid="{00000000-0005-0000-0000-000072740000}"/>
    <cellStyle name="Normal 3 117 2" xfId="29811" xr:uid="{00000000-0005-0000-0000-000073740000}"/>
    <cellStyle name="Normal 3 117 3" xfId="29812" xr:uid="{00000000-0005-0000-0000-000074740000}"/>
    <cellStyle name="Normal 3 118" xfId="29813" xr:uid="{00000000-0005-0000-0000-000075740000}"/>
    <cellStyle name="Normal 3 118 2" xfId="29814" xr:uid="{00000000-0005-0000-0000-000076740000}"/>
    <cellStyle name="Normal 3 118 3" xfId="29815" xr:uid="{00000000-0005-0000-0000-000077740000}"/>
    <cellStyle name="Normal 3 119" xfId="29816" xr:uid="{00000000-0005-0000-0000-000078740000}"/>
    <cellStyle name="Normal 3 119 2" xfId="29817" xr:uid="{00000000-0005-0000-0000-000079740000}"/>
    <cellStyle name="Normal 3 119 3" xfId="29818" xr:uid="{00000000-0005-0000-0000-00007A740000}"/>
    <cellStyle name="Normal 3 12" xfId="29819" xr:uid="{00000000-0005-0000-0000-00007B740000}"/>
    <cellStyle name="Normal 3 12 2" xfId="29820" xr:uid="{00000000-0005-0000-0000-00007C740000}"/>
    <cellStyle name="Normal 3 12 3" xfId="29821" xr:uid="{00000000-0005-0000-0000-00007D740000}"/>
    <cellStyle name="Normal 3 12_Enlaces" xfId="29822" xr:uid="{00000000-0005-0000-0000-00007E740000}"/>
    <cellStyle name="Normal 3 120" xfId="29823" xr:uid="{00000000-0005-0000-0000-00007F740000}"/>
    <cellStyle name="Normal 3 120 2" xfId="29824" xr:uid="{00000000-0005-0000-0000-000080740000}"/>
    <cellStyle name="Normal 3 120 3" xfId="29825" xr:uid="{00000000-0005-0000-0000-000081740000}"/>
    <cellStyle name="Normal 3 121" xfId="29826" xr:uid="{00000000-0005-0000-0000-000082740000}"/>
    <cellStyle name="Normal 3 121 2" xfId="29827" xr:uid="{00000000-0005-0000-0000-000083740000}"/>
    <cellStyle name="Normal 3 121 3" xfId="29828" xr:uid="{00000000-0005-0000-0000-000084740000}"/>
    <cellStyle name="Normal 3 122" xfId="29829" xr:uid="{00000000-0005-0000-0000-000085740000}"/>
    <cellStyle name="Normal 3 122 2" xfId="29830" xr:uid="{00000000-0005-0000-0000-000086740000}"/>
    <cellStyle name="Normal 3 122 3" xfId="29831" xr:uid="{00000000-0005-0000-0000-000087740000}"/>
    <cellStyle name="Normal 3 123" xfId="29832" xr:uid="{00000000-0005-0000-0000-000088740000}"/>
    <cellStyle name="Normal 3 123 2" xfId="29833" xr:uid="{00000000-0005-0000-0000-000089740000}"/>
    <cellStyle name="Normal 3 123 3" xfId="29834" xr:uid="{00000000-0005-0000-0000-00008A740000}"/>
    <cellStyle name="Normal 3 124" xfId="29835" xr:uid="{00000000-0005-0000-0000-00008B740000}"/>
    <cellStyle name="Normal 3 125" xfId="29836" xr:uid="{00000000-0005-0000-0000-00008C740000}"/>
    <cellStyle name="Normal 3 126" xfId="29837" xr:uid="{00000000-0005-0000-0000-00008D740000}"/>
    <cellStyle name="Normal 3 127" xfId="29838" xr:uid="{00000000-0005-0000-0000-00008E740000}"/>
    <cellStyle name="Normal 3 128" xfId="29839" xr:uid="{00000000-0005-0000-0000-00008F740000}"/>
    <cellStyle name="Normal 3 129" xfId="29840" xr:uid="{00000000-0005-0000-0000-000090740000}"/>
    <cellStyle name="Normal 3 13" xfId="29841" xr:uid="{00000000-0005-0000-0000-000091740000}"/>
    <cellStyle name="Normal 3 13 2" xfId="29842" xr:uid="{00000000-0005-0000-0000-000092740000}"/>
    <cellStyle name="Normal 3 13 3" xfId="29843" xr:uid="{00000000-0005-0000-0000-000093740000}"/>
    <cellStyle name="Normal 3 13_Enlaces" xfId="29844" xr:uid="{00000000-0005-0000-0000-000094740000}"/>
    <cellStyle name="Normal 3 130" xfId="29845" xr:uid="{00000000-0005-0000-0000-000095740000}"/>
    <cellStyle name="Normal 3 131" xfId="29846" xr:uid="{00000000-0005-0000-0000-000096740000}"/>
    <cellStyle name="Normal 3 131 2" xfId="29847" xr:uid="{00000000-0005-0000-0000-000097740000}"/>
    <cellStyle name="Normal 3 132" xfId="29848" xr:uid="{00000000-0005-0000-0000-000098740000}"/>
    <cellStyle name="Normal 3 132 2" xfId="29849" xr:uid="{00000000-0005-0000-0000-000099740000}"/>
    <cellStyle name="Normal 3 133" xfId="29850" xr:uid="{00000000-0005-0000-0000-00009A740000}"/>
    <cellStyle name="Normal 3 133 2" xfId="29851" xr:uid="{00000000-0005-0000-0000-00009B740000}"/>
    <cellStyle name="Normal 3 134" xfId="29852" xr:uid="{00000000-0005-0000-0000-00009C740000}"/>
    <cellStyle name="Normal 3 134 2" xfId="29853" xr:uid="{00000000-0005-0000-0000-00009D740000}"/>
    <cellStyle name="Normal 3 135" xfId="29854" xr:uid="{00000000-0005-0000-0000-00009E740000}"/>
    <cellStyle name="Normal 3 135 2" xfId="29855" xr:uid="{00000000-0005-0000-0000-00009F740000}"/>
    <cellStyle name="Normal 3 136" xfId="29856" xr:uid="{00000000-0005-0000-0000-0000A0740000}"/>
    <cellStyle name="Normal 3 136 2" xfId="29857" xr:uid="{00000000-0005-0000-0000-0000A1740000}"/>
    <cellStyle name="Normal 3 137" xfId="29858" xr:uid="{00000000-0005-0000-0000-0000A2740000}"/>
    <cellStyle name="Normal 3 137 2" xfId="29859" xr:uid="{00000000-0005-0000-0000-0000A3740000}"/>
    <cellStyle name="Normal 3 138" xfId="29860" xr:uid="{00000000-0005-0000-0000-0000A4740000}"/>
    <cellStyle name="Normal 3 138 2" xfId="29861" xr:uid="{00000000-0005-0000-0000-0000A5740000}"/>
    <cellStyle name="Normal 3 139" xfId="29862" xr:uid="{00000000-0005-0000-0000-0000A6740000}"/>
    <cellStyle name="Normal 3 139 2" xfId="29863" xr:uid="{00000000-0005-0000-0000-0000A7740000}"/>
    <cellStyle name="Normal 3 14" xfId="29864" xr:uid="{00000000-0005-0000-0000-0000A8740000}"/>
    <cellStyle name="Normal 3 14 2" xfId="29865" xr:uid="{00000000-0005-0000-0000-0000A9740000}"/>
    <cellStyle name="Normal 3 14 3" xfId="29866" xr:uid="{00000000-0005-0000-0000-0000AA740000}"/>
    <cellStyle name="Normal 3 14_Enlaces" xfId="29867" xr:uid="{00000000-0005-0000-0000-0000AB740000}"/>
    <cellStyle name="Normal 3 140" xfId="29868" xr:uid="{00000000-0005-0000-0000-0000AC740000}"/>
    <cellStyle name="Normal 3 140 2" xfId="29869" xr:uid="{00000000-0005-0000-0000-0000AD740000}"/>
    <cellStyle name="Normal 3 141" xfId="29870" xr:uid="{00000000-0005-0000-0000-0000AE740000}"/>
    <cellStyle name="Normal 3 141 2" xfId="29871" xr:uid="{00000000-0005-0000-0000-0000AF740000}"/>
    <cellStyle name="Normal 3 142" xfId="29872" xr:uid="{00000000-0005-0000-0000-0000B0740000}"/>
    <cellStyle name="Normal 3 143" xfId="29873" xr:uid="{00000000-0005-0000-0000-0000B1740000}"/>
    <cellStyle name="Normal 3 143 2" xfId="29874" xr:uid="{00000000-0005-0000-0000-0000B2740000}"/>
    <cellStyle name="Normal 3 144" xfId="29875" xr:uid="{00000000-0005-0000-0000-0000B3740000}"/>
    <cellStyle name="Normal 3 145" xfId="29876" xr:uid="{00000000-0005-0000-0000-0000B4740000}"/>
    <cellStyle name="Normal 3 15" xfId="29877" xr:uid="{00000000-0005-0000-0000-0000B5740000}"/>
    <cellStyle name="Normal 3 15 2" xfId="29878" xr:uid="{00000000-0005-0000-0000-0000B6740000}"/>
    <cellStyle name="Normal 3 15 3" xfId="29879" xr:uid="{00000000-0005-0000-0000-0000B7740000}"/>
    <cellStyle name="Normal 3 15_Enlaces" xfId="29880" xr:uid="{00000000-0005-0000-0000-0000B8740000}"/>
    <cellStyle name="Normal 3 16" xfId="29881" xr:uid="{00000000-0005-0000-0000-0000B9740000}"/>
    <cellStyle name="Normal 3 16 2" xfId="29882" xr:uid="{00000000-0005-0000-0000-0000BA740000}"/>
    <cellStyle name="Normal 3 16 3" xfId="29883" xr:uid="{00000000-0005-0000-0000-0000BB740000}"/>
    <cellStyle name="Normal 3 16_Enlaces" xfId="29884" xr:uid="{00000000-0005-0000-0000-0000BC740000}"/>
    <cellStyle name="Normal 3 17" xfId="29885" xr:uid="{00000000-0005-0000-0000-0000BD740000}"/>
    <cellStyle name="Normal 3 17 2" xfId="29886" xr:uid="{00000000-0005-0000-0000-0000BE740000}"/>
    <cellStyle name="Normal 3 17 3" xfId="29887" xr:uid="{00000000-0005-0000-0000-0000BF740000}"/>
    <cellStyle name="Normal 3 17_Enlaces" xfId="29888" xr:uid="{00000000-0005-0000-0000-0000C0740000}"/>
    <cellStyle name="Normal 3 18" xfId="29889" xr:uid="{00000000-0005-0000-0000-0000C1740000}"/>
    <cellStyle name="Normal 3 18 2" xfId="29890" xr:uid="{00000000-0005-0000-0000-0000C2740000}"/>
    <cellStyle name="Normal 3 18 3" xfId="29891" xr:uid="{00000000-0005-0000-0000-0000C3740000}"/>
    <cellStyle name="Normal 3 18_Enlaces" xfId="29892" xr:uid="{00000000-0005-0000-0000-0000C4740000}"/>
    <cellStyle name="Normal 3 19" xfId="29893" xr:uid="{00000000-0005-0000-0000-0000C5740000}"/>
    <cellStyle name="Normal 3 19 2" xfId="29894" xr:uid="{00000000-0005-0000-0000-0000C6740000}"/>
    <cellStyle name="Normal 3 19 3" xfId="29895" xr:uid="{00000000-0005-0000-0000-0000C7740000}"/>
    <cellStyle name="Normal 3 19_Enlaces" xfId="29896" xr:uid="{00000000-0005-0000-0000-0000C8740000}"/>
    <cellStyle name="Normal 3 2" xfId="435" xr:uid="{00000000-0005-0000-0000-0000B3010000}"/>
    <cellStyle name="Normal 3 2 10" xfId="29897" xr:uid="{00000000-0005-0000-0000-0000C9740000}"/>
    <cellStyle name="Normal 3 2 10 2" xfId="29898" xr:uid="{00000000-0005-0000-0000-0000CA740000}"/>
    <cellStyle name="Normal 3 2 10 3" xfId="29899" xr:uid="{00000000-0005-0000-0000-0000CB740000}"/>
    <cellStyle name="Normal 3 2 11" xfId="29900" xr:uid="{00000000-0005-0000-0000-0000CC740000}"/>
    <cellStyle name="Normal 3 2 11 2" xfId="29901" xr:uid="{00000000-0005-0000-0000-0000CD740000}"/>
    <cellStyle name="Normal 3 2 12" xfId="29902" xr:uid="{00000000-0005-0000-0000-0000CE740000}"/>
    <cellStyle name="Normal 3 2 12 2" xfId="29903" xr:uid="{00000000-0005-0000-0000-0000CF740000}"/>
    <cellStyle name="Normal 3 2 13" xfId="29904" xr:uid="{00000000-0005-0000-0000-0000D0740000}"/>
    <cellStyle name="Normal 3 2 13 2" xfId="29905" xr:uid="{00000000-0005-0000-0000-0000D1740000}"/>
    <cellStyle name="Normal 3 2 14" xfId="29906" xr:uid="{00000000-0005-0000-0000-0000D2740000}"/>
    <cellStyle name="Normal 3 2 14 2" xfId="29907" xr:uid="{00000000-0005-0000-0000-0000D3740000}"/>
    <cellStyle name="Normal 3 2 15" xfId="29908" xr:uid="{00000000-0005-0000-0000-0000D4740000}"/>
    <cellStyle name="Normal 3 2 15 2" xfId="29909" xr:uid="{00000000-0005-0000-0000-0000D5740000}"/>
    <cellStyle name="Normal 3 2 16" xfId="29910" xr:uid="{00000000-0005-0000-0000-0000D6740000}"/>
    <cellStyle name="Normal 3 2 16 2" xfId="29911" xr:uid="{00000000-0005-0000-0000-0000D7740000}"/>
    <cellStyle name="Normal 3 2 17" xfId="29912" xr:uid="{00000000-0005-0000-0000-0000D8740000}"/>
    <cellStyle name="Normal 3 2 17 2" xfId="29913" xr:uid="{00000000-0005-0000-0000-0000D9740000}"/>
    <cellStyle name="Normal 3 2 18" xfId="29914" xr:uid="{00000000-0005-0000-0000-0000DA740000}"/>
    <cellStyle name="Normal 3 2 18 2" xfId="29915" xr:uid="{00000000-0005-0000-0000-0000DB740000}"/>
    <cellStyle name="Normal 3 2 19" xfId="29916" xr:uid="{00000000-0005-0000-0000-0000DC740000}"/>
    <cellStyle name="Normal 3 2 19 2" xfId="29917" xr:uid="{00000000-0005-0000-0000-0000DD740000}"/>
    <cellStyle name="Normal 3 2 2" xfId="29918" xr:uid="{00000000-0005-0000-0000-0000DE740000}"/>
    <cellStyle name="Normal 3 2 2 2" xfId="29919" xr:uid="{00000000-0005-0000-0000-0000DF740000}"/>
    <cellStyle name="Normal 3 2 2 2 2" xfId="29920" xr:uid="{00000000-0005-0000-0000-0000E0740000}"/>
    <cellStyle name="Normal 3 2 20" xfId="29921" xr:uid="{00000000-0005-0000-0000-0000E1740000}"/>
    <cellStyle name="Normal 3 2 20 2" xfId="29922" xr:uid="{00000000-0005-0000-0000-0000E2740000}"/>
    <cellStyle name="Normal 3 2 21" xfId="29923" xr:uid="{00000000-0005-0000-0000-0000E3740000}"/>
    <cellStyle name="Normal 3 2 21 2" xfId="29924" xr:uid="{00000000-0005-0000-0000-0000E4740000}"/>
    <cellStyle name="Normal 3 2 22" xfId="29925" xr:uid="{00000000-0005-0000-0000-0000E5740000}"/>
    <cellStyle name="Normal 3 2 22 2" xfId="29926" xr:uid="{00000000-0005-0000-0000-0000E6740000}"/>
    <cellStyle name="Normal 3 2 23" xfId="29927" xr:uid="{00000000-0005-0000-0000-0000E7740000}"/>
    <cellStyle name="Normal 3 2 23 2" xfId="29928" xr:uid="{00000000-0005-0000-0000-0000E8740000}"/>
    <cellStyle name="Normal 3 2 24" xfId="29929" xr:uid="{00000000-0005-0000-0000-0000E9740000}"/>
    <cellStyle name="Normal 3 2 24 2" xfId="29930" xr:uid="{00000000-0005-0000-0000-0000EA740000}"/>
    <cellStyle name="Normal 3 2 25" xfId="29931" xr:uid="{00000000-0005-0000-0000-0000EB740000}"/>
    <cellStyle name="Normal 3 2 25 2" xfId="29932" xr:uid="{00000000-0005-0000-0000-0000EC740000}"/>
    <cellStyle name="Normal 3 2 26" xfId="29933" xr:uid="{00000000-0005-0000-0000-0000ED740000}"/>
    <cellStyle name="Normal 3 2 27" xfId="29934" xr:uid="{00000000-0005-0000-0000-0000EE740000}"/>
    <cellStyle name="Normal 3 2 28" xfId="29935" xr:uid="{00000000-0005-0000-0000-0000EF740000}"/>
    <cellStyle name="Normal 3 2 29" xfId="29936" xr:uid="{00000000-0005-0000-0000-0000F0740000}"/>
    <cellStyle name="Normal 3 2 3" xfId="29937" xr:uid="{00000000-0005-0000-0000-0000F1740000}"/>
    <cellStyle name="Normal 3 2 3 2" xfId="29938" xr:uid="{00000000-0005-0000-0000-0000F2740000}"/>
    <cellStyle name="Normal 3 2 3 3" xfId="29939" xr:uid="{00000000-0005-0000-0000-0000F3740000}"/>
    <cellStyle name="Normal 3 2 30" xfId="29940" xr:uid="{00000000-0005-0000-0000-0000F4740000}"/>
    <cellStyle name="Normal 3 2 31" xfId="29941" xr:uid="{00000000-0005-0000-0000-0000F5740000}"/>
    <cellStyle name="Normal 3 2 32" xfId="29942" xr:uid="{00000000-0005-0000-0000-0000F6740000}"/>
    <cellStyle name="Normal 3 2 33" xfId="29943" xr:uid="{00000000-0005-0000-0000-0000F7740000}"/>
    <cellStyle name="Normal 3 2 34" xfId="29944" xr:uid="{00000000-0005-0000-0000-0000F8740000}"/>
    <cellStyle name="Normal 3 2 35" xfId="29945" xr:uid="{00000000-0005-0000-0000-0000F9740000}"/>
    <cellStyle name="Normal 3 2 36" xfId="29946" xr:uid="{00000000-0005-0000-0000-0000FA740000}"/>
    <cellStyle name="Normal 3 2 37" xfId="29947" xr:uid="{00000000-0005-0000-0000-0000FB740000}"/>
    <cellStyle name="Normal 3 2 38" xfId="29948" xr:uid="{00000000-0005-0000-0000-0000FC740000}"/>
    <cellStyle name="Normal 3 2 39" xfId="29949" xr:uid="{00000000-0005-0000-0000-0000FD740000}"/>
    <cellStyle name="Normal 3 2 4" xfId="29950" xr:uid="{00000000-0005-0000-0000-0000FE740000}"/>
    <cellStyle name="Normal 3 2 4 2" xfId="29951" xr:uid="{00000000-0005-0000-0000-0000FF740000}"/>
    <cellStyle name="Normal 3 2 4 3" xfId="29952" xr:uid="{00000000-0005-0000-0000-000000750000}"/>
    <cellStyle name="Normal 3 2 40" xfId="29953" xr:uid="{00000000-0005-0000-0000-000001750000}"/>
    <cellStyle name="Normal 3 2 41" xfId="29954" xr:uid="{00000000-0005-0000-0000-000002750000}"/>
    <cellStyle name="Normal 3 2 42" xfId="29955" xr:uid="{00000000-0005-0000-0000-000003750000}"/>
    <cellStyle name="Normal 3 2 43" xfId="29956" xr:uid="{00000000-0005-0000-0000-000004750000}"/>
    <cellStyle name="Normal 3 2 44" xfId="29957" xr:uid="{00000000-0005-0000-0000-000005750000}"/>
    <cellStyle name="Normal 3 2 45" xfId="29958" xr:uid="{00000000-0005-0000-0000-000006750000}"/>
    <cellStyle name="Normal 3 2 46" xfId="29959" xr:uid="{00000000-0005-0000-0000-000007750000}"/>
    <cellStyle name="Normal 3 2 47" xfId="29960" xr:uid="{00000000-0005-0000-0000-000008750000}"/>
    <cellStyle name="Normal 3 2 48" xfId="29961" xr:uid="{00000000-0005-0000-0000-000009750000}"/>
    <cellStyle name="Normal 3 2 49" xfId="29962" xr:uid="{00000000-0005-0000-0000-00000A750000}"/>
    <cellStyle name="Normal 3 2 5" xfId="29963" xr:uid="{00000000-0005-0000-0000-00000B750000}"/>
    <cellStyle name="Normal 3 2 5 2" xfId="29964" xr:uid="{00000000-0005-0000-0000-00000C750000}"/>
    <cellStyle name="Normal 3 2 5 3" xfId="29965" xr:uid="{00000000-0005-0000-0000-00000D750000}"/>
    <cellStyle name="Normal 3 2 50" xfId="29966" xr:uid="{00000000-0005-0000-0000-00000E750000}"/>
    <cellStyle name="Normal 3 2 51" xfId="29967" xr:uid="{00000000-0005-0000-0000-00000F750000}"/>
    <cellStyle name="Normal 3 2 52" xfId="29968" xr:uid="{00000000-0005-0000-0000-000010750000}"/>
    <cellStyle name="Normal 3 2 53" xfId="29969" xr:uid="{00000000-0005-0000-0000-000011750000}"/>
    <cellStyle name="Normal 3 2 54" xfId="29970" xr:uid="{00000000-0005-0000-0000-000012750000}"/>
    <cellStyle name="Normal 3 2 55" xfId="29971" xr:uid="{00000000-0005-0000-0000-000013750000}"/>
    <cellStyle name="Normal 3 2 56" xfId="29972" xr:uid="{00000000-0005-0000-0000-000014750000}"/>
    <cellStyle name="Normal 3 2 57" xfId="29973" xr:uid="{00000000-0005-0000-0000-000015750000}"/>
    <cellStyle name="Normal 3 2 58" xfId="29974" xr:uid="{00000000-0005-0000-0000-000016750000}"/>
    <cellStyle name="Normal 3 2 59" xfId="29975" xr:uid="{00000000-0005-0000-0000-000017750000}"/>
    <cellStyle name="Normal 3 2 6" xfId="29976" xr:uid="{00000000-0005-0000-0000-000018750000}"/>
    <cellStyle name="Normal 3 2 6 2" xfId="29977" xr:uid="{00000000-0005-0000-0000-000019750000}"/>
    <cellStyle name="Normal 3 2 6 3" xfId="29978" xr:uid="{00000000-0005-0000-0000-00001A750000}"/>
    <cellStyle name="Normal 3 2 60" xfId="29979" xr:uid="{00000000-0005-0000-0000-00001B750000}"/>
    <cellStyle name="Normal 3 2 61" xfId="29980" xr:uid="{00000000-0005-0000-0000-00001C750000}"/>
    <cellStyle name="Normal 3 2 62" xfId="29981" xr:uid="{00000000-0005-0000-0000-00001D750000}"/>
    <cellStyle name="Normal 3 2 63" xfId="29982" xr:uid="{00000000-0005-0000-0000-00001E750000}"/>
    <cellStyle name="Normal 3 2 64" xfId="29983" xr:uid="{00000000-0005-0000-0000-00001F750000}"/>
    <cellStyle name="Normal 3 2 65" xfId="29984" xr:uid="{00000000-0005-0000-0000-000020750000}"/>
    <cellStyle name="Normal 3 2 66" xfId="29985" xr:uid="{00000000-0005-0000-0000-000021750000}"/>
    <cellStyle name="Normal 3 2 67" xfId="29986" xr:uid="{00000000-0005-0000-0000-000022750000}"/>
    <cellStyle name="Normal 3 2 68" xfId="29987" xr:uid="{00000000-0005-0000-0000-000023750000}"/>
    <cellStyle name="Normal 3 2 69" xfId="29988" xr:uid="{00000000-0005-0000-0000-000024750000}"/>
    <cellStyle name="Normal 3 2 7" xfId="29989" xr:uid="{00000000-0005-0000-0000-000025750000}"/>
    <cellStyle name="Normal 3 2 7 2" xfId="29990" xr:uid="{00000000-0005-0000-0000-000026750000}"/>
    <cellStyle name="Normal 3 2 7 3" xfId="29991" xr:uid="{00000000-0005-0000-0000-000027750000}"/>
    <cellStyle name="Normal 3 2 70" xfId="29992" xr:uid="{00000000-0005-0000-0000-000028750000}"/>
    <cellStyle name="Normal 3 2 71" xfId="29993" xr:uid="{00000000-0005-0000-0000-000029750000}"/>
    <cellStyle name="Normal 3 2 72" xfId="29994" xr:uid="{00000000-0005-0000-0000-00002A750000}"/>
    <cellStyle name="Normal 3 2 73" xfId="29995" xr:uid="{00000000-0005-0000-0000-00002B750000}"/>
    <cellStyle name="Normal 3 2 74" xfId="29996" xr:uid="{00000000-0005-0000-0000-00002C750000}"/>
    <cellStyle name="Normal 3 2 75" xfId="29997" xr:uid="{00000000-0005-0000-0000-00002D750000}"/>
    <cellStyle name="Normal 3 2 76" xfId="29998" xr:uid="{00000000-0005-0000-0000-00002E750000}"/>
    <cellStyle name="Normal 3 2 77" xfId="29999" xr:uid="{00000000-0005-0000-0000-00002F750000}"/>
    <cellStyle name="Normal 3 2 78" xfId="30000" xr:uid="{00000000-0005-0000-0000-000030750000}"/>
    <cellStyle name="Normal 3 2 79" xfId="30001" xr:uid="{00000000-0005-0000-0000-000031750000}"/>
    <cellStyle name="Normal 3 2 8" xfId="30002" xr:uid="{00000000-0005-0000-0000-000032750000}"/>
    <cellStyle name="Normal 3 2 8 2" xfId="30003" xr:uid="{00000000-0005-0000-0000-000033750000}"/>
    <cellStyle name="Normal 3 2 8 3" xfId="30004" xr:uid="{00000000-0005-0000-0000-000034750000}"/>
    <cellStyle name="Normal 3 2 80" xfId="30005" xr:uid="{00000000-0005-0000-0000-000035750000}"/>
    <cellStyle name="Normal 3 2 81" xfId="30006" xr:uid="{00000000-0005-0000-0000-000036750000}"/>
    <cellStyle name="Normal 3 2 82" xfId="30007" xr:uid="{00000000-0005-0000-0000-000037750000}"/>
    <cellStyle name="Normal 3 2 83" xfId="30008" xr:uid="{00000000-0005-0000-0000-000038750000}"/>
    <cellStyle name="Normal 3 2 84" xfId="30009" xr:uid="{00000000-0005-0000-0000-000039750000}"/>
    <cellStyle name="Normal 3 2 85" xfId="30010" xr:uid="{00000000-0005-0000-0000-00003A750000}"/>
    <cellStyle name="Normal 3 2 86" xfId="30011" xr:uid="{00000000-0005-0000-0000-00003B750000}"/>
    <cellStyle name="Normal 3 2 87" xfId="30012" xr:uid="{00000000-0005-0000-0000-00003C750000}"/>
    <cellStyle name="Normal 3 2 88" xfId="30013" xr:uid="{00000000-0005-0000-0000-00003D750000}"/>
    <cellStyle name="Normal 3 2 89" xfId="30014" xr:uid="{00000000-0005-0000-0000-00003E750000}"/>
    <cellStyle name="Normal 3 2 9" xfId="30015" xr:uid="{00000000-0005-0000-0000-00003F750000}"/>
    <cellStyle name="Normal 3 2 9 2" xfId="30016" xr:uid="{00000000-0005-0000-0000-000040750000}"/>
    <cellStyle name="Normal 3 2 9 3" xfId="30017" xr:uid="{00000000-0005-0000-0000-000041750000}"/>
    <cellStyle name="Normal 3 2 90" xfId="30018" xr:uid="{00000000-0005-0000-0000-000042750000}"/>
    <cellStyle name="Normal 3 2 91" xfId="30019" xr:uid="{00000000-0005-0000-0000-000043750000}"/>
    <cellStyle name="Normal 3 2 92" xfId="30020" xr:uid="{00000000-0005-0000-0000-000044750000}"/>
    <cellStyle name="Normal 3 2 93" xfId="30021" xr:uid="{00000000-0005-0000-0000-000045750000}"/>
    <cellStyle name="Normal 3 2 94" xfId="30022" xr:uid="{00000000-0005-0000-0000-000046750000}"/>
    <cellStyle name="Normal 3 2_Xa Parametrización de Usuarios" xfId="30023" xr:uid="{00000000-0005-0000-0000-000047750000}"/>
    <cellStyle name="Normal 3 20" xfId="30024" xr:uid="{00000000-0005-0000-0000-000048750000}"/>
    <cellStyle name="Normal 3 20 2" xfId="30025" xr:uid="{00000000-0005-0000-0000-000049750000}"/>
    <cellStyle name="Normal 3 20 3" xfId="30026" xr:uid="{00000000-0005-0000-0000-00004A750000}"/>
    <cellStyle name="Normal 3 20_Enlaces" xfId="30027" xr:uid="{00000000-0005-0000-0000-00004B750000}"/>
    <cellStyle name="Normal 3 21" xfId="30028" xr:uid="{00000000-0005-0000-0000-00004C750000}"/>
    <cellStyle name="Normal 3 21 2" xfId="30029" xr:uid="{00000000-0005-0000-0000-00004D750000}"/>
    <cellStyle name="Normal 3 21_Enlaces" xfId="30030" xr:uid="{00000000-0005-0000-0000-00004E750000}"/>
    <cellStyle name="Normal 3 22" xfId="30031" xr:uid="{00000000-0005-0000-0000-00004F750000}"/>
    <cellStyle name="Normal 3 22 2" xfId="30032" xr:uid="{00000000-0005-0000-0000-000050750000}"/>
    <cellStyle name="Normal 3 22_Enlaces" xfId="30033" xr:uid="{00000000-0005-0000-0000-000051750000}"/>
    <cellStyle name="Normal 3 23" xfId="30034" xr:uid="{00000000-0005-0000-0000-000052750000}"/>
    <cellStyle name="Normal 3 23 2" xfId="30035" xr:uid="{00000000-0005-0000-0000-000053750000}"/>
    <cellStyle name="Normal 3 23_Enlaces" xfId="30036" xr:uid="{00000000-0005-0000-0000-000054750000}"/>
    <cellStyle name="Normal 3 24" xfId="30037" xr:uid="{00000000-0005-0000-0000-000055750000}"/>
    <cellStyle name="Normal 3 24 2" xfId="30038" xr:uid="{00000000-0005-0000-0000-000056750000}"/>
    <cellStyle name="Normal 3 24_Enlaces" xfId="30039" xr:uid="{00000000-0005-0000-0000-000057750000}"/>
    <cellStyle name="Normal 3 25" xfId="30040" xr:uid="{00000000-0005-0000-0000-000058750000}"/>
    <cellStyle name="Normal 3 25 2" xfId="30041" xr:uid="{00000000-0005-0000-0000-000059750000}"/>
    <cellStyle name="Normal 3 25_Enlaces" xfId="30042" xr:uid="{00000000-0005-0000-0000-00005A750000}"/>
    <cellStyle name="Normal 3 26" xfId="30043" xr:uid="{00000000-0005-0000-0000-00005B750000}"/>
    <cellStyle name="Normal 3 26 2" xfId="30044" xr:uid="{00000000-0005-0000-0000-00005C750000}"/>
    <cellStyle name="Normal 3 26_Enlaces" xfId="30045" xr:uid="{00000000-0005-0000-0000-00005D750000}"/>
    <cellStyle name="Normal 3 27" xfId="30046" xr:uid="{00000000-0005-0000-0000-00005E750000}"/>
    <cellStyle name="Normal 3 27 2" xfId="30047" xr:uid="{00000000-0005-0000-0000-00005F750000}"/>
    <cellStyle name="Normal 3 27_Enlaces" xfId="30048" xr:uid="{00000000-0005-0000-0000-000060750000}"/>
    <cellStyle name="Normal 3 28" xfId="30049" xr:uid="{00000000-0005-0000-0000-000061750000}"/>
    <cellStyle name="Normal 3 29" xfId="30050" xr:uid="{00000000-0005-0000-0000-000062750000}"/>
    <cellStyle name="Normal 3 3" xfId="30051" xr:uid="{00000000-0005-0000-0000-000063750000}"/>
    <cellStyle name="Normal 3 3 10" xfId="30052" xr:uid="{00000000-0005-0000-0000-000064750000}"/>
    <cellStyle name="Normal 3 3 11" xfId="30053" xr:uid="{00000000-0005-0000-0000-000065750000}"/>
    <cellStyle name="Normal 3 3 12" xfId="30054" xr:uid="{00000000-0005-0000-0000-000066750000}"/>
    <cellStyle name="Normal 3 3 13" xfId="30055" xr:uid="{00000000-0005-0000-0000-000067750000}"/>
    <cellStyle name="Normal 3 3 14" xfId="30056" xr:uid="{00000000-0005-0000-0000-000068750000}"/>
    <cellStyle name="Normal 3 3 15" xfId="30057" xr:uid="{00000000-0005-0000-0000-000069750000}"/>
    <cellStyle name="Normal 3 3 16" xfId="30058" xr:uid="{00000000-0005-0000-0000-00006A750000}"/>
    <cellStyle name="Normal 3 3 17" xfId="30059" xr:uid="{00000000-0005-0000-0000-00006B750000}"/>
    <cellStyle name="Normal 3 3 18" xfId="30060" xr:uid="{00000000-0005-0000-0000-00006C750000}"/>
    <cellStyle name="Normal 3 3 19" xfId="30061" xr:uid="{00000000-0005-0000-0000-00006D750000}"/>
    <cellStyle name="Normal 3 3 2" xfId="30062" xr:uid="{00000000-0005-0000-0000-00006E750000}"/>
    <cellStyle name="Normal 3 3 2 2" xfId="30063" xr:uid="{00000000-0005-0000-0000-00006F750000}"/>
    <cellStyle name="Normal 3 3 2 3" xfId="30064" xr:uid="{00000000-0005-0000-0000-000070750000}"/>
    <cellStyle name="Normal 3 3 20" xfId="30065" xr:uid="{00000000-0005-0000-0000-000071750000}"/>
    <cellStyle name="Normal 3 3 21" xfId="30066" xr:uid="{00000000-0005-0000-0000-000072750000}"/>
    <cellStyle name="Normal 3 3 22" xfId="30067" xr:uid="{00000000-0005-0000-0000-000073750000}"/>
    <cellStyle name="Normal 3 3 23" xfId="30068" xr:uid="{00000000-0005-0000-0000-000074750000}"/>
    <cellStyle name="Normal 3 3 24" xfId="30069" xr:uid="{00000000-0005-0000-0000-000075750000}"/>
    <cellStyle name="Normal 3 3 25" xfId="30070" xr:uid="{00000000-0005-0000-0000-000076750000}"/>
    <cellStyle name="Normal 3 3 26" xfId="30071" xr:uid="{00000000-0005-0000-0000-000077750000}"/>
    <cellStyle name="Normal 3 3 27" xfId="30072" xr:uid="{00000000-0005-0000-0000-000078750000}"/>
    <cellStyle name="Normal 3 3 28" xfId="30073" xr:uid="{00000000-0005-0000-0000-000079750000}"/>
    <cellStyle name="Normal 3 3 29" xfId="30074" xr:uid="{00000000-0005-0000-0000-00007A750000}"/>
    <cellStyle name="Normal 3 3 3" xfId="30075" xr:uid="{00000000-0005-0000-0000-00007B750000}"/>
    <cellStyle name="Normal 3 3 30" xfId="30076" xr:uid="{00000000-0005-0000-0000-00007C750000}"/>
    <cellStyle name="Normal 3 3 4" xfId="30077" xr:uid="{00000000-0005-0000-0000-00007D750000}"/>
    <cellStyle name="Normal 3 3 5" xfId="30078" xr:uid="{00000000-0005-0000-0000-00007E750000}"/>
    <cellStyle name="Normal 3 3 6" xfId="30079" xr:uid="{00000000-0005-0000-0000-00007F750000}"/>
    <cellStyle name="Normal 3 3 7" xfId="30080" xr:uid="{00000000-0005-0000-0000-000080750000}"/>
    <cellStyle name="Normal 3 3 8" xfId="30081" xr:uid="{00000000-0005-0000-0000-000081750000}"/>
    <cellStyle name="Normal 3 3 9" xfId="30082" xr:uid="{00000000-0005-0000-0000-000082750000}"/>
    <cellStyle name="Normal 3 3_Enlaces" xfId="30083" xr:uid="{00000000-0005-0000-0000-000083750000}"/>
    <cellStyle name="Normal 3 30" xfId="30084" xr:uid="{00000000-0005-0000-0000-000084750000}"/>
    <cellStyle name="Normal 3 31" xfId="30085" xr:uid="{00000000-0005-0000-0000-000085750000}"/>
    <cellStyle name="Normal 3 32" xfId="30086" xr:uid="{00000000-0005-0000-0000-000086750000}"/>
    <cellStyle name="Normal 3 33" xfId="30087" xr:uid="{00000000-0005-0000-0000-000087750000}"/>
    <cellStyle name="Normal 3 34" xfId="30088" xr:uid="{00000000-0005-0000-0000-000088750000}"/>
    <cellStyle name="Normal 3 35" xfId="30089" xr:uid="{00000000-0005-0000-0000-000089750000}"/>
    <cellStyle name="Normal 3 36" xfId="30090" xr:uid="{00000000-0005-0000-0000-00008A750000}"/>
    <cellStyle name="Normal 3 37" xfId="30091" xr:uid="{00000000-0005-0000-0000-00008B750000}"/>
    <cellStyle name="Normal 3 38" xfId="30092" xr:uid="{00000000-0005-0000-0000-00008C750000}"/>
    <cellStyle name="Normal 3 39" xfId="30093" xr:uid="{00000000-0005-0000-0000-00008D750000}"/>
    <cellStyle name="Normal 3 4" xfId="30094" xr:uid="{00000000-0005-0000-0000-00008E750000}"/>
    <cellStyle name="Normal 3 4 10" xfId="30095" xr:uid="{00000000-0005-0000-0000-00008F750000}"/>
    <cellStyle name="Normal 3 4 11" xfId="30096" xr:uid="{00000000-0005-0000-0000-000090750000}"/>
    <cellStyle name="Normal 3 4 12" xfId="30097" xr:uid="{00000000-0005-0000-0000-000091750000}"/>
    <cellStyle name="Normal 3 4 13" xfId="30098" xr:uid="{00000000-0005-0000-0000-000092750000}"/>
    <cellStyle name="Normal 3 4 14" xfId="30099" xr:uid="{00000000-0005-0000-0000-000093750000}"/>
    <cellStyle name="Normal 3 4 15" xfId="30100" xr:uid="{00000000-0005-0000-0000-000094750000}"/>
    <cellStyle name="Normal 3 4 16" xfId="30101" xr:uid="{00000000-0005-0000-0000-000095750000}"/>
    <cellStyle name="Normal 3 4 17" xfId="30102" xr:uid="{00000000-0005-0000-0000-000096750000}"/>
    <cellStyle name="Normal 3 4 18" xfId="30103" xr:uid="{00000000-0005-0000-0000-000097750000}"/>
    <cellStyle name="Normal 3 4 19" xfId="30104" xr:uid="{00000000-0005-0000-0000-000098750000}"/>
    <cellStyle name="Normal 3 4 2" xfId="30105" xr:uid="{00000000-0005-0000-0000-000099750000}"/>
    <cellStyle name="Normal 3 4 2 2" xfId="30106" xr:uid="{00000000-0005-0000-0000-00009A750000}"/>
    <cellStyle name="Normal 3 4 20" xfId="30107" xr:uid="{00000000-0005-0000-0000-00009B750000}"/>
    <cellStyle name="Normal 3 4 21" xfId="30108" xr:uid="{00000000-0005-0000-0000-00009C750000}"/>
    <cellStyle name="Normal 3 4 22" xfId="30109" xr:uid="{00000000-0005-0000-0000-00009D750000}"/>
    <cellStyle name="Normal 3 4 23" xfId="30110" xr:uid="{00000000-0005-0000-0000-00009E750000}"/>
    <cellStyle name="Normal 3 4 24" xfId="30111" xr:uid="{00000000-0005-0000-0000-00009F750000}"/>
    <cellStyle name="Normal 3 4 24 2" xfId="30112" xr:uid="{00000000-0005-0000-0000-0000A0750000}"/>
    <cellStyle name="Normal 3 4 3" xfId="30113" xr:uid="{00000000-0005-0000-0000-0000A1750000}"/>
    <cellStyle name="Normal 3 4 4" xfId="30114" xr:uid="{00000000-0005-0000-0000-0000A2750000}"/>
    <cellStyle name="Normal 3 4 5" xfId="30115" xr:uid="{00000000-0005-0000-0000-0000A3750000}"/>
    <cellStyle name="Normal 3 4 6" xfId="30116" xr:uid="{00000000-0005-0000-0000-0000A4750000}"/>
    <cellStyle name="Normal 3 4 7" xfId="30117" xr:uid="{00000000-0005-0000-0000-0000A5750000}"/>
    <cellStyle name="Normal 3 4 8" xfId="30118" xr:uid="{00000000-0005-0000-0000-0000A6750000}"/>
    <cellStyle name="Normal 3 4 9" xfId="30119" xr:uid="{00000000-0005-0000-0000-0000A7750000}"/>
    <cellStyle name="Normal 3 4_Enlaces" xfId="30120" xr:uid="{00000000-0005-0000-0000-0000A8750000}"/>
    <cellStyle name="Normal 3 40" xfId="30121" xr:uid="{00000000-0005-0000-0000-0000A9750000}"/>
    <cellStyle name="Normal 3 41" xfId="30122" xr:uid="{00000000-0005-0000-0000-0000AA750000}"/>
    <cellStyle name="Normal 3 42" xfId="30123" xr:uid="{00000000-0005-0000-0000-0000AB750000}"/>
    <cellStyle name="Normal 3 43" xfId="30124" xr:uid="{00000000-0005-0000-0000-0000AC750000}"/>
    <cellStyle name="Normal 3 44" xfId="30125" xr:uid="{00000000-0005-0000-0000-0000AD750000}"/>
    <cellStyle name="Normal 3 45" xfId="30126" xr:uid="{00000000-0005-0000-0000-0000AE750000}"/>
    <cellStyle name="Normal 3 46" xfId="30127" xr:uid="{00000000-0005-0000-0000-0000AF750000}"/>
    <cellStyle name="Normal 3 47" xfId="30128" xr:uid="{00000000-0005-0000-0000-0000B0750000}"/>
    <cellStyle name="Normal 3 48" xfId="30129" xr:uid="{00000000-0005-0000-0000-0000B1750000}"/>
    <cellStyle name="Normal 3 49" xfId="30130" xr:uid="{00000000-0005-0000-0000-0000B2750000}"/>
    <cellStyle name="Normal 3 5" xfId="30131" xr:uid="{00000000-0005-0000-0000-0000B3750000}"/>
    <cellStyle name="Normal 3 5 2" xfId="30132" xr:uid="{00000000-0005-0000-0000-0000B4750000}"/>
    <cellStyle name="Normal 3 5 3" xfId="30133" xr:uid="{00000000-0005-0000-0000-0000B5750000}"/>
    <cellStyle name="Normal 3 5 4" xfId="30134" xr:uid="{00000000-0005-0000-0000-0000B6750000}"/>
    <cellStyle name="Normal 3 5_Enlaces" xfId="30135" xr:uid="{00000000-0005-0000-0000-0000B7750000}"/>
    <cellStyle name="Normal 3 50" xfId="30136" xr:uid="{00000000-0005-0000-0000-0000B8750000}"/>
    <cellStyle name="Normal 3 51" xfId="30137" xr:uid="{00000000-0005-0000-0000-0000B9750000}"/>
    <cellStyle name="Normal 3 52" xfId="30138" xr:uid="{00000000-0005-0000-0000-0000BA750000}"/>
    <cellStyle name="Normal 3 53" xfId="30139" xr:uid="{00000000-0005-0000-0000-0000BB750000}"/>
    <cellStyle name="Normal 3 54" xfId="30140" xr:uid="{00000000-0005-0000-0000-0000BC750000}"/>
    <cellStyle name="Normal 3 55" xfId="30141" xr:uid="{00000000-0005-0000-0000-0000BD750000}"/>
    <cellStyle name="Normal 3 56" xfId="30142" xr:uid="{00000000-0005-0000-0000-0000BE750000}"/>
    <cellStyle name="Normal 3 57" xfId="30143" xr:uid="{00000000-0005-0000-0000-0000BF750000}"/>
    <cellStyle name="Normal 3 58" xfId="30144" xr:uid="{00000000-0005-0000-0000-0000C0750000}"/>
    <cellStyle name="Normal 3 59" xfId="30145" xr:uid="{00000000-0005-0000-0000-0000C1750000}"/>
    <cellStyle name="Normal 3 6" xfId="30146" xr:uid="{00000000-0005-0000-0000-0000C2750000}"/>
    <cellStyle name="Normal 3 6 2" xfId="30147" xr:uid="{00000000-0005-0000-0000-0000C3750000}"/>
    <cellStyle name="Normal 3 6 3" xfId="30148" xr:uid="{00000000-0005-0000-0000-0000C4750000}"/>
    <cellStyle name="Normal 3 6 4" xfId="30149" xr:uid="{00000000-0005-0000-0000-0000C5750000}"/>
    <cellStyle name="Normal 3 6_Enlaces" xfId="30150" xr:uid="{00000000-0005-0000-0000-0000C6750000}"/>
    <cellStyle name="Normal 3 60" xfId="30151" xr:uid="{00000000-0005-0000-0000-0000C7750000}"/>
    <cellStyle name="Normal 3 61" xfId="30152" xr:uid="{00000000-0005-0000-0000-0000C8750000}"/>
    <cellStyle name="Normal 3 62" xfId="30153" xr:uid="{00000000-0005-0000-0000-0000C9750000}"/>
    <cellStyle name="Normal 3 63" xfId="30154" xr:uid="{00000000-0005-0000-0000-0000CA750000}"/>
    <cellStyle name="Normal 3 64" xfId="30155" xr:uid="{00000000-0005-0000-0000-0000CB750000}"/>
    <cellStyle name="Normal 3 65" xfId="30156" xr:uid="{00000000-0005-0000-0000-0000CC750000}"/>
    <cellStyle name="Normal 3 66" xfId="30157" xr:uid="{00000000-0005-0000-0000-0000CD750000}"/>
    <cellStyle name="Normal 3 67" xfId="30158" xr:uid="{00000000-0005-0000-0000-0000CE750000}"/>
    <cellStyle name="Normal 3 68" xfId="30159" xr:uid="{00000000-0005-0000-0000-0000CF750000}"/>
    <cellStyle name="Normal 3 69" xfId="30160" xr:uid="{00000000-0005-0000-0000-0000D0750000}"/>
    <cellStyle name="Normal 3 7" xfId="30161" xr:uid="{00000000-0005-0000-0000-0000D1750000}"/>
    <cellStyle name="Normal 3 7 2" xfId="30162" xr:uid="{00000000-0005-0000-0000-0000D2750000}"/>
    <cellStyle name="Normal 3 7 3" xfId="30163" xr:uid="{00000000-0005-0000-0000-0000D3750000}"/>
    <cellStyle name="Normal 3 7 4" xfId="30164" xr:uid="{00000000-0005-0000-0000-0000D4750000}"/>
    <cellStyle name="Normal 3 7_Enlaces" xfId="30165" xr:uid="{00000000-0005-0000-0000-0000D5750000}"/>
    <cellStyle name="Normal 3 70" xfId="30166" xr:uid="{00000000-0005-0000-0000-0000D6750000}"/>
    <cellStyle name="Normal 3 71" xfId="30167" xr:uid="{00000000-0005-0000-0000-0000D7750000}"/>
    <cellStyle name="Normal 3 72" xfId="30168" xr:uid="{00000000-0005-0000-0000-0000D8750000}"/>
    <cellStyle name="Normal 3 73" xfId="30169" xr:uid="{00000000-0005-0000-0000-0000D9750000}"/>
    <cellStyle name="Normal 3 74" xfId="30170" xr:uid="{00000000-0005-0000-0000-0000DA750000}"/>
    <cellStyle name="Normal 3 75" xfId="30171" xr:uid="{00000000-0005-0000-0000-0000DB750000}"/>
    <cellStyle name="Normal 3 76" xfId="30172" xr:uid="{00000000-0005-0000-0000-0000DC750000}"/>
    <cellStyle name="Normal 3 77" xfId="30173" xr:uid="{00000000-0005-0000-0000-0000DD750000}"/>
    <cellStyle name="Normal 3 78" xfId="30174" xr:uid="{00000000-0005-0000-0000-0000DE750000}"/>
    <cellStyle name="Normal 3 79" xfId="30175" xr:uid="{00000000-0005-0000-0000-0000DF750000}"/>
    <cellStyle name="Normal 3 8" xfId="30176" xr:uid="{00000000-0005-0000-0000-0000E0750000}"/>
    <cellStyle name="Normal 3 8 2" xfId="30177" xr:uid="{00000000-0005-0000-0000-0000E1750000}"/>
    <cellStyle name="Normal 3 8 3" xfId="30178" xr:uid="{00000000-0005-0000-0000-0000E2750000}"/>
    <cellStyle name="Normal 3 8 4" xfId="30179" xr:uid="{00000000-0005-0000-0000-0000E3750000}"/>
    <cellStyle name="Normal 3 8_Enlaces" xfId="30180" xr:uid="{00000000-0005-0000-0000-0000E4750000}"/>
    <cellStyle name="Normal 3 80" xfId="30181" xr:uid="{00000000-0005-0000-0000-0000E5750000}"/>
    <cellStyle name="Normal 3 81" xfId="30182" xr:uid="{00000000-0005-0000-0000-0000E6750000}"/>
    <cellStyle name="Normal 3 82" xfId="30183" xr:uid="{00000000-0005-0000-0000-0000E7750000}"/>
    <cellStyle name="Normal 3 83" xfId="30184" xr:uid="{00000000-0005-0000-0000-0000E8750000}"/>
    <cellStyle name="Normal 3 84" xfId="30185" xr:uid="{00000000-0005-0000-0000-0000E9750000}"/>
    <cellStyle name="Normal 3 85" xfId="30186" xr:uid="{00000000-0005-0000-0000-0000EA750000}"/>
    <cellStyle name="Normal 3 86" xfId="30187" xr:uid="{00000000-0005-0000-0000-0000EB750000}"/>
    <cellStyle name="Normal 3 87" xfId="30188" xr:uid="{00000000-0005-0000-0000-0000EC750000}"/>
    <cellStyle name="Normal 3 88" xfId="30189" xr:uid="{00000000-0005-0000-0000-0000ED750000}"/>
    <cellStyle name="Normal 3 89" xfId="30190" xr:uid="{00000000-0005-0000-0000-0000EE750000}"/>
    <cellStyle name="Normal 3 9" xfId="30191" xr:uid="{00000000-0005-0000-0000-0000EF750000}"/>
    <cellStyle name="Normal 3 9 2" xfId="30192" xr:uid="{00000000-0005-0000-0000-0000F0750000}"/>
    <cellStyle name="Normal 3 9 3" xfId="30193" xr:uid="{00000000-0005-0000-0000-0000F1750000}"/>
    <cellStyle name="Normal 3 9 4" xfId="30194" xr:uid="{00000000-0005-0000-0000-0000F2750000}"/>
    <cellStyle name="Normal 3 9_Enlaces" xfId="30195" xr:uid="{00000000-0005-0000-0000-0000F3750000}"/>
    <cellStyle name="Normal 3 90" xfId="30196" xr:uid="{00000000-0005-0000-0000-0000F4750000}"/>
    <cellStyle name="Normal 3 91" xfId="30197" xr:uid="{00000000-0005-0000-0000-0000F5750000}"/>
    <cellStyle name="Normal 3 92" xfId="30198" xr:uid="{00000000-0005-0000-0000-0000F6750000}"/>
    <cellStyle name="Normal 3 93" xfId="30199" xr:uid="{00000000-0005-0000-0000-0000F7750000}"/>
    <cellStyle name="Normal 3 94" xfId="30200" xr:uid="{00000000-0005-0000-0000-0000F8750000}"/>
    <cellStyle name="Normal 3 95" xfId="30201" xr:uid="{00000000-0005-0000-0000-0000F9750000}"/>
    <cellStyle name="Normal 3 96" xfId="30202" xr:uid="{00000000-0005-0000-0000-0000FA750000}"/>
    <cellStyle name="Normal 3 97" xfId="30203" xr:uid="{00000000-0005-0000-0000-0000FB750000}"/>
    <cellStyle name="Normal 3 98" xfId="30204" xr:uid="{00000000-0005-0000-0000-0000FC750000}"/>
    <cellStyle name="Normal 3 98 2" xfId="30205" xr:uid="{00000000-0005-0000-0000-0000FD750000}"/>
    <cellStyle name="Normal 3 98 3" xfId="30206" xr:uid="{00000000-0005-0000-0000-0000FE750000}"/>
    <cellStyle name="Normal 3 98 4" xfId="30207" xr:uid="{00000000-0005-0000-0000-0000FF750000}"/>
    <cellStyle name="Normal 3 98 5" xfId="30208" xr:uid="{00000000-0005-0000-0000-000000760000}"/>
    <cellStyle name="Normal 3 98 6" xfId="30209" xr:uid="{00000000-0005-0000-0000-000001760000}"/>
    <cellStyle name="Normal 3 99" xfId="30210" xr:uid="{00000000-0005-0000-0000-000002760000}"/>
    <cellStyle name="Normal 3 99 2" xfId="30211" xr:uid="{00000000-0005-0000-0000-000003760000}"/>
    <cellStyle name="Normal 3 99 3" xfId="30212" xr:uid="{00000000-0005-0000-0000-000004760000}"/>
    <cellStyle name="Normal 3 99 4" xfId="30213" xr:uid="{00000000-0005-0000-0000-000005760000}"/>
    <cellStyle name="Normal 3 99 5" xfId="30214" xr:uid="{00000000-0005-0000-0000-000006760000}"/>
    <cellStyle name="Normal 3 99 6" xfId="30215" xr:uid="{00000000-0005-0000-0000-000007760000}"/>
    <cellStyle name="Normal 3_Enlaces" xfId="30216" xr:uid="{00000000-0005-0000-0000-000008760000}"/>
    <cellStyle name="Normal 30" xfId="30217" xr:uid="{00000000-0005-0000-0000-000009760000}"/>
    <cellStyle name="Normal 30 10" xfId="30218" xr:uid="{00000000-0005-0000-0000-00000A760000}"/>
    <cellStyle name="Normal 30 11" xfId="30219" xr:uid="{00000000-0005-0000-0000-00000B760000}"/>
    <cellStyle name="Normal 30 12" xfId="30220" xr:uid="{00000000-0005-0000-0000-00000C760000}"/>
    <cellStyle name="Normal 30 13" xfId="30221" xr:uid="{00000000-0005-0000-0000-00000D760000}"/>
    <cellStyle name="Normal 30 14" xfId="30222" xr:uid="{00000000-0005-0000-0000-00000E760000}"/>
    <cellStyle name="Normal 30 15" xfId="30223" xr:uid="{00000000-0005-0000-0000-00000F760000}"/>
    <cellStyle name="Normal 30 16" xfId="30224" xr:uid="{00000000-0005-0000-0000-000010760000}"/>
    <cellStyle name="Normal 30 17" xfId="30225" xr:uid="{00000000-0005-0000-0000-000011760000}"/>
    <cellStyle name="Normal 30 18" xfId="30226" xr:uid="{00000000-0005-0000-0000-000012760000}"/>
    <cellStyle name="Normal 30 19" xfId="30227" xr:uid="{00000000-0005-0000-0000-000013760000}"/>
    <cellStyle name="Normal 30 2" xfId="30228" xr:uid="{00000000-0005-0000-0000-000014760000}"/>
    <cellStyle name="Normal 30 2 2" xfId="30229" xr:uid="{00000000-0005-0000-0000-000015760000}"/>
    <cellStyle name="Normal 30 2 3" xfId="30230" xr:uid="{00000000-0005-0000-0000-000016760000}"/>
    <cellStyle name="Normal 30 20" xfId="30231" xr:uid="{00000000-0005-0000-0000-000017760000}"/>
    <cellStyle name="Normal 30 21" xfId="30232" xr:uid="{00000000-0005-0000-0000-000018760000}"/>
    <cellStyle name="Normal 30 22" xfId="30233" xr:uid="{00000000-0005-0000-0000-000019760000}"/>
    <cellStyle name="Normal 30 23" xfId="30234" xr:uid="{00000000-0005-0000-0000-00001A760000}"/>
    <cellStyle name="Normal 30 24" xfId="30235" xr:uid="{00000000-0005-0000-0000-00001B760000}"/>
    <cellStyle name="Normal 30 25" xfId="30236" xr:uid="{00000000-0005-0000-0000-00001C760000}"/>
    <cellStyle name="Normal 30 26" xfId="30237" xr:uid="{00000000-0005-0000-0000-00001D760000}"/>
    <cellStyle name="Normal 30 3" xfId="30238" xr:uid="{00000000-0005-0000-0000-00001E760000}"/>
    <cellStyle name="Normal 30 3 2" xfId="30239" xr:uid="{00000000-0005-0000-0000-00001F760000}"/>
    <cellStyle name="Normal 30 3 3" xfId="30240" xr:uid="{00000000-0005-0000-0000-000020760000}"/>
    <cellStyle name="Normal 30 3 4" xfId="30241" xr:uid="{00000000-0005-0000-0000-000021760000}"/>
    <cellStyle name="Normal 30 3 5" xfId="30242" xr:uid="{00000000-0005-0000-0000-000022760000}"/>
    <cellStyle name="Normal 30 4" xfId="30243" xr:uid="{00000000-0005-0000-0000-000023760000}"/>
    <cellStyle name="Normal 30 5" xfId="30244" xr:uid="{00000000-0005-0000-0000-000024760000}"/>
    <cellStyle name="Normal 30 6" xfId="30245" xr:uid="{00000000-0005-0000-0000-000025760000}"/>
    <cellStyle name="Normal 30 7" xfId="30246" xr:uid="{00000000-0005-0000-0000-000026760000}"/>
    <cellStyle name="Normal 30 8" xfId="30247" xr:uid="{00000000-0005-0000-0000-000027760000}"/>
    <cellStyle name="Normal 30 9" xfId="30248" xr:uid="{00000000-0005-0000-0000-000028760000}"/>
    <cellStyle name="Normal 31" xfId="30249" xr:uid="{00000000-0005-0000-0000-000029760000}"/>
    <cellStyle name="Normal 31 10" xfId="30250" xr:uid="{00000000-0005-0000-0000-00002A760000}"/>
    <cellStyle name="Normal 31 11" xfId="30251" xr:uid="{00000000-0005-0000-0000-00002B760000}"/>
    <cellStyle name="Normal 31 12" xfId="30252" xr:uid="{00000000-0005-0000-0000-00002C760000}"/>
    <cellStyle name="Normal 31 13" xfId="30253" xr:uid="{00000000-0005-0000-0000-00002D760000}"/>
    <cellStyle name="Normal 31 14" xfId="30254" xr:uid="{00000000-0005-0000-0000-00002E760000}"/>
    <cellStyle name="Normal 31 15" xfId="30255" xr:uid="{00000000-0005-0000-0000-00002F760000}"/>
    <cellStyle name="Normal 31 16" xfId="30256" xr:uid="{00000000-0005-0000-0000-000030760000}"/>
    <cellStyle name="Normal 31 17" xfId="30257" xr:uid="{00000000-0005-0000-0000-000031760000}"/>
    <cellStyle name="Normal 31 18" xfId="30258" xr:uid="{00000000-0005-0000-0000-000032760000}"/>
    <cellStyle name="Normal 31 19" xfId="30259" xr:uid="{00000000-0005-0000-0000-000033760000}"/>
    <cellStyle name="Normal 31 2" xfId="30260" xr:uid="{00000000-0005-0000-0000-000034760000}"/>
    <cellStyle name="Normal 31 2 2" xfId="30261" xr:uid="{00000000-0005-0000-0000-000035760000}"/>
    <cellStyle name="Normal 31 2 3" xfId="30262" xr:uid="{00000000-0005-0000-0000-000036760000}"/>
    <cellStyle name="Normal 31 20" xfId="30263" xr:uid="{00000000-0005-0000-0000-000037760000}"/>
    <cellStyle name="Normal 31 21" xfId="30264" xr:uid="{00000000-0005-0000-0000-000038760000}"/>
    <cellStyle name="Normal 31 22" xfId="30265" xr:uid="{00000000-0005-0000-0000-000039760000}"/>
    <cellStyle name="Normal 31 23" xfId="30266" xr:uid="{00000000-0005-0000-0000-00003A760000}"/>
    <cellStyle name="Normal 31 24" xfId="30267" xr:uid="{00000000-0005-0000-0000-00003B760000}"/>
    <cellStyle name="Normal 31 25" xfId="30268" xr:uid="{00000000-0005-0000-0000-00003C760000}"/>
    <cellStyle name="Normal 31 26" xfId="30269" xr:uid="{00000000-0005-0000-0000-00003D760000}"/>
    <cellStyle name="Normal 31 3" xfId="30270" xr:uid="{00000000-0005-0000-0000-00003E760000}"/>
    <cellStyle name="Normal 31 3 2" xfId="30271" xr:uid="{00000000-0005-0000-0000-00003F760000}"/>
    <cellStyle name="Normal 31 3 3" xfId="30272" xr:uid="{00000000-0005-0000-0000-000040760000}"/>
    <cellStyle name="Normal 31 4" xfId="30273" xr:uid="{00000000-0005-0000-0000-000041760000}"/>
    <cellStyle name="Normal 31 5" xfId="30274" xr:uid="{00000000-0005-0000-0000-000042760000}"/>
    <cellStyle name="Normal 31 6" xfId="30275" xr:uid="{00000000-0005-0000-0000-000043760000}"/>
    <cellStyle name="Normal 31 7" xfId="30276" xr:uid="{00000000-0005-0000-0000-000044760000}"/>
    <cellStyle name="Normal 31 8" xfId="30277" xr:uid="{00000000-0005-0000-0000-000045760000}"/>
    <cellStyle name="Normal 31 9" xfId="30278" xr:uid="{00000000-0005-0000-0000-000046760000}"/>
    <cellStyle name="Normal 32" xfId="30279" xr:uid="{00000000-0005-0000-0000-000047760000}"/>
    <cellStyle name="Normal 32 2" xfId="30280" xr:uid="{00000000-0005-0000-0000-000048760000}"/>
    <cellStyle name="Normal 32 3" xfId="30281" xr:uid="{00000000-0005-0000-0000-000049760000}"/>
    <cellStyle name="Normal 32 4" xfId="30282" xr:uid="{00000000-0005-0000-0000-00004A760000}"/>
    <cellStyle name="Normal 32 5" xfId="30283" xr:uid="{00000000-0005-0000-0000-00004B760000}"/>
    <cellStyle name="Normal 33" xfId="30284" xr:uid="{00000000-0005-0000-0000-00004C760000}"/>
    <cellStyle name="Normal 33 2" xfId="30285" xr:uid="{00000000-0005-0000-0000-00004D760000}"/>
    <cellStyle name="Normal 33 3" xfId="30286" xr:uid="{00000000-0005-0000-0000-00004E760000}"/>
    <cellStyle name="Normal 33 4" xfId="30287" xr:uid="{00000000-0005-0000-0000-00004F760000}"/>
    <cellStyle name="Normal 33 5" xfId="30288" xr:uid="{00000000-0005-0000-0000-000050760000}"/>
    <cellStyle name="Normal 34" xfId="30289" xr:uid="{00000000-0005-0000-0000-000051760000}"/>
    <cellStyle name="Normal 34 10" xfId="30290" xr:uid="{00000000-0005-0000-0000-000052760000}"/>
    <cellStyle name="Normal 34 11" xfId="30291" xr:uid="{00000000-0005-0000-0000-000053760000}"/>
    <cellStyle name="Normal 34 12" xfId="30292" xr:uid="{00000000-0005-0000-0000-000054760000}"/>
    <cellStyle name="Normal 34 13" xfId="30293" xr:uid="{00000000-0005-0000-0000-000055760000}"/>
    <cellStyle name="Normal 34 14" xfId="30294" xr:uid="{00000000-0005-0000-0000-000056760000}"/>
    <cellStyle name="Normal 34 15" xfId="30295" xr:uid="{00000000-0005-0000-0000-000057760000}"/>
    <cellStyle name="Normal 34 16" xfId="30296" xr:uid="{00000000-0005-0000-0000-000058760000}"/>
    <cellStyle name="Normal 34 17" xfId="30297" xr:uid="{00000000-0005-0000-0000-000059760000}"/>
    <cellStyle name="Normal 34 18" xfId="30298" xr:uid="{00000000-0005-0000-0000-00005A760000}"/>
    <cellStyle name="Normal 34 19" xfId="30299" xr:uid="{00000000-0005-0000-0000-00005B760000}"/>
    <cellStyle name="Normal 34 2" xfId="30300" xr:uid="{00000000-0005-0000-0000-00005C760000}"/>
    <cellStyle name="Normal 34 2 2" xfId="30301" xr:uid="{00000000-0005-0000-0000-00005D760000}"/>
    <cellStyle name="Normal 34 2 3" xfId="30302" xr:uid="{00000000-0005-0000-0000-00005E760000}"/>
    <cellStyle name="Normal 34 20" xfId="30303" xr:uid="{00000000-0005-0000-0000-00005F760000}"/>
    <cellStyle name="Normal 34 21" xfId="30304" xr:uid="{00000000-0005-0000-0000-000060760000}"/>
    <cellStyle name="Normal 34 22" xfId="30305" xr:uid="{00000000-0005-0000-0000-000061760000}"/>
    <cellStyle name="Normal 34 23" xfId="30306" xr:uid="{00000000-0005-0000-0000-000062760000}"/>
    <cellStyle name="Normal 34 24" xfId="30307" xr:uid="{00000000-0005-0000-0000-000063760000}"/>
    <cellStyle name="Normal 34 25" xfId="30308" xr:uid="{00000000-0005-0000-0000-000064760000}"/>
    <cellStyle name="Normal 34 26" xfId="30309" xr:uid="{00000000-0005-0000-0000-000065760000}"/>
    <cellStyle name="Normal 34 3" xfId="30310" xr:uid="{00000000-0005-0000-0000-000066760000}"/>
    <cellStyle name="Normal 34 3 2" xfId="30311" xr:uid="{00000000-0005-0000-0000-000067760000}"/>
    <cellStyle name="Normal 34 3 3" xfId="30312" xr:uid="{00000000-0005-0000-0000-000068760000}"/>
    <cellStyle name="Normal 34 3 4" xfId="30313" xr:uid="{00000000-0005-0000-0000-000069760000}"/>
    <cellStyle name="Normal 34 3 5" xfId="30314" xr:uid="{00000000-0005-0000-0000-00006A760000}"/>
    <cellStyle name="Normal 34 4" xfId="30315" xr:uid="{00000000-0005-0000-0000-00006B760000}"/>
    <cellStyle name="Normal 34 5" xfId="30316" xr:uid="{00000000-0005-0000-0000-00006C760000}"/>
    <cellStyle name="Normal 34 6" xfId="30317" xr:uid="{00000000-0005-0000-0000-00006D760000}"/>
    <cellStyle name="Normal 34 7" xfId="30318" xr:uid="{00000000-0005-0000-0000-00006E760000}"/>
    <cellStyle name="Normal 34 8" xfId="30319" xr:uid="{00000000-0005-0000-0000-00006F760000}"/>
    <cellStyle name="Normal 34 9" xfId="30320" xr:uid="{00000000-0005-0000-0000-000070760000}"/>
    <cellStyle name="Normal 35" xfId="30321" xr:uid="{00000000-0005-0000-0000-000071760000}"/>
    <cellStyle name="Normal 35 10" xfId="30322" xr:uid="{00000000-0005-0000-0000-000072760000}"/>
    <cellStyle name="Normal 35 11" xfId="30323" xr:uid="{00000000-0005-0000-0000-000073760000}"/>
    <cellStyle name="Normal 35 12" xfId="30324" xr:uid="{00000000-0005-0000-0000-000074760000}"/>
    <cellStyle name="Normal 35 13" xfId="30325" xr:uid="{00000000-0005-0000-0000-000075760000}"/>
    <cellStyle name="Normal 35 14" xfId="30326" xr:uid="{00000000-0005-0000-0000-000076760000}"/>
    <cellStyle name="Normal 35 15" xfId="30327" xr:uid="{00000000-0005-0000-0000-000077760000}"/>
    <cellStyle name="Normal 35 16" xfId="30328" xr:uid="{00000000-0005-0000-0000-000078760000}"/>
    <cellStyle name="Normal 35 17" xfId="30329" xr:uid="{00000000-0005-0000-0000-000079760000}"/>
    <cellStyle name="Normal 35 18" xfId="30330" xr:uid="{00000000-0005-0000-0000-00007A760000}"/>
    <cellStyle name="Normal 35 19" xfId="30331" xr:uid="{00000000-0005-0000-0000-00007B760000}"/>
    <cellStyle name="Normal 35 2" xfId="30332" xr:uid="{00000000-0005-0000-0000-00007C760000}"/>
    <cellStyle name="Normal 35 2 2" xfId="30333" xr:uid="{00000000-0005-0000-0000-00007D760000}"/>
    <cellStyle name="Normal 35 2 3" xfId="30334" xr:uid="{00000000-0005-0000-0000-00007E760000}"/>
    <cellStyle name="Normal 35 20" xfId="30335" xr:uid="{00000000-0005-0000-0000-00007F760000}"/>
    <cellStyle name="Normal 35 21" xfId="30336" xr:uid="{00000000-0005-0000-0000-000080760000}"/>
    <cellStyle name="Normal 35 22" xfId="30337" xr:uid="{00000000-0005-0000-0000-000081760000}"/>
    <cellStyle name="Normal 35 23" xfId="30338" xr:uid="{00000000-0005-0000-0000-000082760000}"/>
    <cellStyle name="Normal 35 24" xfId="30339" xr:uid="{00000000-0005-0000-0000-000083760000}"/>
    <cellStyle name="Normal 35 25" xfId="30340" xr:uid="{00000000-0005-0000-0000-000084760000}"/>
    <cellStyle name="Normal 35 3" xfId="30341" xr:uid="{00000000-0005-0000-0000-000085760000}"/>
    <cellStyle name="Normal 35 3 2" xfId="30342" xr:uid="{00000000-0005-0000-0000-000086760000}"/>
    <cellStyle name="Normal 35 3 3" xfId="30343" xr:uid="{00000000-0005-0000-0000-000087760000}"/>
    <cellStyle name="Normal 35 3 4" xfId="30344" xr:uid="{00000000-0005-0000-0000-000088760000}"/>
    <cellStyle name="Normal 35 3 5" xfId="30345" xr:uid="{00000000-0005-0000-0000-000089760000}"/>
    <cellStyle name="Normal 35 4" xfId="30346" xr:uid="{00000000-0005-0000-0000-00008A760000}"/>
    <cellStyle name="Normal 35 5" xfId="30347" xr:uid="{00000000-0005-0000-0000-00008B760000}"/>
    <cellStyle name="Normal 35 6" xfId="30348" xr:uid="{00000000-0005-0000-0000-00008C760000}"/>
    <cellStyle name="Normal 35 7" xfId="30349" xr:uid="{00000000-0005-0000-0000-00008D760000}"/>
    <cellStyle name="Normal 35 8" xfId="30350" xr:uid="{00000000-0005-0000-0000-00008E760000}"/>
    <cellStyle name="Normal 35 9" xfId="30351" xr:uid="{00000000-0005-0000-0000-00008F760000}"/>
    <cellStyle name="Normal 36" xfId="30352" xr:uid="{00000000-0005-0000-0000-000090760000}"/>
    <cellStyle name="Normal 36 2" xfId="30353" xr:uid="{00000000-0005-0000-0000-000091760000}"/>
    <cellStyle name="Normal 36 3" xfId="30354" xr:uid="{00000000-0005-0000-0000-000092760000}"/>
    <cellStyle name="Normal 36 4" xfId="30355" xr:uid="{00000000-0005-0000-0000-000093760000}"/>
    <cellStyle name="Normal 37" xfId="30356" xr:uid="{00000000-0005-0000-0000-000094760000}"/>
    <cellStyle name="Normal 37 10" xfId="30357" xr:uid="{00000000-0005-0000-0000-000095760000}"/>
    <cellStyle name="Normal 37 11" xfId="30358" xr:uid="{00000000-0005-0000-0000-000096760000}"/>
    <cellStyle name="Normal 37 12" xfId="30359" xr:uid="{00000000-0005-0000-0000-000097760000}"/>
    <cellStyle name="Normal 37 13" xfId="30360" xr:uid="{00000000-0005-0000-0000-000098760000}"/>
    <cellStyle name="Normal 37 14" xfId="30361" xr:uid="{00000000-0005-0000-0000-000099760000}"/>
    <cellStyle name="Normal 37 15" xfId="30362" xr:uid="{00000000-0005-0000-0000-00009A760000}"/>
    <cellStyle name="Normal 37 16" xfId="30363" xr:uid="{00000000-0005-0000-0000-00009B760000}"/>
    <cellStyle name="Normal 37 17" xfId="30364" xr:uid="{00000000-0005-0000-0000-00009C760000}"/>
    <cellStyle name="Normal 37 18" xfId="30365" xr:uid="{00000000-0005-0000-0000-00009D760000}"/>
    <cellStyle name="Normal 37 19" xfId="30366" xr:uid="{00000000-0005-0000-0000-00009E760000}"/>
    <cellStyle name="Normal 37 2" xfId="30367" xr:uid="{00000000-0005-0000-0000-00009F760000}"/>
    <cellStyle name="Normal 37 2 2" xfId="30368" xr:uid="{00000000-0005-0000-0000-0000A0760000}"/>
    <cellStyle name="Normal 37 20" xfId="30369" xr:uid="{00000000-0005-0000-0000-0000A1760000}"/>
    <cellStyle name="Normal 37 21" xfId="30370" xr:uid="{00000000-0005-0000-0000-0000A2760000}"/>
    <cellStyle name="Normal 37 22" xfId="30371" xr:uid="{00000000-0005-0000-0000-0000A3760000}"/>
    <cellStyle name="Normal 37 23" xfId="30372" xr:uid="{00000000-0005-0000-0000-0000A4760000}"/>
    <cellStyle name="Normal 37 24" xfId="30373" xr:uid="{00000000-0005-0000-0000-0000A5760000}"/>
    <cellStyle name="Normal 37 25" xfId="30374" xr:uid="{00000000-0005-0000-0000-0000A6760000}"/>
    <cellStyle name="Normal 37 26" xfId="30375" xr:uid="{00000000-0005-0000-0000-0000A7760000}"/>
    <cellStyle name="Normal 37 3" xfId="30376" xr:uid="{00000000-0005-0000-0000-0000A8760000}"/>
    <cellStyle name="Normal 37 3 2" xfId="30377" xr:uid="{00000000-0005-0000-0000-0000A9760000}"/>
    <cellStyle name="Normal 37 4" xfId="30378" xr:uid="{00000000-0005-0000-0000-0000AA760000}"/>
    <cellStyle name="Normal 37 4 2" xfId="30379" xr:uid="{00000000-0005-0000-0000-0000AB760000}"/>
    <cellStyle name="Normal 37 5" xfId="30380" xr:uid="{00000000-0005-0000-0000-0000AC760000}"/>
    <cellStyle name="Normal 37 5 2" xfId="30381" xr:uid="{00000000-0005-0000-0000-0000AD760000}"/>
    <cellStyle name="Normal 37 6" xfId="30382" xr:uid="{00000000-0005-0000-0000-0000AE760000}"/>
    <cellStyle name="Normal 37 7" xfId="30383" xr:uid="{00000000-0005-0000-0000-0000AF760000}"/>
    <cellStyle name="Normal 37 8" xfId="30384" xr:uid="{00000000-0005-0000-0000-0000B0760000}"/>
    <cellStyle name="Normal 37 9" xfId="30385" xr:uid="{00000000-0005-0000-0000-0000B1760000}"/>
    <cellStyle name="Normal 38" xfId="30386" xr:uid="{00000000-0005-0000-0000-0000B2760000}"/>
    <cellStyle name="Normal 38 10" xfId="30387" xr:uid="{00000000-0005-0000-0000-0000B3760000}"/>
    <cellStyle name="Normal 38 11" xfId="30388" xr:uid="{00000000-0005-0000-0000-0000B4760000}"/>
    <cellStyle name="Normal 38 12" xfId="30389" xr:uid="{00000000-0005-0000-0000-0000B5760000}"/>
    <cellStyle name="Normal 38 13" xfId="30390" xr:uid="{00000000-0005-0000-0000-0000B6760000}"/>
    <cellStyle name="Normal 38 14" xfId="30391" xr:uid="{00000000-0005-0000-0000-0000B7760000}"/>
    <cellStyle name="Normal 38 15" xfId="30392" xr:uid="{00000000-0005-0000-0000-0000B8760000}"/>
    <cellStyle name="Normal 38 16" xfId="30393" xr:uid="{00000000-0005-0000-0000-0000B9760000}"/>
    <cellStyle name="Normal 38 17" xfId="30394" xr:uid="{00000000-0005-0000-0000-0000BA760000}"/>
    <cellStyle name="Normal 38 18" xfId="30395" xr:uid="{00000000-0005-0000-0000-0000BB760000}"/>
    <cellStyle name="Normal 38 19" xfId="30396" xr:uid="{00000000-0005-0000-0000-0000BC760000}"/>
    <cellStyle name="Normal 38 2" xfId="30397" xr:uid="{00000000-0005-0000-0000-0000BD760000}"/>
    <cellStyle name="Normal 38 2 2" xfId="30398" xr:uid="{00000000-0005-0000-0000-0000BE760000}"/>
    <cellStyle name="Normal 38 20" xfId="30399" xr:uid="{00000000-0005-0000-0000-0000BF760000}"/>
    <cellStyle name="Normal 38 21" xfId="30400" xr:uid="{00000000-0005-0000-0000-0000C0760000}"/>
    <cellStyle name="Normal 38 22" xfId="30401" xr:uid="{00000000-0005-0000-0000-0000C1760000}"/>
    <cellStyle name="Normal 38 23" xfId="30402" xr:uid="{00000000-0005-0000-0000-0000C2760000}"/>
    <cellStyle name="Normal 38 24" xfId="30403" xr:uid="{00000000-0005-0000-0000-0000C3760000}"/>
    <cellStyle name="Normal 38 25" xfId="30404" xr:uid="{00000000-0005-0000-0000-0000C4760000}"/>
    <cellStyle name="Normal 38 26" xfId="30405" xr:uid="{00000000-0005-0000-0000-0000C5760000}"/>
    <cellStyle name="Normal 38 3" xfId="30406" xr:uid="{00000000-0005-0000-0000-0000C6760000}"/>
    <cellStyle name="Normal 38 3 2" xfId="30407" xr:uid="{00000000-0005-0000-0000-0000C7760000}"/>
    <cellStyle name="Normal 38 4" xfId="30408" xr:uid="{00000000-0005-0000-0000-0000C8760000}"/>
    <cellStyle name="Normal 38 4 2" xfId="30409" xr:uid="{00000000-0005-0000-0000-0000C9760000}"/>
    <cellStyle name="Normal 38 5" xfId="30410" xr:uid="{00000000-0005-0000-0000-0000CA760000}"/>
    <cellStyle name="Normal 38 5 2" xfId="30411" xr:uid="{00000000-0005-0000-0000-0000CB760000}"/>
    <cellStyle name="Normal 38 6" xfId="30412" xr:uid="{00000000-0005-0000-0000-0000CC760000}"/>
    <cellStyle name="Normal 38 7" xfId="30413" xr:uid="{00000000-0005-0000-0000-0000CD760000}"/>
    <cellStyle name="Normal 38 8" xfId="30414" xr:uid="{00000000-0005-0000-0000-0000CE760000}"/>
    <cellStyle name="Normal 38 9" xfId="30415" xr:uid="{00000000-0005-0000-0000-0000CF760000}"/>
    <cellStyle name="Normal 39" xfId="30416" xr:uid="{00000000-0005-0000-0000-0000D0760000}"/>
    <cellStyle name="Normal 39 10" xfId="30417" xr:uid="{00000000-0005-0000-0000-0000D1760000}"/>
    <cellStyle name="Normal 39 11" xfId="30418" xr:uid="{00000000-0005-0000-0000-0000D2760000}"/>
    <cellStyle name="Normal 39 12" xfId="30419" xr:uid="{00000000-0005-0000-0000-0000D3760000}"/>
    <cellStyle name="Normal 39 13" xfId="30420" xr:uid="{00000000-0005-0000-0000-0000D4760000}"/>
    <cellStyle name="Normal 39 14" xfId="30421" xr:uid="{00000000-0005-0000-0000-0000D5760000}"/>
    <cellStyle name="Normal 39 15" xfId="30422" xr:uid="{00000000-0005-0000-0000-0000D6760000}"/>
    <cellStyle name="Normal 39 16" xfId="30423" xr:uid="{00000000-0005-0000-0000-0000D7760000}"/>
    <cellStyle name="Normal 39 17" xfId="30424" xr:uid="{00000000-0005-0000-0000-0000D8760000}"/>
    <cellStyle name="Normal 39 18" xfId="30425" xr:uid="{00000000-0005-0000-0000-0000D9760000}"/>
    <cellStyle name="Normal 39 19" xfId="30426" xr:uid="{00000000-0005-0000-0000-0000DA760000}"/>
    <cellStyle name="Normal 39 2" xfId="30427" xr:uid="{00000000-0005-0000-0000-0000DB760000}"/>
    <cellStyle name="Normal 39 2 2" xfId="30428" xr:uid="{00000000-0005-0000-0000-0000DC760000}"/>
    <cellStyle name="Normal 39 20" xfId="30429" xr:uid="{00000000-0005-0000-0000-0000DD760000}"/>
    <cellStyle name="Normal 39 21" xfId="30430" xr:uid="{00000000-0005-0000-0000-0000DE760000}"/>
    <cellStyle name="Normal 39 22" xfId="30431" xr:uid="{00000000-0005-0000-0000-0000DF760000}"/>
    <cellStyle name="Normal 39 23" xfId="30432" xr:uid="{00000000-0005-0000-0000-0000E0760000}"/>
    <cellStyle name="Normal 39 24" xfId="30433" xr:uid="{00000000-0005-0000-0000-0000E1760000}"/>
    <cellStyle name="Normal 39 25" xfId="30434" xr:uid="{00000000-0005-0000-0000-0000E2760000}"/>
    <cellStyle name="Normal 39 26" xfId="30435" xr:uid="{00000000-0005-0000-0000-0000E3760000}"/>
    <cellStyle name="Normal 39 3" xfId="30436" xr:uid="{00000000-0005-0000-0000-0000E4760000}"/>
    <cellStyle name="Normal 39 3 2" xfId="30437" xr:uid="{00000000-0005-0000-0000-0000E5760000}"/>
    <cellStyle name="Normal 39 4" xfId="30438" xr:uid="{00000000-0005-0000-0000-0000E6760000}"/>
    <cellStyle name="Normal 39 4 2" xfId="30439" xr:uid="{00000000-0005-0000-0000-0000E7760000}"/>
    <cellStyle name="Normal 39 5" xfId="30440" xr:uid="{00000000-0005-0000-0000-0000E8760000}"/>
    <cellStyle name="Normal 39 5 2" xfId="30441" xr:uid="{00000000-0005-0000-0000-0000E9760000}"/>
    <cellStyle name="Normal 39 6" xfId="30442" xr:uid="{00000000-0005-0000-0000-0000EA760000}"/>
    <cellStyle name="Normal 39 7" xfId="30443" xr:uid="{00000000-0005-0000-0000-0000EB760000}"/>
    <cellStyle name="Normal 39 8" xfId="30444" xr:uid="{00000000-0005-0000-0000-0000EC760000}"/>
    <cellStyle name="Normal 39 9" xfId="30445" xr:uid="{00000000-0005-0000-0000-0000ED760000}"/>
    <cellStyle name="Normal 4" xfId="436" xr:uid="{00000000-0005-0000-0000-0000B4010000}"/>
    <cellStyle name="Normal 4 10" xfId="30446" xr:uid="{00000000-0005-0000-0000-0000EE760000}"/>
    <cellStyle name="Normal 4 10 2" xfId="30447" xr:uid="{00000000-0005-0000-0000-0000EF760000}"/>
    <cellStyle name="Normal 4 10 3" xfId="30448" xr:uid="{00000000-0005-0000-0000-0000F0760000}"/>
    <cellStyle name="Normal 4 10 4" xfId="30449" xr:uid="{00000000-0005-0000-0000-0000F1760000}"/>
    <cellStyle name="Normal 4 10 5" xfId="30450" xr:uid="{00000000-0005-0000-0000-0000F2760000}"/>
    <cellStyle name="Normal 4 10_Enlaces" xfId="30451" xr:uid="{00000000-0005-0000-0000-0000F3760000}"/>
    <cellStyle name="Normal 4 100" xfId="30452" xr:uid="{00000000-0005-0000-0000-0000F4760000}"/>
    <cellStyle name="Normal 4 100 2" xfId="30453" xr:uid="{00000000-0005-0000-0000-0000F5760000}"/>
    <cellStyle name="Normal 4 100 3" xfId="30454" xr:uid="{00000000-0005-0000-0000-0000F6760000}"/>
    <cellStyle name="Normal 4 101" xfId="30455" xr:uid="{00000000-0005-0000-0000-0000F7760000}"/>
    <cellStyle name="Normal 4 101 2" xfId="30456" xr:uid="{00000000-0005-0000-0000-0000F8760000}"/>
    <cellStyle name="Normal 4 101 3" xfId="30457" xr:uid="{00000000-0005-0000-0000-0000F9760000}"/>
    <cellStyle name="Normal 4 102" xfId="30458" xr:uid="{00000000-0005-0000-0000-0000FA760000}"/>
    <cellStyle name="Normal 4 102 2" xfId="30459" xr:uid="{00000000-0005-0000-0000-0000FB760000}"/>
    <cellStyle name="Normal 4 102 3" xfId="30460" xr:uid="{00000000-0005-0000-0000-0000FC760000}"/>
    <cellStyle name="Normal 4 103" xfId="30461" xr:uid="{00000000-0005-0000-0000-0000FD760000}"/>
    <cellStyle name="Normal 4 103 2" xfId="30462" xr:uid="{00000000-0005-0000-0000-0000FE760000}"/>
    <cellStyle name="Normal 4 103 3" xfId="30463" xr:uid="{00000000-0005-0000-0000-0000FF760000}"/>
    <cellStyle name="Normal 4 104" xfId="30464" xr:uid="{00000000-0005-0000-0000-000000770000}"/>
    <cellStyle name="Normal 4 104 2" xfId="30465" xr:uid="{00000000-0005-0000-0000-000001770000}"/>
    <cellStyle name="Normal 4 104 3" xfId="30466" xr:uid="{00000000-0005-0000-0000-000002770000}"/>
    <cellStyle name="Normal 4 105" xfId="30467" xr:uid="{00000000-0005-0000-0000-000003770000}"/>
    <cellStyle name="Normal 4 105 2" xfId="30468" xr:uid="{00000000-0005-0000-0000-000004770000}"/>
    <cellStyle name="Normal 4 105 3" xfId="30469" xr:uid="{00000000-0005-0000-0000-000005770000}"/>
    <cellStyle name="Normal 4 106" xfId="30470" xr:uid="{00000000-0005-0000-0000-000006770000}"/>
    <cellStyle name="Normal 4 106 2" xfId="30471" xr:uid="{00000000-0005-0000-0000-000007770000}"/>
    <cellStyle name="Normal 4 106 3" xfId="30472" xr:uid="{00000000-0005-0000-0000-000008770000}"/>
    <cellStyle name="Normal 4 107" xfId="30473" xr:uid="{00000000-0005-0000-0000-000009770000}"/>
    <cellStyle name="Normal 4 107 2" xfId="30474" xr:uid="{00000000-0005-0000-0000-00000A770000}"/>
    <cellStyle name="Normal 4 107 3" xfId="30475" xr:uid="{00000000-0005-0000-0000-00000B770000}"/>
    <cellStyle name="Normal 4 108" xfId="30476" xr:uid="{00000000-0005-0000-0000-00000C770000}"/>
    <cellStyle name="Normal 4 108 2" xfId="30477" xr:uid="{00000000-0005-0000-0000-00000D770000}"/>
    <cellStyle name="Normal 4 108 3" xfId="30478" xr:uid="{00000000-0005-0000-0000-00000E770000}"/>
    <cellStyle name="Normal 4 109" xfId="30479" xr:uid="{00000000-0005-0000-0000-00000F770000}"/>
    <cellStyle name="Normal 4 109 2" xfId="30480" xr:uid="{00000000-0005-0000-0000-000010770000}"/>
    <cellStyle name="Normal 4 109 3" xfId="30481" xr:uid="{00000000-0005-0000-0000-000011770000}"/>
    <cellStyle name="Normal 4 11" xfId="30482" xr:uid="{00000000-0005-0000-0000-000012770000}"/>
    <cellStyle name="Normal 4 11 2" xfId="30483" xr:uid="{00000000-0005-0000-0000-000013770000}"/>
    <cellStyle name="Normal 4 11 3" xfId="30484" xr:uid="{00000000-0005-0000-0000-000014770000}"/>
    <cellStyle name="Normal 4 11 4" xfId="30485" xr:uid="{00000000-0005-0000-0000-000015770000}"/>
    <cellStyle name="Normal 4 11 5" xfId="30486" xr:uid="{00000000-0005-0000-0000-000016770000}"/>
    <cellStyle name="Normal 4 11_Enlaces" xfId="30487" xr:uid="{00000000-0005-0000-0000-000017770000}"/>
    <cellStyle name="Normal 4 110" xfId="30488" xr:uid="{00000000-0005-0000-0000-000018770000}"/>
    <cellStyle name="Normal 4 110 2" xfId="30489" xr:uid="{00000000-0005-0000-0000-000019770000}"/>
    <cellStyle name="Normal 4 110 3" xfId="30490" xr:uid="{00000000-0005-0000-0000-00001A770000}"/>
    <cellStyle name="Normal 4 111" xfId="30491" xr:uid="{00000000-0005-0000-0000-00001B770000}"/>
    <cellStyle name="Normal 4 111 2" xfId="30492" xr:uid="{00000000-0005-0000-0000-00001C770000}"/>
    <cellStyle name="Normal 4 111 3" xfId="30493" xr:uid="{00000000-0005-0000-0000-00001D770000}"/>
    <cellStyle name="Normal 4 112" xfId="30494" xr:uid="{00000000-0005-0000-0000-00001E770000}"/>
    <cellStyle name="Normal 4 112 2" xfId="30495" xr:uid="{00000000-0005-0000-0000-00001F770000}"/>
    <cellStyle name="Normal 4 112 3" xfId="30496" xr:uid="{00000000-0005-0000-0000-000020770000}"/>
    <cellStyle name="Normal 4 113" xfId="30497" xr:uid="{00000000-0005-0000-0000-000021770000}"/>
    <cellStyle name="Normal 4 113 2" xfId="30498" xr:uid="{00000000-0005-0000-0000-000022770000}"/>
    <cellStyle name="Normal 4 113 3" xfId="30499" xr:uid="{00000000-0005-0000-0000-000023770000}"/>
    <cellStyle name="Normal 4 114" xfId="30500" xr:uid="{00000000-0005-0000-0000-000024770000}"/>
    <cellStyle name="Normal 4 114 2" xfId="30501" xr:uid="{00000000-0005-0000-0000-000025770000}"/>
    <cellStyle name="Normal 4 114 3" xfId="30502" xr:uid="{00000000-0005-0000-0000-000026770000}"/>
    <cellStyle name="Normal 4 115" xfId="30503" xr:uid="{00000000-0005-0000-0000-000027770000}"/>
    <cellStyle name="Normal 4 115 2" xfId="30504" xr:uid="{00000000-0005-0000-0000-000028770000}"/>
    <cellStyle name="Normal 4 115 3" xfId="30505" xr:uid="{00000000-0005-0000-0000-000029770000}"/>
    <cellStyle name="Normal 4 116" xfId="30506" xr:uid="{00000000-0005-0000-0000-00002A770000}"/>
    <cellStyle name="Normal 4 116 2" xfId="30507" xr:uid="{00000000-0005-0000-0000-00002B770000}"/>
    <cellStyle name="Normal 4 116 3" xfId="30508" xr:uid="{00000000-0005-0000-0000-00002C770000}"/>
    <cellStyle name="Normal 4 117" xfId="30509" xr:uid="{00000000-0005-0000-0000-00002D770000}"/>
    <cellStyle name="Normal 4 117 2" xfId="30510" xr:uid="{00000000-0005-0000-0000-00002E770000}"/>
    <cellStyle name="Normal 4 117 3" xfId="30511" xr:uid="{00000000-0005-0000-0000-00002F770000}"/>
    <cellStyle name="Normal 4 118" xfId="30512" xr:uid="{00000000-0005-0000-0000-000030770000}"/>
    <cellStyle name="Normal 4 118 2" xfId="30513" xr:uid="{00000000-0005-0000-0000-000031770000}"/>
    <cellStyle name="Normal 4 118 3" xfId="30514" xr:uid="{00000000-0005-0000-0000-000032770000}"/>
    <cellStyle name="Normal 4 119" xfId="30515" xr:uid="{00000000-0005-0000-0000-000033770000}"/>
    <cellStyle name="Normal 4 119 2" xfId="30516" xr:uid="{00000000-0005-0000-0000-000034770000}"/>
    <cellStyle name="Normal 4 119 3" xfId="30517" xr:uid="{00000000-0005-0000-0000-000035770000}"/>
    <cellStyle name="Normal 4 12" xfId="30518" xr:uid="{00000000-0005-0000-0000-000036770000}"/>
    <cellStyle name="Normal 4 12 2" xfId="30519" xr:uid="{00000000-0005-0000-0000-000037770000}"/>
    <cellStyle name="Normal 4 12 3" xfId="30520" xr:uid="{00000000-0005-0000-0000-000038770000}"/>
    <cellStyle name="Normal 4 12 4" xfId="30521" xr:uid="{00000000-0005-0000-0000-000039770000}"/>
    <cellStyle name="Normal 4 12 5" xfId="30522" xr:uid="{00000000-0005-0000-0000-00003A770000}"/>
    <cellStyle name="Normal 4 12_Enlaces" xfId="30523" xr:uid="{00000000-0005-0000-0000-00003B770000}"/>
    <cellStyle name="Normal 4 120" xfId="30524" xr:uid="{00000000-0005-0000-0000-00003C770000}"/>
    <cellStyle name="Normal 4 120 2" xfId="30525" xr:uid="{00000000-0005-0000-0000-00003D770000}"/>
    <cellStyle name="Normal 4 120 3" xfId="30526" xr:uid="{00000000-0005-0000-0000-00003E770000}"/>
    <cellStyle name="Normal 4 121" xfId="30527" xr:uid="{00000000-0005-0000-0000-00003F770000}"/>
    <cellStyle name="Normal 4 121 2" xfId="30528" xr:uid="{00000000-0005-0000-0000-000040770000}"/>
    <cellStyle name="Normal 4 121 3" xfId="30529" xr:uid="{00000000-0005-0000-0000-000041770000}"/>
    <cellStyle name="Normal 4 122" xfId="30530" xr:uid="{00000000-0005-0000-0000-000042770000}"/>
    <cellStyle name="Normal 4 122 2" xfId="30531" xr:uid="{00000000-0005-0000-0000-000043770000}"/>
    <cellStyle name="Normal 4 122 3" xfId="30532" xr:uid="{00000000-0005-0000-0000-000044770000}"/>
    <cellStyle name="Normal 4 123" xfId="30533" xr:uid="{00000000-0005-0000-0000-000045770000}"/>
    <cellStyle name="Normal 4 123 2" xfId="30534" xr:uid="{00000000-0005-0000-0000-000046770000}"/>
    <cellStyle name="Normal 4 123 3" xfId="30535" xr:uid="{00000000-0005-0000-0000-000047770000}"/>
    <cellStyle name="Normal 4 124" xfId="30536" xr:uid="{00000000-0005-0000-0000-000048770000}"/>
    <cellStyle name="Normal 4 125" xfId="30537" xr:uid="{00000000-0005-0000-0000-000049770000}"/>
    <cellStyle name="Normal 4 126" xfId="30538" xr:uid="{00000000-0005-0000-0000-00004A770000}"/>
    <cellStyle name="Normal 4 127" xfId="30539" xr:uid="{00000000-0005-0000-0000-00004B770000}"/>
    <cellStyle name="Normal 4 128" xfId="30540" xr:uid="{00000000-0005-0000-0000-00004C770000}"/>
    <cellStyle name="Normal 4 129" xfId="30541" xr:uid="{00000000-0005-0000-0000-00004D770000}"/>
    <cellStyle name="Normal 4 13" xfId="30542" xr:uid="{00000000-0005-0000-0000-00004E770000}"/>
    <cellStyle name="Normal 4 13 2" xfId="30543" xr:uid="{00000000-0005-0000-0000-00004F770000}"/>
    <cellStyle name="Normal 4 13 3" xfId="30544" xr:uid="{00000000-0005-0000-0000-000050770000}"/>
    <cellStyle name="Normal 4 13 4" xfId="30545" xr:uid="{00000000-0005-0000-0000-000051770000}"/>
    <cellStyle name="Normal 4 13 5" xfId="30546" xr:uid="{00000000-0005-0000-0000-000052770000}"/>
    <cellStyle name="Normal 4 13_Enlaces" xfId="30547" xr:uid="{00000000-0005-0000-0000-000053770000}"/>
    <cellStyle name="Normal 4 130" xfId="30548" xr:uid="{00000000-0005-0000-0000-000054770000}"/>
    <cellStyle name="Normal 4 131" xfId="30549" xr:uid="{00000000-0005-0000-0000-000055770000}"/>
    <cellStyle name="Normal 4 131 2" xfId="30550" xr:uid="{00000000-0005-0000-0000-000056770000}"/>
    <cellStyle name="Normal 4 132" xfId="30551" xr:uid="{00000000-0005-0000-0000-000057770000}"/>
    <cellStyle name="Normal 4 132 2" xfId="30552" xr:uid="{00000000-0005-0000-0000-000058770000}"/>
    <cellStyle name="Normal 4 133" xfId="30553" xr:uid="{00000000-0005-0000-0000-000059770000}"/>
    <cellStyle name="Normal 4 133 2" xfId="30554" xr:uid="{00000000-0005-0000-0000-00005A770000}"/>
    <cellStyle name="Normal 4 134" xfId="30555" xr:uid="{00000000-0005-0000-0000-00005B770000}"/>
    <cellStyle name="Normal 4 134 2" xfId="30556" xr:uid="{00000000-0005-0000-0000-00005C770000}"/>
    <cellStyle name="Normal 4 135" xfId="30557" xr:uid="{00000000-0005-0000-0000-00005D770000}"/>
    <cellStyle name="Normal 4 135 2" xfId="30558" xr:uid="{00000000-0005-0000-0000-00005E770000}"/>
    <cellStyle name="Normal 4 136" xfId="30559" xr:uid="{00000000-0005-0000-0000-00005F770000}"/>
    <cellStyle name="Normal 4 136 2" xfId="30560" xr:uid="{00000000-0005-0000-0000-000060770000}"/>
    <cellStyle name="Normal 4 137" xfId="30561" xr:uid="{00000000-0005-0000-0000-000061770000}"/>
    <cellStyle name="Normal 4 137 2" xfId="30562" xr:uid="{00000000-0005-0000-0000-000062770000}"/>
    <cellStyle name="Normal 4 138" xfId="30563" xr:uid="{00000000-0005-0000-0000-000063770000}"/>
    <cellStyle name="Normal 4 138 2" xfId="30564" xr:uid="{00000000-0005-0000-0000-000064770000}"/>
    <cellStyle name="Normal 4 139" xfId="30565" xr:uid="{00000000-0005-0000-0000-000065770000}"/>
    <cellStyle name="Normal 4 139 2" xfId="30566" xr:uid="{00000000-0005-0000-0000-000066770000}"/>
    <cellStyle name="Normal 4 14" xfId="30567" xr:uid="{00000000-0005-0000-0000-000067770000}"/>
    <cellStyle name="Normal 4 14 2" xfId="30568" xr:uid="{00000000-0005-0000-0000-000068770000}"/>
    <cellStyle name="Normal 4 14 3" xfId="30569" xr:uid="{00000000-0005-0000-0000-000069770000}"/>
    <cellStyle name="Normal 4 14 4" xfId="30570" xr:uid="{00000000-0005-0000-0000-00006A770000}"/>
    <cellStyle name="Normal 4 14 5" xfId="30571" xr:uid="{00000000-0005-0000-0000-00006B770000}"/>
    <cellStyle name="Normal 4 14_Enlaces" xfId="30572" xr:uid="{00000000-0005-0000-0000-00006C770000}"/>
    <cellStyle name="Normal 4 140" xfId="30573" xr:uid="{00000000-0005-0000-0000-00006D770000}"/>
    <cellStyle name="Normal 4 140 2" xfId="30574" xr:uid="{00000000-0005-0000-0000-00006E770000}"/>
    <cellStyle name="Normal 4 141" xfId="30575" xr:uid="{00000000-0005-0000-0000-00006F770000}"/>
    <cellStyle name="Normal 4 141 2" xfId="30576" xr:uid="{00000000-0005-0000-0000-000070770000}"/>
    <cellStyle name="Normal 4 142" xfId="30577" xr:uid="{00000000-0005-0000-0000-000071770000}"/>
    <cellStyle name="Normal 4 142 2" xfId="30578" xr:uid="{00000000-0005-0000-0000-000072770000}"/>
    <cellStyle name="Normal 4 143" xfId="30579" xr:uid="{00000000-0005-0000-0000-000073770000}"/>
    <cellStyle name="Normal 4 143 2" xfId="30580" xr:uid="{00000000-0005-0000-0000-000074770000}"/>
    <cellStyle name="Normal 4 144" xfId="30581" xr:uid="{00000000-0005-0000-0000-000075770000}"/>
    <cellStyle name="Normal 4 144 2" xfId="30582" xr:uid="{00000000-0005-0000-0000-000076770000}"/>
    <cellStyle name="Normal 4 145" xfId="30583" xr:uid="{00000000-0005-0000-0000-000077770000}"/>
    <cellStyle name="Normal 4 145 2" xfId="30584" xr:uid="{00000000-0005-0000-0000-000078770000}"/>
    <cellStyle name="Normal 4 146" xfId="30585" xr:uid="{00000000-0005-0000-0000-000079770000}"/>
    <cellStyle name="Normal 4 146 2" xfId="30586" xr:uid="{00000000-0005-0000-0000-00007A770000}"/>
    <cellStyle name="Normal 4 147" xfId="30587" xr:uid="{00000000-0005-0000-0000-00007B770000}"/>
    <cellStyle name="Normal 4 147 2" xfId="30588" xr:uid="{00000000-0005-0000-0000-00007C770000}"/>
    <cellStyle name="Normal 4 148" xfId="30589" xr:uid="{00000000-0005-0000-0000-00007D770000}"/>
    <cellStyle name="Normal 4 148 2" xfId="30590" xr:uid="{00000000-0005-0000-0000-00007E770000}"/>
    <cellStyle name="Normal 4 148 3" xfId="30591" xr:uid="{00000000-0005-0000-0000-00007F770000}"/>
    <cellStyle name="Normal 4 149" xfId="30592" xr:uid="{00000000-0005-0000-0000-000080770000}"/>
    <cellStyle name="Normal 4 149 2" xfId="30593" xr:uid="{00000000-0005-0000-0000-000081770000}"/>
    <cellStyle name="Normal 4 149 3" xfId="30594" xr:uid="{00000000-0005-0000-0000-000082770000}"/>
    <cellStyle name="Normal 4 15" xfId="30595" xr:uid="{00000000-0005-0000-0000-000083770000}"/>
    <cellStyle name="Normal 4 15 2" xfId="30596" xr:uid="{00000000-0005-0000-0000-000084770000}"/>
    <cellStyle name="Normal 4 15 3" xfId="30597" xr:uid="{00000000-0005-0000-0000-000085770000}"/>
    <cellStyle name="Normal 4 15 4" xfId="30598" xr:uid="{00000000-0005-0000-0000-000086770000}"/>
    <cellStyle name="Normal 4 15 5" xfId="30599" xr:uid="{00000000-0005-0000-0000-000087770000}"/>
    <cellStyle name="Normal 4 15_Enlaces" xfId="30600" xr:uid="{00000000-0005-0000-0000-000088770000}"/>
    <cellStyle name="Normal 4 150" xfId="30601" xr:uid="{00000000-0005-0000-0000-000089770000}"/>
    <cellStyle name="Normal 4 150 2" xfId="30602" xr:uid="{00000000-0005-0000-0000-00008A770000}"/>
    <cellStyle name="Normal 4 150 3" xfId="30603" xr:uid="{00000000-0005-0000-0000-00008B770000}"/>
    <cellStyle name="Normal 4 151" xfId="30604" xr:uid="{00000000-0005-0000-0000-00008C770000}"/>
    <cellStyle name="Normal 4 151 2" xfId="30605" xr:uid="{00000000-0005-0000-0000-00008D770000}"/>
    <cellStyle name="Normal 4 151 3" xfId="30606" xr:uid="{00000000-0005-0000-0000-00008E770000}"/>
    <cellStyle name="Normal 4 152" xfId="30607" xr:uid="{00000000-0005-0000-0000-00008F770000}"/>
    <cellStyle name="Normal 4 152 2" xfId="30608" xr:uid="{00000000-0005-0000-0000-000090770000}"/>
    <cellStyle name="Normal 4 152 3" xfId="30609" xr:uid="{00000000-0005-0000-0000-000091770000}"/>
    <cellStyle name="Normal 4 153" xfId="30610" xr:uid="{00000000-0005-0000-0000-000092770000}"/>
    <cellStyle name="Normal 4 153 2" xfId="30611" xr:uid="{00000000-0005-0000-0000-000093770000}"/>
    <cellStyle name="Normal 4 154" xfId="30612" xr:uid="{00000000-0005-0000-0000-000094770000}"/>
    <cellStyle name="Normal 4 155" xfId="30613" xr:uid="{00000000-0005-0000-0000-000095770000}"/>
    <cellStyle name="Normal 4 156" xfId="30614" xr:uid="{00000000-0005-0000-0000-000096770000}"/>
    <cellStyle name="Normal 4 157" xfId="30615" xr:uid="{00000000-0005-0000-0000-000097770000}"/>
    <cellStyle name="Normal 4 158" xfId="30616" xr:uid="{00000000-0005-0000-0000-000098770000}"/>
    <cellStyle name="Normal 4 159" xfId="30617" xr:uid="{00000000-0005-0000-0000-000099770000}"/>
    <cellStyle name="Normal 4 16" xfId="30618" xr:uid="{00000000-0005-0000-0000-00009A770000}"/>
    <cellStyle name="Normal 4 16 2" xfId="30619" xr:uid="{00000000-0005-0000-0000-00009B770000}"/>
    <cellStyle name="Normal 4 16 3" xfId="30620" xr:uid="{00000000-0005-0000-0000-00009C770000}"/>
    <cellStyle name="Normal 4 16 4" xfId="30621" xr:uid="{00000000-0005-0000-0000-00009D770000}"/>
    <cellStyle name="Normal 4 16 5" xfId="30622" xr:uid="{00000000-0005-0000-0000-00009E770000}"/>
    <cellStyle name="Normal 4 16_Enlaces" xfId="30623" xr:uid="{00000000-0005-0000-0000-00009F770000}"/>
    <cellStyle name="Normal 4 160" xfId="30624" xr:uid="{00000000-0005-0000-0000-0000A0770000}"/>
    <cellStyle name="Normal 4 161" xfId="30625" xr:uid="{00000000-0005-0000-0000-0000A1770000}"/>
    <cellStyle name="Normal 4 162" xfId="30626" xr:uid="{00000000-0005-0000-0000-0000A2770000}"/>
    <cellStyle name="Normal 4 163" xfId="30627" xr:uid="{00000000-0005-0000-0000-0000A3770000}"/>
    <cellStyle name="Normal 4 164" xfId="30628" xr:uid="{00000000-0005-0000-0000-0000A4770000}"/>
    <cellStyle name="Normal 4 165" xfId="30629" xr:uid="{00000000-0005-0000-0000-0000A5770000}"/>
    <cellStyle name="Normal 4 166" xfId="30630" xr:uid="{00000000-0005-0000-0000-0000A6770000}"/>
    <cellStyle name="Normal 4 167" xfId="30631" xr:uid="{00000000-0005-0000-0000-0000A7770000}"/>
    <cellStyle name="Normal 4 168" xfId="30632" xr:uid="{00000000-0005-0000-0000-0000A8770000}"/>
    <cellStyle name="Normal 4 169" xfId="30633" xr:uid="{00000000-0005-0000-0000-0000A9770000}"/>
    <cellStyle name="Normal 4 17" xfId="30634" xr:uid="{00000000-0005-0000-0000-0000AA770000}"/>
    <cellStyle name="Normal 4 17 2" xfId="30635" xr:uid="{00000000-0005-0000-0000-0000AB770000}"/>
    <cellStyle name="Normal 4 17 3" xfId="30636" xr:uid="{00000000-0005-0000-0000-0000AC770000}"/>
    <cellStyle name="Normal 4 17 4" xfId="30637" xr:uid="{00000000-0005-0000-0000-0000AD770000}"/>
    <cellStyle name="Normal 4 17 5" xfId="30638" xr:uid="{00000000-0005-0000-0000-0000AE770000}"/>
    <cellStyle name="Normal 4 17_Enlaces" xfId="30639" xr:uid="{00000000-0005-0000-0000-0000AF770000}"/>
    <cellStyle name="Normal 4 170" xfId="30640" xr:uid="{00000000-0005-0000-0000-0000B0770000}"/>
    <cellStyle name="Normal 4 171" xfId="30641" xr:uid="{00000000-0005-0000-0000-0000B1770000}"/>
    <cellStyle name="Normal 4 18" xfId="30642" xr:uid="{00000000-0005-0000-0000-0000B2770000}"/>
    <cellStyle name="Normal 4 18 2" xfId="30643" xr:uid="{00000000-0005-0000-0000-0000B3770000}"/>
    <cellStyle name="Normal 4 18 3" xfId="30644" xr:uid="{00000000-0005-0000-0000-0000B4770000}"/>
    <cellStyle name="Normal 4 18 4" xfId="30645" xr:uid="{00000000-0005-0000-0000-0000B5770000}"/>
    <cellStyle name="Normal 4 18 5" xfId="30646" xr:uid="{00000000-0005-0000-0000-0000B6770000}"/>
    <cellStyle name="Normal 4 18_Enlaces" xfId="30647" xr:uid="{00000000-0005-0000-0000-0000B7770000}"/>
    <cellStyle name="Normal 4 19" xfId="30648" xr:uid="{00000000-0005-0000-0000-0000B8770000}"/>
    <cellStyle name="Normal 4 19 2" xfId="30649" xr:uid="{00000000-0005-0000-0000-0000B9770000}"/>
    <cellStyle name="Normal 4 19 3" xfId="30650" xr:uid="{00000000-0005-0000-0000-0000BA770000}"/>
    <cellStyle name="Normal 4 19 4" xfId="30651" xr:uid="{00000000-0005-0000-0000-0000BB770000}"/>
    <cellStyle name="Normal 4 19 5" xfId="30652" xr:uid="{00000000-0005-0000-0000-0000BC770000}"/>
    <cellStyle name="Normal 4 19_Enlaces" xfId="30653" xr:uid="{00000000-0005-0000-0000-0000BD770000}"/>
    <cellStyle name="Normal 4 2" xfId="437" xr:uid="{00000000-0005-0000-0000-0000B5010000}"/>
    <cellStyle name="Normal 4 2 10" xfId="30655" xr:uid="{00000000-0005-0000-0000-0000BF770000}"/>
    <cellStyle name="Normal 4 2 10 2" xfId="30656" xr:uid="{00000000-0005-0000-0000-0000C0770000}"/>
    <cellStyle name="Normal 4 2 11" xfId="30657" xr:uid="{00000000-0005-0000-0000-0000C1770000}"/>
    <cellStyle name="Normal 4 2 11 2" xfId="30658" xr:uid="{00000000-0005-0000-0000-0000C2770000}"/>
    <cellStyle name="Normal 4 2 12" xfId="30659" xr:uid="{00000000-0005-0000-0000-0000C3770000}"/>
    <cellStyle name="Normal 4 2 12 2" xfId="30660" xr:uid="{00000000-0005-0000-0000-0000C4770000}"/>
    <cellStyle name="Normal 4 2 13" xfId="30661" xr:uid="{00000000-0005-0000-0000-0000C5770000}"/>
    <cellStyle name="Normal 4 2 13 2" xfId="30662" xr:uid="{00000000-0005-0000-0000-0000C6770000}"/>
    <cellStyle name="Normal 4 2 14" xfId="30663" xr:uid="{00000000-0005-0000-0000-0000C7770000}"/>
    <cellStyle name="Normal 4 2 14 2" xfId="30664" xr:uid="{00000000-0005-0000-0000-0000C8770000}"/>
    <cellStyle name="Normal 4 2 15" xfId="30665" xr:uid="{00000000-0005-0000-0000-0000C9770000}"/>
    <cellStyle name="Normal 4 2 15 2" xfId="30666" xr:uid="{00000000-0005-0000-0000-0000CA770000}"/>
    <cellStyle name="Normal 4 2 16" xfId="30667" xr:uid="{00000000-0005-0000-0000-0000CB770000}"/>
    <cellStyle name="Normal 4 2 16 2" xfId="30668" xr:uid="{00000000-0005-0000-0000-0000CC770000}"/>
    <cellStyle name="Normal 4 2 17" xfId="30669" xr:uid="{00000000-0005-0000-0000-0000CD770000}"/>
    <cellStyle name="Normal 4 2 17 2" xfId="30670" xr:uid="{00000000-0005-0000-0000-0000CE770000}"/>
    <cellStyle name="Normal 4 2 18" xfId="30671" xr:uid="{00000000-0005-0000-0000-0000CF770000}"/>
    <cellStyle name="Normal 4 2 18 2" xfId="30672" xr:uid="{00000000-0005-0000-0000-0000D0770000}"/>
    <cellStyle name="Normal 4 2 19" xfId="30673" xr:uid="{00000000-0005-0000-0000-0000D1770000}"/>
    <cellStyle name="Normal 4 2 19 2" xfId="30674" xr:uid="{00000000-0005-0000-0000-0000D2770000}"/>
    <cellStyle name="Normal 4 2 2" xfId="30675" xr:uid="{00000000-0005-0000-0000-0000D3770000}"/>
    <cellStyle name="Normal 4 2 2 2" xfId="30676" xr:uid="{00000000-0005-0000-0000-0000D4770000}"/>
    <cellStyle name="Normal 4 2 20" xfId="30677" xr:uid="{00000000-0005-0000-0000-0000D5770000}"/>
    <cellStyle name="Normal 4 2 20 2" xfId="30678" xr:uid="{00000000-0005-0000-0000-0000D6770000}"/>
    <cellStyle name="Normal 4 2 21" xfId="30679" xr:uid="{00000000-0005-0000-0000-0000D7770000}"/>
    <cellStyle name="Normal 4 2 21 2" xfId="30680" xr:uid="{00000000-0005-0000-0000-0000D8770000}"/>
    <cellStyle name="Normal 4 2 22" xfId="30681" xr:uid="{00000000-0005-0000-0000-0000D9770000}"/>
    <cellStyle name="Normal 4 2 22 2" xfId="30682" xr:uid="{00000000-0005-0000-0000-0000DA770000}"/>
    <cellStyle name="Normal 4 2 23" xfId="30683" xr:uid="{00000000-0005-0000-0000-0000DB770000}"/>
    <cellStyle name="Normal 4 2 23 2" xfId="30684" xr:uid="{00000000-0005-0000-0000-0000DC770000}"/>
    <cellStyle name="Normal 4 2 24" xfId="30685" xr:uid="{00000000-0005-0000-0000-0000DD770000}"/>
    <cellStyle name="Normal 4 2 25" xfId="30686" xr:uid="{00000000-0005-0000-0000-0000DE770000}"/>
    <cellStyle name="Normal 4 2 26" xfId="30687" xr:uid="{00000000-0005-0000-0000-0000DF770000}"/>
    <cellStyle name="Normal 4 2 27" xfId="30688" xr:uid="{00000000-0005-0000-0000-0000E0770000}"/>
    <cellStyle name="Normal 4 2 28" xfId="30689" xr:uid="{00000000-0005-0000-0000-0000E1770000}"/>
    <cellStyle name="Normal 4 2 29" xfId="30690" xr:uid="{00000000-0005-0000-0000-0000E2770000}"/>
    <cellStyle name="Normal 4 2 3" xfId="30691" xr:uid="{00000000-0005-0000-0000-0000E3770000}"/>
    <cellStyle name="Normal 4 2 3 2" xfId="30692" xr:uid="{00000000-0005-0000-0000-0000E4770000}"/>
    <cellStyle name="Normal 4 2 30" xfId="30693" xr:uid="{00000000-0005-0000-0000-0000E5770000}"/>
    <cellStyle name="Normal 4 2 31" xfId="30694" xr:uid="{00000000-0005-0000-0000-0000E6770000}"/>
    <cellStyle name="Normal 4 2 32" xfId="30695" xr:uid="{00000000-0005-0000-0000-0000E7770000}"/>
    <cellStyle name="Normal 4 2 33" xfId="30696" xr:uid="{00000000-0005-0000-0000-0000E8770000}"/>
    <cellStyle name="Normal 4 2 34" xfId="30697" xr:uid="{00000000-0005-0000-0000-0000E9770000}"/>
    <cellStyle name="Normal 4 2 35" xfId="30698" xr:uid="{00000000-0005-0000-0000-0000EA770000}"/>
    <cellStyle name="Normal 4 2 36" xfId="30699" xr:uid="{00000000-0005-0000-0000-0000EB770000}"/>
    <cellStyle name="Normal 4 2 37" xfId="30700" xr:uid="{00000000-0005-0000-0000-0000EC770000}"/>
    <cellStyle name="Normal 4 2 38" xfId="30701" xr:uid="{00000000-0005-0000-0000-0000ED770000}"/>
    <cellStyle name="Normal 4 2 39" xfId="30702" xr:uid="{00000000-0005-0000-0000-0000EE770000}"/>
    <cellStyle name="Normal 4 2 4" xfId="30703" xr:uid="{00000000-0005-0000-0000-0000EF770000}"/>
    <cellStyle name="Normal 4 2 4 2" xfId="30704" xr:uid="{00000000-0005-0000-0000-0000F0770000}"/>
    <cellStyle name="Normal 4 2 40" xfId="30705" xr:uid="{00000000-0005-0000-0000-0000F1770000}"/>
    <cellStyle name="Normal 4 2 41" xfId="30706" xr:uid="{00000000-0005-0000-0000-0000F2770000}"/>
    <cellStyle name="Normal 4 2 42" xfId="30707" xr:uid="{00000000-0005-0000-0000-0000F3770000}"/>
    <cellStyle name="Normal 4 2 43" xfId="30708" xr:uid="{00000000-0005-0000-0000-0000F4770000}"/>
    <cellStyle name="Normal 4 2 44" xfId="30709" xr:uid="{00000000-0005-0000-0000-0000F5770000}"/>
    <cellStyle name="Normal 4 2 45" xfId="30710" xr:uid="{00000000-0005-0000-0000-0000F6770000}"/>
    <cellStyle name="Normal 4 2 46" xfId="30711" xr:uid="{00000000-0005-0000-0000-0000F7770000}"/>
    <cellStyle name="Normal 4 2 47" xfId="30712" xr:uid="{00000000-0005-0000-0000-0000F8770000}"/>
    <cellStyle name="Normal 4 2 48" xfId="30713" xr:uid="{00000000-0005-0000-0000-0000F9770000}"/>
    <cellStyle name="Normal 4 2 49" xfId="30714" xr:uid="{00000000-0005-0000-0000-0000FA770000}"/>
    <cellStyle name="Normal 4 2 5" xfId="30715" xr:uid="{00000000-0005-0000-0000-0000FB770000}"/>
    <cellStyle name="Normal 4 2 5 2" xfId="30716" xr:uid="{00000000-0005-0000-0000-0000FC770000}"/>
    <cellStyle name="Normal 4 2 50" xfId="30717" xr:uid="{00000000-0005-0000-0000-0000FD770000}"/>
    <cellStyle name="Normal 4 2 51" xfId="30718" xr:uid="{00000000-0005-0000-0000-0000FE770000}"/>
    <cellStyle name="Normal 4 2 52" xfId="30719" xr:uid="{00000000-0005-0000-0000-0000FF770000}"/>
    <cellStyle name="Normal 4 2 53" xfId="30720" xr:uid="{00000000-0005-0000-0000-000000780000}"/>
    <cellStyle name="Normal 4 2 54" xfId="30721" xr:uid="{00000000-0005-0000-0000-000001780000}"/>
    <cellStyle name="Normal 4 2 55" xfId="30722" xr:uid="{00000000-0005-0000-0000-000002780000}"/>
    <cellStyle name="Normal 4 2 56" xfId="30723" xr:uid="{00000000-0005-0000-0000-000003780000}"/>
    <cellStyle name="Normal 4 2 57" xfId="30724" xr:uid="{00000000-0005-0000-0000-000004780000}"/>
    <cellStyle name="Normal 4 2 58" xfId="30725" xr:uid="{00000000-0005-0000-0000-000005780000}"/>
    <cellStyle name="Normal 4 2 59" xfId="30726" xr:uid="{00000000-0005-0000-0000-000006780000}"/>
    <cellStyle name="Normal 4 2 6" xfId="30727" xr:uid="{00000000-0005-0000-0000-000007780000}"/>
    <cellStyle name="Normal 4 2 6 2" xfId="30728" xr:uid="{00000000-0005-0000-0000-000008780000}"/>
    <cellStyle name="Normal 4 2 60" xfId="30729" xr:uid="{00000000-0005-0000-0000-000009780000}"/>
    <cellStyle name="Normal 4 2 61" xfId="30730" xr:uid="{00000000-0005-0000-0000-00000A780000}"/>
    <cellStyle name="Normal 4 2 62" xfId="30731" xr:uid="{00000000-0005-0000-0000-00000B780000}"/>
    <cellStyle name="Normal 4 2 63" xfId="30732" xr:uid="{00000000-0005-0000-0000-00000C780000}"/>
    <cellStyle name="Normal 4 2 64" xfId="30733" xr:uid="{00000000-0005-0000-0000-00000D780000}"/>
    <cellStyle name="Normal 4 2 65" xfId="30734" xr:uid="{00000000-0005-0000-0000-00000E780000}"/>
    <cellStyle name="Normal 4 2 66" xfId="30735" xr:uid="{00000000-0005-0000-0000-00000F780000}"/>
    <cellStyle name="Normal 4 2 67" xfId="30736" xr:uid="{00000000-0005-0000-0000-000010780000}"/>
    <cellStyle name="Normal 4 2 68" xfId="30737" xr:uid="{00000000-0005-0000-0000-000011780000}"/>
    <cellStyle name="Normal 4 2 69" xfId="30738" xr:uid="{00000000-0005-0000-0000-000012780000}"/>
    <cellStyle name="Normal 4 2 7" xfId="30739" xr:uid="{00000000-0005-0000-0000-000013780000}"/>
    <cellStyle name="Normal 4 2 7 2" xfId="30740" xr:uid="{00000000-0005-0000-0000-000014780000}"/>
    <cellStyle name="Normal 4 2 70" xfId="30741" xr:uid="{00000000-0005-0000-0000-000015780000}"/>
    <cellStyle name="Normal 4 2 71" xfId="30742" xr:uid="{00000000-0005-0000-0000-000016780000}"/>
    <cellStyle name="Normal 4 2 72" xfId="30743" xr:uid="{00000000-0005-0000-0000-000017780000}"/>
    <cellStyle name="Normal 4 2 73" xfId="30744" xr:uid="{00000000-0005-0000-0000-000018780000}"/>
    <cellStyle name="Normal 4 2 74" xfId="30745" xr:uid="{00000000-0005-0000-0000-000019780000}"/>
    <cellStyle name="Normal 4 2 75" xfId="30746" xr:uid="{00000000-0005-0000-0000-00001A780000}"/>
    <cellStyle name="Normal 4 2 76" xfId="30747" xr:uid="{00000000-0005-0000-0000-00001B780000}"/>
    <cellStyle name="Normal 4 2 77" xfId="30748" xr:uid="{00000000-0005-0000-0000-00001C780000}"/>
    <cellStyle name="Normal 4 2 78" xfId="30749" xr:uid="{00000000-0005-0000-0000-00001D780000}"/>
    <cellStyle name="Normal 4 2 79" xfId="30750" xr:uid="{00000000-0005-0000-0000-00001E780000}"/>
    <cellStyle name="Normal 4 2 8" xfId="30751" xr:uid="{00000000-0005-0000-0000-00001F780000}"/>
    <cellStyle name="Normal 4 2 8 2" xfId="30752" xr:uid="{00000000-0005-0000-0000-000020780000}"/>
    <cellStyle name="Normal 4 2 80" xfId="30753" xr:uid="{00000000-0005-0000-0000-000021780000}"/>
    <cellStyle name="Normal 4 2 81" xfId="30754" xr:uid="{00000000-0005-0000-0000-000022780000}"/>
    <cellStyle name="Normal 4 2 82" xfId="30755" xr:uid="{00000000-0005-0000-0000-000023780000}"/>
    <cellStyle name="Normal 4 2 83" xfId="30756" xr:uid="{00000000-0005-0000-0000-000024780000}"/>
    <cellStyle name="Normal 4 2 84" xfId="30757" xr:uid="{00000000-0005-0000-0000-000025780000}"/>
    <cellStyle name="Normal 4 2 85" xfId="30758" xr:uid="{00000000-0005-0000-0000-000026780000}"/>
    <cellStyle name="Normal 4 2 86" xfId="30759" xr:uid="{00000000-0005-0000-0000-000027780000}"/>
    <cellStyle name="Normal 4 2 87" xfId="30760" xr:uid="{00000000-0005-0000-0000-000028780000}"/>
    <cellStyle name="Normal 4 2 87 2" xfId="30761" xr:uid="{00000000-0005-0000-0000-000029780000}"/>
    <cellStyle name="Normal 4 2 88" xfId="30654" xr:uid="{00000000-0005-0000-0000-0000BE770000}"/>
    <cellStyle name="Normal 4 2 9" xfId="30762" xr:uid="{00000000-0005-0000-0000-00002A780000}"/>
    <cellStyle name="Normal 4 2 9 2" xfId="30763" xr:uid="{00000000-0005-0000-0000-00002B780000}"/>
    <cellStyle name="Normal 4 2_Xa Parametrización de Usuarios" xfId="30764" xr:uid="{00000000-0005-0000-0000-00002C780000}"/>
    <cellStyle name="Normal 4 20" xfId="30765" xr:uid="{00000000-0005-0000-0000-00002D780000}"/>
    <cellStyle name="Normal 4 20 2" xfId="30766" xr:uid="{00000000-0005-0000-0000-00002E780000}"/>
    <cellStyle name="Normal 4 20 3" xfId="30767" xr:uid="{00000000-0005-0000-0000-00002F780000}"/>
    <cellStyle name="Normal 4 20 4" xfId="30768" xr:uid="{00000000-0005-0000-0000-000030780000}"/>
    <cellStyle name="Normal 4 20_Enlaces" xfId="30769" xr:uid="{00000000-0005-0000-0000-000031780000}"/>
    <cellStyle name="Normal 4 21" xfId="30770" xr:uid="{00000000-0005-0000-0000-000032780000}"/>
    <cellStyle name="Normal 4 21 2" xfId="30771" xr:uid="{00000000-0005-0000-0000-000033780000}"/>
    <cellStyle name="Normal 4 21 3" xfId="30772" xr:uid="{00000000-0005-0000-0000-000034780000}"/>
    <cellStyle name="Normal 4 21 4" xfId="30773" xr:uid="{00000000-0005-0000-0000-000035780000}"/>
    <cellStyle name="Normal 4 21_Enlaces" xfId="30774" xr:uid="{00000000-0005-0000-0000-000036780000}"/>
    <cellStyle name="Normal 4 22" xfId="30775" xr:uid="{00000000-0005-0000-0000-000037780000}"/>
    <cellStyle name="Normal 4 22 2" xfId="30776" xr:uid="{00000000-0005-0000-0000-000038780000}"/>
    <cellStyle name="Normal 4 22 3" xfId="30777" xr:uid="{00000000-0005-0000-0000-000039780000}"/>
    <cellStyle name="Normal 4 22 4" xfId="30778" xr:uid="{00000000-0005-0000-0000-00003A780000}"/>
    <cellStyle name="Normal 4 22_Enlaces" xfId="30779" xr:uid="{00000000-0005-0000-0000-00003B780000}"/>
    <cellStyle name="Normal 4 23" xfId="30780" xr:uid="{00000000-0005-0000-0000-00003C780000}"/>
    <cellStyle name="Normal 4 23 2" xfId="30781" xr:uid="{00000000-0005-0000-0000-00003D780000}"/>
    <cellStyle name="Normal 4 23 3" xfId="30782" xr:uid="{00000000-0005-0000-0000-00003E780000}"/>
    <cellStyle name="Normal 4 23 4" xfId="30783" xr:uid="{00000000-0005-0000-0000-00003F780000}"/>
    <cellStyle name="Normal 4 23_Enlaces" xfId="30784" xr:uid="{00000000-0005-0000-0000-000040780000}"/>
    <cellStyle name="Normal 4 24" xfId="30785" xr:uid="{00000000-0005-0000-0000-000041780000}"/>
    <cellStyle name="Normal 4 24 2" xfId="30786" xr:uid="{00000000-0005-0000-0000-000042780000}"/>
    <cellStyle name="Normal 4 24 3" xfId="30787" xr:uid="{00000000-0005-0000-0000-000043780000}"/>
    <cellStyle name="Normal 4 24 4" xfId="30788" xr:uid="{00000000-0005-0000-0000-000044780000}"/>
    <cellStyle name="Normal 4 24_Enlaces" xfId="30789" xr:uid="{00000000-0005-0000-0000-000045780000}"/>
    <cellStyle name="Normal 4 25" xfId="30790" xr:uid="{00000000-0005-0000-0000-000046780000}"/>
    <cellStyle name="Normal 4 25 2" xfId="30791" xr:uid="{00000000-0005-0000-0000-000047780000}"/>
    <cellStyle name="Normal 4 25 3" xfId="30792" xr:uid="{00000000-0005-0000-0000-000048780000}"/>
    <cellStyle name="Normal 4 25 4" xfId="30793" xr:uid="{00000000-0005-0000-0000-000049780000}"/>
    <cellStyle name="Normal 4 25_Enlaces" xfId="30794" xr:uid="{00000000-0005-0000-0000-00004A780000}"/>
    <cellStyle name="Normal 4 26" xfId="30795" xr:uid="{00000000-0005-0000-0000-00004B780000}"/>
    <cellStyle name="Normal 4 26 2" xfId="30796" xr:uid="{00000000-0005-0000-0000-00004C780000}"/>
    <cellStyle name="Normal 4 26 3" xfId="30797" xr:uid="{00000000-0005-0000-0000-00004D780000}"/>
    <cellStyle name="Normal 4 26 4" xfId="30798" xr:uid="{00000000-0005-0000-0000-00004E780000}"/>
    <cellStyle name="Normal 4 26_Enlaces" xfId="30799" xr:uid="{00000000-0005-0000-0000-00004F780000}"/>
    <cellStyle name="Normal 4 27" xfId="30800" xr:uid="{00000000-0005-0000-0000-000050780000}"/>
    <cellStyle name="Normal 4 27 2" xfId="30801" xr:uid="{00000000-0005-0000-0000-000051780000}"/>
    <cellStyle name="Normal 4 27 3" xfId="30802" xr:uid="{00000000-0005-0000-0000-000052780000}"/>
    <cellStyle name="Normal 4 28" xfId="30803" xr:uid="{00000000-0005-0000-0000-000053780000}"/>
    <cellStyle name="Normal 4 28 2" xfId="30804" xr:uid="{00000000-0005-0000-0000-000054780000}"/>
    <cellStyle name="Normal 4 28 3" xfId="30805" xr:uid="{00000000-0005-0000-0000-000055780000}"/>
    <cellStyle name="Normal 4 29" xfId="30806" xr:uid="{00000000-0005-0000-0000-000056780000}"/>
    <cellStyle name="Normal 4 29 2" xfId="30807" xr:uid="{00000000-0005-0000-0000-000057780000}"/>
    <cellStyle name="Normal 4 29 3" xfId="30808" xr:uid="{00000000-0005-0000-0000-000058780000}"/>
    <cellStyle name="Normal 4 3" xfId="30809" xr:uid="{00000000-0005-0000-0000-000059780000}"/>
    <cellStyle name="Normal 4 3 10" xfId="30810" xr:uid="{00000000-0005-0000-0000-00005A780000}"/>
    <cellStyle name="Normal 4 3 11" xfId="30811" xr:uid="{00000000-0005-0000-0000-00005B780000}"/>
    <cellStyle name="Normal 4 3 12" xfId="30812" xr:uid="{00000000-0005-0000-0000-00005C780000}"/>
    <cellStyle name="Normal 4 3 13" xfId="30813" xr:uid="{00000000-0005-0000-0000-00005D780000}"/>
    <cellStyle name="Normal 4 3 14" xfId="30814" xr:uid="{00000000-0005-0000-0000-00005E780000}"/>
    <cellStyle name="Normal 4 3 15" xfId="30815" xr:uid="{00000000-0005-0000-0000-00005F780000}"/>
    <cellStyle name="Normal 4 3 16" xfId="30816" xr:uid="{00000000-0005-0000-0000-000060780000}"/>
    <cellStyle name="Normal 4 3 17" xfId="30817" xr:uid="{00000000-0005-0000-0000-000061780000}"/>
    <cellStyle name="Normal 4 3 18" xfId="30818" xr:uid="{00000000-0005-0000-0000-000062780000}"/>
    <cellStyle name="Normal 4 3 19" xfId="30819" xr:uid="{00000000-0005-0000-0000-000063780000}"/>
    <cellStyle name="Normal 4 3 2" xfId="30820" xr:uid="{00000000-0005-0000-0000-000064780000}"/>
    <cellStyle name="Normal 4 3 2 2" xfId="30821" xr:uid="{00000000-0005-0000-0000-000065780000}"/>
    <cellStyle name="Normal 4 3 20" xfId="30822" xr:uid="{00000000-0005-0000-0000-000066780000}"/>
    <cellStyle name="Normal 4 3 21" xfId="30823" xr:uid="{00000000-0005-0000-0000-000067780000}"/>
    <cellStyle name="Normal 4 3 22" xfId="30824" xr:uid="{00000000-0005-0000-0000-000068780000}"/>
    <cellStyle name="Normal 4 3 23" xfId="30825" xr:uid="{00000000-0005-0000-0000-000069780000}"/>
    <cellStyle name="Normal 4 3 24" xfId="30826" xr:uid="{00000000-0005-0000-0000-00006A780000}"/>
    <cellStyle name="Normal 4 3 25" xfId="30827" xr:uid="{00000000-0005-0000-0000-00006B780000}"/>
    <cellStyle name="Normal 4 3 26" xfId="30828" xr:uid="{00000000-0005-0000-0000-00006C780000}"/>
    <cellStyle name="Normal 4 3 27" xfId="30829" xr:uid="{00000000-0005-0000-0000-00006D780000}"/>
    <cellStyle name="Normal 4 3 28" xfId="30830" xr:uid="{00000000-0005-0000-0000-00006E780000}"/>
    <cellStyle name="Normal 4 3 29" xfId="30831" xr:uid="{00000000-0005-0000-0000-00006F780000}"/>
    <cellStyle name="Normal 4 3 3" xfId="30832" xr:uid="{00000000-0005-0000-0000-000070780000}"/>
    <cellStyle name="Normal 4 3 30" xfId="30833" xr:uid="{00000000-0005-0000-0000-000071780000}"/>
    <cellStyle name="Normal 4 3 31" xfId="30834" xr:uid="{00000000-0005-0000-0000-000072780000}"/>
    <cellStyle name="Normal 4 3 32" xfId="30835" xr:uid="{00000000-0005-0000-0000-000073780000}"/>
    <cellStyle name="Normal 4 3 33" xfId="30836" xr:uid="{00000000-0005-0000-0000-000074780000}"/>
    <cellStyle name="Normal 4 3 34" xfId="30837" xr:uid="{00000000-0005-0000-0000-000075780000}"/>
    <cellStyle name="Normal 4 3 4" xfId="30838" xr:uid="{00000000-0005-0000-0000-000076780000}"/>
    <cellStyle name="Normal 4 3 5" xfId="30839" xr:uid="{00000000-0005-0000-0000-000077780000}"/>
    <cellStyle name="Normal 4 3 6" xfId="30840" xr:uid="{00000000-0005-0000-0000-000078780000}"/>
    <cellStyle name="Normal 4 3 7" xfId="30841" xr:uid="{00000000-0005-0000-0000-000079780000}"/>
    <cellStyle name="Normal 4 3 8" xfId="30842" xr:uid="{00000000-0005-0000-0000-00007A780000}"/>
    <cellStyle name="Normal 4 3 9" xfId="30843" xr:uid="{00000000-0005-0000-0000-00007B780000}"/>
    <cellStyle name="Normal 4 3_Enlaces" xfId="30844" xr:uid="{00000000-0005-0000-0000-00007C780000}"/>
    <cellStyle name="Normal 4 30" xfId="30845" xr:uid="{00000000-0005-0000-0000-00007D780000}"/>
    <cellStyle name="Normal 4 30 2" xfId="30846" xr:uid="{00000000-0005-0000-0000-00007E780000}"/>
    <cellStyle name="Normal 4 30 3" xfId="30847" xr:uid="{00000000-0005-0000-0000-00007F780000}"/>
    <cellStyle name="Normal 4 31" xfId="30848" xr:uid="{00000000-0005-0000-0000-000080780000}"/>
    <cellStyle name="Normal 4 31 2" xfId="30849" xr:uid="{00000000-0005-0000-0000-000081780000}"/>
    <cellStyle name="Normal 4 31 3" xfId="30850" xr:uid="{00000000-0005-0000-0000-000082780000}"/>
    <cellStyle name="Normal 4 32" xfId="30851" xr:uid="{00000000-0005-0000-0000-000083780000}"/>
    <cellStyle name="Normal 4 32 2" xfId="30852" xr:uid="{00000000-0005-0000-0000-000084780000}"/>
    <cellStyle name="Normal 4 32 3" xfId="30853" xr:uid="{00000000-0005-0000-0000-000085780000}"/>
    <cellStyle name="Normal 4 33" xfId="30854" xr:uid="{00000000-0005-0000-0000-000086780000}"/>
    <cellStyle name="Normal 4 33 2" xfId="30855" xr:uid="{00000000-0005-0000-0000-000087780000}"/>
    <cellStyle name="Normal 4 33 3" xfId="30856" xr:uid="{00000000-0005-0000-0000-000088780000}"/>
    <cellStyle name="Normal 4 34" xfId="30857" xr:uid="{00000000-0005-0000-0000-000089780000}"/>
    <cellStyle name="Normal 4 34 2" xfId="30858" xr:uid="{00000000-0005-0000-0000-00008A780000}"/>
    <cellStyle name="Normal 4 34 3" xfId="30859" xr:uid="{00000000-0005-0000-0000-00008B780000}"/>
    <cellStyle name="Normal 4 35" xfId="30860" xr:uid="{00000000-0005-0000-0000-00008C780000}"/>
    <cellStyle name="Normal 4 35 2" xfId="30861" xr:uid="{00000000-0005-0000-0000-00008D780000}"/>
    <cellStyle name="Normal 4 35 3" xfId="30862" xr:uid="{00000000-0005-0000-0000-00008E780000}"/>
    <cellStyle name="Normal 4 36" xfId="30863" xr:uid="{00000000-0005-0000-0000-00008F780000}"/>
    <cellStyle name="Normal 4 36 2" xfId="30864" xr:uid="{00000000-0005-0000-0000-000090780000}"/>
    <cellStyle name="Normal 4 36 3" xfId="30865" xr:uid="{00000000-0005-0000-0000-000091780000}"/>
    <cellStyle name="Normal 4 37" xfId="30866" xr:uid="{00000000-0005-0000-0000-000092780000}"/>
    <cellStyle name="Normal 4 37 2" xfId="30867" xr:uid="{00000000-0005-0000-0000-000093780000}"/>
    <cellStyle name="Normal 4 37 3" xfId="30868" xr:uid="{00000000-0005-0000-0000-000094780000}"/>
    <cellStyle name="Normal 4 38" xfId="30869" xr:uid="{00000000-0005-0000-0000-000095780000}"/>
    <cellStyle name="Normal 4 38 2" xfId="30870" xr:uid="{00000000-0005-0000-0000-000096780000}"/>
    <cellStyle name="Normal 4 38 3" xfId="30871" xr:uid="{00000000-0005-0000-0000-000097780000}"/>
    <cellStyle name="Normal 4 39" xfId="30872" xr:uid="{00000000-0005-0000-0000-000098780000}"/>
    <cellStyle name="Normal 4 39 2" xfId="30873" xr:uid="{00000000-0005-0000-0000-000099780000}"/>
    <cellStyle name="Normal 4 39 3" xfId="30874" xr:uid="{00000000-0005-0000-0000-00009A780000}"/>
    <cellStyle name="Normal 4 4" xfId="30875" xr:uid="{00000000-0005-0000-0000-00009B780000}"/>
    <cellStyle name="Normal 4 4 2" xfId="30876" xr:uid="{00000000-0005-0000-0000-00009C780000}"/>
    <cellStyle name="Normal 4 4 3" xfId="30877" xr:uid="{00000000-0005-0000-0000-00009D780000}"/>
    <cellStyle name="Normal 4 4 4" xfId="30878" xr:uid="{00000000-0005-0000-0000-00009E780000}"/>
    <cellStyle name="Normal 4 4 5" xfId="30879" xr:uid="{00000000-0005-0000-0000-00009F780000}"/>
    <cellStyle name="Normal 4 4_Enlaces" xfId="30880" xr:uid="{00000000-0005-0000-0000-0000A0780000}"/>
    <cellStyle name="Normal 4 40" xfId="30881" xr:uid="{00000000-0005-0000-0000-0000A1780000}"/>
    <cellStyle name="Normal 4 40 2" xfId="30882" xr:uid="{00000000-0005-0000-0000-0000A2780000}"/>
    <cellStyle name="Normal 4 40 3" xfId="30883" xr:uid="{00000000-0005-0000-0000-0000A3780000}"/>
    <cellStyle name="Normal 4 41" xfId="30884" xr:uid="{00000000-0005-0000-0000-0000A4780000}"/>
    <cellStyle name="Normal 4 41 2" xfId="30885" xr:uid="{00000000-0005-0000-0000-0000A5780000}"/>
    <cellStyle name="Normal 4 41 3" xfId="30886" xr:uid="{00000000-0005-0000-0000-0000A6780000}"/>
    <cellStyle name="Normal 4 42" xfId="30887" xr:uid="{00000000-0005-0000-0000-0000A7780000}"/>
    <cellStyle name="Normal 4 42 2" xfId="30888" xr:uid="{00000000-0005-0000-0000-0000A8780000}"/>
    <cellStyle name="Normal 4 42 3" xfId="30889" xr:uid="{00000000-0005-0000-0000-0000A9780000}"/>
    <cellStyle name="Normal 4 43" xfId="30890" xr:uid="{00000000-0005-0000-0000-0000AA780000}"/>
    <cellStyle name="Normal 4 43 2" xfId="30891" xr:uid="{00000000-0005-0000-0000-0000AB780000}"/>
    <cellStyle name="Normal 4 43 3" xfId="30892" xr:uid="{00000000-0005-0000-0000-0000AC780000}"/>
    <cellStyle name="Normal 4 44" xfId="30893" xr:uid="{00000000-0005-0000-0000-0000AD780000}"/>
    <cellStyle name="Normal 4 44 2" xfId="30894" xr:uid="{00000000-0005-0000-0000-0000AE780000}"/>
    <cellStyle name="Normal 4 44 3" xfId="30895" xr:uid="{00000000-0005-0000-0000-0000AF780000}"/>
    <cellStyle name="Normal 4 45" xfId="30896" xr:uid="{00000000-0005-0000-0000-0000B0780000}"/>
    <cellStyle name="Normal 4 45 2" xfId="30897" xr:uid="{00000000-0005-0000-0000-0000B1780000}"/>
    <cellStyle name="Normal 4 45 3" xfId="30898" xr:uid="{00000000-0005-0000-0000-0000B2780000}"/>
    <cellStyle name="Normal 4 46" xfId="30899" xr:uid="{00000000-0005-0000-0000-0000B3780000}"/>
    <cellStyle name="Normal 4 46 2" xfId="30900" xr:uid="{00000000-0005-0000-0000-0000B4780000}"/>
    <cellStyle name="Normal 4 46 3" xfId="30901" xr:uid="{00000000-0005-0000-0000-0000B5780000}"/>
    <cellStyle name="Normal 4 47" xfId="30902" xr:uid="{00000000-0005-0000-0000-0000B6780000}"/>
    <cellStyle name="Normal 4 48" xfId="30903" xr:uid="{00000000-0005-0000-0000-0000B7780000}"/>
    <cellStyle name="Normal 4 49" xfId="30904" xr:uid="{00000000-0005-0000-0000-0000B8780000}"/>
    <cellStyle name="Normal 4 5" xfId="30905" xr:uid="{00000000-0005-0000-0000-0000B9780000}"/>
    <cellStyle name="Normal 4 5 2" xfId="30906" xr:uid="{00000000-0005-0000-0000-0000BA780000}"/>
    <cellStyle name="Normal 4 5 3" xfId="30907" xr:uid="{00000000-0005-0000-0000-0000BB780000}"/>
    <cellStyle name="Normal 4 5 4" xfId="30908" xr:uid="{00000000-0005-0000-0000-0000BC780000}"/>
    <cellStyle name="Normal 4 5 5" xfId="30909" xr:uid="{00000000-0005-0000-0000-0000BD780000}"/>
    <cellStyle name="Normal 4 5_Enlaces" xfId="30910" xr:uid="{00000000-0005-0000-0000-0000BE780000}"/>
    <cellStyle name="Normal 4 50" xfId="30911" xr:uid="{00000000-0005-0000-0000-0000BF780000}"/>
    <cellStyle name="Normal 4 51" xfId="30912" xr:uid="{00000000-0005-0000-0000-0000C0780000}"/>
    <cellStyle name="Normal 4 52" xfId="30913" xr:uid="{00000000-0005-0000-0000-0000C1780000}"/>
    <cellStyle name="Normal 4 53" xfId="30914" xr:uid="{00000000-0005-0000-0000-0000C2780000}"/>
    <cellStyle name="Normal 4 54" xfId="30915" xr:uid="{00000000-0005-0000-0000-0000C3780000}"/>
    <cellStyle name="Normal 4 55" xfId="30916" xr:uid="{00000000-0005-0000-0000-0000C4780000}"/>
    <cellStyle name="Normal 4 56" xfId="30917" xr:uid="{00000000-0005-0000-0000-0000C5780000}"/>
    <cellStyle name="Normal 4 57" xfId="30918" xr:uid="{00000000-0005-0000-0000-0000C6780000}"/>
    <cellStyle name="Normal 4 58" xfId="30919" xr:uid="{00000000-0005-0000-0000-0000C7780000}"/>
    <cellStyle name="Normal 4 59" xfId="30920" xr:uid="{00000000-0005-0000-0000-0000C8780000}"/>
    <cellStyle name="Normal 4 6" xfId="30921" xr:uid="{00000000-0005-0000-0000-0000C9780000}"/>
    <cellStyle name="Normal 4 6 2" xfId="30922" xr:uid="{00000000-0005-0000-0000-0000CA780000}"/>
    <cellStyle name="Normal 4 6 3" xfId="30923" xr:uid="{00000000-0005-0000-0000-0000CB780000}"/>
    <cellStyle name="Normal 4 6 4" xfId="30924" xr:uid="{00000000-0005-0000-0000-0000CC780000}"/>
    <cellStyle name="Normal 4 6 5" xfId="30925" xr:uid="{00000000-0005-0000-0000-0000CD780000}"/>
    <cellStyle name="Normal 4 6_Enlaces" xfId="30926" xr:uid="{00000000-0005-0000-0000-0000CE780000}"/>
    <cellStyle name="Normal 4 60" xfId="30927" xr:uid="{00000000-0005-0000-0000-0000CF780000}"/>
    <cellStyle name="Normal 4 61" xfId="30928" xr:uid="{00000000-0005-0000-0000-0000D0780000}"/>
    <cellStyle name="Normal 4 62" xfId="30929" xr:uid="{00000000-0005-0000-0000-0000D1780000}"/>
    <cellStyle name="Normal 4 63" xfId="30930" xr:uid="{00000000-0005-0000-0000-0000D2780000}"/>
    <cellStyle name="Normal 4 64" xfId="30931" xr:uid="{00000000-0005-0000-0000-0000D3780000}"/>
    <cellStyle name="Normal 4 65" xfId="30932" xr:uid="{00000000-0005-0000-0000-0000D4780000}"/>
    <cellStyle name="Normal 4 66" xfId="30933" xr:uid="{00000000-0005-0000-0000-0000D5780000}"/>
    <cellStyle name="Normal 4 67" xfId="30934" xr:uid="{00000000-0005-0000-0000-0000D6780000}"/>
    <cellStyle name="Normal 4 68" xfId="30935" xr:uid="{00000000-0005-0000-0000-0000D7780000}"/>
    <cellStyle name="Normal 4 69" xfId="30936" xr:uid="{00000000-0005-0000-0000-0000D8780000}"/>
    <cellStyle name="Normal 4 7" xfId="30937" xr:uid="{00000000-0005-0000-0000-0000D9780000}"/>
    <cellStyle name="Normal 4 7 2" xfId="30938" xr:uid="{00000000-0005-0000-0000-0000DA780000}"/>
    <cellStyle name="Normal 4 7 3" xfId="30939" xr:uid="{00000000-0005-0000-0000-0000DB780000}"/>
    <cellStyle name="Normal 4 7 4" xfId="30940" xr:uid="{00000000-0005-0000-0000-0000DC780000}"/>
    <cellStyle name="Normal 4 7 5" xfId="30941" xr:uid="{00000000-0005-0000-0000-0000DD780000}"/>
    <cellStyle name="Normal 4 7_Enlaces" xfId="30942" xr:uid="{00000000-0005-0000-0000-0000DE780000}"/>
    <cellStyle name="Normal 4 70" xfId="30943" xr:uid="{00000000-0005-0000-0000-0000DF780000}"/>
    <cellStyle name="Normal 4 71" xfId="30944" xr:uid="{00000000-0005-0000-0000-0000E0780000}"/>
    <cellStyle name="Normal 4 72" xfId="30945" xr:uid="{00000000-0005-0000-0000-0000E1780000}"/>
    <cellStyle name="Normal 4 73" xfId="30946" xr:uid="{00000000-0005-0000-0000-0000E2780000}"/>
    <cellStyle name="Normal 4 74" xfId="30947" xr:uid="{00000000-0005-0000-0000-0000E3780000}"/>
    <cellStyle name="Normal 4 75" xfId="30948" xr:uid="{00000000-0005-0000-0000-0000E4780000}"/>
    <cellStyle name="Normal 4 76" xfId="30949" xr:uid="{00000000-0005-0000-0000-0000E5780000}"/>
    <cellStyle name="Normal 4 77" xfId="30950" xr:uid="{00000000-0005-0000-0000-0000E6780000}"/>
    <cellStyle name="Normal 4 78" xfId="30951" xr:uid="{00000000-0005-0000-0000-0000E7780000}"/>
    <cellStyle name="Normal 4 79" xfId="30952" xr:uid="{00000000-0005-0000-0000-0000E8780000}"/>
    <cellStyle name="Normal 4 8" xfId="30953" xr:uid="{00000000-0005-0000-0000-0000E9780000}"/>
    <cellStyle name="Normal 4 8 2" xfId="30954" xr:uid="{00000000-0005-0000-0000-0000EA780000}"/>
    <cellStyle name="Normal 4 8 3" xfId="30955" xr:uid="{00000000-0005-0000-0000-0000EB780000}"/>
    <cellStyle name="Normal 4 8 4" xfId="30956" xr:uid="{00000000-0005-0000-0000-0000EC780000}"/>
    <cellStyle name="Normal 4 8 5" xfId="30957" xr:uid="{00000000-0005-0000-0000-0000ED780000}"/>
    <cellStyle name="Normal 4 8_Enlaces" xfId="30958" xr:uid="{00000000-0005-0000-0000-0000EE780000}"/>
    <cellStyle name="Normal 4 80" xfId="30959" xr:uid="{00000000-0005-0000-0000-0000EF780000}"/>
    <cellStyle name="Normal 4 81" xfId="30960" xr:uid="{00000000-0005-0000-0000-0000F0780000}"/>
    <cellStyle name="Normal 4 82" xfId="30961" xr:uid="{00000000-0005-0000-0000-0000F1780000}"/>
    <cellStyle name="Normal 4 83" xfId="30962" xr:uid="{00000000-0005-0000-0000-0000F2780000}"/>
    <cellStyle name="Normal 4 84" xfId="30963" xr:uid="{00000000-0005-0000-0000-0000F3780000}"/>
    <cellStyle name="Normal 4 85" xfId="30964" xr:uid="{00000000-0005-0000-0000-0000F4780000}"/>
    <cellStyle name="Normal 4 86" xfId="30965" xr:uid="{00000000-0005-0000-0000-0000F5780000}"/>
    <cellStyle name="Normal 4 87" xfId="30966" xr:uid="{00000000-0005-0000-0000-0000F6780000}"/>
    <cellStyle name="Normal 4 88" xfId="30967" xr:uid="{00000000-0005-0000-0000-0000F7780000}"/>
    <cellStyle name="Normal 4 89" xfId="30968" xr:uid="{00000000-0005-0000-0000-0000F8780000}"/>
    <cellStyle name="Normal 4 9" xfId="30969" xr:uid="{00000000-0005-0000-0000-0000F9780000}"/>
    <cellStyle name="Normal 4 9 2" xfId="30970" xr:uid="{00000000-0005-0000-0000-0000FA780000}"/>
    <cellStyle name="Normal 4 9 3" xfId="30971" xr:uid="{00000000-0005-0000-0000-0000FB780000}"/>
    <cellStyle name="Normal 4 9 4" xfId="30972" xr:uid="{00000000-0005-0000-0000-0000FC780000}"/>
    <cellStyle name="Normal 4 9 5" xfId="30973" xr:uid="{00000000-0005-0000-0000-0000FD780000}"/>
    <cellStyle name="Normal 4 9_Enlaces" xfId="30974" xr:uid="{00000000-0005-0000-0000-0000FE780000}"/>
    <cellStyle name="Normal 4 90" xfId="30975" xr:uid="{00000000-0005-0000-0000-0000FF780000}"/>
    <cellStyle name="Normal 4 91" xfId="30976" xr:uid="{00000000-0005-0000-0000-000000790000}"/>
    <cellStyle name="Normal 4 92" xfId="30977" xr:uid="{00000000-0005-0000-0000-000001790000}"/>
    <cellStyle name="Normal 4 93" xfId="30978" xr:uid="{00000000-0005-0000-0000-000002790000}"/>
    <cellStyle name="Normal 4 94" xfId="30979" xr:uid="{00000000-0005-0000-0000-000003790000}"/>
    <cellStyle name="Normal 4 95" xfId="30980" xr:uid="{00000000-0005-0000-0000-000004790000}"/>
    <cellStyle name="Normal 4 96" xfId="30981" xr:uid="{00000000-0005-0000-0000-000005790000}"/>
    <cellStyle name="Normal 4 97" xfId="30982" xr:uid="{00000000-0005-0000-0000-000006790000}"/>
    <cellStyle name="Normal 4 98" xfId="30983" xr:uid="{00000000-0005-0000-0000-000007790000}"/>
    <cellStyle name="Normal 4 98 2" xfId="30984" xr:uid="{00000000-0005-0000-0000-000008790000}"/>
    <cellStyle name="Normal 4 98 3" xfId="30985" xr:uid="{00000000-0005-0000-0000-000009790000}"/>
    <cellStyle name="Normal 4 98 4" xfId="30986" xr:uid="{00000000-0005-0000-0000-00000A790000}"/>
    <cellStyle name="Normal 4 98 5" xfId="30987" xr:uid="{00000000-0005-0000-0000-00000B790000}"/>
    <cellStyle name="Normal 4 98 6" xfId="30988" xr:uid="{00000000-0005-0000-0000-00000C790000}"/>
    <cellStyle name="Normal 4 99" xfId="30989" xr:uid="{00000000-0005-0000-0000-00000D790000}"/>
    <cellStyle name="Normal 4 99 2" xfId="30990" xr:uid="{00000000-0005-0000-0000-00000E790000}"/>
    <cellStyle name="Normal 4 99 3" xfId="30991" xr:uid="{00000000-0005-0000-0000-00000F790000}"/>
    <cellStyle name="Normal 4 99 4" xfId="30992" xr:uid="{00000000-0005-0000-0000-000010790000}"/>
    <cellStyle name="Normal 4 99 5" xfId="30993" xr:uid="{00000000-0005-0000-0000-000011790000}"/>
    <cellStyle name="Normal 4 99 6" xfId="30994" xr:uid="{00000000-0005-0000-0000-000012790000}"/>
    <cellStyle name="Normal 4_Enlaces" xfId="30995" xr:uid="{00000000-0005-0000-0000-000013790000}"/>
    <cellStyle name="Normal 40" xfId="30996" xr:uid="{00000000-0005-0000-0000-000014790000}"/>
    <cellStyle name="Normal 40 10" xfId="30997" xr:uid="{00000000-0005-0000-0000-000015790000}"/>
    <cellStyle name="Normal 40 11" xfId="30998" xr:uid="{00000000-0005-0000-0000-000016790000}"/>
    <cellStyle name="Normal 40 12" xfId="30999" xr:uid="{00000000-0005-0000-0000-000017790000}"/>
    <cellStyle name="Normal 40 13" xfId="31000" xr:uid="{00000000-0005-0000-0000-000018790000}"/>
    <cellStyle name="Normal 40 14" xfId="31001" xr:uid="{00000000-0005-0000-0000-000019790000}"/>
    <cellStyle name="Normal 40 15" xfId="31002" xr:uid="{00000000-0005-0000-0000-00001A790000}"/>
    <cellStyle name="Normal 40 16" xfId="31003" xr:uid="{00000000-0005-0000-0000-00001B790000}"/>
    <cellStyle name="Normal 40 17" xfId="31004" xr:uid="{00000000-0005-0000-0000-00001C790000}"/>
    <cellStyle name="Normal 40 18" xfId="31005" xr:uid="{00000000-0005-0000-0000-00001D790000}"/>
    <cellStyle name="Normal 40 19" xfId="31006" xr:uid="{00000000-0005-0000-0000-00001E790000}"/>
    <cellStyle name="Normal 40 2" xfId="31007" xr:uid="{00000000-0005-0000-0000-00001F790000}"/>
    <cellStyle name="Normal 40 2 2" xfId="31008" xr:uid="{00000000-0005-0000-0000-000020790000}"/>
    <cellStyle name="Normal 40 20" xfId="31009" xr:uid="{00000000-0005-0000-0000-000021790000}"/>
    <cellStyle name="Normal 40 21" xfId="31010" xr:uid="{00000000-0005-0000-0000-000022790000}"/>
    <cellStyle name="Normal 40 22" xfId="31011" xr:uid="{00000000-0005-0000-0000-000023790000}"/>
    <cellStyle name="Normal 40 23" xfId="31012" xr:uid="{00000000-0005-0000-0000-000024790000}"/>
    <cellStyle name="Normal 40 24" xfId="31013" xr:uid="{00000000-0005-0000-0000-000025790000}"/>
    <cellStyle name="Normal 40 25" xfId="31014" xr:uid="{00000000-0005-0000-0000-000026790000}"/>
    <cellStyle name="Normal 40 26" xfId="31015" xr:uid="{00000000-0005-0000-0000-000027790000}"/>
    <cellStyle name="Normal 40 3" xfId="31016" xr:uid="{00000000-0005-0000-0000-000028790000}"/>
    <cellStyle name="Normal 40 3 2" xfId="31017" xr:uid="{00000000-0005-0000-0000-000029790000}"/>
    <cellStyle name="Normal 40 4" xfId="31018" xr:uid="{00000000-0005-0000-0000-00002A790000}"/>
    <cellStyle name="Normal 40 4 2" xfId="31019" xr:uid="{00000000-0005-0000-0000-00002B790000}"/>
    <cellStyle name="Normal 40 5" xfId="31020" xr:uid="{00000000-0005-0000-0000-00002C790000}"/>
    <cellStyle name="Normal 40 5 2" xfId="31021" xr:uid="{00000000-0005-0000-0000-00002D790000}"/>
    <cellStyle name="Normal 40 6" xfId="31022" xr:uid="{00000000-0005-0000-0000-00002E790000}"/>
    <cellStyle name="Normal 40 7" xfId="31023" xr:uid="{00000000-0005-0000-0000-00002F790000}"/>
    <cellStyle name="Normal 40 8" xfId="31024" xr:uid="{00000000-0005-0000-0000-000030790000}"/>
    <cellStyle name="Normal 40 9" xfId="31025" xr:uid="{00000000-0005-0000-0000-000031790000}"/>
    <cellStyle name="Normal 41" xfId="31026" xr:uid="{00000000-0005-0000-0000-000032790000}"/>
    <cellStyle name="Normal 41 10" xfId="31027" xr:uid="{00000000-0005-0000-0000-000033790000}"/>
    <cellStyle name="Normal 41 11" xfId="31028" xr:uid="{00000000-0005-0000-0000-000034790000}"/>
    <cellStyle name="Normal 41 12" xfId="31029" xr:uid="{00000000-0005-0000-0000-000035790000}"/>
    <cellStyle name="Normal 41 13" xfId="31030" xr:uid="{00000000-0005-0000-0000-000036790000}"/>
    <cellStyle name="Normal 41 14" xfId="31031" xr:uid="{00000000-0005-0000-0000-000037790000}"/>
    <cellStyle name="Normal 41 15" xfId="31032" xr:uid="{00000000-0005-0000-0000-000038790000}"/>
    <cellStyle name="Normal 41 16" xfId="31033" xr:uid="{00000000-0005-0000-0000-000039790000}"/>
    <cellStyle name="Normal 41 17" xfId="31034" xr:uid="{00000000-0005-0000-0000-00003A790000}"/>
    <cellStyle name="Normal 41 18" xfId="31035" xr:uid="{00000000-0005-0000-0000-00003B790000}"/>
    <cellStyle name="Normal 41 19" xfId="31036" xr:uid="{00000000-0005-0000-0000-00003C790000}"/>
    <cellStyle name="Normal 41 2" xfId="31037" xr:uid="{00000000-0005-0000-0000-00003D790000}"/>
    <cellStyle name="Normal 41 2 2" xfId="31038" xr:uid="{00000000-0005-0000-0000-00003E790000}"/>
    <cellStyle name="Normal 41 20" xfId="31039" xr:uid="{00000000-0005-0000-0000-00003F790000}"/>
    <cellStyle name="Normal 41 21" xfId="31040" xr:uid="{00000000-0005-0000-0000-000040790000}"/>
    <cellStyle name="Normal 41 22" xfId="31041" xr:uid="{00000000-0005-0000-0000-000041790000}"/>
    <cellStyle name="Normal 41 23" xfId="31042" xr:uid="{00000000-0005-0000-0000-000042790000}"/>
    <cellStyle name="Normal 41 24" xfId="31043" xr:uid="{00000000-0005-0000-0000-000043790000}"/>
    <cellStyle name="Normal 41 25" xfId="31044" xr:uid="{00000000-0005-0000-0000-000044790000}"/>
    <cellStyle name="Normal 41 26" xfId="31045" xr:uid="{00000000-0005-0000-0000-000045790000}"/>
    <cellStyle name="Normal 41 3" xfId="31046" xr:uid="{00000000-0005-0000-0000-000046790000}"/>
    <cellStyle name="Normal 41 3 2" xfId="31047" xr:uid="{00000000-0005-0000-0000-000047790000}"/>
    <cellStyle name="Normal 41 4" xfId="31048" xr:uid="{00000000-0005-0000-0000-000048790000}"/>
    <cellStyle name="Normal 41 4 2" xfId="31049" xr:uid="{00000000-0005-0000-0000-000049790000}"/>
    <cellStyle name="Normal 41 5" xfId="31050" xr:uid="{00000000-0005-0000-0000-00004A790000}"/>
    <cellStyle name="Normal 41 5 2" xfId="31051" xr:uid="{00000000-0005-0000-0000-00004B790000}"/>
    <cellStyle name="Normal 41 6" xfId="31052" xr:uid="{00000000-0005-0000-0000-00004C790000}"/>
    <cellStyle name="Normal 41 7" xfId="31053" xr:uid="{00000000-0005-0000-0000-00004D790000}"/>
    <cellStyle name="Normal 41 8" xfId="31054" xr:uid="{00000000-0005-0000-0000-00004E790000}"/>
    <cellStyle name="Normal 41 9" xfId="31055" xr:uid="{00000000-0005-0000-0000-00004F790000}"/>
    <cellStyle name="Normal 42" xfId="31056" xr:uid="{00000000-0005-0000-0000-000050790000}"/>
    <cellStyle name="Normal 43" xfId="31057" xr:uid="{00000000-0005-0000-0000-000051790000}"/>
    <cellStyle name="Normal 43 10" xfId="31058" xr:uid="{00000000-0005-0000-0000-000052790000}"/>
    <cellStyle name="Normal 43 11" xfId="31059" xr:uid="{00000000-0005-0000-0000-000053790000}"/>
    <cellStyle name="Normal 43 12" xfId="31060" xr:uid="{00000000-0005-0000-0000-000054790000}"/>
    <cellStyle name="Normal 43 13" xfId="31061" xr:uid="{00000000-0005-0000-0000-000055790000}"/>
    <cellStyle name="Normal 43 14" xfId="31062" xr:uid="{00000000-0005-0000-0000-000056790000}"/>
    <cellStyle name="Normal 43 15" xfId="31063" xr:uid="{00000000-0005-0000-0000-000057790000}"/>
    <cellStyle name="Normal 43 16" xfId="31064" xr:uid="{00000000-0005-0000-0000-000058790000}"/>
    <cellStyle name="Normal 43 17" xfId="31065" xr:uid="{00000000-0005-0000-0000-000059790000}"/>
    <cellStyle name="Normal 43 18" xfId="31066" xr:uid="{00000000-0005-0000-0000-00005A790000}"/>
    <cellStyle name="Normal 43 19" xfId="31067" xr:uid="{00000000-0005-0000-0000-00005B790000}"/>
    <cellStyle name="Normal 43 2" xfId="31068" xr:uid="{00000000-0005-0000-0000-00005C790000}"/>
    <cellStyle name="Normal 43 2 2" xfId="31069" xr:uid="{00000000-0005-0000-0000-00005D790000}"/>
    <cellStyle name="Normal 43 20" xfId="31070" xr:uid="{00000000-0005-0000-0000-00005E790000}"/>
    <cellStyle name="Normal 43 21" xfId="31071" xr:uid="{00000000-0005-0000-0000-00005F790000}"/>
    <cellStyle name="Normal 43 22" xfId="31072" xr:uid="{00000000-0005-0000-0000-000060790000}"/>
    <cellStyle name="Normal 43 23" xfId="31073" xr:uid="{00000000-0005-0000-0000-000061790000}"/>
    <cellStyle name="Normal 43 24" xfId="31074" xr:uid="{00000000-0005-0000-0000-000062790000}"/>
    <cellStyle name="Normal 43 25" xfId="31075" xr:uid="{00000000-0005-0000-0000-000063790000}"/>
    <cellStyle name="Normal 43 26" xfId="31076" xr:uid="{00000000-0005-0000-0000-000064790000}"/>
    <cellStyle name="Normal 43 27" xfId="31077" xr:uid="{00000000-0005-0000-0000-000065790000}"/>
    <cellStyle name="Normal 43 28" xfId="31078" xr:uid="{00000000-0005-0000-0000-000066790000}"/>
    <cellStyle name="Normal 43 3" xfId="31079" xr:uid="{00000000-0005-0000-0000-000067790000}"/>
    <cellStyle name="Normal 43 3 2" xfId="31080" xr:uid="{00000000-0005-0000-0000-000068790000}"/>
    <cellStyle name="Normal 43 4" xfId="31081" xr:uid="{00000000-0005-0000-0000-000069790000}"/>
    <cellStyle name="Normal 43 4 2" xfId="31082" xr:uid="{00000000-0005-0000-0000-00006A790000}"/>
    <cellStyle name="Normal 43 5" xfId="31083" xr:uid="{00000000-0005-0000-0000-00006B790000}"/>
    <cellStyle name="Normal 43 5 2" xfId="31084" xr:uid="{00000000-0005-0000-0000-00006C790000}"/>
    <cellStyle name="Normal 43 6" xfId="31085" xr:uid="{00000000-0005-0000-0000-00006D790000}"/>
    <cellStyle name="Normal 43 7" xfId="31086" xr:uid="{00000000-0005-0000-0000-00006E790000}"/>
    <cellStyle name="Normal 43 8" xfId="31087" xr:uid="{00000000-0005-0000-0000-00006F790000}"/>
    <cellStyle name="Normal 43 9" xfId="31088" xr:uid="{00000000-0005-0000-0000-000070790000}"/>
    <cellStyle name="Normal 44" xfId="31089" xr:uid="{00000000-0005-0000-0000-000071790000}"/>
    <cellStyle name="Normal 44 10" xfId="31090" xr:uid="{00000000-0005-0000-0000-000072790000}"/>
    <cellStyle name="Normal 44 11" xfId="31091" xr:uid="{00000000-0005-0000-0000-000073790000}"/>
    <cellStyle name="Normal 44 12" xfId="31092" xr:uid="{00000000-0005-0000-0000-000074790000}"/>
    <cellStyle name="Normal 44 13" xfId="31093" xr:uid="{00000000-0005-0000-0000-000075790000}"/>
    <cellStyle name="Normal 44 14" xfId="31094" xr:uid="{00000000-0005-0000-0000-000076790000}"/>
    <cellStyle name="Normal 44 15" xfId="31095" xr:uid="{00000000-0005-0000-0000-000077790000}"/>
    <cellStyle name="Normal 44 16" xfId="31096" xr:uid="{00000000-0005-0000-0000-000078790000}"/>
    <cellStyle name="Normal 44 17" xfId="31097" xr:uid="{00000000-0005-0000-0000-000079790000}"/>
    <cellStyle name="Normal 44 18" xfId="31098" xr:uid="{00000000-0005-0000-0000-00007A790000}"/>
    <cellStyle name="Normal 44 19" xfId="31099" xr:uid="{00000000-0005-0000-0000-00007B790000}"/>
    <cellStyle name="Normal 44 2" xfId="31100" xr:uid="{00000000-0005-0000-0000-00007C790000}"/>
    <cellStyle name="Normal 44 2 2" xfId="31101" xr:uid="{00000000-0005-0000-0000-00007D790000}"/>
    <cellStyle name="Normal 44 20" xfId="31102" xr:uid="{00000000-0005-0000-0000-00007E790000}"/>
    <cellStyle name="Normal 44 21" xfId="31103" xr:uid="{00000000-0005-0000-0000-00007F790000}"/>
    <cellStyle name="Normal 44 22" xfId="31104" xr:uid="{00000000-0005-0000-0000-000080790000}"/>
    <cellStyle name="Normal 44 23" xfId="31105" xr:uid="{00000000-0005-0000-0000-000081790000}"/>
    <cellStyle name="Normal 44 24" xfId="31106" xr:uid="{00000000-0005-0000-0000-000082790000}"/>
    <cellStyle name="Normal 44 25" xfId="31107" xr:uid="{00000000-0005-0000-0000-000083790000}"/>
    <cellStyle name="Normal 44 26" xfId="31108" xr:uid="{00000000-0005-0000-0000-000084790000}"/>
    <cellStyle name="Normal 44 3" xfId="31109" xr:uid="{00000000-0005-0000-0000-000085790000}"/>
    <cellStyle name="Normal 44 3 2" xfId="31110" xr:uid="{00000000-0005-0000-0000-000086790000}"/>
    <cellStyle name="Normal 44 4" xfId="31111" xr:uid="{00000000-0005-0000-0000-000087790000}"/>
    <cellStyle name="Normal 44 4 2" xfId="31112" xr:uid="{00000000-0005-0000-0000-000088790000}"/>
    <cellStyle name="Normal 44 5" xfId="31113" xr:uid="{00000000-0005-0000-0000-000089790000}"/>
    <cellStyle name="Normal 44 5 2" xfId="31114" xr:uid="{00000000-0005-0000-0000-00008A790000}"/>
    <cellStyle name="Normal 44 6" xfId="31115" xr:uid="{00000000-0005-0000-0000-00008B790000}"/>
    <cellStyle name="Normal 44 7" xfId="31116" xr:uid="{00000000-0005-0000-0000-00008C790000}"/>
    <cellStyle name="Normal 44 8" xfId="31117" xr:uid="{00000000-0005-0000-0000-00008D790000}"/>
    <cellStyle name="Normal 44 9" xfId="31118" xr:uid="{00000000-0005-0000-0000-00008E790000}"/>
    <cellStyle name="Normal 45" xfId="31119" xr:uid="{00000000-0005-0000-0000-00008F790000}"/>
    <cellStyle name="Normal 46" xfId="31120" xr:uid="{00000000-0005-0000-0000-000090790000}"/>
    <cellStyle name="Normal 47" xfId="31121" xr:uid="{00000000-0005-0000-0000-000091790000}"/>
    <cellStyle name="Normal 48" xfId="31122" xr:uid="{00000000-0005-0000-0000-000092790000}"/>
    <cellStyle name="Normal 49" xfId="31123" xr:uid="{00000000-0005-0000-0000-000093790000}"/>
    <cellStyle name="Normal 49 10" xfId="31124" xr:uid="{00000000-0005-0000-0000-000094790000}"/>
    <cellStyle name="Normal 49 11" xfId="31125" xr:uid="{00000000-0005-0000-0000-000095790000}"/>
    <cellStyle name="Normal 49 12" xfId="31126" xr:uid="{00000000-0005-0000-0000-000096790000}"/>
    <cellStyle name="Normal 49 13" xfId="31127" xr:uid="{00000000-0005-0000-0000-000097790000}"/>
    <cellStyle name="Normal 49 14" xfId="31128" xr:uid="{00000000-0005-0000-0000-000098790000}"/>
    <cellStyle name="Normal 49 15" xfId="31129" xr:uid="{00000000-0005-0000-0000-000099790000}"/>
    <cellStyle name="Normal 49 16" xfId="31130" xr:uid="{00000000-0005-0000-0000-00009A790000}"/>
    <cellStyle name="Normal 49 17" xfId="31131" xr:uid="{00000000-0005-0000-0000-00009B790000}"/>
    <cellStyle name="Normal 49 18" xfId="31132" xr:uid="{00000000-0005-0000-0000-00009C790000}"/>
    <cellStyle name="Normal 49 19" xfId="31133" xr:uid="{00000000-0005-0000-0000-00009D790000}"/>
    <cellStyle name="Normal 49 2" xfId="31134" xr:uid="{00000000-0005-0000-0000-00009E790000}"/>
    <cellStyle name="Normal 49 2 2" xfId="31135" xr:uid="{00000000-0005-0000-0000-00009F790000}"/>
    <cellStyle name="Normal 49 20" xfId="31136" xr:uid="{00000000-0005-0000-0000-0000A0790000}"/>
    <cellStyle name="Normal 49 21" xfId="31137" xr:uid="{00000000-0005-0000-0000-0000A1790000}"/>
    <cellStyle name="Normal 49 22" xfId="31138" xr:uid="{00000000-0005-0000-0000-0000A2790000}"/>
    <cellStyle name="Normal 49 23" xfId="31139" xr:uid="{00000000-0005-0000-0000-0000A3790000}"/>
    <cellStyle name="Normal 49 24" xfId="31140" xr:uid="{00000000-0005-0000-0000-0000A4790000}"/>
    <cellStyle name="Normal 49 25" xfId="31141" xr:uid="{00000000-0005-0000-0000-0000A5790000}"/>
    <cellStyle name="Normal 49 26" xfId="31142" xr:uid="{00000000-0005-0000-0000-0000A6790000}"/>
    <cellStyle name="Normal 49 3" xfId="31143" xr:uid="{00000000-0005-0000-0000-0000A7790000}"/>
    <cellStyle name="Normal 49 3 2" xfId="31144" xr:uid="{00000000-0005-0000-0000-0000A8790000}"/>
    <cellStyle name="Normal 49 4" xfId="31145" xr:uid="{00000000-0005-0000-0000-0000A9790000}"/>
    <cellStyle name="Normal 49 4 2" xfId="31146" xr:uid="{00000000-0005-0000-0000-0000AA790000}"/>
    <cellStyle name="Normal 49 5" xfId="31147" xr:uid="{00000000-0005-0000-0000-0000AB790000}"/>
    <cellStyle name="Normal 49 5 2" xfId="31148" xr:uid="{00000000-0005-0000-0000-0000AC790000}"/>
    <cellStyle name="Normal 49 6" xfId="31149" xr:uid="{00000000-0005-0000-0000-0000AD790000}"/>
    <cellStyle name="Normal 49 7" xfId="31150" xr:uid="{00000000-0005-0000-0000-0000AE790000}"/>
    <cellStyle name="Normal 49 8" xfId="31151" xr:uid="{00000000-0005-0000-0000-0000AF790000}"/>
    <cellStyle name="Normal 49 9" xfId="31152" xr:uid="{00000000-0005-0000-0000-0000B0790000}"/>
    <cellStyle name="Normal 5" xfId="438" xr:uid="{00000000-0005-0000-0000-0000B6010000}"/>
    <cellStyle name="Normal 5 10" xfId="31153" xr:uid="{00000000-0005-0000-0000-0000B1790000}"/>
    <cellStyle name="Normal 5 10 10" xfId="31154" xr:uid="{00000000-0005-0000-0000-0000B2790000}"/>
    <cellStyle name="Normal 5 10 10 10" xfId="31155" xr:uid="{00000000-0005-0000-0000-0000B3790000}"/>
    <cellStyle name="Normal 5 10 10 11" xfId="31156" xr:uid="{00000000-0005-0000-0000-0000B4790000}"/>
    <cellStyle name="Normal 5 10 10 12" xfId="31157" xr:uid="{00000000-0005-0000-0000-0000B5790000}"/>
    <cellStyle name="Normal 5 10 10 13" xfId="31158" xr:uid="{00000000-0005-0000-0000-0000B6790000}"/>
    <cellStyle name="Normal 5 10 10 14" xfId="31159" xr:uid="{00000000-0005-0000-0000-0000B7790000}"/>
    <cellStyle name="Normal 5 10 10 2" xfId="31160" xr:uid="{00000000-0005-0000-0000-0000B8790000}"/>
    <cellStyle name="Normal 5 10 10 2 10" xfId="31161" xr:uid="{00000000-0005-0000-0000-0000B9790000}"/>
    <cellStyle name="Normal 5 10 10 2 2" xfId="31162" xr:uid="{00000000-0005-0000-0000-0000BA790000}"/>
    <cellStyle name="Normal 5 10 10 2 3" xfId="31163" xr:uid="{00000000-0005-0000-0000-0000BB790000}"/>
    <cellStyle name="Normal 5 10 10 2 4" xfId="31164" xr:uid="{00000000-0005-0000-0000-0000BC790000}"/>
    <cellStyle name="Normal 5 10 10 2 5" xfId="31165" xr:uid="{00000000-0005-0000-0000-0000BD790000}"/>
    <cellStyle name="Normal 5 10 10 2 6" xfId="31166" xr:uid="{00000000-0005-0000-0000-0000BE790000}"/>
    <cellStyle name="Normal 5 10 10 2 7" xfId="31167" xr:uid="{00000000-0005-0000-0000-0000BF790000}"/>
    <cellStyle name="Normal 5 10 10 2 8" xfId="31168" xr:uid="{00000000-0005-0000-0000-0000C0790000}"/>
    <cellStyle name="Normal 5 10 10 2 9" xfId="31169" xr:uid="{00000000-0005-0000-0000-0000C1790000}"/>
    <cellStyle name="Normal 5 10 10 3" xfId="31170" xr:uid="{00000000-0005-0000-0000-0000C2790000}"/>
    <cellStyle name="Normal 5 10 10 3 10" xfId="31171" xr:uid="{00000000-0005-0000-0000-0000C3790000}"/>
    <cellStyle name="Normal 5 10 10 3 2" xfId="31172" xr:uid="{00000000-0005-0000-0000-0000C4790000}"/>
    <cellStyle name="Normal 5 10 10 3 3" xfId="31173" xr:uid="{00000000-0005-0000-0000-0000C5790000}"/>
    <cellStyle name="Normal 5 10 10 3 4" xfId="31174" xr:uid="{00000000-0005-0000-0000-0000C6790000}"/>
    <cellStyle name="Normal 5 10 10 3 5" xfId="31175" xr:uid="{00000000-0005-0000-0000-0000C7790000}"/>
    <cellStyle name="Normal 5 10 10 3 6" xfId="31176" xr:uid="{00000000-0005-0000-0000-0000C8790000}"/>
    <cellStyle name="Normal 5 10 10 3 7" xfId="31177" xr:uid="{00000000-0005-0000-0000-0000C9790000}"/>
    <cellStyle name="Normal 5 10 10 3 8" xfId="31178" xr:uid="{00000000-0005-0000-0000-0000CA790000}"/>
    <cellStyle name="Normal 5 10 10 3 9" xfId="31179" xr:uid="{00000000-0005-0000-0000-0000CB790000}"/>
    <cellStyle name="Normal 5 10 10 4" xfId="31180" xr:uid="{00000000-0005-0000-0000-0000CC790000}"/>
    <cellStyle name="Normal 5 10 10 4 10" xfId="31181" xr:uid="{00000000-0005-0000-0000-0000CD790000}"/>
    <cellStyle name="Normal 5 10 10 4 2" xfId="31182" xr:uid="{00000000-0005-0000-0000-0000CE790000}"/>
    <cellStyle name="Normal 5 10 10 4 3" xfId="31183" xr:uid="{00000000-0005-0000-0000-0000CF790000}"/>
    <cellStyle name="Normal 5 10 10 4 4" xfId="31184" xr:uid="{00000000-0005-0000-0000-0000D0790000}"/>
    <cellStyle name="Normal 5 10 10 4 5" xfId="31185" xr:uid="{00000000-0005-0000-0000-0000D1790000}"/>
    <cellStyle name="Normal 5 10 10 4 6" xfId="31186" xr:uid="{00000000-0005-0000-0000-0000D2790000}"/>
    <cellStyle name="Normal 5 10 10 4 7" xfId="31187" xr:uid="{00000000-0005-0000-0000-0000D3790000}"/>
    <cellStyle name="Normal 5 10 10 4 8" xfId="31188" xr:uid="{00000000-0005-0000-0000-0000D4790000}"/>
    <cellStyle name="Normal 5 10 10 4 9" xfId="31189" xr:uid="{00000000-0005-0000-0000-0000D5790000}"/>
    <cellStyle name="Normal 5 10 10 5" xfId="31190" xr:uid="{00000000-0005-0000-0000-0000D6790000}"/>
    <cellStyle name="Normal 5 10 10 5 10" xfId="31191" xr:uid="{00000000-0005-0000-0000-0000D7790000}"/>
    <cellStyle name="Normal 5 10 10 5 2" xfId="31192" xr:uid="{00000000-0005-0000-0000-0000D8790000}"/>
    <cellStyle name="Normal 5 10 10 5 3" xfId="31193" xr:uid="{00000000-0005-0000-0000-0000D9790000}"/>
    <cellStyle name="Normal 5 10 10 5 4" xfId="31194" xr:uid="{00000000-0005-0000-0000-0000DA790000}"/>
    <cellStyle name="Normal 5 10 10 5 5" xfId="31195" xr:uid="{00000000-0005-0000-0000-0000DB790000}"/>
    <cellStyle name="Normal 5 10 10 5 6" xfId="31196" xr:uid="{00000000-0005-0000-0000-0000DC790000}"/>
    <cellStyle name="Normal 5 10 10 5 7" xfId="31197" xr:uid="{00000000-0005-0000-0000-0000DD790000}"/>
    <cellStyle name="Normal 5 10 10 5 8" xfId="31198" xr:uid="{00000000-0005-0000-0000-0000DE790000}"/>
    <cellStyle name="Normal 5 10 10 5 9" xfId="31199" xr:uid="{00000000-0005-0000-0000-0000DF790000}"/>
    <cellStyle name="Normal 5 10 10 6" xfId="31200" xr:uid="{00000000-0005-0000-0000-0000E0790000}"/>
    <cellStyle name="Normal 5 10 10 7" xfId="31201" xr:uid="{00000000-0005-0000-0000-0000E1790000}"/>
    <cellStyle name="Normal 5 10 10 8" xfId="31202" xr:uid="{00000000-0005-0000-0000-0000E2790000}"/>
    <cellStyle name="Normal 5 10 10 9" xfId="31203" xr:uid="{00000000-0005-0000-0000-0000E3790000}"/>
    <cellStyle name="Normal 5 10 11" xfId="31204" xr:uid="{00000000-0005-0000-0000-0000E4790000}"/>
    <cellStyle name="Normal 5 10 11 10" xfId="31205" xr:uid="{00000000-0005-0000-0000-0000E5790000}"/>
    <cellStyle name="Normal 5 10 11 11" xfId="31206" xr:uid="{00000000-0005-0000-0000-0000E6790000}"/>
    <cellStyle name="Normal 5 10 11 12" xfId="31207" xr:uid="{00000000-0005-0000-0000-0000E7790000}"/>
    <cellStyle name="Normal 5 10 11 13" xfId="31208" xr:uid="{00000000-0005-0000-0000-0000E8790000}"/>
    <cellStyle name="Normal 5 10 11 14" xfId="31209" xr:uid="{00000000-0005-0000-0000-0000E9790000}"/>
    <cellStyle name="Normal 5 10 11 2" xfId="31210" xr:uid="{00000000-0005-0000-0000-0000EA790000}"/>
    <cellStyle name="Normal 5 10 11 2 10" xfId="31211" xr:uid="{00000000-0005-0000-0000-0000EB790000}"/>
    <cellStyle name="Normal 5 10 11 2 2" xfId="31212" xr:uid="{00000000-0005-0000-0000-0000EC790000}"/>
    <cellStyle name="Normal 5 10 11 2 3" xfId="31213" xr:uid="{00000000-0005-0000-0000-0000ED790000}"/>
    <cellStyle name="Normal 5 10 11 2 4" xfId="31214" xr:uid="{00000000-0005-0000-0000-0000EE790000}"/>
    <cellStyle name="Normal 5 10 11 2 5" xfId="31215" xr:uid="{00000000-0005-0000-0000-0000EF790000}"/>
    <cellStyle name="Normal 5 10 11 2 6" xfId="31216" xr:uid="{00000000-0005-0000-0000-0000F0790000}"/>
    <cellStyle name="Normal 5 10 11 2 7" xfId="31217" xr:uid="{00000000-0005-0000-0000-0000F1790000}"/>
    <cellStyle name="Normal 5 10 11 2 8" xfId="31218" xr:uid="{00000000-0005-0000-0000-0000F2790000}"/>
    <cellStyle name="Normal 5 10 11 2 9" xfId="31219" xr:uid="{00000000-0005-0000-0000-0000F3790000}"/>
    <cellStyle name="Normal 5 10 11 3" xfId="31220" xr:uid="{00000000-0005-0000-0000-0000F4790000}"/>
    <cellStyle name="Normal 5 10 11 3 10" xfId="31221" xr:uid="{00000000-0005-0000-0000-0000F5790000}"/>
    <cellStyle name="Normal 5 10 11 3 2" xfId="31222" xr:uid="{00000000-0005-0000-0000-0000F6790000}"/>
    <cellStyle name="Normal 5 10 11 3 3" xfId="31223" xr:uid="{00000000-0005-0000-0000-0000F7790000}"/>
    <cellStyle name="Normal 5 10 11 3 4" xfId="31224" xr:uid="{00000000-0005-0000-0000-0000F8790000}"/>
    <cellStyle name="Normal 5 10 11 3 5" xfId="31225" xr:uid="{00000000-0005-0000-0000-0000F9790000}"/>
    <cellStyle name="Normal 5 10 11 3 6" xfId="31226" xr:uid="{00000000-0005-0000-0000-0000FA790000}"/>
    <cellStyle name="Normal 5 10 11 3 7" xfId="31227" xr:uid="{00000000-0005-0000-0000-0000FB790000}"/>
    <cellStyle name="Normal 5 10 11 3 8" xfId="31228" xr:uid="{00000000-0005-0000-0000-0000FC790000}"/>
    <cellStyle name="Normal 5 10 11 3 9" xfId="31229" xr:uid="{00000000-0005-0000-0000-0000FD790000}"/>
    <cellStyle name="Normal 5 10 11 4" xfId="31230" xr:uid="{00000000-0005-0000-0000-0000FE790000}"/>
    <cellStyle name="Normal 5 10 11 4 10" xfId="31231" xr:uid="{00000000-0005-0000-0000-0000FF790000}"/>
    <cellStyle name="Normal 5 10 11 4 2" xfId="31232" xr:uid="{00000000-0005-0000-0000-0000007A0000}"/>
    <cellStyle name="Normal 5 10 11 4 3" xfId="31233" xr:uid="{00000000-0005-0000-0000-0000017A0000}"/>
    <cellStyle name="Normal 5 10 11 4 4" xfId="31234" xr:uid="{00000000-0005-0000-0000-0000027A0000}"/>
    <cellStyle name="Normal 5 10 11 4 5" xfId="31235" xr:uid="{00000000-0005-0000-0000-0000037A0000}"/>
    <cellStyle name="Normal 5 10 11 4 6" xfId="31236" xr:uid="{00000000-0005-0000-0000-0000047A0000}"/>
    <cellStyle name="Normal 5 10 11 4 7" xfId="31237" xr:uid="{00000000-0005-0000-0000-0000057A0000}"/>
    <cellStyle name="Normal 5 10 11 4 8" xfId="31238" xr:uid="{00000000-0005-0000-0000-0000067A0000}"/>
    <cellStyle name="Normal 5 10 11 4 9" xfId="31239" xr:uid="{00000000-0005-0000-0000-0000077A0000}"/>
    <cellStyle name="Normal 5 10 11 5" xfId="31240" xr:uid="{00000000-0005-0000-0000-0000087A0000}"/>
    <cellStyle name="Normal 5 10 11 5 10" xfId="31241" xr:uid="{00000000-0005-0000-0000-0000097A0000}"/>
    <cellStyle name="Normal 5 10 11 5 2" xfId="31242" xr:uid="{00000000-0005-0000-0000-00000A7A0000}"/>
    <cellStyle name="Normal 5 10 11 5 3" xfId="31243" xr:uid="{00000000-0005-0000-0000-00000B7A0000}"/>
    <cellStyle name="Normal 5 10 11 5 4" xfId="31244" xr:uid="{00000000-0005-0000-0000-00000C7A0000}"/>
    <cellStyle name="Normal 5 10 11 5 5" xfId="31245" xr:uid="{00000000-0005-0000-0000-00000D7A0000}"/>
    <cellStyle name="Normal 5 10 11 5 6" xfId="31246" xr:uid="{00000000-0005-0000-0000-00000E7A0000}"/>
    <cellStyle name="Normal 5 10 11 5 7" xfId="31247" xr:uid="{00000000-0005-0000-0000-00000F7A0000}"/>
    <cellStyle name="Normal 5 10 11 5 8" xfId="31248" xr:uid="{00000000-0005-0000-0000-0000107A0000}"/>
    <cellStyle name="Normal 5 10 11 5 9" xfId="31249" xr:uid="{00000000-0005-0000-0000-0000117A0000}"/>
    <cellStyle name="Normal 5 10 11 6" xfId="31250" xr:uid="{00000000-0005-0000-0000-0000127A0000}"/>
    <cellStyle name="Normal 5 10 11 7" xfId="31251" xr:uid="{00000000-0005-0000-0000-0000137A0000}"/>
    <cellStyle name="Normal 5 10 11 8" xfId="31252" xr:uid="{00000000-0005-0000-0000-0000147A0000}"/>
    <cellStyle name="Normal 5 10 11 9" xfId="31253" xr:uid="{00000000-0005-0000-0000-0000157A0000}"/>
    <cellStyle name="Normal 5 10 12" xfId="31254" xr:uid="{00000000-0005-0000-0000-0000167A0000}"/>
    <cellStyle name="Normal 5 10 12 10" xfId="31255" xr:uid="{00000000-0005-0000-0000-0000177A0000}"/>
    <cellStyle name="Normal 5 10 12 11" xfId="31256" xr:uid="{00000000-0005-0000-0000-0000187A0000}"/>
    <cellStyle name="Normal 5 10 12 12" xfId="31257" xr:uid="{00000000-0005-0000-0000-0000197A0000}"/>
    <cellStyle name="Normal 5 10 12 13" xfId="31258" xr:uid="{00000000-0005-0000-0000-00001A7A0000}"/>
    <cellStyle name="Normal 5 10 12 14" xfId="31259" xr:uid="{00000000-0005-0000-0000-00001B7A0000}"/>
    <cellStyle name="Normal 5 10 12 2" xfId="31260" xr:uid="{00000000-0005-0000-0000-00001C7A0000}"/>
    <cellStyle name="Normal 5 10 12 2 10" xfId="31261" xr:uid="{00000000-0005-0000-0000-00001D7A0000}"/>
    <cellStyle name="Normal 5 10 12 2 2" xfId="31262" xr:uid="{00000000-0005-0000-0000-00001E7A0000}"/>
    <cellStyle name="Normal 5 10 12 2 3" xfId="31263" xr:uid="{00000000-0005-0000-0000-00001F7A0000}"/>
    <cellStyle name="Normal 5 10 12 2 4" xfId="31264" xr:uid="{00000000-0005-0000-0000-0000207A0000}"/>
    <cellStyle name="Normal 5 10 12 2 5" xfId="31265" xr:uid="{00000000-0005-0000-0000-0000217A0000}"/>
    <cellStyle name="Normal 5 10 12 2 6" xfId="31266" xr:uid="{00000000-0005-0000-0000-0000227A0000}"/>
    <cellStyle name="Normal 5 10 12 2 7" xfId="31267" xr:uid="{00000000-0005-0000-0000-0000237A0000}"/>
    <cellStyle name="Normal 5 10 12 2 8" xfId="31268" xr:uid="{00000000-0005-0000-0000-0000247A0000}"/>
    <cellStyle name="Normal 5 10 12 2 9" xfId="31269" xr:uid="{00000000-0005-0000-0000-0000257A0000}"/>
    <cellStyle name="Normal 5 10 12 3" xfId="31270" xr:uid="{00000000-0005-0000-0000-0000267A0000}"/>
    <cellStyle name="Normal 5 10 12 3 10" xfId="31271" xr:uid="{00000000-0005-0000-0000-0000277A0000}"/>
    <cellStyle name="Normal 5 10 12 3 2" xfId="31272" xr:uid="{00000000-0005-0000-0000-0000287A0000}"/>
    <cellStyle name="Normal 5 10 12 3 3" xfId="31273" xr:uid="{00000000-0005-0000-0000-0000297A0000}"/>
    <cellStyle name="Normal 5 10 12 3 4" xfId="31274" xr:uid="{00000000-0005-0000-0000-00002A7A0000}"/>
    <cellStyle name="Normal 5 10 12 3 5" xfId="31275" xr:uid="{00000000-0005-0000-0000-00002B7A0000}"/>
    <cellStyle name="Normal 5 10 12 3 6" xfId="31276" xr:uid="{00000000-0005-0000-0000-00002C7A0000}"/>
    <cellStyle name="Normal 5 10 12 3 7" xfId="31277" xr:uid="{00000000-0005-0000-0000-00002D7A0000}"/>
    <cellStyle name="Normal 5 10 12 3 8" xfId="31278" xr:uid="{00000000-0005-0000-0000-00002E7A0000}"/>
    <cellStyle name="Normal 5 10 12 3 9" xfId="31279" xr:uid="{00000000-0005-0000-0000-00002F7A0000}"/>
    <cellStyle name="Normal 5 10 12 4" xfId="31280" xr:uid="{00000000-0005-0000-0000-0000307A0000}"/>
    <cellStyle name="Normal 5 10 12 4 10" xfId="31281" xr:uid="{00000000-0005-0000-0000-0000317A0000}"/>
    <cellStyle name="Normal 5 10 12 4 2" xfId="31282" xr:uid="{00000000-0005-0000-0000-0000327A0000}"/>
    <cellStyle name="Normal 5 10 12 4 3" xfId="31283" xr:uid="{00000000-0005-0000-0000-0000337A0000}"/>
    <cellStyle name="Normal 5 10 12 4 4" xfId="31284" xr:uid="{00000000-0005-0000-0000-0000347A0000}"/>
    <cellStyle name="Normal 5 10 12 4 5" xfId="31285" xr:uid="{00000000-0005-0000-0000-0000357A0000}"/>
    <cellStyle name="Normal 5 10 12 4 6" xfId="31286" xr:uid="{00000000-0005-0000-0000-0000367A0000}"/>
    <cellStyle name="Normal 5 10 12 4 7" xfId="31287" xr:uid="{00000000-0005-0000-0000-0000377A0000}"/>
    <cellStyle name="Normal 5 10 12 4 8" xfId="31288" xr:uid="{00000000-0005-0000-0000-0000387A0000}"/>
    <cellStyle name="Normal 5 10 12 4 9" xfId="31289" xr:uid="{00000000-0005-0000-0000-0000397A0000}"/>
    <cellStyle name="Normal 5 10 12 5" xfId="31290" xr:uid="{00000000-0005-0000-0000-00003A7A0000}"/>
    <cellStyle name="Normal 5 10 12 5 10" xfId="31291" xr:uid="{00000000-0005-0000-0000-00003B7A0000}"/>
    <cellStyle name="Normal 5 10 12 5 2" xfId="31292" xr:uid="{00000000-0005-0000-0000-00003C7A0000}"/>
    <cellStyle name="Normal 5 10 12 5 3" xfId="31293" xr:uid="{00000000-0005-0000-0000-00003D7A0000}"/>
    <cellStyle name="Normal 5 10 12 5 4" xfId="31294" xr:uid="{00000000-0005-0000-0000-00003E7A0000}"/>
    <cellStyle name="Normal 5 10 12 5 5" xfId="31295" xr:uid="{00000000-0005-0000-0000-00003F7A0000}"/>
    <cellStyle name="Normal 5 10 12 5 6" xfId="31296" xr:uid="{00000000-0005-0000-0000-0000407A0000}"/>
    <cellStyle name="Normal 5 10 12 5 7" xfId="31297" xr:uid="{00000000-0005-0000-0000-0000417A0000}"/>
    <cellStyle name="Normal 5 10 12 5 8" xfId="31298" xr:uid="{00000000-0005-0000-0000-0000427A0000}"/>
    <cellStyle name="Normal 5 10 12 5 9" xfId="31299" xr:uid="{00000000-0005-0000-0000-0000437A0000}"/>
    <cellStyle name="Normal 5 10 12 6" xfId="31300" xr:uid="{00000000-0005-0000-0000-0000447A0000}"/>
    <cellStyle name="Normal 5 10 12 7" xfId="31301" xr:uid="{00000000-0005-0000-0000-0000457A0000}"/>
    <cellStyle name="Normal 5 10 12 8" xfId="31302" xr:uid="{00000000-0005-0000-0000-0000467A0000}"/>
    <cellStyle name="Normal 5 10 12 9" xfId="31303" xr:uid="{00000000-0005-0000-0000-0000477A0000}"/>
    <cellStyle name="Normal 5 10 13" xfId="31304" xr:uid="{00000000-0005-0000-0000-0000487A0000}"/>
    <cellStyle name="Normal 5 10 13 10" xfId="31305" xr:uid="{00000000-0005-0000-0000-0000497A0000}"/>
    <cellStyle name="Normal 5 10 13 11" xfId="31306" xr:uid="{00000000-0005-0000-0000-00004A7A0000}"/>
    <cellStyle name="Normal 5 10 13 12" xfId="31307" xr:uid="{00000000-0005-0000-0000-00004B7A0000}"/>
    <cellStyle name="Normal 5 10 13 13" xfId="31308" xr:uid="{00000000-0005-0000-0000-00004C7A0000}"/>
    <cellStyle name="Normal 5 10 13 14" xfId="31309" xr:uid="{00000000-0005-0000-0000-00004D7A0000}"/>
    <cellStyle name="Normal 5 10 13 2" xfId="31310" xr:uid="{00000000-0005-0000-0000-00004E7A0000}"/>
    <cellStyle name="Normal 5 10 13 2 10" xfId="31311" xr:uid="{00000000-0005-0000-0000-00004F7A0000}"/>
    <cellStyle name="Normal 5 10 13 2 2" xfId="31312" xr:uid="{00000000-0005-0000-0000-0000507A0000}"/>
    <cellStyle name="Normal 5 10 13 2 3" xfId="31313" xr:uid="{00000000-0005-0000-0000-0000517A0000}"/>
    <cellStyle name="Normal 5 10 13 2 4" xfId="31314" xr:uid="{00000000-0005-0000-0000-0000527A0000}"/>
    <cellStyle name="Normal 5 10 13 2 5" xfId="31315" xr:uid="{00000000-0005-0000-0000-0000537A0000}"/>
    <cellStyle name="Normal 5 10 13 2 6" xfId="31316" xr:uid="{00000000-0005-0000-0000-0000547A0000}"/>
    <cellStyle name="Normal 5 10 13 2 7" xfId="31317" xr:uid="{00000000-0005-0000-0000-0000557A0000}"/>
    <cellStyle name="Normal 5 10 13 2 8" xfId="31318" xr:uid="{00000000-0005-0000-0000-0000567A0000}"/>
    <cellStyle name="Normal 5 10 13 2 9" xfId="31319" xr:uid="{00000000-0005-0000-0000-0000577A0000}"/>
    <cellStyle name="Normal 5 10 13 3" xfId="31320" xr:uid="{00000000-0005-0000-0000-0000587A0000}"/>
    <cellStyle name="Normal 5 10 13 3 10" xfId="31321" xr:uid="{00000000-0005-0000-0000-0000597A0000}"/>
    <cellStyle name="Normal 5 10 13 3 2" xfId="31322" xr:uid="{00000000-0005-0000-0000-00005A7A0000}"/>
    <cellStyle name="Normal 5 10 13 3 3" xfId="31323" xr:uid="{00000000-0005-0000-0000-00005B7A0000}"/>
    <cellStyle name="Normal 5 10 13 3 4" xfId="31324" xr:uid="{00000000-0005-0000-0000-00005C7A0000}"/>
    <cellStyle name="Normal 5 10 13 3 5" xfId="31325" xr:uid="{00000000-0005-0000-0000-00005D7A0000}"/>
    <cellStyle name="Normal 5 10 13 3 6" xfId="31326" xr:uid="{00000000-0005-0000-0000-00005E7A0000}"/>
    <cellStyle name="Normal 5 10 13 3 7" xfId="31327" xr:uid="{00000000-0005-0000-0000-00005F7A0000}"/>
    <cellStyle name="Normal 5 10 13 3 8" xfId="31328" xr:uid="{00000000-0005-0000-0000-0000607A0000}"/>
    <cellStyle name="Normal 5 10 13 3 9" xfId="31329" xr:uid="{00000000-0005-0000-0000-0000617A0000}"/>
    <cellStyle name="Normal 5 10 13 4" xfId="31330" xr:uid="{00000000-0005-0000-0000-0000627A0000}"/>
    <cellStyle name="Normal 5 10 13 4 10" xfId="31331" xr:uid="{00000000-0005-0000-0000-0000637A0000}"/>
    <cellStyle name="Normal 5 10 13 4 2" xfId="31332" xr:uid="{00000000-0005-0000-0000-0000647A0000}"/>
    <cellStyle name="Normal 5 10 13 4 3" xfId="31333" xr:uid="{00000000-0005-0000-0000-0000657A0000}"/>
    <cellStyle name="Normal 5 10 13 4 4" xfId="31334" xr:uid="{00000000-0005-0000-0000-0000667A0000}"/>
    <cellStyle name="Normal 5 10 13 4 5" xfId="31335" xr:uid="{00000000-0005-0000-0000-0000677A0000}"/>
    <cellStyle name="Normal 5 10 13 4 6" xfId="31336" xr:uid="{00000000-0005-0000-0000-0000687A0000}"/>
    <cellStyle name="Normal 5 10 13 4 7" xfId="31337" xr:uid="{00000000-0005-0000-0000-0000697A0000}"/>
    <cellStyle name="Normal 5 10 13 4 8" xfId="31338" xr:uid="{00000000-0005-0000-0000-00006A7A0000}"/>
    <cellStyle name="Normal 5 10 13 4 9" xfId="31339" xr:uid="{00000000-0005-0000-0000-00006B7A0000}"/>
    <cellStyle name="Normal 5 10 13 5" xfId="31340" xr:uid="{00000000-0005-0000-0000-00006C7A0000}"/>
    <cellStyle name="Normal 5 10 13 5 10" xfId="31341" xr:uid="{00000000-0005-0000-0000-00006D7A0000}"/>
    <cellStyle name="Normal 5 10 13 5 2" xfId="31342" xr:uid="{00000000-0005-0000-0000-00006E7A0000}"/>
    <cellStyle name="Normal 5 10 13 5 3" xfId="31343" xr:uid="{00000000-0005-0000-0000-00006F7A0000}"/>
    <cellStyle name="Normal 5 10 13 5 4" xfId="31344" xr:uid="{00000000-0005-0000-0000-0000707A0000}"/>
    <cellStyle name="Normal 5 10 13 5 5" xfId="31345" xr:uid="{00000000-0005-0000-0000-0000717A0000}"/>
    <cellStyle name="Normal 5 10 13 5 6" xfId="31346" xr:uid="{00000000-0005-0000-0000-0000727A0000}"/>
    <cellStyle name="Normal 5 10 13 5 7" xfId="31347" xr:uid="{00000000-0005-0000-0000-0000737A0000}"/>
    <cellStyle name="Normal 5 10 13 5 8" xfId="31348" xr:uid="{00000000-0005-0000-0000-0000747A0000}"/>
    <cellStyle name="Normal 5 10 13 5 9" xfId="31349" xr:uid="{00000000-0005-0000-0000-0000757A0000}"/>
    <cellStyle name="Normal 5 10 13 6" xfId="31350" xr:uid="{00000000-0005-0000-0000-0000767A0000}"/>
    <cellStyle name="Normal 5 10 13 7" xfId="31351" xr:uid="{00000000-0005-0000-0000-0000777A0000}"/>
    <cellStyle name="Normal 5 10 13 8" xfId="31352" xr:uid="{00000000-0005-0000-0000-0000787A0000}"/>
    <cellStyle name="Normal 5 10 13 9" xfId="31353" xr:uid="{00000000-0005-0000-0000-0000797A0000}"/>
    <cellStyle name="Normal 5 10 14" xfId="31354" xr:uid="{00000000-0005-0000-0000-00007A7A0000}"/>
    <cellStyle name="Normal 5 10 14 10" xfId="31355" xr:uid="{00000000-0005-0000-0000-00007B7A0000}"/>
    <cellStyle name="Normal 5 10 14 11" xfId="31356" xr:uid="{00000000-0005-0000-0000-00007C7A0000}"/>
    <cellStyle name="Normal 5 10 14 12" xfId="31357" xr:uid="{00000000-0005-0000-0000-00007D7A0000}"/>
    <cellStyle name="Normal 5 10 14 13" xfId="31358" xr:uid="{00000000-0005-0000-0000-00007E7A0000}"/>
    <cellStyle name="Normal 5 10 14 14" xfId="31359" xr:uid="{00000000-0005-0000-0000-00007F7A0000}"/>
    <cellStyle name="Normal 5 10 14 2" xfId="31360" xr:uid="{00000000-0005-0000-0000-0000807A0000}"/>
    <cellStyle name="Normal 5 10 14 2 10" xfId="31361" xr:uid="{00000000-0005-0000-0000-0000817A0000}"/>
    <cellStyle name="Normal 5 10 14 2 2" xfId="31362" xr:uid="{00000000-0005-0000-0000-0000827A0000}"/>
    <cellStyle name="Normal 5 10 14 2 3" xfId="31363" xr:uid="{00000000-0005-0000-0000-0000837A0000}"/>
    <cellStyle name="Normal 5 10 14 2 4" xfId="31364" xr:uid="{00000000-0005-0000-0000-0000847A0000}"/>
    <cellStyle name="Normal 5 10 14 2 5" xfId="31365" xr:uid="{00000000-0005-0000-0000-0000857A0000}"/>
    <cellStyle name="Normal 5 10 14 2 6" xfId="31366" xr:uid="{00000000-0005-0000-0000-0000867A0000}"/>
    <cellStyle name="Normal 5 10 14 2 7" xfId="31367" xr:uid="{00000000-0005-0000-0000-0000877A0000}"/>
    <cellStyle name="Normal 5 10 14 2 8" xfId="31368" xr:uid="{00000000-0005-0000-0000-0000887A0000}"/>
    <cellStyle name="Normal 5 10 14 2 9" xfId="31369" xr:uid="{00000000-0005-0000-0000-0000897A0000}"/>
    <cellStyle name="Normal 5 10 14 3" xfId="31370" xr:uid="{00000000-0005-0000-0000-00008A7A0000}"/>
    <cellStyle name="Normal 5 10 14 3 10" xfId="31371" xr:uid="{00000000-0005-0000-0000-00008B7A0000}"/>
    <cellStyle name="Normal 5 10 14 3 2" xfId="31372" xr:uid="{00000000-0005-0000-0000-00008C7A0000}"/>
    <cellStyle name="Normal 5 10 14 3 3" xfId="31373" xr:uid="{00000000-0005-0000-0000-00008D7A0000}"/>
    <cellStyle name="Normal 5 10 14 3 4" xfId="31374" xr:uid="{00000000-0005-0000-0000-00008E7A0000}"/>
    <cellStyle name="Normal 5 10 14 3 5" xfId="31375" xr:uid="{00000000-0005-0000-0000-00008F7A0000}"/>
    <cellStyle name="Normal 5 10 14 3 6" xfId="31376" xr:uid="{00000000-0005-0000-0000-0000907A0000}"/>
    <cellStyle name="Normal 5 10 14 3 7" xfId="31377" xr:uid="{00000000-0005-0000-0000-0000917A0000}"/>
    <cellStyle name="Normal 5 10 14 3 8" xfId="31378" xr:uid="{00000000-0005-0000-0000-0000927A0000}"/>
    <cellStyle name="Normal 5 10 14 3 9" xfId="31379" xr:uid="{00000000-0005-0000-0000-0000937A0000}"/>
    <cellStyle name="Normal 5 10 14 4" xfId="31380" xr:uid="{00000000-0005-0000-0000-0000947A0000}"/>
    <cellStyle name="Normal 5 10 14 4 10" xfId="31381" xr:uid="{00000000-0005-0000-0000-0000957A0000}"/>
    <cellStyle name="Normal 5 10 14 4 2" xfId="31382" xr:uid="{00000000-0005-0000-0000-0000967A0000}"/>
    <cellStyle name="Normal 5 10 14 4 3" xfId="31383" xr:uid="{00000000-0005-0000-0000-0000977A0000}"/>
    <cellStyle name="Normal 5 10 14 4 4" xfId="31384" xr:uid="{00000000-0005-0000-0000-0000987A0000}"/>
    <cellStyle name="Normal 5 10 14 4 5" xfId="31385" xr:uid="{00000000-0005-0000-0000-0000997A0000}"/>
    <cellStyle name="Normal 5 10 14 4 6" xfId="31386" xr:uid="{00000000-0005-0000-0000-00009A7A0000}"/>
    <cellStyle name="Normal 5 10 14 4 7" xfId="31387" xr:uid="{00000000-0005-0000-0000-00009B7A0000}"/>
    <cellStyle name="Normal 5 10 14 4 8" xfId="31388" xr:uid="{00000000-0005-0000-0000-00009C7A0000}"/>
    <cellStyle name="Normal 5 10 14 4 9" xfId="31389" xr:uid="{00000000-0005-0000-0000-00009D7A0000}"/>
    <cellStyle name="Normal 5 10 14 5" xfId="31390" xr:uid="{00000000-0005-0000-0000-00009E7A0000}"/>
    <cellStyle name="Normal 5 10 14 5 10" xfId="31391" xr:uid="{00000000-0005-0000-0000-00009F7A0000}"/>
    <cellStyle name="Normal 5 10 14 5 2" xfId="31392" xr:uid="{00000000-0005-0000-0000-0000A07A0000}"/>
    <cellStyle name="Normal 5 10 14 5 3" xfId="31393" xr:uid="{00000000-0005-0000-0000-0000A17A0000}"/>
    <cellStyle name="Normal 5 10 14 5 4" xfId="31394" xr:uid="{00000000-0005-0000-0000-0000A27A0000}"/>
    <cellStyle name="Normal 5 10 14 5 5" xfId="31395" xr:uid="{00000000-0005-0000-0000-0000A37A0000}"/>
    <cellStyle name="Normal 5 10 14 5 6" xfId="31396" xr:uid="{00000000-0005-0000-0000-0000A47A0000}"/>
    <cellStyle name="Normal 5 10 14 5 7" xfId="31397" xr:uid="{00000000-0005-0000-0000-0000A57A0000}"/>
    <cellStyle name="Normal 5 10 14 5 8" xfId="31398" xr:uid="{00000000-0005-0000-0000-0000A67A0000}"/>
    <cellStyle name="Normal 5 10 14 5 9" xfId="31399" xr:uid="{00000000-0005-0000-0000-0000A77A0000}"/>
    <cellStyle name="Normal 5 10 14 6" xfId="31400" xr:uid="{00000000-0005-0000-0000-0000A87A0000}"/>
    <cellStyle name="Normal 5 10 14 7" xfId="31401" xr:uid="{00000000-0005-0000-0000-0000A97A0000}"/>
    <cellStyle name="Normal 5 10 14 8" xfId="31402" xr:uid="{00000000-0005-0000-0000-0000AA7A0000}"/>
    <cellStyle name="Normal 5 10 14 9" xfId="31403" xr:uid="{00000000-0005-0000-0000-0000AB7A0000}"/>
    <cellStyle name="Normal 5 10 15" xfId="31404" xr:uid="{00000000-0005-0000-0000-0000AC7A0000}"/>
    <cellStyle name="Normal 5 10 15 10" xfId="31405" xr:uid="{00000000-0005-0000-0000-0000AD7A0000}"/>
    <cellStyle name="Normal 5 10 15 11" xfId="31406" xr:uid="{00000000-0005-0000-0000-0000AE7A0000}"/>
    <cellStyle name="Normal 5 10 15 12" xfId="31407" xr:uid="{00000000-0005-0000-0000-0000AF7A0000}"/>
    <cellStyle name="Normal 5 10 15 13" xfId="31408" xr:uid="{00000000-0005-0000-0000-0000B07A0000}"/>
    <cellStyle name="Normal 5 10 15 14" xfId="31409" xr:uid="{00000000-0005-0000-0000-0000B17A0000}"/>
    <cellStyle name="Normal 5 10 15 2" xfId="31410" xr:uid="{00000000-0005-0000-0000-0000B27A0000}"/>
    <cellStyle name="Normal 5 10 15 2 10" xfId="31411" xr:uid="{00000000-0005-0000-0000-0000B37A0000}"/>
    <cellStyle name="Normal 5 10 15 2 2" xfId="31412" xr:uid="{00000000-0005-0000-0000-0000B47A0000}"/>
    <cellStyle name="Normal 5 10 15 2 3" xfId="31413" xr:uid="{00000000-0005-0000-0000-0000B57A0000}"/>
    <cellStyle name="Normal 5 10 15 2 4" xfId="31414" xr:uid="{00000000-0005-0000-0000-0000B67A0000}"/>
    <cellStyle name="Normal 5 10 15 2 5" xfId="31415" xr:uid="{00000000-0005-0000-0000-0000B77A0000}"/>
    <cellStyle name="Normal 5 10 15 2 6" xfId="31416" xr:uid="{00000000-0005-0000-0000-0000B87A0000}"/>
    <cellStyle name="Normal 5 10 15 2 7" xfId="31417" xr:uid="{00000000-0005-0000-0000-0000B97A0000}"/>
    <cellStyle name="Normal 5 10 15 2 8" xfId="31418" xr:uid="{00000000-0005-0000-0000-0000BA7A0000}"/>
    <cellStyle name="Normal 5 10 15 2 9" xfId="31419" xr:uid="{00000000-0005-0000-0000-0000BB7A0000}"/>
    <cellStyle name="Normal 5 10 15 3" xfId="31420" xr:uid="{00000000-0005-0000-0000-0000BC7A0000}"/>
    <cellStyle name="Normal 5 10 15 3 10" xfId="31421" xr:uid="{00000000-0005-0000-0000-0000BD7A0000}"/>
    <cellStyle name="Normal 5 10 15 3 2" xfId="31422" xr:uid="{00000000-0005-0000-0000-0000BE7A0000}"/>
    <cellStyle name="Normal 5 10 15 3 3" xfId="31423" xr:uid="{00000000-0005-0000-0000-0000BF7A0000}"/>
    <cellStyle name="Normal 5 10 15 3 4" xfId="31424" xr:uid="{00000000-0005-0000-0000-0000C07A0000}"/>
    <cellStyle name="Normal 5 10 15 3 5" xfId="31425" xr:uid="{00000000-0005-0000-0000-0000C17A0000}"/>
    <cellStyle name="Normal 5 10 15 3 6" xfId="31426" xr:uid="{00000000-0005-0000-0000-0000C27A0000}"/>
    <cellStyle name="Normal 5 10 15 3 7" xfId="31427" xr:uid="{00000000-0005-0000-0000-0000C37A0000}"/>
    <cellStyle name="Normal 5 10 15 3 8" xfId="31428" xr:uid="{00000000-0005-0000-0000-0000C47A0000}"/>
    <cellStyle name="Normal 5 10 15 3 9" xfId="31429" xr:uid="{00000000-0005-0000-0000-0000C57A0000}"/>
    <cellStyle name="Normal 5 10 15 4" xfId="31430" xr:uid="{00000000-0005-0000-0000-0000C67A0000}"/>
    <cellStyle name="Normal 5 10 15 4 10" xfId="31431" xr:uid="{00000000-0005-0000-0000-0000C77A0000}"/>
    <cellStyle name="Normal 5 10 15 4 2" xfId="31432" xr:uid="{00000000-0005-0000-0000-0000C87A0000}"/>
    <cellStyle name="Normal 5 10 15 4 3" xfId="31433" xr:uid="{00000000-0005-0000-0000-0000C97A0000}"/>
    <cellStyle name="Normal 5 10 15 4 4" xfId="31434" xr:uid="{00000000-0005-0000-0000-0000CA7A0000}"/>
    <cellStyle name="Normal 5 10 15 4 5" xfId="31435" xr:uid="{00000000-0005-0000-0000-0000CB7A0000}"/>
    <cellStyle name="Normal 5 10 15 4 6" xfId="31436" xr:uid="{00000000-0005-0000-0000-0000CC7A0000}"/>
    <cellStyle name="Normal 5 10 15 4 7" xfId="31437" xr:uid="{00000000-0005-0000-0000-0000CD7A0000}"/>
    <cellStyle name="Normal 5 10 15 4 8" xfId="31438" xr:uid="{00000000-0005-0000-0000-0000CE7A0000}"/>
    <cellStyle name="Normal 5 10 15 4 9" xfId="31439" xr:uid="{00000000-0005-0000-0000-0000CF7A0000}"/>
    <cellStyle name="Normal 5 10 15 5" xfId="31440" xr:uid="{00000000-0005-0000-0000-0000D07A0000}"/>
    <cellStyle name="Normal 5 10 15 5 10" xfId="31441" xr:uid="{00000000-0005-0000-0000-0000D17A0000}"/>
    <cellStyle name="Normal 5 10 15 5 2" xfId="31442" xr:uid="{00000000-0005-0000-0000-0000D27A0000}"/>
    <cellStyle name="Normal 5 10 15 5 3" xfId="31443" xr:uid="{00000000-0005-0000-0000-0000D37A0000}"/>
    <cellStyle name="Normal 5 10 15 5 4" xfId="31444" xr:uid="{00000000-0005-0000-0000-0000D47A0000}"/>
    <cellStyle name="Normal 5 10 15 5 5" xfId="31445" xr:uid="{00000000-0005-0000-0000-0000D57A0000}"/>
    <cellStyle name="Normal 5 10 15 5 6" xfId="31446" xr:uid="{00000000-0005-0000-0000-0000D67A0000}"/>
    <cellStyle name="Normal 5 10 15 5 7" xfId="31447" xr:uid="{00000000-0005-0000-0000-0000D77A0000}"/>
    <cellStyle name="Normal 5 10 15 5 8" xfId="31448" xr:uid="{00000000-0005-0000-0000-0000D87A0000}"/>
    <cellStyle name="Normal 5 10 15 5 9" xfId="31449" xr:uid="{00000000-0005-0000-0000-0000D97A0000}"/>
    <cellStyle name="Normal 5 10 15 6" xfId="31450" xr:uid="{00000000-0005-0000-0000-0000DA7A0000}"/>
    <cellStyle name="Normal 5 10 15 7" xfId="31451" xr:uid="{00000000-0005-0000-0000-0000DB7A0000}"/>
    <cellStyle name="Normal 5 10 15 8" xfId="31452" xr:uid="{00000000-0005-0000-0000-0000DC7A0000}"/>
    <cellStyle name="Normal 5 10 15 9" xfId="31453" xr:uid="{00000000-0005-0000-0000-0000DD7A0000}"/>
    <cellStyle name="Normal 5 10 16" xfId="31454" xr:uid="{00000000-0005-0000-0000-0000DE7A0000}"/>
    <cellStyle name="Normal 5 10 16 10" xfId="31455" xr:uid="{00000000-0005-0000-0000-0000DF7A0000}"/>
    <cellStyle name="Normal 5 10 16 11" xfId="31456" xr:uid="{00000000-0005-0000-0000-0000E07A0000}"/>
    <cellStyle name="Normal 5 10 16 12" xfId="31457" xr:uid="{00000000-0005-0000-0000-0000E17A0000}"/>
    <cellStyle name="Normal 5 10 16 13" xfId="31458" xr:uid="{00000000-0005-0000-0000-0000E27A0000}"/>
    <cellStyle name="Normal 5 10 16 14" xfId="31459" xr:uid="{00000000-0005-0000-0000-0000E37A0000}"/>
    <cellStyle name="Normal 5 10 16 2" xfId="31460" xr:uid="{00000000-0005-0000-0000-0000E47A0000}"/>
    <cellStyle name="Normal 5 10 16 2 10" xfId="31461" xr:uid="{00000000-0005-0000-0000-0000E57A0000}"/>
    <cellStyle name="Normal 5 10 16 2 2" xfId="31462" xr:uid="{00000000-0005-0000-0000-0000E67A0000}"/>
    <cellStyle name="Normal 5 10 16 2 3" xfId="31463" xr:uid="{00000000-0005-0000-0000-0000E77A0000}"/>
    <cellStyle name="Normal 5 10 16 2 4" xfId="31464" xr:uid="{00000000-0005-0000-0000-0000E87A0000}"/>
    <cellStyle name="Normal 5 10 16 2 5" xfId="31465" xr:uid="{00000000-0005-0000-0000-0000E97A0000}"/>
    <cellStyle name="Normal 5 10 16 2 6" xfId="31466" xr:uid="{00000000-0005-0000-0000-0000EA7A0000}"/>
    <cellStyle name="Normal 5 10 16 2 7" xfId="31467" xr:uid="{00000000-0005-0000-0000-0000EB7A0000}"/>
    <cellStyle name="Normal 5 10 16 2 8" xfId="31468" xr:uid="{00000000-0005-0000-0000-0000EC7A0000}"/>
    <cellStyle name="Normal 5 10 16 2 9" xfId="31469" xr:uid="{00000000-0005-0000-0000-0000ED7A0000}"/>
    <cellStyle name="Normal 5 10 16 3" xfId="31470" xr:uid="{00000000-0005-0000-0000-0000EE7A0000}"/>
    <cellStyle name="Normal 5 10 16 3 10" xfId="31471" xr:uid="{00000000-0005-0000-0000-0000EF7A0000}"/>
    <cellStyle name="Normal 5 10 16 3 2" xfId="31472" xr:uid="{00000000-0005-0000-0000-0000F07A0000}"/>
    <cellStyle name="Normal 5 10 16 3 3" xfId="31473" xr:uid="{00000000-0005-0000-0000-0000F17A0000}"/>
    <cellStyle name="Normal 5 10 16 3 4" xfId="31474" xr:uid="{00000000-0005-0000-0000-0000F27A0000}"/>
    <cellStyle name="Normal 5 10 16 3 5" xfId="31475" xr:uid="{00000000-0005-0000-0000-0000F37A0000}"/>
    <cellStyle name="Normal 5 10 16 3 6" xfId="31476" xr:uid="{00000000-0005-0000-0000-0000F47A0000}"/>
    <cellStyle name="Normal 5 10 16 3 7" xfId="31477" xr:uid="{00000000-0005-0000-0000-0000F57A0000}"/>
    <cellStyle name="Normal 5 10 16 3 8" xfId="31478" xr:uid="{00000000-0005-0000-0000-0000F67A0000}"/>
    <cellStyle name="Normal 5 10 16 3 9" xfId="31479" xr:uid="{00000000-0005-0000-0000-0000F77A0000}"/>
    <cellStyle name="Normal 5 10 16 4" xfId="31480" xr:uid="{00000000-0005-0000-0000-0000F87A0000}"/>
    <cellStyle name="Normal 5 10 16 4 10" xfId="31481" xr:uid="{00000000-0005-0000-0000-0000F97A0000}"/>
    <cellStyle name="Normal 5 10 16 4 2" xfId="31482" xr:uid="{00000000-0005-0000-0000-0000FA7A0000}"/>
    <cellStyle name="Normal 5 10 16 4 3" xfId="31483" xr:uid="{00000000-0005-0000-0000-0000FB7A0000}"/>
    <cellStyle name="Normal 5 10 16 4 4" xfId="31484" xr:uid="{00000000-0005-0000-0000-0000FC7A0000}"/>
    <cellStyle name="Normal 5 10 16 4 5" xfId="31485" xr:uid="{00000000-0005-0000-0000-0000FD7A0000}"/>
    <cellStyle name="Normal 5 10 16 4 6" xfId="31486" xr:uid="{00000000-0005-0000-0000-0000FE7A0000}"/>
    <cellStyle name="Normal 5 10 16 4 7" xfId="31487" xr:uid="{00000000-0005-0000-0000-0000FF7A0000}"/>
    <cellStyle name="Normal 5 10 16 4 8" xfId="31488" xr:uid="{00000000-0005-0000-0000-0000007B0000}"/>
    <cellStyle name="Normal 5 10 16 4 9" xfId="31489" xr:uid="{00000000-0005-0000-0000-0000017B0000}"/>
    <cellStyle name="Normal 5 10 16 5" xfId="31490" xr:uid="{00000000-0005-0000-0000-0000027B0000}"/>
    <cellStyle name="Normal 5 10 16 5 10" xfId="31491" xr:uid="{00000000-0005-0000-0000-0000037B0000}"/>
    <cellStyle name="Normal 5 10 16 5 2" xfId="31492" xr:uid="{00000000-0005-0000-0000-0000047B0000}"/>
    <cellStyle name="Normal 5 10 16 5 3" xfId="31493" xr:uid="{00000000-0005-0000-0000-0000057B0000}"/>
    <cellStyle name="Normal 5 10 16 5 4" xfId="31494" xr:uid="{00000000-0005-0000-0000-0000067B0000}"/>
    <cellStyle name="Normal 5 10 16 5 5" xfId="31495" xr:uid="{00000000-0005-0000-0000-0000077B0000}"/>
    <cellStyle name="Normal 5 10 16 5 6" xfId="31496" xr:uid="{00000000-0005-0000-0000-0000087B0000}"/>
    <cellStyle name="Normal 5 10 16 5 7" xfId="31497" xr:uid="{00000000-0005-0000-0000-0000097B0000}"/>
    <cellStyle name="Normal 5 10 16 5 8" xfId="31498" xr:uid="{00000000-0005-0000-0000-00000A7B0000}"/>
    <cellStyle name="Normal 5 10 16 5 9" xfId="31499" xr:uid="{00000000-0005-0000-0000-00000B7B0000}"/>
    <cellStyle name="Normal 5 10 16 6" xfId="31500" xr:uid="{00000000-0005-0000-0000-00000C7B0000}"/>
    <cellStyle name="Normal 5 10 16 7" xfId="31501" xr:uid="{00000000-0005-0000-0000-00000D7B0000}"/>
    <cellStyle name="Normal 5 10 16 8" xfId="31502" xr:uid="{00000000-0005-0000-0000-00000E7B0000}"/>
    <cellStyle name="Normal 5 10 16 9" xfId="31503" xr:uid="{00000000-0005-0000-0000-00000F7B0000}"/>
    <cellStyle name="Normal 5 10 17" xfId="31504" xr:uid="{00000000-0005-0000-0000-0000107B0000}"/>
    <cellStyle name="Normal 5 10 17 10" xfId="31505" xr:uid="{00000000-0005-0000-0000-0000117B0000}"/>
    <cellStyle name="Normal 5 10 17 11" xfId="31506" xr:uid="{00000000-0005-0000-0000-0000127B0000}"/>
    <cellStyle name="Normal 5 10 17 12" xfId="31507" xr:uid="{00000000-0005-0000-0000-0000137B0000}"/>
    <cellStyle name="Normal 5 10 17 13" xfId="31508" xr:uid="{00000000-0005-0000-0000-0000147B0000}"/>
    <cellStyle name="Normal 5 10 17 14" xfId="31509" xr:uid="{00000000-0005-0000-0000-0000157B0000}"/>
    <cellStyle name="Normal 5 10 17 2" xfId="31510" xr:uid="{00000000-0005-0000-0000-0000167B0000}"/>
    <cellStyle name="Normal 5 10 17 2 10" xfId="31511" xr:uid="{00000000-0005-0000-0000-0000177B0000}"/>
    <cellStyle name="Normal 5 10 17 2 2" xfId="31512" xr:uid="{00000000-0005-0000-0000-0000187B0000}"/>
    <cellStyle name="Normal 5 10 17 2 3" xfId="31513" xr:uid="{00000000-0005-0000-0000-0000197B0000}"/>
    <cellStyle name="Normal 5 10 17 2 4" xfId="31514" xr:uid="{00000000-0005-0000-0000-00001A7B0000}"/>
    <cellStyle name="Normal 5 10 17 2 5" xfId="31515" xr:uid="{00000000-0005-0000-0000-00001B7B0000}"/>
    <cellStyle name="Normal 5 10 17 2 6" xfId="31516" xr:uid="{00000000-0005-0000-0000-00001C7B0000}"/>
    <cellStyle name="Normal 5 10 17 2 7" xfId="31517" xr:uid="{00000000-0005-0000-0000-00001D7B0000}"/>
    <cellStyle name="Normal 5 10 17 2 8" xfId="31518" xr:uid="{00000000-0005-0000-0000-00001E7B0000}"/>
    <cellStyle name="Normal 5 10 17 2 9" xfId="31519" xr:uid="{00000000-0005-0000-0000-00001F7B0000}"/>
    <cellStyle name="Normal 5 10 17 3" xfId="31520" xr:uid="{00000000-0005-0000-0000-0000207B0000}"/>
    <cellStyle name="Normal 5 10 17 3 10" xfId="31521" xr:uid="{00000000-0005-0000-0000-0000217B0000}"/>
    <cellStyle name="Normal 5 10 17 3 2" xfId="31522" xr:uid="{00000000-0005-0000-0000-0000227B0000}"/>
    <cellStyle name="Normal 5 10 17 3 3" xfId="31523" xr:uid="{00000000-0005-0000-0000-0000237B0000}"/>
    <cellStyle name="Normal 5 10 17 3 4" xfId="31524" xr:uid="{00000000-0005-0000-0000-0000247B0000}"/>
    <cellStyle name="Normal 5 10 17 3 5" xfId="31525" xr:uid="{00000000-0005-0000-0000-0000257B0000}"/>
    <cellStyle name="Normal 5 10 17 3 6" xfId="31526" xr:uid="{00000000-0005-0000-0000-0000267B0000}"/>
    <cellStyle name="Normal 5 10 17 3 7" xfId="31527" xr:uid="{00000000-0005-0000-0000-0000277B0000}"/>
    <cellStyle name="Normal 5 10 17 3 8" xfId="31528" xr:uid="{00000000-0005-0000-0000-0000287B0000}"/>
    <cellStyle name="Normal 5 10 17 3 9" xfId="31529" xr:uid="{00000000-0005-0000-0000-0000297B0000}"/>
    <cellStyle name="Normal 5 10 17 4" xfId="31530" xr:uid="{00000000-0005-0000-0000-00002A7B0000}"/>
    <cellStyle name="Normal 5 10 17 4 10" xfId="31531" xr:uid="{00000000-0005-0000-0000-00002B7B0000}"/>
    <cellStyle name="Normal 5 10 17 4 2" xfId="31532" xr:uid="{00000000-0005-0000-0000-00002C7B0000}"/>
    <cellStyle name="Normal 5 10 17 4 3" xfId="31533" xr:uid="{00000000-0005-0000-0000-00002D7B0000}"/>
    <cellStyle name="Normal 5 10 17 4 4" xfId="31534" xr:uid="{00000000-0005-0000-0000-00002E7B0000}"/>
    <cellStyle name="Normal 5 10 17 4 5" xfId="31535" xr:uid="{00000000-0005-0000-0000-00002F7B0000}"/>
    <cellStyle name="Normal 5 10 17 4 6" xfId="31536" xr:uid="{00000000-0005-0000-0000-0000307B0000}"/>
    <cellStyle name="Normal 5 10 17 4 7" xfId="31537" xr:uid="{00000000-0005-0000-0000-0000317B0000}"/>
    <cellStyle name="Normal 5 10 17 4 8" xfId="31538" xr:uid="{00000000-0005-0000-0000-0000327B0000}"/>
    <cellStyle name="Normal 5 10 17 4 9" xfId="31539" xr:uid="{00000000-0005-0000-0000-0000337B0000}"/>
    <cellStyle name="Normal 5 10 17 5" xfId="31540" xr:uid="{00000000-0005-0000-0000-0000347B0000}"/>
    <cellStyle name="Normal 5 10 17 5 10" xfId="31541" xr:uid="{00000000-0005-0000-0000-0000357B0000}"/>
    <cellStyle name="Normal 5 10 17 5 2" xfId="31542" xr:uid="{00000000-0005-0000-0000-0000367B0000}"/>
    <cellStyle name="Normal 5 10 17 5 3" xfId="31543" xr:uid="{00000000-0005-0000-0000-0000377B0000}"/>
    <cellStyle name="Normal 5 10 17 5 4" xfId="31544" xr:uid="{00000000-0005-0000-0000-0000387B0000}"/>
    <cellStyle name="Normal 5 10 17 5 5" xfId="31545" xr:uid="{00000000-0005-0000-0000-0000397B0000}"/>
    <cellStyle name="Normal 5 10 17 5 6" xfId="31546" xr:uid="{00000000-0005-0000-0000-00003A7B0000}"/>
    <cellStyle name="Normal 5 10 17 5 7" xfId="31547" xr:uid="{00000000-0005-0000-0000-00003B7B0000}"/>
    <cellStyle name="Normal 5 10 17 5 8" xfId="31548" xr:uid="{00000000-0005-0000-0000-00003C7B0000}"/>
    <cellStyle name="Normal 5 10 17 5 9" xfId="31549" xr:uid="{00000000-0005-0000-0000-00003D7B0000}"/>
    <cellStyle name="Normal 5 10 17 6" xfId="31550" xr:uid="{00000000-0005-0000-0000-00003E7B0000}"/>
    <cellStyle name="Normal 5 10 17 7" xfId="31551" xr:uid="{00000000-0005-0000-0000-00003F7B0000}"/>
    <cellStyle name="Normal 5 10 17 8" xfId="31552" xr:uid="{00000000-0005-0000-0000-0000407B0000}"/>
    <cellStyle name="Normal 5 10 17 9" xfId="31553" xr:uid="{00000000-0005-0000-0000-0000417B0000}"/>
    <cellStyle name="Normal 5 10 18" xfId="31554" xr:uid="{00000000-0005-0000-0000-0000427B0000}"/>
    <cellStyle name="Normal 5 10 18 10" xfId="31555" xr:uid="{00000000-0005-0000-0000-0000437B0000}"/>
    <cellStyle name="Normal 5 10 18 11" xfId="31556" xr:uid="{00000000-0005-0000-0000-0000447B0000}"/>
    <cellStyle name="Normal 5 10 18 12" xfId="31557" xr:uid="{00000000-0005-0000-0000-0000457B0000}"/>
    <cellStyle name="Normal 5 10 18 13" xfId="31558" xr:uid="{00000000-0005-0000-0000-0000467B0000}"/>
    <cellStyle name="Normal 5 10 18 14" xfId="31559" xr:uid="{00000000-0005-0000-0000-0000477B0000}"/>
    <cellStyle name="Normal 5 10 18 2" xfId="31560" xr:uid="{00000000-0005-0000-0000-0000487B0000}"/>
    <cellStyle name="Normal 5 10 18 2 10" xfId="31561" xr:uid="{00000000-0005-0000-0000-0000497B0000}"/>
    <cellStyle name="Normal 5 10 18 2 2" xfId="31562" xr:uid="{00000000-0005-0000-0000-00004A7B0000}"/>
    <cellStyle name="Normal 5 10 18 2 3" xfId="31563" xr:uid="{00000000-0005-0000-0000-00004B7B0000}"/>
    <cellStyle name="Normal 5 10 18 2 4" xfId="31564" xr:uid="{00000000-0005-0000-0000-00004C7B0000}"/>
    <cellStyle name="Normal 5 10 18 2 5" xfId="31565" xr:uid="{00000000-0005-0000-0000-00004D7B0000}"/>
    <cellStyle name="Normal 5 10 18 2 6" xfId="31566" xr:uid="{00000000-0005-0000-0000-00004E7B0000}"/>
    <cellStyle name="Normal 5 10 18 2 7" xfId="31567" xr:uid="{00000000-0005-0000-0000-00004F7B0000}"/>
    <cellStyle name="Normal 5 10 18 2 8" xfId="31568" xr:uid="{00000000-0005-0000-0000-0000507B0000}"/>
    <cellStyle name="Normal 5 10 18 2 9" xfId="31569" xr:uid="{00000000-0005-0000-0000-0000517B0000}"/>
    <cellStyle name="Normal 5 10 18 3" xfId="31570" xr:uid="{00000000-0005-0000-0000-0000527B0000}"/>
    <cellStyle name="Normal 5 10 18 3 10" xfId="31571" xr:uid="{00000000-0005-0000-0000-0000537B0000}"/>
    <cellStyle name="Normal 5 10 18 3 2" xfId="31572" xr:uid="{00000000-0005-0000-0000-0000547B0000}"/>
    <cellStyle name="Normal 5 10 18 3 3" xfId="31573" xr:uid="{00000000-0005-0000-0000-0000557B0000}"/>
    <cellStyle name="Normal 5 10 18 3 4" xfId="31574" xr:uid="{00000000-0005-0000-0000-0000567B0000}"/>
    <cellStyle name="Normal 5 10 18 3 5" xfId="31575" xr:uid="{00000000-0005-0000-0000-0000577B0000}"/>
    <cellStyle name="Normal 5 10 18 3 6" xfId="31576" xr:uid="{00000000-0005-0000-0000-0000587B0000}"/>
    <cellStyle name="Normal 5 10 18 3 7" xfId="31577" xr:uid="{00000000-0005-0000-0000-0000597B0000}"/>
    <cellStyle name="Normal 5 10 18 3 8" xfId="31578" xr:uid="{00000000-0005-0000-0000-00005A7B0000}"/>
    <cellStyle name="Normal 5 10 18 3 9" xfId="31579" xr:uid="{00000000-0005-0000-0000-00005B7B0000}"/>
    <cellStyle name="Normal 5 10 18 4" xfId="31580" xr:uid="{00000000-0005-0000-0000-00005C7B0000}"/>
    <cellStyle name="Normal 5 10 18 4 10" xfId="31581" xr:uid="{00000000-0005-0000-0000-00005D7B0000}"/>
    <cellStyle name="Normal 5 10 18 4 2" xfId="31582" xr:uid="{00000000-0005-0000-0000-00005E7B0000}"/>
    <cellStyle name="Normal 5 10 18 4 3" xfId="31583" xr:uid="{00000000-0005-0000-0000-00005F7B0000}"/>
    <cellStyle name="Normal 5 10 18 4 4" xfId="31584" xr:uid="{00000000-0005-0000-0000-0000607B0000}"/>
    <cellStyle name="Normal 5 10 18 4 5" xfId="31585" xr:uid="{00000000-0005-0000-0000-0000617B0000}"/>
    <cellStyle name="Normal 5 10 18 4 6" xfId="31586" xr:uid="{00000000-0005-0000-0000-0000627B0000}"/>
    <cellStyle name="Normal 5 10 18 4 7" xfId="31587" xr:uid="{00000000-0005-0000-0000-0000637B0000}"/>
    <cellStyle name="Normal 5 10 18 4 8" xfId="31588" xr:uid="{00000000-0005-0000-0000-0000647B0000}"/>
    <cellStyle name="Normal 5 10 18 4 9" xfId="31589" xr:uid="{00000000-0005-0000-0000-0000657B0000}"/>
    <cellStyle name="Normal 5 10 18 5" xfId="31590" xr:uid="{00000000-0005-0000-0000-0000667B0000}"/>
    <cellStyle name="Normal 5 10 18 5 10" xfId="31591" xr:uid="{00000000-0005-0000-0000-0000677B0000}"/>
    <cellStyle name="Normal 5 10 18 5 2" xfId="31592" xr:uid="{00000000-0005-0000-0000-0000687B0000}"/>
    <cellStyle name="Normal 5 10 18 5 3" xfId="31593" xr:uid="{00000000-0005-0000-0000-0000697B0000}"/>
    <cellStyle name="Normal 5 10 18 5 4" xfId="31594" xr:uid="{00000000-0005-0000-0000-00006A7B0000}"/>
    <cellStyle name="Normal 5 10 18 5 5" xfId="31595" xr:uid="{00000000-0005-0000-0000-00006B7B0000}"/>
    <cellStyle name="Normal 5 10 18 5 6" xfId="31596" xr:uid="{00000000-0005-0000-0000-00006C7B0000}"/>
    <cellStyle name="Normal 5 10 18 5 7" xfId="31597" xr:uid="{00000000-0005-0000-0000-00006D7B0000}"/>
    <cellStyle name="Normal 5 10 18 5 8" xfId="31598" xr:uid="{00000000-0005-0000-0000-00006E7B0000}"/>
    <cellStyle name="Normal 5 10 18 5 9" xfId="31599" xr:uid="{00000000-0005-0000-0000-00006F7B0000}"/>
    <cellStyle name="Normal 5 10 18 6" xfId="31600" xr:uid="{00000000-0005-0000-0000-0000707B0000}"/>
    <cellStyle name="Normal 5 10 18 7" xfId="31601" xr:uid="{00000000-0005-0000-0000-0000717B0000}"/>
    <cellStyle name="Normal 5 10 18 8" xfId="31602" xr:uid="{00000000-0005-0000-0000-0000727B0000}"/>
    <cellStyle name="Normal 5 10 18 9" xfId="31603" xr:uid="{00000000-0005-0000-0000-0000737B0000}"/>
    <cellStyle name="Normal 5 10 19" xfId="31604" xr:uid="{00000000-0005-0000-0000-0000747B0000}"/>
    <cellStyle name="Normal 5 10 19 10" xfId="31605" xr:uid="{00000000-0005-0000-0000-0000757B0000}"/>
    <cellStyle name="Normal 5 10 19 11" xfId="31606" xr:uid="{00000000-0005-0000-0000-0000767B0000}"/>
    <cellStyle name="Normal 5 10 19 12" xfId="31607" xr:uid="{00000000-0005-0000-0000-0000777B0000}"/>
    <cellStyle name="Normal 5 10 19 13" xfId="31608" xr:uid="{00000000-0005-0000-0000-0000787B0000}"/>
    <cellStyle name="Normal 5 10 19 14" xfId="31609" xr:uid="{00000000-0005-0000-0000-0000797B0000}"/>
    <cellStyle name="Normal 5 10 19 2" xfId="31610" xr:uid="{00000000-0005-0000-0000-00007A7B0000}"/>
    <cellStyle name="Normal 5 10 19 2 10" xfId="31611" xr:uid="{00000000-0005-0000-0000-00007B7B0000}"/>
    <cellStyle name="Normal 5 10 19 2 2" xfId="31612" xr:uid="{00000000-0005-0000-0000-00007C7B0000}"/>
    <cellStyle name="Normal 5 10 19 2 3" xfId="31613" xr:uid="{00000000-0005-0000-0000-00007D7B0000}"/>
    <cellStyle name="Normal 5 10 19 2 4" xfId="31614" xr:uid="{00000000-0005-0000-0000-00007E7B0000}"/>
    <cellStyle name="Normal 5 10 19 2 5" xfId="31615" xr:uid="{00000000-0005-0000-0000-00007F7B0000}"/>
    <cellStyle name="Normal 5 10 19 2 6" xfId="31616" xr:uid="{00000000-0005-0000-0000-0000807B0000}"/>
    <cellStyle name="Normal 5 10 19 2 7" xfId="31617" xr:uid="{00000000-0005-0000-0000-0000817B0000}"/>
    <cellStyle name="Normal 5 10 19 2 8" xfId="31618" xr:uid="{00000000-0005-0000-0000-0000827B0000}"/>
    <cellStyle name="Normal 5 10 19 2 9" xfId="31619" xr:uid="{00000000-0005-0000-0000-0000837B0000}"/>
    <cellStyle name="Normal 5 10 19 3" xfId="31620" xr:uid="{00000000-0005-0000-0000-0000847B0000}"/>
    <cellStyle name="Normal 5 10 19 3 10" xfId="31621" xr:uid="{00000000-0005-0000-0000-0000857B0000}"/>
    <cellStyle name="Normal 5 10 19 3 2" xfId="31622" xr:uid="{00000000-0005-0000-0000-0000867B0000}"/>
    <cellStyle name="Normal 5 10 19 3 3" xfId="31623" xr:uid="{00000000-0005-0000-0000-0000877B0000}"/>
    <cellStyle name="Normal 5 10 19 3 4" xfId="31624" xr:uid="{00000000-0005-0000-0000-0000887B0000}"/>
    <cellStyle name="Normal 5 10 19 3 5" xfId="31625" xr:uid="{00000000-0005-0000-0000-0000897B0000}"/>
    <cellStyle name="Normal 5 10 19 3 6" xfId="31626" xr:uid="{00000000-0005-0000-0000-00008A7B0000}"/>
    <cellStyle name="Normal 5 10 19 3 7" xfId="31627" xr:uid="{00000000-0005-0000-0000-00008B7B0000}"/>
    <cellStyle name="Normal 5 10 19 3 8" xfId="31628" xr:uid="{00000000-0005-0000-0000-00008C7B0000}"/>
    <cellStyle name="Normal 5 10 19 3 9" xfId="31629" xr:uid="{00000000-0005-0000-0000-00008D7B0000}"/>
    <cellStyle name="Normal 5 10 19 4" xfId="31630" xr:uid="{00000000-0005-0000-0000-00008E7B0000}"/>
    <cellStyle name="Normal 5 10 19 4 10" xfId="31631" xr:uid="{00000000-0005-0000-0000-00008F7B0000}"/>
    <cellStyle name="Normal 5 10 19 4 2" xfId="31632" xr:uid="{00000000-0005-0000-0000-0000907B0000}"/>
    <cellStyle name="Normal 5 10 19 4 3" xfId="31633" xr:uid="{00000000-0005-0000-0000-0000917B0000}"/>
    <cellStyle name="Normal 5 10 19 4 4" xfId="31634" xr:uid="{00000000-0005-0000-0000-0000927B0000}"/>
    <cellStyle name="Normal 5 10 19 4 5" xfId="31635" xr:uid="{00000000-0005-0000-0000-0000937B0000}"/>
    <cellStyle name="Normal 5 10 19 4 6" xfId="31636" xr:uid="{00000000-0005-0000-0000-0000947B0000}"/>
    <cellStyle name="Normal 5 10 19 4 7" xfId="31637" xr:uid="{00000000-0005-0000-0000-0000957B0000}"/>
    <cellStyle name="Normal 5 10 19 4 8" xfId="31638" xr:uid="{00000000-0005-0000-0000-0000967B0000}"/>
    <cellStyle name="Normal 5 10 19 4 9" xfId="31639" xr:uid="{00000000-0005-0000-0000-0000977B0000}"/>
    <cellStyle name="Normal 5 10 19 5" xfId="31640" xr:uid="{00000000-0005-0000-0000-0000987B0000}"/>
    <cellStyle name="Normal 5 10 19 5 10" xfId="31641" xr:uid="{00000000-0005-0000-0000-0000997B0000}"/>
    <cellStyle name="Normal 5 10 19 5 2" xfId="31642" xr:uid="{00000000-0005-0000-0000-00009A7B0000}"/>
    <cellStyle name="Normal 5 10 19 5 3" xfId="31643" xr:uid="{00000000-0005-0000-0000-00009B7B0000}"/>
    <cellStyle name="Normal 5 10 19 5 4" xfId="31644" xr:uid="{00000000-0005-0000-0000-00009C7B0000}"/>
    <cellStyle name="Normal 5 10 19 5 5" xfId="31645" xr:uid="{00000000-0005-0000-0000-00009D7B0000}"/>
    <cellStyle name="Normal 5 10 19 5 6" xfId="31646" xr:uid="{00000000-0005-0000-0000-00009E7B0000}"/>
    <cellStyle name="Normal 5 10 19 5 7" xfId="31647" xr:uid="{00000000-0005-0000-0000-00009F7B0000}"/>
    <cellStyle name="Normal 5 10 19 5 8" xfId="31648" xr:uid="{00000000-0005-0000-0000-0000A07B0000}"/>
    <cellStyle name="Normal 5 10 19 5 9" xfId="31649" xr:uid="{00000000-0005-0000-0000-0000A17B0000}"/>
    <cellStyle name="Normal 5 10 19 6" xfId="31650" xr:uid="{00000000-0005-0000-0000-0000A27B0000}"/>
    <cellStyle name="Normal 5 10 19 7" xfId="31651" xr:uid="{00000000-0005-0000-0000-0000A37B0000}"/>
    <cellStyle name="Normal 5 10 19 8" xfId="31652" xr:uid="{00000000-0005-0000-0000-0000A47B0000}"/>
    <cellStyle name="Normal 5 10 19 9" xfId="31653" xr:uid="{00000000-0005-0000-0000-0000A57B0000}"/>
    <cellStyle name="Normal 5 10 2" xfId="31654" xr:uid="{00000000-0005-0000-0000-0000A67B0000}"/>
    <cellStyle name="Normal 5 10 2 10" xfId="31655" xr:uid="{00000000-0005-0000-0000-0000A77B0000}"/>
    <cellStyle name="Normal 5 10 2 10 10" xfId="31656" xr:uid="{00000000-0005-0000-0000-0000A87B0000}"/>
    <cellStyle name="Normal 5 10 2 10 11" xfId="31657" xr:uid="{00000000-0005-0000-0000-0000A97B0000}"/>
    <cellStyle name="Normal 5 10 2 10 12" xfId="31658" xr:uid="{00000000-0005-0000-0000-0000AA7B0000}"/>
    <cellStyle name="Normal 5 10 2 10 13" xfId="31659" xr:uid="{00000000-0005-0000-0000-0000AB7B0000}"/>
    <cellStyle name="Normal 5 10 2 10 14" xfId="31660" xr:uid="{00000000-0005-0000-0000-0000AC7B0000}"/>
    <cellStyle name="Normal 5 10 2 10 2" xfId="31661" xr:uid="{00000000-0005-0000-0000-0000AD7B0000}"/>
    <cellStyle name="Normal 5 10 2 10 2 10" xfId="31662" xr:uid="{00000000-0005-0000-0000-0000AE7B0000}"/>
    <cellStyle name="Normal 5 10 2 10 2 2" xfId="31663" xr:uid="{00000000-0005-0000-0000-0000AF7B0000}"/>
    <cellStyle name="Normal 5 10 2 10 2 3" xfId="31664" xr:uid="{00000000-0005-0000-0000-0000B07B0000}"/>
    <cellStyle name="Normal 5 10 2 10 2 4" xfId="31665" xr:uid="{00000000-0005-0000-0000-0000B17B0000}"/>
    <cellStyle name="Normal 5 10 2 10 2 5" xfId="31666" xr:uid="{00000000-0005-0000-0000-0000B27B0000}"/>
    <cellStyle name="Normal 5 10 2 10 2 6" xfId="31667" xr:uid="{00000000-0005-0000-0000-0000B37B0000}"/>
    <cellStyle name="Normal 5 10 2 10 2 7" xfId="31668" xr:uid="{00000000-0005-0000-0000-0000B47B0000}"/>
    <cellStyle name="Normal 5 10 2 10 2 8" xfId="31669" xr:uid="{00000000-0005-0000-0000-0000B57B0000}"/>
    <cellStyle name="Normal 5 10 2 10 2 9" xfId="31670" xr:uid="{00000000-0005-0000-0000-0000B67B0000}"/>
    <cellStyle name="Normal 5 10 2 10 3" xfId="31671" xr:uid="{00000000-0005-0000-0000-0000B77B0000}"/>
    <cellStyle name="Normal 5 10 2 10 3 10" xfId="31672" xr:uid="{00000000-0005-0000-0000-0000B87B0000}"/>
    <cellStyle name="Normal 5 10 2 10 3 2" xfId="31673" xr:uid="{00000000-0005-0000-0000-0000B97B0000}"/>
    <cellStyle name="Normal 5 10 2 10 3 3" xfId="31674" xr:uid="{00000000-0005-0000-0000-0000BA7B0000}"/>
    <cellStyle name="Normal 5 10 2 10 3 4" xfId="31675" xr:uid="{00000000-0005-0000-0000-0000BB7B0000}"/>
    <cellStyle name="Normal 5 10 2 10 3 5" xfId="31676" xr:uid="{00000000-0005-0000-0000-0000BC7B0000}"/>
    <cellStyle name="Normal 5 10 2 10 3 6" xfId="31677" xr:uid="{00000000-0005-0000-0000-0000BD7B0000}"/>
    <cellStyle name="Normal 5 10 2 10 3 7" xfId="31678" xr:uid="{00000000-0005-0000-0000-0000BE7B0000}"/>
    <cellStyle name="Normal 5 10 2 10 3 8" xfId="31679" xr:uid="{00000000-0005-0000-0000-0000BF7B0000}"/>
    <cellStyle name="Normal 5 10 2 10 3 9" xfId="31680" xr:uid="{00000000-0005-0000-0000-0000C07B0000}"/>
    <cellStyle name="Normal 5 10 2 10 4" xfId="31681" xr:uid="{00000000-0005-0000-0000-0000C17B0000}"/>
    <cellStyle name="Normal 5 10 2 10 4 10" xfId="31682" xr:uid="{00000000-0005-0000-0000-0000C27B0000}"/>
    <cellStyle name="Normal 5 10 2 10 4 2" xfId="31683" xr:uid="{00000000-0005-0000-0000-0000C37B0000}"/>
    <cellStyle name="Normal 5 10 2 10 4 3" xfId="31684" xr:uid="{00000000-0005-0000-0000-0000C47B0000}"/>
    <cellStyle name="Normal 5 10 2 10 4 4" xfId="31685" xr:uid="{00000000-0005-0000-0000-0000C57B0000}"/>
    <cellStyle name="Normal 5 10 2 10 4 5" xfId="31686" xr:uid="{00000000-0005-0000-0000-0000C67B0000}"/>
    <cellStyle name="Normal 5 10 2 10 4 6" xfId="31687" xr:uid="{00000000-0005-0000-0000-0000C77B0000}"/>
    <cellStyle name="Normal 5 10 2 10 4 7" xfId="31688" xr:uid="{00000000-0005-0000-0000-0000C87B0000}"/>
    <cellStyle name="Normal 5 10 2 10 4 8" xfId="31689" xr:uid="{00000000-0005-0000-0000-0000C97B0000}"/>
    <cellStyle name="Normal 5 10 2 10 4 9" xfId="31690" xr:uid="{00000000-0005-0000-0000-0000CA7B0000}"/>
    <cellStyle name="Normal 5 10 2 10 5" xfId="31691" xr:uid="{00000000-0005-0000-0000-0000CB7B0000}"/>
    <cellStyle name="Normal 5 10 2 10 5 10" xfId="31692" xr:uid="{00000000-0005-0000-0000-0000CC7B0000}"/>
    <cellStyle name="Normal 5 10 2 10 5 2" xfId="31693" xr:uid="{00000000-0005-0000-0000-0000CD7B0000}"/>
    <cellStyle name="Normal 5 10 2 10 5 3" xfId="31694" xr:uid="{00000000-0005-0000-0000-0000CE7B0000}"/>
    <cellStyle name="Normal 5 10 2 10 5 4" xfId="31695" xr:uid="{00000000-0005-0000-0000-0000CF7B0000}"/>
    <cellStyle name="Normal 5 10 2 10 5 5" xfId="31696" xr:uid="{00000000-0005-0000-0000-0000D07B0000}"/>
    <cellStyle name="Normal 5 10 2 10 5 6" xfId="31697" xr:uid="{00000000-0005-0000-0000-0000D17B0000}"/>
    <cellStyle name="Normal 5 10 2 10 5 7" xfId="31698" xr:uid="{00000000-0005-0000-0000-0000D27B0000}"/>
    <cellStyle name="Normal 5 10 2 10 5 8" xfId="31699" xr:uid="{00000000-0005-0000-0000-0000D37B0000}"/>
    <cellStyle name="Normal 5 10 2 10 5 9" xfId="31700" xr:uid="{00000000-0005-0000-0000-0000D47B0000}"/>
    <cellStyle name="Normal 5 10 2 10 6" xfId="31701" xr:uid="{00000000-0005-0000-0000-0000D57B0000}"/>
    <cellStyle name="Normal 5 10 2 10 7" xfId="31702" xr:uid="{00000000-0005-0000-0000-0000D67B0000}"/>
    <cellStyle name="Normal 5 10 2 10 8" xfId="31703" xr:uid="{00000000-0005-0000-0000-0000D77B0000}"/>
    <cellStyle name="Normal 5 10 2 10 9" xfId="31704" xr:uid="{00000000-0005-0000-0000-0000D87B0000}"/>
    <cellStyle name="Normal 5 10 2 11" xfId="31705" xr:uid="{00000000-0005-0000-0000-0000D97B0000}"/>
    <cellStyle name="Normal 5 10 2 11 10" xfId="31706" xr:uid="{00000000-0005-0000-0000-0000DA7B0000}"/>
    <cellStyle name="Normal 5 10 2 11 11" xfId="31707" xr:uid="{00000000-0005-0000-0000-0000DB7B0000}"/>
    <cellStyle name="Normal 5 10 2 11 12" xfId="31708" xr:uid="{00000000-0005-0000-0000-0000DC7B0000}"/>
    <cellStyle name="Normal 5 10 2 11 13" xfId="31709" xr:uid="{00000000-0005-0000-0000-0000DD7B0000}"/>
    <cellStyle name="Normal 5 10 2 11 14" xfId="31710" xr:uid="{00000000-0005-0000-0000-0000DE7B0000}"/>
    <cellStyle name="Normal 5 10 2 11 2" xfId="31711" xr:uid="{00000000-0005-0000-0000-0000DF7B0000}"/>
    <cellStyle name="Normal 5 10 2 11 2 10" xfId="31712" xr:uid="{00000000-0005-0000-0000-0000E07B0000}"/>
    <cellStyle name="Normal 5 10 2 11 2 2" xfId="31713" xr:uid="{00000000-0005-0000-0000-0000E17B0000}"/>
    <cellStyle name="Normal 5 10 2 11 2 3" xfId="31714" xr:uid="{00000000-0005-0000-0000-0000E27B0000}"/>
    <cellStyle name="Normal 5 10 2 11 2 4" xfId="31715" xr:uid="{00000000-0005-0000-0000-0000E37B0000}"/>
    <cellStyle name="Normal 5 10 2 11 2 5" xfId="31716" xr:uid="{00000000-0005-0000-0000-0000E47B0000}"/>
    <cellStyle name="Normal 5 10 2 11 2 6" xfId="31717" xr:uid="{00000000-0005-0000-0000-0000E57B0000}"/>
    <cellStyle name="Normal 5 10 2 11 2 7" xfId="31718" xr:uid="{00000000-0005-0000-0000-0000E67B0000}"/>
    <cellStyle name="Normal 5 10 2 11 2 8" xfId="31719" xr:uid="{00000000-0005-0000-0000-0000E77B0000}"/>
    <cellStyle name="Normal 5 10 2 11 2 9" xfId="31720" xr:uid="{00000000-0005-0000-0000-0000E87B0000}"/>
    <cellStyle name="Normal 5 10 2 11 3" xfId="31721" xr:uid="{00000000-0005-0000-0000-0000E97B0000}"/>
    <cellStyle name="Normal 5 10 2 11 3 10" xfId="31722" xr:uid="{00000000-0005-0000-0000-0000EA7B0000}"/>
    <cellStyle name="Normal 5 10 2 11 3 2" xfId="31723" xr:uid="{00000000-0005-0000-0000-0000EB7B0000}"/>
    <cellStyle name="Normal 5 10 2 11 3 3" xfId="31724" xr:uid="{00000000-0005-0000-0000-0000EC7B0000}"/>
    <cellStyle name="Normal 5 10 2 11 3 4" xfId="31725" xr:uid="{00000000-0005-0000-0000-0000ED7B0000}"/>
    <cellStyle name="Normal 5 10 2 11 3 5" xfId="31726" xr:uid="{00000000-0005-0000-0000-0000EE7B0000}"/>
    <cellStyle name="Normal 5 10 2 11 3 6" xfId="31727" xr:uid="{00000000-0005-0000-0000-0000EF7B0000}"/>
    <cellStyle name="Normal 5 10 2 11 3 7" xfId="31728" xr:uid="{00000000-0005-0000-0000-0000F07B0000}"/>
    <cellStyle name="Normal 5 10 2 11 3 8" xfId="31729" xr:uid="{00000000-0005-0000-0000-0000F17B0000}"/>
    <cellStyle name="Normal 5 10 2 11 3 9" xfId="31730" xr:uid="{00000000-0005-0000-0000-0000F27B0000}"/>
    <cellStyle name="Normal 5 10 2 11 4" xfId="31731" xr:uid="{00000000-0005-0000-0000-0000F37B0000}"/>
    <cellStyle name="Normal 5 10 2 11 4 10" xfId="31732" xr:uid="{00000000-0005-0000-0000-0000F47B0000}"/>
    <cellStyle name="Normal 5 10 2 11 4 2" xfId="31733" xr:uid="{00000000-0005-0000-0000-0000F57B0000}"/>
    <cellStyle name="Normal 5 10 2 11 4 3" xfId="31734" xr:uid="{00000000-0005-0000-0000-0000F67B0000}"/>
    <cellStyle name="Normal 5 10 2 11 4 4" xfId="31735" xr:uid="{00000000-0005-0000-0000-0000F77B0000}"/>
    <cellStyle name="Normal 5 10 2 11 4 5" xfId="31736" xr:uid="{00000000-0005-0000-0000-0000F87B0000}"/>
    <cellStyle name="Normal 5 10 2 11 4 6" xfId="31737" xr:uid="{00000000-0005-0000-0000-0000F97B0000}"/>
    <cellStyle name="Normal 5 10 2 11 4 7" xfId="31738" xr:uid="{00000000-0005-0000-0000-0000FA7B0000}"/>
    <cellStyle name="Normal 5 10 2 11 4 8" xfId="31739" xr:uid="{00000000-0005-0000-0000-0000FB7B0000}"/>
    <cellStyle name="Normal 5 10 2 11 4 9" xfId="31740" xr:uid="{00000000-0005-0000-0000-0000FC7B0000}"/>
    <cellStyle name="Normal 5 10 2 11 5" xfId="31741" xr:uid="{00000000-0005-0000-0000-0000FD7B0000}"/>
    <cellStyle name="Normal 5 10 2 11 5 10" xfId="31742" xr:uid="{00000000-0005-0000-0000-0000FE7B0000}"/>
    <cellStyle name="Normal 5 10 2 11 5 2" xfId="31743" xr:uid="{00000000-0005-0000-0000-0000FF7B0000}"/>
    <cellStyle name="Normal 5 10 2 11 5 3" xfId="31744" xr:uid="{00000000-0005-0000-0000-0000007C0000}"/>
    <cellStyle name="Normal 5 10 2 11 5 4" xfId="31745" xr:uid="{00000000-0005-0000-0000-0000017C0000}"/>
    <cellStyle name="Normal 5 10 2 11 5 5" xfId="31746" xr:uid="{00000000-0005-0000-0000-0000027C0000}"/>
    <cellStyle name="Normal 5 10 2 11 5 6" xfId="31747" xr:uid="{00000000-0005-0000-0000-0000037C0000}"/>
    <cellStyle name="Normal 5 10 2 11 5 7" xfId="31748" xr:uid="{00000000-0005-0000-0000-0000047C0000}"/>
    <cellStyle name="Normal 5 10 2 11 5 8" xfId="31749" xr:uid="{00000000-0005-0000-0000-0000057C0000}"/>
    <cellStyle name="Normal 5 10 2 11 5 9" xfId="31750" xr:uid="{00000000-0005-0000-0000-0000067C0000}"/>
    <cellStyle name="Normal 5 10 2 11 6" xfId="31751" xr:uid="{00000000-0005-0000-0000-0000077C0000}"/>
    <cellStyle name="Normal 5 10 2 11 7" xfId="31752" xr:uid="{00000000-0005-0000-0000-0000087C0000}"/>
    <cellStyle name="Normal 5 10 2 11 8" xfId="31753" xr:uid="{00000000-0005-0000-0000-0000097C0000}"/>
    <cellStyle name="Normal 5 10 2 11 9" xfId="31754" xr:uid="{00000000-0005-0000-0000-00000A7C0000}"/>
    <cellStyle name="Normal 5 10 2 12" xfId="31755" xr:uid="{00000000-0005-0000-0000-00000B7C0000}"/>
    <cellStyle name="Normal 5 10 2 12 10" xfId="31756" xr:uid="{00000000-0005-0000-0000-00000C7C0000}"/>
    <cellStyle name="Normal 5 10 2 12 11" xfId="31757" xr:uid="{00000000-0005-0000-0000-00000D7C0000}"/>
    <cellStyle name="Normal 5 10 2 12 12" xfId="31758" xr:uid="{00000000-0005-0000-0000-00000E7C0000}"/>
    <cellStyle name="Normal 5 10 2 12 13" xfId="31759" xr:uid="{00000000-0005-0000-0000-00000F7C0000}"/>
    <cellStyle name="Normal 5 10 2 12 14" xfId="31760" xr:uid="{00000000-0005-0000-0000-0000107C0000}"/>
    <cellStyle name="Normal 5 10 2 12 2" xfId="31761" xr:uid="{00000000-0005-0000-0000-0000117C0000}"/>
    <cellStyle name="Normal 5 10 2 12 2 10" xfId="31762" xr:uid="{00000000-0005-0000-0000-0000127C0000}"/>
    <cellStyle name="Normal 5 10 2 12 2 2" xfId="31763" xr:uid="{00000000-0005-0000-0000-0000137C0000}"/>
    <cellStyle name="Normal 5 10 2 12 2 3" xfId="31764" xr:uid="{00000000-0005-0000-0000-0000147C0000}"/>
    <cellStyle name="Normal 5 10 2 12 2 4" xfId="31765" xr:uid="{00000000-0005-0000-0000-0000157C0000}"/>
    <cellStyle name="Normal 5 10 2 12 2 5" xfId="31766" xr:uid="{00000000-0005-0000-0000-0000167C0000}"/>
    <cellStyle name="Normal 5 10 2 12 2 6" xfId="31767" xr:uid="{00000000-0005-0000-0000-0000177C0000}"/>
    <cellStyle name="Normal 5 10 2 12 2 7" xfId="31768" xr:uid="{00000000-0005-0000-0000-0000187C0000}"/>
    <cellStyle name="Normal 5 10 2 12 2 8" xfId="31769" xr:uid="{00000000-0005-0000-0000-0000197C0000}"/>
    <cellStyle name="Normal 5 10 2 12 2 9" xfId="31770" xr:uid="{00000000-0005-0000-0000-00001A7C0000}"/>
    <cellStyle name="Normal 5 10 2 12 3" xfId="31771" xr:uid="{00000000-0005-0000-0000-00001B7C0000}"/>
    <cellStyle name="Normal 5 10 2 12 3 10" xfId="31772" xr:uid="{00000000-0005-0000-0000-00001C7C0000}"/>
    <cellStyle name="Normal 5 10 2 12 3 2" xfId="31773" xr:uid="{00000000-0005-0000-0000-00001D7C0000}"/>
    <cellStyle name="Normal 5 10 2 12 3 3" xfId="31774" xr:uid="{00000000-0005-0000-0000-00001E7C0000}"/>
    <cellStyle name="Normal 5 10 2 12 3 4" xfId="31775" xr:uid="{00000000-0005-0000-0000-00001F7C0000}"/>
    <cellStyle name="Normal 5 10 2 12 3 5" xfId="31776" xr:uid="{00000000-0005-0000-0000-0000207C0000}"/>
    <cellStyle name="Normal 5 10 2 12 3 6" xfId="31777" xr:uid="{00000000-0005-0000-0000-0000217C0000}"/>
    <cellStyle name="Normal 5 10 2 12 3 7" xfId="31778" xr:uid="{00000000-0005-0000-0000-0000227C0000}"/>
    <cellStyle name="Normal 5 10 2 12 3 8" xfId="31779" xr:uid="{00000000-0005-0000-0000-0000237C0000}"/>
    <cellStyle name="Normal 5 10 2 12 3 9" xfId="31780" xr:uid="{00000000-0005-0000-0000-0000247C0000}"/>
    <cellStyle name="Normal 5 10 2 12 4" xfId="31781" xr:uid="{00000000-0005-0000-0000-0000257C0000}"/>
    <cellStyle name="Normal 5 10 2 12 4 10" xfId="31782" xr:uid="{00000000-0005-0000-0000-0000267C0000}"/>
    <cellStyle name="Normal 5 10 2 12 4 2" xfId="31783" xr:uid="{00000000-0005-0000-0000-0000277C0000}"/>
    <cellStyle name="Normal 5 10 2 12 4 3" xfId="31784" xr:uid="{00000000-0005-0000-0000-0000287C0000}"/>
    <cellStyle name="Normal 5 10 2 12 4 4" xfId="31785" xr:uid="{00000000-0005-0000-0000-0000297C0000}"/>
    <cellStyle name="Normal 5 10 2 12 4 5" xfId="31786" xr:uid="{00000000-0005-0000-0000-00002A7C0000}"/>
    <cellStyle name="Normal 5 10 2 12 4 6" xfId="31787" xr:uid="{00000000-0005-0000-0000-00002B7C0000}"/>
    <cellStyle name="Normal 5 10 2 12 4 7" xfId="31788" xr:uid="{00000000-0005-0000-0000-00002C7C0000}"/>
    <cellStyle name="Normal 5 10 2 12 4 8" xfId="31789" xr:uid="{00000000-0005-0000-0000-00002D7C0000}"/>
    <cellStyle name="Normal 5 10 2 12 4 9" xfId="31790" xr:uid="{00000000-0005-0000-0000-00002E7C0000}"/>
    <cellStyle name="Normal 5 10 2 12 5" xfId="31791" xr:uid="{00000000-0005-0000-0000-00002F7C0000}"/>
    <cellStyle name="Normal 5 10 2 12 5 10" xfId="31792" xr:uid="{00000000-0005-0000-0000-0000307C0000}"/>
    <cellStyle name="Normal 5 10 2 12 5 2" xfId="31793" xr:uid="{00000000-0005-0000-0000-0000317C0000}"/>
    <cellStyle name="Normal 5 10 2 12 5 3" xfId="31794" xr:uid="{00000000-0005-0000-0000-0000327C0000}"/>
    <cellStyle name="Normal 5 10 2 12 5 4" xfId="31795" xr:uid="{00000000-0005-0000-0000-0000337C0000}"/>
    <cellStyle name="Normal 5 10 2 12 5 5" xfId="31796" xr:uid="{00000000-0005-0000-0000-0000347C0000}"/>
    <cellStyle name="Normal 5 10 2 12 5 6" xfId="31797" xr:uid="{00000000-0005-0000-0000-0000357C0000}"/>
    <cellStyle name="Normal 5 10 2 12 5 7" xfId="31798" xr:uid="{00000000-0005-0000-0000-0000367C0000}"/>
    <cellStyle name="Normal 5 10 2 12 5 8" xfId="31799" xr:uid="{00000000-0005-0000-0000-0000377C0000}"/>
    <cellStyle name="Normal 5 10 2 12 5 9" xfId="31800" xr:uid="{00000000-0005-0000-0000-0000387C0000}"/>
    <cellStyle name="Normal 5 10 2 12 6" xfId="31801" xr:uid="{00000000-0005-0000-0000-0000397C0000}"/>
    <cellStyle name="Normal 5 10 2 12 7" xfId="31802" xr:uid="{00000000-0005-0000-0000-00003A7C0000}"/>
    <cellStyle name="Normal 5 10 2 12 8" xfId="31803" xr:uid="{00000000-0005-0000-0000-00003B7C0000}"/>
    <cellStyle name="Normal 5 10 2 12 9" xfId="31804" xr:uid="{00000000-0005-0000-0000-00003C7C0000}"/>
    <cellStyle name="Normal 5 10 2 13" xfId="31805" xr:uid="{00000000-0005-0000-0000-00003D7C0000}"/>
    <cellStyle name="Normal 5 10 2 13 10" xfId="31806" xr:uid="{00000000-0005-0000-0000-00003E7C0000}"/>
    <cellStyle name="Normal 5 10 2 13 11" xfId="31807" xr:uid="{00000000-0005-0000-0000-00003F7C0000}"/>
    <cellStyle name="Normal 5 10 2 13 12" xfId="31808" xr:uid="{00000000-0005-0000-0000-0000407C0000}"/>
    <cellStyle name="Normal 5 10 2 13 13" xfId="31809" xr:uid="{00000000-0005-0000-0000-0000417C0000}"/>
    <cellStyle name="Normal 5 10 2 13 14" xfId="31810" xr:uid="{00000000-0005-0000-0000-0000427C0000}"/>
    <cellStyle name="Normal 5 10 2 13 2" xfId="31811" xr:uid="{00000000-0005-0000-0000-0000437C0000}"/>
    <cellStyle name="Normal 5 10 2 13 2 10" xfId="31812" xr:uid="{00000000-0005-0000-0000-0000447C0000}"/>
    <cellStyle name="Normal 5 10 2 13 2 2" xfId="31813" xr:uid="{00000000-0005-0000-0000-0000457C0000}"/>
    <cellStyle name="Normal 5 10 2 13 2 3" xfId="31814" xr:uid="{00000000-0005-0000-0000-0000467C0000}"/>
    <cellStyle name="Normal 5 10 2 13 2 4" xfId="31815" xr:uid="{00000000-0005-0000-0000-0000477C0000}"/>
    <cellStyle name="Normal 5 10 2 13 2 5" xfId="31816" xr:uid="{00000000-0005-0000-0000-0000487C0000}"/>
    <cellStyle name="Normal 5 10 2 13 2 6" xfId="31817" xr:uid="{00000000-0005-0000-0000-0000497C0000}"/>
    <cellStyle name="Normal 5 10 2 13 2 7" xfId="31818" xr:uid="{00000000-0005-0000-0000-00004A7C0000}"/>
    <cellStyle name="Normal 5 10 2 13 2 8" xfId="31819" xr:uid="{00000000-0005-0000-0000-00004B7C0000}"/>
    <cellStyle name="Normal 5 10 2 13 2 9" xfId="31820" xr:uid="{00000000-0005-0000-0000-00004C7C0000}"/>
    <cellStyle name="Normal 5 10 2 13 3" xfId="31821" xr:uid="{00000000-0005-0000-0000-00004D7C0000}"/>
    <cellStyle name="Normal 5 10 2 13 3 10" xfId="31822" xr:uid="{00000000-0005-0000-0000-00004E7C0000}"/>
    <cellStyle name="Normal 5 10 2 13 3 2" xfId="31823" xr:uid="{00000000-0005-0000-0000-00004F7C0000}"/>
    <cellStyle name="Normal 5 10 2 13 3 3" xfId="31824" xr:uid="{00000000-0005-0000-0000-0000507C0000}"/>
    <cellStyle name="Normal 5 10 2 13 3 4" xfId="31825" xr:uid="{00000000-0005-0000-0000-0000517C0000}"/>
    <cellStyle name="Normal 5 10 2 13 3 5" xfId="31826" xr:uid="{00000000-0005-0000-0000-0000527C0000}"/>
    <cellStyle name="Normal 5 10 2 13 3 6" xfId="31827" xr:uid="{00000000-0005-0000-0000-0000537C0000}"/>
    <cellStyle name="Normal 5 10 2 13 3 7" xfId="31828" xr:uid="{00000000-0005-0000-0000-0000547C0000}"/>
    <cellStyle name="Normal 5 10 2 13 3 8" xfId="31829" xr:uid="{00000000-0005-0000-0000-0000557C0000}"/>
    <cellStyle name="Normal 5 10 2 13 3 9" xfId="31830" xr:uid="{00000000-0005-0000-0000-0000567C0000}"/>
    <cellStyle name="Normal 5 10 2 13 4" xfId="31831" xr:uid="{00000000-0005-0000-0000-0000577C0000}"/>
    <cellStyle name="Normal 5 10 2 13 4 10" xfId="31832" xr:uid="{00000000-0005-0000-0000-0000587C0000}"/>
    <cellStyle name="Normal 5 10 2 13 4 2" xfId="31833" xr:uid="{00000000-0005-0000-0000-0000597C0000}"/>
    <cellStyle name="Normal 5 10 2 13 4 3" xfId="31834" xr:uid="{00000000-0005-0000-0000-00005A7C0000}"/>
    <cellStyle name="Normal 5 10 2 13 4 4" xfId="31835" xr:uid="{00000000-0005-0000-0000-00005B7C0000}"/>
    <cellStyle name="Normal 5 10 2 13 4 5" xfId="31836" xr:uid="{00000000-0005-0000-0000-00005C7C0000}"/>
    <cellStyle name="Normal 5 10 2 13 4 6" xfId="31837" xr:uid="{00000000-0005-0000-0000-00005D7C0000}"/>
    <cellStyle name="Normal 5 10 2 13 4 7" xfId="31838" xr:uid="{00000000-0005-0000-0000-00005E7C0000}"/>
    <cellStyle name="Normal 5 10 2 13 4 8" xfId="31839" xr:uid="{00000000-0005-0000-0000-00005F7C0000}"/>
    <cellStyle name="Normal 5 10 2 13 4 9" xfId="31840" xr:uid="{00000000-0005-0000-0000-0000607C0000}"/>
    <cellStyle name="Normal 5 10 2 13 5" xfId="31841" xr:uid="{00000000-0005-0000-0000-0000617C0000}"/>
    <cellStyle name="Normal 5 10 2 13 5 10" xfId="31842" xr:uid="{00000000-0005-0000-0000-0000627C0000}"/>
    <cellStyle name="Normal 5 10 2 13 5 2" xfId="31843" xr:uid="{00000000-0005-0000-0000-0000637C0000}"/>
    <cellStyle name="Normal 5 10 2 13 5 3" xfId="31844" xr:uid="{00000000-0005-0000-0000-0000647C0000}"/>
    <cellStyle name="Normal 5 10 2 13 5 4" xfId="31845" xr:uid="{00000000-0005-0000-0000-0000657C0000}"/>
    <cellStyle name="Normal 5 10 2 13 5 5" xfId="31846" xr:uid="{00000000-0005-0000-0000-0000667C0000}"/>
    <cellStyle name="Normal 5 10 2 13 5 6" xfId="31847" xr:uid="{00000000-0005-0000-0000-0000677C0000}"/>
    <cellStyle name="Normal 5 10 2 13 5 7" xfId="31848" xr:uid="{00000000-0005-0000-0000-0000687C0000}"/>
    <cellStyle name="Normal 5 10 2 13 5 8" xfId="31849" xr:uid="{00000000-0005-0000-0000-0000697C0000}"/>
    <cellStyle name="Normal 5 10 2 13 5 9" xfId="31850" xr:uid="{00000000-0005-0000-0000-00006A7C0000}"/>
    <cellStyle name="Normal 5 10 2 13 6" xfId="31851" xr:uid="{00000000-0005-0000-0000-00006B7C0000}"/>
    <cellStyle name="Normal 5 10 2 13 7" xfId="31852" xr:uid="{00000000-0005-0000-0000-00006C7C0000}"/>
    <cellStyle name="Normal 5 10 2 13 8" xfId="31853" xr:uid="{00000000-0005-0000-0000-00006D7C0000}"/>
    <cellStyle name="Normal 5 10 2 13 9" xfId="31854" xr:uid="{00000000-0005-0000-0000-00006E7C0000}"/>
    <cellStyle name="Normal 5 10 2 14" xfId="31855" xr:uid="{00000000-0005-0000-0000-00006F7C0000}"/>
    <cellStyle name="Normal 5 10 2 14 10" xfId="31856" xr:uid="{00000000-0005-0000-0000-0000707C0000}"/>
    <cellStyle name="Normal 5 10 2 14 11" xfId="31857" xr:uid="{00000000-0005-0000-0000-0000717C0000}"/>
    <cellStyle name="Normal 5 10 2 14 12" xfId="31858" xr:uid="{00000000-0005-0000-0000-0000727C0000}"/>
    <cellStyle name="Normal 5 10 2 14 13" xfId="31859" xr:uid="{00000000-0005-0000-0000-0000737C0000}"/>
    <cellStyle name="Normal 5 10 2 14 14" xfId="31860" xr:uid="{00000000-0005-0000-0000-0000747C0000}"/>
    <cellStyle name="Normal 5 10 2 14 2" xfId="31861" xr:uid="{00000000-0005-0000-0000-0000757C0000}"/>
    <cellStyle name="Normal 5 10 2 14 2 10" xfId="31862" xr:uid="{00000000-0005-0000-0000-0000767C0000}"/>
    <cellStyle name="Normal 5 10 2 14 2 2" xfId="31863" xr:uid="{00000000-0005-0000-0000-0000777C0000}"/>
    <cellStyle name="Normal 5 10 2 14 2 3" xfId="31864" xr:uid="{00000000-0005-0000-0000-0000787C0000}"/>
    <cellStyle name="Normal 5 10 2 14 2 4" xfId="31865" xr:uid="{00000000-0005-0000-0000-0000797C0000}"/>
    <cellStyle name="Normal 5 10 2 14 2 5" xfId="31866" xr:uid="{00000000-0005-0000-0000-00007A7C0000}"/>
    <cellStyle name="Normal 5 10 2 14 2 6" xfId="31867" xr:uid="{00000000-0005-0000-0000-00007B7C0000}"/>
    <cellStyle name="Normal 5 10 2 14 2 7" xfId="31868" xr:uid="{00000000-0005-0000-0000-00007C7C0000}"/>
    <cellStyle name="Normal 5 10 2 14 2 8" xfId="31869" xr:uid="{00000000-0005-0000-0000-00007D7C0000}"/>
    <cellStyle name="Normal 5 10 2 14 2 9" xfId="31870" xr:uid="{00000000-0005-0000-0000-00007E7C0000}"/>
    <cellStyle name="Normal 5 10 2 14 3" xfId="31871" xr:uid="{00000000-0005-0000-0000-00007F7C0000}"/>
    <cellStyle name="Normal 5 10 2 14 3 10" xfId="31872" xr:uid="{00000000-0005-0000-0000-0000807C0000}"/>
    <cellStyle name="Normal 5 10 2 14 3 2" xfId="31873" xr:uid="{00000000-0005-0000-0000-0000817C0000}"/>
    <cellStyle name="Normal 5 10 2 14 3 3" xfId="31874" xr:uid="{00000000-0005-0000-0000-0000827C0000}"/>
    <cellStyle name="Normal 5 10 2 14 3 4" xfId="31875" xr:uid="{00000000-0005-0000-0000-0000837C0000}"/>
    <cellStyle name="Normal 5 10 2 14 3 5" xfId="31876" xr:uid="{00000000-0005-0000-0000-0000847C0000}"/>
    <cellStyle name="Normal 5 10 2 14 3 6" xfId="31877" xr:uid="{00000000-0005-0000-0000-0000857C0000}"/>
    <cellStyle name="Normal 5 10 2 14 3 7" xfId="31878" xr:uid="{00000000-0005-0000-0000-0000867C0000}"/>
    <cellStyle name="Normal 5 10 2 14 3 8" xfId="31879" xr:uid="{00000000-0005-0000-0000-0000877C0000}"/>
    <cellStyle name="Normal 5 10 2 14 3 9" xfId="31880" xr:uid="{00000000-0005-0000-0000-0000887C0000}"/>
    <cellStyle name="Normal 5 10 2 14 4" xfId="31881" xr:uid="{00000000-0005-0000-0000-0000897C0000}"/>
    <cellStyle name="Normal 5 10 2 14 4 10" xfId="31882" xr:uid="{00000000-0005-0000-0000-00008A7C0000}"/>
    <cellStyle name="Normal 5 10 2 14 4 2" xfId="31883" xr:uid="{00000000-0005-0000-0000-00008B7C0000}"/>
    <cellStyle name="Normal 5 10 2 14 4 3" xfId="31884" xr:uid="{00000000-0005-0000-0000-00008C7C0000}"/>
    <cellStyle name="Normal 5 10 2 14 4 4" xfId="31885" xr:uid="{00000000-0005-0000-0000-00008D7C0000}"/>
    <cellStyle name="Normal 5 10 2 14 4 5" xfId="31886" xr:uid="{00000000-0005-0000-0000-00008E7C0000}"/>
    <cellStyle name="Normal 5 10 2 14 4 6" xfId="31887" xr:uid="{00000000-0005-0000-0000-00008F7C0000}"/>
    <cellStyle name="Normal 5 10 2 14 4 7" xfId="31888" xr:uid="{00000000-0005-0000-0000-0000907C0000}"/>
    <cellStyle name="Normal 5 10 2 14 4 8" xfId="31889" xr:uid="{00000000-0005-0000-0000-0000917C0000}"/>
    <cellStyle name="Normal 5 10 2 14 4 9" xfId="31890" xr:uid="{00000000-0005-0000-0000-0000927C0000}"/>
    <cellStyle name="Normal 5 10 2 14 5" xfId="31891" xr:uid="{00000000-0005-0000-0000-0000937C0000}"/>
    <cellStyle name="Normal 5 10 2 14 5 10" xfId="31892" xr:uid="{00000000-0005-0000-0000-0000947C0000}"/>
    <cellStyle name="Normal 5 10 2 14 5 2" xfId="31893" xr:uid="{00000000-0005-0000-0000-0000957C0000}"/>
    <cellStyle name="Normal 5 10 2 14 5 3" xfId="31894" xr:uid="{00000000-0005-0000-0000-0000967C0000}"/>
    <cellStyle name="Normal 5 10 2 14 5 4" xfId="31895" xr:uid="{00000000-0005-0000-0000-0000977C0000}"/>
    <cellStyle name="Normal 5 10 2 14 5 5" xfId="31896" xr:uid="{00000000-0005-0000-0000-0000987C0000}"/>
    <cellStyle name="Normal 5 10 2 14 5 6" xfId="31897" xr:uid="{00000000-0005-0000-0000-0000997C0000}"/>
    <cellStyle name="Normal 5 10 2 14 5 7" xfId="31898" xr:uid="{00000000-0005-0000-0000-00009A7C0000}"/>
    <cellStyle name="Normal 5 10 2 14 5 8" xfId="31899" xr:uid="{00000000-0005-0000-0000-00009B7C0000}"/>
    <cellStyle name="Normal 5 10 2 14 5 9" xfId="31900" xr:uid="{00000000-0005-0000-0000-00009C7C0000}"/>
    <cellStyle name="Normal 5 10 2 14 6" xfId="31901" xr:uid="{00000000-0005-0000-0000-00009D7C0000}"/>
    <cellStyle name="Normal 5 10 2 14 7" xfId="31902" xr:uid="{00000000-0005-0000-0000-00009E7C0000}"/>
    <cellStyle name="Normal 5 10 2 14 8" xfId="31903" xr:uid="{00000000-0005-0000-0000-00009F7C0000}"/>
    <cellStyle name="Normal 5 10 2 14 9" xfId="31904" xr:uid="{00000000-0005-0000-0000-0000A07C0000}"/>
    <cellStyle name="Normal 5 10 2 15" xfId="31905" xr:uid="{00000000-0005-0000-0000-0000A17C0000}"/>
    <cellStyle name="Normal 5 10 2 15 10" xfId="31906" xr:uid="{00000000-0005-0000-0000-0000A27C0000}"/>
    <cellStyle name="Normal 5 10 2 15 11" xfId="31907" xr:uid="{00000000-0005-0000-0000-0000A37C0000}"/>
    <cellStyle name="Normal 5 10 2 15 12" xfId="31908" xr:uid="{00000000-0005-0000-0000-0000A47C0000}"/>
    <cellStyle name="Normal 5 10 2 15 13" xfId="31909" xr:uid="{00000000-0005-0000-0000-0000A57C0000}"/>
    <cellStyle name="Normal 5 10 2 15 14" xfId="31910" xr:uid="{00000000-0005-0000-0000-0000A67C0000}"/>
    <cellStyle name="Normal 5 10 2 15 2" xfId="31911" xr:uid="{00000000-0005-0000-0000-0000A77C0000}"/>
    <cellStyle name="Normal 5 10 2 15 2 10" xfId="31912" xr:uid="{00000000-0005-0000-0000-0000A87C0000}"/>
    <cellStyle name="Normal 5 10 2 15 2 2" xfId="31913" xr:uid="{00000000-0005-0000-0000-0000A97C0000}"/>
    <cellStyle name="Normal 5 10 2 15 2 3" xfId="31914" xr:uid="{00000000-0005-0000-0000-0000AA7C0000}"/>
    <cellStyle name="Normal 5 10 2 15 2 4" xfId="31915" xr:uid="{00000000-0005-0000-0000-0000AB7C0000}"/>
    <cellStyle name="Normal 5 10 2 15 2 5" xfId="31916" xr:uid="{00000000-0005-0000-0000-0000AC7C0000}"/>
    <cellStyle name="Normal 5 10 2 15 2 6" xfId="31917" xr:uid="{00000000-0005-0000-0000-0000AD7C0000}"/>
    <cellStyle name="Normal 5 10 2 15 2 7" xfId="31918" xr:uid="{00000000-0005-0000-0000-0000AE7C0000}"/>
    <cellStyle name="Normal 5 10 2 15 2 8" xfId="31919" xr:uid="{00000000-0005-0000-0000-0000AF7C0000}"/>
    <cellStyle name="Normal 5 10 2 15 2 9" xfId="31920" xr:uid="{00000000-0005-0000-0000-0000B07C0000}"/>
    <cellStyle name="Normal 5 10 2 15 3" xfId="31921" xr:uid="{00000000-0005-0000-0000-0000B17C0000}"/>
    <cellStyle name="Normal 5 10 2 15 3 10" xfId="31922" xr:uid="{00000000-0005-0000-0000-0000B27C0000}"/>
    <cellStyle name="Normal 5 10 2 15 3 2" xfId="31923" xr:uid="{00000000-0005-0000-0000-0000B37C0000}"/>
    <cellStyle name="Normal 5 10 2 15 3 3" xfId="31924" xr:uid="{00000000-0005-0000-0000-0000B47C0000}"/>
    <cellStyle name="Normal 5 10 2 15 3 4" xfId="31925" xr:uid="{00000000-0005-0000-0000-0000B57C0000}"/>
    <cellStyle name="Normal 5 10 2 15 3 5" xfId="31926" xr:uid="{00000000-0005-0000-0000-0000B67C0000}"/>
    <cellStyle name="Normal 5 10 2 15 3 6" xfId="31927" xr:uid="{00000000-0005-0000-0000-0000B77C0000}"/>
    <cellStyle name="Normal 5 10 2 15 3 7" xfId="31928" xr:uid="{00000000-0005-0000-0000-0000B87C0000}"/>
    <cellStyle name="Normal 5 10 2 15 3 8" xfId="31929" xr:uid="{00000000-0005-0000-0000-0000B97C0000}"/>
    <cellStyle name="Normal 5 10 2 15 3 9" xfId="31930" xr:uid="{00000000-0005-0000-0000-0000BA7C0000}"/>
    <cellStyle name="Normal 5 10 2 15 4" xfId="31931" xr:uid="{00000000-0005-0000-0000-0000BB7C0000}"/>
    <cellStyle name="Normal 5 10 2 15 4 10" xfId="31932" xr:uid="{00000000-0005-0000-0000-0000BC7C0000}"/>
    <cellStyle name="Normal 5 10 2 15 4 2" xfId="31933" xr:uid="{00000000-0005-0000-0000-0000BD7C0000}"/>
    <cellStyle name="Normal 5 10 2 15 4 3" xfId="31934" xr:uid="{00000000-0005-0000-0000-0000BE7C0000}"/>
    <cellStyle name="Normal 5 10 2 15 4 4" xfId="31935" xr:uid="{00000000-0005-0000-0000-0000BF7C0000}"/>
    <cellStyle name="Normal 5 10 2 15 4 5" xfId="31936" xr:uid="{00000000-0005-0000-0000-0000C07C0000}"/>
    <cellStyle name="Normal 5 10 2 15 4 6" xfId="31937" xr:uid="{00000000-0005-0000-0000-0000C17C0000}"/>
    <cellStyle name="Normal 5 10 2 15 4 7" xfId="31938" xr:uid="{00000000-0005-0000-0000-0000C27C0000}"/>
    <cellStyle name="Normal 5 10 2 15 4 8" xfId="31939" xr:uid="{00000000-0005-0000-0000-0000C37C0000}"/>
    <cellStyle name="Normal 5 10 2 15 4 9" xfId="31940" xr:uid="{00000000-0005-0000-0000-0000C47C0000}"/>
    <cellStyle name="Normal 5 10 2 15 5" xfId="31941" xr:uid="{00000000-0005-0000-0000-0000C57C0000}"/>
    <cellStyle name="Normal 5 10 2 15 5 10" xfId="31942" xr:uid="{00000000-0005-0000-0000-0000C67C0000}"/>
    <cellStyle name="Normal 5 10 2 15 5 2" xfId="31943" xr:uid="{00000000-0005-0000-0000-0000C77C0000}"/>
    <cellStyle name="Normal 5 10 2 15 5 3" xfId="31944" xr:uid="{00000000-0005-0000-0000-0000C87C0000}"/>
    <cellStyle name="Normal 5 10 2 15 5 4" xfId="31945" xr:uid="{00000000-0005-0000-0000-0000C97C0000}"/>
    <cellStyle name="Normal 5 10 2 15 5 5" xfId="31946" xr:uid="{00000000-0005-0000-0000-0000CA7C0000}"/>
    <cellStyle name="Normal 5 10 2 15 5 6" xfId="31947" xr:uid="{00000000-0005-0000-0000-0000CB7C0000}"/>
    <cellStyle name="Normal 5 10 2 15 5 7" xfId="31948" xr:uid="{00000000-0005-0000-0000-0000CC7C0000}"/>
    <cellStyle name="Normal 5 10 2 15 5 8" xfId="31949" xr:uid="{00000000-0005-0000-0000-0000CD7C0000}"/>
    <cellStyle name="Normal 5 10 2 15 5 9" xfId="31950" xr:uid="{00000000-0005-0000-0000-0000CE7C0000}"/>
    <cellStyle name="Normal 5 10 2 15 6" xfId="31951" xr:uid="{00000000-0005-0000-0000-0000CF7C0000}"/>
    <cellStyle name="Normal 5 10 2 15 7" xfId="31952" xr:uid="{00000000-0005-0000-0000-0000D07C0000}"/>
    <cellStyle name="Normal 5 10 2 15 8" xfId="31953" xr:uid="{00000000-0005-0000-0000-0000D17C0000}"/>
    <cellStyle name="Normal 5 10 2 15 9" xfId="31954" xr:uid="{00000000-0005-0000-0000-0000D27C0000}"/>
    <cellStyle name="Normal 5 10 2 16" xfId="31955" xr:uid="{00000000-0005-0000-0000-0000D37C0000}"/>
    <cellStyle name="Normal 5 10 2 16 10" xfId="31956" xr:uid="{00000000-0005-0000-0000-0000D47C0000}"/>
    <cellStyle name="Normal 5 10 2 16 11" xfId="31957" xr:uid="{00000000-0005-0000-0000-0000D57C0000}"/>
    <cellStyle name="Normal 5 10 2 16 12" xfId="31958" xr:uid="{00000000-0005-0000-0000-0000D67C0000}"/>
    <cellStyle name="Normal 5 10 2 16 13" xfId="31959" xr:uid="{00000000-0005-0000-0000-0000D77C0000}"/>
    <cellStyle name="Normal 5 10 2 16 14" xfId="31960" xr:uid="{00000000-0005-0000-0000-0000D87C0000}"/>
    <cellStyle name="Normal 5 10 2 16 2" xfId="31961" xr:uid="{00000000-0005-0000-0000-0000D97C0000}"/>
    <cellStyle name="Normal 5 10 2 16 2 10" xfId="31962" xr:uid="{00000000-0005-0000-0000-0000DA7C0000}"/>
    <cellStyle name="Normal 5 10 2 16 2 2" xfId="31963" xr:uid="{00000000-0005-0000-0000-0000DB7C0000}"/>
    <cellStyle name="Normal 5 10 2 16 2 3" xfId="31964" xr:uid="{00000000-0005-0000-0000-0000DC7C0000}"/>
    <cellStyle name="Normal 5 10 2 16 2 4" xfId="31965" xr:uid="{00000000-0005-0000-0000-0000DD7C0000}"/>
    <cellStyle name="Normal 5 10 2 16 2 5" xfId="31966" xr:uid="{00000000-0005-0000-0000-0000DE7C0000}"/>
    <cellStyle name="Normal 5 10 2 16 2 6" xfId="31967" xr:uid="{00000000-0005-0000-0000-0000DF7C0000}"/>
    <cellStyle name="Normal 5 10 2 16 2 7" xfId="31968" xr:uid="{00000000-0005-0000-0000-0000E07C0000}"/>
    <cellStyle name="Normal 5 10 2 16 2 8" xfId="31969" xr:uid="{00000000-0005-0000-0000-0000E17C0000}"/>
    <cellStyle name="Normal 5 10 2 16 2 9" xfId="31970" xr:uid="{00000000-0005-0000-0000-0000E27C0000}"/>
    <cellStyle name="Normal 5 10 2 16 3" xfId="31971" xr:uid="{00000000-0005-0000-0000-0000E37C0000}"/>
    <cellStyle name="Normal 5 10 2 16 3 10" xfId="31972" xr:uid="{00000000-0005-0000-0000-0000E47C0000}"/>
    <cellStyle name="Normal 5 10 2 16 3 2" xfId="31973" xr:uid="{00000000-0005-0000-0000-0000E57C0000}"/>
    <cellStyle name="Normal 5 10 2 16 3 3" xfId="31974" xr:uid="{00000000-0005-0000-0000-0000E67C0000}"/>
    <cellStyle name="Normal 5 10 2 16 3 4" xfId="31975" xr:uid="{00000000-0005-0000-0000-0000E77C0000}"/>
    <cellStyle name="Normal 5 10 2 16 3 5" xfId="31976" xr:uid="{00000000-0005-0000-0000-0000E87C0000}"/>
    <cellStyle name="Normal 5 10 2 16 3 6" xfId="31977" xr:uid="{00000000-0005-0000-0000-0000E97C0000}"/>
    <cellStyle name="Normal 5 10 2 16 3 7" xfId="31978" xr:uid="{00000000-0005-0000-0000-0000EA7C0000}"/>
    <cellStyle name="Normal 5 10 2 16 3 8" xfId="31979" xr:uid="{00000000-0005-0000-0000-0000EB7C0000}"/>
    <cellStyle name="Normal 5 10 2 16 3 9" xfId="31980" xr:uid="{00000000-0005-0000-0000-0000EC7C0000}"/>
    <cellStyle name="Normal 5 10 2 16 4" xfId="31981" xr:uid="{00000000-0005-0000-0000-0000ED7C0000}"/>
    <cellStyle name="Normal 5 10 2 16 4 10" xfId="31982" xr:uid="{00000000-0005-0000-0000-0000EE7C0000}"/>
    <cellStyle name="Normal 5 10 2 16 4 2" xfId="31983" xr:uid="{00000000-0005-0000-0000-0000EF7C0000}"/>
    <cellStyle name="Normal 5 10 2 16 4 3" xfId="31984" xr:uid="{00000000-0005-0000-0000-0000F07C0000}"/>
    <cellStyle name="Normal 5 10 2 16 4 4" xfId="31985" xr:uid="{00000000-0005-0000-0000-0000F17C0000}"/>
    <cellStyle name="Normal 5 10 2 16 4 5" xfId="31986" xr:uid="{00000000-0005-0000-0000-0000F27C0000}"/>
    <cellStyle name="Normal 5 10 2 16 4 6" xfId="31987" xr:uid="{00000000-0005-0000-0000-0000F37C0000}"/>
    <cellStyle name="Normal 5 10 2 16 4 7" xfId="31988" xr:uid="{00000000-0005-0000-0000-0000F47C0000}"/>
    <cellStyle name="Normal 5 10 2 16 4 8" xfId="31989" xr:uid="{00000000-0005-0000-0000-0000F57C0000}"/>
    <cellStyle name="Normal 5 10 2 16 4 9" xfId="31990" xr:uid="{00000000-0005-0000-0000-0000F67C0000}"/>
    <cellStyle name="Normal 5 10 2 16 5" xfId="31991" xr:uid="{00000000-0005-0000-0000-0000F77C0000}"/>
    <cellStyle name="Normal 5 10 2 16 5 10" xfId="31992" xr:uid="{00000000-0005-0000-0000-0000F87C0000}"/>
    <cellStyle name="Normal 5 10 2 16 5 2" xfId="31993" xr:uid="{00000000-0005-0000-0000-0000F97C0000}"/>
    <cellStyle name="Normal 5 10 2 16 5 3" xfId="31994" xr:uid="{00000000-0005-0000-0000-0000FA7C0000}"/>
    <cellStyle name="Normal 5 10 2 16 5 4" xfId="31995" xr:uid="{00000000-0005-0000-0000-0000FB7C0000}"/>
    <cellStyle name="Normal 5 10 2 16 5 5" xfId="31996" xr:uid="{00000000-0005-0000-0000-0000FC7C0000}"/>
    <cellStyle name="Normal 5 10 2 16 5 6" xfId="31997" xr:uid="{00000000-0005-0000-0000-0000FD7C0000}"/>
    <cellStyle name="Normal 5 10 2 16 5 7" xfId="31998" xr:uid="{00000000-0005-0000-0000-0000FE7C0000}"/>
    <cellStyle name="Normal 5 10 2 16 5 8" xfId="31999" xr:uid="{00000000-0005-0000-0000-0000FF7C0000}"/>
    <cellStyle name="Normal 5 10 2 16 5 9" xfId="32000" xr:uid="{00000000-0005-0000-0000-0000007D0000}"/>
    <cellStyle name="Normal 5 10 2 16 6" xfId="32001" xr:uid="{00000000-0005-0000-0000-0000017D0000}"/>
    <cellStyle name="Normal 5 10 2 16 7" xfId="32002" xr:uid="{00000000-0005-0000-0000-0000027D0000}"/>
    <cellStyle name="Normal 5 10 2 16 8" xfId="32003" xr:uid="{00000000-0005-0000-0000-0000037D0000}"/>
    <cellStyle name="Normal 5 10 2 16 9" xfId="32004" xr:uid="{00000000-0005-0000-0000-0000047D0000}"/>
    <cellStyle name="Normal 5 10 2 17" xfId="32005" xr:uid="{00000000-0005-0000-0000-0000057D0000}"/>
    <cellStyle name="Normal 5 10 2 17 10" xfId="32006" xr:uid="{00000000-0005-0000-0000-0000067D0000}"/>
    <cellStyle name="Normal 5 10 2 17 11" xfId="32007" xr:uid="{00000000-0005-0000-0000-0000077D0000}"/>
    <cellStyle name="Normal 5 10 2 17 12" xfId="32008" xr:uid="{00000000-0005-0000-0000-0000087D0000}"/>
    <cellStyle name="Normal 5 10 2 17 13" xfId="32009" xr:uid="{00000000-0005-0000-0000-0000097D0000}"/>
    <cellStyle name="Normal 5 10 2 17 14" xfId="32010" xr:uid="{00000000-0005-0000-0000-00000A7D0000}"/>
    <cellStyle name="Normal 5 10 2 17 2" xfId="32011" xr:uid="{00000000-0005-0000-0000-00000B7D0000}"/>
    <cellStyle name="Normal 5 10 2 17 2 10" xfId="32012" xr:uid="{00000000-0005-0000-0000-00000C7D0000}"/>
    <cellStyle name="Normal 5 10 2 17 2 2" xfId="32013" xr:uid="{00000000-0005-0000-0000-00000D7D0000}"/>
    <cellStyle name="Normal 5 10 2 17 2 3" xfId="32014" xr:uid="{00000000-0005-0000-0000-00000E7D0000}"/>
    <cellStyle name="Normal 5 10 2 17 2 4" xfId="32015" xr:uid="{00000000-0005-0000-0000-00000F7D0000}"/>
    <cellStyle name="Normal 5 10 2 17 2 5" xfId="32016" xr:uid="{00000000-0005-0000-0000-0000107D0000}"/>
    <cellStyle name="Normal 5 10 2 17 2 6" xfId="32017" xr:uid="{00000000-0005-0000-0000-0000117D0000}"/>
    <cellStyle name="Normal 5 10 2 17 2 7" xfId="32018" xr:uid="{00000000-0005-0000-0000-0000127D0000}"/>
    <cellStyle name="Normal 5 10 2 17 2 8" xfId="32019" xr:uid="{00000000-0005-0000-0000-0000137D0000}"/>
    <cellStyle name="Normal 5 10 2 17 2 9" xfId="32020" xr:uid="{00000000-0005-0000-0000-0000147D0000}"/>
    <cellStyle name="Normal 5 10 2 17 3" xfId="32021" xr:uid="{00000000-0005-0000-0000-0000157D0000}"/>
    <cellStyle name="Normal 5 10 2 17 3 10" xfId="32022" xr:uid="{00000000-0005-0000-0000-0000167D0000}"/>
    <cellStyle name="Normal 5 10 2 17 3 2" xfId="32023" xr:uid="{00000000-0005-0000-0000-0000177D0000}"/>
    <cellStyle name="Normal 5 10 2 17 3 3" xfId="32024" xr:uid="{00000000-0005-0000-0000-0000187D0000}"/>
    <cellStyle name="Normal 5 10 2 17 3 4" xfId="32025" xr:uid="{00000000-0005-0000-0000-0000197D0000}"/>
    <cellStyle name="Normal 5 10 2 17 3 5" xfId="32026" xr:uid="{00000000-0005-0000-0000-00001A7D0000}"/>
    <cellStyle name="Normal 5 10 2 17 3 6" xfId="32027" xr:uid="{00000000-0005-0000-0000-00001B7D0000}"/>
    <cellStyle name="Normal 5 10 2 17 3 7" xfId="32028" xr:uid="{00000000-0005-0000-0000-00001C7D0000}"/>
    <cellStyle name="Normal 5 10 2 17 3 8" xfId="32029" xr:uid="{00000000-0005-0000-0000-00001D7D0000}"/>
    <cellStyle name="Normal 5 10 2 17 3 9" xfId="32030" xr:uid="{00000000-0005-0000-0000-00001E7D0000}"/>
    <cellStyle name="Normal 5 10 2 17 4" xfId="32031" xr:uid="{00000000-0005-0000-0000-00001F7D0000}"/>
    <cellStyle name="Normal 5 10 2 17 4 10" xfId="32032" xr:uid="{00000000-0005-0000-0000-0000207D0000}"/>
    <cellStyle name="Normal 5 10 2 17 4 2" xfId="32033" xr:uid="{00000000-0005-0000-0000-0000217D0000}"/>
    <cellStyle name="Normal 5 10 2 17 4 3" xfId="32034" xr:uid="{00000000-0005-0000-0000-0000227D0000}"/>
    <cellStyle name="Normal 5 10 2 17 4 4" xfId="32035" xr:uid="{00000000-0005-0000-0000-0000237D0000}"/>
    <cellStyle name="Normal 5 10 2 17 4 5" xfId="32036" xr:uid="{00000000-0005-0000-0000-0000247D0000}"/>
    <cellStyle name="Normal 5 10 2 17 4 6" xfId="32037" xr:uid="{00000000-0005-0000-0000-0000257D0000}"/>
    <cellStyle name="Normal 5 10 2 17 4 7" xfId="32038" xr:uid="{00000000-0005-0000-0000-0000267D0000}"/>
    <cellStyle name="Normal 5 10 2 17 4 8" xfId="32039" xr:uid="{00000000-0005-0000-0000-0000277D0000}"/>
    <cellStyle name="Normal 5 10 2 17 4 9" xfId="32040" xr:uid="{00000000-0005-0000-0000-0000287D0000}"/>
    <cellStyle name="Normal 5 10 2 17 5" xfId="32041" xr:uid="{00000000-0005-0000-0000-0000297D0000}"/>
    <cellStyle name="Normal 5 10 2 17 5 10" xfId="32042" xr:uid="{00000000-0005-0000-0000-00002A7D0000}"/>
    <cellStyle name="Normal 5 10 2 17 5 2" xfId="32043" xr:uid="{00000000-0005-0000-0000-00002B7D0000}"/>
    <cellStyle name="Normal 5 10 2 17 5 3" xfId="32044" xr:uid="{00000000-0005-0000-0000-00002C7D0000}"/>
    <cellStyle name="Normal 5 10 2 17 5 4" xfId="32045" xr:uid="{00000000-0005-0000-0000-00002D7D0000}"/>
    <cellStyle name="Normal 5 10 2 17 5 5" xfId="32046" xr:uid="{00000000-0005-0000-0000-00002E7D0000}"/>
    <cellStyle name="Normal 5 10 2 17 5 6" xfId="32047" xr:uid="{00000000-0005-0000-0000-00002F7D0000}"/>
    <cellStyle name="Normal 5 10 2 17 5 7" xfId="32048" xr:uid="{00000000-0005-0000-0000-0000307D0000}"/>
    <cellStyle name="Normal 5 10 2 17 5 8" xfId="32049" xr:uid="{00000000-0005-0000-0000-0000317D0000}"/>
    <cellStyle name="Normal 5 10 2 17 5 9" xfId="32050" xr:uid="{00000000-0005-0000-0000-0000327D0000}"/>
    <cellStyle name="Normal 5 10 2 17 6" xfId="32051" xr:uid="{00000000-0005-0000-0000-0000337D0000}"/>
    <cellStyle name="Normal 5 10 2 17 7" xfId="32052" xr:uid="{00000000-0005-0000-0000-0000347D0000}"/>
    <cellStyle name="Normal 5 10 2 17 8" xfId="32053" xr:uid="{00000000-0005-0000-0000-0000357D0000}"/>
    <cellStyle name="Normal 5 10 2 17 9" xfId="32054" xr:uid="{00000000-0005-0000-0000-0000367D0000}"/>
    <cellStyle name="Normal 5 10 2 18" xfId="32055" xr:uid="{00000000-0005-0000-0000-0000377D0000}"/>
    <cellStyle name="Normal 5 10 2 18 10" xfId="32056" xr:uid="{00000000-0005-0000-0000-0000387D0000}"/>
    <cellStyle name="Normal 5 10 2 18 11" xfId="32057" xr:uid="{00000000-0005-0000-0000-0000397D0000}"/>
    <cellStyle name="Normal 5 10 2 18 12" xfId="32058" xr:uid="{00000000-0005-0000-0000-00003A7D0000}"/>
    <cellStyle name="Normal 5 10 2 18 13" xfId="32059" xr:uid="{00000000-0005-0000-0000-00003B7D0000}"/>
    <cellStyle name="Normal 5 10 2 18 14" xfId="32060" xr:uid="{00000000-0005-0000-0000-00003C7D0000}"/>
    <cellStyle name="Normal 5 10 2 18 2" xfId="32061" xr:uid="{00000000-0005-0000-0000-00003D7D0000}"/>
    <cellStyle name="Normal 5 10 2 18 2 10" xfId="32062" xr:uid="{00000000-0005-0000-0000-00003E7D0000}"/>
    <cellStyle name="Normal 5 10 2 18 2 2" xfId="32063" xr:uid="{00000000-0005-0000-0000-00003F7D0000}"/>
    <cellStyle name="Normal 5 10 2 18 2 3" xfId="32064" xr:uid="{00000000-0005-0000-0000-0000407D0000}"/>
    <cellStyle name="Normal 5 10 2 18 2 4" xfId="32065" xr:uid="{00000000-0005-0000-0000-0000417D0000}"/>
    <cellStyle name="Normal 5 10 2 18 2 5" xfId="32066" xr:uid="{00000000-0005-0000-0000-0000427D0000}"/>
    <cellStyle name="Normal 5 10 2 18 2 6" xfId="32067" xr:uid="{00000000-0005-0000-0000-0000437D0000}"/>
    <cellStyle name="Normal 5 10 2 18 2 7" xfId="32068" xr:uid="{00000000-0005-0000-0000-0000447D0000}"/>
    <cellStyle name="Normal 5 10 2 18 2 8" xfId="32069" xr:uid="{00000000-0005-0000-0000-0000457D0000}"/>
    <cellStyle name="Normal 5 10 2 18 2 9" xfId="32070" xr:uid="{00000000-0005-0000-0000-0000467D0000}"/>
    <cellStyle name="Normal 5 10 2 18 3" xfId="32071" xr:uid="{00000000-0005-0000-0000-0000477D0000}"/>
    <cellStyle name="Normal 5 10 2 18 3 10" xfId="32072" xr:uid="{00000000-0005-0000-0000-0000487D0000}"/>
    <cellStyle name="Normal 5 10 2 18 3 2" xfId="32073" xr:uid="{00000000-0005-0000-0000-0000497D0000}"/>
    <cellStyle name="Normal 5 10 2 18 3 3" xfId="32074" xr:uid="{00000000-0005-0000-0000-00004A7D0000}"/>
    <cellStyle name="Normal 5 10 2 18 3 4" xfId="32075" xr:uid="{00000000-0005-0000-0000-00004B7D0000}"/>
    <cellStyle name="Normal 5 10 2 18 3 5" xfId="32076" xr:uid="{00000000-0005-0000-0000-00004C7D0000}"/>
    <cellStyle name="Normal 5 10 2 18 3 6" xfId="32077" xr:uid="{00000000-0005-0000-0000-00004D7D0000}"/>
    <cellStyle name="Normal 5 10 2 18 3 7" xfId="32078" xr:uid="{00000000-0005-0000-0000-00004E7D0000}"/>
    <cellStyle name="Normal 5 10 2 18 3 8" xfId="32079" xr:uid="{00000000-0005-0000-0000-00004F7D0000}"/>
    <cellStyle name="Normal 5 10 2 18 3 9" xfId="32080" xr:uid="{00000000-0005-0000-0000-0000507D0000}"/>
    <cellStyle name="Normal 5 10 2 18 4" xfId="32081" xr:uid="{00000000-0005-0000-0000-0000517D0000}"/>
    <cellStyle name="Normal 5 10 2 18 4 10" xfId="32082" xr:uid="{00000000-0005-0000-0000-0000527D0000}"/>
    <cellStyle name="Normal 5 10 2 18 4 2" xfId="32083" xr:uid="{00000000-0005-0000-0000-0000537D0000}"/>
    <cellStyle name="Normal 5 10 2 18 4 3" xfId="32084" xr:uid="{00000000-0005-0000-0000-0000547D0000}"/>
    <cellStyle name="Normal 5 10 2 18 4 4" xfId="32085" xr:uid="{00000000-0005-0000-0000-0000557D0000}"/>
    <cellStyle name="Normal 5 10 2 18 4 5" xfId="32086" xr:uid="{00000000-0005-0000-0000-0000567D0000}"/>
    <cellStyle name="Normal 5 10 2 18 4 6" xfId="32087" xr:uid="{00000000-0005-0000-0000-0000577D0000}"/>
    <cellStyle name="Normal 5 10 2 18 4 7" xfId="32088" xr:uid="{00000000-0005-0000-0000-0000587D0000}"/>
    <cellStyle name="Normal 5 10 2 18 4 8" xfId="32089" xr:uid="{00000000-0005-0000-0000-0000597D0000}"/>
    <cellStyle name="Normal 5 10 2 18 4 9" xfId="32090" xr:uid="{00000000-0005-0000-0000-00005A7D0000}"/>
    <cellStyle name="Normal 5 10 2 18 5" xfId="32091" xr:uid="{00000000-0005-0000-0000-00005B7D0000}"/>
    <cellStyle name="Normal 5 10 2 18 5 10" xfId="32092" xr:uid="{00000000-0005-0000-0000-00005C7D0000}"/>
    <cellStyle name="Normal 5 10 2 18 5 2" xfId="32093" xr:uid="{00000000-0005-0000-0000-00005D7D0000}"/>
    <cellStyle name="Normal 5 10 2 18 5 3" xfId="32094" xr:uid="{00000000-0005-0000-0000-00005E7D0000}"/>
    <cellStyle name="Normal 5 10 2 18 5 4" xfId="32095" xr:uid="{00000000-0005-0000-0000-00005F7D0000}"/>
    <cellStyle name="Normal 5 10 2 18 5 5" xfId="32096" xr:uid="{00000000-0005-0000-0000-0000607D0000}"/>
    <cellStyle name="Normal 5 10 2 18 5 6" xfId="32097" xr:uid="{00000000-0005-0000-0000-0000617D0000}"/>
    <cellStyle name="Normal 5 10 2 18 5 7" xfId="32098" xr:uid="{00000000-0005-0000-0000-0000627D0000}"/>
    <cellStyle name="Normal 5 10 2 18 5 8" xfId="32099" xr:uid="{00000000-0005-0000-0000-0000637D0000}"/>
    <cellStyle name="Normal 5 10 2 18 5 9" xfId="32100" xr:uid="{00000000-0005-0000-0000-0000647D0000}"/>
    <cellStyle name="Normal 5 10 2 18 6" xfId="32101" xr:uid="{00000000-0005-0000-0000-0000657D0000}"/>
    <cellStyle name="Normal 5 10 2 18 7" xfId="32102" xr:uid="{00000000-0005-0000-0000-0000667D0000}"/>
    <cellStyle name="Normal 5 10 2 18 8" xfId="32103" xr:uid="{00000000-0005-0000-0000-0000677D0000}"/>
    <cellStyle name="Normal 5 10 2 18 9" xfId="32104" xr:uid="{00000000-0005-0000-0000-0000687D0000}"/>
    <cellStyle name="Normal 5 10 2 19" xfId="32105" xr:uid="{00000000-0005-0000-0000-0000697D0000}"/>
    <cellStyle name="Normal 5 10 2 19 10" xfId="32106" xr:uid="{00000000-0005-0000-0000-00006A7D0000}"/>
    <cellStyle name="Normal 5 10 2 19 11" xfId="32107" xr:uid="{00000000-0005-0000-0000-00006B7D0000}"/>
    <cellStyle name="Normal 5 10 2 19 12" xfId="32108" xr:uid="{00000000-0005-0000-0000-00006C7D0000}"/>
    <cellStyle name="Normal 5 10 2 19 13" xfId="32109" xr:uid="{00000000-0005-0000-0000-00006D7D0000}"/>
    <cellStyle name="Normal 5 10 2 19 14" xfId="32110" xr:uid="{00000000-0005-0000-0000-00006E7D0000}"/>
    <cellStyle name="Normal 5 10 2 19 2" xfId="32111" xr:uid="{00000000-0005-0000-0000-00006F7D0000}"/>
    <cellStyle name="Normal 5 10 2 19 2 10" xfId="32112" xr:uid="{00000000-0005-0000-0000-0000707D0000}"/>
    <cellStyle name="Normal 5 10 2 19 2 2" xfId="32113" xr:uid="{00000000-0005-0000-0000-0000717D0000}"/>
    <cellStyle name="Normal 5 10 2 19 2 3" xfId="32114" xr:uid="{00000000-0005-0000-0000-0000727D0000}"/>
    <cellStyle name="Normal 5 10 2 19 2 4" xfId="32115" xr:uid="{00000000-0005-0000-0000-0000737D0000}"/>
    <cellStyle name="Normal 5 10 2 19 2 5" xfId="32116" xr:uid="{00000000-0005-0000-0000-0000747D0000}"/>
    <cellStyle name="Normal 5 10 2 19 2 6" xfId="32117" xr:uid="{00000000-0005-0000-0000-0000757D0000}"/>
    <cellStyle name="Normal 5 10 2 19 2 7" xfId="32118" xr:uid="{00000000-0005-0000-0000-0000767D0000}"/>
    <cellStyle name="Normal 5 10 2 19 2 8" xfId="32119" xr:uid="{00000000-0005-0000-0000-0000777D0000}"/>
    <cellStyle name="Normal 5 10 2 19 2 9" xfId="32120" xr:uid="{00000000-0005-0000-0000-0000787D0000}"/>
    <cellStyle name="Normal 5 10 2 19 3" xfId="32121" xr:uid="{00000000-0005-0000-0000-0000797D0000}"/>
    <cellStyle name="Normal 5 10 2 19 3 10" xfId="32122" xr:uid="{00000000-0005-0000-0000-00007A7D0000}"/>
    <cellStyle name="Normal 5 10 2 19 3 2" xfId="32123" xr:uid="{00000000-0005-0000-0000-00007B7D0000}"/>
    <cellStyle name="Normal 5 10 2 19 3 3" xfId="32124" xr:uid="{00000000-0005-0000-0000-00007C7D0000}"/>
    <cellStyle name="Normal 5 10 2 19 3 4" xfId="32125" xr:uid="{00000000-0005-0000-0000-00007D7D0000}"/>
    <cellStyle name="Normal 5 10 2 19 3 5" xfId="32126" xr:uid="{00000000-0005-0000-0000-00007E7D0000}"/>
    <cellStyle name="Normal 5 10 2 19 3 6" xfId="32127" xr:uid="{00000000-0005-0000-0000-00007F7D0000}"/>
    <cellStyle name="Normal 5 10 2 19 3 7" xfId="32128" xr:uid="{00000000-0005-0000-0000-0000807D0000}"/>
    <cellStyle name="Normal 5 10 2 19 3 8" xfId="32129" xr:uid="{00000000-0005-0000-0000-0000817D0000}"/>
    <cellStyle name="Normal 5 10 2 19 3 9" xfId="32130" xr:uid="{00000000-0005-0000-0000-0000827D0000}"/>
    <cellStyle name="Normal 5 10 2 19 4" xfId="32131" xr:uid="{00000000-0005-0000-0000-0000837D0000}"/>
    <cellStyle name="Normal 5 10 2 19 4 10" xfId="32132" xr:uid="{00000000-0005-0000-0000-0000847D0000}"/>
    <cellStyle name="Normal 5 10 2 19 4 2" xfId="32133" xr:uid="{00000000-0005-0000-0000-0000857D0000}"/>
    <cellStyle name="Normal 5 10 2 19 4 3" xfId="32134" xr:uid="{00000000-0005-0000-0000-0000867D0000}"/>
    <cellStyle name="Normal 5 10 2 19 4 4" xfId="32135" xr:uid="{00000000-0005-0000-0000-0000877D0000}"/>
    <cellStyle name="Normal 5 10 2 19 4 5" xfId="32136" xr:uid="{00000000-0005-0000-0000-0000887D0000}"/>
    <cellStyle name="Normal 5 10 2 19 4 6" xfId="32137" xr:uid="{00000000-0005-0000-0000-0000897D0000}"/>
    <cellStyle name="Normal 5 10 2 19 4 7" xfId="32138" xr:uid="{00000000-0005-0000-0000-00008A7D0000}"/>
    <cellStyle name="Normal 5 10 2 19 4 8" xfId="32139" xr:uid="{00000000-0005-0000-0000-00008B7D0000}"/>
    <cellStyle name="Normal 5 10 2 19 4 9" xfId="32140" xr:uid="{00000000-0005-0000-0000-00008C7D0000}"/>
    <cellStyle name="Normal 5 10 2 19 5" xfId="32141" xr:uid="{00000000-0005-0000-0000-00008D7D0000}"/>
    <cellStyle name="Normal 5 10 2 19 5 10" xfId="32142" xr:uid="{00000000-0005-0000-0000-00008E7D0000}"/>
    <cellStyle name="Normal 5 10 2 19 5 2" xfId="32143" xr:uid="{00000000-0005-0000-0000-00008F7D0000}"/>
    <cellStyle name="Normal 5 10 2 19 5 3" xfId="32144" xr:uid="{00000000-0005-0000-0000-0000907D0000}"/>
    <cellStyle name="Normal 5 10 2 19 5 4" xfId="32145" xr:uid="{00000000-0005-0000-0000-0000917D0000}"/>
    <cellStyle name="Normal 5 10 2 19 5 5" xfId="32146" xr:uid="{00000000-0005-0000-0000-0000927D0000}"/>
    <cellStyle name="Normal 5 10 2 19 5 6" xfId="32147" xr:uid="{00000000-0005-0000-0000-0000937D0000}"/>
    <cellStyle name="Normal 5 10 2 19 5 7" xfId="32148" xr:uid="{00000000-0005-0000-0000-0000947D0000}"/>
    <cellStyle name="Normal 5 10 2 19 5 8" xfId="32149" xr:uid="{00000000-0005-0000-0000-0000957D0000}"/>
    <cellStyle name="Normal 5 10 2 19 5 9" xfId="32150" xr:uid="{00000000-0005-0000-0000-0000967D0000}"/>
    <cellStyle name="Normal 5 10 2 19 6" xfId="32151" xr:uid="{00000000-0005-0000-0000-0000977D0000}"/>
    <cellStyle name="Normal 5 10 2 19 7" xfId="32152" xr:uid="{00000000-0005-0000-0000-0000987D0000}"/>
    <cellStyle name="Normal 5 10 2 19 8" xfId="32153" xr:uid="{00000000-0005-0000-0000-0000997D0000}"/>
    <cellStyle name="Normal 5 10 2 19 9" xfId="32154" xr:uid="{00000000-0005-0000-0000-00009A7D0000}"/>
    <cellStyle name="Normal 5 10 2 2" xfId="32155" xr:uid="{00000000-0005-0000-0000-00009B7D0000}"/>
    <cellStyle name="Normal 5 10 2 2 10" xfId="32156" xr:uid="{00000000-0005-0000-0000-00009C7D0000}"/>
    <cellStyle name="Normal 5 10 2 2 11" xfId="32157" xr:uid="{00000000-0005-0000-0000-00009D7D0000}"/>
    <cellStyle name="Normal 5 10 2 2 12" xfId="32158" xr:uid="{00000000-0005-0000-0000-00009E7D0000}"/>
    <cellStyle name="Normal 5 10 2 2 13" xfId="32159" xr:uid="{00000000-0005-0000-0000-00009F7D0000}"/>
    <cellStyle name="Normal 5 10 2 2 14" xfId="32160" xr:uid="{00000000-0005-0000-0000-0000A07D0000}"/>
    <cellStyle name="Normal 5 10 2 2 15" xfId="32161" xr:uid="{00000000-0005-0000-0000-0000A17D0000}"/>
    <cellStyle name="Normal 5 10 2 2 16" xfId="32162" xr:uid="{00000000-0005-0000-0000-0000A27D0000}"/>
    <cellStyle name="Normal 5 10 2 2 2" xfId="32163" xr:uid="{00000000-0005-0000-0000-0000A37D0000}"/>
    <cellStyle name="Normal 5 10 2 2 2 10" xfId="32164" xr:uid="{00000000-0005-0000-0000-0000A47D0000}"/>
    <cellStyle name="Normal 5 10 2 2 2 2" xfId="32165" xr:uid="{00000000-0005-0000-0000-0000A57D0000}"/>
    <cellStyle name="Normal 5 10 2 2 2 3" xfId="32166" xr:uid="{00000000-0005-0000-0000-0000A67D0000}"/>
    <cellStyle name="Normal 5 10 2 2 2 4" xfId="32167" xr:uid="{00000000-0005-0000-0000-0000A77D0000}"/>
    <cellStyle name="Normal 5 10 2 2 2 5" xfId="32168" xr:uid="{00000000-0005-0000-0000-0000A87D0000}"/>
    <cellStyle name="Normal 5 10 2 2 2 6" xfId="32169" xr:uid="{00000000-0005-0000-0000-0000A97D0000}"/>
    <cellStyle name="Normal 5 10 2 2 2 7" xfId="32170" xr:uid="{00000000-0005-0000-0000-0000AA7D0000}"/>
    <cellStyle name="Normal 5 10 2 2 2 8" xfId="32171" xr:uid="{00000000-0005-0000-0000-0000AB7D0000}"/>
    <cellStyle name="Normal 5 10 2 2 2 9" xfId="32172" xr:uid="{00000000-0005-0000-0000-0000AC7D0000}"/>
    <cellStyle name="Normal 5 10 2 2 3" xfId="32173" xr:uid="{00000000-0005-0000-0000-0000AD7D0000}"/>
    <cellStyle name="Normal 5 10 2 2 3 10" xfId="32174" xr:uid="{00000000-0005-0000-0000-0000AE7D0000}"/>
    <cellStyle name="Normal 5 10 2 2 3 2" xfId="32175" xr:uid="{00000000-0005-0000-0000-0000AF7D0000}"/>
    <cellStyle name="Normal 5 10 2 2 3 3" xfId="32176" xr:uid="{00000000-0005-0000-0000-0000B07D0000}"/>
    <cellStyle name="Normal 5 10 2 2 3 4" xfId="32177" xr:uid="{00000000-0005-0000-0000-0000B17D0000}"/>
    <cellStyle name="Normal 5 10 2 2 3 5" xfId="32178" xr:uid="{00000000-0005-0000-0000-0000B27D0000}"/>
    <cellStyle name="Normal 5 10 2 2 3 6" xfId="32179" xr:uid="{00000000-0005-0000-0000-0000B37D0000}"/>
    <cellStyle name="Normal 5 10 2 2 3 7" xfId="32180" xr:uid="{00000000-0005-0000-0000-0000B47D0000}"/>
    <cellStyle name="Normal 5 10 2 2 3 8" xfId="32181" xr:uid="{00000000-0005-0000-0000-0000B57D0000}"/>
    <cellStyle name="Normal 5 10 2 2 3 9" xfId="32182" xr:uid="{00000000-0005-0000-0000-0000B67D0000}"/>
    <cellStyle name="Normal 5 10 2 2 4" xfId="32183" xr:uid="{00000000-0005-0000-0000-0000B77D0000}"/>
    <cellStyle name="Normal 5 10 2 2 4 10" xfId="32184" xr:uid="{00000000-0005-0000-0000-0000B87D0000}"/>
    <cellStyle name="Normal 5 10 2 2 4 2" xfId="32185" xr:uid="{00000000-0005-0000-0000-0000B97D0000}"/>
    <cellStyle name="Normal 5 10 2 2 4 3" xfId="32186" xr:uid="{00000000-0005-0000-0000-0000BA7D0000}"/>
    <cellStyle name="Normal 5 10 2 2 4 4" xfId="32187" xr:uid="{00000000-0005-0000-0000-0000BB7D0000}"/>
    <cellStyle name="Normal 5 10 2 2 4 5" xfId="32188" xr:uid="{00000000-0005-0000-0000-0000BC7D0000}"/>
    <cellStyle name="Normal 5 10 2 2 4 6" xfId="32189" xr:uid="{00000000-0005-0000-0000-0000BD7D0000}"/>
    <cellStyle name="Normal 5 10 2 2 4 7" xfId="32190" xr:uid="{00000000-0005-0000-0000-0000BE7D0000}"/>
    <cellStyle name="Normal 5 10 2 2 4 8" xfId="32191" xr:uid="{00000000-0005-0000-0000-0000BF7D0000}"/>
    <cellStyle name="Normal 5 10 2 2 4 9" xfId="32192" xr:uid="{00000000-0005-0000-0000-0000C07D0000}"/>
    <cellStyle name="Normal 5 10 2 2 5" xfId="32193" xr:uid="{00000000-0005-0000-0000-0000C17D0000}"/>
    <cellStyle name="Normal 5 10 2 2 5 10" xfId="32194" xr:uid="{00000000-0005-0000-0000-0000C27D0000}"/>
    <cellStyle name="Normal 5 10 2 2 5 2" xfId="32195" xr:uid="{00000000-0005-0000-0000-0000C37D0000}"/>
    <cellStyle name="Normal 5 10 2 2 5 3" xfId="32196" xr:uid="{00000000-0005-0000-0000-0000C47D0000}"/>
    <cellStyle name="Normal 5 10 2 2 5 4" xfId="32197" xr:uid="{00000000-0005-0000-0000-0000C57D0000}"/>
    <cellStyle name="Normal 5 10 2 2 5 5" xfId="32198" xr:uid="{00000000-0005-0000-0000-0000C67D0000}"/>
    <cellStyle name="Normal 5 10 2 2 5 6" xfId="32199" xr:uid="{00000000-0005-0000-0000-0000C77D0000}"/>
    <cellStyle name="Normal 5 10 2 2 5 7" xfId="32200" xr:uid="{00000000-0005-0000-0000-0000C87D0000}"/>
    <cellStyle name="Normal 5 10 2 2 5 8" xfId="32201" xr:uid="{00000000-0005-0000-0000-0000C97D0000}"/>
    <cellStyle name="Normal 5 10 2 2 5 9" xfId="32202" xr:uid="{00000000-0005-0000-0000-0000CA7D0000}"/>
    <cellStyle name="Normal 5 10 2 2 6" xfId="32203" xr:uid="{00000000-0005-0000-0000-0000CB7D0000}"/>
    <cellStyle name="Normal 5 10 2 2 7" xfId="32204" xr:uid="{00000000-0005-0000-0000-0000CC7D0000}"/>
    <cellStyle name="Normal 5 10 2 2 8" xfId="32205" xr:uid="{00000000-0005-0000-0000-0000CD7D0000}"/>
    <cellStyle name="Normal 5 10 2 2 9" xfId="32206" xr:uid="{00000000-0005-0000-0000-0000CE7D0000}"/>
    <cellStyle name="Normal 5 10 2 20" xfId="32207" xr:uid="{00000000-0005-0000-0000-0000CF7D0000}"/>
    <cellStyle name="Normal 5 10 2 20 10" xfId="32208" xr:uid="{00000000-0005-0000-0000-0000D07D0000}"/>
    <cellStyle name="Normal 5 10 2 20 11" xfId="32209" xr:uid="{00000000-0005-0000-0000-0000D17D0000}"/>
    <cellStyle name="Normal 5 10 2 20 12" xfId="32210" xr:uid="{00000000-0005-0000-0000-0000D27D0000}"/>
    <cellStyle name="Normal 5 10 2 20 13" xfId="32211" xr:uid="{00000000-0005-0000-0000-0000D37D0000}"/>
    <cellStyle name="Normal 5 10 2 20 14" xfId="32212" xr:uid="{00000000-0005-0000-0000-0000D47D0000}"/>
    <cellStyle name="Normal 5 10 2 20 2" xfId="32213" xr:uid="{00000000-0005-0000-0000-0000D57D0000}"/>
    <cellStyle name="Normal 5 10 2 20 2 10" xfId="32214" xr:uid="{00000000-0005-0000-0000-0000D67D0000}"/>
    <cellStyle name="Normal 5 10 2 20 2 2" xfId="32215" xr:uid="{00000000-0005-0000-0000-0000D77D0000}"/>
    <cellStyle name="Normal 5 10 2 20 2 3" xfId="32216" xr:uid="{00000000-0005-0000-0000-0000D87D0000}"/>
    <cellStyle name="Normal 5 10 2 20 2 4" xfId="32217" xr:uid="{00000000-0005-0000-0000-0000D97D0000}"/>
    <cellStyle name="Normal 5 10 2 20 2 5" xfId="32218" xr:uid="{00000000-0005-0000-0000-0000DA7D0000}"/>
    <cellStyle name="Normal 5 10 2 20 2 6" xfId="32219" xr:uid="{00000000-0005-0000-0000-0000DB7D0000}"/>
    <cellStyle name="Normal 5 10 2 20 2 7" xfId="32220" xr:uid="{00000000-0005-0000-0000-0000DC7D0000}"/>
    <cellStyle name="Normal 5 10 2 20 2 8" xfId="32221" xr:uid="{00000000-0005-0000-0000-0000DD7D0000}"/>
    <cellStyle name="Normal 5 10 2 20 2 9" xfId="32222" xr:uid="{00000000-0005-0000-0000-0000DE7D0000}"/>
    <cellStyle name="Normal 5 10 2 20 3" xfId="32223" xr:uid="{00000000-0005-0000-0000-0000DF7D0000}"/>
    <cellStyle name="Normal 5 10 2 20 3 10" xfId="32224" xr:uid="{00000000-0005-0000-0000-0000E07D0000}"/>
    <cellStyle name="Normal 5 10 2 20 3 2" xfId="32225" xr:uid="{00000000-0005-0000-0000-0000E17D0000}"/>
    <cellStyle name="Normal 5 10 2 20 3 3" xfId="32226" xr:uid="{00000000-0005-0000-0000-0000E27D0000}"/>
    <cellStyle name="Normal 5 10 2 20 3 4" xfId="32227" xr:uid="{00000000-0005-0000-0000-0000E37D0000}"/>
    <cellStyle name="Normal 5 10 2 20 3 5" xfId="32228" xr:uid="{00000000-0005-0000-0000-0000E47D0000}"/>
    <cellStyle name="Normal 5 10 2 20 3 6" xfId="32229" xr:uid="{00000000-0005-0000-0000-0000E57D0000}"/>
    <cellStyle name="Normal 5 10 2 20 3 7" xfId="32230" xr:uid="{00000000-0005-0000-0000-0000E67D0000}"/>
    <cellStyle name="Normal 5 10 2 20 3 8" xfId="32231" xr:uid="{00000000-0005-0000-0000-0000E77D0000}"/>
    <cellStyle name="Normal 5 10 2 20 3 9" xfId="32232" xr:uid="{00000000-0005-0000-0000-0000E87D0000}"/>
    <cellStyle name="Normal 5 10 2 20 4" xfId="32233" xr:uid="{00000000-0005-0000-0000-0000E97D0000}"/>
    <cellStyle name="Normal 5 10 2 20 4 10" xfId="32234" xr:uid="{00000000-0005-0000-0000-0000EA7D0000}"/>
    <cellStyle name="Normal 5 10 2 20 4 2" xfId="32235" xr:uid="{00000000-0005-0000-0000-0000EB7D0000}"/>
    <cellStyle name="Normal 5 10 2 20 4 3" xfId="32236" xr:uid="{00000000-0005-0000-0000-0000EC7D0000}"/>
    <cellStyle name="Normal 5 10 2 20 4 4" xfId="32237" xr:uid="{00000000-0005-0000-0000-0000ED7D0000}"/>
    <cellStyle name="Normal 5 10 2 20 4 5" xfId="32238" xr:uid="{00000000-0005-0000-0000-0000EE7D0000}"/>
    <cellStyle name="Normal 5 10 2 20 4 6" xfId="32239" xr:uid="{00000000-0005-0000-0000-0000EF7D0000}"/>
    <cellStyle name="Normal 5 10 2 20 4 7" xfId="32240" xr:uid="{00000000-0005-0000-0000-0000F07D0000}"/>
    <cellStyle name="Normal 5 10 2 20 4 8" xfId="32241" xr:uid="{00000000-0005-0000-0000-0000F17D0000}"/>
    <cellStyle name="Normal 5 10 2 20 4 9" xfId="32242" xr:uid="{00000000-0005-0000-0000-0000F27D0000}"/>
    <cellStyle name="Normal 5 10 2 20 5" xfId="32243" xr:uid="{00000000-0005-0000-0000-0000F37D0000}"/>
    <cellStyle name="Normal 5 10 2 20 5 10" xfId="32244" xr:uid="{00000000-0005-0000-0000-0000F47D0000}"/>
    <cellStyle name="Normal 5 10 2 20 5 2" xfId="32245" xr:uid="{00000000-0005-0000-0000-0000F57D0000}"/>
    <cellStyle name="Normal 5 10 2 20 5 3" xfId="32246" xr:uid="{00000000-0005-0000-0000-0000F67D0000}"/>
    <cellStyle name="Normal 5 10 2 20 5 4" xfId="32247" xr:uid="{00000000-0005-0000-0000-0000F77D0000}"/>
    <cellStyle name="Normal 5 10 2 20 5 5" xfId="32248" xr:uid="{00000000-0005-0000-0000-0000F87D0000}"/>
    <cellStyle name="Normal 5 10 2 20 5 6" xfId="32249" xr:uid="{00000000-0005-0000-0000-0000F97D0000}"/>
    <cellStyle name="Normal 5 10 2 20 5 7" xfId="32250" xr:uid="{00000000-0005-0000-0000-0000FA7D0000}"/>
    <cellStyle name="Normal 5 10 2 20 5 8" xfId="32251" xr:uid="{00000000-0005-0000-0000-0000FB7D0000}"/>
    <cellStyle name="Normal 5 10 2 20 5 9" xfId="32252" xr:uid="{00000000-0005-0000-0000-0000FC7D0000}"/>
    <cellStyle name="Normal 5 10 2 20 6" xfId="32253" xr:uid="{00000000-0005-0000-0000-0000FD7D0000}"/>
    <cellStyle name="Normal 5 10 2 20 7" xfId="32254" xr:uid="{00000000-0005-0000-0000-0000FE7D0000}"/>
    <cellStyle name="Normal 5 10 2 20 8" xfId="32255" xr:uid="{00000000-0005-0000-0000-0000FF7D0000}"/>
    <cellStyle name="Normal 5 10 2 20 9" xfId="32256" xr:uid="{00000000-0005-0000-0000-0000007E0000}"/>
    <cellStyle name="Normal 5 10 2 21" xfId="32257" xr:uid="{00000000-0005-0000-0000-0000017E0000}"/>
    <cellStyle name="Normal 5 10 2 21 10" xfId="32258" xr:uid="{00000000-0005-0000-0000-0000027E0000}"/>
    <cellStyle name="Normal 5 10 2 21 11" xfId="32259" xr:uid="{00000000-0005-0000-0000-0000037E0000}"/>
    <cellStyle name="Normal 5 10 2 21 12" xfId="32260" xr:uid="{00000000-0005-0000-0000-0000047E0000}"/>
    <cellStyle name="Normal 5 10 2 21 13" xfId="32261" xr:uid="{00000000-0005-0000-0000-0000057E0000}"/>
    <cellStyle name="Normal 5 10 2 21 14" xfId="32262" xr:uid="{00000000-0005-0000-0000-0000067E0000}"/>
    <cellStyle name="Normal 5 10 2 21 2" xfId="32263" xr:uid="{00000000-0005-0000-0000-0000077E0000}"/>
    <cellStyle name="Normal 5 10 2 21 2 10" xfId="32264" xr:uid="{00000000-0005-0000-0000-0000087E0000}"/>
    <cellStyle name="Normal 5 10 2 21 2 2" xfId="32265" xr:uid="{00000000-0005-0000-0000-0000097E0000}"/>
    <cellStyle name="Normal 5 10 2 21 2 3" xfId="32266" xr:uid="{00000000-0005-0000-0000-00000A7E0000}"/>
    <cellStyle name="Normal 5 10 2 21 2 4" xfId="32267" xr:uid="{00000000-0005-0000-0000-00000B7E0000}"/>
    <cellStyle name="Normal 5 10 2 21 2 5" xfId="32268" xr:uid="{00000000-0005-0000-0000-00000C7E0000}"/>
    <cellStyle name="Normal 5 10 2 21 2 6" xfId="32269" xr:uid="{00000000-0005-0000-0000-00000D7E0000}"/>
    <cellStyle name="Normal 5 10 2 21 2 7" xfId="32270" xr:uid="{00000000-0005-0000-0000-00000E7E0000}"/>
    <cellStyle name="Normal 5 10 2 21 2 8" xfId="32271" xr:uid="{00000000-0005-0000-0000-00000F7E0000}"/>
    <cellStyle name="Normal 5 10 2 21 2 9" xfId="32272" xr:uid="{00000000-0005-0000-0000-0000107E0000}"/>
    <cellStyle name="Normal 5 10 2 21 3" xfId="32273" xr:uid="{00000000-0005-0000-0000-0000117E0000}"/>
    <cellStyle name="Normal 5 10 2 21 3 10" xfId="32274" xr:uid="{00000000-0005-0000-0000-0000127E0000}"/>
    <cellStyle name="Normal 5 10 2 21 3 2" xfId="32275" xr:uid="{00000000-0005-0000-0000-0000137E0000}"/>
    <cellStyle name="Normal 5 10 2 21 3 3" xfId="32276" xr:uid="{00000000-0005-0000-0000-0000147E0000}"/>
    <cellStyle name="Normal 5 10 2 21 3 4" xfId="32277" xr:uid="{00000000-0005-0000-0000-0000157E0000}"/>
    <cellStyle name="Normal 5 10 2 21 3 5" xfId="32278" xr:uid="{00000000-0005-0000-0000-0000167E0000}"/>
    <cellStyle name="Normal 5 10 2 21 3 6" xfId="32279" xr:uid="{00000000-0005-0000-0000-0000177E0000}"/>
    <cellStyle name="Normal 5 10 2 21 3 7" xfId="32280" xr:uid="{00000000-0005-0000-0000-0000187E0000}"/>
    <cellStyle name="Normal 5 10 2 21 3 8" xfId="32281" xr:uid="{00000000-0005-0000-0000-0000197E0000}"/>
    <cellStyle name="Normal 5 10 2 21 3 9" xfId="32282" xr:uid="{00000000-0005-0000-0000-00001A7E0000}"/>
    <cellStyle name="Normal 5 10 2 21 4" xfId="32283" xr:uid="{00000000-0005-0000-0000-00001B7E0000}"/>
    <cellStyle name="Normal 5 10 2 21 4 10" xfId="32284" xr:uid="{00000000-0005-0000-0000-00001C7E0000}"/>
    <cellStyle name="Normal 5 10 2 21 4 2" xfId="32285" xr:uid="{00000000-0005-0000-0000-00001D7E0000}"/>
    <cellStyle name="Normal 5 10 2 21 4 3" xfId="32286" xr:uid="{00000000-0005-0000-0000-00001E7E0000}"/>
    <cellStyle name="Normal 5 10 2 21 4 4" xfId="32287" xr:uid="{00000000-0005-0000-0000-00001F7E0000}"/>
    <cellStyle name="Normal 5 10 2 21 4 5" xfId="32288" xr:uid="{00000000-0005-0000-0000-0000207E0000}"/>
    <cellStyle name="Normal 5 10 2 21 4 6" xfId="32289" xr:uid="{00000000-0005-0000-0000-0000217E0000}"/>
    <cellStyle name="Normal 5 10 2 21 4 7" xfId="32290" xr:uid="{00000000-0005-0000-0000-0000227E0000}"/>
    <cellStyle name="Normal 5 10 2 21 4 8" xfId="32291" xr:uid="{00000000-0005-0000-0000-0000237E0000}"/>
    <cellStyle name="Normal 5 10 2 21 4 9" xfId="32292" xr:uid="{00000000-0005-0000-0000-0000247E0000}"/>
    <cellStyle name="Normal 5 10 2 21 5" xfId="32293" xr:uid="{00000000-0005-0000-0000-0000257E0000}"/>
    <cellStyle name="Normal 5 10 2 21 5 10" xfId="32294" xr:uid="{00000000-0005-0000-0000-0000267E0000}"/>
    <cellStyle name="Normal 5 10 2 21 5 2" xfId="32295" xr:uid="{00000000-0005-0000-0000-0000277E0000}"/>
    <cellStyle name="Normal 5 10 2 21 5 3" xfId="32296" xr:uid="{00000000-0005-0000-0000-0000287E0000}"/>
    <cellStyle name="Normal 5 10 2 21 5 4" xfId="32297" xr:uid="{00000000-0005-0000-0000-0000297E0000}"/>
    <cellStyle name="Normal 5 10 2 21 5 5" xfId="32298" xr:uid="{00000000-0005-0000-0000-00002A7E0000}"/>
    <cellStyle name="Normal 5 10 2 21 5 6" xfId="32299" xr:uid="{00000000-0005-0000-0000-00002B7E0000}"/>
    <cellStyle name="Normal 5 10 2 21 5 7" xfId="32300" xr:uid="{00000000-0005-0000-0000-00002C7E0000}"/>
    <cellStyle name="Normal 5 10 2 21 5 8" xfId="32301" xr:uid="{00000000-0005-0000-0000-00002D7E0000}"/>
    <cellStyle name="Normal 5 10 2 21 5 9" xfId="32302" xr:uid="{00000000-0005-0000-0000-00002E7E0000}"/>
    <cellStyle name="Normal 5 10 2 21 6" xfId="32303" xr:uid="{00000000-0005-0000-0000-00002F7E0000}"/>
    <cellStyle name="Normal 5 10 2 21 7" xfId="32304" xr:uid="{00000000-0005-0000-0000-0000307E0000}"/>
    <cellStyle name="Normal 5 10 2 21 8" xfId="32305" xr:uid="{00000000-0005-0000-0000-0000317E0000}"/>
    <cellStyle name="Normal 5 10 2 21 9" xfId="32306" xr:uid="{00000000-0005-0000-0000-0000327E0000}"/>
    <cellStyle name="Normal 5 10 2 22" xfId="32307" xr:uid="{00000000-0005-0000-0000-0000337E0000}"/>
    <cellStyle name="Normal 5 10 2 22 10" xfId="32308" xr:uid="{00000000-0005-0000-0000-0000347E0000}"/>
    <cellStyle name="Normal 5 10 2 22 11" xfId="32309" xr:uid="{00000000-0005-0000-0000-0000357E0000}"/>
    <cellStyle name="Normal 5 10 2 22 12" xfId="32310" xr:uid="{00000000-0005-0000-0000-0000367E0000}"/>
    <cellStyle name="Normal 5 10 2 22 13" xfId="32311" xr:uid="{00000000-0005-0000-0000-0000377E0000}"/>
    <cellStyle name="Normal 5 10 2 22 14" xfId="32312" xr:uid="{00000000-0005-0000-0000-0000387E0000}"/>
    <cellStyle name="Normal 5 10 2 22 2" xfId="32313" xr:uid="{00000000-0005-0000-0000-0000397E0000}"/>
    <cellStyle name="Normal 5 10 2 22 2 10" xfId="32314" xr:uid="{00000000-0005-0000-0000-00003A7E0000}"/>
    <cellStyle name="Normal 5 10 2 22 2 2" xfId="32315" xr:uid="{00000000-0005-0000-0000-00003B7E0000}"/>
    <cellStyle name="Normal 5 10 2 22 2 3" xfId="32316" xr:uid="{00000000-0005-0000-0000-00003C7E0000}"/>
    <cellStyle name="Normal 5 10 2 22 2 4" xfId="32317" xr:uid="{00000000-0005-0000-0000-00003D7E0000}"/>
    <cellStyle name="Normal 5 10 2 22 2 5" xfId="32318" xr:uid="{00000000-0005-0000-0000-00003E7E0000}"/>
    <cellStyle name="Normal 5 10 2 22 2 6" xfId="32319" xr:uid="{00000000-0005-0000-0000-00003F7E0000}"/>
    <cellStyle name="Normal 5 10 2 22 2 7" xfId="32320" xr:uid="{00000000-0005-0000-0000-0000407E0000}"/>
    <cellStyle name="Normal 5 10 2 22 2 8" xfId="32321" xr:uid="{00000000-0005-0000-0000-0000417E0000}"/>
    <cellStyle name="Normal 5 10 2 22 2 9" xfId="32322" xr:uid="{00000000-0005-0000-0000-0000427E0000}"/>
    <cellStyle name="Normal 5 10 2 22 3" xfId="32323" xr:uid="{00000000-0005-0000-0000-0000437E0000}"/>
    <cellStyle name="Normal 5 10 2 22 3 10" xfId="32324" xr:uid="{00000000-0005-0000-0000-0000447E0000}"/>
    <cellStyle name="Normal 5 10 2 22 3 2" xfId="32325" xr:uid="{00000000-0005-0000-0000-0000457E0000}"/>
    <cellStyle name="Normal 5 10 2 22 3 3" xfId="32326" xr:uid="{00000000-0005-0000-0000-0000467E0000}"/>
    <cellStyle name="Normal 5 10 2 22 3 4" xfId="32327" xr:uid="{00000000-0005-0000-0000-0000477E0000}"/>
    <cellStyle name="Normal 5 10 2 22 3 5" xfId="32328" xr:uid="{00000000-0005-0000-0000-0000487E0000}"/>
    <cellStyle name="Normal 5 10 2 22 3 6" xfId="32329" xr:uid="{00000000-0005-0000-0000-0000497E0000}"/>
    <cellStyle name="Normal 5 10 2 22 3 7" xfId="32330" xr:uid="{00000000-0005-0000-0000-00004A7E0000}"/>
    <cellStyle name="Normal 5 10 2 22 3 8" xfId="32331" xr:uid="{00000000-0005-0000-0000-00004B7E0000}"/>
    <cellStyle name="Normal 5 10 2 22 3 9" xfId="32332" xr:uid="{00000000-0005-0000-0000-00004C7E0000}"/>
    <cellStyle name="Normal 5 10 2 22 4" xfId="32333" xr:uid="{00000000-0005-0000-0000-00004D7E0000}"/>
    <cellStyle name="Normal 5 10 2 22 4 10" xfId="32334" xr:uid="{00000000-0005-0000-0000-00004E7E0000}"/>
    <cellStyle name="Normal 5 10 2 22 4 2" xfId="32335" xr:uid="{00000000-0005-0000-0000-00004F7E0000}"/>
    <cellStyle name="Normal 5 10 2 22 4 3" xfId="32336" xr:uid="{00000000-0005-0000-0000-0000507E0000}"/>
    <cellStyle name="Normal 5 10 2 22 4 4" xfId="32337" xr:uid="{00000000-0005-0000-0000-0000517E0000}"/>
    <cellStyle name="Normal 5 10 2 22 4 5" xfId="32338" xr:uid="{00000000-0005-0000-0000-0000527E0000}"/>
    <cellStyle name="Normal 5 10 2 22 4 6" xfId="32339" xr:uid="{00000000-0005-0000-0000-0000537E0000}"/>
    <cellStyle name="Normal 5 10 2 22 4 7" xfId="32340" xr:uid="{00000000-0005-0000-0000-0000547E0000}"/>
    <cellStyle name="Normal 5 10 2 22 4 8" xfId="32341" xr:uid="{00000000-0005-0000-0000-0000557E0000}"/>
    <cellStyle name="Normal 5 10 2 22 4 9" xfId="32342" xr:uid="{00000000-0005-0000-0000-0000567E0000}"/>
    <cellStyle name="Normal 5 10 2 22 5" xfId="32343" xr:uid="{00000000-0005-0000-0000-0000577E0000}"/>
    <cellStyle name="Normal 5 10 2 22 5 10" xfId="32344" xr:uid="{00000000-0005-0000-0000-0000587E0000}"/>
    <cellStyle name="Normal 5 10 2 22 5 2" xfId="32345" xr:uid="{00000000-0005-0000-0000-0000597E0000}"/>
    <cellStyle name="Normal 5 10 2 22 5 3" xfId="32346" xr:uid="{00000000-0005-0000-0000-00005A7E0000}"/>
    <cellStyle name="Normal 5 10 2 22 5 4" xfId="32347" xr:uid="{00000000-0005-0000-0000-00005B7E0000}"/>
    <cellStyle name="Normal 5 10 2 22 5 5" xfId="32348" xr:uid="{00000000-0005-0000-0000-00005C7E0000}"/>
    <cellStyle name="Normal 5 10 2 22 5 6" xfId="32349" xr:uid="{00000000-0005-0000-0000-00005D7E0000}"/>
    <cellStyle name="Normal 5 10 2 22 5 7" xfId="32350" xr:uid="{00000000-0005-0000-0000-00005E7E0000}"/>
    <cellStyle name="Normal 5 10 2 22 5 8" xfId="32351" xr:uid="{00000000-0005-0000-0000-00005F7E0000}"/>
    <cellStyle name="Normal 5 10 2 22 5 9" xfId="32352" xr:uid="{00000000-0005-0000-0000-0000607E0000}"/>
    <cellStyle name="Normal 5 10 2 22 6" xfId="32353" xr:uid="{00000000-0005-0000-0000-0000617E0000}"/>
    <cellStyle name="Normal 5 10 2 22 7" xfId="32354" xr:uid="{00000000-0005-0000-0000-0000627E0000}"/>
    <cellStyle name="Normal 5 10 2 22 8" xfId="32355" xr:uid="{00000000-0005-0000-0000-0000637E0000}"/>
    <cellStyle name="Normal 5 10 2 22 9" xfId="32356" xr:uid="{00000000-0005-0000-0000-0000647E0000}"/>
    <cellStyle name="Normal 5 10 2 23" xfId="32357" xr:uid="{00000000-0005-0000-0000-0000657E0000}"/>
    <cellStyle name="Normal 5 10 2 23 10" xfId="32358" xr:uid="{00000000-0005-0000-0000-0000667E0000}"/>
    <cellStyle name="Normal 5 10 2 23 11" xfId="32359" xr:uid="{00000000-0005-0000-0000-0000677E0000}"/>
    <cellStyle name="Normal 5 10 2 23 12" xfId="32360" xr:uid="{00000000-0005-0000-0000-0000687E0000}"/>
    <cellStyle name="Normal 5 10 2 23 13" xfId="32361" xr:uid="{00000000-0005-0000-0000-0000697E0000}"/>
    <cellStyle name="Normal 5 10 2 23 14" xfId="32362" xr:uid="{00000000-0005-0000-0000-00006A7E0000}"/>
    <cellStyle name="Normal 5 10 2 23 2" xfId="32363" xr:uid="{00000000-0005-0000-0000-00006B7E0000}"/>
    <cellStyle name="Normal 5 10 2 23 2 10" xfId="32364" xr:uid="{00000000-0005-0000-0000-00006C7E0000}"/>
    <cellStyle name="Normal 5 10 2 23 2 2" xfId="32365" xr:uid="{00000000-0005-0000-0000-00006D7E0000}"/>
    <cellStyle name="Normal 5 10 2 23 2 3" xfId="32366" xr:uid="{00000000-0005-0000-0000-00006E7E0000}"/>
    <cellStyle name="Normal 5 10 2 23 2 4" xfId="32367" xr:uid="{00000000-0005-0000-0000-00006F7E0000}"/>
    <cellStyle name="Normal 5 10 2 23 2 5" xfId="32368" xr:uid="{00000000-0005-0000-0000-0000707E0000}"/>
    <cellStyle name="Normal 5 10 2 23 2 6" xfId="32369" xr:uid="{00000000-0005-0000-0000-0000717E0000}"/>
    <cellStyle name="Normal 5 10 2 23 2 7" xfId="32370" xr:uid="{00000000-0005-0000-0000-0000727E0000}"/>
    <cellStyle name="Normal 5 10 2 23 2 8" xfId="32371" xr:uid="{00000000-0005-0000-0000-0000737E0000}"/>
    <cellStyle name="Normal 5 10 2 23 2 9" xfId="32372" xr:uid="{00000000-0005-0000-0000-0000747E0000}"/>
    <cellStyle name="Normal 5 10 2 23 3" xfId="32373" xr:uid="{00000000-0005-0000-0000-0000757E0000}"/>
    <cellStyle name="Normal 5 10 2 23 3 10" xfId="32374" xr:uid="{00000000-0005-0000-0000-0000767E0000}"/>
    <cellStyle name="Normal 5 10 2 23 3 2" xfId="32375" xr:uid="{00000000-0005-0000-0000-0000777E0000}"/>
    <cellStyle name="Normal 5 10 2 23 3 3" xfId="32376" xr:uid="{00000000-0005-0000-0000-0000787E0000}"/>
    <cellStyle name="Normal 5 10 2 23 3 4" xfId="32377" xr:uid="{00000000-0005-0000-0000-0000797E0000}"/>
    <cellStyle name="Normal 5 10 2 23 3 5" xfId="32378" xr:uid="{00000000-0005-0000-0000-00007A7E0000}"/>
    <cellStyle name="Normal 5 10 2 23 3 6" xfId="32379" xr:uid="{00000000-0005-0000-0000-00007B7E0000}"/>
    <cellStyle name="Normal 5 10 2 23 3 7" xfId="32380" xr:uid="{00000000-0005-0000-0000-00007C7E0000}"/>
    <cellStyle name="Normal 5 10 2 23 3 8" xfId="32381" xr:uid="{00000000-0005-0000-0000-00007D7E0000}"/>
    <cellStyle name="Normal 5 10 2 23 3 9" xfId="32382" xr:uid="{00000000-0005-0000-0000-00007E7E0000}"/>
    <cellStyle name="Normal 5 10 2 23 4" xfId="32383" xr:uid="{00000000-0005-0000-0000-00007F7E0000}"/>
    <cellStyle name="Normal 5 10 2 23 4 10" xfId="32384" xr:uid="{00000000-0005-0000-0000-0000807E0000}"/>
    <cellStyle name="Normal 5 10 2 23 4 2" xfId="32385" xr:uid="{00000000-0005-0000-0000-0000817E0000}"/>
    <cellStyle name="Normal 5 10 2 23 4 3" xfId="32386" xr:uid="{00000000-0005-0000-0000-0000827E0000}"/>
    <cellStyle name="Normal 5 10 2 23 4 4" xfId="32387" xr:uid="{00000000-0005-0000-0000-0000837E0000}"/>
    <cellStyle name="Normal 5 10 2 23 4 5" xfId="32388" xr:uid="{00000000-0005-0000-0000-0000847E0000}"/>
    <cellStyle name="Normal 5 10 2 23 4 6" xfId="32389" xr:uid="{00000000-0005-0000-0000-0000857E0000}"/>
    <cellStyle name="Normal 5 10 2 23 4 7" xfId="32390" xr:uid="{00000000-0005-0000-0000-0000867E0000}"/>
    <cellStyle name="Normal 5 10 2 23 4 8" xfId="32391" xr:uid="{00000000-0005-0000-0000-0000877E0000}"/>
    <cellStyle name="Normal 5 10 2 23 4 9" xfId="32392" xr:uid="{00000000-0005-0000-0000-0000887E0000}"/>
    <cellStyle name="Normal 5 10 2 23 5" xfId="32393" xr:uid="{00000000-0005-0000-0000-0000897E0000}"/>
    <cellStyle name="Normal 5 10 2 23 5 10" xfId="32394" xr:uid="{00000000-0005-0000-0000-00008A7E0000}"/>
    <cellStyle name="Normal 5 10 2 23 5 2" xfId="32395" xr:uid="{00000000-0005-0000-0000-00008B7E0000}"/>
    <cellStyle name="Normal 5 10 2 23 5 3" xfId="32396" xr:uid="{00000000-0005-0000-0000-00008C7E0000}"/>
    <cellStyle name="Normal 5 10 2 23 5 4" xfId="32397" xr:uid="{00000000-0005-0000-0000-00008D7E0000}"/>
    <cellStyle name="Normal 5 10 2 23 5 5" xfId="32398" xr:uid="{00000000-0005-0000-0000-00008E7E0000}"/>
    <cellStyle name="Normal 5 10 2 23 5 6" xfId="32399" xr:uid="{00000000-0005-0000-0000-00008F7E0000}"/>
    <cellStyle name="Normal 5 10 2 23 5 7" xfId="32400" xr:uid="{00000000-0005-0000-0000-0000907E0000}"/>
    <cellStyle name="Normal 5 10 2 23 5 8" xfId="32401" xr:uid="{00000000-0005-0000-0000-0000917E0000}"/>
    <cellStyle name="Normal 5 10 2 23 5 9" xfId="32402" xr:uid="{00000000-0005-0000-0000-0000927E0000}"/>
    <cellStyle name="Normal 5 10 2 23 6" xfId="32403" xr:uid="{00000000-0005-0000-0000-0000937E0000}"/>
    <cellStyle name="Normal 5 10 2 23 7" xfId="32404" xr:uid="{00000000-0005-0000-0000-0000947E0000}"/>
    <cellStyle name="Normal 5 10 2 23 8" xfId="32405" xr:uid="{00000000-0005-0000-0000-0000957E0000}"/>
    <cellStyle name="Normal 5 10 2 23 9" xfId="32406" xr:uid="{00000000-0005-0000-0000-0000967E0000}"/>
    <cellStyle name="Normal 5 10 2 24" xfId="32407" xr:uid="{00000000-0005-0000-0000-0000977E0000}"/>
    <cellStyle name="Normal 5 10 2 24 10" xfId="32408" xr:uid="{00000000-0005-0000-0000-0000987E0000}"/>
    <cellStyle name="Normal 5 10 2 24 11" xfId="32409" xr:uid="{00000000-0005-0000-0000-0000997E0000}"/>
    <cellStyle name="Normal 5 10 2 24 12" xfId="32410" xr:uid="{00000000-0005-0000-0000-00009A7E0000}"/>
    <cellStyle name="Normal 5 10 2 24 13" xfId="32411" xr:uid="{00000000-0005-0000-0000-00009B7E0000}"/>
    <cellStyle name="Normal 5 10 2 24 14" xfId="32412" xr:uid="{00000000-0005-0000-0000-00009C7E0000}"/>
    <cellStyle name="Normal 5 10 2 24 2" xfId="32413" xr:uid="{00000000-0005-0000-0000-00009D7E0000}"/>
    <cellStyle name="Normal 5 10 2 24 2 10" xfId="32414" xr:uid="{00000000-0005-0000-0000-00009E7E0000}"/>
    <cellStyle name="Normal 5 10 2 24 2 2" xfId="32415" xr:uid="{00000000-0005-0000-0000-00009F7E0000}"/>
    <cellStyle name="Normal 5 10 2 24 2 3" xfId="32416" xr:uid="{00000000-0005-0000-0000-0000A07E0000}"/>
    <cellStyle name="Normal 5 10 2 24 2 4" xfId="32417" xr:uid="{00000000-0005-0000-0000-0000A17E0000}"/>
    <cellStyle name="Normal 5 10 2 24 2 5" xfId="32418" xr:uid="{00000000-0005-0000-0000-0000A27E0000}"/>
    <cellStyle name="Normal 5 10 2 24 2 6" xfId="32419" xr:uid="{00000000-0005-0000-0000-0000A37E0000}"/>
    <cellStyle name="Normal 5 10 2 24 2 7" xfId="32420" xr:uid="{00000000-0005-0000-0000-0000A47E0000}"/>
    <cellStyle name="Normal 5 10 2 24 2 8" xfId="32421" xr:uid="{00000000-0005-0000-0000-0000A57E0000}"/>
    <cellStyle name="Normal 5 10 2 24 2 9" xfId="32422" xr:uid="{00000000-0005-0000-0000-0000A67E0000}"/>
    <cellStyle name="Normal 5 10 2 24 3" xfId="32423" xr:uid="{00000000-0005-0000-0000-0000A77E0000}"/>
    <cellStyle name="Normal 5 10 2 24 3 10" xfId="32424" xr:uid="{00000000-0005-0000-0000-0000A87E0000}"/>
    <cellStyle name="Normal 5 10 2 24 3 2" xfId="32425" xr:uid="{00000000-0005-0000-0000-0000A97E0000}"/>
    <cellStyle name="Normal 5 10 2 24 3 3" xfId="32426" xr:uid="{00000000-0005-0000-0000-0000AA7E0000}"/>
    <cellStyle name="Normal 5 10 2 24 3 4" xfId="32427" xr:uid="{00000000-0005-0000-0000-0000AB7E0000}"/>
    <cellStyle name="Normal 5 10 2 24 3 5" xfId="32428" xr:uid="{00000000-0005-0000-0000-0000AC7E0000}"/>
    <cellStyle name="Normal 5 10 2 24 3 6" xfId="32429" xr:uid="{00000000-0005-0000-0000-0000AD7E0000}"/>
    <cellStyle name="Normal 5 10 2 24 3 7" xfId="32430" xr:uid="{00000000-0005-0000-0000-0000AE7E0000}"/>
    <cellStyle name="Normal 5 10 2 24 3 8" xfId="32431" xr:uid="{00000000-0005-0000-0000-0000AF7E0000}"/>
    <cellStyle name="Normal 5 10 2 24 3 9" xfId="32432" xr:uid="{00000000-0005-0000-0000-0000B07E0000}"/>
    <cellStyle name="Normal 5 10 2 24 4" xfId="32433" xr:uid="{00000000-0005-0000-0000-0000B17E0000}"/>
    <cellStyle name="Normal 5 10 2 24 4 10" xfId="32434" xr:uid="{00000000-0005-0000-0000-0000B27E0000}"/>
    <cellStyle name="Normal 5 10 2 24 4 2" xfId="32435" xr:uid="{00000000-0005-0000-0000-0000B37E0000}"/>
    <cellStyle name="Normal 5 10 2 24 4 3" xfId="32436" xr:uid="{00000000-0005-0000-0000-0000B47E0000}"/>
    <cellStyle name="Normal 5 10 2 24 4 4" xfId="32437" xr:uid="{00000000-0005-0000-0000-0000B57E0000}"/>
    <cellStyle name="Normal 5 10 2 24 4 5" xfId="32438" xr:uid="{00000000-0005-0000-0000-0000B67E0000}"/>
    <cellStyle name="Normal 5 10 2 24 4 6" xfId="32439" xr:uid="{00000000-0005-0000-0000-0000B77E0000}"/>
    <cellStyle name="Normal 5 10 2 24 4 7" xfId="32440" xr:uid="{00000000-0005-0000-0000-0000B87E0000}"/>
    <cellStyle name="Normal 5 10 2 24 4 8" xfId="32441" xr:uid="{00000000-0005-0000-0000-0000B97E0000}"/>
    <cellStyle name="Normal 5 10 2 24 4 9" xfId="32442" xr:uid="{00000000-0005-0000-0000-0000BA7E0000}"/>
    <cellStyle name="Normal 5 10 2 24 5" xfId="32443" xr:uid="{00000000-0005-0000-0000-0000BB7E0000}"/>
    <cellStyle name="Normal 5 10 2 24 5 10" xfId="32444" xr:uid="{00000000-0005-0000-0000-0000BC7E0000}"/>
    <cellStyle name="Normal 5 10 2 24 5 2" xfId="32445" xr:uid="{00000000-0005-0000-0000-0000BD7E0000}"/>
    <cellStyle name="Normal 5 10 2 24 5 3" xfId="32446" xr:uid="{00000000-0005-0000-0000-0000BE7E0000}"/>
    <cellStyle name="Normal 5 10 2 24 5 4" xfId="32447" xr:uid="{00000000-0005-0000-0000-0000BF7E0000}"/>
    <cellStyle name="Normal 5 10 2 24 5 5" xfId="32448" xr:uid="{00000000-0005-0000-0000-0000C07E0000}"/>
    <cellStyle name="Normal 5 10 2 24 5 6" xfId="32449" xr:uid="{00000000-0005-0000-0000-0000C17E0000}"/>
    <cellStyle name="Normal 5 10 2 24 5 7" xfId="32450" xr:uid="{00000000-0005-0000-0000-0000C27E0000}"/>
    <cellStyle name="Normal 5 10 2 24 5 8" xfId="32451" xr:uid="{00000000-0005-0000-0000-0000C37E0000}"/>
    <cellStyle name="Normal 5 10 2 24 5 9" xfId="32452" xr:uid="{00000000-0005-0000-0000-0000C47E0000}"/>
    <cellStyle name="Normal 5 10 2 24 6" xfId="32453" xr:uid="{00000000-0005-0000-0000-0000C57E0000}"/>
    <cellStyle name="Normal 5 10 2 24 7" xfId="32454" xr:uid="{00000000-0005-0000-0000-0000C67E0000}"/>
    <cellStyle name="Normal 5 10 2 24 8" xfId="32455" xr:uid="{00000000-0005-0000-0000-0000C77E0000}"/>
    <cellStyle name="Normal 5 10 2 24 9" xfId="32456" xr:uid="{00000000-0005-0000-0000-0000C87E0000}"/>
    <cellStyle name="Normal 5 10 2 25" xfId="32457" xr:uid="{00000000-0005-0000-0000-0000C97E0000}"/>
    <cellStyle name="Normal 5 10 2 25 10" xfId="32458" xr:uid="{00000000-0005-0000-0000-0000CA7E0000}"/>
    <cellStyle name="Normal 5 10 2 25 11" xfId="32459" xr:uid="{00000000-0005-0000-0000-0000CB7E0000}"/>
    <cellStyle name="Normal 5 10 2 25 12" xfId="32460" xr:uid="{00000000-0005-0000-0000-0000CC7E0000}"/>
    <cellStyle name="Normal 5 10 2 25 13" xfId="32461" xr:uid="{00000000-0005-0000-0000-0000CD7E0000}"/>
    <cellStyle name="Normal 5 10 2 25 14" xfId="32462" xr:uid="{00000000-0005-0000-0000-0000CE7E0000}"/>
    <cellStyle name="Normal 5 10 2 25 2" xfId="32463" xr:uid="{00000000-0005-0000-0000-0000CF7E0000}"/>
    <cellStyle name="Normal 5 10 2 25 2 10" xfId="32464" xr:uid="{00000000-0005-0000-0000-0000D07E0000}"/>
    <cellStyle name="Normal 5 10 2 25 2 2" xfId="32465" xr:uid="{00000000-0005-0000-0000-0000D17E0000}"/>
    <cellStyle name="Normal 5 10 2 25 2 3" xfId="32466" xr:uid="{00000000-0005-0000-0000-0000D27E0000}"/>
    <cellStyle name="Normal 5 10 2 25 2 4" xfId="32467" xr:uid="{00000000-0005-0000-0000-0000D37E0000}"/>
    <cellStyle name="Normal 5 10 2 25 2 5" xfId="32468" xr:uid="{00000000-0005-0000-0000-0000D47E0000}"/>
    <cellStyle name="Normal 5 10 2 25 2 6" xfId="32469" xr:uid="{00000000-0005-0000-0000-0000D57E0000}"/>
    <cellStyle name="Normal 5 10 2 25 2 7" xfId="32470" xr:uid="{00000000-0005-0000-0000-0000D67E0000}"/>
    <cellStyle name="Normal 5 10 2 25 2 8" xfId="32471" xr:uid="{00000000-0005-0000-0000-0000D77E0000}"/>
    <cellStyle name="Normal 5 10 2 25 2 9" xfId="32472" xr:uid="{00000000-0005-0000-0000-0000D87E0000}"/>
    <cellStyle name="Normal 5 10 2 25 3" xfId="32473" xr:uid="{00000000-0005-0000-0000-0000D97E0000}"/>
    <cellStyle name="Normal 5 10 2 25 3 10" xfId="32474" xr:uid="{00000000-0005-0000-0000-0000DA7E0000}"/>
    <cellStyle name="Normal 5 10 2 25 3 2" xfId="32475" xr:uid="{00000000-0005-0000-0000-0000DB7E0000}"/>
    <cellStyle name="Normal 5 10 2 25 3 3" xfId="32476" xr:uid="{00000000-0005-0000-0000-0000DC7E0000}"/>
    <cellStyle name="Normal 5 10 2 25 3 4" xfId="32477" xr:uid="{00000000-0005-0000-0000-0000DD7E0000}"/>
    <cellStyle name="Normal 5 10 2 25 3 5" xfId="32478" xr:uid="{00000000-0005-0000-0000-0000DE7E0000}"/>
    <cellStyle name="Normal 5 10 2 25 3 6" xfId="32479" xr:uid="{00000000-0005-0000-0000-0000DF7E0000}"/>
    <cellStyle name="Normal 5 10 2 25 3 7" xfId="32480" xr:uid="{00000000-0005-0000-0000-0000E07E0000}"/>
    <cellStyle name="Normal 5 10 2 25 3 8" xfId="32481" xr:uid="{00000000-0005-0000-0000-0000E17E0000}"/>
    <cellStyle name="Normal 5 10 2 25 3 9" xfId="32482" xr:uid="{00000000-0005-0000-0000-0000E27E0000}"/>
    <cellStyle name="Normal 5 10 2 25 4" xfId="32483" xr:uid="{00000000-0005-0000-0000-0000E37E0000}"/>
    <cellStyle name="Normal 5 10 2 25 4 10" xfId="32484" xr:uid="{00000000-0005-0000-0000-0000E47E0000}"/>
    <cellStyle name="Normal 5 10 2 25 4 2" xfId="32485" xr:uid="{00000000-0005-0000-0000-0000E57E0000}"/>
    <cellStyle name="Normal 5 10 2 25 4 3" xfId="32486" xr:uid="{00000000-0005-0000-0000-0000E67E0000}"/>
    <cellStyle name="Normal 5 10 2 25 4 4" xfId="32487" xr:uid="{00000000-0005-0000-0000-0000E77E0000}"/>
    <cellStyle name="Normal 5 10 2 25 4 5" xfId="32488" xr:uid="{00000000-0005-0000-0000-0000E87E0000}"/>
    <cellStyle name="Normal 5 10 2 25 4 6" xfId="32489" xr:uid="{00000000-0005-0000-0000-0000E97E0000}"/>
    <cellStyle name="Normal 5 10 2 25 4 7" xfId="32490" xr:uid="{00000000-0005-0000-0000-0000EA7E0000}"/>
    <cellStyle name="Normal 5 10 2 25 4 8" xfId="32491" xr:uid="{00000000-0005-0000-0000-0000EB7E0000}"/>
    <cellStyle name="Normal 5 10 2 25 4 9" xfId="32492" xr:uid="{00000000-0005-0000-0000-0000EC7E0000}"/>
    <cellStyle name="Normal 5 10 2 25 5" xfId="32493" xr:uid="{00000000-0005-0000-0000-0000ED7E0000}"/>
    <cellStyle name="Normal 5 10 2 25 5 10" xfId="32494" xr:uid="{00000000-0005-0000-0000-0000EE7E0000}"/>
    <cellStyle name="Normal 5 10 2 25 5 2" xfId="32495" xr:uid="{00000000-0005-0000-0000-0000EF7E0000}"/>
    <cellStyle name="Normal 5 10 2 25 5 3" xfId="32496" xr:uid="{00000000-0005-0000-0000-0000F07E0000}"/>
    <cellStyle name="Normal 5 10 2 25 5 4" xfId="32497" xr:uid="{00000000-0005-0000-0000-0000F17E0000}"/>
    <cellStyle name="Normal 5 10 2 25 5 5" xfId="32498" xr:uid="{00000000-0005-0000-0000-0000F27E0000}"/>
    <cellStyle name="Normal 5 10 2 25 5 6" xfId="32499" xr:uid="{00000000-0005-0000-0000-0000F37E0000}"/>
    <cellStyle name="Normal 5 10 2 25 5 7" xfId="32500" xr:uid="{00000000-0005-0000-0000-0000F47E0000}"/>
    <cellStyle name="Normal 5 10 2 25 5 8" xfId="32501" xr:uid="{00000000-0005-0000-0000-0000F57E0000}"/>
    <cellStyle name="Normal 5 10 2 25 5 9" xfId="32502" xr:uid="{00000000-0005-0000-0000-0000F67E0000}"/>
    <cellStyle name="Normal 5 10 2 25 6" xfId="32503" xr:uid="{00000000-0005-0000-0000-0000F77E0000}"/>
    <cellStyle name="Normal 5 10 2 25 7" xfId="32504" xr:uid="{00000000-0005-0000-0000-0000F87E0000}"/>
    <cellStyle name="Normal 5 10 2 25 8" xfId="32505" xr:uid="{00000000-0005-0000-0000-0000F97E0000}"/>
    <cellStyle name="Normal 5 10 2 25 9" xfId="32506" xr:uid="{00000000-0005-0000-0000-0000FA7E0000}"/>
    <cellStyle name="Normal 5 10 2 26" xfId="32507" xr:uid="{00000000-0005-0000-0000-0000FB7E0000}"/>
    <cellStyle name="Normal 5 10 2 26 10" xfId="32508" xr:uid="{00000000-0005-0000-0000-0000FC7E0000}"/>
    <cellStyle name="Normal 5 10 2 26 11" xfId="32509" xr:uid="{00000000-0005-0000-0000-0000FD7E0000}"/>
    <cellStyle name="Normal 5 10 2 26 12" xfId="32510" xr:uid="{00000000-0005-0000-0000-0000FE7E0000}"/>
    <cellStyle name="Normal 5 10 2 26 13" xfId="32511" xr:uid="{00000000-0005-0000-0000-0000FF7E0000}"/>
    <cellStyle name="Normal 5 10 2 26 14" xfId="32512" xr:uid="{00000000-0005-0000-0000-0000007F0000}"/>
    <cellStyle name="Normal 5 10 2 26 2" xfId="32513" xr:uid="{00000000-0005-0000-0000-0000017F0000}"/>
    <cellStyle name="Normal 5 10 2 26 2 10" xfId="32514" xr:uid="{00000000-0005-0000-0000-0000027F0000}"/>
    <cellStyle name="Normal 5 10 2 26 2 2" xfId="32515" xr:uid="{00000000-0005-0000-0000-0000037F0000}"/>
    <cellStyle name="Normal 5 10 2 26 2 3" xfId="32516" xr:uid="{00000000-0005-0000-0000-0000047F0000}"/>
    <cellStyle name="Normal 5 10 2 26 2 4" xfId="32517" xr:uid="{00000000-0005-0000-0000-0000057F0000}"/>
    <cellStyle name="Normal 5 10 2 26 2 5" xfId="32518" xr:uid="{00000000-0005-0000-0000-0000067F0000}"/>
    <cellStyle name="Normal 5 10 2 26 2 6" xfId="32519" xr:uid="{00000000-0005-0000-0000-0000077F0000}"/>
    <cellStyle name="Normal 5 10 2 26 2 7" xfId="32520" xr:uid="{00000000-0005-0000-0000-0000087F0000}"/>
    <cellStyle name="Normal 5 10 2 26 2 8" xfId="32521" xr:uid="{00000000-0005-0000-0000-0000097F0000}"/>
    <cellStyle name="Normal 5 10 2 26 2 9" xfId="32522" xr:uid="{00000000-0005-0000-0000-00000A7F0000}"/>
    <cellStyle name="Normal 5 10 2 26 3" xfId="32523" xr:uid="{00000000-0005-0000-0000-00000B7F0000}"/>
    <cellStyle name="Normal 5 10 2 26 3 10" xfId="32524" xr:uid="{00000000-0005-0000-0000-00000C7F0000}"/>
    <cellStyle name="Normal 5 10 2 26 3 2" xfId="32525" xr:uid="{00000000-0005-0000-0000-00000D7F0000}"/>
    <cellStyle name="Normal 5 10 2 26 3 3" xfId="32526" xr:uid="{00000000-0005-0000-0000-00000E7F0000}"/>
    <cellStyle name="Normal 5 10 2 26 3 4" xfId="32527" xr:uid="{00000000-0005-0000-0000-00000F7F0000}"/>
    <cellStyle name="Normal 5 10 2 26 3 5" xfId="32528" xr:uid="{00000000-0005-0000-0000-0000107F0000}"/>
    <cellStyle name="Normal 5 10 2 26 3 6" xfId="32529" xr:uid="{00000000-0005-0000-0000-0000117F0000}"/>
    <cellStyle name="Normal 5 10 2 26 3 7" xfId="32530" xr:uid="{00000000-0005-0000-0000-0000127F0000}"/>
    <cellStyle name="Normal 5 10 2 26 3 8" xfId="32531" xr:uid="{00000000-0005-0000-0000-0000137F0000}"/>
    <cellStyle name="Normal 5 10 2 26 3 9" xfId="32532" xr:uid="{00000000-0005-0000-0000-0000147F0000}"/>
    <cellStyle name="Normal 5 10 2 26 4" xfId="32533" xr:uid="{00000000-0005-0000-0000-0000157F0000}"/>
    <cellStyle name="Normal 5 10 2 26 4 10" xfId="32534" xr:uid="{00000000-0005-0000-0000-0000167F0000}"/>
    <cellStyle name="Normal 5 10 2 26 4 2" xfId="32535" xr:uid="{00000000-0005-0000-0000-0000177F0000}"/>
    <cellStyle name="Normal 5 10 2 26 4 3" xfId="32536" xr:uid="{00000000-0005-0000-0000-0000187F0000}"/>
    <cellStyle name="Normal 5 10 2 26 4 4" xfId="32537" xr:uid="{00000000-0005-0000-0000-0000197F0000}"/>
    <cellStyle name="Normal 5 10 2 26 4 5" xfId="32538" xr:uid="{00000000-0005-0000-0000-00001A7F0000}"/>
    <cellStyle name="Normal 5 10 2 26 4 6" xfId="32539" xr:uid="{00000000-0005-0000-0000-00001B7F0000}"/>
    <cellStyle name="Normal 5 10 2 26 4 7" xfId="32540" xr:uid="{00000000-0005-0000-0000-00001C7F0000}"/>
    <cellStyle name="Normal 5 10 2 26 4 8" xfId="32541" xr:uid="{00000000-0005-0000-0000-00001D7F0000}"/>
    <cellStyle name="Normal 5 10 2 26 4 9" xfId="32542" xr:uid="{00000000-0005-0000-0000-00001E7F0000}"/>
    <cellStyle name="Normal 5 10 2 26 5" xfId="32543" xr:uid="{00000000-0005-0000-0000-00001F7F0000}"/>
    <cellStyle name="Normal 5 10 2 26 5 10" xfId="32544" xr:uid="{00000000-0005-0000-0000-0000207F0000}"/>
    <cellStyle name="Normal 5 10 2 26 5 2" xfId="32545" xr:uid="{00000000-0005-0000-0000-0000217F0000}"/>
    <cellStyle name="Normal 5 10 2 26 5 3" xfId="32546" xr:uid="{00000000-0005-0000-0000-0000227F0000}"/>
    <cellStyle name="Normal 5 10 2 26 5 4" xfId="32547" xr:uid="{00000000-0005-0000-0000-0000237F0000}"/>
    <cellStyle name="Normal 5 10 2 26 5 5" xfId="32548" xr:uid="{00000000-0005-0000-0000-0000247F0000}"/>
    <cellStyle name="Normal 5 10 2 26 5 6" xfId="32549" xr:uid="{00000000-0005-0000-0000-0000257F0000}"/>
    <cellStyle name="Normal 5 10 2 26 5 7" xfId="32550" xr:uid="{00000000-0005-0000-0000-0000267F0000}"/>
    <cellStyle name="Normal 5 10 2 26 5 8" xfId="32551" xr:uid="{00000000-0005-0000-0000-0000277F0000}"/>
    <cellStyle name="Normal 5 10 2 26 5 9" xfId="32552" xr:uid="{00000000-0005-0000-0000-0000287F0000}"/>
    <cellStyle name="Normal 5 10 2 26 6" xfId="32553" xr:uid="{00000000-0005-0000-0000-0000297F0000}"/>
    <cellStyle name="Normal 5 10 2 26 7" xfId="32554" xr:uid="{00000000-0005-0000-0000-00002A7F0000}"/>
    <cellStyle name="Normal 5 10 2 26 8" xfId="32555" xr:uid="{00000000-0005-0000-0000-00002B7F0000}"/>
    <cellStyle name="Normal 5 10 2 26 9" xfId="32556" xr:uid="{00000000-0005-0000-0000-00002C7F0000}"/>
    <cellStyle name="Normal 5 10 2 27" xfId="32557" xr:uid="{00000000-0005-0000-0000-00002D7F0000}"/>
    <cellStyle name="Normal 5 10 2 27 10" xfId="32558" xr:uid="{00000000-0005-0000-0000-00002E7F0000}"/>
    <cellStyle name="Normal 5 10 2 27 11" xfId="32559" xr:uid="{00000000-0005-0000-0000-00002F7F0000}"/>
    <cellStyle name="Normal 5 10 2 27 12" xfId="32560" xr:uid="{00000000-0005-0000-0000-0000307F0000}"/>
    <cellStyle name="Normal 5 10 2 27 13" xfId="32561" xr:uid="{00000000-0005-0000-0000-0000317F0000}"/>
    <cellStyle name="Normal 5 10 2 27 14" xfId="32562" xr:uid="{00000000-0005-0000-0000-0000327F0000}"/>
    <cellStyle name="Normal 5 10 2 27 2" xfId="32563" xr:uid="{00000000-0005-0000-0000-0000337F0000}"/>
    <cellStyle name="Normal 5 10 2 27 2 10" xfId="32564" xr:uid="{00000000-0005-0000-0000-0000347F0000}"/>
    <cellStyle name="Normal 5 10 2 27 2 2" xfId="32565" xr:uid="{00000000-0005-0000-0000-0000357F0000}"/>
    <cellStyle name="Normal 5 10 2 27 2 3" xfId="32566" xr:uid="{00000000-0005-0000-0000-0000367F0000}"/>
    <cellStyle name="Normal 5 10 2 27 2 4" xfId="32567" xr:uid="{00000000-0005-0000-0000-0000377F0000}"/>
    <cellStyle name="Normal 5 10 2 27 2 5" xfId="32568" xr:uid="{00000000-0005-0000-0000-0000387F0000}"/>
    <cellStyle name="Normal 5 10 2 27 2 6" xfId="32569" xr:uid="{00000000-0005-0000-0000-0000397F0000}"/>
    <cellStyle name="Normal 5 10 2 27 2 7" xfId="32570" xr:uid="{00000000-0005-0000-0000-00003A7F0000}"/>
    <cellStyle name="Normal 5 10 2 27 2 8" xfId="32571" xr:uid="{00000000-0005-0000-0000-00003B7F0000}"/>
    <cellStyle name="Normal 5 10 2 27 2 9" xfId="32572" xr:uid="{00000000-0005-0000-0000-00003C7F0000}"/>
    <cellStyle name="Normal 5 10 2 27 3" xfId="32573" xr:uid="{00000000-0005-0000-0000-00003D7F0000}"/>
    <cellStyle name="Normal 5 10 2 27 3 10" xfId="32574" xr:uid="{00000000-0005-0000-0000-00003E7F0000}"/>
    <cellStyle name="Normal 5 10 2 27 3 2" xfId="32575" xr:uid="{00000000-0005-0000-0000-00003F7F0000}"/>
    <cellStyle name="Normal 5 10 2 27 3 3" xfId="32576" xr:uid="{00000000-0005-0000-0000-0000407F0000}"/>
    <cellStyle name="Normal 5 10 2 27 3 4" xfId="32577" xr:uid="{00000000-0005-0000-0000-0000417F0000}"/>
    <cellStyle name="Normal 5 10 2 27 3 5" xfId="32578" xr:uid="{00000000-0005-0000-0000-0000427F0000}"/>
    <cellStyle name="Normal 5 10 2 27 3 6" xfId="32579" xr:uid="{00000000-0005-0000-0000-0000437F0000}"/>
    <cellStyle name="Normal 5 10 2 27 3 7" xfId="32580" xr:uid="{00000000-0005-0000-0000-0000447F0000}"/>
    <cellStyle name="Normal 5 10 2 27 3 8" xfId="32581" xr:uid="{00000000-0005-0000-0000-0000457F0000}"/>
    <cellStyle name="Normal 5 10 2 27 3 9" xfId="32582" xr:uid="{00000000-0005-0000-0000-0000467F0000}"/>
    <cellStyle name="Normal 5 10 2 27 4" xfId="32583" xr:uid="{00000000-0005-0000-0000-0000477F0000}"/>
    <cellStyle name="Normal 5 10 2 27 4 10" xfId="32584" xr:uid="{00000000-0005-0000-0000-0000487F0000}"/>
    <cellStyle name="Normal 5 10 2 27 4 2" xfId="32585" xr:uid="{00000000-0005-0000-0000-0000497F0000}"/>
    <cellStyle name="Normal 5 10 2 27 4 3" xfId="32586" xr:uid="{00000000-0005-0000-0000-00004A7F0000}"/>
    <cellStyle name="Normal 5 10 2 27 4 4" xfId="32587" xr:uid="{00000000-0005-0000-0000-00004B7F0000}"/>
    <cellStyle name="Normal 5 10 2 27 4 5" xfId="32588" xr:uid="{00000000-0005-0000-0000-00004C7F0000}"/>
    <cellStyle name="Normal 5 10 2 27 4 6" xfId="32589" xr:uid="{00000000-0005-0000-0000-00004D7F0000}"/>
    <cellStyle name="Normal 5 10 2 27 4 7" xfId="32590" xr:uid="{00000000-0005-0000-0000-00004E7F0000}"/>
    <cellStyle name="Normal 5 10 2 27 4 8" xfId="32591" xr:uid="{00000000-0005-0000-0000-00004F7F0000}"/>
    <cellStyle name="Normal 5 10 2 27 4 9" xfId="32592" xr:uid="{00000000-0005-0000-0000-0000507F0000}"/>
    <cellStyle name="Normal 5 10 2 27 5" xfId="32593" xr:uid="{00000000-0005-0000-0000-0000517F0000}"/>
    <cellStyle name="Normal 5 10 2 27 5 10" xfId="32594" xr:uid="{00000000-0005-0000-0000-0000527F0000}"/>
    <cellStyle name="Normal 5 10 2 27 5 2" xfId="32595" xr:uid="{00000000-0005-0000-0000-0000537F0000}"/>
    <cellStyle name="Normal 5 10 2 27 5 3" xfId="32596" xr:uid="{00000000-0005-0000-0000-0000547F0000}"/>
    <cellStyle name="Normal 5 10 2 27 5 4" xfId="32597" xr:uid="{00000000-0005-0000-0000-0000557F0000}"/>
    <cellStyle name="Normal 5 10 2 27 5 5" xfId="32598" xr:uid="{00000000-0005-0000-0000-0000567F0000}"/>
    <cellStyle name="Normal 5 10 2 27 5 6" xfId="32599" xr:uid="{00000000-0005-0000-0000-0000577F0000}"/>
    <cellStyle name="Normal 5 10 2 27 5 7" xfId="32600" xr:uid="{00000000-0005-0000-0000-0000587F0000}"/>
    <cellStyle name="Normal 5 10 2 27 5 8" xfId="32601" xr:uid="{00000000-0005-0000-0000-0000597F0000}"/>
    <cellStyle name="Normal 5 10 2 27 5 9" xfId="32602" xr:uid="{00000000-0005-0000-0000-00005A7F0000}"/>
    <cellStyle name="Normal 5 10 2 27 6" xfId="32603" xr:uid="{00000000-0005-0000-0000-00005B7F0000}"/>
    <cellStyle name="Normal 5 10 2 27 7" xfId="32604" xr:uid="{00000000-0005-0000-0000-00005C7F0000}"/>
    <cellStyle name="Normal 5 10 2 27 8" xfId="32605" xr:uid="{00000000-0005-0000-0000-00005D7F0000}"/>
    <cellStyle name="Normal 5 10 2 27 9" xfId="32606" xr:uid="{00000000-0005-0000-0000-00005E7F0000}"/>
    <cellStyle name="Normal 5 10 2 28" xfId="32607" xr:uid="{00000000-0005-0000-0000-00005F7F0000}"/>
    <cellStyle name="Normal 5 10 2 28 10" xfId="32608" xr:uid="{00000000-0005-0000-0000-0000607F0000}"/>
    <cellStyle name="Normal 5 10 2 28 11" xfId="32609" xr:uid="{00000000-0005-0000-0000-0000617F0000}"/>
    <cellStyle name="Normal 5 10 2 28 12" xfId="32610" xr:uid="{00000000-0005-0000-0000-0000627F0000}"/>
    <cellStyle name="Normal 5 10 2 28 13" xfId="32611" xr:uid="{00000000-0005-0000-0000-0000637F0000}"/>
    <cellStyle name="Normal 5 10 2 28 14" xfId="32612" xr:uid="{00000000-0005-0000-0000-0000647F0000}"/>
    <cellStyle name="Normal 5 10 2 28 2" xfId="32613" xr:uid="{00000000-0005-0000-0000-0000657F0000}"/>
    <cellStyle name="Normal 5 10 2 28 2 10" xfId="32614" xr:uid="{00000000-0005-0000-0000-0000667F0000}"/>
    <cellStyle name="Normal 5 10 2 28 2 2" xfId="32615" xr:uid="{00000000-0005-0000-0000-0000677F0000}"/>
    <cellStyle name="Normal 5 10 2 28 2 3" xfId="32616" xr:uid="{00000000-0005-0000-0000-0000687F0000}"/>
    <cellStyle name="Normal 5 10 2 28 2 4" xfId="32617" xr:uid="{00000000-0005-0000-0000-0000697F0000}"/>
    <cellStyle name="Normal 5 10 2 28 2 5" xfId="32618" xr:uid="{00000000-0005-0000-0000-00006A7F0000}"/>
    <cellStyle name="Normal 5 10 2 28 2 6" xfId="32619" xr:uid="{00000000-0005-0000-0000-00006B7F0000}"/>
    <cellStyle name="Normal 5 10 2 28 2 7" xfId="32620" xr:uid="{00000000-0005-0000-0000-00006C7F0000}"/>
    <cellStyle name="Normal 5 10 2 28 2 8" xfId="32621" xr:uid="{00000000-0005-0000-0000-00006D7F0000}"/>
    <cellStyle name="Normal 5 10 2 28 2 9" xfId="32622" xr:uid="{00000000-0005-0000-0000-00006E7F0000}"/>
    <cellStyle name="Normal 5 10 2 28 3" xfId="32623" xr:uid="{00000000-0005-0000-0000-00006F7F0000}"/>
    <cellStyle name="Normal 5 10 2 28 3 10" xfId="32624" xr:uid="{00000000-0005-0000-0000-0000707F0000}"/>
    <cellStyle name="Normal 5 10 2 28 3 2" xfId="32625" xr:uid="{00000000-0005-0000-0000-0000717F0000}"/>
    <cellStyle name="Normal 5 10 2 28 3 3" xfId="32626" xr:uid="{00000000-0005-0000-0000-0000727F0000}"/>
    <cellStyle name="Normal 5 10 2 28 3 4" xfId="32627" xr:uid="{00000000-0005-0000-0000-0000737F0000}"/>
    <cellStyle name="Normal 5 10 2 28 3 5" xfId="32628" xr:uid="{00000000-0005-0000-0000-0000747F0000}"/>
    <cellStyle name="Normal 5 10 2 28 3 6" xfId="32629" xr:uid="{00000000-0005-0000-0000-0000757F0000}"/>
    <cellStyle name="Normal 5 10 2 28 3 7" xfId="32630" xr:uid="{00000000-0005-0000-0000-0000767F0000}"/>
    <cellStyle name="Normal 5 10 2 28 3 8" xfId="32631" xr:uid="{00000000-0005-0000-0000-0000777F0000}"/>
    <cellStyle name="Normal 5 10 2 28 3 9" xfId="32632" xr:uid="{00000000-0005-0000-0000-0000787F0000}"/>
    <cellStyle name="Normal 5 10 2 28 4" xfId="32633" xr:uid="{00000000-0005-0000-0000-0000797F0000}"/>
    <cellStyle name="Normal 5 10 2 28 4 10" xfId="32634" xr:uid="{00000000-0005-0000-0000-00007A7F0000}"/>
    <cellStyle name="Normal 5 10 2 28 4 2" xfId="32635" xr:uid="{00000000-0005-0000-0000-00007B7F0000}"/>
    <cellStyle name="Normal 5 10 2 28 4 3" xfId="32636" xr:uid="{00000000-0005-0000-0000-00007C7F0000}"/>
    <cellStyle name="Normal 5 10 2 28 4 4" xfId="32637" xr:uid="{00000000-0005-0000-0000-00007D7F0000}"/>
    <cellStyle name="Normal 5 10 2 28 4 5" xfId="32638" xr:uid="{00000000-0005-0000-0000-00007E7F0000}"/>
    <cellStyle name="Normal 5 10 2 28 4 6" xfId="32639" xr:uid="{00000000-0005-0000-0000-00007F7F0000}"/>
    <cellStyle name="Normal 5 10 2 28 4 7" xfId="32640" xr:uid="{00000000-0005-0000-0000-0000807F0000}"/>
    <cellStyle name="Normal 5 10 2 28 4 8" xfId="32641" xr:uid="{00000000-0005-0000-0000-0000817F0000}"/>
    <cellStyle name="Normal 5 10 2 28 4 9" xfId="32642" xr:uid="{00000000-0005-0000-0000-0000827F0000}"/>
    <cellStyle name="Normal 5 10 2 28 5" xfId="32643" xr:uid="{00000000-0005-0000-0000-0000837F0000}"/>
    <cellStyle name="Normal 5 10 2 28 5 10" xfId="32644" xr:uid="{00000000-0005-0000-0000-0000847F0000}"/>
    <cellStyle name="Normal 5 10 2 28 5 2" xfId="32645" xr:uid="{00000000-0005-0000-0000-0000857F0000}"/>
    <cellStyle name="Normal 5 10 2 28 5 3" xfId="32646" xr:uid="{00000000-0005-0000-0000-0000867F0000}"/>
    <cellStyle name="Normal 5 10 2 28 5 4" xfId="32647" xr:uid="{00000000-0005-0000-0000-0000877F0000}"/>
    <cellStyle name="Normal 5 10 2 28 5 5" xfId="32648" xr:uid="{00000000-0005-0000-0000-0000887F0000}"/>
    <cellStyle name="Normal 5 10 2 28 5 6" xfId="32649" xr:uid="{00000000-0005-0000-0000-0000897F0000}"/>
    <cellStyle name="Normal 5 10 2 28 5 7" xfId="32650" xr:uid="{00000000-0005-0000-0000-00008A7F0000}"/>
    <cellStyle name="Normal 5 10 2 28 5 8" xfId="32651" xr:uid="{00000000-0005-0000-0000-00008B7F0000}"/>
    <cellStyle name="Normal 5 10 2 28 5 9" xfId="32652" xr:uid="{00000000-0005-0000-0000-00008C7F0000}"/>
    <cellStyle name="Normal 5 10 2 28 6" xfId="32653" xr:uid="{00000000-0005-0000-0000-00008D7F0000}"/>
    <cellStyle name="Normal 5 10 2 28 7" xfId="32654" xr:uid="{00000000-0005-0000-0000-00008E7F0000}"/>
    <cellStyle name="Normal 5 10 2 28 8" xfId="32655" xr:uid="{00000000-0005-0000-0000-00008F7F0000}"/>
    <cellStyle name="Normal 5 10 2 28 9" xfId="32656" xr:uid="{00000000-0005-0000-0000-0000907F0000}"/>
    <cellStyle name="Normal 5 10 2 29" xfId="32657" xr:uid="{00000000-0005-0000-0000-0000917F0000}"/>
    <cellStyle name="Normal 5 10 2 29 10" xfId="32658" xr:uid="{00000000-0005-0000-0000-0000927F0000}"/>
    <cellStyle name="Normal 5 10 2 29 11" xfId="32659" xr:uid="{00000000-0005-0000-0000-0000937F0000}"/>
    <cellStyle name="Normal 5 10 2 29 12" xfId="32660" xr:uid="{00000000-0005-0000-0000-0000947F0000}"/>
    <cellStyle name="Normal 5 10 2 29 13" xfId="32661" xr:uid="{00000000-0005-0000-0000-0000957F0000}"/>
    <cellStyle name="Normal 5 10 2 29 14" xfId="32662" xr:uid="{00000000-0005-0000-0000-0000967F0000}"/>
    <cellStyle name="Normal 5 10 2 29 2" xfId="32663" xr:uid="{00000000-0005-0000-0000-0000977F0000}"/>
    <cellStyle name="Normal 5 10 2 29 2 10" xfId="32664" xr:uid="{00000000-0005-0000-0000-0000987F0000}"/>
    <cellStyle name="Normal 5 10 2 29 2 2" xfId="32665" xr:uid="{00000000-0005-0000-0000-0000997F0000}"/>
    <cellStyle name="Normal 5 10 2 29 2 3" xfId="32666" xr:uid="{00000000-0005-0000-0000-00009A7F0000}"/>
    <cellStyle name="Normal 5 10 2 29 2 4" xfId="32667" xr:uid="{00000000-0005-0000-0000-00009B7F0000}"/>
    <cellStyle name="Normal 5 10 2 29 2 5" xfId="32668" xr:uid="{00000000-0005-0000-0000-00009C7F0000}"/>
    <cellStyle name="Normal 5 10 2 29 2 6" xfId="32669" xr:uid="{00000000-0005-0000-0000-00009D7F0000}"/>
    <cellStyle name="Normal 5 10 2 29 2 7" xfId="32670" xr:uid="{00000000-0005-0000-0000-00009E7F0000}"/>
    <cellStyle name="Normal 5 10 2 29 2 8" xfId="32671" xr:uid="{00000000-0005-0000-0000-00009F7F0000}"/>
    <cellStyle name="Normal 5 10 2 29 2 9" xfId="32672" xr:uid="{00000000-0005-0000-0000-0000A07F0000}"/>
    <cellStyle name="Normal 5 10 2 29 3" xfId="32673" xr:uid="{00000000-0005-0000-0000-0000A17F0000}"/>
    <cellStyle name="Normal 5 10 2 29 3 10" xfId="32674" xr:uid="{00000000-0005-0000-0000-0000A27F0000}"/>
    <cellStyle name="Normal 5 10 2 29 3 2" xfId="32675" xr:uid="{00000000-0005-0000-0000-0000A37F0000}"/>
    <cellStyle name="Normal 5 10 2 29 3 3" xfId="32676" xr:uid="{00000000-0005-0000-0000-0000A47F0000}"/>
    <cellStyle name="Normal 5 10 2 29 3 4" xfId="32677" xr:uid="{00000000-0005-0000-0000-0000A57F0000}"/>
    <cellStyle name="Normal 5 10 2 29 3 5" xfId="32678" xr:uid="{00000000-0005-0000-0000-0000A67F0000}"/>
    <cellStyle name="Normal 5 10 2 29 3 6" xfId="32679" xr:uid="{00000000-0005-0000-0000-0000A77F0000}"/>
    <cellStyle name="Normal 5 10 2 29 3 7" xfId="32680" xr:uid="{00000000-0005-0000-0000-0000A87F0000}"/>
    <cellStyle name="Normal 5 10 2 29 3 8" xfId="32681" xr:uid="{00000000-0005-0000-0000-0000A97F0000}"/>
    <cellStyle name="Normal 5 10 2 29 3 9" xfId="32682" xr:uid="{00000000-0005-0000-0000-0000AA7F0000}"/>
    <cellStyle name="Normal 5 10 2 29 4" xfId="32683" xr:uid="{00000000-0005-0000-0000-0000AB7F0000}"/>
    <cellStyle name="Normal 5 10 2 29 4 10" xfId="32684" xr:uid="{00000000-0005-0000-0000-0000AC7F0000}"/>
    <cellStyle name="Normal 5 10 2 29 4 2" xfId="32685" xr:uid="{00000000-0005-0000-0000-0000AD7F0000}"/>
    <cellStyle name="Normal 5 10 2 29 4 3" xfId="32686" xr:uid="{00000000-0005-0000-0000-0000AE7F0000}"/>
    <cellStyle name="Normal 5 10 2 29 4 4" xfId="32687" xr:uid="{00000000-0005-0000-0000-0000AF7F0000}"/>
    <cellStyle name="Normal 5 10 2 29 4 5" xfId="32688" xr:uid="{00000000-0005-0000-0000-0000B07F0000}"/>
    <cellStyle name="Normal 5 10 2 29 4 6" xfId="32689" xr:uid="{00000000-0005-0000-0000-0000B17F0000}"/>
    <cellStyle name="Normal 5 10 2 29 4 7" xfId="32690" xr:uid="{00000000-0005-0000-0000-0000B27F0000}"/>
    <cellStyle name="Normal 5 10 2 29 4 8" xfId="32691" xr:uid="{00000000-0005-0000-0000-0000B37F0000}"/>
    <cellStyle name="Normal 5 10 2 29 4 9" xfId="32692" xr:uid="{00000000-0005-0000-0000-0000B47F0000}"/>
    <cellStyle name="Normal 5 10 2 29 5" xfId="32693" xr:uid="{00000000-0005-0000-0000-0000B57F0000}"/>
    <cellStyle name="Normal 5 10 2 29 5 10" xfId="32694" xr:uid="{00000000-0005-0000-0000-0000B67F0000}"/>
    <cellStyle name="Normal 5 10 2 29 5 2" xfId="32695" xr:uid="{00000000-0005-0000-0000-0000B77F0000}"/>
    <cellStyle name="Normal 5 10 2 29 5 3" xfId="32696" xr:uid="{00000000-0005-0000-0000-0000B87F0000}"/>
    <cellStyle name="Normal 5 10 2 29 5 4" xfId="32697" xr:uid="{00000000-0005-0000-0000-0000B97F0000}"/>
    <cellStyle name="Normal 5 10 2 29 5 5" xfId="32698" xr:uid="{00000000-0005-0000-0000-0000BA7F0000}"/>
    <cellStyle name="Normal 5 10 2 29 5 6" xfId="32699" xr:uid="{00000000-0005-0000-0000-0000BB7F0000}"/>
    <cellStyle name="Normal 5 10 2 29 5 7" xfId="32700" xr:uid="{00000000-0005-0000-0000-0000BC7F0000}"/>
    <cellStyle name="Normal 5 10 2 29 5 8" xfId="32701" xr:uid="{00000000-0005-0000-0000-0000BD7F0000}"/>
    <cellStyle name="Normal 5 10 2 29 5 9" xfId="32702" xr:uid="{00000000-0005-0000-0000-0000BE7F0000}"/>
    <cellStyle name="Normal 5 10 2 29 6" xfId="32703" xr:uid="{00000000-0005-0000-0000-0000BF7F0000}"/>
    <cellStyle name="Normal 5 10 2 29 7" xfId="32704" xr:uid="{00000000-0005-0000-0000-0000C07F0000}"/>
    <cellStyle name="Normal 5 10 2 29 8" xfId="32705" xr:uid="{00000000-0005-0000-0000-0000C17F0000}"/>
    <cellStyle name="Normal 5 10 2 29 9" xfId="32706" xr:uid="{00000000-0005-0000-0000-0000C27F0000}"/>
    <cellStyle name="Normal 5 10 2 3" xfId="32707" xr:uid="{00000000-0005-0000-0000-0000C37F0000}"/>
    <cellStyle name="Normal 5 10 2 3 10" xfId="32708" xr:uid="{00000000-0005-0000-0000-0000C47F0000}"/>
    <cellStyle name="Normal 5 10 2 3 11" xfId="32709" xr:uid="{00000000-0005-0000-0000-0000C57F0000}"/>
    <cellStyle name="Normal 5 10 2 3 12" xfId="32710" xr:uid="{00000000-0005-0000-0000-0000C67F0000}"/>
    <cellStyle name="Normal 5 10 2 3 13" xfId="32711" xr:uid="{00000000-0005-0000-0000-0000C77F0000}"/>
    <cellStyle name="Normal 5 10 2 3 14" xfId="32712" xr:uid="{00000000-0005-0000-0000-0000C87F0000}"/>
    <cellStyle name="Normal 5 10 2 3 2" xfId="32713" xr:uid="{00000000-0005-0000-0000-0000C97F0000}"/>
    <cellStyle name="Normal 5 10 2 3 2 10" xfId="32714" xr:uid="{00000000-0005-0000-0000-0000CA7F0000}"/>
    <cellStyle name="Normal 5 10 2 3 2 2" xfId="32715" xr:uid="{00000000-0005-0000-0000-0000CB7F0000}"/>
    <cellStyle name="Normal 5 10 2 3 2 3" xfId="32716" xr:uid="{00000000-0005-0000-0000-0000CC7F0000}"/>
    <cellStyle name="Normal 5 10 2 3 2 4" xfId="32717" xr:uid="{00000000-0005-0000-0000-0000CD7F0000}"/>
    <cellStyle name="Normal 5 10 2 3 2 5" xfId="32718" xr:uid="{00000000-0005-0000-0000-0000CE7F0000}"/>
    <cellStyle name="Normal 5 10 2 3 2 6" xfId="32719" xr:uid="{00000000-0005-0000-0000-0000CF7F0000}"/>
    <cellStyle name="Normal 5 10 2 3 2 7" xfId="32720" xr:uid="{00000000-0005-0000-0000-0000D07F0000}"/>
    <cellStyle name="Normal 5 10 2 3 2 8" xfId="32721" xr:uid="{00000000-0005-0000-0000-0000D17F0000}"/>
    <cellStyle name="Normal 5 10 2 3 2 9" xfId="32722" xr:uid="{00000000-0005-0000-0000-0000D27F0000}"/>
    <cellStyle name="Normal 5 10 2 3 3" xfId="32723" xr:uid="{00000000-0005-0000-0000-0000D37F0000}"/>
    <cellStyle name="Normal 5 10 2 3 3 10" xfId="32724" xr:uid="{00000000-0005-0000-0000-0000D47F0000}"/>
    <cellStyle name="Normal 5 10 2 3 3 2" xfId="32725" xr:uid="{00000000-0005-0000-0000-0000D57F0000}"/>
    <cellStyle name="Normal 5 10 2 3 3 3" xfId="32726" xr:uid="{00000000-0005-0000-0000-0000D67F0000}"/>
    <cellStyle name="Normal 5 10 2 3 3 4" xfId="32727" xr:uid="{00000000-0005-0000-0000-0000D77F0000}"/>
    <cellStyle name="Normal 5 10 2 3 3 5" xfId="32728" xr:uid="{00000000-0005-0000-0000-0000D87F0000}"/>
    <cellStyle name="Normal 5 10 2 3 3 6" xfId="32729" xr:uid="{00000000-0005-0000-0000-0000D97F0000}"/>
    <cellStyle name="Normal 5 10 2 3 3 7" xfId="32730" xr:uid="{00000000-0005-0000-0000-0000DA7F0000}"/>
    <cellStyle name="Normal 5 10 2 3 3 8" xfId="32731" xr:uid="{00000000-0005-0000-0000-0000DB7F0000}"/>
    <cellStyle name="Normal 5 10 2 3 3 9" xfId="32732" xr:uid="{00000000-0005-0000-0000-0000DC7F0000}"/>
    <cellStyle name="Normal 5 10 2 3 4" xfId="32733" xr:uid="{00000000-0005-0000-0000-0000DD7F0000}"/>
    <cellStyle name="Normal 5 10 2 3 4 10" xfId="32734" xr:uid="{00000000-0005-0000-0000-0000DE7F0000}"/>
    <cellStyle name="Normal 5 10 2 3 4 2" xfId="32735" xr:uid="{00000000-0005-0000-0000-0000DF7F0000}"/>
    <cellStyle name="Normal 5 10 2 3 4 3" xfId="32736" xr:uid="{00000000-0005-0000-0000-0000E07F0000}"/>
    <cellStyle name="Normal 5 10 2 3 4 4" xfId="32737" xr:uid="{00000000-0005-0000-0000-0000E17F0000}"/>
    <cellStyle name="Normal 5 10 2 3 4 5" xfId="32738" xr:uid="{00000000-0005-0000-0000-0000E27F0000}"/>
    <cellStyle name="Normal 5 10 2 3 4 6" xfId="32739" xr:uid="{00000000-0005-0000-0000-0000E37F0000}"/>
    <cellStyle name="Normal 5 10 2 3 4 7" xfId="32740" xr:uid="{00000000-0005-0000-0000-0000E47F0000}"/>
    <cellStyle name="Normal 5 10 2 3 4 8" xfId="32741" xr:uid="{00000000-0005-0000-0000-0000E57F0000}"/>
    <cellStyle name="Normal 5 10 2 3 4 9" xfId="32742" xr:uid="{00000000-0005-0000-0000-0000E67F0000}"/>
    <cellStyle name="Normal 5 10 2 3 5" xfId="32743" xr:uid="{00000000-0005-0000-0000-0000E77F0000}"/>
    <cellStyle name="Normal 5 10 2 3 5 10" xfId="32744" xr:uid="{00000000-0005-0000-0000-0000E87F0000}"/>
    <cellStyle name="Normal 5 10 2 3 5 2" xfId="32745" xr:uid="{00000000-0005-0000-0000-0000E97F0000}"/>
    <cellStyle name="Normal 5 10 2 3 5 3" xfId="32746" xr:uid="{00000000-0005-0000-0000-0000EA7F0000}"/>
    <cellStyle name="Normal 5 10 2 3 5 4" xfId="32747" xr:uid="{00000000-0005-0000-0000-0000EB7F0000}"/>
    <cellStyle name="Normal 5 10 2 3 5 5" xfId="32748" xr:uid="{00000000-0005-0000-0000-0000EC7F0000}"/>
    <cellStyle name="Normal 5 10 2 3 5 6" xfId="32749" xr:uid="{00000000-0005-0000-0000-0000ED7F0000}"/>
    <cellStyle name="Normal 5 10 2 3 5 7" xfId="32750" xr:uid="{00000000-0005-0000-0000-0000EE7F0000}"/>
    <cellStyle name="Normal 5 10 2 3 5 8" xfId="32751" xr:uid="{00000000-0005-0000-0000-0000EF7F0000}"/>
    <cellStyle name="Normal 5 10 2 3 5 9" xfId="32752" xr:uid="{00000000-0005-0000-0000-0000F07F0000}"/>
    <cellStyle name="Normal 5 10 2 3 6" xfId="32753" xr:uid="{00000000-0005-0000-0000-0000F17F0000}"/>
    <cellStyle name="Normal 5 10 2 3 7" xfId="32754" xr:uid="{00000000-0005-0000-0000-0000F27F0000}"/>
    <cellStyle name="Normal 5 10 2 3 8" xfId="32755" xr:uid="{00000000-0005-0000-0000-0000F37F0000}"/>
    <cellStyle name="Normal 5 10 2 3 9" xfId="32756" xr:uid="{00000000-0005-0000-0000-0000F47F0000}"/>
    <cellStyle name="Normal 5 10 2 30" xfId="32757" xr:uid="{00000000-0005-0000-0000-0000F57F0000}"/>
    <cellStyle name="Normal 5 10 2 30 10" xfId="32758" xr:uid="{00000000-0005-0000-0000-0000F67F0000}"/>
    <cellStyle name="Normal 5 10 2 30 11" xfId="32759" xr:uid="{00000000-0005-0000-0000-0000F77F0000}"/>
    <cellStyle name="Normal 5 10 2 30 12" xfId="32760" xr:uid="{00000000-0005-0000-0000-0000F87F0000}"/>
    <cellStyle name="Normal 5 10 2 30 13" xfId="32761" xr:uid="{00000000-0005-0000-0000-0000F97F0000}"/>
    <cellStyle name="Normal 5 10 2 30 14" xfId="32762" xr:uid="{00000000-0005-0000-0000-0000FA7F0000}"/>
    <cellStyle name="Normal 5 10 2 30 2" xfId="32763" xr:uid="{00000000-0005-0000-0000-0000FB7F0000}"/>
    <cellStyle name="Normal 5 10 2 30 2 10" xfId="32764" xr:uid="{00000000-0005-0000-0000-0000FC7F0000}"/>
    <cellStyle name="Normal 5 10 2 30 2 2" xfId="32765" xr:uid="{00000000-0005-0000-0000-0000FD7F0000}"/>
    <cellStyle name="Normal 5 10 2 30 2 3" xfId="32766" xr:uid="{00000000-0005-0000-0000-0000FE7F0000}"/>
    <cellStyle name="Normal 5 10 2 30 2 4" xfId="32767" xr:uid="{00000000-0005-0000-0000-0000FF7F0000}"/>
    <cellStyle name="Normal 5 10 2 30 2 5" xfId="32768" xr:uid="{00000000-0005-0000-0000-000000800000}"/>
    <cellStyle name="Normal 5 10 2 30 2 6" xfId="32769" xr:uid="{00000000-0005-0000-0000-000001800000}"/>
    <cellStyle name="Normal 5 10 2 30 2 7" xfId="32770" xr:uid="{00000000-0005-0000-0000-000002800000}"/>
    <cellStyle name="Normal 5 10 2 30 2 8" xfId="32771" xr:uid="{00000000-0005-0000-0000-000003800000}"/>
    <cellStyle name="Normal 5 10 2 30 2 9" xfId="32772" xr:uid="{00000000-0005-0000-0000-000004800000}"/>
    <cellStyle name="Normal 5 10 2 30 3" xfId="32773" xr:uid="{00000000-0005-0000-0000-000005800000}"/>
    <cellStyle name="Normal 5 10 2 30 3 10" xfId="32774" xr:uid="{00000000-0005-0000-0000-000006800000}"/>
    <cellStyle name="Normal 5 10 2 30 3 2" xfId="32775" xr:uid="{00000000-0005-0000-0000-000007800000}"/>
    <cellStyle name="Normal 5 10 2 30 3 3" xfId="32776" xr:uid="{00000000-0005-0000-0000-000008800000}"/>
    <cellStyle name="Normal 5 10 2 30 3 4" xfId="32777" xr:uid="{00000000-0005-0000-0000-000009800000}"/>
    <cellStyle name="Normal 5 10 2 30 3 5" xfId="32778" xr:uid="{00000000-0005-0000-0000-00000A800000}"/>
    <cellStyle name="Normal 5 10 2 30 3 6" xfId="32779" xr:uid="{00000000-0005-0000-0000-00000B800000}"/>
    <cellStyle name="Normal 5 10 2 30 3 7" xfId="32780" xr:uid="{00000000-0005-0000-0000-00000C800000}"/>
    <cellStyle name="Normal 5 10 2 30 3 8" xfId="32781" xr:uid="{00000000-0005-0000-0000-00000D800000}"/>
    <cellStyle name="Normal 5 10 2 30 3 9" xfId="32782" xr:uid="{00000000-0005-0000-0000-00000E800000}"/>
    <cellStyle name="Normal 5 10 2 30 4" xfId="32783" xr:uid="{00000000-0005-0000-0000-00000F800000}"/>
    <cellStyle name="Normal 5 10 2 30 4 10" xfId="32784" xr:uid="{00000000-0005-0000-0000-000010800000}"/>
    <cellStyle name="Normal 5 10 2 30 4 2" xfId="32785" xr:uid="{00000000-0005-0000-0000-000011800000}"/>
    <cellStyle name="Normal 5 10 2 30 4 3" xfId="32786" xr:uid="{00000000-0005-0000-0000-000012800000}"/>
    <cellStyle name="Normal 5 10 2 30 4 4" xfId="32787" xr:uid="{00000000-0005-0000-0000-000013800000}"/>
    <cellStyle name="Normal 5 10 2 30 4 5" xfId="32788" xr:uid="{00000000-0005-0000-0000-000014800000}"/>
    <cellStyle name="Normal 5 10 2 30 4 6" xfId="32789" xr:uid="{00000000-0005-0000-0000-000015800000}"/>
    <cellStyle name="Normal 5 10 2 30 4 7" xfId="32790" xr:uid="{00000000-0005-0000-0000-000016800000}"/>
    <cellStyle name="Normal 5 10 2 30 4 8" xfId="32791" xr:uid="{00000000-0005-0000-0000-000017800000}"/>
    <cellStyle name="Normal 5 10 2 30 4 9" xfId="32792" xr:uid="{00000000-0005-0000-0000-000018800000}"/>
    <cellStyle name="Normal 5 10 2 30 5" xfId="32793" xr:uid="{00000000-0005-0000-0000-000019800000}"/>
    <cellStyle name="Normal 5 10 2 30 5 10" xfId="32794" xr:uid="{00000000-0005-0000-0000-00001A800000}"/>
    <cellStyle name="Normal 5 10 2 30 5 2" xfId="32795" xr:uid="{00000000-0005-0000-0000-00001B800000}"/>
    <cellStyle name="Normal 5 10 2 30 5 3" xfId="32796" xr:uid="{00000000-0005-0000-0000-00001C800000}"/>
    <cellStyle name="Normal 5 10 2 30 5 4" xfId="32797" xr:uid="{00000000-0005-0000-0000-00001D800000}"/>
    <cellStyle name="Normal 5 10 2 30 5 5" xfId="32798" xr:uid="{00000000-0005-0000-0000-00001E800000}"/>
    <cellStyle name="Normal 5 10 2 30 5 6" xfId="32799" xr:uid="{00000000-0005-0000-0000-00001F800000}"/>
    <cellStyle name="Normal 5 10 2 30 5 7" xfId="32800" xr:uid="{00000000-0005-0000-0000-000020800000}"/>
    <cellStyle name="Normal 5 10 2 30 5 8" xfId="32801" xr:uid="{00000000-0005-0000-0000-000021800000}"/>
    <cellStyle name="Normal 5 10 2 30 5 9" xfId="32802" xr:uid="{00000000-0005-0000-0000-000022800000}"/>
    <cellStyle name="Normal 5 10 2 30 6" xfId="32803" xr:uid="{00000000-0005-0000-0000-000023800000}"/>
    <cellStyle name="Normal 5 10 2 30 7" xfId="32804" xr:uid="{00000000-0005-0000-0000-000024800000}"/>
    <cellStyle name="Normal 5 10 2 30 8" xfId="32805" xr:uid="{00000000-0005-0000-0000-000025800000}"/>
    <cellStyle name="Normal 5 10 2 30 9" xfId="32806" xr:uid="{00000000-0005-0000-0000-000026800000}"/>
    <cellStyle name="Normal 5 10 2 31" xfId="32807" xr:uid="{00000000-0005-0000-0000-000027800000}"/>
    <cellStyle name="Normal 5 10 2 31 10" xfId="32808" xr:uid="{00000000-0005-0000-0000-000028800000}"/>
    <cellStyle name="Normal 5 10 2 31 11" xfId="32809" xr:uid="{00000000-0005-0000-0000-000029800000}"/>
    <cellStyle name="Normal 5 10 2 31 12" xfId="32810" xr:uid="{00000000-0005-0000-0000-00002A800000}"/>
    <cellStyle name="Normal 5 10 2 31 13" xfId="32811" xr:uid="{00000000-0005-0000-0000-00002B800000}"/>
    <cellStyle name="Normal 5 10 2 31 14" xfId="32812" xr:uid="{00000000-0005-0000-0000-00002C800000}"/>
    <cellStyle name="Normal 5 10 2 31 2" xfId="32813" xr:uid="{00000000-0005-0000-0000-00002D800000}"/>
    <cellStyle name="Normal 5 10 2 31 2 10" xfId="32814" xr:uid="{00000000-0005-0000-0000-00002E800000}"/>
    <cellStyle name="Normal 5 10 2 31 2 2" xfId="32815" xr:uid="{00000000-0005-0000-0000-00002F800000}"/>
    <cellStyle name="Normal 5 10 2 31 2 3" xfId="32816" xr:uid="{00000000-0005-0000-0000-000030800000}"/>
    <cellStyle name="Normal 5 10 2 31 2 4" xfId="32817" xr:uid="{00000000-0005-0000-0000-000031800000}"/>
    <cellStyle name="Normal 5 10 2 31 2 5" xfId="32818" xr:uid="{00000000-0005-0000-0000-000032800000}"/>
    <cellStyle name="Normal 5 10 2 31 2 6" xfId="32819" xr:uid="{00000000-0005-0000-0000-000033800000}"/>
    <cellStyle name="Normal 5 10 2 31 2 7" xfId="32820" xr:uid="{00000000-0005-0000-0000-000034800000}"/>
    <cellStyle name="Normal 5 10 2 31 2 8" xfId="32821" xr:uid="{00000000-0005-0000-0000-000035800000}"/>
    <cellStyle name="Normal 5 10 2 31 2 9" xfId="32822" xr:uid="{00000000-0005-0000-0000-000036800000}"/>
    <cellStyle name="Normal 5 10 2 31 3" xfId="32823" xr:uid="{00000000-0005-0000-0000-000037800000}"/>
    <cellStyle name="Normal 5 10 2 31 3 10" xfId="32824" xr:uid="{00000000-0005-0000-0000-000038800000}"/>
    <cellStyle name="Normal 5 10 2 31 3 2" xfId="32825" xr:uid="{00000000-0005-0000-0000-000039800000}"/>
    <cellStyle name="Normal 5 10 2 31 3 3" xfId="32826" xr:uid="{00000000-0005-0000-0000-00003A800000}"/>
    <cellStyle name="Normal 5 10 2 31 3 4" xfId="32827" xr:uid="{00000000-0005-0000-0000-00003B800000}"/>
    <cellStyle name="Normal 5 10 2 31 3 5" xfId="32828" xr:uid="{00000000-0005-0000-0000-00003C800000}"/>
    <cellStyle name="Normal 5 10 2 31 3 6" xfId="32829" xr:uid="{00000000-0005-0000-0000-00003D800000}"/>
    <cellStyle name="Normal 5 10 2 31 3 7" xfId="32830" xr:uid="{00000000-0005-0000-0000-00003E800000}"/>
    <cellStyle name="Normal 5 10 2 31 3 8" xfId="32831" xr:uid="{00000000-0005-0000-0000-00003F800000}"/>
    <cellStyle name="Normal 5 10 2 31 3 9" xfId="32832" xr:uid="{00000000-0005-0000-0000-000040800000}"/>
    <cellStyle name="Normal 5 10 2 31 4" xfId="32833" xr:uid="{00000000-0005-0000-0000-000041800000}"/>
    <cellStyle name="Normal 5 10 2 31 4 10" xfId="32834" xr:uid="{00000000-0005-0000-0000-000042800000}"/>
    <cellStyle name="Normal 5 10 2 31 4 2" xfId="32835" xr:uid="{00000000-0005-0000-0000-000043800000}"/>
    <cellStyle name="Normal 5 10 2 31 4 3" xfId="32836" xr:uid="{00000000-0005-0000-0000-000044800000}"/>
    <cellStyle name="Normal 5 10 2 31 4 4" xfId="32837" xr:uid="{00000000-0005-0000-0000-000045800000}"/>
    <cellStyle name="Normal 5 10 2 31 4 5" xfId="32838" xr:uid="{00000000-0005-0000-0000-000046800000}"/>
    <cellStyle name="Normal 5 10 2 31 4 6" xfId="32839" xr:uid="{00000000-0005-0000-0000-000047800000}"/>
    <cellStyle name="Normal 5 10 2 31 4 7" xfId="32840" xr:uid="{00000000-0005-0000-0000-000048800000}"/>
    <cellStyle name="Normal 5 10 2 31 4 8" xfId="32841" xr:uid="{00000000-0005-0000-0000-000049800000}"/>
    <cellStyle name="Normal 5 10 2 31 4 9" xfId="32842" xr:uid="{00000000-0005-0000-0000-00004A800000}"/>
    <cellStyle name="Normal 5 10 2 31 5" xfId="32843" xr:uid="{00000000-0005-0000-0000-00004B800000}"/>
    <cellStyle name="Normal 5 10 2 31 5 10" xfId="32844" xr:uid="{00000000-0005-0000-0000-00004C800000}"/>
    <cellStyle name="Normal 5 10 2 31 5 2" xfId="32845" xr:uid="{00000000-0005-0000-0000-00004D800000}"/>
    <cellStyle name="Normal 5 10 2 31 5 3" xfId="32846" xr:uid="{00000000-0005-0000-0000-00004E800000}"/>
    <cellStyle name="Normal 5 10 2 31 5 4" xfId="32847" xr:uid="{00000000-0005-0000-0000-00004F800000}"/>
    <cellStyle name="Normal 5 10 2 31 5 5" xfId="32848" xr:uid="{00000000-0005-0000-0000-000050800000}"/>
    <cellStyle name="Normal 5 10 2 31 5 6" xfId="32849" xr:uid="{00000000-0005-0000-0000-000051800000}"/>
    <cellStyle name="Normal 5 10 2 31 5 7" xfId="32850" xr:uid="{00000000-0005-0000-0000-000052800000}"/>
    <cellStyle name="Normal 5 10 2 31 5 8" xfId="32851" xr:uid="{00000000-0005-0000-0000-000053800000}"/>
    <cellStyle name="Normal 5 10 2 31 5 9" xfId="32852" xr:uid="{00000000-0005-0000-0000-000054800000}"/>
    <cellStyle name="Normal 5 10 2 31 6" xfId="32853" xr:uid="{00000000-0005-0000-0000-000055800000}"/>
    <cellStyle name="Normal 5 10 2 31 7" xfId="32854" xr:uid="{00000000-0005-0000-0000-000056800000}"/>
    <cellStyle name="Normal 5 10 2 31 8" xfId="32855" xr:uid="{00000000-0005-0000-0000-000057800000}"/>
    <cellStyle name="Normal 5 10 2 31 9" xfId="32856" xr:uid="{00000000-0005-0000-0000-000058800000}"/>
    <cellStyle name="Normal 5 10 2 32" xfId="32857" xr:uid="{00000000-0005-0000-0000-000059800000}"/>
    <cellStyle name="Normal 5 10 2 32 10" xfId="32858" xr:uid="{00000000-0005-0000-0000-00005A800000}"/>
    <cellStyle name="Normal 5 10 2 32 11" xfId="32859" xr:uid="{00000000-0005-0000-0000-00005B800000}"/>
    <cellStyle name="Normal 5 10 2 32 12" xfId="32860" xr:uid="{00000000-0005-0000-0000-00005C800000}"/>
    <cellStyle name="Normal 5 10 2 32 13" xfId="32861" xr:uid="{00000000-0005-0000-0000-00005D800000}"/>
    <cellStyle name="Normal 5 10 2 32 14" xfId="32862" xr:uid="{00000000-0005-0000-0000-00005E800000}"/>
    <cellStyle name="Normal 5 10 2 32 2" xfId="32863" xr:uid="{00000000-0005-0000-0000-00005F800000}"/>
    <cellStyle name="Normal 5 10 2 32 2 10" xfId="32864" xr:uid="{00000000-0005-0000-0000-000060800000}"/>
    <cellStyle name="Normal 5 10 2 32 2 2" xfId="32865" xr:uid="{00000000-0005-0000-0000-000061800000}"/>
    <cellStyle name="Normal 5 10 2 32 2 3" xfId="32866" xr:uid="{00000000-0005-0000-0000-000062800000}"/>
    <cellStyle name="Normal 5 10 2 32 2 4" xfId="32867" xr:uid="{00000000-0005-0000-0000-000063800000}"/>
    <cellStyle name="Normal 5 10 2 32 2 5" xfId="32868" xr:uid="{00000000-0005-0000-0000-000064800000}"/>
    <cellStyle name="Normal 5 10 2 32 2 6" xfId="32869" xr:uid="{00000000-0005-0000-0000-000065800000}"/>
    <cellStyle name="Normal 5 10 2 32 2 7" xfId="32870" xr:uid="{00000000-0005-0000-0000-000066800000}"/>
    <cellStyle name="Normal 5 10 2 32 2 8" xfId="32871" xr:uid="{00000000-0005-0000-0000-000067800000}"/>
    <cellStyle name="Normal 5 10 2 32 2 9" xfId="32872" xr:uid="{00000000-0005-0000-0000-000068800000}"/>
    <cellStyle name="Normal 5 10 2 32 3" xfId="32873" xr:uid="{00000000-0005-0000-0000-000069800000}"/>
    <cellStyle name="Normal 5 10 2 32 3 10" xfId="32874" xr:uid="{00000000-0005-0000-0000-00006A800000}"/>
    <cellStyle name="Normal 5 10 2 32 3 2" xfId="32875" xr:uid="{00000000-0005-0000-0000-00006B800000}"/>
    <cellStyle name="Normal 5 10 2 32 3 3" xfId="32876" xr:uid="{00000000-0005-0000-0000-00006C800000}"/>
    <cellStyle name="Normal 5 10 2 32 3 4" xfId="32877" xr:uid="{00000000-0005-0000-0000-00006D800000}"/>
    <cellStyle name="Normal 5 10 2 32 3 5" xfId="32878" xr:uid="{00000000-0005-0000-0000-00006E800000}"/>
    <cellStyle name="Normal 5 10 2 32 3 6" xfId="32879" xr:uid="{00000000-0005-0000-0000-00006F800000}"/>
    <cellStyle name="Normal 5 10 2 32 3 7" xfId="32880" xr:uid="{00000000-0005-0000-0000-000070800000}"/>
    <cellStyle name="Normal 5 10 2 32 3 8" xfId="32881" xr:uid="{00000000-0005-0000-0000-000071800000}"/>
    <cellStyle name="Normal 5 10 2 32 3 9" xfId="32882" xr:uid="{00000000-0005-0000-0000-000072800000}"/>
    <cellStyle name="Normal 5 10 2 32 4" xfId="32883" xr:uid="{00000000-0005-0000-0000-000073800000}"/>
    <cellStyle name="Normal 5 10 2 32 4 10" xfId="32884" xr:uid="{00000000-0005-0000-0000-000074800000}"/>
    <cellStyle name="Normal 5 10 2 32 4 2" xfId="32885" xr:uid="{00000000-0005-0000-0000-000075800000}"/>
    <cellStyle name="Normal 5 10 2 32 4 3" xfId="32886" xr:uid="{00000000-0005-0000-0000-000076800000}"/>
    <cellStyle name="Normal 5 10 2 32 4 4" xfId="32887" xr:uid="{00000000-0005-0000-0000-000077800000}"/>
    <cellStyle name="Normal 5 10 2 32 4 5" xfId="32888" xr:uid="{00000000-0005-0000-0000-000078800000}"/>
    <cellStyle name="Normal 5 10 2 32 4 6" xfId="32889" xr:uid="{00000000-0005-0000-0000-000079800000}"/>
    <cellStyle name="Normal 5 10 2 32 4 7" xfId="32890" xr:uid="{00000000-0005-0000-0000-00007A800000}"/>
    <cellStyle name="Normal 5 10 2 32 4 8" xfId="32891" xr:uid="{00000000-0005-0000-0000-00007B800000}"/>
    <cellStyle name="Normal 5 10 2 32 4 9" xfId="32892" xr:uid="{00000000-0005-0000-0000-00007C800000}"/>
    <cellStyle name="Normal 5 10 2 32 5" xfId="32893" xr:uid="{00000000-0005-0000-0000-00007D800000}"/>
    <cellStyle name="Normal 5 10 2 32 5 10" xfId="32894" xr:uid="{00000000-0005-0000-0000-00007E800000}"/>
    <cellStyle name="Normal 5 10 2 32 5 2" xfId="32895" xr:uid="{00000000-0005-0000-0000-00007F800000}"/>
    <cellStyle name="Normal 5 10 2 32 5 3" xfId="32896" xr:uid="{00000000-0005-0000-0000-000080800000}"/>
    <cellStyle name="Normal 5 10 2 32 5 4" xfId="32897" xr:uid="{00000000-0005-0000-0000-000081800000}"/>
    <cellStyle name="Normal 5 10 2 32 5 5" xfId="32898" xr:uid="{00000000-0005-0000-0000-000082800000}"/>
    <cellStyle name="Normal 5 10 2 32 5 6" xfId="32899" xr:uid="{00000000-0005-0000-0000-000083800000}"/>
    <cellStyle name="Normal 5 10 2 32 5 7" xfId="32900" xr:uid="{00000000-0005-0000-0000-000084800000}"/>
    <cellStyle name="Normal 5 10 2 32 5 8" xfId="32901" xr:uid="{00000000-0005-0000-0000-000085800000}"/>
    <cellStyle name="Normal 5 10 2 32 5 9" xfId="32902" xr:uid="{00000000-0005-0000-0000-000086800000}"/>
    <cellStyle name="Normal 5 10 2 32 6" xfId="32903" xr:uid="{00000000-0005-0000-0000-000087800000}"/>
    <cellStyle name="Normal 5 10 2 32 7" xfId="32904" xr:uid="{00000000-0005-0000-0000-000088800000}"/>
    <cellStyle name="Normal 5 10 2 32 8" xfId="32905" xr:uid="{00000000-0005-0000-0000-000089800000}"/>
    <cellStyle name="Normal 5 10 2 32 9" xfId="32906" xr:uid="{00000000-0005-0000-0000-00008A800000}"/>
    <cellStyle name="Normal 5 10 2 33" xfId="32907" xr:uid="{00000000-0005-0000-0000-00008B800000}"/>
    <cellStyle name="Normal 5 10 2 33 10" xfId="32908" xr:uid="{00000000-0005-0000-0000-00008C800000}"/>
    <cellStyle name="Normal 5 10 2 33 11" xfId="32909" xr:uid="{00000000-0005-0000-0000-00008D800000}"/>
    <cellStyle name="Normal 5 10 2 33 12" xfId="32910" xr:uid="{00000000-0005-0000-0000-00008E800000}"/>
    <cellStyle name="Normal 5 10 2 33 13" xfId="32911" xr:uid="{00000000-0005-0000-0000-00008F800000}"/>
    <cellStyle name="Normal 5 10 2 33 14" xfId="32912" xr:uid="{00000000-0005-0000-0000-000090800000}"/>
    <cellStyle name="Normal 5 10 2 33 2" xfId="32913" xr:uid="{00000000-0005-0000-0000-000091800000}"/>
    <cellStyle name="Normal 5 10 2 33 2 10" xfId="32914" xr:uid="{00000000-0005-0000-0000-000092800000}"/>
    <cellStyle name="Normal 5 10 2 33 2 2" xfId="32915" xr:uid="{00000000-0005-0000-0000-000093800000}"/>
    <cellStyle name="Normal 5 10 2 33 2 3" xfId="32916" xr:uid="{00000000-0005-0000-0000-000094800000}"/>
    <cellStyle name="Normal 5 10 2 33 2 4" xfId="32917" xr:uid="{00000000-0005-0000-0000-000095800000}"/>
    <cellStyle name="Normal 5 10 2 33 2 5" xfId="32918" xr:uid="{00000000-0005-0000-0000-000096800000}"/>
    <cellStyle name="Normal 5 10 2 33 2 6" xfId="32919" xr:uid="{00000000-0005-0000-0000-000097800000}"/>
    <cellStyle name="Normal 5 10 2 33 2 7" xfId="32920" xr:uid="{00000000-0005-0000-0000-000098800000}"/>
    <cellStyle name="Normal 5 10 2 33 2 8" xfId="32921" xr:uid="{00000000-0005-0000-0000-000099800000}"/>
    <cellStyle name="Normal 5 10 2 33 2 9" xfId="32922" xr:uid="{00000000-0005-0000-0000-00009A800000}"/>
    <cellStyle name="Normal 5 10 2 33 3" xfId="32923" xr:uid="{00000000-0005-0000-0000-00009B800000}"/>
    <cellStyle name="Normal 5 10 2 33 3 10" xfId="32924" xr:uid="{00000000-0005-0000-0000-00009C800000}"/>
    <cellStyle name="Normal 5 10 2 33 3 2" xfId="32925" xr:uid="{00000000-0005-0000-0000-00009D800000}"/>
    <cellStyle name="Normal 5 10 2 33 3 3" xfId="32926" xr:uid="{00000000-0005-0000-0000-00009E800000}"/>
    <cellStyle name="Normal 5 10 2 33 3 4" xfId="32927" xr:uid="{00000000-0005-0000-0000-00009F800000}"/>
    <cellStyle name="Normal 5 10 2 33 3 5" xfId="32928" xr:uid="{00000000-0005-0000-0000-0000A0800000}"/>
    <cellStyle name="Normal 5 10 2 33 3 6" xfId="32929" xr:uid="{00000000-0005-0000-0000-0000A1800000}"/>
    <cellStyle name="Normal 5 10 2 33 3 7" xfId="32930" xr:uid="{00000000-0005-0000-0000-0000A2800000}"/>
    <cellStyle name="Normal 5 10 2 33 3 8" xfId="32931" xr:uid="{00000000-0005-0000-0000-0000A3800000}"/>
    <cellStyle name="Normal 5 10 2 33 3 9" xfId="32932" xr:uid="{00000000-0005-0000-0000-0000A4800000}"/>
    <cellStyle name="Normal 5 10 2 33 4" xfId="32933" xr:uid="{00000000-0005-0000-0000-0000A5800000}"/>
    <cellStyle name="Normal 5 10 2 33 4 10" xfId="32934" xr:uid="{00000000-0005-0000-0000-0000A6800000}"/>
    <cellStyle name="Normal 5 10 2 33 4 2" xfId="32935" xr:uid="{00000000-0005-0000-0000-0000A7800000}"/>
    <cellStyle name="Normal 5 10 2 33 4 3" xfId="32936" xr:uid="{00000000-0005-0000-0000-0000A8800000}"/>
    <cellStyle name="Normal 5 10 2 33 4 4" xfId="32937" xr:uid="{00000000-0005-0000-0000-0000A9800000}"/>
    <cellStyle name="Normal 5 10 2 33 4 5" xfId="32938" xr:uid="{00000000-0005-0000-0000-0000AA800000}"/>
    <cellStyle name="Normal 5 10 2 33 4 6" xfId="32939" xr:uid="{00000000-0005-0000-0000-0000AB800000}"/>
    <cellStyle name="Normal 5 10 2 33 4 7" xfId="32940" xr:uid="{00000000-0005-0000-0000-0000AC800000}"/>
    <cellStyle name="Normal 5 10 2 33 4 8" xfId="32941" xr:uid="{00000000-0005-0000-0000-0000AD800000}"/>
    <cellStyle name="Normal 5 10 2 33 4 9" xfId="32942" xr:uid="{00000000-0005-0000-0000-0000AE800000}"/>
    <cellStyle name="Normal 5 10 2 33 5" xfId="32943" xr:uid="{00000000-0005-0000-0000-0000AF800000}"/>
    <cellStyle name="Normal 5 10 2 33 5 10" xfId="32944" xr:uid="{00000000-0005-0000-0000-0000B0800000}"/>
    <cellStyle name="Normal 5 10 2 33 5 2" xfId="32945" xr:uid="{00000000-0005-0000-0000-0000B1800000}"/>
    <cellStyle name="Normal 5 10 2 33 5 3" xfId="32946" xr:uid="{00000000-0005-0000-0000-0000B2800000}"/>
    <cellStyle name="Normal 5 10 2 33 5 4" xfId="32947" xr:uid="{00000000-0005-0000-0000-0000B3800000}"/>
    <cellStyle name="Normal 5 10 2 33 5 5" xfId="32948" xr:uid="{00000000-0005-0000-0000-0000B4800000}"/>
    <cellStyle name="Normal 5 10 2 33 5 6" xfId="32949" xr:uid="{00000000-0005-0000-0000-0000B5800000}"/>
    <cellStyle name="Normal 5 10 2 33 5 7" xfId="32950" xr:uid="{00000000-0005-0000-0000-0000B6800000}"/>
    <cellStyle name="Normal 5 10 2 33 5 8" xfId="32951" xr:uid="{00000000-0005-0000-0000-0000B7800000}"/>
    <cellStyle name="Normal 5 10 2 33 5 9" xfId="32952" xr:uid="{00000000-0005-0000-0000-0000B8800000}"/>
    <cellStyle name="Normal 5 10 2 33 6" xfId="32953" xr:uid="{00000000-0005-0000-0000-0000B9800000}"/>
    <cellStyle name="Normal 5 10 2 33 7" xfId="32954" xr:uid="{00000000-0005-0000-0000-0000BA800000}"/>
    <cellStyle name="Normal 5 10 2 33 8" xfId="32955" xr:uid="{00000000-0005-0000-0000-0000BB800000}"/>
    <cellStyle name="Normal 5 10 2 33 9" xfId="32956" xr:uid="{00000000-0005-0000-0000-0000BC800000}"/>
    <cellStyle name="Normal 5 10 2 34" xfId="32957" xr:uid="{00000000-0005-0000-0000-0000BD800000}"/>
    <cellStyle name="Normal 5 10 2 34 10" xfId="32958" xr:uid="{00000000-0005-0000-0000-0000BE800000}"/>
    <cellStyle name="Normal 5 10 2 34 2" xfId="32959" xr:uid="{00000000-0005-0000-0000-0000BF800000}"/>
    <cellStyle name="Normal 5 10 2 34 3" xfId="32960" xr:uid="{00000000-0005-0000-0000-0000C0800000}"/>
    <cellStyle name="Normal 5 10 2 34 4" xfId="32961" xr:uid="{00000000-0005-0000-0000-0000C1800000}"/>
    <cellStyle name="Normal 5 10 2 34 5" xfId="32962" xr:uid="{00000000-0005-0000-0000-0000C2800000}"/>
    <cellStyle name="Normal 5 10 2 34 6" xfId="32963" xr:uid="{00000000-0005-0000-0000-0000C3800000}"/>
    <cellStyle name="Normal 5 10 2 34 7" xfId="32964" xr:uid="{00000000-0005-0000-0000-0000C4800000}"/>
    <cellStyle name="Normal 5 10 2 34 8" xfId="32965" xr:uid="{00000000-0005-0000-0000-0000C5800000}"/>
    <cellStyle name="Normal 5 10 2 34 9" xfId="32966" xr:uid="{00000000-0005-0000-0000-0000C6800000}"/>
    <cellStyle name="Normal 5 10 2 35" xfId="32967" xr:uid="{00000000-0005-0000-0000-0000C7800000}"/>
    <cellStyle name="Normal 5 10 2 35 10" xfId="32968" xr:uid="{00000000-0005-0000-0000-0000C8800000}"/>
    <cellStyle name="Normal 5 10 2 35 2" xfId="32969" xr:uid="{00000000-0005-0000-0000-0000C9800000}"/>
    <cellStyle name="Normal 5 10 2 35 3" xfId="32970" xr:uid="{00000000-0005-0000-0000-0000CA800000}"/>
    <cellStyle name="Normal 5 10 2 35 4" xfId="32971" xr:uid="{00000000-0005-0000-0000-0000CB800000}"/>
    <cellStyle name="Normal 5 10 2 35 5" xfId="32972" xr:uid="{00000000-0005-0000-0000-0000CC800000}"/>
    <cellStyle name="Normal 5 10 2 35 6" xfId="32973" xr:uid="{00000000-0005-0000-0000-0000CD800000}"/>
    <cellStyle name="Normal 5 10 2 35 7" xfId="32974" xr:uid="{00000000-0005-0000-0000-0000CE800000}"/>
    <cellStyle name="Normal 5 10 2 35 8" xfId="32975" xr:uid="{00000000-0005-0000-0000-0000CF800000}"/>
    <cellStyle name="Normal 5 10 2 35 9" xfId="32976" xr:uid="{00000000-0005-0000-0000-0000D0800000}"/>
    <cellStyle name="Normal 5 10 2 36" xfId="32977" xr:uid="{00000000-0005-0000-0000-0000D1800000}"/>
    <cellStyle name="Normal 5 10 2 36 10" xfId="32978" xr:uid="{00000000-0005-0000-0000-0000D2800000}"/>
    <cellStyle name="Normal 5 10 2 36 2" xfId="32979" xr:uid="{00000000-0005-0000-0000-0000D3800000}"/>
    <cellStyle name="Normal 5 10 2 36 3" xfId="32980" xr:uid="{00000000-0005-0000-0000-0000D4800000}"/>
    <cellStyle name="Normal 5 10 2 36 4" xfId="32981" xr:uid="{00000000-0005-0000-0000-0000D5800000}"/>
    <cellStyle name="Normal 5 10 2 36 5" xfId="32982" xr:uid="{00000000-0005-0000-0000-0000D6800000}"/>
    <cellStyle name="Normal 5 10 2 36 6" xfId="32983" xr:uid="{00000000-0005-0000-0000-0000D7800000}"/>
    <cellStyle name="Normal 5 10 2 36 7" xfId="32984" xr:uid="{00000000-0005-0000-0000-0000D8800000}"/>
    <cellStyle name="Normal 5 10 2 36 8" xfId="32985" xr:uid="{00000000-0005-0000-0000-0000D9800000}"/>
    <cellStyle name="Normal 5 10 2 36 9" xfId="32986" xr:uid="{00000000-0005-0000-0000-0000DA800000}"/>
    <cellStyle name="Normal 5 10 2 37" xfId="32987" xr:uid="{00000000-0005-0000-0000-0000DB800000}"/>
    <cellStyle name="Normal 5 10 2 37 10" xfId="32988" xr:uid="{00000000-0005-0000-0000-0000DC800000}"/>
    <cellStyle name="Normal 5 10 2 37 2" xfId="32989" xr:uid="{00000000-0005-0000-0000-0000DD800000}"/>
    <cellStyle name="Normal 5 10 2 37 3" xfId="32990" xr:uid="{00000000-0005-0000-0000-0000DE800000}"/>
    <cellStyle name="Normal 5 10 2 37 4" xfId="32991" xr:uid="{00000000-0005-0000-0000-0000DF800000}"/>
    <cellStyle name="Normal 5 10 2 37 5" xfId="32992" xr:uid="{00000000-0005-0000-0000-0000E0800000}"/>
    <cellStyle name="Normal 5 10 2 37 6" xfId="32993" xr:uid="{00000000-0005-0000-0000-0000E1800000}"/>
    <cellStyle name="Normal 5 10 2 37 7" xfId="32994" xr:uid="{00000000-0005-0000-0000-0000E2800000}"/>
    <cellStyle name="Normal 5 10 2 37 8" xfId="32995" xr:uid="{00000000-0005-0000-0000-0000E3800000}"/>
    <cellStyle name="Normal 5 10 2 37 9" xfId="32996" xr:uid="{00000000-0005-0000-0000-0000E4800000}"/>
    <cellStyle name="Normal 5 10 2 38" xfId="32997" xr:uid="{00000000-0005-0000-0000-0000E5800000}"/>
    <cellStyle name="Normal 5 10 2 39" xfId="32998" xr:uid="{00000000-0005-0000-0000-0000E6800000}"/>
    <cellStyle name="Normal 5 10 2 4" xfId="32999" xr:uid="{00000000-0005-0000-0000-0000E7800000}"/>
    <cellStyle name="Normal 5 10 2 4 10" xfId="33000" xr:uid="{00000000-0005-0000-0000-0000E8800000}"/>
    <cellStyle name="Normal 5 10 2 4 11" xfId="33001" xr:uid="{00000000-0005-0000-0000-0000E9800000}"/>
    <cellStyle name="Normal 5 10 2 4 12" xfId="33002" xr:uid="{00000000-0005-0000-0000-0000EA800000}"/>
    <cellStyle name="Normal 5 10 2 4 13" xfId="33003" xr:uid="{00000000-0005-0000-0000-0000EB800000}"/>
    <cellStyle name="Normal 5 10 2 4 14" xfId="33004" xr:uid="{00000000-0005-0000-0000-0000EC800000}"/>
    <cellStyle name="Normal 5 10 2 4 2" xfId="33005" xr:uid="{00000000-0005-0000-0000-0000ED800000}"/>
    <cellStyle name="Normal 5 10 2 4 2 10" xfId="33006" xr:uid="{00000000-0005-0000-0000-0000EE800000}"/>
    <cellStyle name="Normal 5 10 2 4 2 2" xfId="33007" xr:uid="{00000000-0005-0000-0000-0000EF800000}"/>
    <cellStyle name="Normal 5 10 2 4 2 3" xfId="33008" xr:uid="{00000000-0005-0000-0000-0000F0800000}"/>
    <cellStyle name="Normal 5 10 2 4 2 4" xfId="33009" xr:uid="{00000000-0005-0000-0000-0000F1800000}"/>
    <cellStyle name="Normal 5 10 2 4 2 5" xfId="33010" xr:uid="{00000000-0005-0000-0000-0000F2800000}"/>
    <cellStyle name="Normal 5 10 2 4 2 6" xfId="33011" xr:uid="{00000000-0005-0000-0000-0000F3800000}"/>
    <cellStyle name="Normal 5 10 2 4 2 7" xfId="33012" xr:uid="{00000000-0005-0000-0000-0000F4800000}"/>
    <cellStyle name="Normal 5 10 2 4 2 8" xfId="33013" xr:uid="{00000000-0005-0000-0000-0000F5800000}"/>
    <cellStyle name="Normal 5 10 2 4 2 9" xfId="33014" xr:uid="{00000000-0005-0000-0000-0000F6800000}"/>
    <cellStyle name="Normal 5 10 2 4 3" xfId="33015" xr:uid="{00000000-0005-0000-0000-0000F7800000}"/>
    <cellStyle name="Normal 5 10 2 4 3 10" xfId="33016" xr:uid="{00000000-0005-0000-0000-0000F8800000}"/>
    <cellStyle name="Normal 5 10 2 4 3 2" xfId="33017" xr:uid="{00000000-0005-0000-0000-0000F9800000}"/>
    <cellStyle name="Normal 5 10 2 4 3 3" xfId="33018" xr:uid="{00000000-0005-0000-0000-0000FA800000}"/>
    <cellStyle name="Normal 5 10 2 4 3 4" xfId="33019" xr:uid="{00000000-0005-0000-0000-0000FB800000}"/>
    <cellStyle name="Normal 5 10 2 4 3 5" xfId="33020" xr:uid="{00000000-0005-0000-0000-0000FC800000}"/>
    <cellStyle name="Normal 5 10 2 4 3 6" xfId="33021" xr:uid="{00000000-0005-0000-0000-0000FD800000}"/>
    <cellStyle name="Normal 5 10 2 4 3 7" xfId="33022" xr:uid="{00000000-0005-0000-0000-0000FE800000}"/>
    <cellStyle name="Normal 5 10 2 4 3 8" xfId="33023" xr:uid="{00000000-0005-0000-0000-0000FF800000}"/>
    <cellStyle name="Normal 5 10 2 4 3 9" xfId="33024" xr:uid="{00000000-0005-0000-0000-000000810000}"/>
    <cellStyle name="Normal 5 10 2 4 4" xfId="33025" xr:uid="{00000000-0005-0000-0000-000001810000}"/>
    <cellStyle name="Normal 5 10 2 4 4 10" xfId="33026" xr:uid="{00000000-0005-0000-0000-000002810000}"/>
    <cellStyle name="Normal 5 10 2 4 4 2" xfId="33027" xr:uid="{00000000-0005-0000-0000-000003810000}"/>
    <cellStyle name="Normal 5 10 2 4 4 3" xfId="33028" xr:uid="{00000000-0005-0000-0000-000004810000}"/>
    <cellStyle name="Normal 5 10 2 4 4 4" xfId="33029" xr:uid="{00000000-0005-0000-0000-000005810000}"/>
    <cellStyle name="Normal 5 10 2 4 4 5" xfId="33030" xr:uid="{00000000-0005-0000-0000-000006810000}"/>
    <cellStyle name="Normal 5 10 2 4 4 6" xfId="33031" xr:uid="{00000000-0005-0000-0000-000007810000}"/>
    <cellStyle name="Normal 5 10 2 4 4 7" xfId="33032" xr:uid="{00000000-0005-0000-0000-000008810000}"/>
    <cellStyle name="Normal 5 10 2 4 4 8" xfId="33033" xr:uid="{00000000-0005-0000-0000-000009810000}"/>
    <cellStyle name="Normal 5 10 2 4 4 9" xfId="33034" xr:uid="{00000000-0005-0000-0000-00000A810000}"/>
    <cellStyle name="Normal 5 10 2 4 5" xfId="33035" xr:uid="{00000000-0005-0000-0000-00000B810000}"/>
    <cellStyle name="Normal 5 10 2 4 5 10" xfId="33036" xr:uid="{00000000-0005-0000-0000-00000C810000}"/>
    <cellStyle name="Normal 5 10 2 4 5 2" xfId="33037" xr:uid="{00000000-0005-0000-0000-00000D810000}"/>
    <cellStyle name="Normal 5 10 2 4 5 3" xfId="33038" xr:uid="{00000000-0005-0000-0000-00000E810000}"/>
    <cellStyle name="Normal 5 10 2 4 5 4" xfId="33039" xr:uid="{00000000-0005-0000-0000-00000F810000}"/>
    <cellStyle name="Normal 5 10 2 4 5 5" xfId="33040" xr:uid="{00000000-0005-0000-0000-000010810000}"/>
    <cellStyle name="Normal 5 10 2 4 5 6" xfId="33041" xr:uid="{00000000-0005-0000-0000-000011810000}"/>
    <cellStyle name="Normal 5 10 2 4 5 7" xfId="33042" xr:uid="{00000000-0005-0000-0000-000012810000}"/>
    <cellStyle name="Normal 5 10 2 4 5 8" xfId="33043" xr:uid="{00000000-0005-0000-0000-000013810000}"/>
    <cellStyle name="Normal 5 10 2 4 5 9" xfId="33044" xr:uid="{00000000-0005-0000-0000-000014810000}"/>
    <cellStyle name="Normal 5 10 2 4 6" xfId="33045" xr:uid="{00000000-0005-0000-0000-000015810000}"/>
    <cellStyle name="Normal 5 10 2 4 7" xfId="33046" xr:uid="{00000000-0005-0000-0000-000016810000}"/>
    <cellStyle name="Normal 5 10 2 4 8" xfId="33047" xr:uid="{00000000-0005-0000-0000-000017810000}"/>
    <cellStyle name="Normal 5 10 2 4 9" xfId="33048" xr:uid="{00000000-0005-0000-0000-000018810000}"/>
    <cellStyle name="Normal 5 10 2 40" xfId="33049" xr:uid="{00000000-0005-0000-0000-000019810000}"/>
    <cellStyle name="Normal 5 10 2 41" xfId="33050" xr:uid="{00000000-0005-0000-0000-00001A810000}"/>
    <cellStyle name="Normal 5 10 2 42" xfId="33051" xr:uid="{00000000-0005-0000-0000-00001B810000}"/>
    <cellStyle name="Normal 5 10 2 43" xfId="33052" xr:uid="{00000000-0005-0000-0000-00001C810000}"/>
    <cellStyle name="Normal 5 10 2 44" xfId="33053" xr:uid="{00000000-0005-0000-0000-00001D810000}"/>
    <cellStyle name="Normal 5 10 2 45" xfId="33054" xr:uid="{00000000-0005-0000-0000-00001E810000}"/>
    <cellStyle name="Normal 5 10 2 46" xfId="33055" xr:uid="{00000000-0005-0000-0000-00001F810000}"/>
    <cellStyle name="Normal 5 10 2 47" xfId="33056" xr:uid="{00000000-0005-0000-0000-000020810000}"/>
    <cellStyle name="Normal 5 10 2 48" xfId="33057" xr:uid="{00000000-0005-0000-0000-000021810000}"/>
    <cellStyle name="Normal 5 10 2 5" xfId="33058" xr:uid="{00000000-0005-0000-0000-000022810000}"/>
    <cellStyle name="Normal 5 10 2 5 10" xfId="33059" xr:uid="{00000000-0005-0000-0000-000023810000}"/>
    <cellStyle name="Normal 5 10 2 5 11" xfId="33060" xr:uid="{00000000-0005-0000-0000-000024810000}"/>
    <cellStyle name="Normal 5 10 2 5 12" xfId="33061" xr:uid="{00000000-0005-0000-0000-000025810000}"/>
    <cellStyle name="Normal 5 10 2 5 13" xfId="33062" xr:uid="{00000000-0005-0000-0000-000026810000}"/>
    <cellStyle name="Normal 5 10 2 5 14" xfId="33063" xr:uid="{00000000-0005-0000-0000-000027810000}"/>
    <cellStyle name="Normal 5 10 2 5 2" xfId="33064" xr:uid="{00000000-0005-0000-0000-000028810000}"/>
    <cellStyle name="Normal 5 10 2 5 2 10" xfId="33065" xr:uid="{00000000-0005-0000-0000-000029810000}"/>
    <cellStyle name="Normal 5 10 2 5 2 2" xfId="33066" xr:uid="{00000000-0005-0000-0000-00002A810000}"/>
    <cellStyle name="Normal 5 10 2 5 2 3" xfId="33067" xr:uid="{00000000-0005-0000-0000-00002B810000}"/>
    <cellStyle name="Normal 5 10 2 5 2 4" xfId="33068" xr:uid="{00000000-0005-0000-0000-00002C810000}"/>
    <cellStyle name="Normal 5 10 2 5 2 5" xfId="33069" xr:uid="{00000000-0005-0000-0000-00002D810000}"/>
    <cellStyle name="Normal 5 10 2 5 2 6" xfId="33070" xr:uid="{00000000-0005-0000-0000-00002E810000}"/>
    <cellStyle name="Normal 5 10 2 5 2 7" xfId="33071" xr:uid="{00000000-0005-0000-0000-00002F810000}"/>
    <cellStyle name="Normal 5 10 2 5 2 8" xfId="33072" xr:uid="{00000000-0005-0000-0000-000030810000}"/>
    <cellStyle name="Normal 5 10 2 5 2 9" xfId="33073" xr:uid="{00000000-0005-0000-0000-000031810000}"/>
    <cellStyle name="Normal 5 10 2 5 3" xfId="33074" xr:uid="{00000000-0005-0000-0000-000032810000}"/>
    <cellStyle name="Normal 5 10 2 5 3 10" xfId="33075" xr:uid="{00000000-0005-0000-0000-000033810000}"/>
    <cellStyle name="Normal 5 10 2 5 3 2" xfId="33076" xr:uid="{00000000-0005-0000-0000-000034810000}"/>
    <cellStyle name="Normal 5 10 2 5 3 3" xfId="33077" xr:uid="{00000000-0005-0000-0000-000035810000}"/>
    <cellStyle name="Normal 5 10 2 5 3 4" xfId="33078" xr:uid="{00000000-0005-0000-0000-000036810000}"/>
    <cellStyle name="Normal 5 10 2 5 3 5" xfId="33079" xr:uid="{00000000-0005-0000-0000-000037810000}"/>
    <cellStyle name="Normal 5 10 2 5 3 6" xfId="33080" xr:uid="{00000000-0005-0000-0000-000038810000}"/>
    <cellStyle name="Normal 5 10 2 5 3 7" xfId="33081" xr:uid="{00000000-0005-0000-0000-000039810000}"/>
    <cellStyle name="Normal 5 10 2 5 3 8" xfId="33082" xr:uid="{00000000-0005-0000-0000-00003A810000}"/>
    <cellStyle name="Normal 5 10 2 5 3 9" xfId="33083" xr:uid="{00000000-0005-0000-0000-00003B810000}"/>
    <cellStyle name="Normal 5 10 2 5 4" xfId="33084" xr:uid="{00000000-0005-0000-0000-00003C810000}"/>
    <cellStyle name="Normal 5 10 2 5 4 10" xfId="33085" xr:uid="{00000000-0005-0000-0000-00003D810000}"/>
    <cellStyle name="Normal 5 10 2 5 4 2" xfId="33086" xr:uid="{00000000-0005-0000-0000-00003E810000}"/>
    <cellStyle name="Normal 5 10 2 5 4 3" xfId="33087" xr:uid="{00000000-0005-0000-0000-00003F810000}"/>
    <cellStyle name="Normal 5 10 2 5 4 4" xfId="33088" xr:uid="{00000000-0005-0000-0000-000040810000}"/>
    <cellStyle name="Normal 5 10 2 5 4 5" xfId="33089" xr:uid="{00000000-0005-0000-0000-000041810000}"/>
    <cellStyle name="Normal 5 10 2 5 4 6" xfId="33090" xr:uid="{00000000-0005-0000-0000-000042810000}"/>
    <cellStyle name="Normal 5 10 2 5 4 7" xfId="33091" xr:uid="{00000000-0005-0000-0000-000043810000}"/>
    <cellStyle name="Normal 5 10 2 5 4 8" xfId="33092" xr:uid="{00000000-0005-0000-0000-000044810000}"/>
    <cellStyle name="Normal 5 10 2 5 4 9" xfId="33093" xr:uid="{00000000-0005-0000-0000-000045810000}"/>
    <cellStyle name="Normal 5 10 2 5 5" xfId="33094" xr:uid="{00000000-0005-0000-0000-000046810000}"/>
    <cellStyle name="Normal 5 10 2 5 5 10" xfId="33095" xr:uid="{00000000-0005-0000-0000-000047810000}"/>
    <cellStyle name="Normal 5 10 2 5 5 2" xfId="33096" xr:uid="{00000000-0005-0000-0000-000048810000}"/>
    <cellStyle name="Normal 5 10 2 5 5 3" xfId="33097" xr:uid="{00000000-0005-0000-0000-000049810000}"/>
    <cellStyle name="Normal 5 10 2 5 5 4" xfId="33098" xr:uid="{00000000-0005-0000-0000-00004A810000}"/>
    <cellStyle name="Normal 5 10 2 5 5 5" xfId="33099" xr:uid="{00000000-0005-0000-0000-00004B810000}"/>
    <cellStyle name="Normal 5 10 2 5 5 6" xfId="33100" xr:uid="{00000000-0005-0000-0000-00004C810000}"/>
    <cellStyle name="Normal 5 10 2 5 5 7" xfId="33101" xr:uid="{00000000-0005-0000-0000-00004D810000}"/>
    <cellStyle name="Normal 5 10 2 5 5 8" xfId="33102" xr:uid="{00000000-0005-0000-0000-00004E810000}"/>
    <cellStyle name="Normal 5 10 2 5 5 9" xfId="33103" xr:uid="{00000000-0005-0000-0000-00004F810000}"/>
    <cellStyle name="Normal 5 10 2 5 6" xfId="33104" xr:uid="{00000000-0005-0000-0000-000050810000}"/>
    <cellStyle name="Normal 5 10 2 5 7" xfId="33105" xr:uid="{00000000-0005-0000-0000-000051810000}"/>
    <cellStyle name="Normal 5 10 2 5 8" xfId="33106" xr:uid="{00000000-0005-0000-0000-000052810000}"/>
    <cellStyle name="Normal 5 10 2 5 9" xfId="33107" xr:uid="{00000000-0005-0000-0000-000053810000}"/>
    <cellStyle name="Normal 5 10 2 6" xfId="33108" xr:uid="{00000000-0005-0000-0000-000054810000}"/>
    <cellStyle name="Normal 5 10 2 6 10" xfId="33109" xr:uid="{00000000-0005-0000-0000-000055810000}"/>
    <cellStyle name="Normal 5 10 2 6 11" xfId="33110" xr:uid="{00000000-0005-0000-0000-000056810000}"/>
    <cellStyle name="Normal 5 10 2 6 12" xfId="33111" xr:uid="{00000000-0005-0000-0000-000057810000}"/>
    <cellStyle name="Normal 5 10 2 6 13" xfId="33112" xr:uid="{00000000-0005-0000-0000-000058810000}"/>
    <cellStyle name="Normal 5 10 2 6 14" xfId="33113" xr:uid="{00000000-0005-0000-0000-000059810000}"/>
    <cellStyle name="Normal 5 10 2 6 2" xfId="33114" xr:uid="{00000000-0005-0000-0000-00005A810000}"/>
    <cellStyle name="Normal 5 10 2 6 2 10" xfId="33115" xr:uid="{00000000-0005-0000-0000-00005B810000}"/>
    <cellStyle name="Normal 5 10 2 6 2 2" xfId="33116" xr:uid="{00000000-0005-0000-0000-00005C810000}"/>
    <cellStyle name="Normal 5 10 2 6 2 3" xfId="33117" xr:uid="{00000000-0005-0000-0000-00005D810000}"/>
    <cellStyle name="Normal 5 10 2 6 2 4" xfId="33118" xr:uid="{00000000-0005-0000-0000-00005E810000}"/>
    <cellStyle name="Normal 5 10 2 6 2 5" xfId="33119" xr:uid="{00000000-0005-0000-0000-00005F810000}"/>
    <cellStyle name="Normal 5 10 2 6 2 6" xfId="33120" xr:uid="{00000000-0005-0000-0000-000060810000}"/>
    <cellStyle name="Normal 5 10 2 6 2 7" xfId="33121" xr:uid="{00000000-0005-0000-0000-000061810000}"/>
    <cellStyle name="Normal 5 10 2 6 2 8" xfId="33122" xr:uid="{00000000-0005-0000-0000-000062810000}"/>
    <cellStyle name="Normal 5 10 2 6 2 9" xfId="33123" xr:uid="{00000000-0005-0000-0000-000063810000}"/>
    <cellStyle name="Normal 5 10 2 6 3" xfId="33124" xr:uid="{00000000-0005-0000-0000-000064810000}"/>
    <cellStyle name="Normal 5 10 2 6 3 10" xfId="33125" xr:uid="{00000000-0005-0000-0000-000065810000}"/>
    <cellStyle name="Normal 5 10 2 6 3 2" xfId="33126" xr:uid="{00000000-0005-0000-0000-000066810000}"/>
    <cellStyle name="Normal 5 10 2 6 3 3" xfId="33127" xr:uid="{00000000-0005-0000-0000-000067810000}"/>
    <cellStyle name="Normal 5 10 2 6 3 4" xfId="33128" xr:uid="{00000000-0005-0000-0000-000068810000}"/>
    <cellStyle name="Normal 5 10 2 6 3 5" xfId="33129" xr:uid="{00000000-0005-0000-0000-000069810000}"/>
    <cellStyle name="Normal 5 10 2 6 3 6" xfId="33130" xr:uid="{00000000-0005-0000-0000-00006A810000}"/>
    <cellStyle name="Normal 5 10 2 6 3 7" xfId="33131" xr:uid="{00000000-0005-0000-0000-00006B810000}"/>
    <cellStyle name="Normal 5 10 2 6 3 8" xfId="33132" xr:uid="{00000000-0005-0000-0000-00006C810000}"/>
    <cellStyle name="Normal 5 10 2 6 3 9" xfId="33133" xr:uid="{00000000-0005-0000-0000-00006D810000}"/>
    <cellStyle name="Normal 5 10 2 6 4" xfId="33134" xr:uid="{00000000-0005-0000-0000-00006E810000}"/>
    <cellStyle name="Normal 5 10 2 6 4 10" xfId="33135" xr:uid="{00000000-0005-0000-0000-00006F810000}"/>
    <cellStyle name="Normal 5 10 2 6 4 2" xfId="33136" xr:uid="{00000000-0005-0000-0000-000070810000}"/>
    <cellStyle name="Normal 5 10 2 6 4 3" xfId="33137" xr:uid="{00000000-0005-0000-0000-000071810000}"/>
    <cellStyle name="Normal 5 10 2 6 4 4" xfId="33138" xr:uid="{00000000-0005-0000-0000-000072810000}"/>
    <cellStyle name="Normal 5 10 2 6 4 5" xfId="33139" xr:uid="{00000000-0005-0000-0000-000073810000}"/>
    <cellStyle name="Normal 5 10 2 6 4 6" xfId="33140" xr:uid="{00000000-0005-0000-0000-000074810000}"/>
    <cellStyle name="Normal 5 10 2 6 4 7" xfId="33141" xr:uid="{00000000-0005-0000-0000-000075810000}"/>
    <cellStyle name="Normal 5 10 2 6 4 8" xfId="33142" xr:uid="{00000000-0005-0000-0000-000076810000}"/>
    <cellStyle name="Normal 5 10 2 6 4 9" xfId="33143" xr:uid="{00000000-0005-0000-0000-000077810000}"/>
    <cellStyle name="Normal 5 10 2 6 5" xfId="33144" xr:uid="{00000000-0005-0000-0000-000078810000}"/>
    <cellStyle name="Normal 5 10 2 6 5 10" xfId="33145" xr:uid="{00000000-0005-0000-0000-000079810000}"/>
    <cellStyle name="Normal 5 10 2 6 5 2" xfId="33146" xr:uid="{00000000-0005-0000-0000-00007A810000}"/>
    <cellStyle name="Normal 5 10 2 6 5 3" xfId="33147" xr:uid="{00000000-0005-0000-0000-00007B810000}"/>
    <cellStyle name="Normal 5 10 2 6 5 4" xfId="33148" xr:uid="{00000000-0005-0000-0000-00007C810000}"/>
    <cellStyle name="Normal 5 10 2 6 5 5" xfId="33149" xr:uid="{00000000-0005-0000-0000-00007D810000}"/>
    <cellStyle name="Normal 5 10 2 6 5 6" xfId="33150" xr:uid="{00000000-0005-0000-0000-00007E810000}"/>
    <cellStyle name="Normal 5 10 2 6 5 7" xfId="33151" xr:uid="{00000000-0005-0000-0000-00007F810000}"/>
    <cellStyle name="Normal 5 10 2 6 5 8" xfId="33152" xr:uid="{00000000-0005-0000-0000-000080810000}"/>
    <cellStyle name="Normal 5 10 2 6 5 9" xfId="33153" xr:uid="{00000000-0005-0000-0000-000081810000}"/>
    <cellStyle name="Normal 5 10 2 6 6" xfId="33154" xr:uid="{00000000-0005-0000-0000-000082810000}"/>
    <cellStyle name="Normal 5 10 2 6 7" xfId="33155" xr:uid="{00000000-0005-0000-0000-000083810000}"/>
    <cellStyle name="Normal 5 10 2 6 8" xfId="33156" xr:uid="{00000000-0005-0000-0000-000084810000}"/>
    <cellStyle name="Normal 5 10 2 6 9" xfId="33157" xr:uid="{00000000-0005-0000-0000-000085810000}"/>
    <cellStyle name="Normal 5 10 2 7" xfId="33158" xr:uid="{00000000-0005-0000-0000-000086810000}"/>
    <cellStyle name="Normal 5 10 2 7 10" xfId="33159" xr:uid="{00000000-0005-0000-0000-000087810000}"/>
    <cellStyle name="Normal 5 10 2 7 11" xfId="33160" xr:uid="{00000000-0005-0000-0000-000088810000}"/>
    <cellStyle name="Normal 5 10 2 7 12" xfId="33161" xr:uid="{00000000-0005-0000-0000-000089810000}"/>
    <cellStyle name="Normal 5 10 2 7 13" xfId="33162" xr:uid="{00000000-0005-0000-0000-00008A810000}"/>
    <cellStyle name="Normal 5 10 2 7 14" xfId="33163" xr:uid="{00000000-0005-0000-0000-00008B810000}"/>
    <cellStyle name="Normal 5 10 2 7 2" xfId="33164" xr:uid="{00000000-0005-0000-0000-00008C810000}"/>
    <cellStyle name="Normal 5 10 2 7 2 10" xfId="33165" xr:uid="{00000000-0005-0000-0000-00008D810000}"/>
    <cellStyle name="Normal 5 10 2 7 2 2" xfId="33166" xr:uid="{00000000-0005-0000-0000-00008E810000}"/>
    <cellStyle name="Normal 5 10 2 7 2 3" xfId="33167" xr:uid="{00000000-0005-0000-0000-00008F810000}"/>
    <cellStyle name="Normal 5 10 2 7 2 4" xfId="33168" xr:uid="{00000000-0005-0000-0000-000090810000}"/>
    <cellStyle name="Normal 5 10 2 7 2 5" xfId="33169" xr:uid="{00000000-0005-0000-0000-000091810000}"/>
    <cellStyle name="Normal 5 10 2 7 2 6" xfId="33170" xr:uid="{00000000-0005-0000-0000-000092810000}"/>
    <cellStyle name="Normal 5 10 2 7 2 7" xfId="33171" xr:uid="{00000000-0005-0000-0000-000093810000}"/>
    <cellStyle name="Normal 5 10 2 7 2 8" xfId="33172" xr:uid="{00000000-0005-0000-0000-000094810000}"/>
    <cellStyle name="Normal 5 10 2 7 2 9" xfId="33173" xr:uid="{00000000-0005-0000-0000-000095810000}"/>
    <cellStyle name="Normal 5 10 2 7 3" xfId="33174" xr:uid="{00000000-0005-0000-0000-000096810000}"/>
    <cellStyle name="Normal 5 10 2 7 3 10" xfId="33175" xr:uid="{00000000-0005-0000-0000-000097810000}"/>
    <cellStyle name="Normal 5 10 2 7 3 2" xfId="33176" xr:uid="{00000000-0005-0000-0000-000098810000}"/>
    <cellStyle name="Normal 5 10 2 7 3 3" xfId="33177" xr:uid="{00000000-0005-0000-0000-000099810000}"/>
    <cellStyle name="Normal 5 10 2 7 3 4" xfId="33178" xr:uid="{00000000-0005-0000-0000-00009A810000}"/>
    <cellStyle name="Normal 5 10 2 7 3 5" xfId="33179" xr:uid="{00000000-0005-0000-0000-00009B810000}"/>
    <cellStyle name="Normal 5 10 2 7 3 6" xfId="33180" xr:uid="{00000000-0005-0000-0000-00009C810000}"/>
    <cellStyle name="Normal 5 10 2 7 3 7" xfId="33181" xr:uid="{00000000-0005-0000-0000-00009D810000}"/>
    <cellStyle name="Normal 5 10 2 7 3 8" xfId="33182" xr:uid="{00000000-0005-0000-0000-00009E810000}"/>
    <cellStyle name="Normal 5 10 2 7 3 9" xfId="33183" xr:uid="{00000000-0005-0000-0000-00009F810000}"/>
    <cellStyle name="Normal 5 10 2 7 4" xfId="33184" xr:uid="{00000000-0005-0000-0000-0000A0810000}"/>
    <cellStyle name="Normal 5 10 2 7 4 10" xfId="33185" xr:uid="{00000000-0005-0000-0000-0000A1810000}"/>
    <cellStyle name="Normal 5 10 2 7 4 2" xfId="33186" xr:uid="{00000000-0005-0000-0000-0000A2810000}"/>
    <cellStyle name="Normal 5 10 2 7 4 3" xfId="33187" xr:uid="{00000000-0005-0000-0000-0000A3810000}"/>
    <cellStyle name="Normal 5 10 2 7 4 4" xfId="33188" xr:uid="{00000000-0005-0000-0000-0000A4810000}"/>
    <cellStyle name="Normal 5 10 2 7 4 5" xfId="33189" xr:uid="{00000000-0005-0000-0000-0000A5810000}"/>
    <cellStyle name="Normal 5 10 2 7 4 6" xfId="33190" xr:uid="{00000000-0005-0000-0000-0000A6810000}"/>
    <cellStyle name="Normal 5 10 2 7 4 7" xfId="33191" xr:uid="{00000000-0005-0000-0000-0000A7810000}"/>
    <cellStyle name="Normal 5 10 2 7 4 8" xfId="33192" xr:uid="{00000000-0005-0000-0000-0000A8810000}"/>
    <cellStyle name="Normal 5 10 2 7 4 9" xfId="33193" xr:uid="{00000000-0005-0000-0000-0000A9810000}"/>
    <cellStyle name="Normal 5 10 2 7 5" xfId="33194" xr:uid="{00000000-0005-0000-0000-0000AA810000}"/>
    <cellStyle name="Normal 5 10 2 7 5 10" xfId="33195" xr:uid="{00000000-0005-0000-0000-0000AB810000}"/>
    <cellStyle name="Normal 5 10 2 7 5 2" xfId="33196" xr:uid="{00000000-0005-0000-0000-0000AC810000}"/>
    <cellStyle name="Normal 5 10 2 7 5 3" xfId="33197" xr:uid="{00000000-0005-0000-0000-0000AD810000}"/>
    <cellStyle name="Normal 5 10 2 7 5 4" xfId="33198" xr:uid="{00000000-0005-0000-0000-0000AE810000}"/>
    <cellStyle name="Normal 5 10 2 7 5 5" xfId="33199" xr:uid="{00000000-0005-0000-0000-0000AF810000}"/>
    <cellStyle name="Normal 5 10 2 7 5 6" xfId="33200" xr:uid="{00000000-0005-0000-0000-0000B0810000}"/>
    <cellStyle name="Normal 5 10 2 7 5 7" xfId="33201" xr:uid="{00000000-0005-0000-0000-0000B1810000}"/>
    <cellStyle name="Normal 5 10 2 7 5 8" xfId="33202" xr:uid="{00000000-0005-0000-0000-0000B2810000}"/>
    <cellStyle name="Normal 5 10 2 7 5 9" xfId="33203" xr:uid="{00000000-0005-0000-0000-0000B3810000}"/>
    <cellStyle name="Normal 5 10 2 7 6" xfId="33204" xr:uid="{00000000-0005-0000-0000-0000B4810000}"/>
    <cellStyle name="Normal 5 10 2 7 7" xfId="33205" xr:uid="{00000000-0005-0000-0000-0000B5810000}"/>
    <cellStyle name="Normal 5 10 2 7 8" xfId="33206" xr:uid="{00000000-0005-0000-0000-0000B6810000}"/>
    <cellStyle name="Normal 5 10 2 7 9" xfId="33207" xr:uid="{00000000-0005-0000-0000-0000B7810000}"/>
    <cellStyle name="Normal 5 10 2 8" xfId="33208" xr:uid="{00000000-0005-0000-0000-0000B8810000}"/>
    <cellStyle name="Normal 5 10 2 8 10" xfId="33209" xr:uid="{00000000-0005-0000-0000-0000B9810000}"/>
    <cellStyle name="Normal 5 10 2 8 11" xfId="33210" xr:uid="{00000000-0005-0000-0000-0000BA810000}"/>
    <cellStyle name="Normal 5 10 2 8 12" xfId="33211" xr:uid="{00000000-0005-0000-0000-0000BB810000}"/>
    <cellStyle name="Normal 5 10 2 8 13" xfId="33212" xr:uid="{00000000-0005-0000-0000-0000BC810000}"/>
    <cellStyle name="Normal 5 10 2 8 14" xfId="33213" xr:uid="{00000000-0005-0000-0000-0000BD810000}"/>
    <cellStyle name="Normal 5 10 2 8 2" xfId="33214" xr:uid="{00000000-0005-0000-0000-0000BE810000}"/>
    <cellStyle name="Normal 5 10 2 8 2 10" xfId="33215" xr:uid="{00000000-0005-0000-0000-0000BF810000}"/>
    <cellStyle name="Normal 5 10 2 8 2 2" xfId="33216" xr:uid="{00000000-0005-0000-0000-0000C0810000}"/>
    <cellStyle name="Normal 5 10 2 8 2 3" xfId="33217" xr:uid="{00000000-0005-0000-0000-0000C1810000}"/>
    <cellStyle name="Normal 5 10 2 8 2 4" xfId="33218" xr:uid="{00000000-0005-0000-0000-0000C2810000}"/>
    <cellStyle name="Normal 5 10 2 8 2 5" xfId="33219" xr:uid="{00000000-0005-0000-0000-0000C3810000}"/>
    <cellStyle name="Normal 5 10 2 8 2 6" xfId="33220" xr:uid="{00000000-0005-0000-0000-0000C4810000}"/>
    <cellStyle name="Normal 5 10 2 8 2 7" xfId="33221" xr:uid="{00000000-0005-0000-0000-0000C5810000}"/>
    <cellStyle name="Normal 5 10 2 8 2 8" xfId="33222" xr:uid="{00000000-0005-0000-0000-0000C6810000}"/>
    <cellStyle name="Normal 5 10 2 8 2 9" xfId="33223" xr:uid="{00000000-0005-0000-0000-0000C7810000}"/>
    <cellStyle name="Normal 5 10 2 8 3" xfId="33224" xr:uid="{00000000-0005-0000-0000-0000C8810000}"/>
    <cellStyle name="Normal 5 10 2 8 3 10" xfId="33225" xr:uid="{00000000-0005-0000-0000-0000C9810000}"/>
    <cellStyle name="Normal 5 10 2 8 3 2" xfId="33226" xr:uid="{00000000-0005-0000-0000-0000CA810000}"/>
    <cellStyle name="Normal 5 10 2 8 3 3" xfId="33227" xr:uid="{00000000-0005-0000-0000-0000CB810000}"/>
    <cellStyle name="Normal 5 10 2 8 3 4" xfId="33228" xr:uid="{00000000-0005-0000-0000-0000CC810000}"/>
    <cellStyle name="Normal 5 10 2 8 3 5" xfId="33229" xr:uid="{00000000-0005-0000-0000-0000CD810000}"/>
    <cellStyle name="Normal 5 10 2 8 3 6" xfId="33230" xr:uid="{00000000-0005-0000-0000-0000CE810000}"/>
    <cellStyle name="Normal 5 10 2 8 3 7" xfId="33231" xr:uid="{00000000-0005-0000-0000-0000CF810000}"/>
    <cellStyle name="Normal 5 10 2 8 3 8" xfId="33232" xr:uid="{00000000-0005-0000-0000-0000D0810000}"/>
    <cellStyle name="Normal 5 10 2 8 3 9" xfId="33233" xr:uid="{00000000-0005-0000-0000-0000D1810000}"/>
    <cellStyle name="Normal 5 10 2 8 4" xfId="33234" xr:uid="{00000000-0005-0000-0000-0000D2810000}"/>
    <cellStyle name="Normal 5 10 2 8 4 10" xfId="33235" xr:uid="{00000000-0005-0000-0000-0000D3810000}"/>
    <cellStyle name="Normal 5 10 2 8 4 2" xfId="33236" xr:uid="{00000000-0005-0000-0000-0000D4810000}"/>
    <cellStyle name="Normal 5 10 2 8 4 3" xfId="33237" xr:uid="{00000000-0005-0000-0000-0000D5810000}"/>
    <cellStyle name="Normal 5 10 2 8 4 4" xfId="33238" xr:uid="{00000000-0005-0000-0000-0000D6810000}"/>
    <cellStyle name="Normal 5 10 2 8 4 5" xfId="33239" xr:uid="{00000000-0005-0000-0000-0000D7810000}"/>
    <cellStyle name="Normal 5 10 2 8 4 6" xfId="33240" xr:uid="{00000000-0005-0000-0000-0000D8810000}"/>
    <cellStyle name="Normal 5 10 2 8 4 7" xfId="33241" xr:uid="{00000000-0005-0000-0000-0000D9810000}"/>
    <cellStyle name="Normal 5 10 2 8 4 8" xfId="33242" xr:uid="{00000000-0005-0000-0000-0000DA810000}"/>
    <cellStyle name="Normal 5 10 2 8 4 9" xfId="33243" xr:uid="{00000000-0005-0000-0000-0000DB810000}"/>
    <cellStyle name="Normal 5 10 2 8 5" xfId="33244" xr:uid="{00000000-0005-0000-0000-0000DC810000}"/>
    <cellStyle name="Normal 5 10 2 8 5 10" xfId="33245" xr:uid="{00000000-0005-0000-0000-0000DD810000}"/>
    <cellStyle name="Normal 5 10 2 8 5 2" xfId="33246" xr:uid="{00000000-0005-0000-0000-0000DE810000}"/>
    <cellStyle name="Normal 5 10 2 8 5 3" xfId="33247" xr:uid="{00000000-0005-0000-0000-0000DF810000}"/>
    <cellStyle name="Normal 5 10 2 8 5 4" xfId="33248" xr:uid="{00000000-0005-0000-0000-0000E0810000}"/>
    <cellStyle name="Normal 5 10 2 8 5 5" xfId="33249" xr:uid="{00000000-0005-0000-0000-0000E1810000}"/>
    <cellStyle name="Normal 5 10 2 8 5 6" xfId="33250" xr:uid="{00000000-0005-0000-0000-0000E2810000}"/>
    <cellStyle name="Normal 5 10 2 8 5 7" xfId="33251" xr:uid="{00000000-0005-0000-0000-0000E3810000}"/>
    <cellStyle name="Normal 5 10 2 8 5 8" xfId="33252" xr:uid="{00000000-0005-0000-0000-0000E4810000}"/>
    <cellStyle name="Normal 5 10 2 8 5 9" xfId="33253" xr:uid="{00000000-0005-0000-0000-0000E5810000}"/>
    <cellStyle name="Normal 5 10 2 8 6" xfId="33254" xr:uid="{00000000-0005-0000-0000-0000E6810000}"/>
    <cellStyle name="Normal 5 10 2 8 7" xfId="33255" xr:uid="{00000000-0005-0000-0000-0000E7810000}"/>
    <cellStyle name="Normal 5 10 2 8 8" xfId="33256" xr:uid="{00000000-0005-0000-0000-0000E8810000}"/>
    <cellStyle name="Normal 5 10 2 8 9" xfId="33257" xr:uid="{00000000-0005-0000-0000-0000E9810000}"/>
    <cellStyle name="Normal 5 10 2 9" xfId="33258" xr:uid="{00000000-0005-0000-0000-0000EA810000}"/>
    <cellStyle name="Normal 5 10 2 9 10" xfId="33259" xr:uid="{00000000-0005-0000-0000-0000EB810000}"/>
    <cellStyle name="Normal 5 10 2 9 11" xfId="33260" xr:uid="{00000000-0005-0000-0000-0000EC810000}"/>
    <cellStyle name="Normal 5 10 2 9 12" xfId="33261" xr:uid="{00000000-0005-0000-0000-0000ED810000}"/>
    <cellStyle name="Normal 5 10 2 9 13" xfId="33262" xr:uid="{00000000-0005-0000-0000-0000EE810000}"/>
    <cellStyle name="Normal 5 10 2 9 14" xfId="33263" xr:uid="{00000000-0005-0000-0000-0000EF810000}"/>
    <cellStyle name="Normal 5 10 2 9 2" xfId="33264" xr:uid="{00000000-0005-0000-0000-0000F0810000}"/>
    <cellStyle name="Normal 5 10 2 9 2 10" xfId="33265" xr:uid="{00000000-0005-0000-0000-0000F1810000}"/>
    <cellStyle name="Normal 5 10 2 9 2 2" xfId="33266" xr:uid="{00000000-0005-0000-0000-0000F2810000}"/>
    <cellStyle name="Normal 5 10 2 9 2 3" xfId="33267" xr:uid="{00000000-0005-0000-0000-0000F3810000}"/>
    <cellStyle name="Normal 5 10 2 9 2 4" xfId="33268" xr:uid="{00000000-0005-0000-0000-0000F4810000}"/>
    <cellStyle name="Normal 5 10 2 9 2 5" xfId="33269" xr:uid="{00000000-0005-0000-0000-0000F5810000}"/>
    <cellStyle name="Normal 5 10 2 9 2 6" xfId="33270" xr:uid="{00000000-0005-0000-0000-0000F6810000}"/>
    <cellStyle name="Normal 5 10 2 9 2 7" xfId="33271" xr:uid="{00000000-0005-0000-0000-0000F7810000}"/>
    <cellStyle name="Normal 5 10 2 9 2 8" xfId="33272" xr:uid="{00000000-0005-0000-0000-0000F8810000}"/>
    <cellStyle name="Normal 5 10 2 9 2 9" xfId="33273" xr:uid="{00000000-0005-0000-0000-0000F9810000}"/>
    <cellStyle name="Normal 5 10 2 9 3" xfId="33274" xr:uid="{00000000-0005-0000-0000-0000FA810000}"/>
    <cellStyle name="Normal 5 10 2 9 3 10" xfId="33275" xr:uid="{00000000-0005-0000-0000-0000FB810000}"/>
    <cellStyle name="Normal 5 10 2 9 3 2" xfId="33276" xr:uid="{00000000-0005-0000-0000-0000FC810000}"/>
    <cellStyle name="Normal 5 10 2 9 3 3" xfId="33277" xr:uid="{00000000-0005-0000-0000-0000FD810000}"/>
    <cellStyle name="Normal 5 10 2 9 3 4" xfId="33278" xr:uid="{00000000-0005-0000-0000-0000FE810000}"/>
    <cellStyle name="Normal 5 10 2 9 3 5" xfId="33279" xr:uid="{00000000-0005-0000-0000-0000FF810000}"/>
    <cellStyle name="Normal 5 10 2 9 3 6" xfId="33280" xr:uid="{00000000-0005-0000-0000-000000820000}"/>
    <cellStyle name="Normal 5 10 2 9 3 7" xfId="33281" xr:uid="{00000000-0005-0000-0000-000001820000}"/>
    <cellStyle name="Normal 5 10 2 9 3 8" xfId="33282" xr:uid="{00000000-0005-0000-0000-000002820000}"/>
    <cellStyle name="Normal 5 10 2 9 3 9" xfId="33283" xr:uid="{00000000-0005-0000-0000-000003820000}"/>
    <cellStyle name="Normal 5 10 2 9 4" xfId="33284" xr:uid="{00000000-0005-0000-0000-000004820000}"/>
    <cellStyle name="Normal 5 10 2 9 4 10" xfId="33285" xr:uid="{00000000-0005-0000-0000-000005820000}"/>
    <cellStyle name="Normal 5 10 2 9 4 2" xfId="33286" xr:uid="{00000000-0005-0000-0000-000006820000}"/>
    <cellStyle name="Normal 5 10 2 9 4 3" xfId="33287" xr:uid="{00000000-0005-0000-0000-000007820000}"/>
    <cellStyle name="Normal 5 10 2 9 4 4" xfId="33288" xr:uid="{00000000-0005-0000-0000-000008820000}"/>
    <cellStyle name="Normal 5 10 2 9 4 5" xfId="33289" xr:uid="{00000000-0005-0000-0000-000009820000}"/>
    <cellStyle name="Normal 5 10 2 9 4 6" xfId="33290" xr:uid="{00000000-0005-0000-0000-00000A820000}"/>
    <cellStyle name="Normal 5 10 2 9 4 7" xfId="33291" xr:uid="{00000000-0005-0000-0000-00000B820000}"/>
    <cellStyle name="Normal 5 10 2 9 4 8" xfId="33292" xr:uid="{00000000-0005-0000-0000-00000C820000}"/>
    <cellStyle name="Normal 5 10 2 9 4 9" xfId="33293" xr:uid="{00000000-0005-0000-0000-00000D820000}"/>
    <cellStyle name="Normal 5 10 2 9 5" xfId="33294" xr:uid="{00000000-0005-0000-0000-00000E820000}"/>
    <cellStyle name="Normal 5 10 2 9 5 10" xfId="33295" xr:uid="{00000000-0005-0000-0000-00000F820000}"/>
    <cellStyle name="Normal 5 10 2 9 5 2" xfId="33296" xr:uid="{00000000-0005-0000-0000-000010820000}"/>
    <cellStyle name="Normal 5 10 2 9 5 3" xfId="33297" xr:uid="{00000000-0005-0000-0000-000011820000}"/>
    <cellStyle name="Normal 5 10 2 9 5 4" xfId="33298" xr:uid="{00000000-0005-0000-0000-000012820000}"/>
    <cellStyle name="Normal 5 10 2 9 5 5" xfId="33299" xr:uid="{00000000-0005-0000-0000-000013820000}"/>
    <cellStyle name="Normal 5 10 2 9 5 6" xfId="33300" xr:uid="{00000000-0005-0000-0000-000014820000}"/>
    <cellStyle name="Normal 5 10 2 9 5 7" xfId="33301" xr:uid="{00000000-0005-0000-0000-000015820000}"/>
    <cellStyle name="Normal 5 10 2 9 5 8" xfId="33302" xr:uid="{00000000-0005-0000-0000-000016820000}"/>
    <cellStyle name="Normal 5 10 2 9 5 9" xfId="33303" xr:uid="{00000000-0005-0000-0000-000017820000}"/>
    <cellStyle name="Normal 5 10 2 9 6" xfId="33304" xr:uid="{00000000-0005-0000-0000-000018820000}"/>
    <cellStyle name="Normal 5 10 2 9 7" xfId="33305" xr:uid="{00000000-0005-0000-0000-000019820000}"/>
    <cellStyle name="Normal 5 10 2 9 8" xfId="33306" xr:uid="{00000000-0005-0000-0000-00001A820000}"/>
    <cellStyle name="Normal 5 10 2 9 9" xfId="33307" xr:uid="{00000000-0005-0000-0000-00001B820000}"/>
    <cellStyle name="Normal 5 10 20" xfId="33308" xr:uid="{00000000-0005-0000-0000-00001C820000}"/>
    <cellStyle name="Normal 5 10 20 10" xfId="33309" xr:uid="{00000000-0005-0000-0000-00001D820000}"/>
    <cellStyle name="Normal 5 10 20 11" xfId="33310" xr:uid="{00000000-0005-0000-0000-00001E820000}"/>
    <cellStyle name="Normal 5 10 20 12" xfId="33311" xr:uid="{00000000-0005-0000-0000-00001F820000}"/>
    <cellStyle name="Normal 5 10 20 13" xfId="33312" xr:uid="{00000000-0005-0000-0000-000020820000}"/>
    <cellStyle name="Normal 5 10 20 14" xfId="33313" xr:uid="{00000000-0005-0000-0000-000021820000}"/>
    <cellStyle name="Normal 5 10 20 2" xfId="33314" xr:uid="{00000000-0005-0000-0000-000022820000}"/>
    <cellStyle name="Normal 5 10 20 2 10" xfId="33315" xr:uid="{00000000-0005-0000-0000-000023820000}"/>
    <cellStyle name="Normal 5 10 20 2 2" xfId="33316" xr:uid="{00000000-0005-0000-0000-000024820000}"/>
    <cellStyle name="Normal 5 10 20 2 3" xfId="33317" xr:uid="{00000000-0005-0000-0000-000025820000}"/>
    <cellStyle name="Normal 5 10 20 2 4" xfId="33318" xr:uid="{00000000-0005-0000-0000-000026820000}"/>
    <cellStyle name="Normal 5 10 20 2 5" xfId="33319" xr:uid="{00000000-0005-0000-0000-000027820000}"/>
    <cellStyle name="Normal 5 10 20 2 6" xfId="33320" xr:uid="{00000000-0005-0000-0000-000028820000}"/>
    <cellStyle name="Normal 5 10 20 2 7" xfId="33321" xr:uid="{00000000-0005-0000-0000-000029820000}"/>
    <cellStyle name="Normal 5 10 20 2 8" xfId="33322" xr:uid="{00000000-0005-0000-0000-00002A820000}"/>
    <cellStyle name="Normal 5 10 20 2 9" xfId="33323" xr:uid="{00000000-0005-0000-0000-00002B820000}"/>
    <cellStyle name="Normal 5 10 20 3" xfId="33324" xr:uid="{00000000-0005-0000-0000-00002C820000}"/>
    <cellStyle name="Normal 5 10 20 3 10" xfId="33325" xr:uid="{00000000-0005-0000-0000-00002D820000}"/>
    <cellStyle name="Normal 5 10 20 3 2" xfId="33326" xr:uid="{00000000-0005-0000-0000-00002E820000}"/>
    <cellStyle name="Normal 5 10 20 3 3" xfId="33327" xr:uid="{00000000-0005-0000-0000-00002F820000}"/>
    <cellStyle name="Normal 5 10 20 3 4" xfId="33328" xr:uid="{00000000-0005-0000-0000-000030820000}"/>
    <cellStyle name="Normal 5 10 20 3 5" xfId="33329" xr:uid="{00000000-0005-0000-0000-000031820000}"/>
    <cellStyle name="Normal 5 10 20 3 6" xfId="33330" xr:uid="{00000000-0005-0000-0000-000032820000}"/>
    <cellStyle name="Normal 5 10 20 3 7" xfId="33331" xr:uid="{00000000-0005-0000-0000-000033820000}"/>
    <cellStyle name="Normal 5 10 20 3 8" xfId="33332" xr:uid="{00000000-0005-0000-0000-000034820000}"/>
    <cellStyle name="Normal 5 10 20 3 9" xfId="33333" xr:uid="{00000000-0005-0000-0000-000035820000}"/>
    <cellStyle name="Normal 5 10 20 4" xfId="33334" xr:uid="{00000000-0005-0000-0000-000036820000}"/>
    <cellStyle name="Normal 5 10 20 4 10" xfId="33335" xr:uid="{00000000-0005-0000-0000-000037820000}"/>
    <cellStyle name="Normal 5 10 20 4 2" xfId="33336" xr:uid="{00000000-0005-0000-0000-000038820000}"/>
    <cellStyle name="Normal 5 10 20 4 3" xfId="33337" xr:uid="{00000000-0005-0000-0000-000039820000}"/>
    <cellStyle name="Normal 5 10 20 4 4" xfId="33338" xr:uid="{00000000-0005-0000-0000-00003A820000}"/>
    <cellStyle name="Normal 5 10 20 4 5" xfId="33339" xr:uid="{00000000-0005-0000-0000-00003B820000}"/>
    <cellStyle name="Normal 5 10 20 4 6" xfId="33340" xr:uid="{00000000-0005-0000-0000-00003C820000}"/>
    <cellStyle name="Normal 5 10 20 4 7" xfId="33341" xr:uid="{00000000-0005-0000-0000-00003D820000}"/>
    <cellStyle name="Normal 5 10 20 4 8" xfId="33342" xr:uid="{00000000-0005-0000-0000-00003E820000}"/>
    <cellStyle name="Normal 5 10 20 4 9" xfId="33343" xr:uid="{00000000-0005-0000-0000-00003F820000}"/>
    <cellStyle name="Normal 5 10 20 5" xfId="33344" xr:uid="{00000000-0005-0000-0000-000040820000}"/>
    <cellStyle name="Normal 5 10 20 5 10" xfId="33345" xr:uid="{00000000-0005-0000-0000-000041820000}"/>
    <cellStyle name="Normal 5 10 20 5 2" xfId="33346" xr:uid="{00000000-0005-0000-0000-000042820000}"/>
    <cellStyle name="Normal 5 10 20 5 3" xfId="33347" xr:uid="{00000000-0005-0000-0000-000043820000}"/>
    <cellStyle name="Normal 5 10 20 5 4" xfId="33348" xr:uid="{00000000-0005-0000-0000-000044820000}"/>
    <cellStyle name="Normal 5 10 20 5 5" xfId="33349" xr:uid="{00000000-0005-0000-0000-000045820000}"/>
    <cellStyle name="Normal 5 10 20 5 6" xfId="33350" xr:uid="{00000000-0005-0000-0000-000046820000}"/>
    <cellStyle name="Normal 5 10 20 5 7" xfId="33351" xr:uid="{00000000-0005-0000-0000-000047820000}"/>
    <cellStyle name="Normal 5 10 20 5 8" xfId="33352" xr:uid="{00000000-0005-0000-0000-000048820000}"/>
    <cellStyle name="Normal 5 10 20 5 9" xfId="33353" xr:uid="{00000000-0005-0000-0000-000049820000}"/>
    <cellStyle name="Normal 5 10 20 6" xfId="33354" xr:uid="{00000000-0005-0000-0000-00004A820000}"/>
    <cellStyle name="Normal 5 10 20 7" xfId="33355" xr:uid="{00000000-0005-0000-0000-00004B820000}"/>
    <cellStyle name="Normal 5 10 20 8" xfId="33356" xr:uid="{00000000-0005-0000-0000-00004C820000}"/>
    <cellStyle name="Normal 5 10 20 9" xfId="33357" xr:uid="{00000000-0005-0000-0000-00004D820000}"/>
    <cellStyle name="Normal 5 10 21" xfId="33358" xr:uid="{00000000-0005-0000-0000-00004E820000}"/>
    <cellStyle name="Normal 5 10 21 10" xfId="33359" xr:uid="{00000000-0005-0000-0000-00004F820000}"/>
    <cellStyle name="Normal 5 10 21 11" xfId="33360" xr:uid="{00000000-0005-0000-0000-000050820000}"/>
    <cellStyle name="Normal 5 10 21 12" xfId="33361" xr:uid="{00000000-0005-0000-0000-000051820000}"/>
    <cellStyle name="Normal 5 10 21 13" xfId="33362" xr:uid="{00000000-0005-0000-0000-000052820000}"/>
    <cellStyle name="Normal 5 10 21 14" xfId="33363" xr:uid="{00000000-0005-0000-0000-000053820000}"/>
    <cellStyle name="Normal 5 10 21 2" xfId="33364" xr:uid="{00000000-0005-0000-0000-000054820000}"/>
    <cellStyle name="Normal 5 10 21 2 10" xfId="33365" xr:uid="{00000000-0005-0000-0000-000055820000}"/>
    <cellStyle name="Normal 5 10 21 2 2" xfId="33366" xr:uid="{00000000-0005-0000-0000-000056820000}"/>
    <cellStyle name="Normal 5 10 21 2 3" xfId="33367" xr:uid="{00000000-0005-0000-0000-000057820000}"/>
    <cellStyle name="Normal 5 10 21 2 4" xfId="33368" xr:uid="{00000000-0005-0000-0000-000058820000}"/>
    <cellStyle name="Normal 5 10 21 2 5" xfId="33369" xr:uid="{00000000-0005-0000-0000-000059820000}"/>
    <cellStyle name="Normal 5 10 21 2 6" xfId="33370" xr:uid="{00000000-0005-0000-0000-00005A820000}"/>
    <cellStyle name="Normal 5 10 21 2 7" xfId="33371" xr:uid="{00000000-0005-0000-0000-00005B820000}"/>
    <cellStyle name="Normal 5 10 21 2 8" xfId="33372" xr:uid="{00000000-0005-0000-0000-00005C820000}"/>
    <cellStyle name="Normal 5 10 21 2 9" xfId="33373" xr:uid="{00000000-0005-0000-0000-00005D820000}"/>
    <cellStyle name="Normal 5 10 21 3" xfId="33374" xr:uid="{00000000-0005-0000-0000-00005E820000}"/>
    <cellStyle name="Normal 5 10 21 3 10" xfId="33375" xr:uid="{00000000-0005-0000-0000-00005F820000}"/>
    <cellStyle name="Normal 5 10 21 3 2" xfId="33376" xr:uid="{00000000-0005-0000-0000-000060820000}"/>
    <cellStyle name="Normal 5 10 21 3 3" xfId="33377" xr:uid="{00000000-0005-0000-0000-000061820000}"/>
    <cellStyle name="Normal 5 10 21 3 4" xfId="33378" xr:uid="{00000000-0005-0000-0000-000062820000}"/>
    <cellStyle name="Normal 5 10 21 3 5" xfId="33379" xr:uid="{00000000-0005-0000-0000-000063820000}"/>
    <cellStyle name="Normal 5 10 21 3 6" xfId="33380" xr:uid="{00000000-0005-0000-0000-000064820000}"/>
    <cellStyle name="Normal 5 10 21 3 7" xfId="33381" xr:uid="{00000000-0005-0000-0000-000065820000}"/>
    <cellStyle name="Normal 5 10 21 3 8" xfId="33382" xr:uid="{00000000-0005-0000-0000-000066820000}"/>
    <cellStyle name="Normal 5 10 21 3 9" xfId="33383" xr:uid="{00000000-0005-0000-0000-000067820000}"/>
    <cellStyle name="Normal 5 10 21 4" xfId="33384" xr:uid="{00000000-0005-0000-0000-000068820000}"/>
    <cellStyle name="Normal 5 10 21 4 10" xfId="33385" xr:uid="{00000000-0005-0000-0000-000069820000}"/>
    <cellStyle name="Normal 5 10 21 4 2" xfId="33386" xr:uid="{00000000-0005-0000-0000-00006A820000}"/>
    <cellStyle name="Normal 5 10 21 4 3" xfId="33387" xr:uid="{00000000-0005-0000-0000-00006B820000}"/>
    <cellStyle name="Normal 5 10 21 4 4" xfId="33388" xr:uid="{00000000-0005-0000-0000-00006C820000}"/>
    <cellStyle name="Normal 5 10 21 4 5" xfId="33389" xr:uid="{00000000-0005-0000-0000-00006D820000}"/>
    <cellStyle name="Normal 5 10 21 4 6" xfId="33390" xr:uid="{00000000-0005-0000-0000-00006E820000}"/>
    <cellStyle name="Normal 5 10 21 4 7" xfId="33391" xr:uid="{00000000-0005-0000-0000-00006F820000}"/>
    <cellStyle name="Normal 5 10 21 4 8" xfId="33392" xr:uid="{00000000-0005-0000-0000-000070820000}"/>
    <cellStyle name="Normal 5 10 21 4 9" xfId="33393" xr:uid="{00000000-0005-0000-0000-000071820000}"/>
    <cellStyle name="Normal 5 10 21 5" xfId="33394" xr:uid="{00000000-0005-0000-0000-000072820000}"/>
    <cellStyle name="Normal 5 10 21 5 10" xfId="33395" xr:uid="{00000000-0005-0000-0000-000073820000}"/>
    <cellStyle name="Normal 5 10 21 5 2" xfId="33396" xr:uid="{00000000-0005-0000-0000-000074820000}"/>
    <cellStyle name="Normal 5 10 21 5 3" xfId="33397" xr:uid="{00000000-0005-0000-0000-000075820000}"/>
    <cellStyle name="Normal 5 10 21 5 4" xfId="33398" xr:uid="{00000000-0005-0000-0000-000076820000}"/>
    <cellStyle name="Normal 5 10 21 5 5" xfId="33399" xr:uid="{00000000-0005-0000-0000-000077820000}"/>
    <cellStyle name="Normal 5 10 21 5 6" xfId="33400" xr:uid="{00000000-0005-0000-0000-000078820000}"/>
    <cellStyle name="Normal 5 10 21 5 7" xfId="33401" xr:uid="{00000000-0005-0000-0000-000079820000}"/>
    <cellStyle name="Normal 5 10 21 5 8" xfId="33402" xr:uid="{00000000-0005-0000-0000-00007A820000}"/>
    <cellStyle name="Normal 5 10 21 5 9" xfId="33403" xr:uid="{00000000-0005-0000-0000-00007B820000}"/>
    <cellStyle name="Normal 5 10 21 6" xfId="33404" xr:uid="{00000000-0005-0000-0000-00007C820000}"/>
    <cellStyle name="Normal 5 10 21 7" xfId="33405" xr:uid="{00000000-0005-0000-0000-00007D820000}"/>
    <cellStyle name="Normal 5 10 21 8" xfId="33406" xr:uid="{00000000-0005-0000-0000-00007E820000}"/>
    <cellStyle name="Normal 5 10 21 9" xfId="33407" xr:uid="{00000000-0005-0000-0000-00007F820000}"/>
    <cellStyle name="Normal 5 10 22" xfId="33408" xr:uid="{00000000-0005-0000-0000-000080820000}"/>
    <cellStyle name="Normal 5 10 22 10" xfId="33409" xr:uid="{00000000-0005-0000-0000-000081820000}"/>
    <cellStyle name="Normal 5 10 22 11" xfId="33410" xr:uid="{00000000-0005-0000-0000-000082820000}"/>
    <cellStyle name="Normal 5 10 22 12" xfId="33411" xr:uid="{00000000-0005-0000-0000-000083820000}"/>
    <cellStyle name="Normal 5 10 22 13" xfId="33412" xr:uid="{00000000-0005-0000-0000-000084820000}"/>
    <cellStyle name="Normal 5 10 22 14" xfId="33413" xr:uid="{00000000-0005-0000-0000-000085820000}"/>
    <cellStyle name="Normal 5 10 22 2" xfId="33414" xr:uid="{00000000-0005-0000-0000-000086820000}"/>
    <cellStyle name="Normal 5 10 22 2 10" xfId="33415" xr:uid="{00000000-0005-0000-0000-000087820000}"/>
    <cellStyle name="Normal 5 10 22 2 2" xfId="33416" xr:uid="{00000000-0005-0000-0000-000088820000}"/>
    <cellStyle name="Normal 5 10 22 2 3" xfId="33417" xr:uid="{00000000-0005-0000-0000-000089820000}"/>
    <cellStyle name="Normal 5 10 22 2 4" xfId="33418" xr:uid="{00000000-0005-0000-0000-00008A820000}"/>
    <cellStyle name="Normal 5 10 22 2 5" xfId="33419" xr:uid="{00000000-0005-0000-0000-00008B820000}"/>
    <cellStyle name="Normal 5 10 22 2 6" xfId="33420" xr:uid="{00000000-0005-0000-0000-00008C820000}"/>
    <cellStyle name="Normal 5 10 22 2 7" xfId="33421" xr:uid="{00000000-0005-0000-0000-00008D820000}"/>
    <cellStyle name="Normal 5 10 22 2 8" xfId="33422" xr:uid="{00000000-0005-0000-0000-00008E820000}"/>
    <cellStyle name="Normal 5 10 22 2 9" xfId="33423" xr:uid="{00000000-0005-0000-0000-00008F820000}"/>
    <cellStyle name="Normal 5 10 22 3" xfId="33424" xr:uid="{00000000-0005-0000-0000-000090820000}"/>
    <cellStyle name="Normal 5 10 22 3 10" xfId="33425" xr:uid="{00000000-0005-0000-0000-000091820000}"/>
    <cellStyle name="Normal 5 10 22 3 2" xfId="33426" xr:uid="{00000000-0005-0000-0000-000092820000}"/>
    <cellStyle name="Normal 5 10 22 3 3" xfId="33427" xr:uid="{00000000-0005-0000-0000-000093820000}"/>
    <cellStyle name="Normal 5 10 22 3 4" xfId="33428" xr:uid="{00000000-0005-0000-0000-000094820000}"/>
    <cellStyle name="Normal 5 10 22 3 5" xfId="33429" xr:uid="{00000000-0005-0000-0000-000095820000}"/>
    <cellStyle name="Normal 5 10 22 3 6" xfId="33430" xr:uid="{00000000-0005-0000-0000-000096820000}"/>
    <cellStyle name="Normal 5 10 22 3 7" xfId="33431" xr:uid="{00000000-0005-0000-0000-000097820000}"/>
    <cellStyle name="Normal 5 10 22 3 8" xfId="33432" xr:uid="{00000000-0005-0000-0000-000098820000}"/>
    <cellStyle name="Normal 5 10 22 3 9" xfId="33433" xr:uid="{00000000-0005-0000-0000-000099820000}"/>
    <cellStyle name="Normal 5 10 22 4" xfId="33434" xr:uid="{00000000-0005-0000-0000-00009A820000}"/>
    <cellStyle name="Normal 5 10 22 4 10" xfId="33435" xr:uid="{00000000-0005-0000-0000-00009B820000}"/>
    <cellStyle name="Normal 5 10 22 4 2" xfId="33436" xr:uid="{00000000-0005-0000-0000-00009C820000}"/>
    <cellStyle name="Normal 5 10 22 4 3" xfId="33437" xr:uid="{00000000-0005-0000-0000-00009D820000}"/>
    <cellStyle name="Normal 5 10 22 4 4" xfId="33438" xr:uid="{00000000-0005-0000-0000-00009E820000}"/>
    <cellStyle name="Normal 5 10 22 4 5" xfId="33439" xr:uid="{00000000-0005-0000-0000-00009F820000}"/>
    <cellStyle name="Normal 5 10 22 4 6" xfId="33440" xr:uid="{00000000-0005-0000-0000-0000A0820000}"/>
    <cellStyle name="Normal 5 10 22 4 7" xfId="33441" xr:uid="{00000000-0005-0000-0000-0000A1820000}"/>
    <cellStyle name="Normal 5 10 22 4 8" xfId="33442" xr:uid="{00000000-0005-0000-0000-0000A2820000}"/>
    <cellStyle name="Normal 5 10 22 4 9" xfId="33443" xr:uid="{00000000-0005-0000-0000-0000A3820000}"/>
    <cellStyle name="Normal 5 10 22 5" xfId="33444" xr:uid="{00000000-0005-0000-0000-0000A4820000}"/>
    <cellStyle name="Normal 5 10 22 5 10" xfId="33445" xr:uid="{00000000-0005-0000-0000-0000A5820000}"/>
    <cellStyle name="Normal 5 10 22 5 2" xfId="33446" xr:uid="{00000000-0005-0000-0000-0000A6820000}"/>
    <cellStyle name="Normal 5 10 22 5 3" xfId="33447" xr:uid="{00000000-0005-0000-0000-0000A7820000}"/>
    <cellStyle name="Normal 5 10 22 5 4" xfId="33448" xr:uid="{00000000-0005-0000-0000-0000A8820000}"/>
    <cellStyle name="Normal 5 10 22 5 5" xfId="33449" xr:uid="{00000000-0005-0000-0000-0000A9820000}"/>
    <cellStyle name="Normal 5 10 22 5 6" xfId="33450" xr:uid="{00000000-0005-0000-0000-0000AA820000}"/>
    <cellStyle name="Normal 5 10 22 5 7" xfId="33451" xr:uid="{00000000-0005-0000-0000-0000AB820000}"/>
    <cellStyle name="Normal 5 10 22 5 8" xfId="33452" xr:uid="{00000000-0005-0000-0000-0000AC820000}"/>
    <cellStyle name="Normal 5 10 22 5 9" xfId="33453" xr:uid="{00000000-0005-0000-0000-0000AD820000}"/>
    <cellStyle name="Normal 5 10 22 6" xfId="33454" xr:uid="{00000000-0005-0000-0000-0000AE820000}"/>
    <cellStyle name="Normal 5 10 22 7" xfId="33455" xr:uid="{00000000-0005-0000-0000-0000AF820000}"/>
    <cellStyle name="Normal 5 10 22 8" xfId="33456" xr:uid="{00000000-0005-0000-0000-0000B0820000}"/>
    <cellStyle name="Normal 5 10 22 9" xfId="33457" xr:uid="{00000000-0005-0000-0000-0000B1820000}"/>
    <cellStyle name="Normal 5 10 23" xfId="33458" xr:uid="{00000000-0005-0000-0000-0000B2820000}"/>
    <cellStyle name="Normal 5 10 23 10" xfId="33459" xr:uid="{00000000-0005-0000-0000-0000B3820000}"/>
    <cellStyle name="Normal 5 10 23 11" xfId="33460" xr:uid="{00000000-0005-0000-0000-0000B4820000}"/>
    <cellStyle name="Normal 5 10 23 12" xfId="33461" xr:uid="{00000000-0005-0000-0000-0000B5820000}"/>
    <cellStyle name="Normal 5 10 23 13" xfId="33462" xr:uid="{00000000-0005-0000-0000-0000B6820000}"/>
    <cellStyle name="Normal 5 10 23 14" xfId="33463" xr:uid="{00000000-0005-0000-0000-0000B7820000}"/>
    <cellStyle name="Normal 5 10 23 2" xfId="33464" xr:uid="{00000000-0005-0000-0000-0000B8820000}"/>
    <cellStyle name="Normal 5 10 23 2 10" xfId="33465" xr:uid="{00000000-0005-0000-0000-0000B9820000}"/>
    <cellStyle name="Normal 5 10 23 2 2" xfId="33466" xr:uid="{00000000-0005-0000-0000-0000BA820000}"/>
    <cellStyle name="Normal 5 10 23 2 3" xfId="33467" xr:uid="{00000000-0005-0000-0000-0000BB820000}"/>
    <cellStyle name="Normal 5 10 23 2 4" xfId="33468" xr:uid="{00000000-0005-0000-0000-0000BC820000}"/>
    <cellStyle name="Normal 5 10 23 2 5" xfId="33469" xr:uid="{00000000-0005-0000-0000-0000BD820000}"/>
    <cellStyle name="Normal 5 10 23 2 6" xfId="33470" xr:uid="{00000000-0005-0000-0000-0000BE820000}"/>
    <cellStyle name="Normal 5 10 23 2 7" xfId="33471" xr:uid="{00000000-0005-0000-0000-0000BF820000}"/>
    <cellStyle name="Normal 5 10 23 2 8" xfId="33472" xr:uid="{00000000-0005-0000-0000-0000C0820000}"/>
    <cellStyle name="Normal 5 10 23 2 9" xfId="33473" xr:uid="{00000000-0005-0000-0000-0000C1820000}"/>
    <cellStyle name="Normal 5 10 23 3" xfId="33474" xr:uid="{00000000-0005-0000-0000-0000C2820000}"/>
    <cellStyle name="Normal 5 10 23 3 10" xfId="33475" xr:uid="{00000000-0005-0000-0000-0000C3820000}"/>
    <cellStyle name="Normal 5 10 23 3 2" xfId="33476" xr:uid="{00000000-0005-0000-0000-0000C4820000}"/>
    <cellStyle name="Normal 5 10 23 3 3" xfId="33477" xr:uid="{00000000-0005-0000-0000-0000C5820000}"/>
    <cellStyle name="Normal 5 10 23 3 4" xfId="33478" xr:uid="{00000000-0005-0000-0000-0000C6820000}"/>
    <cellStyle name="Normal 5 10 23 3 5" xfId="33479" xr:uid="{00000000-0005-0000-0000-0000C7820000}"/>
    <cellStyle name="Normal 5 10 23 3 6" xfId="33480" xr:uid="{00000000-0005-0000-0000-0000C8820000}"/>
    <cellStyle name="Normal 5 10 23 3 7" xfId="33481" xr:uid="{00000000-0005-0000-0000-0000C9820000}"/>
    <cellStyle name="Normal 5 10 23 3 8" xfId="33482" xr:uid="{00000000-0005-0000-0000-0000CA820000}"/>
    <cellStyle name="Normal 5 10 23 3 9" xfId="33483" xr:uid="{00000000-0005-0000-0000-0000CB820000}"/>
    <cellStyle name="Normal 5 10 23 4" xfId="33484" xr:uid="{00000000-0005-0000-0000-0000CC820000}"/>
    <cellStyle name="Normal 5 10 23 4 10" xfId="33485" xr:uid="{00000000-0005-0000-0000-0000CD820000}"/>
    <cellStyle name="Normal 5 10 23 4 2" xfId="33486" xr:uid="{00000000-0005-0000-0000-0000CE820000}"/>
    <cellStyle name="Normal 5 10 23 4 3" xfId="33487" xr:uid="{00000000-0005-0000-0000-0000CF820000}"/>
    <cellStyle name="Normal 5 10 23 4 4" xfId="33488" xr:uid="{00000000-0005-0000-0000-0000D0820000}"/>
    <cellStyle name="Normal 5 10 23 4 5" xfId="33489" xr:uid="{00000000-0005-0000-0000-0000D1820000}"/>
    <cellStyle name="Normal 5 10 23 4 6" xfId="33490" xr:uid="{00000000-0005-0000-0000-0000D2820000}"/>
    <cellStyle name="Normal 5 10 23 4 7" xfId="33491" xr:uid="{00000000-0005-0000-0000-0000D3820000}"/>
    <cellStyle name="Normal 5 10 23 4 8" xfId="33492" xr:uid="{00000000-0005-0000-0000-0000D4820000}"/>
    <cellStyle name="Normal 5 10 23 4 9" xfId="33493" xr:uid="{00000000-0005-0000-0000-0000D5820000}"/>
    <cellStyle name="Normal 5 10 23 5" xfId="33494" xr:uid="{00000000-0005-0000-0000-0000D6820000}"/>
    <cellStyle name="Normal 5 10 23 5 10" xfId="33495" xr:uid="{00000000-0005-0000-0000-0000D7820000}"/>
    <cellStyle name="Normal 5 10 23 5 2" xfId="33496" xr:uid="{00000000-0005-0000-0000-0000D8820000}"/>
    <cellStyle name="Normal 5 10 23 5 3" xfId="33497" xr:uid="{00000000-0005-0000-0000-0000D9820000}"/>
    <cellStyle name="Normal 5 10 23 5 4" xfId="33498" xr:uid="{00000000-0005-0000-0000-0000DA820000}"/>
    <cellStyle name="Normal 5 10 23 5 5" xfId="33499" xr:uid="{00000000-0005-0000-0000-0000DB820000}"/>
    <cellStyle name="Normal 5 10 23 5 6" xfId="33500" xr:uid="{00000000-0005-0000-0000-0000DC820000}"/>
    <cellStyle name="Normal 5 10 23 5 7" xfId="33501" xr:uid="{00000000-0005-0000-0000-0000DD820000}"/>
    <cellStyle name="Normal 5 10 23 5 8" xfId="33502" xr:uid="{00000000-0005-0000-0000-0000DE820000}"/>
    <cellStyle name="Normal 5 10 23 5 9" xfId="33503" xr:uid="{00000000-0005-0000-0000-0000DF820000}"/>
    <cellStyle name="Normal 5 10 23 6" xfId="33504" xr:uid="{00000000-0005-0000-0000-0000E0820000}"/>
    <cellStyle name="Normal 5 10 23 7" xfId="33505" xr:uid="{00000000-0005-0000-0000-0000E1820000}"/>
    <cellStyle name="Normal 5 10 23 8" xfId="33506" xr:uid="{00000000-0005-0000-0000-0000E2820000}"/>
    <cellStyle name="Normal 5 10 23 9" xfId="33507" xr:uid="{00000000-0005-0000-0000-0000E3820000}"/>
    <cellStyle name="Normal 5 10 24" xfId="33508" xr:uid="{00000000-0005-0000-0000-0000E4820000}"/>
    <cellStyle name="Normal 5 10 24 10" xfId="33509" xr:uid="{00000000-0005-0000-0000-0000E5820000}"/>
    <cellStyle name="Normal 5 10 24 11" xfId="33510" xr:uid="{00000000-0005-0000-0000-0000E6820000}"/>
    <cellStyle name="Normal 5 10 24 12" xfId="33511" xr:uid="{00000000-0005-0000-0000-0000E7820000}"/>
    <cellStyle name="Normal 5 10 24 13" xfId="33512" xr:uid="{00000000-0005-0000-0000-0000E8820000}"/>
    <cellStyle name="Normal 5 10 24 14" xfId="33513" xr:uid="{00000000-0005-0000-0000-0000E9820000}"/>
    <cellStyle name="Normal 5 10 24 2" xfId="33514" xr:uid="{00000000-0005-0000-0000-0000EA820000}"/>
    <cellStyle name="Normal 5 10 24 2 10" xfId="33515" xr:uid="{00000000-0005-0000-0000-0000EB820000}"/>
    <cellStyle name="Normal 5 10 24 2 2" xfId="33516" xr:uid="{00000000-0005-0000-0000-0000EC820000}"/>
    <cellStyle name="Normal 5 10 24 2 3" xfId="33517" xr:uid="{00000000-0005-0000-0000-0000ED820000}"/>
    <cellStyle name="Normal 5 10 24 2 4" xfId="33518" xr:uid="{00000000-0005-0000-0000-0000EE820000}"/>
    <cellStyle name="Normal 5 10 24 2 5" xfId="33519" xr:uid="{00000000-0005-0000-0000-0000EF820000}"/>
    <cellStyle name="Normal 5 10 24 2 6" xfId="33520" xr:uid="{00000000-0005-0000-0000-0000F0820000}"/>
    <cellStyle name="Normal 5 10 24 2 7" xfId="33521" xr:uid="{00000000-0005-0000-0000-0000F1820000}"/>
    <cellStyle name="Normal 5 10 24 2 8" xfId="33522" xr:uid="{00000000-0005-0000-0000-0000F2820000}"/>
    <cellStyle name="Normal 5 10 24 2 9" xfId="33523" xr:uid="{00000000-0005-0000-0000-0000F3820000}"/>
    <cellStyle name="Normal 5 10 24 3" xfId="33524" xr:uid="{00000000-0005-0000-0000-0000F4820000}"/>
    <cellStyle name="Normal 5 10 24 3 10" xfId="33525" xr:uid="{00000000-0005-0000-0000-0000F5820000}"/>
    <cellStyle name="Normal 5 10 24 3 2" xfId="33526" xr:uid="{00000000-0005-0000-0000-0000F6820000}"/>
    <cellStyle name="Normal 5 10 24 3 3" xfId="33527" xr:uid="{00000000-0005-0000-0000-0000F7820000}"/>
    <cellStyle name="Normal 5 10 24 3 4" xfId="33528" xr:uid="{00000000-0005-0000-0000-0000F8820000}"/>
    <cellStyle name="Normal 5 10 24 3 5" xfId="33529" xr:uid="{00000000-0005-0000-0000-0000F9820000}"/>
    <cellStyle name="Normal 5 10 24 3 6" xfId="33530" xr:uid="{00000000-0005-0000-0000-0000FA820000}"/>
    <cellStyle name="Normal 5 10 24 3 7" xfId="33531" xr:uid="{00000000-0005-0000-0000-0000FB820000}"/>
    <cellStyle name="Normal 5 10 24 3 8" xfId="33532" xr:uid="{00000000-0005-0000-0000-0000FC820000}"/>
    <cellStyle name="Normal 5 10 24 3 9" xfId="33533" xr:uid="{00000000-0005-0000-0000-0000FD820000}"/>
    <cellStyle name="Normal 5 10 24 4" xfId="33534" xr:uid="{00000000-0005-0000-0000-0000FE820000}"/>
    <cellStyle name="Normal 5 10 24 4 10" xfId="33535" xr:uid="{00000000-0005-0000-0000-0000FF820000}"/>
    <cellStyle name="Normal 5 10 24 4 2" xfId="33536" xr:uid="{00000000-0005-0000-0000-000000830000}"/>
    <cellStyle name="Normal 5 10 24 4 3" xfId="33537" xr:uid="{00000000-0005-0000-0000-000001830000}"/>
    <cellStyle name="Normal 5 10 24 4 4" xfId="33538" xr:uid="{00000000-0005-0000-0000-000002830000}"/>
    <cellStyle name="Normal 5 10 24 4 5" xfId="33539" xr:uid="{00000000-0005-0000-0000-000003830000}"/>
    <cellStyle name="Normal 5 10 24 4 6" xfId="33540" xr:uid="{00000000-0005-0000-0000-000004830000}"/>
    <cellStyle name="Normal 5 10 24 4 7" xfId="33541" xr:uid="{00000000-0005-0000-0000-000005830000}"/>
    <cellStyle name="Normal 5 10 24 4 8" xfId="33542" xr:uid="{00000000-0005-0000-0000-000006830000}"/>
    <cellStyle name="Normal 5 10 24 4 9" xfId="33543" xr:uid="{00000000-0005-0000-0000-000007830000}"/>
    <cellStyle name="Normal 5 10 24 5" xfId="33544" xr:uid="{00000000-0005-0000-0000-000008830000}"/>
    <cellStyle name="Normal 5 10 24 5 10" xfId="33545" xr:uid="{00000000-0005-0000-0000-000009830000}"/>
    <cellStyle name="Normal 5 10 24 5 2" xfId="33546" xr:uid="{00000000-0005-0000-0000-00000A830000}"/>
    <cellStyle name="Normal 5 10 24 5 3" xfId="33547" xr:uid="{00000000-0005-0000-0000-00000B830000}"/>
    <cellStyle name="Normal 5 10 24 5 4" xfId="33548" xr:uid="{00000000-0005-0000-0000-00000C830000}"/>
    <cellStyle name="Normal 5 10 24 5 5" xfId="33549" xr:uid="{00000000-0005-0000-0000-00000D830000}"/>
    <cellStyle name="Normal 5 10 24 5 6" xfId="33550" xr:uid="{00000000-0005-0000-0000-00000E830000}"/>
    <cellStyle name="Normal 5 10 24 5 7" xfId="33551" xr:uid="{00000000-0005-0000-0000-00000F830000}"/>
    <cellStyle name="Normal 5 10 24 5 8" xfId="33552" xr:uid="{00000000-0005-0000-0000-000010830000}"/>
    <cellStyle name="Normal 5 10 24 5 9" xfId="33553" xr:uid="{00000000-0005-0000-0000-000011830000}"/>
    <cellStyle name="Normal 5 10 24 6" xfId="33554" xr:uid="{00000000-0005-0000-0000-000012830000}"/>
    <cellStyle name="Normal 5 10 24 7" xfId="33555" xr:uid="{00000000-0005-0000-0000-000013830000}"/>
    <cellStyle name="Normal 5 10 24 8" xfId="33556" xr:uid="{00000000-0005-0000-0000-000014830000}"/>
    <cellStyle name="Normal 5 10 24 9" xfId="33557" xr:uid="{00000000-0005-0000-0000-000015830000}"/>
    <cellStyle name="Normal 5 10 25" xfId="33558" xr:uid="{00000000-0005-0000-0000-000016830000}"/>
    <cellStyle name="Normal 5 10 25 10" xfId="33559" xr:uid="{00000000-0005-0000-0000-000017830000}"/>
    <cellStyle name="Normal 5 10 25 11" xfId="33560" xr:uid="{00000000-0005-0000-0000-000018830000}"/>
    <cellStyle name="Normal 5 10 25 12" xfId="33561" xr:uid="{00000000-0005-0000-0000-000019830000}"/>
    <cellStyle name="Normal 5 10 25 13" xfId="33562" xr:uid="{00000000-0005-0000-0000-00001A830000}"/>
    <cellStyle name="Normal 5 10 25 14" xfId="33563" xr:uid="{00000000-0005-0000-0000-00001B830000}"/>
    <cellStyle name="Normal 5 10 25 2" xfId="33564" xr:uid="{00000000-0005-0000-0000-00001C830000}"/>
    <cellStyle name="Normal 5 10 25 2 10" xfId="33565" xr:uid="{00000000-0005-0000-0000-00001D830000}"/>
    <cellStyle name="Normal 5 10 25 2 2" xfId="33566" xr:uid="{00000000-0005-0000-0000-00001E830000}"/>
    <cellStyle name="Normal 5 10 25 2 3" xfId="33567" xr:uid="{00000000-0005-0000-0000-00001F830000}"/>
    <cellStyle name="Normal 5 10 25 2 4" xfId="33568" xr:uid="{00000000-0005-0000-0000-000020830000}"/>
    <cellStyle name="Normal 5 10 25 2 5" xfId="33569" xr:uid="{00000000-0005-0000-0000-000021830000}"/>
    <cellStyle name="Normal 5 10 25 2 6" xfId="33570" xr:uid="{00000000-0005-0000-0000-000022830000}"/>
    <cellStyle name="Normal 5 10 25 2 7" xfId="33571" xr:uid="{00000000-0005-0000-0000-000023830000}"/>
    <cellStyle name="Normal 5 10 25 2 8" xfId="33572" xr:uid="{00000000-0005-0000-0000-000024830000}"/>
    <cellStyle name="Normal 5 10 25 2 9" xfId="33573" xr:uid="{00000000-0005-0000-0000-000025830000}"/>
    <cellStyle name="Normal 5 10 25 3" xfId="33574" xr:uid="{00000000-0005-0000-0000-000026830000}"/>
    <cellStyle name="Normal 5 10 25 3 10" xfId="33575" xr:uid="{00000000-0005-0000-0000-000027830000}"/>
    <cellStyle name="Normal 5 10 25 3 2" xfId="33576" xr:uid="{00000000-0005-0000-0000-000028830000}"/>
    <cellStyle name="Normal 5 10 25 3 3" xfId="33577" xr:uid="{00000000-0005-0000-0000-000029830000}"/>
    <cellStyle name="Normal 5 10 25 3 4" xfId="33578" xr:uid="{00000000-0005-0000-0000-00002A830000}"/>
    <cellStyle name="Normal 5 10 25 3 5" xfId="33579" xr:uid="{00000000-0005-0000-0000-00002B830000}"/>
    <cellStyle name="Normal 5 10 25 3 6" xfId="33580" xr:uid="{00000000-0005-0000-0000-00002C830000}"/>
    <cellStyle name="Normal 5 10 25 3 7" xfId="33581" xr:uid="{00000000-0005-0000-0000-00002D830000}"/>
    <cellStyle name="Normal 5 10 25 3 8" xfId="33582" xr:uid="{00000000-0005-0000-0000-00002E830000}"/>
    <cellStyle name="Normal 5 10 25 3 9" xfId="33583" xr:uid="{00000000-0005-0000-0000-00002F830000}"/>
    <cellStyle name="Normal 5 10 25 4" xfId="33584" xr:uid="{00000000-0005-0000-0000-000030830000}"/>
    <cellStyle name="Normal 5 10 25 4 10" xfId="33585" xr:uid="{00000000-0005-0000-0000-000031830000}"/>
    <cellStyle name="Normal 5 10 25 4 2" xfId="33586" xr:uid="{00000000-0005-0000-0000-000032830000}"/>
    <cellStyle name="Normal 5 10 25 4 3" xfId="33587" xr:uid="{00000000-0005-0000-0000-000033830000}"/>
    <cellStyle name="Normal 5 10 25 4 4" xfId="33588" xr:uid="{00000000-0005-0000-0000-000034830000}"/>
    <cellStyle name="Normal 5 10 25 4 5" xfId="33589" xr:uid="{00000000-0005-0000-0000-000035830000}"/>
    <cellStyle name="Normal 5 10 25 4 6" xfId="33590" xr:uid="{00000000-0005-0000-0000-000036830000}"/>
    <cellStyle name="Normal 5 10 25 4 7" xfId="33591" xr:uid="{00000000-0005-0000-0000-000037830000}"/>
    <cellStyle name="Normal 5 10 25 4 8" xfId="33592" xr:uid="{00000000-0005-0000-0000-000038830000}"/>
    <cellStyle name="Normal 5 10 25 4 9" xfId="33593" xr:uid="{00000000-0005-0000-0000-000039830000}"/>
    <cellStyle name="Normal 5 10 25 5" xfId="33594" xr:uid="{00000000-0005-0000-0000-00003A830000}"/>
    <cellStyle name="Normal 5 10 25 5 10" xfId="33595" xr:uid="{00000000-0005-0000-0000-00003B830000}"/>
    <cellStyle name="Normal 5 10 25 5 2" xfId="33596" xr:uid="{00000000-0005-0000-0000-00003C830000}"/>
    <cellStyle name="Normal 5 10 25 5 3" xfId="33597" xr:uid="{00000000-0005-0000-0000-00003D830000}"/>
    <cellStyle name="Normal 5 10 25 5 4" xfId="33598" xr:uid="{00000000-0005-0000-0000-00003E830000}"/>
    <cellStyle name="Normal 5 10 25 5 5" xfId="33599" xr:uid="{00000000-0005-0000-0000-00003F830000}"/>
    <cellStyle name="Normal 5 10 25 5 6" xfId="33600" xr:uid="{00000000-0005-0000-0000-000040830000}"/>
    <cellStyle name="Normal 5 10 25 5 7" xfId="33601" xr:uid="{00000000-0005-0000-0000-000041830000}"/>
    <cellStyle name="Normal 5 10 25 5 8" xfId="33602" xr:uid="{00000000-0005-0000-0000-000042830000}"/>
    <cellStyle name="Normal 5 10 25 5 9" xfId="33603" xr:uid="{00000000-0005-0000-0000-000043830000}"/>
    <cellStyle name="Normal 5 10 25 6" xfId="33604" xr:uid="{00000000-0005-0000-0000-000044830000}"/>
    <cellStyle name="Normal 5 10 25 7" xfId="33605" xr:uid="{00000000-0005-0000-0000-000045830000}"/>
    <cellStyle name="Normal 5 10 25 8" xfId="33606" xr:uid="{00000000-0005-0000-0000-000046830000}"/>
    <cellStyle name="Normal 5 10 25 9" xfId="33607" xr:uid="{00000000-0005-0000-0000-000047830000}"/>
    <cellStyle name="Normal 5 10 26" xfId="33608" xr:uid="{00000000-0005-0000-0000-000048830000}"/>
    <cellStyle name="Normal 5 10 26 10" xfId="33609" xr:uid="{00000000-0005-0000-0000-000049830000}"/>
    <cellStyle name="Normal 5 10 26 11" xfId="33610" xr:uid="{00000000-0005-0000-0000-00004A830000}"/>
    <cellStyle name="Normal 5 10 26 12" xfId="33611" xr:uid="{00000000-0005-0000-0000-00004B830000}"/>
    <cellStyle name="Normal 5 10 26 13" xfId="33612" xr:uid="{00000000-0005-0000-0000-00004C830000}"/>
    <cellStyle name="Normal 5 10 26 14" xfId="33613" xr:uid="{00000000-0005-0000-0000-00004D830000}"/>
    <cellStyle name="Normal 5 10 26 2" xfId="33614" xr:uid="{00000000-0005-0000-0000-00004E830000}"/>
    <cellStyle name="Normal 5 10 26 2 10" xfId="33615" xr:uid="{00000000-0005-0000-0000-00004F830000}"/>
    <cellStyle name="Normal 5 10 26 2 2" xfId="33616" xr:uid="{00000000-0005-0000-0000-000050830000}"/>
    <cellStyle name="Normal 5 10 26 2 3" xfId="33617" xr:uid="{00000000-0005-0000-0000-000051830000}"/>
    <cellStyle name="Normal 5 10 26 2 4" xfId="33618" xr:uid="{00000000-0005-0000-0000-000052830000}"/>
    <cellStyle name="Normal 5 10 26 2 5" xfId="33619" xr:uid="{00000000-0005-0000-0000-000053830000}"/>
    <cellStyle name="Normal 5 10 26 2 6" xfId="33620" xr:uid="{00000000-0005-0000-0000-000054830000}"/>
    <cellStyle name="Normal 5 10 26 2 7" xfId="33621" xr:uid="{00000000-0005-0000-0000-000055830000}"/>
    <cellStyle name="Normal 5 10 26 2 8" xfId="33622" xr:uid="{00000000-0005-0000-0000-000056830000}"/>
    <cellStyle name="Normal 5 10 26 2 9" xfId="33623" xr:uid="{00000000-0005-0000-0000-000057830000}"/>
    <cellStyle name="Normal 5 10 26 3" xfId="33624" xr:uid="{00000000-0005-0000-0000-000058830000}"/>
    <cellStyle name="Normal 5 10 26 3 10" xfId="33625" xr:uid="{00000000-0005-0000-0000-000059830000}"/>
    <cellStyle name="Normal 5 10 26 3 2" xfId="33626" xr:uid="{00000000-0005-0000-0000-00005A830000}"/>
    <cellStyle name="Normal 5 10 26 3 3" xfId="33627" xr:uid="{00000000-0005-0000-0000-00005B830000}"/>
    <cellStyle name="Normal 5 10 26 3 4" xfId="33628" xr:uid="{00000000-0005-0000-0000-00005C830000}"/>
    <cellStyle name="Normal 5 10 26 3 5" xfId="33629" xr:uid="{00000000-0005-0000-0000-00005D830000}"/>
    <cellStyle name="Normal 5 10 26 3 6" xfId="33630" xr:uid="{00000000-0005-0000-0000-00005E830000}"/>
    <cellStyle name="Normal 5 10 26 3 7" xfId="33631" xr:uid="{00000000-0005-0000-0000-00005F830000}"/>
    <cellStyle name="Normal 5 10 26 3 8" xfId="33632" xr:uid="{00000000-0005-0000-0000-000060830000}"/>
    <cellStyle name="Normal 5 10 26 3 9" xfId="33633" xr:uid="{00000000-0005-0000-0000-000061830000}"/>
    <cellStyle name="Normal 5 10 26 4" xfId="33634" xr:uid="{00000000-0005-0000-0000-000062830000}"/>
    <cellStyle name="Normal 5 10 26 4 10" xfId="33635" xr:uid="{00000000-0005-0000-0000-000063830000}"/>
    <cellStyle name="Normal 5 10 26 4 2" xfId="33636" xr:uid="{00000000-0005-0000-0000-000064830000}"/>
    <cellStyle name="Normal 5 10 26 4 3" xfId="33637" xr:uid="{00000000-0005-0000-0000-000065830000}"/>
    <cellStyle name="Normal 5 10 26 4 4" xfId="33638" xr:uid="{00000000-0005-0000-0000-000066830000}"/>
    <cellStyle name="Normal 5 10 26 4 5" xfId="33639" xr:uid="{00000000-0005-0000-0000-000067830000}"/>
    <cellStyle name="Normal 5 10 26 4 6" xfId="33640" xr:uid="{00000000-0005-0000-0000-000068830000}"/>
    <cellStyle name="Normal 5 10 26 4 7" xfId="33641" xr:uid="{00000000-0005-0000-0000-000069830000}"/>
    <cellStyle name="Normal 5 10 26 4 8" xfId="33642" xr:uid="{00000000-0005-0000-0000-00006A830000}"/>
    <cellStyle name="Normal 5 10 26 4 9" xfId="33643" xr:uid="{00000000-0005-0000-0000-00006B830000}"/>
    <cellStyle name="Normal 5 10 26 5" xfId="33644" xr:uid="{00000000-0005-0000-0000-00006C830000}"/>
    <cellStyle name="Normal 5 10 26 5 10" xfId="33645" xr:uid="{00000000-0005-0000-0000-00006D830000}"/>
    <cellStyle name="Normal 5 10 26 5 2" xfId="33646" xr:uid="{00000000-0005-0000-0000-00006E830000}"/>
    <cellStyle name="Normal 5 10 26 5 3" xfId="33647" xr:uid="{00000000-0005-0000-0000-00006F830000}"/>
    <cellStyle name="Normal 5 10 26 5 4" xfId="33648" xr:uid="{00000000-0005-0000-0000-000070830000}"/>
    <cellStyle name="Normal 5 10 26 5 5" xfId="33649" xr:uid="{00000000-0005-0000-0000-000071830000}"/>
    <cellStyle name="Normal 5 10 26 5 6" xfId="33650" xr:uid="{00000000-0005-0000-0000-000072830000}"/>
    <cellStyle name="Normal 5 10 26 5 7" xfId="33651" xr:uid="{00000000-0005-0000-0000-000073830000}"/>
    <cellStyle name="Normal 5 10 26 5 8" xfId="33652" xr:uid="{00000000-0005-0000-0000-000074830000}"/>
    <cellStyle name="Normal 5 10 26 5 9" xfId="33653" xr:uid="{00000000-0005-0000-0000-000075830000}"/>
    <cellStyle name="Normal 5 10 26 6" xfId="33654" xr:uid="{00000000-0005-0000-0000-000076830000}"/>
    <cellStyle name="Normal 5 10 26 7" xfId="33655" xr:uid="{00000000-0005-0000-0000-000077830000}"/>
    <cellStyle name="Normal 5 10 26 8" xfId="33656" xr:uid="{00000000-0005-0000-0000-000078830000}"/>
    <cellStyle name="Normal 5 10 26 9" xfId="33657" xr:uid="{00000000-0005-0000-0000-000079830000}"/>
    <cellStyle name="Normal 5 10 27" xfId="33658" xr:uid="{00000000-0005-0000-0000-00007A830000}"/>
    <cellStyle name="Normal 5 10 27 10" xfId="33659" xr:uid="{00000000-0005-0000-0000-00007B830000}"/>
    <cellStyle name="Normal 5 10 27 11" xfId="33660" xr:uid="{00000000-0005-0000-0000-00007C830000}"/>
    <cellStyle name="Normal 5 10 27 12" xfId="33661" xr:uid="{00000000-0005-0000-0000-00007D830000}"/>
    <cellStyle name="Normal 5 10 27 13" xfId="33662" xr:uid="{00000000-0005-0000-0000-00007E830000}"/>
    <cellStyle name="Normal 5 10 27 14" xfId="33663" xr:uid="{00000000-0005-0000-0000-00007F830000}"/>
    <cellStyle name="Normal 5 10 27 2" xfId="33664" xr:uid="{00000000-0005-0000-0000-000080830000}"/>
    <cellStyle name="Normal 5 10 27 2 10" xfId="33665" xr:uid="{00000000-0005-0000-0000-000081830000}"/>
    <cellStyle name="Normal 5 10 27 2 2" xfId="33666" xr:uid="{00000000-0005-0000-0000-000082830000}"/>
    <cellStyle name="Normal 5 10 27 2 3" xfId="33667" xr:uid="{00000000-0005-0000-0000-000083830000}"/>
    <cellStyle name="Normal 5 10 27 2 4" xfId="33668" xr:uid="{00000000-0005-0000-0000-000084830000}"/>
    <cellStyle name="Normal 5 10 27 2 5" xfId="33669" xr:uid="{00000000-0005-0000-0000-000085830000}"/>
    <cellStyle name="Normal 5 10 27 2 6" xfId="33670" xr:uid="{00000000-0005-0000-0000-000086830000}"/>
    <cellStyle name="Normal 5 10 27 2 7" xfId="33671" xr:uid="{00000000-0005-0000-0000-000087830000}"/>
    <cellStyle name="Normal 5 10 27 2 8" xfId="33672" xr:uid="{00000000-0005-0000-0000-000088830000}"/>
    <cellStyle name="Normal 5 10 27 2 9" xfId="33673" xr:uid="{00000000-0005-0000-0000-000089830000}"/>
    <cellStyle name="Normal 5 10 27 3" xfId="33674" xr:uid="{00000000-0005-0000-0000-00008A830000}"/>
    <cellStyle name="Normal 5 10 27 3 10" xfId="33675" xr:uid="{00000000-0005-0000-0000-00008B830000}"/>
    <cellStyle name="Normal 5 10 27 3 2" xfId="33676" xr:uid="{00000000-0005-0000-0000-00008C830000}"/>
    <cellStyle name="Normal 5 10 27 3 3" xfId="33677" xr:uid="{00000000-0005-0000-0000-00008D830000}"/>
    <cellStyle name="Normal 5 10 27 3 4" xfId="33678" xr:uid="{00000000-0005-0000-0000-00008E830000}"/>
    <cellStyle name="Normal 5 10 27 3 5" xfId="33679" xr:uid="{00000000-0005-0000-0000-00008F830000}"/>
    <cellStyle name="Normal 5 10 27 3 6" xfId="33680" xr:uid="{00000000-0005-0000-0000-000090830000}"/>
    <cellStyle name="Normal 5 10 27 3 7" xfId="33681" xr:uid="{00000000-0005-0000-0000-000091830000}"/>
    <cellStyle name="Normal 5 10 27 3 8" xfId="33682" xr:uid="{00000000-0005-0000-0000-000092830000}"/>
    <cellStyle name="Normal 5 10 27 3 9" xfId="33683" xr:uid="{00000000-0005-0000-0000-000093830000}"/>
    <cellStyle name="Normal 5 10 27 4" xfId="33684" xr:uid="{00000000-0005-0000-0000-000094830000}"/>
    <cellStyle name="Normal 5 10 27 4 10" xfId="33685" xr:uid="{00000000-0005-0000-0000-000095830000}"/>
    <cellStyle name="Normal 5 10 27 4 2" xfId="33686" xr:uid="{00000000-0005-0000-0000-000096830000}"/>
    <cellStyle name="Normal 5 10 27 4 3" xfId="33687" xr:uid="{00000000-0005-0000-0000-000097830000}"/>
    <cellStyle name="Normal 5 10 27 4 4" xfId="33688" xr:uid="{00000000-0005-0000-0000-000098830000}"/>
    <cellStyle name="Normal 5 10 27 4 5" xfId="33689" xr:uid="{00000000-0005-0000-0000-000099830000}"/>
    <cellStyle name="Normal 5 10 27 4 6" xfId="33690" xr:uid="{00000000-0005-0000-0000-00009A830000}"/>
    <cellStyle name="Normal 5 10 27 4 7" xfId="33691" xr:uid="{00000000-0005-0000-0000-00009B830000}"/>
    <cellStyle name="Normal 5 10 27 4 8" xfId="33692" xr:uid="{00000000-0005-0000-0000-00009C830000}"/>
    <cellStyle name="Normal 5 10 27 4 9" xfId="33693" xr:uid="{00000000-0005-0000-0000-00009D830000}"/>
    <cellStyle name="Normal 5 10 27 5" xfId="33694" xr:uid="{00000000-0005-0000-0000-00009E830000}"/>
    <cellStyle name="Normal 5 10 27 5 10" xfId="33695" xr:uid="{00000000-0005-0000-0000-00009F830000}"/>
    <cellStyle name="Normal 5 10 27 5 2" xfId="33696" xr:uid="{00000000-0005-0000-0000-0000A0830000}"/>
    <cellStyle name="Normal 5 10 27 5 3" xfId="33697" xr:uid="{00000000-0005-0000-0000-0000A1830000}"/>
    <cellStyle name="Normal 5 10 27 5 4" xfId="33698" xr:uid="{00000000-0005-0000-0000-0000A2830000}"/>
    <cellStyle name="Normal 5 10 27 5 5" xfId="33699" xr:uid="{00000000-0005-0000-0000-0000A3830000}"/>
    <cellStyle name="Normal 5 10 27 5 6" xfId="33700" xr:uid="{00000000-0005-0000-0000-0000A4830000}"/>
    <cellStyle name="Normal 5 10 27 5 7" xfId="33701" xr:uid="{00000000-0005-0000-0000-0000A5830000}"/>
    <cellStyle name="Normal 5 10 27 5 8" xfId="33702" xr:uid="{00000000-0005-0000-0000-0000A6830000}"/>
    <cellStyle name="Normal 5 10 27 5 9" xfId="33703" xr:uid="{00000000-0005-0000-0000-0000A7830000}"/>
    <cellStyle name="Normal 5 10 27 6" xfId="33704" xr:uid="{00000000-0005-0000-0000-0000A8830000}"/>
    <cellStyle name="Normal 5 10 27 7" xfId="33705" xr:uid="{00000000-0005-0000-0000-0000A9830000}"/>
    <cellStyle name="Normal 5 10 27 8" xfId="33706" xr:uid="{00000000-0005-0000-0000-0000AA830000}"/>
    <cellStyle name="Normal 5 10 27 9" xfId="33707" xr:uid="{00000000-0005-0000-0000-0000AB830000}"/>
    <cellStyle name="Normal 5 10 28" xfId="33708" xr:uid="{00000000-0005-0000-0000-0000AC830000}"/>
    <cellStyle name="Normal 5 10 28 10" xfId="33709" xr:uid="{00000000-0005-0000-0000-0000AD830000}"/>
    <cellStyle name="Normal 5 10 28 11" xfId="33710" xr:uid="{00000000-0005-0000-0000-0000AE830000}"/>
    <cellStyle name="Normal 5 10 28 12" xfId="33711" xr:uid="{00000000-0005-0000-0000-0000AF830000}"/>
    <cellStyle name="Normal 5 10 28 13" xfId="33712" xr:uid="{00000000-0005-0000-0000-0000B0830000}"/>
    <cellStyle name="Normal 5 10 28 14" xfId="33713" xr:uid="{00000000-0005-0000-0000-0000B1830000}"/>
    <cellStyle name="Normal 5 10 28 2" xfId="33714" xr:uid="{00000000-0005-0000-0000-0000B2830000}"/>
    <cellStyle name="Normal 5 10 28 2 10" xfId="33715" xr:uid="{00000000-0005-0000-0000-0000B3830000}"/>
    <cellStyle name="Normal 5 10 28 2 2" xfId="33716" xr:uid="{00000000-0005-0000-0000-0000B4830000}"/>
    <cellStyle name="Normal 5 10 28 2 3" xfId="33717" xr:uid="{00000000-0005-0000-0000-0000B5830000}"/>
    <cellStyle name="Normal 5 10 28 2 4" xfId="33718" xr:uid="{00000000-0005-0000-0000-0000B6830000}"/>
    <cellStyle name="Normal 5 10 28 2 5" xfId="33719" xr:uid="{00000000-0005-0000-0000-0000B7830000}"/>
    <cellStyle name="Normal 5 10 28 2 6" xfId="33720" xr:uid="{00000000-0005-0000-0000-0000B8830000}"/>
    <cellStyle name="Normal 5 10 28 2 7" xfId="33721" xr:uid="{00000000-0005-0000-0000-0000B9830000}"/>
    <cellStyle name="Normal 5 10 28 2 8" xfId="33722" xr:uid="{00000000-0005-0000-0000-0000BA830000}"/>
    <cellStyle name="Normal 5 10 28 2 9" xfId="33723" xr:uid="{00000000-0005-0000-0000-0000BB830000}"/>
    <cellStyle name="Normal 5 10 28 3" xfId="33724" xr:uid="{00000000-0005-0000-0000-0000BC830000}"/>
    <cellStyle name="Normal 5 10 28 3 10" xfId="33725" xr:uid="{00000000-0005-0000-0000-0000BD830000}"/>
    <cellStyle name="Normal 5 10 28 3 2" xfId="33726" xr:uid="{00000000-0005-0000-0000-0000BE830000}"/>
    <cellStyle name="Normal 5 10 28 3 3" xfId="33727" xr:uid="{00000000-0005-0000-0000-0000BF830000}"/>
    <cellStyle name="Normal 5 10 28 3 4" xfId="33728" xr:uid="{00000000-0005-0000-0000-0000C0830000}"/>
    <cellStyle name="Normal 5 10 28 3 5" xfId="33729" xr:uid="{00000000-0005-0000-0000-0000C1830000}"/>
    <cellStyle name="Normal 5 10 28 3 6" xfId="33730" xr:uid="{00000000-0005-0000-0000-0000C2830000}"/>
    <cellStyle name="Normal 5 10 28 3 7" xfId="33731" xr:uid="{00000000-0005-0000-0000-0000C3830000}"/>
    <cellStyle name="Normal 5 10 28 3 8" xfId="33732" xr:uid="{00000000-0005-0000-0000-0000C4830000}"/>
    <cellStyle name="Normal 5 10 28 3 9" xfId="33733" xr:uid="{00000000-0005-0000-0000-0000C5830000}"/>
    <cellStyle name="Normal 5 10 28 4" xfId="33734" xr:uid="{00000000-0005-0000-0000-0000C6830000}"/>
    <cellStyle name="Normal 5 10 28 4 10" xfId="33735" xr:uid="{00000000-0005-0000-0000-0000C7830000}"/>
    <cellStyle name="Normal 5 10 28 4 2" xfId="33736" xr:uid="{00000000-0005-0000-0000-0000C8830000}"/>
    <cellStyle name="Normal 5 10 28 4 3" xfId="33737" xr:uid="{00000000-0005-0000-0000-0000C9830000}"/>
    <cellStyle name="Normal 5 10 28 4 4" xfId="33738" xr:uid="{00000000-0005-0000-0000-0000CA830000}"/>
    <cellStyle name="Normal 5 10 28 4 5" xfId="33739" xr:uid="{00000000-0005-0000-0000-0000CB830000}"/>
    <cellStyle name="Normal 5 10 28 4 6" xfId="33740" xr:uid="{00000000-0005-0000-0000-0000CC830000}"/>
    <cellStyle name="Normal 5 10 28 4 7" xfId="33741" xr:uid="{00000000-0005-0000-0000-0000CD830000}"/>
    <cellStyle name="Normal 5 10 28 4 8" xfId="33742" xr:uid="{00000000-0005-0000-0000-0000CE830000}"/>
    <cellStyle name="Normal 5 10 28 4 9" xfId="33743" xr:uid="{00000000-0005-0000-0000-0000CF830000}"/>
    <cellStyle name="Normal 5 10 28 5" xfId="33744" xr:uid="{00000000-0005-0000-0000-0000D0830000}"/>
    <cellStyle name="Normal 5 10 28 5 10" xfId="33745" xr:uid="{00000000-0005-0000-0000-0000D1830000}"/>
    <cellStyle name="Normal 5 10 28 5 2" xfId="33746" xr:uid="{00000000-0005-0000-0000-0000D2830000}"/>
    <cellStyle name="Normal 5 10 28 5 3" xfId="33747" xr:uid="{00000000-0005-0000-0000-0000D3830000}"/>
    <cellStyle name="Normal 5 10 28 5 4" xfId="33748" xr:uid="{00000000-0005-0000-0000-0000D4830000}"/>
    <cellStyle name="Normal 5 10 28 5 5" xfId="33749" xr:uid="{00000000-0005-0000-0000-0000D5830000}"/>
    <cellStyle name="Normal 5 10 28 5 6" xfId="33750" xr:uid="{00000000-0005-0000-0000-0000D6830000}"/>
    <cellStyle name="Normal 5 10 28 5 7" xfId="33751" xr:uid="{00000000-0005-0000-0000-0000D7830000}"/>
    <cellStyle name="Normal 5 10 28 5 8" xfId="33752" xr:uid="{00000000-0005-0000-0000-0000D8830000}"/>
    <cellStyle name="Normal 5 10 28 5 9" xfId="33753" xr:uid="{00000000-0005-0000-0000-0000D9830000}"/>
    <cellStyle name="Normal 5 10 28 6" xfId="33754" xr:uid="{00000000-0005-0000-0000-0000DA830000}"/>
    <cellStyle name="Normal 5 10 28 7" xfId="33755" xr:uid="{00000000-0005-0000-0000-0000DB830000}"/>
    <cellStyle name="Normal 5 10 28 8" xfId="33756" xr:uid="{00000000-0005-0000-0000-0000DC830000}"/>
    <cellStyle name="Normal 5 10 28 9" xfId="33757" xr:uid="{00000000-0005-0000-0000-0000DD830000}"/>
    <cellStyle name="Normal 5 10 29" xfId="33758" xr:uid="{00000000-0005-0000-0000-0000DE830000}"/>
    <cellStyle name="Normal 5 10 29 10" xfId="33759" xr:uid="{00000000-0005-0000-0000-0000DF830000}"/>
    <cellStyle name="Normal 5 10 29 11" xfId="33760" xr:uid="{00000000-0005-0000-0000-0000E0830000}"/>
    <cellStyle name="Normal 5 10 29 12" xfId="33761" xr:uid="{00000000-0005-0000-0000-0000E1830000}"/>
    <cellStyle name="Normal 5 10 29 13" xfId="33762" xr:uid="{00000000-0005-0000-0000-0000E2830000}"/>
    <cellStyle name="Normal 5 10 29 14" xfId="33763" xr:uid="{00000000-0005-0000-0000-0000E3830000}"/>
    <cellStyle name="Normal 5 10 29 2" xfId="33764" xr:uid="{00000000-0005-0000-0000-0000E4830000}"/>
    <cellStyle name="Normal 5 10 29 2 10" xfId="33765" xr:uid="{00000000-0005-0000-0000-0000E5830000}"/>
    <cellStyle name="Normal 5 10 29 2 2" xfId="33766" xr:uid="{00000000-0005-0000-0000-0000E6830000}"/>
    <cellStyle name="Normal 5 10 29 2 3" xfId="33767" xr:uid="{00000000-0005-0000-0000-0000E7830000}"/>
    <cellStyle name="Normal 5 10 29 2 4" xfId="33768" xr:uid="{00000000-0005-0000-0000-0000E8830000}"/>
    <cellStyle name="Normal 5 10 29 2 5" xfId="33769" xr:uid="{00000000-0005-0000-0000-0000E9830000}"/>
    <cellStyle name="Normal 5 10 29 2 6" xfId="33770" xr:uid="{00000000-0005-0000-0000-0000EA830000}"/>
    <cellStyle name="Normal 5 10 29 2 7" xfId="33771" xr:uid="{00000000-0005-0000-0000-0000EB830000}"/>
    <cellStyle name="Normal 5 10 29 2 8" xfId="33772" xr:uid="{00000000-0005-0000-0000-0000EC830000}"/>
    <cellStyle name="Normal 5 10 29 2 9" xfId="33773" xr:uid="{00000000-0005-0000-0000-0000ED830000}"/>
    <cellStyle name="Normal 5 10 29 3" xfId="33774" xr:uid="{00000000-0005-0000-0000-0000EE830000}"/>
    <cellStyle name="Normal 5 10 29 3 10" xfId="33775" xr:uid="{00000000-0005-0000-0000-0000EF830000}"/>
    <cellStyle name="Normal 5 10 29 3 2" xfId="33776" xr:uid="{00000000-0005-0000-0000-0000F0830000}"/>
    <cellStyle name="Normal 5 10 29 3 3" xfId="33777" xr:uid="{00000000-0005-0000-0000-0000F1830000}"/>
    <cellStyle name="Normal 5 10 29 3 4" xfId="33778" xr:uid="{00000000-0005-0000-0000-0000F2830000}"/>
    <cellStyle name="Normal 5 10 29 3 5" xfId="33779" xr:uid="{00000000-0005-0000-0000-0000F3830000}"/>
    <cellStyle name="Normal 5 10 29 3 6" xfId="33780" xr:uid="{00000000-0005-0000-0000-0000F4830000}"/>
    <cellStyle name="Normal 5 10 29 3 7" xfId="33781" xr:uid="{00000000-0005-0000-0000-0000F5830000}"/>
    <cellStyle name="Normal 5 10 29 3 8" xfId="33782" xr:uid="{00000000-0005-0000-0000-0000F6830000}"/>
    <cellStyle name="Normal 5 10 29 3 9" xfId="33783" xr:uid="{00000000-0005-0000-0000-0000F7830000}"/>
    <cellStyle name="Normal 5 10 29 4" xfId="33784" xr:uid="{00000000-0005-0000-0000-0000F8830000}"/>
    <cellStyle name="Normal 5 10 29 4 10" xfId="33785" xr:uid="{00000000-0005-0000-0000-0000F9830000}"/>
    <cellStyle name="Normal 5 10 29 4 2" xfId="33786" xr:uid="{00000000-0005-0000-0000-0000FA830000}"/>
    <cellStyle name="Normal 5 10 29 4 3" xfId="33787" xr:uid="{00000000-0005-0000-0000-0000FB830000}"/>
    <cellStyle name="Normal 5 10 29 4 4" xfId="33788" xr:uid="{00000000-0005-0000-0000-0000FC830000}"/>
    <cellStyle name="Normal 5 10 29 4 5" xfId="33789" xr:uid="{00000000-0005-0000-0000-0000FD830000}"/>
    <cellStyle name="Normal 5 10 29 4 6" xfId="33790" xr:uid="{00000000-0005-0000-0000-0000FE830000}"/>
    <cellStyle name="Normal 5 10 29 4 7" xfId="33791" xr:uid="{00000000-0005-0000-0000-0000FF830000}"/>
    <cellStyle name="Normal 5 10 29 4 8" xfId="33792" xr:uid="{00000000-0005-0000-0000-000000840000}"/>
    <cellStyle name="Normal 5 10 29 4 9" xfId="33793" xr:uid="{00000000-0005-0000-0000-000001840000}"/>
    <cellStyle name="Normal 5 10 29 5" xfId="33794" xr:uid="{00000000-0005-0000-0000-000002840000}"/>
    <cellStyle name="Normal 5 10 29 5 10" xfId="33795" xr:uid="{00000000-0005-0000-0000-000003840000}"/>
    <cellStyle name="Normal 5 10 29 5 2" xfId="33796" xr:uid="{00000000-0005-0000-0000-000004840000}"/>
    <cellStyle name="Normal 5 10 29 5 3" xfId="33797" xr:uid="{00000000-0005-0000-0000-000005840000}"/>
    <cellStyle name="Normal 5 10 29 5 4" xfId="33798" xr:uid="{00000000-0005-0000-0000-000006840000}"/>
    <cellStyle name="Normal 5 10 29 5 5" xfId="33799" xr:uid="{00000000-0005-0000-0000-000007840000}"/>
    <cellStyle name="Normal 5 10 29 5 6" xfId="33800" xr:uid="{00000000-0005-0000-0000-000008840000}"/>
    <cellStyle name="Normal 5 10 29 5 7" xfId="33801" xr:uid="{00000000-0005-0000-0000-000009840000}"/>
    <cellStyle name="Normal 5 10 29 5 8" xfId="33802" xr:uid="{00000000-0005-0000-0000-00000A840000}"/>
    <cellStyle name="Normal 5 10 29 5 9" xfId="33803" xr:uid="{00000000-0005-0000-0000-00000B840000}"/>
    <cellStyle name="Normal 5 10 29 6" xfId="33804" xr:uid="{00000000-0005-0000-0000-00000C840000}"/>
    <cellStyle name="Normal 5 10 29 7" xfId="33805" xr:uid="{00000000-0005-0000-0000-00000D840000}"/>
    <cellStyle name="Normal 5 10 29 8" xfId="33806" xr:uid="{00000000-0005-0000-0000-00000E840000}"/>
    <cellStyle name="Normal 5 10 29 9" xfId="33807" xr:uid="{00000000-0005-0000-0000-00000F840000}"/>
    <cellStyle name="Normal 5 10 3" xfId="33808" xr:uid="{00000000-0005-0000-0000-000010840000}"/>
    <cellStyle name="Normal 5 10 3 10" xfId="33809" xr:uid="{00000000-0005-0000-0000-000011840000}"/>
    <cellStyle name="Normal 5 10 3 11" xfId="33810" xr:uid="{00000000-0005-0000-0000-000012840000}"/>
    <cellStyle name="Normal 5 10 3 12" xfId="33811" xr:uid="{00000000-0005-0000-0000-000013840000}"/>
    <cellStyle name="Normal 5 10 3 13" xfId="33812" xr:uid="{00000000-0005-0000-0000-000014840000}"/>
    <cellStyle name="Normal 5 10 3 14" xfId="33813" xr:uid="{00000000-0005-0000-0000-000015840000}"/>
    <cellStyle name="Normal 5 10 3 2" xfId="33814" xr:uid="{00000000-0005-0000-0000-000016840000}"/>
    <cellStyle name="Normal 5 10 3 2 10" xfId="33815" xr:uid="{00000000-0005-0000-0000-000017840000}"/>
    <cellStyle name="Normal 5 10 3 2 2" xfId="33816" xr:uid="{00000000-0005-0000-0000-000018840000}"/>
    <cellStyle name="Normal 5 10 3 2 3" xfId="33817" xr:uid="{00000000-0005-0000-0000-000019840000}"/>
    <cellStyle name="Normal 5 10 3 2 4" xfId="33818" xr:uid="{00000000-0005-0000-0000-00001A840000}"/>
    <cellStyle name="Normal 5 10 3 2 5" xfId="33819" xr:uid="{00000000-0005-0000-0000-00001B840000}"/>
    <cellStyle name="Normal 5 10 3 2 6" xfId="33820" xr:uid="{00000000-0005-0000-0000-00001C840000}"/>
    <cellStyle name="Normal 5 10 3 2 7" xfId="33821" xr:uid="{00000000-0005-0000-0000-00001D840000}"/>
    <cellStyle name="Normal 5 10 3 2 8" xfId="33822" xr:uid="{00000000-0005-0000-0000-00001E840000}"/>
    <cellStyle name="Normal 5 10 3 2 9" xfId="33823" xr:uid="{00000000-0005-0000-0000-00001F840000}"/>
    <cellStyle name="Normal 5 10 3 3" xfId="33824" xr:uid="{00000000-0005-0000-0000-000020840000}"/>
    <cellStyle name="Normal 5 10 3 3 10" xfId="33825" xr:uid="{00000000-0005-0000-0000-000021840000}"/>
    <cellStyle name="Normal 5 10 3 3 2" xfId="33826" xr:uid="{00000000-0005-0000-0000-000022840000}"/>
    <cellStyle name="Normal 5 10 3 3 3" xfId="33827" xr:uid="{00000000-0005-0000-0000-000023840000}"/>
    <cellStyle name="Normal 5 10 3 3 4" xfId="33828" xr:uid="{00000000-0005-0000-0000-000024840000}"/>
    <cellStyle name="Normal 5 10 3 3 5" xfId="33829" xr:uid="{00000000-0005-0000-0000-000025840000}"/>
    <cellStyle name="Normal 5 10 3 3 6" xfId="33830" xr:uid="{00000000-0005-0000-0000-000026840000}"/>
    <cellStyle name="Normal 5 10 3 3 7" xfId="33831" xr:uid="{00000000-0005-0000-0000-000027840000}"/>
    <cellStyle name="Normal 5 10 3 3 8" xfId="33832" xr:uid="{00000000-0005-0000-0000-000028840000}"/>
    <cellStyle name="Normal 5 10 3 3 9" xfId="33833" xr:uid="{00000000-0005-0000-0000-000029840000}"/>
    <cellStyle name="Normal 5 10 3 4" xfId="33834" xr:uid="{00000000-0005-0000-0000-00002A840000}"/>
    <cellStyle name="Normal 5 10 3 4 10" xfId="33835" xr:uid="{00000000-0005-0000-0000-00002B840000}"/>
    <cellStyle name="Normal 5 10 3 4 2" xfId="33836" xr:uid="{00000000-0005-0000-0000-00002C840000}"/>
    <cellStyle name="Normal 5 10 3 4 3" xfId="33837" xr:uid="{00000000-0005-0000-0000-00002D840000}"/>
    <cellStyle name="Normal 5 10 3 4 4" xfId="33838" xr:uid="{00000000-0005-0000-0000-00002E840000}"/>
    <cellStyle name="Normal 5 10 3 4 5" xfId="33839" xr:uid="{00000000-0005-0000-0000-00002F840000}"/>
    <cellStyle name="Normal 5 10 3 4 6" xfId="33840" xr:uid="{00000000-0005-0000-0000-000030840000}"/>
    <cellStyle name="Normal 5 10 3 4 7" xfId="33841" xr:uid="{00000000-0005-0000-0000-000031840000}"/>
    <cellStyle name="Normal 5 10 3 4 8" xfId="33842" xr:uid="{00000000-0005-0000-0000-000032840000}"/>
    <cellStyle name="Normal 5 10 3 4 9" xfId="33843" xr:uid="{00000000-0005-0000-0000-000033840000}"/>
    <cellStyle name="Normal 5 10 3 5" xfId="33844" xr:uid="{00000000-0005-0000-0000-000034840000}"/>
    <cellStyle name="Normal 5 10 3 5 10" xfId="33845" xr:uid="{00000000-0005-0000-0000-000035840000}"/>
    <cellStyle name="Normal 5 10 3 5 2" xfId="33846" xr:uid="{00000000-0005-0000-0000-000036840000}"/>
    <cellStyle name="Normal 5 10 3 5 3" xfId="33847" xr:uid="{00000000-0005-0000-0000-000037840000}"/>
    <cellStyle name="Normal 5 10 3 5 4" xfId="33848" xr:uid="{00000000-0005-0000-0000-000038840000}"/>
    <cellStyle name="Normal 5 10 3 5 5" xfId="33849" xr:uid="{00000000-0005-0000-0000-000039840000}"/>
    <cellStyle name="Normal 5 10 3 5 6" xfId="33850" xr:uid="{00000000-0005-0000-0000-00003A840000}"/>
    <cellStyle name="Normal 5 10 3 5 7" xfId="33851" xr:uid="{00000000-0005-0000-0000-00003B840000}"/>
    <cellStyle name="Normal 5 10 3 5 8" xfId="33852" xr:uid="{00000000-0005-0000-0000-00003C840000}"/>
    <cellStyle name="Normal 5 10 3 5 9" xfId="33853" xr:uid="{00000000-0005-0000-0000-00003D840000}"/>
    <cellStyle name="Normal 5 10 3 6" xfId="33854" xr:uid="{00000000-0005-0000-0000-00003E840000}"/>
    <cellStyle name="Normal 5 10 3 7" xfId="33855" xr:uid="{00000000-0005-0000-0000-00003F840000}"/>
    <cellStyle name="Normal 5 10 3 8" xfId="33856" xr:uid="{00000000-0005-0000-0000-000040840000}"/>
    <cellStyle name="Normal 5 10 3 9" xfId="33857" xr:uid="{00000000-0005-0000-0000-000041840000}"/>
    <cellStyle name="Normal 5 10 30" xfId="33858" xr:uid="{00000000-0005-0000-0000-000042840000}"/>
    <cellStyle name="Normal 5 10 30 10" xfId="33859" xr:uid="{00000000-0005-0000-0000-000043840000}"/>
    <cellStyle name="Normal 5 10 30 11" xfId="33860" xr:uid="{00000000-0005-0000-0000-000044840000}"/>
    <cellStyle name="Normal 5 10 30 12" xfId="33861" xr:uid="{00000000-0005-0000-0000-000045840000}"/>
    <cellStyle name="Normal 5 10 30 13" xfId="33862" xr:uid="{00000000-0005-0000-0000-000046840000}"/>
    <cellStyle name="Normal 5 10 30 14" xfId="33863" xr:uid="{00000000-0005-0000-0000-000047840000}"/>
    <cellStyle name="Normal 5 10 30 2" xfId="33864" xr:uid="{00000000-0005-0000-0000-000048840000}"/>
    <cellStyle name="Normal 5 10 30 2 10" xfId="33865" xr:uid="{00000000-0005-0000-0000-000049840000}"/>
    <cellStyle name="Normal 5 10 30 2 2" xfId="33866" xr:uid="{00000000-0005-0000-0000-00004A840000}"/>
    <cellStyle name="Normal 5 10 30 2 3" xfId="33867" xr:uid="{00000000-0005-0000-0000-00004B840000}"/>
    <cellStyle name="Normal 5 10 30 2 4" xfId="33868" xr:uid="{00000000-0005-0000-0000-00004C840000}"/>
    <cellStyle name="Normal 5 10 30 2 5" xfId="33869" xr:uid="{00000000-0005-0000-0000-00004D840000}"/>
    <cellStyle name="Normal 5 10 30 2 6" xfId="33870" xr:uid="{00000000-0005-0000-0000-00004E840000}"/>
    <cellStyle name="Normal 5 10 30 2 7" xfId="33871" xr:uid="{00000000-0005-0000-0000-00004F840000}"/>
    <cellStyle name="Normal 5 10 30 2 8" xfId="33872" xr:uid="{00000000-0005-0000-0000-000050840000}"/>
    <cellStyle name="Normal 5 10 30 2 9" xfId="33873" xr:uid="{00000000-0005-0000-0000-000051840000}"/>
    <cellStyle name="Normal 5 10 30 3" xfId="33874" xr:uid="{00000000-0005-0000-0000-000052840000}"/>
    <cellStyle name="Normal 5 10 30 3 10" xfId="33875" xr:uid="{00000000-0005-0000-0000-000053840000}"/>
    <cellStyle name="Normal 5 10 30 3 2" xfId="33876" xr:uid="{00000000-0005-0000-0000-000054840000}"/>
    <cellStyle name="Normal 5 10 30 3 3" xfId="33877" xr:uid="{00000000-0005-0000-0000-000055840000}"/>
    <cellStyle name="Normal 5 10 30 3 4" xfId="33878" xr:uid="{00000000-0005-0000-0000-000056840000}"/>
    <cellStyle name="Normal 5 10 30 3 5" xfId="33879" xr:uid="{00000000-0005-0000-0000-000057840000}"/>
    <cellStyle name="Normal 5 10 30 3 6" xfId="33880" xr:uid="{00000000-0005-0000-0000-000058840000}"/>
    <cellStyle name="Normal 5 10 30 3 7" xfId="33881" xr:uid="{00000000-0005-0000-0000-000059840000}"/>
    <cellStyle name="Normal 5 10 30 3 8" xfId="33882" xr:uid="{00000000-0005-0000-0000-00005A840000}"/>
    <cellStyle name="Normal 5 10 30 3 9" xfId="33883" xr:uid="{00000000-0005-0000-0000-00005B840000}"/>
    <cellStyle name="Normal 5 10 30 4" xfId="33884" xr:uid="{00000000-0005-0000-0000-00005C840000}"/>
    <cellStyle name="Normal 5 10 30 4 10" xfId="33885" xr:uid="{00000000-0005-0000-0000-00005D840000}"/>
    <cellStyle name="Normal 5 10 30 4 2" xfId="33886" xr:uid="{00000000-0005-0000-0000-00005E840000}"/>
    <cellStyle name="Normal 5 10 30 4 3" xfId="33887" xr:uid="{00000000-0005-0000-0000-00005F840000}"/>
    <cellStyle name="Normal 5 10 30 4 4" xfId="33888" xr:uid="{00000000-0005-0000-0000-000060840000}"/>
    <cellStyle name="Normal 5 10 30 4 5" xfId="33889" xr:uid="{00000000-0005-0000-0000-000061840000}"/>
    <cellStyle name="Normal 5 10 30 4 6" xfId="33890" xr:uid="{00000000-0005-0000-0000-000062840000}"/>
    <cellStyle name="Normal 5 10 30 4 7" xfId="33891" xr:uid="{00000000-0005-0000-0000-000063840000}"/>
    <cellStyle name="Normal 5 10 30 4 8" xfId="33892" xr:uid="{00000000-0005-0000-0000-000064840000}"/>
    <cellStyle name="Normal 5 10 30 4 9" xfId="33893" xr:uid="{00000000-0005-0000-0000-000065840000}"/>
    <cellStyle name="Normal 5 10 30 5" xfId="33894" xr:uid="{00000000-0005-0000-0000-000066840000}"/>
    <cellStyle name="Normal 5 10 30 5 10" xfId="33895" xr:uid="{00000000-0005-0000-0000-000067840000}"/>
    <cellStyle name="Normal 5 10 30 5 2" xfId="33896" xr:uid="{00000000-0005-0000-0000-000068840000}"/>
    <cellStyle name="Normal 5 10 30 5 3" xfId="33897" xr:uid="{00000000-0005-0000-0000-000069840000}"/>
    <cellStyle name="Normal 5 10 30 5 4" xfId="33898" xr:uid="{00000000-0005-0000-0000-00006A840000}"/>
    <cellStyle name="Normal 5 10 30 5 5" xfId="33899" xr:uid="{00000000-0005-0000-0000-00006B840000}"/>
    <cellStyle name="Normal 5 10 30 5 6" xfId="33900" xr:uid="{00000000-0005-0000-0000-00006C840000}"/>
    <cellStyle name="Normal 5 10 30 5 7" xfId="33901" xr:uid="{00000000-0005-0000-0000-00006D840000}"/>
    <cellStyle name="Normal 5 10 30 5 8" xfId="33902" xr:uid="{00000000-0005-0000-0000-00006E840000}"/>
    <cellStyle name="Normal 5 10 30 5 9" xfId="33903" xr:uid="{00000000-0005-0000-0000-00006F840000}"/>
    <cellStyle name="Normal 5 10 30 6" xfId="33904" xr:uid="{00000000-0005-0000-0000-000070840000}"/>
    <cellStyle name="Normal 5 10 30 7" xfId="33905" xr:uid="{00000000-0005-0000-0000-000071840000}"/>
    <cellStyle name="Normal 5 10 30 8" xfId="33906" xr:uid="{00000000-0005-0000-0000-000072840000}"/>
    <cellStyle name="Normal 5 10 30 9" xfId="33907" xr:uid="{00000000-0005-0000-0000-000073840000}"/>
    <cellStyle name="Normal 5 10 31" xfId="33908" xr:uid="{00000000-0005-0000-0000-000074840000}"/>
    <cellStyle name="Normal 5 10 31 10" xfId="33909" xr:uid="{00000000-0005-0000-0000-000075840000}"/>
    <cellStyle name="Normal 5 10 31 11" xfId="33910" xr:uid="{00000000-0005-0000-0000-000076840000}"/>
    <cellStyle name="Normal 5 10 31 12" xfId="33911" xr:uid="{00000000-0005-0000-0000-000077840000}"/>
    <cellStyle name="Normal 5 10 31 13" xfId="33912" xr:uid="{00000000-0005-0000-0000-000078840000}"/>
    <cellStyle name="Normal 5 10 31 14" xfId="33913" xr:uid="{00000000-0005-0000-0000-000079840000}"/>
    <cellStyle name="Normal 5 10 31 2" xfId="33914" xr:uid="{00000000-0005-0000-0000-00007A840000}"/>
    <cellStyle name="Normal 5 10 31 2 10" xfId="33915" xr:uid="{00000000-0005-0000-0000-00007B840000}"/>
    <cellStyle name="Normal 5 10 31 2 2" xfId="33916" xr:uid="{00000000-0005-0000-0000-00007C840000}"/>
    <cellStyle name="Normal 5 10 31 2 3" xfId="33917" xr:uid="{00000000-0005-0000-0000-00007D840000}"/>
    <cellStyle name="Normal 5 10 31 2 4" xfId="33918" xr:uid="{00000000-0005-0000-0000-00007E840000}"/>
    <cellStyle name="Normal 5 10 31 2 5" xfId="33919" xr:uid="{00000000-0005-0000-0000-00007F840000}"/>
    <cellStyle name="Normal 5 10 31 2 6" xfId="33920" xr:uid="{00000000-0005-0000-0000-000080840000}"/>
    <cellStyle name="Normal 5 10 31 2 7" xfId="33921" xr:uid="{00000000-0005-0000-0000-000081840000}"/>
    <cellStyle name="Normal 5 10 31 2 8" xfId="33922" xr:uid="{00000000-0005-0000-0000-000082840000}"/>
    <cellStyle name="Normal 5 10 31 2 9" xfId="33923" xr:uid="{00000000-0005-0000-0000-000083840000}"/>
    <cellStyle name="Normal 5 10 31 3" xfId="33924" xr:uid="{00000000-0005-0000-0000-000084840000}"/>
    <cellStyle name="Normal 5 10 31 3 10" xfId="33925" xr:uid="{00000000-0005-0000-0000-000085840000}"/>
    <cellStyle name="Normal 5 10 31 3 2" xfId="33926" xr:uid="{00000000-0005-0000-0000-000086840000}"/>
    <cellStyle name="Normal 5 10 31 3 3" xfId="33927" xr:uid="{00000000-0005-0000-0000-000087840000}"/>
    <cellStyle name="Normal 5 10 31 3 4" xfId="33928" xr:uid="{00000000-0005-0000-0000-000088840000}"/>
    <cellStyle name="Normal 5 10 31 3 5" xfId="33929" xr:uid="{00000000-0005-0000-0000-000089840000}"/>
    <cellStyle name="Normal 5 10 31 3 6" xfId="33930" xr:uid="{00000000-0005-0000-0000-00008A840000}"/>
    <cellStyle name="Normal 5 10 31 3 7" xfId="33931" xr:uid="{00000000-0005-0000-0000-00008B840000}"/>
    <cellStyle name="Normal 5 10 31 3 8" xfId="33932" xr:uid="{00000000-0005-0000-0000-00008C840000}"/>
    <cellStyle name="Normal 5 10 31 3 9" xfId="33933" xr:uid="{00000000-0005-0000-0000-00008D840000}"/>
    <cellStyle name="Normal 5 10 31 4" xfId="33934" xr:uid="{00000000-0005-0000-0000-00008E840000}"/>
    <cellStyle name="Normal 5 10 31 4 10" xfId="33935" xr:uid="{00000000-0005-0000-0000-00008F840000}"/>
    <cellStyle name="Normal 5 10 31 4 2" xfId="33936" xr:uid="{00000000-0005-0000-0000-000090840000}"/>
    <cellStyle name="Normal 5 10 31 4 3" xfId="33937" xr:uid="{00000000-0005-0000-0000-000091840000}"/>
    <cellStyle name="Normal 5 10 31 4 4" xfId="33938" xr:uid="{00000000-0005-0000-0000-000092840000}"/>
    <cellStyle name="Normal 5 10 31 4 5" xfId="33939" xr:uid="{00000000-0005-0000-0000-000093840000}"/>
    <cellStyle name="Normal 5 10 31 4 6" xfId="33940" xr:uid="{00000000-0005-0000-0000-000094840000}"/>
    <cellStyle name="Normal 5 10 31 4 7" xfId="33941" xr:uid="{00000000-0005-0000-0000-000095840000}"/>
    <cellStyle name="Normal 5 10 31 4 8" xfId="33942" xr:uid="{00000000-0005-0000-0000-000096840000}"/>
    <cellStyle name="Normal 5 10 31 4 9" xfId="33943" xr:uid="{00000000-0005-0000-0000-000097840000}"/>
    <cellStyle name="Normal 5 10 31 5" xfId="33944" xr:uid="{00000000-0005-0000-0000-000098840000}"/>
    <cellStyle name="Normal 5 10 31 5 10" xfId="33945" xr:uid="{00000000-0005-0000-0000-000099840000}"/>
    <cellStyle name="Normal 5 10 31 5 2" xfId="33946" xr:uid="{00000000-0005-0000-0000-00009A840000}"/>
    <cellStyle name="Normal 5 10 31 5 3" xfId="33947" xr:uid="{00000000-0005-0000-0000-00009B840000}"/>
    <cellStyle name="Normal 5 10 31 5 4" xfId="33948" xr:uid="{00000000-0005-0000-0000-00009C840000}"/>
    <cellStyle name="Normal 5 10 31 5 5" xfId="33949" xr:uid="{00000000-0005-0000-0000-00009D840000}"/>
    <cellStyle name="Normal 5 10 31 5 6" xfId="33950" xr:uid="{00000000-0005-0000-0000-00009E840000}"/>
    <cellStyle name="Normal 5 10 31 5 7" xfId="33951" xr:uid="{00000000-0005-0000-0000-00009F840000}"/>
    <cellStyle name="Normal 5 10 31 5 8" xfId="33952" xr:uid="{00000000-0005-0000-0000-0000A0840000}"/>
    <cellStyle name="Normal 5 10 31 5 9" xfId="33953" xr:uid="{00000000-0005-0000-0000-0000A1840000}"/>
    <cellStyle name="Normal 5 10 31 6" xfId="33954" xr:uid="{00000000-0005-0000-0000-0000A2840000}"/>
    <cellStyle name="Normal 5 10 31 7" xfId="33955" xr:uid="{00000000-0005-0000-0000-0000A3840000}"/>
    <cellStyle name="Normal 5 10 31 8" xfId="33956" xr:uid="{00000000-0005-0000-0000-0000A4840000}"/>
    <cellStyle name="Normal 5 10 31 9" xfId="33957" xr:uid="{00000000-0005-0000-0000-0000A5840000}"/>
    <cellStyle name="Normal 5 10 32" xfId="33958" xr:uid="{00000000-0005-0000-0000-0000A6840000}"/>
    <cellStyle name="Normal 5 10 32 10" xfId="33959" xr:uid="{00000000-0005-0000-0000-0000A7840000}"/>
    <cellStyle name="Normal 5 10 32 11" xfId="33960" xr:uid="{00000000-0005-0000-0000-0000A8840000}"/>
    <cellStyle name="Normal 5 10 32 12" xfId="33961" xr:uid="{00000000-0005-0000-0000-0000A9840000}"/>
    <cellStyle name="Normal 5 10 32 13" xfId="33962" xr:uid="{00000000-0005-0000-0000-0000AA840000}"/>
    <cellStyle name="Normal 5 10 32 14" xfId="33963" xr:uid="{00000000-0005-0000-0000-0000AB840000}"/>
    <cellStyle name="Normal 5 10 32 2" xfId="33964" xr:uid="{00000000-0005-0000-0000-0000AC840000}"/>
    <cellStyle name="Normal 5 10 32 2 10" xfId="33965" xr:uid="{00000000-0005-0000-0000-0000AD840000}"/>
    <cellStyle name="Normal 5 10 32 2 2" xfId="33966" xr:uid="{00000000-0005-0000-0000-0000AE840000}"/>
    <cellStyle name="Normal 5 10 32 2 3" xfId="33967" xr:uid="{00000000-0005-0000-0000-0000AF840000}"/>
    <cellStyle name="Normal 5 10 32 2 4" xfId="33968" xr:uid="{00000000-0005-0000-0000-0000B0840000}"/>
    <cellStyle name="Normal 5 10 32 2 5" xfId="33969" xr:uid="{00000000-0005-0000-0000-0000B1840000}"/>
    <cellStyle name="Normal 5 10 32 2 6" xfId="33970" xr:uid="{00000000-0005-0000-0000-0000B2840000}"/>
    <cellStyle name="Normal 5 10 32 2 7" xfId="33971" xr:uid="{00000000-0005-0000-0000-0000B3840000}"/>
    <cellStyle name="Normal 5 10 32 2 8" xfId="33972" xr:uid="{00000000-0005-0000-0000-0000B4840000}"/>
    <cellStyle name="Normal 5 10 32 2 9" xfId="33973" xr:uid="{00000000-0005-0000-0000-0000B5840000}"/>
    <cellStyle name="Normal 5 10 32 3" xfId="33974" xr:uid="{00000000-0005-0000-0000-0000B6840000}"/>
    <cellStyle name="Normal 5 10 32 3 10" xfId="33975" xr:uid="{00000000-0005-0000-0000-0000B7840000}"/>
    <cellStyle name="Normal 5 10 32 3 2" xfId="33976" xr:uid="{00000000-0005-0000-0000-0000B8840000}"/>
    <cellStyle name="Normal 5 10 32 3 3" xfId="33977" xr:uid="{00000000-0005-0000-0000-0000B9840000}"/>
    <cellStyle name="Normal 5 10 32 3 4" xfId="33978" xr:uid="{00000000-0005-0000-0000-0000BA840000}"/>
    <cellStyle name="Normal 5 10 32 3 5" xfId="33979" xr:uid="{00000000-0005-0000-0000-0000BB840000}"/>
    <cellStyle name="Normal 5 10 32 3 6" xfId="33980" xr:uid="{00000000-0005-0000-0000-0000BC840000}"/>
    <cellStyle name="Normal 5 10 32 3 7" xfId="33981" xr:uid="{00000000-0005-0000-0000-0000BD840000}"/>
    <cellStyle name="Normal 5 10 32 3 8" xfId="33982" xr:uid="{00000000-0005-0000-0000-0000BE840000}"/>
    <cellStyle name="Normal 5 10 32 3 9" xfId="33983" xr:uid="{00000000-0005-0000-0000-0000BF840000}"/>
    <cellStyle name="Normal 5 10 32 4" xfId="33984" xr:uid="{00000000-0005-0000-0000-0000C0840000}"/>
    <cellStyle name="Normal 5 10 32 4 10" xfId="33985" xr:uid="{00000000-0005-0000-0000-0000C1840000}"/>
    <cellStyle name="Normal 5 10 32 4 2" xfId="33986" xr:uid="{00000000-0005-0000-0000-0000C2840000}"/>
    <cellStyle name="Normal 5 10 32 4 3" xfId="33987" xr:uid="{00000000-0005-0000-0000-0000C3840000}"/>
    <cellStyle name="Normal 5 10 32 4 4" xfId="33988" xr:uid="{00000000-0005-0000-0000-0000C4840000}"/>
    <cellStyle name="Normal 5 10 32 4 5" xfId="33989" xr:uid="{00000000-0005-0000-0000-0000C5840000}"/>
    <cellStyle name="Normal 5 10 32 4 6" xfId="33990" xr:uid="{00000000-0005-0000-0000-0000C6840000}"/>
    <cellStyle name="Normal 5 10 32 4 7" xfId="33991" xr:uid="{00000000-0005-0000-0000-0000C7840000}"/>
    <cellStyle name="Normal 5 10 32 4 8" xfId="33992" xr:uid="{00000000-0005-0000-0000-0000C8840000}"/>
    <cellStyle name="Normal 5 10 32 4 9" xfId="33993" xr:uid="{00000000-0005-0000-0000-0000C9840000}"/>
    <cellStyle name="Normal 5 10 32 5" xfId="33994" xr:uid="{00000000-0005-0000-0000-0000CA840000}"/>
    <cellStyle name="Normal 5 10 32 5 10" xfId="33995" xr:uid="{00000000-0005-0000-0000-0000CB840000}"/>
    <cellStyle name="Normal 5 10 32 5 2" xfId="33996" xr:uid="{00000000-0005-0000-0000-0000CC840000}"/>
    <cellStyle name="Normal 5 10 32 5 3" xfId="33997" xr:uid="{00000000-0005-0000-0000-0000CD840000}"/>
    <cellStyle name="Normal 5 10 32 5 4" xfId="33998" xr:uid="{00000000-0005-0000-0000-0000CE840000}"/>
    <cellStyle name="Normal 5 10 32 5 5" xfId="33999" xr:uid="{00000000-0005-0000-0000-0000CF840000}"/>
    <cellStyle name="Normal 5 10 32 5 6" xfId="34000" xr:uid="{00000000-0005-0000-0000-0000D0840000}"/>
    <cellStyle name="Normal 5 10 32 5 7" xfId="34001" xr:uid="{00000000-0005-0000-0000-0000D1840000}"/>
    <cellStyle name="Normal 5 10 32 5 8" xfId="34002" xr:uid="{00000000-0005-0000-0000-0000D2840000}"/>
    <cellStyle name="Normal 5 10 32 5 9" xfId="34003" xr:uid="{00000000-0005-0000-0000-0000D3840000}"/>
    <cellStyle name="Normal 5 10 32 6" xfId="34004" xr:uid="{00000000-0005-0000-0000-0000D4840000}"/>
    <cellStyle name="Normal 5 10 32 7" xfId="34005" xr:uid="{00000000-0005-0000-0000-0000D5840000}"/>
    <cellStyle name="Normal 5 10 32 8" xfId="34006" xr:uid="{00000000-0005-0000-0000-0000D6840000}"/>
    <cellStyle name="Normal 5 10 32 9" xfId="34007" xr:uid="{00000000-0005-0000-0000-0000D7840000}"/>
    <cellStyle name="Normal 5 10 33" xfId="34008" xr:uid="{00000000-0005-0000-0000-0000D8840000}"/>
    <cellStyle name="Normal 5 10 33 10" xfId="34009" xr:uid="{00000000-0005-0000-0000-0000D9840000}"/>
    <cellStyle name="Normal 5 10 33 11" xfId="34010" xr:uid="{00000000-0005-0000-0000-0000DA840000}"/>
    <cellStyle name="Normal 5 10 33 12" xfId="34011" xr:uid="{00000000-0005-0000-0000-0000DB840000}"/>
    <cellStyle name="Normal 5 10 33 13" xfId="34012" xr:uid="{00000000-0005-0000-0000-0000DC840000}"/>
    <cellStyle name="Normal 5 10 33 14" xfId="34013" xr:uid="{00000000-0005-0000-0000-0000DD840000}"/>
    <cellStyle name="Normal 5 10 33 2" xfId="34014" xr:uid="{00000000-0005-0000-0000-0000DE840000}"/>
    <cellStyle name="Normal 5 10 33 2 10" xfId="34015" xr:uid="{00000000-0005-0000-0000-0000DF840000}"/>
    <cellStyle name="Normal 5 10 33 2 2" xfId="34016" xr:uid="{00000000-0005-0000-0000-0000E0840000}"/>
    <cellStyle name="Normal 5 10 33 2 3" xfId="34017" xr:uid="{00000000-0005-0000-0000-0000E1840000}"/>
    <cellStyle name="Normal 5 10 33 2 4" xfId="34018" xr:uid="{00000000-0005-0000-0000-0000E2840000}"/>
    <cellStyle name="Normal 5 10 33 2 5" xfId="34019" xr:uid="{00000000-0005-0000-0000-0000E3840000}"/>
    <cellStyle name="Normal 5 10 33 2 6" xfId="34020" xr:uid="{00000000-0005-0000-0000-0000E4840000}"/>
    <cellStyle name="Normal 5 10 33 2 7" xfId="34021" xr:uid="{00000000-0005-0000-0000-0000E5840000}"/>
    <cellStyle name="Normal 5 10 33 2 8" xfId="34022" xr:uid="{00000000-0005-0000-0000-0000E6840000}"/>
    <cellStyle name="Normal 5 10 33 2 9" xfId="34023" xr:uid="{00000000-0005-0000-0000-0000E7840000}"/>
    <cellStyle name="Normal 5 10 33 3" xfId="34024" xr:uid="{00000000-0005-0000-0000-0000E8840000}"/>
    <cellStyle name="Normal 5 10 33 3 10" xfId="34025" xr:uid="{00000000-0005-0000-0000-0000E9840000}"/>
    <cellStyle name="Normal 5 10 33 3 2" xfId="34026" xr:uid="{00000000-0005-0000-0000-0000EA840000}"/>
    <cellStyle name="Normal 5 10 33 3 3" xfId="34027" xr:uid="{00000000-0005-0000-0000-0000EB840000}"/>
    <cellStyle name="Normal 5 10 33 3 4" xfId="34028" xr:uid="{00000000-0005-0000-0000-0000EC840000}"/>
    <cellStyle name="Normal 5 10 33 3 5" xfId="34029" xr:uid="{00000000-0005-0000-0000-0000ED840000}"/>
    <cellStyle name="Normal 5 10 33 3 6" xfId="34030" xr:uid="{00000000-0005-0000-0000-0000EE840000}"/>
    <cellStyle name="Normal 5 10 33 3 7" xfId="34031" xr:uid="{00000000-0005-0000-0000-0000EF840000}"/>
    <cellStyle name="Normal 5 10 33 3 8" xfId="34032" xr:uid="{00000000-0005-0000-0000-0000F0840000}"/>
    <cellStyle name="Normal 5 10 33 3 9" xfId="34033" xr:uid="{00000000-0005-0000-0000-0000F1840000}"/>
    <cellStyle name="Normal 5 10 33 4" xfId="34034" xr:uid="{00000000-0005-0000-0000-0000F2840000}"/>
    <cellStyle name="Normal 5 10 33 4 10" xfId="34035" xr:uid="{00000000-0005-0000-0000-0000F3840000}"/>
    <cellStyle name="Normal 5 10 33 4 2" xfId="34036" xr:uid="{00000000-0005-0000-0000-0000F4840000}"/>
    <cellStyle name="Normal 5 10 33 4 3" xfId="34037" xr:uid="{00000000-0005-0000-0000-0000F5840000}"/>
    <cellStyle name="Normal 5 10 33 4 4" xfId="34038" xr:uid="{00000000-0005-0000-0000-0000F6840000}"/>
    <cellStyle name="Normal 5 10 33 4 5" xfId="34039" xr:uid="{00000000-0005-0000-0000-0000F7840000}"/>
    <cellStyle name="Normal 5 10 33 4 6" xfId="34040" xr:uid="{00000000-0005-0000-0000-0000F8840000}"/>
    <cellStyle name="Normal 5 10 33 4 7" xfId="34041" xr:uid="{00000000-0005-0000-0000-0000F9840000}"/>
    <cellStyle name="Normal 5 10 33 4 8" xfId="34042" xr:uid="{00000000-0005-0000-0000-0000FA840000}"/>
    <cellStyle name="Normal 5 10 33 4 9" xfId="34043" xr:uid="{00000000-0005-0000-0000-0000FB840000}"/>
    <cellStyle name="Normal 5 10 33 5" xfId="34044" xr:uid="{00000000-0005-0000-0000-0000FC840000}"/>
    <cellStyle name="Normal 5 10 33 5 10" xfId="34045" xr:uid="{00000000-0005-0000-0000-0000FD840000}"/>
    <cellStyle name="Normal 5 10 33 5 2" xfId="34046" xr:uid="{00000000-0005-0000-0000-0000FE840000}"/>
    <cellStyle name="Normal 5 10 33 5 3" xfId="34047" xr:uid="{00000000-0005-0000-0000-0000FF840000}"/>
    <cellStyle name="Normal 5 10 33 5 4" xfId="34048" xr:uid="{00000000-0005-0000-0000-000000850000}"/>
    <cellStyle name="Normal 5 10 33 5 5" xfId="34049" xr:uid="{00000000-0005-0000-0000-000001850000}"/>
    <cellStyle name="Normal 5 10 33 5 6" xfId="34050" xr:uid="{00000000-0005-0000-0000-000002850000}"/>
    <cellStyle name="Normal 5 10 33 5 7" xfId="34051" xr:uid="{00000000-0005-0000-0000-000003850000}"/>
    <cellStyle name="Normal 5 10 33 5 8" xfId="34052" xr:uid="{00000000-0005-0000-0000-000004850000}"/>
    <cellStyle name="Normal 5 10 33 5 9" xfId="34053" xr:uid="{00000000-0005-0000-0000-000005850000}"/>
    <cellStyle name="Normal 5 10 33 6" xfId="34054" xr:uid="{00000000-0005-0000-0000-000006850000}"/>
    <cellStyle name="Normal 5 10 33 7" xfId="34055" xr:uid="{00000000-0005-0000-0000-000007850000}"/>
    <cellStyle name="Normal 5 10 33 8" xfId="34056" xr:uid="{00000000-0005-0000-0000-000008850000}"/>
    <cellStyle name="Normal 5 10 33 9" xfId="34057" xr:uid="{00000000-0005-0000-0000-000009850000}"/>
    <cellStyle name="Normal 5 10 34" xfId="34058" xr:uid="{00000000-0005-0000-0000-00000A850000}"/>
    <cellStyle name="Normal 5 10 34 10" xfId="34059" xr:uid="{00000000-0005-0000-0000-00000B850000}"/>
    <cellStyle name="Normal 5 10 34 11" xfId="34060" xr:uid="{00000000-0005-0000-0000-00000C850000}"/>
    <cellStyle name="Normal 5 10 34 12" xfId="34061" xr:uid="{00000000-0005-0000-0000-00000D850000}"/>
    <cellStyle name="Normal 5 10 34 13" xfId="34062" xr:uid="{00000000-0005-0000-0000-00000E850000}"/>
    <cellStyle name="Normal 5 10 34 14" xfId="34063" xr:uid="{00000000-0005-0000-0000-00000F850000}"/>
    <cellStyle name="Normal 5 10 34 2" xfId="34064" xr:uid="{00000000-0005-0000-0000-000010850000}"/>
    <cellStyle name="Normal 5 10 34 2 10" xfId="34065" xr:uid="{00000000-0005-0000-0000-000011850000}"/>
    <cellStyle name="Normal 5 10 34 2 2" xfId="34066" xr:uid="{00000000-0005-0000-0000-000012850000}"/>
    <cellStyle name="Normal 5 10 34 2 3" xfId="34067" xr:uid="{00000000-0005-0000-0000-000013850000}"/>
    <cellStyle name="Normal 5 10 34 2 4" xfId="34068" xr:uid="{00000000-0005-0000-0000-000014850000}"/>
    <cellStyle name="Normal 5 10 34 2 5" xfId="34069" xr:uid="{00000000-0005-0000-0000-000015850000}"/>
    <cellStyle name="Normal 5 10 34 2 6" xfId="34070" xr:uid="{00000000-0005-0000-0000-000016850000}"/>
    <cellStyle name="Normal 5 10 34 2 7" xfId="34071" xr:uid="{00000000-0005-0000-0000-000017850000}"/>
    <cellStyle name="Normal 5 10 34 2 8" xfId="34072" xr:uid="{00000000-0005-0000-0000-000018850000}"/>
    <cellStyle name="Normal 5 10 34 2 9" xfId="34073" xr:uid="{00000000-0005-0000-0000-000019850000}"/>
    <cellStyle name="Normal 5 10 34 3" xfId="34074" xr:uid="{00000000-0005-0000-0000-00001A850000}"/>
    <cellStyle name="Normal 5 10 34 3 10" xfId="34075" xr:uid="{00000000-0005-0000-0000-00001B850000}"/>
    <cellStyle name="Normal 5 10 34 3 2" xfId="34076" xr:uid="{00000000-0005-0000-0000-00001C850000}"/>
    <cellStyle name="Normal 5 10 34 3 3" xfId="34077" xr:uid="{00000000-0005-0000-0000-00001D850000}"/>
    <cellStyle name="Normal 5 10 34 3 4" xfId="34078" xr:uid="{00000000-0005-0000-0000-00001E850000}"/>
    <cellStyle name="Normal 5 10 34 3 5" xfId="34079" xr:uid="{00000000-0005-0000-0000-00001F850000}"/>
    <cellStyle name="Normal 5 10 34 3 6" xfId="34080" xr:uid="{00000000-0005-0000-0000-000020850000}"/>
    <cellStyle name="Normal 5 10 34 3 7" xfId="34081" xr:uid="{00000000-0005-0000-0000-000021850000}"/>
    <cellStyle name="Normal 5 10 34 3 8" xfId="34082" xr:uid="{00000000-0005-0000-0000-000022850000}"/>
    <cellStyle name="Normal 5 10 34 3 9" xfId="34083" xr:uid="{00000000-0005-0000-0000-000023850000}"/>
    <cellStyle name="Normal 5 10 34 4" xfId="34084" xr:uid="{00000000-0005-0000-0000-000024850000}"/>
    <cellStyle name="Normal 5 10 34 4 10" xfId="34085" xr:uid="{00000000-0005-0000-0000-000025850000}"/>
    <cellStyle name="Normal 5 10 34 4 2" xfId="34086" xr:uid="{00000000-0005-0000-0000-000026850000}"/>
    <cellStyle name="Normal 5 10 34 4 3" xfId="34087" xr:uid="{00000000-0005-0000-0000-000027850000}"/>
    <cellStyle name="Normal 5 10 34 4 4" xfId="34088" xr:uid="{00000000-0005-0000-0000-000028850000}"/>
    <cellStyle name="Normal 5 10 34 4 5" xfId="34089" xr:uid="{00000000-0005-0000-0000-000029850000}"/>
    <cellStyle name="Normal 5 10 34 4 6" xfId="34090" xr:uid="{00000000-0005-0000-0000-00002A850000}"/>
    <cellStyle name="Normal 5 10 34 4 7" xfId="34091" xr:uid="{00000000-0005-0000-0000-00002B850000}"/>
    <cellStyle name="Normal 5 10 34 4 8" xfId="34092" xr:uid="{00000000-0005-0000-0000-00002C850000}"/>
    <cellStyle name="Normal 5 10 34 4 9" xfId="34093" xr:uid="{00000000-0005-0000-0000-00002D850000}"/>
    <cellStyle name="Normal 5 10 34 5" xfId="34094" xr:uid="{00000000-0005-0000-0000-00002E850000}"/>
    <cellStyle name="Normal 5 10 34 5 10" xfId="34095" xr:uid="{00000000-0005-0000-0000-00002F850000}"/>
    <cellStyle name="Normal 5 10 34 5 2" xfId="34096" xr:uid="{00000000-0005-0000-0000-000030850000}"/>
    <cellStyle name="Normal 5 10 34 5 3" xfId="34097" xr:uid="{00000000-0005-0000-0000-000031850000}"/>
    <cellStyle name="Normal 5 10 34 5 4" xfId="34098" xr:uid="{00000000-0005-0000-0000-000032850000}"/>
    <cellStyle name="Normal 5 10 34 5 5" xfId="34099" xr:uid="{00000000-0005-0000-0000-000033850000}"/>
    <cellStyle name="Normal 5 10 34 5 6" xfId="34100" xr:uid="{00000000-0005-0000-0000-000034850000}"/>
    <cellStyle name="Normal 5 10 34 5 7" xfId="34101" xr:uid="{00000000-0005-0000-0000-000035850000}"/>
    <cellStyle name="Normal 5 10 34 5 8" xfId="34102" xr:uid="{00000000-0005-0000-0000-000036850000}"/>
    <cellStyle name="Normal 5 10 34 5 9" xfId="34103" xr:uid="{00000000-0005-0000-0000-000037850000}"/>
    <cellStyle name="Normal 5 10 34 6" xfId="34104" xr:uid="{00000000-0005-0000-0000-000038850000}"/>
    <cellStyle name="Normal 5 10 34 7" xfId="34105" xr:uid="{00000000-0005-0000-0000-000039850000}"/>
    <cellStyle name="Normal 5 10 34 8" xfId="34106" xr:uid="{00000000-0005-0000-0000-00003A850000}"/>
    <cellStyle name="Normal 5 10 34 9" xfId="34107" xr:uid="{00000000-0005-0000-0000-00003B850000}"/>
    <cellStyle name="Normal 5 10 35" xfId="34108" xr:uid="{00000000-0005-0000-0000-00003C850000}"/>
    <cellStyle name="Normal 5 10 35 10" xfId="34109" xr:uid="{00000000-0005-0000-0000-00003D850000}"/>
    <cellStyle name="Normal 5 10 35 2" xfId="34110" xr:uid="{00000000-0005-0000-0000-00003E850000}"/>
    <cellStyle name="Normal 5 10 35 3" xfId="34111" xr:uid="{00000000-0005-0000-0000-00003F850000}"/>
    <cellStyle name="Normal 5 10 35 4" xfId="34112" xr:uid="{00000000-0005-0000-0000-000040850000}"/>
    <cellStyle name="Normal 5 10 35 5" xfId="34113" xr:uid="{00000000-0005-0000-0000-000041850000}"/>
    <cellStyle name="Normal 5 10 35 6" xfId="34114" xr:uid="{00000000-0005-0000-0000-000042850000}"/>
    <cellStyle name="Normal 5 10 35 7" xfId="34115" xr:uid="{00000000-0005-0000-0000-000043850000}"/>
    <cellStyle name="Normal 5 10 35 8" xfId="34116" xr:uid="{00000000-0005-0000-0000-000044850000}"/>
    <cellStyle name="Normal 5 10 35 9" xfId="34117" xr:uid="{00000000-0005-0000-0000-000045850000}"/>
    <cellStyle name="Normal 5 10 36" xfId="34118" xr:uid="{00000000-0005-0000-0000-000046850000}"/>
    <cellStyle name="Normal 5 10 36 10" xfId="34119" xr:uid="{00000000-0005-0000-0000-000047850000}"/>
    <cellStyle name="Normal 5 10 36 2" xfId="34120" xr:uid="{00000000-0005-0000-0000-000048850000}"/>
    <cellStyle name="Normal 5 10 36 3" xfId="34121" xr:uid="{00000000-0005-0000-0000-000049850000}"/>
    <cellStyle name="Normal 5 10 36 4" xfId="34122" xr:uid="{00000000-0005-0000-0000-00004A850000}"/>
    <cellStyle name="Normal 5 10 36 5" xfId="34123" xr:uid="{00000000-0005-0000-0000-00004B850000}"/>
    <cellStyle name="Normal 5 10 36 6" xfId="34124" xr:uid="{00000000-0005-0000-0000-00004C850000}"/>
    <cellStyle name="Normal 5 10 36 7" xfId="34125" xr:uid="{00000000-0005-0000-0000-00004D850000}"/>
    <cellStyle name="Normal 5 10 36 8" xfId="34126" xr:uid="{00000000-0005-0000-0000-00004E850000}"/>
    <cellStyle name="Normal 5 10 36 9" xfId="34127" xr:uid="{00000000-0005-0000-0000-00004F850000}"/>
    <cellStyle name="Normal 5 10 37" xfId="34128" xr:uid="{00000000-0005-0000-0000-000050850000}"/>
    <cellStyle name="Normal 5 10 37 10" xfId="34129" xr:uid="{00000000-0005-0000-0000-000051850000}"/>
    <cellStyle name="Normal 5 10 37 2" xfId="34130" xr:uid="{00000000-0005-0000-0000-000052850000}"/>
    <cellStyle name="Normal 5 10 37 3" xfId="34131" xr:uid="{00000000-0005-0000-0000-000053850000}"/>
    <cellStyle name="Normal 5 10 37 4" xfId="34132" xr:uid="{00000000-0005-0000-0000-000054850000}"/>
    <cellStyle name="Normal 5 10 37 5" xfId="34133" xr:uid="{00000000-0005-0000-0000-000055850000}"/>
    <cellStyle name="Normal 5 10 37 6" xfId="34134" xr:uid="{00000000-0005-0000-0000-000056850000}"/>
    <cellStyle name="Normal 5 10 37 7" xfId="34135" xr:uid="{00000000-0005-0000-0000-000057850000}"/>
    <cellStyle name="Normal 5 10 37 8" xfId="34136" xr:uid="{00000000-0005-0000-0000-000058850000}"/>
    <cellStyle name="Normal 5 10 37 9" xfId="34137" xr:uid="{00000000-0005-0000-0000-000059850000}"/>
    <cellStyle name="Normal 5 10 38" xfId="34138" xr:uid="{00000000-0005-0000-0000-00005A850000}"/>
    <cellStyle name="Normal 5 10 38 10" xfId="34139" xr:uid="{00000000-0005-0000-0000-00005B850000}"/>
    <cellStyle name="Normal 5 10 38 2" xfId="34140" xr:uid="{00000000-0005-0000-0000-00005C850000}"/>
    <cellStyle name="Normal 5 10 38 3" xfId="34141" xr:uid="{00000000-0005-0000-0000-00005D850000}"/>
    <cellStyle name="Normal 5 10 38 4" xfId="34142" xr:uid="{00000000-0005-0000-0000-00005E850000}"/>
    <cellStyle name="Normal 5 10 38 5" xfId="34143" xr:uid="{00000000-0005-0000-0000-00005F850000}"/>
    <cellStyle name="Normal 5 10 38 6" xfId="34144" xr:uid="{00000000-0005-0000-0000-000060850000}"/>
    <cellStyle name="Normal 5 10 38 7" xfId="34145" xr:uid="{00000000-0005-0000-0000-000061850000}"/>
    <cellStyle name="Normal 5 10 38 8" xfId="34146" xr:uid="{00000000-0005-0000-0000-000062850000}"/>
    <cellStyle name="Normal 5 10 38 9" xfId="34147" xr:uid="{00000000-0005-0000-0000-000063850000}"/>
    <cellStyle name="Normal 5 10 39" xfId="34148" xr:uid="{00000000-0005-0000-0000-000064850000}"/>
    <cellStyle name="Normal 5 10 4" xfId="34149" xr:uid="{00000000-0005-0000-0000-000065850000}"/>
    <cellStyle name="Normal 5 10 4 10" xfId="34150" xr:uid="{00000000-0005-0000-0000-000066850000}"/>
    <cellStyle name="Normal 5 10 4 11" xfId="34151" xr:uid="{00000000-0005-0000-0000-000067850000}"/>
    <cellStyle name="Normal 5 10 4 12" xfId="34152" xr:uid="{00000000-0005-0000-0000-000068850000}"/>
    <cellStyle name="Normal 5 10 4 13" xfId="34153" xr:uid="{00000000-0005-0000-0000-000069850000}"/>
    <cellStyle name="Normal 5 10 4 14" xfId="34154" xr:uid="{00000000-0005-0000-0000-00006A850000}"/>
    <cellStyle name="Normal 5 10 4 2" xfId="34155" xr:uid="{00000000-0005-0000-0000-00006B850000}"/>
    <cellStyle name="Normal 5 10 4 2 10" xfId="34156" xr:uid="{00000000-0005-0000-0000-00006C850000}"/>
    <cellStyle name="Normal 5 10 4 2 2" xfId="34157" xr:uid="{00000000-0005-0000-0000-00006D850000}"/>
    <cellStyle name="Normal 5 10 4 2 3" xfId="34158" xr:uid="{00000000-0005-0000-0000-00006E850000}"/>
    <cellStyle name="Normal 5 10 4 2 4" xfId="34159" xr:uid="{00000000-0005-0000-0000-00006F850000}"/>
    <cellStyle name="Normal 5 10 4 2 5" xfId="34160" xr:uid="{00000000-0005-0000-0000-000070850000}"/>
    <cellStyle name="Normal 5 10 4 2 6" xfId="34161" xr:uid="{00000000-0005-0000-0000-000071850000}"/>
    <cellStyle name="Normal 5 10 4 2 7" xfId="34162" xr:uid="{00000000-0005-0000-0000-000072850000}"/>
    <cellStyle name="Normal 5 10 4 2 8" xfId="34163" xr:uid="{00000000-0005-0000-0000-000073850000}"/>
    <cellStyle name="Normal 5 10 4 2 9" xfId="34164" xr:uid="{00000000-0005-0000-0000-000074850000}"/>
    <cellStyle name="Normal 5 10 4 3" xfId="34165" xr:uid="{00000000-0005-0000-0000-000075850000}"/>
    <cellStyle name="Normal 5 10 4 3 10" xfId="34166" xr:uid="{00000000-0005-0000-0000-000076850000}"/>
    <cellStyle name="Normal 5 10 4 3 2" xfId="34167" xr:uid="{00000000-0005-0000-0000-000077850000}"/>
    <cellStyle name="Normal 5 10 4 3 3" xfId="34168" xr:uid="{00000000-0005-0000-0000-000078850000}"/>
    <cellStyle name="Normal 5 10 4 3 4" xfId="34169" xr:uid="{00000000-0005-0000-0000-000079850000}"/>
    <cellStyle name="Normal 5 10 4 3 5" xfId="34170" xr:uid="{00000000-0005-0000-0000-00007A850000}"/>
    <cellStyle name="Normal 5 10 4 3 6" xfId="34171" xr:uid="{00000000-0005-0000-0000-00007B850000}"/>
    <cellStyle name="Normal 5 10 4 3 7" xfId="34172" xr:uid="{00000000-0005-0000-0000-00007C850000}"/>
    <cellStyle name="Normal 5 10 4 3 8" xfId="34173" xr:uid="{00000000-0005-0000-0000-00007D850000}"/>
    <cellStyle name="Normal 5 10 4 3 9" xfId="34174" xr:uid="{00000000-0005-0000-0000-00007E850000}"/>
    <cellStyle name="Normal 5 10 4 4" xfId="34175" xr:uid="{00000000-0005-0000-0000-00007F850000}"/>
    <cellStyle name="Normal 5 10 4 4 10" xfId="34176" xr:uid="{00000000-0005-0000-0000-000080850000}"/>
    <cellStyle name="Normal 5 10 4 4 2" xfId="34177" xr:uid="{00000000-0005-0000-0000-000081850000}"/>
    <cellStyle name="Normal 5 10 4 4 3" xfId="34178" xr:uid="{00000000-0005-0000-0000-000082850000}"/>
    <cellStyle name="Normal 5 10 4 4 4" xfId="34179" xr:uid="{00000000-0005-0000-0000-000083850000}"/>
    <cellStyle name="Normal 5 10 4 4 5" xfId="34180" xr:uid="{00000000-0005-0000-0000-000084850000}"/>
    <cellStyle name="Normal 5 10 4 4 6" xfId="34181" xr:uid="{00000000-0005-0000-0000-000085850000}"/>
    <cellStyle name="Normal 5 10 4 4 7" xfId="34182" xr:uid="{00000000-0005-0000-0000-000086850000}"/>
    <cellStyle name="Normal 5 10 4 4 8" xfId="34183" xr:uid="{00000000-0005-0000-0000-000087850000}"/>
    <cellStyle name="Normal 5 10 4 4 9" xfId="34184" xr:uid="{00000000-0005-0000-0000-000088850000}"/>
    <cellStyle name="Normal 5 10 4 5" xfId="34185" xr:uid="{00000000-0005-0000-0000-000089850000}"/>
    <cellStyle name="Normal 5 10 4 5 10" xfId="34186" xr:uid="{00000000-0005-0000-0000-00008A850000}"/>
    <cellStyle name="Normal 5 10 4 5 2" xfId="34187" xr:uid="{00000000-0005-0000-0000-00008B850000}"/>
    <cellStyle name="Normal 5 10 4 5 3" xfId="34188" xr:uid="{00000000-0005-0000-0000-00008C850000}"/>
    <cellStyle name="Normal 5 10 4 5 4" xfId="34189" xr:uid="{00000000-0005-0000-0000-00008D850000}"/>
    <cellStyle name="Normal 5 10 4 5 5" xfId="34190" xr:uid="{00000000-0005-0000-0000-00008E850000}"/>
    <cellStyle name="Normal 5 10 4 5 6" xfId="34191" xr:uid="{00000000-0005-0000-0000-00008F850000}"/>
    <cellStyle name="Normal 5 10 4 5 7" xfId="34192" xr:uid="{00000000-0005-0000-0000-000090850000}"/>
    <cellStyle name="Normal 5 10 4 5 8" xfId="34193" xr:uid="{00000000-0005-0000-0000-000091850000}"/>
    <cellStyle name="Normal 5 10 4 5 9" xfId="34194" xr:uid="{00000000-0005-0000-0000-000092850000}"/>
    <cellStyle name="Normal 5 10 4 6" xfId="34195" xr:uid="{00000000-0005-0000-0000-000093850000}"/>
    <cellStyle name="Normal 5 10 4 7" xfId="34196" xr:uid="{00000000-0005-0000-0000-000094850000}"/>
    <cellStyle name="Normal 5 10 4 8" xfId="34197" xr:uid="{00000000-0005-0000-0000-000095850000}"/>
    <cellStyle name="Normal 5 10 4 9" xfId="34198" xr:uid="{00000000-0005-0000-0000-000096850000}"/>
    <cellStyle name="Normal 5 10 40" xfId="34199" xr:uid="{00000000-0005-0000-0000-000097850000}"/>
    <cellStyle name="Normal 5 10 41" xfId="34200" xr:uid="{00000000-0005-0000-0000-000098850000}"/>
    <cellStyle name="Normal 5 10 42" xfId="34201" xr:uid="{00000000-0005-0000-0000-000099850000}"/>
    <cellStyle name="Normal 5 10 43" xfId="34202" xr:uid="{00000000-0005-0000-0000-00009A850000}"/>
    <cellStyle name="Normal 5 10 44" xfId="34203" xr:uid="{00000000-0005-0000-0000-00009B850000}"/>
    <cellStyle name="Normal 5 10 45" xfId="34204" xr:uid="{00000000-0005-0000-0000-00009C850000}"/>
    <cellStyle name="Normal 5 10 46" xfId="34205" xr:uid="{00000000-0005-0000-0000-00009D850000}"/>
    <cellStyle name="Normal 5 10 47" xfId="34206" xr:uid="{00000000-0005-0000-0000-00009E850000}"/>
    <cellStyle name="Normal 5 10 48" xfId="34207" xr:uid="{00000000-0005-0000-0000-00009F850000}"/>
    <cellStyle name="Normal 5 10 49" xfId="34208" xr:uid="{00000000-0005-0000-0000-0000A0850000}"/>
    <cellStyle name="Normal 5 10 5" xfId="34209" xr:uid="{00000000-0005-0000-0000-0000A1850000}"/>
    <cellStyle name="Normal 5 10 5 10" xfId="34210" xr:uid="{00000000-0005-0000-0000-0000A2850000}"/>
    <cellStyle name="Normal 5 10 5 11" xfId="34211" xr:uid="{00000000-0005-0000-0000-0000A3850000}"/>
    <cellStyle name="Normal 5 10 5 12" xfId="34212" xr:uid="{00000000-0005-0000-0000-0000A4850000}"/>
    <cellStyle name="Normal 5 10 5 13" xfId="34213" xr:uid="{00000000-0005-0000-0000-0000A5850000}"/>
    <cellStyle name="Normal 5 10 5 14" xfId="34214" xr:uid="{00000000-0005-0000-0000-0000A6850000}"/>
    <cellStyle name="Normal 5 10 5 2" xfId="34215" xr:uid="{00000000-0005-0000-0000-0000A7850000}"/>
    <cellStyle name="Normal 5 10 5 2 10" xfId="34216" xr:uid="{00000000-0005-0000-0000-0000A8850000}"/>
    <cellStyle name="Normal 5 10 5 2 2" xfId="34217" xr:uid="{00000000-0005-0000-0000-0000A9850000}"/>
    <cellStyle name="Normal 5 10 5 2 3" xfId="34218" xr:uid="{00000000-0005-0000-0000-0000AA850000}"/>
    <cellStyle name="Normal 5 10 5 2 4" xfId="34219" xr:uid="{00000000-0005-0000-0000-0000AB850000}"/>
    <cellStyle name="Normal 5 10 5 2 5" xfId="34220" xr:uid="{00000000-0005-0000-0000-0000AC850000}"/>
    <cellStyle name="Normal 5 10 5 2 6" xfId="34221" xr:uid="{00000000-0005-0000-0000-0000AD850000}"/>
    <cellStyle name="Normal 5 10 5 2 7" xfId="34222" xr:uid="{00000000-0005-0000-0000-0000AE850000}"/>
    <cellStyle name="Normal 5 10 5 2 8" xfId="34223" xr:uid="{00000000-0005-0000-0000-0000AF850000}"/>
    <cellStyle name="Normal 5 10 5 2 9" xfId="34224" xr:uid="{00000000-0005-0000-0000-0000B0850000}"/>
    <cellStyle name="Normal 5 10 5 3" xfId="34225" xr:uid="{00000000-0005-0000-0000-0000B1850000}"/>
    <cellStyle name="Normal 5 10 5 3 10" xfId="34226" xr:uid="{00000000-0005-0000-0000-0000B2850000}"/>
    <cellStyle name="Normal 5 10 5 3 2" xfId="34227" xr:uid="{00000000-0005-0000-0000-0000B3850000}"/>
    <cellStyle name="Normal 5 10 5 3 3" xfId="34228" xr:uid="{00000000-0005-0000-0000-0000B4850000}"/>
    <cellStyle name="Normal 5 10 5 3 4" xfId="34229" xr:uid="{00000000-0005-0000-0000-0000B5850000}"/>
    <cellStyle name="Normal 5 10 5 3 5" xfId="34230" xr:uid="{00000000-0005-0000-0000-0000B6850000}"/>
    <cellStyle name="Normal 5 10 5 3 6" xfId="34231" xr:uid="{00000000-0005-0000-0000-0000B7850000}"/>
    <cellStyle name="Normal 5 10 5 3 7" xfId="34232" xr:uid="{00000000-0005-0000-0000-0000B8850000}"/>
    <cellStyle name="Normal 5 10 5 3 8" xfId="34233" xr:uid="{00000000-0005-0000-0000-0000B9850000}"/>
    <cellStyle name="Normal 5 10 5 3 9" xfId="34234" xr:uid="{00000000-0005-0000-0000-0000BA850000}"/>
    <cellStyle name="Normal 5 10 5 4" xfId="34235" xr:uid="{00000000-0005-0000-0000-0000BB850000}"/>
    <cellStyle name="Normal 5 10 5 4 10" xfId="34236" xr:uid="{00000000-0005-0000-0000-0000BC850000}"/>
    <cellStyle name="Normal 5 10 5 4 2" xfId="34237" xr:uid="{00000000-0005-0000-0000-0000BD850000}"/>
    <cellStyle name="Normal 5 10 5 4 3" xfId="34238" xr:uid="{00000000-0005-0000-0000-0000BE850000}"/>
    <cellStyle name="Normal 5 10 5 4 4" xfId="34239" xr:uid="{00000000-0005-0000-0000-0000BF850000}"/>
    <cellStyle name="Normal 5 10 5 4 5" xfId="34240" xr:uid="{00000000-0005-0000-0000-0000C0850000}"/>
    <cellStyle name="Normal 5 10 5 4 6" xfId="34241" xr:uid="{00000000-0005-0000-0000-0000C1850000}"/>
    <cellStyle name="Normal 5 10 5 4 7" xfId="34242" xr:uid="{00000000-0005-0000-0000-0000C2850000}"/>
    <cellStyle name="Normal 5 10 5 4 8" xfId="34243" xr:uid="{00000000-0005-0000-0000-0000C3850000}"/>
    <cellStyle name="Normal 5 10 5 4 9" xfId="34244" xr:uid="{00000000-0005-0000-0000-0000C4850000}"/>
    <cellStyle name="Normal 5 10 5 5" xfId="34245" xr:uid="{00000000-0005-0000-0000-0000C5850000}"/>
    <cellStyle name="Normal 5 10 5 5 10" xfId="34246" xr:uid="{00000000-0005-0000-0000-0000C6850000}"/>
    <cellStyle name="Normal 5 10 5 5 2" xfId="34247" xr:uid="{00000000-0005-0000-0000-0000C7850000}"/>
    <cellStyle name="Normal 5 10 5 5 3" xfId="34248" xr:uid="{00000000-0005-0000-0000-0000C8850000}"/>
    <cellStyle name="Normal 5 10 5 5 4" xfId="34249" xr:uid="{00000000-0005-0000-0000-0000C9850000}"/>
    <cellStyle name="Normal 5 10 5 5 5" xfId="34250" xr:uid="{00000000-0005-0000-0000-0000CA850000}"/>
    <cellStyle name="Normal 5 10 5 5 6" xfId="34251" xr:uid="{00000000-0005-0000-0000-0000CB850000}"/>
    <cellStyle name="Normal 5 10 5 5 7" xfId="34252" xr:uid="{00000000-0005-0000-0000-0000CC850000}"/>
    <cellStyle name="Normal 5 10 5 5 8" xfId="34253" xr:uid="{00000000-0005-0000-0000-0000CD850000}"/>
    <cellStyle name="Normal 5 10 5 5 9" xfId="34254" xr:uid="{00000000-0005-0000-0000-0000CE850000}"/>
    <cellStyle name="Normal 5 10 5 6" xfId="34255" xr:uid="{00000000-0005-0000-0000-0000CF850000}"/>
    <cellStyle name="Normal 5 10 5 7" xfId="34256" xr:uid="{00000000-0005-0000-0000-0000D0850000}"/>
    <cellStyle name="Normal 5 10 5 8" xfId="34257" xr:uid="{00000000-0005-0000-0000-0000D1850000}"/>
    <cellStyle name="Normal 5 10 5 9" xfId="34258" xr:uid="{00000000-0005-0000-0000-0000D2850000}"/>
    <cellStyle name="Normal 5 10 6" xfId="34259" xr:uid="{00000000-0005-0000-0000-0000D3850000}"/>
    <cellStyle name="Normal 5 10 6 10" xfId="34260" xr:uid="{00000000-0005-0000-0000-0000D4850000}"/>
    <cellStyle name="Normal 5 10 6 11" xfId="34261" xr:uid="{00000000-0005-0000-0000-0000D5850000}"/>
    <cellStyle name="Normal 5 10 6 12" xfId="34262" xr:uid="{00000000-0005-0000-0000-0000D6850000}"/>
    <cellStyle name="Normal 5 10 6 13" xfId="34263" xr:uid="{00000000-0005-0000-0000-0000D7850000}"/>
    <cellStyle name="Normal 5 10 6 14" xfId="34264" xr:uid="{00000000-0005-0000-0000-0000D8850000}"/>
    <cellStyle name="Normal 5 10 6 2" xfId="34265" xr:uid="{00000000-0005-0000-0000-0000D9850000}"/>
    <cellStyle name="Normal 5 10 6 2 10" xfId="34266" xr:uid="{00000000-0005-0000-0000-0000DA850000}"/>
    <cellStyle name="Normal 5 10 6 2 2" xfId="34267" xr:uid="{00000000-0005-0000-0000-0000DB850000}"/>
    <cellStyle name="Normal 5 10 6 2 3" xfId="34268" xr:uid="{00000000-0005-0000-0000-0000DC850000}"/>
    <cellStyle name="Normal 5 10 6 2 4" xfId="34269" xr:uid="{00000000-0005-0000-0000-0000DD850000}"/>
    <cellStyle name="Normal 5 10 6 2 5" xfId="34270" xr:uid="{00000000-0005-0000-0000-0000DE850000}"/>
    <cellStyle name="Normal 5 10 6 2 6" xfId="34271" xr:uid="{00000000-0005-0000-0000-0000DF850000}"/>
    <cellStyle name="Normal 5 10 6 2 7" xfId="34272" xr:uid="{00000000-0005-0000-0000-0000E0850000}"/>
    <cellStyle name="Normal 5 10 6 2 8" xfId="34273" xr:uid="{00000000-0005-0000-0000-0000E1850000}"/>
    <cellStyle name="Normal 5 10 6 2 9" xfId="34274" xr:uid="{00000000-0005-0000-0000-0000E2850000}"/>
    <cellStyle name="Normal 5 10 6 3" xfId="34275" xr:uid="{00000000-0005-0000-0000-0000E3850000}"/>
    <cellStyle name="Normal 5 10 6 3 10" xfId="34276" xr:uid="{00000000-0005-0000-0000-0000E4850000}"/>
    <cellStyle name="Normal 5 10 6 3 2" xfId="34277" xr:uid="{00000000-0005-0000-0000-0000E5850000}"/>
    <cellStyle name="Normal 5 10 6 3 3" xfId="34278" xr:uid="{00000000-0005-0000-0000-0000E6850000}"/>
    <cellStyle name="Normal 5 10 6 3 4" xfId="34279" xr:uid="{00000000-0005-0000-0000-0000E7850000}"/>
    <cellStyle name="Normal 5 10 6 3 5" xfId="34280" xr:uid="{00000000-0005-0000-0000-0000E8850000}"/>
    <cellStyle name="Normal 5 10 6 3 6" xfId="34281" xr:uid="{00000000-0005-0000-0000-0000E9850000}"/>
    <cellStyle name="Normal 5 10 6 3 7" xfId="34282" xr:uid="{00000000-0005-0000-0000-0000EA850000}"/>
    <cellStyle name="Normal 5 10 6 3 8" xfId="34283" xr:uid="{00000000-0005-0000-0000-0000EB850000}"/>
    <cellStyle name="Normal 5 10 6 3 9" xfId="34284" xr:uid="{00000000-0005-0000-0000-0000EC850000}"/>
    <cellStyle name="Normal 5 10 6 4" xfId="34285" xr:uid="{00000000-0005-0000-0000-0000ED850000}"/>
    <cellStyle name="Normal 5 10 6 4 10" xfId="34286" xr:uid="{00000000-0005-0000-0000-0000EE850000}"/>
    <cellStyle name="Normal 5 10 6 4 2" xfId="34287" xr:uid="{00000000-0005-0000-0000-0000EF850000}"/>
    <cellStyle name="Normal 5 10 6 4 3" xfId="34288" xr:uid="{00000000-0005-0000-0000-0000F0850000}"/>
    <cellStyle name="Normal 5 10 6 4 4" xfId="34289" xr:uid="{00000000-0005-0000-0000-0000F1850000}"/>
    <cellStyle name="Normal 5 10 6 4 5" xfId="34290" xr:uid="{00000000-0005-0000-0000-0000F2850000}"/>
    <cellStyle name="Normal 5 10 6 4 6" xfId="34291" xr:uid="{00000000-0005-0000-0000-0000F3850000}"/>
    <cellStyle name="Normal 5 10 6 4 7" xfId="34292" xr:uid="{00000000-0005-0000-0000-0000F4850000}"/>
    <cellStyle name="Normal 5 10 6 4 8" xfId="34293" xr:uid="{00000000-0005-0000-0000-0000F5850000}"/>
    <cellStyle name="Normal 5 10 6 4 9" xfId="34294" xr:uid="{00000000-0005-0000-0000-0000F6850000}"/>
    <cellStyle name="Normal 5 10 6 5" xfId="34295" xr:uid="{00000000-0005-0000-0000-0000F7850000}"/>
    <cellStyle name="Normal 5 10 6 5 10" xfId="34296" xr:uid="{00000000-0005-0000-0000-0000F8850000}"/>
    <cellStyle name="Normal 5 10 6 5 2" xfId="34297" xr:uid="{00000000-0005-0000-0000-0000F9850000}"/>
    <cellStyle name="Normal 5 10 6 5 3" xfId="34298" xr:uid="{00000000-0005-0000-0000-0000FA850000}"/>
    <cellStyle name="Normal 5 10 6 5 4" xfId="34299" xr:uid="{00000000-0005-0000-0000-0000FB850000}"/>
    <cellStyle name="Normal 5 10 6 5 5" xfId="34300" xr:uid="{00000000-0005-0000-0000-0000FC850000}"/>
    <cellStyle name="Normal 5 10 6 5 6" xfId="34301" xr:uid="{00000000-0005-0000-0000-0000FD850000}"/>
    <cellStyle name="Normal 5 10 6 5 7" xfId="34302" xr:uid="{00000000-0005-0000-0000-0000FE850000}"/>
    <cellStyle name="Normal 5 10 6 5 8" xfId="34303" xr:uid="{00000000-0005-0000-0000-0000FF850000}"/>
    <cellStyle name="Normal 5 10 6 5 9" xfId="34304" xr:uid="{00000000-0005-0000-0000-000000860000}"/>
    <cellStyle name="Normal 5 10 6 6" xfId="34305" xr:uid="{00000000-0005-0000-0000-000001860000}"/>
    <cellStyle name="Normal 5 10 6 7" xfId="34306" xr:uid="{00000000-0005-0000-0000-000002860000}"/>
    <cellStyle name="Normal 5 10 6 8" xfId="34307" xr:uid="{00000000-0005-0000-0000-000003860000}"/>
    <cellStyle name="Normal 5 10 6 9" xfId="34308" xr:uid="{00000000-0005-0000-0000-000004860000}"/>
    <cellStyle name="Normal 5 10 7" xfId="34309" xr:uid="{00000000-0005-0000-0000-000005860000}"/>
    <cellStyle name="Normal 5 10 7 10" xfId="34310" xr:uid="{00000000-0005-0000-0000-000006860000}"/>
    <cellStyle name="Normal 5 10 7 11" xfId="34311" xr:uid="{00000000-0005-0000-0000-000007860000}"/>
    <cellStyle name="Normal 5 10 7 12" xfId="34312" xr:uid="{00000000-0005-0000-0000-000008860000}"/>
    <cellStyle name="Normal 5 10 7 13" xfId="34313" xr:uid="{00000000-0005-0000-0000-000009860000}"/>
    <cellStyle name="Normal 5 10 7 14" xfId="34314" xr:uid="{00000000-0005-0000-0000-00000A860000}"/>
    <cellStyle name="Normal 5 10 7 2" xfId="34315" xr:uid="{00000000-0005-0000-0000-00000B860000}"/>
    <cellStyle name="Normal 5 10 7 2 10" xfId="34316" xr:uid="{00000000-0005-0000-0000-00000C860000}"/>
    <cellStyle name="Normal 5 10 7 2 2" xfId="34317" xr:uid="{00000000-0005-0000-0000-00000D860000}"/>
    <cellStyle name="Normal 5 10 7 2 3" xfId="34318" xr:uid="{00000000-0005-0000-0000-00000E860000}"/>
    <cellStyle name="Normal 5 10 7 2 4" xfId="34319" xr:uid="{00000000-0005-0000-0000-00000F860000}"/>
    <cellStyle name="Normal 5 10 7 2 5" xfId="34320" xr:uid="{00000000-0005-0000-0000-000010860000}"/>
    <cellStyle name="Normal 5 10 7 2 6" xfId="34321" xr:uid="{00000000-0005-0000-0000-000011860000}"/>
    <cellStyle name="Normal 5 10 7 2 7" xfId="34322" xr:uid="{00000000-0005-0000-0000-000012860000}"/>
    <cellStyle name="Normal 5 10 7 2 8" xfId="34323" xr:uid="{00000000-0005-0000-0000-000013860000}"/>
    <cellStyle name="Normal 5 10 7 2 9" xfId="34324" xr:uid="{00000000-0005-0000-0000-000014860000}"/>
    <cellStyle name="Normal 5 10 7 3" xfId="34325" xr:uid="{00000000-0005-0000-0000-000015860000}"/>
    <cellStyle name="Normal 5 10 7 3 10" xfId="34326" xr:uid="{00000000-0005-0000-0000-000016860000}"/>
    <cellStyle name="Normal 5 10 7 3 2" xfId="34327" xr:uid="{00000000-0005-0000-0000-000017860000}"/>
    <cellStyle name="Normal 5 10 7 3 3" xfId="34328" xr:uid="{00000000-0005-0000-0000-000018860000}"/>
    <cellStyle name="Normal 5 10 7 3 4" xfId="34329" xr:uid="{00000000-0005-0000-0000-000019860000}"/>
    <cellStyle name="Normal 5 10 7 3 5" xfId="34330" xr:uid="{00000000-0005-0000-0000-00001A860000}"/>
    <cellStyle name="Normal 5 10 7 3 6" xfId="34331" xr:uid="{00000000-0005-0000-0000-00001B860000}"/>
    <cellStyle name="Normal 5 10 7 3 7" xfId="34332" xr:uid="{00000000-0005-0000-0000-00001C860000}"/>
    <cellStyle name="Normal 5 10 7 3 8" xfId="34333" xr:uid="{00000000-0005-0000-0000-00001D860000}"/>
    <cellStyle name="Normal 5 10 7 3 9" xfId="34334" xr:uid="{00000000-0005-0000-0000-00001E860000}"/>
    <cellStyle name="Normal 5 10 7 4" xfId="34335" xr:uid="{00000000-0005-0000-0000-00001F860000}"/>
    <cellStyle name="Normal 5 10 7 4 10" xfId="34336" xr:uid="{00000000-0005-0000-0000-000020860000}"/>
    <cellStyle name="Normal 5 10 7 4 2" xfId="34337" xr:uid="{00000000-0005-0000-0000-000021860000}"/>
    <cellStyle name="Normal 5 10 7 4 3" xfId="34338" xr:uid="{00000000-0005-0000-0000-000022860000}"/>
    <cellStyle name="Normal 5 10 7 4 4" xfId="34339" xr:uid="{00000000-0005-0000-0000-000023860000}"/>
    <cellStyle name="Normal 5 10 7 4 5" xfId="34340" xr:uid="{00000000-0005-0000-0000-000024860000}"/>
    <cellStyle name="Normal 5 10 7 4 6" xfId="34341" xr:uid="{00000000-0005-0000-0000-000025860000}"/>
    <cellStyle name="Normal 5 10 7 4 7" xfId="34342" xr:uid="{00000000-0005-0000-0000-000026860000}"/>
    <cellStyle name="Normal 5 10 7 4 8" xfId="34343" xr:uid="{00000000-0005-0000-0000-000027860000}"/>
    <cellStyle name="Normal 5 10 7 4 9" xfId="34344" xr:uid="{00000000-0005-0000-0000-000028860000}"/>
    <cellStyle name="Normal 5 10 7 5" xfId="34345" xr:uid="{00000000-0005-0000-0000-000029860000}"/>
    <cellStyle name="Normal 5 10 7 5 10" xfId="34346" xr:uid="{00000000-0005-0000-0000-00002A860000}"/>
    <cellStyle name="Normal 5 10 7 5 2" xfId="34347" xr:uid="{00000000-0005-0000-0000-00002B860000}"/>
    <cellStyle name="Normal 5 10 7 5 3" xfId="34348" xr:uid="{00000000-0005-0000-0000-00002C860000}"/>
    <cellStyle name="Normal 5 10 7 5 4" xfId="34349" xr:uid="{00000000-0005-0000-0000-00002D860000}"/>
    <cellStyle name="Normal 5 10 7 5 5" xfId="34350" xr:uid="{00000000-0005-0000-0000-00002E860000}"/>
    <cellStyle name="Normal 5 10 7 5 6" xfId="34351" xr:uid="{00000000-0005-0000-0000-00002F860000}"/>
    <cellStyle name="Normal 5 10 7 5 7" xfId="34352" xr:uid="{00000000-0005-0000-0000-000030860000}"/>
    <cellStyle name="Normal 5 10 7 5 8" xfId="34353" xr:uid="{00000000-0005-0000-0000-000031860000}"/>
    <cellStyle name="Normal 5 10 7 5 9" xfId="34354" xr:uid="{00000000-0005-0000-0000-000032860000}"/>
    <cellStyle name="Normal 5 10 7 6" xfId="34355" xr:uid="{00000000-0005-0000-0000-000033860000}"/>
    <cellStyle name="Normal 5 10 7 7" xfId="34356" xr:uid="{00000000-0005-0000-0000-000034860000}"/>
    <cellStyle name="Normal 5 10 7 8" xfId="34357" xr:uid="{00000000-0005-0000-0000-000035860000}"/>
    <cellStyle name="Normal 5 10 7 9" xfId="34358" xr:uid="{00000000-0005-0000-0000-000036860000}"/>
    <cellStyle name="Normal 5 10 8" xfId="34359" xr:uid="{00000000-0005-0000-0000-000037860000}"/>
    <cellStyle name="Normal 5 10 8 10" xfId="34360" xr:uid="{00000000-0005-0000-0000-000038860000}"/>
    <cellStyle name="Normal 5 10 8 11" xfId="34361" xr:uid="{00000000-0005-0000-0000-000039860000}"/>
    <cellStyle name="Normal 5 10 8 12" xfId="34362" xr:uid="{00000000-0005-0000-0000-00003A860000}"/>
    <cellStyle name="Normal 5 10 8 13" xfId="34363" xr:uid="{00000000-0005-0000-0000-00003B860000}"/>
    <cellStyle name="Normal 5 10 8 14" xfId="34364" xr:uid="{00000000-0005-0000-0000-00003C860000}"/>
    <cellStyle name="Normal 5 10 8 2" xfId="34365" xr:uid="{00000000-0005-0000-0000-00003D860000}"/>
    <cellStyle name="Normal 5 10 8 2 10" xfId="34366" xr:uid="{00000000-0005-0000-0000-00003E860000}"/>
    <cellStyle name="Normal 5 10 8 2 2" xfId="34367" xr:uid="{00000000-0005-0000-0000-00003F860000}"/>
    <cellStyle name="Normal 5 10 8 2 3" xfId="34368" xr:uid="{00000000-0005-0000-0000-000040860000}"/>
    <cellStyle name="Normal 5 10 8 2 4" xfId="34369" xr:uid="{00000000-0005-0000-0000-000041860000}"/>
    <cellStyle name="Normal 5 10 8 2 5" xfId="34370" xr:uid="{00000000-0005-0000-0000-000042860000}"/>
    <cellStyle name="Normal 5 10 8 2 6" xfId="34371" xr:uid="{00000000-0005-0000-0000-000043860000}"/>
    <cellStyle name="Normal 5 10 8 2 7" xfId="34372" xr:uid="{00000000-0005-0000-0000-000044860000}"/>
    <cellStyle name="Normal 5 10 8 2 8" xfId="34373" xr:uid="{00000000-0005-0000-0000-000045860000}"/>
    <cellStyle name="Normal 5 10 8 2 9" xfId="34374" xr:uid="{00000000-0005-0000-0000-000046860000}"/>
    <cellStyle name="Normal 5 10 8 3" xfId="34375" xr:uid="{00000000-0005-0000-0000-000047860000}"/>
    <cellStyle name="Normal 5 10 8 3 10" xfId="34376" xr:uid="{00000000-0005-0000-0000-000048860000}"/>
    <cellStyle name="Normal 5 10 8 3 2" xfId="34377" xr:uid="{00000000-0005-0000-0000-000049860000}"/>
    <cellStyle name="Normal 5 10 8 3 3" xfId="34378" xr:uid="{00000000-0005-0000-0000-00004A860000}"/>
    <cellStyle name="Normal 5 10 8 3 4" xfId="34379" xr:uid="{00000000-0005-0000-0000-00004B860000}"/>
    <cellStyle name="Normal 5 10 8 3 5" xfId="34380" xr:uid="{00000000-0005-0000-0000-00004C860000}"/>
    <cellStyle name="Normal 5 10 8 3 6" xfId="34381" xr:uid="{00000000-0005-0000-0000-00004D860000}"/>
    <cellStyle name="Normal 5 10 8 3 7" xfId="34382" xr:uid="{00000000-0005-0000-0000-00004E860000}"/>
    <cellStyle name="Normal 5 10 8 3 8" xfId="34383" xr:uid="{00000000-0005-0000-0000-00004F860000}"/>
    <cellStyle name="Normal 5 10 8 3 9" xfId="34384" xr:uid="{00000000-0005-0000-0000-000050860000}"/>
    <cellStyle name="Normal 5 10 8 4" xfId="34385" xr:uid="{00000000-0005-0000-0000-000051860000}"/>
    <cellStyle name="Normal 5 10 8 4 10" xfId="34386" xr:uid="{00000000-0005-0000-0000-000052860000}"/>
    <cellStyle name="Normal 5 10 8 4 2" xfId="34387" xr:uid="{00000000-0005-0000-0000-000053860000}"/>
    <cellStyle name="Normal 5 10 8 4 3" xfId="34388" xr:uid="{00000000-0005-0000-0000-000054860000}"/>
    <cellStyle name="Normal 5 10 8 4 4" xfId="34389" xr:uid="{00000000-0005-0000-0000-000055860000}"/>
    <cellStyle name="Normal 5 10 8 4 5" xfId="34390" xr:uid="{00000000-0005-0000-0000-000056860000}"/>
    <cellStyle name="Normal 5 10 8 4 6" xfId="34391" xr:uid="{00000000-0005-0000-0000-000057860000}"/>
    <cellStyle name="Normal 5 10 8 4 7" xfId="34392" xr:uid="{00000000-0005-0000-0000-000058860000}"/>
    <cellStyle name="Normal 5 10 8 4 8" xfId="34393" xr:uid="{00000000-0005-0000-0000-000059860000}"/>
    <cellStyle name="Normal 5 10 8 4 9" xfId="34394" xr:uid="{00000000-0005-0000-0000-00005A860000}"/>
    <cellStyle name="Normal 5 10 8 5" xfId="34395" xr:uid="{00000000-0005-0000-0000-00005B860000}"/>
    <cellStyle name="Normal 5 10 8 5 10" xfId="34396" xr:uid="{00000000-0005-0000-0000-00005C860000}"/>
    <cellStyle name="Normal 5 10 8 5 2" xfId="34397" xr:uid="{00000000-0005-0000-0000-00005D860000}"/>
    <cellStyle name="Normal 5 10 8 5 3" xfId="34398" xr:uid="{00000000-0005-0000-0000-00005E860000}"/>
    <cellStyle name="Normal 5 10 8 5 4" xfId="34399" xr:uid="{00000000-0005-0000-0000-00005F860000}"/>
    <cellStyle name="Normal 5 10 8 5 5" xfId="34400" xr:uid="{00000000-0005-0000-0000-000060860000}"/>
    <cellStyle name="Normal 5 10 8 5 6" xfId="34401" xr:uid="{00000000-0005-0000-0000-000061860000}"/>
    <cellStyle name="Normal 5 10 8 5 7" xfId="34402" xr:uid="{00000000-0005-0000-0000-000062860000}"/>
    <cellStyle name="Normal 5 10 8 5 8" xfId="34403" xr:uid="{00000000-0005-0000-0000-000063860000}"/>
    <cellStyle name="Normal 5 10 8 5 9" xfId="34404" xr:uid="{00000000-0005-0000-0000-000064860000}"/>
    <cellStyle name="Normal 5 10 8 6" xfId="34405" xr:uid="{00000000-0005-0000-0000-000065860000}"/>
    <cellStyle name="Normal 5 10 8 7" xfId="34406" xr:uid="{00000000-0005-0000-0000-000066860000}"/>
    <cellStyle name="Normal 5 10 8 8" xfId="34407" xr:uid="{00000000-0005-0000-0000-000067860000}"/>
    <cellStyle name="Normal 5 10 8 9" xfId="34408" xr:uid="{00000000-0005-0000-0000-000068860000}"/>
    <cellStyle name="Normal 5 10 9" xfId="34409" xr:uid="{00000000-0005-0000-0000-000069860000}"/>
    <cellStyle name="Normal 5 10 9 10" xfId="34410" xr:uid="{00000000-0005-0000-0000-00006A860000}"/>
    <cellStyle name="Normal 5 10 9 11" xfId="34411" xr:uid="{00000000-0005-0000-0000-00006B860000}"/>
    <cellStyle name="Normal 5 10 9 12" xfId="34412" xr:uid="{00000000-0005-0000-0000-00006C860000}"/>
    <cellStyle name="Normal 5 10 9 13" xfId="34413" xr:uid="{00000000-0005-0000-0000-00006D860000}"/>
    <cellStyle name="Normal 5 10 9 14" xfId="34414" xr:uid="{00000000-0005-0000-0000-00006E860000}"/>
    <cellStyle name="Normal 5 10 9 2" xfId="34415" xr:uid="{00000000-0005-0000-0000-00006F860000}"/>
    <cellStyle name="Normal 5 10 9 2 10" xfId="34416" xr:uid="{00000000-0005-0000-0000-000070860000}"/>
    <cellStyle name="Normal 5 10 9 2 2" xfId="34417" xr:uid="{00000000-0005-0000-0000-000071860000}"/>
    <cellStyle name="Normal 5 10 9 2 3" xfId="34418" xr:uid="{00000000-0005-0000-0000-000072860000}"/>
    <cellStyle name="Normal 5 10 9 2 4" xfId="34419" xr:uid="{00000000-0005-0000-0000-000073860000}"/>
    <cellStyle name="Normal 5 10 9 2 5" xfId="34420" xr:uid="{00000000-0005-0000-0000-000074860000}"/>
    <cellStyle name="Normal 5 10 9 2 6" xfId="34421" xr:uid="{00000000-0005-0000-0000-000075860000}"/>
    <cellStyle name="Normal 5 10 9 2 7" xfId="34422" xr:uid="{00000000-0005-0000-0000-000076860000}"/>
    <cellStyle name="Normal 5 10 9 2 8" xfId="34423" xr:uid="{00000000-0005-0000-0000-000077860000}"/>
    <cellStyle name="Normal 5 10 9 2 9" xfId="34424" xr:uid="{00000000-0005-0000-0000-000078860000}"/>
    <cellStyle name="Normal 5 10 9 3" xfId="34425" xr:uid="{00000000-0005-0000-0000-000079860000}"/>
    <cellStyle name="Normal 5 10 9 3 10" xfId="34426" xr:uid="{00000000-0005-0000-0000-00007A860000}"/>
    <cellStyle name="Normal 5 10 9 3 2" xfId="34427" xr:uid="{00000000-0005-0000-0000-00007B860000}"/>
    <cellStyle name="Normal 5 10 9 3 3" xfId="34428" xr:uid="{00000000-0005-0000-0000-00007C860000}"/>
    <cellStyle name="Normal 5 10 9 3 4" xfId="34429" xr:uid="{00000000-0005-0000-0000-00007D860000}"/>
    <cellStyle name="Normal 5 10 9 3 5" xfId="34430" xr:uid="{00000000-0005-0000-0000-00007E860000}"/>
    <cellStyle name="Normal 5 10 9 3 6" xfId="34431" xr:uid="{00000000-0005-0000-0000-00007F860000}"/>
    <cellStyle name="Normal 5 10 9 3 7" xfId="34432" xr:uid="{00000000-0005-0000-0000-000080860000}"/>
    <cellStyle name="Normal 5 10 9 3 8" xfId="34433" xr:uid="{00000000-0005-0000-0000-000081860000}"/>
    <cellStyle name="Normal 5 10 9 3 9" xfId="34434" xr:uid="{00000000-0005-0000-0000-000082860000}"/>
    <cellStyle name="Normal 5 10 9 4" xfId="34435" xr:uid="{00000000-0005-0000-0000-000083860000}"/>
    <cellStyle name="Normal 5 10 9 4 10" xfId="34436" xr:uid="{00000000-0005-0000-0000-000084860000}"/>
    <cellStyle name="Normal 5 10 9 4 2" xfId="34437" xr:uid="{00000000-0005-0000-0000-000085860000}"/>
    <cellStyle name="Normal 5 10 9 4 3" xfId="34438" xr:uid="{00000000-0005-0000-0000-000086860000}"/>
    <cellStyle name="Normal 5 10 9 4 4" xfId="34439" xr:uid="{00000000-0005-0000-0000-000087860000}"/>
    <cellStyle name="Normal 5 10 9 4 5" xfId="34440" xr:uid="{00000000-0005-0000-0000-000088860000}"/>
    <cellStyle name="Normal 5 10 9 4 6" xfId="34441" xr:uid="{00000000-0005-0000-0000-000089860000}"/>
    <cellStyle name="Normal 5 10 9 4 7" xfId="34442" xr:uid="{00000000-0005-0000-0000-00008A860000}"/>
    <cellStyle name="Normal 5 10 9 4 8" xfId="34443" xr:uid="{00000000-0005-0000-0000-00008B860000}"/>
    <cellStyle name="Normal 5 10 9 4 9" xfId="34444" xr:uid="{00000000-0005-0000-0000-00008C860000}"/>
    <cellStyle name="Normal 5 10 9 5" xfId="34445" xr:uid="{00000000-0005-0000-0000-00008D860000}"/>
    <cellStyle name="Normal 5 10 9 5 10" xfId="34446" xr:uid="{00000000-0005-0000-0000-00008E860000}"/>
    <cellStyle name="Normal 5 10 9 5 2" xfId="34447" xr:uid="{00000000-0005-0000-0000-00008F860000}"/>
    <cellStyle name="Normal 5 10 9 5 3" xfId="34448" xr:uid="{00000000-0005-0000-0000-000090860000}"/>
    <cellStyle name="Normal 5 10 9 5 4" xfId="34449" xr:uid="{00000000-0005-0000-0000-000091860000}"/>
    <cellStyle name="Normal 5 10 9 5 5" xfId="34450" xr:uid="{00000000-0005-0000-0000-000092860000}"/>
    <cellStyle name="Normal 5 10 9 5 6" xfId="34451" xr:uid="{00000000-0005-0000-0000-000093860000}"/>
    <cellStyle name="Normal 5 10 9 5 7" xfId="34452" xr:uid="{00000000-0005-0000-0000-000094860000}"/>
    <cellStyle name="Normal 5 10 9 5 8" xfId="34453" xr:uid="{00000000-0005-0000-0000-000095860000}"/>
    <cellStyle name="Normal 5 10 9 5 9" xfId="34454" xr:uid="{00000000-0005-0000-0000-000096860000}"/>
    <cellStyle name="Normal 5 10 9 6" xfId="34455" xr:uid="{00000000-0005-0000-0000-000097860000}"/>
    <cellStyle name="Normal 5 10 9 7" xfId="34456" xr:uid="{00000000-0005-0000-0000-000098860000}"/>
    <cellStyle name="Normal 5 10 9 8" xfId="34457" xr:uid="{00000000-0005-0000-0000-000099860000}"/>
    <cellStyle name="Normal 5 10 9 9" xfId="34458" xr:uid="{00000000-0005-0000-0000-00009A860000}"/>
    <cellStyle name="Normal 5 11" xfId="34459" xr:uid="{00000000-0005-0000-0000-00009B860000}"/>
    <cellStyle name="Normal 5 11 2" xfId="34460" xr:uid="{00000000-0005-0000-0000-00009C860000}"/>
    <cellStyle name="Normal 5 11 2 2" xfId="34461" xr:uid="{00000000-0005-0000-0000-00009D860000}"/>
    <cellStyle name="Normal 5 11 3" xfId="34462" xr:uid="{00000000-0005-0000-0000-00009E860000}"/>
    <cellStyle name="Normal 5 11 4" xfId="34463" xr:uid="{00000000-0005-0000-0000-00009F860000}"/>
    <cellStyle name="Normal 5 12" xfId="34464" xr:uid="{00000000-0005-0000-0000-0000A0860000}"/>
    <cellStyle name="Normal 5 12 2" xfId="34465" xr:uid="{00000000-0005-0000-0000-0000A1860000}"/>
    <cellStyle name="Normal 5 12 2 2" xfId="34466" xr:uid="{00000000-0005-0000-0000-0000A2860000}"/>
    <cellStyle name="Normal 5 12 3" xfId="34467" xr:uid="{00000000-0005-0000-0000-0000A3860000}"/>
    <cellStyle name="Normal 5 12 4" xfId="34468" xr:uid="{00000000-0005-0000-0000-0000A4860000}"/>
    <cellStyle name="Normal 5 13" xfId="34469" xr:uid="{00000000-0005-0000-0000-0000A5860000}"/>
    <cellStyle name="Normal 5 13 2" xfId="34470" xr:uid="{00000000-0005-0000-0000-0000A6860000}"/>
    <cellStyle name="Normal 5 13 2 2" xfId="34471" xr:uid="{00000000-0005-0000-0000-0000A7860000}"/>
    <cellStyle name="Normal 5 13 3" xfId="34472" xr:uid="{00000000-0005-0000-0000-0000A8860000}"/>
    <cellStyle name="Normal 5 13 4" xfId="34473" xr:uid="{00000000-0005-0000-0000-0000A9860000}"/>
    <cellStyle name="Normal 5 14" xfId="34474" xr:uid="{00000000-0005-0000-0000-0000AA860000}"/>
    <cellStyle name="Normal 5 14 2" xfId="34475" xr:uid="{00000000-0005-0000-0000-0000AB860000}"/>
    <cellStyle name="Normal 5 14 2 2" xfId="34476" xr:uid="{00000000-0005-0000-0000-0000AC860000}"/>
    <cellStyle name="Normal 5 14 3" xfId="34477" xr:uid="{00000000-0005-0000-0000-0000AD860000}"/>
    <cellStyle name="Normal 5 14 4" xfId="34478" xr:uid="{00000000-0005-0000-0000-0000AE860000}"/>
    <cellStyle name="Normal 5 15" xfId="34479" xr:uid="{00000000-0005-0000-0000-0000AF860000}"/>
    <cellStyle name="Normal 5 15 2" xfId="34480" xr:uid="{00000000-0005-0000-0000-0000B0860000}"/>
    <cellStyle name="Normal 5 15 2 2" xfId="34481" xr:uid="{00000000-0005-0000-0000-0000B1860000}"/>
    <cellStyle name="Normal 5 15 3" xfId="34482" xr:uid="{00000000-0005-0000-0000-0000B2860000}"/>
    <cellStyle name="Normal 5 15 4" xfId="34483" xr:uid="{00000000-0005-0000-0000-0000B3860000}"/>
    <cellStyle name="Normal 5 16" xfId="34484" xr:uid="{00000000-0005-0000-0000-0000B4860000}"/>
    <cellStyle name="Normal 5 16 2" xfId="34485" xr:uid="{00000000-0005-0000-0000-0000B5860000}"/>
    <cellStyle name="Normal 5 16 2 2" xfId="34486" xr:uid="{00000000-0005-0000-0000-0000B6860000}"/>
    <cellStyle name="Normal 5 16 3" xfId="34487" xr:uid="{00000000-0005-0000-0000-0000B7860000}"/>
    <cellStyle name="Normal 5 16 4" xfId="34488" xr:uid="{00000000-0005-0000-0000-0000B8860000}"/>
    <cellStyle name="Normal 5 17" xfId="34489" xr:uid="{00000000-0005-0000-0000-0000B9860000}"/>
    <cellStyle name="Normal 5 17 10" xfId="34490" xr:uid="{00000000-0005-0000-0000-0000BA860000}"/>
    <cellStyle name="Normal 5 17 10 10" xfId="34491" xr:uid="{00000000-0005-0000-0000-0000BB860000}"/>
    <cellStyle name="Normal 5 17 10 11" xfId="34492" xr:uid="{00000000-0005-0000-0000-0000BC860000}"/>
    <cellStyle name="Normal 5 17 10 12" xfId="34493" xr:uid="{00000000-0005-0000-0000-0000BD860000}"/>
    <cellStyle name="Normal 5 17 10 13" xfId="34494" xr:uid="{00000000-0005-0000-0000-0000BE860000}"/>
    <cellStyle name="Normal 5 17 10 14" xfId="34495" xr:uid="{00000000-0005-0000-0000-0000BF860000}"/>
    <cellStyle name="Normal 5 17 10 2" xfId="34496" xr:uid="{00000000-0005-0000-0000-0000C0860000}"/>
    <cellStyle name="Normal 5 17 10 2 10" xfId="34497" xr:uid="{00000000-0005-0000-0000-0000C1860000}"/>
    <cellStyle name="Normal 5 17 10 2 2" xfId="34498" xr:uid="{00000000-0005-0000-0000-0000C2860000}"/>
    <cellStyle name="Normal 5 17 10 2 3" xfId="34499" xr:uid="{00000000-0005-0000-0000-0000C3860000}"/>
    <cellStyle name="Normal 5 17 10 2 4" xfId="34500" xr:uid="{00000000-0005-0000-0000-0000C4860000}"/>
    <cellStyle name="Normal 5 17 10 2 5" xfId="34501" xr:uid="{00000000-0005-0000-0000-0000C5860000}"/>
    <cellStyle name="Normal 5 17 10 2 6" xfId="34502" xr:uid="{00000000-0005-0000-0000-0000C6860000}"/>
    <cellStyle name="Normal 5 17 10 2 7" xfId="34503" xr:uid="{00000000-0005-0000-0000-0000C7860000}"/>
    <cellStyle name="Normal 5 17 10 2 8" xfId="34504" xr:uid="{00000000-0005-0000-0000-0000C8860000}"/>
    <cellStyle name="Normal 5 17 10 2 9" xfId="34505" xr:uid="{00000000-0005-0000-0000-0000C9860000}"/>
    <cellStyle name="Normal 5 17 10 3" xfId="34506" xr:uid="{00000000-0005-0000-0000-0000CA860000}"/>
    <cellStyle name="Normal 5 17 10 3 10" xfId="34507" xr:uid="{00000000-0005-0000-0000-0000CB860000}"/>
    <cellStyle name="Normal 5 17 10 3 2" xfId="34508" xr:uid="{00000000-0005-0000-0000-0000CC860000}"/>
    <cellStyle name="Normal 5 17 10 3 3" xfId="34509" xr:uid="{00000000-0005-0000-0000-0000CD860000}"/>
    <cellStyle name="Normal 5 17 10 3 4" xfId="34510" xr:uid="{00000000-0005-0000-0000-0000CE860000}"/>
    <cellStyle name="Normal 5 17 10 3 5" xfId="34511" xr:uid="{00000000-0005-0000-0000-0000CF860000}"/>
    <cellStyle name="Normal 5 17 10 3 6" xfId="34512" xr:uid="{00000000-0005-0000-0000-0000D0860000}"/>
    <cellStyle name="Normal 5 17 10 3 7" xfId="34513" xr:uid="{00000000-0005-0000-0000-0000D1860000}"/>
    <cellStyle name="Normal 5 17 10 3 8" xfId="34514" xr:uid="{00000000-0005-0000-0000-0000D2860000}"/>
    <cellStyle name="Normal 5 17 10 3 9" xfId="34515" xr:uid="{00000000-0005-0000-0000-0000D3860000}"/>
    <cellStyle name="Normal 5 17 10 4" xfId="34516" xr:uid="{00000000-0005-0000-0000-0000D4860000}"/>
    <cellStyle name="Normal 5 17 10 4 10" xfId="34517" xr:uid="{00000000-0005-0000-0000-0000D5860000}"/>
    <cellStyle name="Normal 5 17 10 4 2" xfId="34518" xr:uid="{00000000-0005-0000-0000-0000D6860000}"/>
    <cellStyle name="Normal 5 17 10 4 3" xfId="34519" xr:uid="{00000000-0005-0000-0000-0000D7860000}"/>
    <cellStyle name="Normal 5 17 10 4 4" xfId="34520" xr:uid="{00000000-0005-0000-0000-0000D8860000}"/>
    <cellStyle name="Normal 5 17 10 4 5" xfId="34521" xr:uid="{00000000-0005-0000-0000-0000D9860000}"/>
    <cellStyle name="Normal 5 17 10 4 6" xfId="34522" xr:uid="{00000000-0005-0000-0000-0000DA860000}"/>
    <cellStyle name="Normal 5 17 10 4 7" xfId="34523" xr:uid="{00000000-0005-0000-0000-0000DB860000}"/>
    <cellStyle name="Normal 5 17 10 4 8" xfId="34524" xr:uid="{00000000-0005-0000-0000-0000DC860000}"/>
    <cellStyle name="Normal 5 17 10 4 9" xfId="34525" xr:uid="{00000000-0005-0000-0000-0000DD860000}"/>
    <cellStyle name="Normal 5 17 10 5" xfId="34526" xr:uid="{00000000-0005-0000-0000-0000DE860000}"/>
    <cellStyle name="Normal 5 17 10 5 10" xfId="34527" xr:uid="{00000000-0005-0000-0000-0000DF860000}"/>
    <cellStyle name="Normal 5 17 10 5 2" xfId="34528" xr:uid="{00000000-0005-0000-0000-0000E0860000}"/>
    <cellStyle name="Normal 5 17 10 5 3" xfId="34529" xr:uid="{00000000-0005-0000-0000-0000E1860000}"/>
    <cellStyle name="Normal 5 17 10 5 4" xfId="34530" xr:uid="{00000000-0005-0000-0000-0000E2860000}"/>
    <cellStyle name="Normal 5 17 10 5 5" xfId="34531" xr:uid="{00000000-0005-0000-0000-0000E3860000}"/>
    <cellStyle name="Normal 5 17 10 5 6" xfId="34532" xr:uid="{00000000-0005-0000-0000-0000E4860000}"/>
    <cellStyle name="Normal 5 17 10 5 7" xfId="34533" xr:uid="{00000000-0005-0000-0000-0000E5860000}"/>
    <cellStyle name="Normal 5 17 10 5 8" xfId="34534" xr:uid="{00000000-0005-0000-0000-0000E6860000}"/>
    <cellStyle name="Normal 5 17 10 5 9" xfId="34535" xr:uid="{00000000-0005-0000-0000-0000E7860000}"/>
    <cellStyle name="Normal 5 17 10 6" xfId="34536" xr:uid="{00000000-0005-0000-0000-0000E8860000}"/>
    <cellStyle name="Normal 5 17 10 7" xfId="34537" xr:uid="{00000000-0005-0000-0000-0000E9860000}"/>
    <cellStyle name="Normal 5 17 10 8" xfId="34538" xr:uid="{00000000-0005-0000-0000-0000EA860000}"/>
    <cellStyle name="Normal 5 17 10 9" xfId="34539" xr:uid="{00000000-0005-0000-0000-0000EB860000}"/>
    <cellStyle name="Normal 5 17 11" xfId="34540" xr:uid="{00000000-0005-0000-0000-0000EC860000}"/>
    <cellStyle name="Normal 5 17 11 10" xfId="34541" xr:uid="{00000000-0005-0000-0000-0000ED860000}"/>
    <cellStyle name="Normal 5 17 11 11" xfId="34542" xr:uid="{00000000-0005-0000-0000-0000EE860000}"/>
    <cellStyle name="Normal 5 17 11 12" xfId="34543" xr:uid="{00000000-0005-0000-0000-0000EF860000}"/>
    <cellStyle name="Normal 5 17 11 13" xfId="34544" xr:uid="{00000000-0005-0000-0000-0000F0860000}"/>
    <cellStyle name="Normal 5 17 11 14" xfId="34545" xr:uid="{00000000-0005-0000-0000-0000F1860000}"/>
    <cellStyle name="Normal 5 17 11 2" xfId="34546" xr:uid="{00000000-0005-0000-0000-0000F2860000}"/>
    <cellStyle name="Normal 5 17 11 2 10" xfId="34547" xr:uid="{00000000-0005-0000-0000-0000F3860000}"/>
    <cellStyle name="Normal 5 17 11 2 2" xfId="34548" xr:uid="{00000000-0005-0000-0000-0000F4860000}"/>
    <cellStyle name="Normal 5 17 11 2 3" xfId="34549" xr:uid="{00000000-0005-0000-0000-0000F5860000}"/>
    <cellStyle name="Normal 5 17 11 2 4" xfId="34550" xr:uid="{00000000-0005-0000-0000-0000F6860000}"/>
    <cellStyle name="Normal 5 17 11 2 5" xfId="34551" xr:uid="{00000000-0005-0000-0000-0000F7860000}"/>
    <cellStyle name="Normal 5 17 11 2 6" xfId="34552" xr:uid="{00000000-0005-0000-0000-0000F8860000}"/>
    <cellStyle name="Normal 5 17 11 2 7" xfId="34553" xr:uid="{00000000-0005-0000-0000-0000F9860000}"/>
    <cellStyle name="Normal 5 17 11 2 8" xfId="34554" xr:uid="{00000000-0005-0000-0000-0000FA860000}"/>
    <cellStyle name="Normal 5 17 11 2 9" xfId="34555" xr:uid="{00000000-0005-0000-0000-0000FB860000}"/>
    <cellStyle name="Normal 5 17 11 3" xfId="34556" xr:uid="{00000000-0005-0000-0000-0000FC860000}"/>
    <cellStyle name="Normal 5 17 11 3 10" xfId="34557" xr:uid="{00000000-0005-0000-0000-0000FD860000}"/>
    <cellStyle name="Normal 5 17 11 3 2" xfId="34558" xr:uid="{00000000-0005-0000-0000-0000FE860000}"/>
    <cellStyle name="Normal 5 17 11 3 3" xfId="34559" xr:uid="{00000000-0005-0000-0000-0000FF860000}"/>
    <cellStyle name="Normal 5 17 11 3 4" xfId="34560" xr:uid="{00000000-0005-0000-0000-000000870000}"/>
    <cellStyle name="Normal 5 17 11 3 5" xfId="34561" xr:uid="{00000000-0005-0000-0000-000001870000}"/>
    <cellStyle name="Normal 5 17 11 3 6" xfId="34562" xr:uid="{00000000-0005-0000-0000-000002870000}"/>
    <cellStyle name="Normal 5 17 11 3 7" xfId="34563" xr:uid="{00000000-0005-0000-0000-000003870000}"/>
    <cellStyle name="Normal 5 17 11 3 8" xfId="34564" xr:uid="{00000000-0005-0000-0000-000004870000}"/>
    <cellStyle name="Normal 5 17 11 3 9" xfId="34565" xr:uid="{00000000-0005-0000-0000-000005870000}"/>
    <cellStyle name="Normal 5 17 11 4" xfId="34566" xr:uid="{00000000-0005-0000-0000-000006870000}"/>
    <cellStyle name="Normal 5 17 11 4 10" xfId="34567" xr:uid="{00000000-0005-0000-0000-000007870000}"/>
    <cellStyle name="Normal 5 17 11 4 2" xfId="34568" xr:uid="{00000000-0005-0000-0000-000008870000}"/>
    <cellStyle name="Normal 5 17 11 4 3" xfId="34569" xr:uid="{00000000-0005-0000-0000-000009870000}"/>
    <cellStyle name="Normal 5 17 11 4 4" xfId="34570" xr:uid="{00000000-0005-0000-0000-00000A870000}"/>
    <cellStyle name="Normal 5 17 11 4 5" xfId="34571" xr:uid="{00000000-0005-0000-0000-00000B870000}"/>
    <cellStyle name="Normal 5 17 11 4 6" xfId="34572" xr:uid="{00000000-0005-0000-0000-00000C870000}"/>
    <cellStyle name="Normal 5 17 11 4 7" xfId="34573" xr:uid="{00000000-0005-0000-0000-00000D870000}"/>
    <cellStyle name="Normal 5 17 11 4 8" xfId="34574" xr:uid="{00000000-0005-0000-0000-00000E870000}"/>
    <cellStyle name="Normal 5 17 11 4 9" xfId="34575" xr:uid="{00000000-0005-0000-0000-00000F870000}"/>
    <cellStyle name="Normal 5 17 11 5" xfId="34576" xr:uid="{00000000-0005-0000-0000-000010870000}"/>
    <cellStyle name="Normal 5 17 11 5 10" xfId="34577" xr:uid="{00000000-0005-0000-0000-000011870000}"/>
    <cellStyle name="Normal 5 17 11 5 2" xfId="34578" xr:uid="{00000000-0005-0000-0000-000012870000}"/>
    <cellStyle name="Normal 5 17 11 5 3" xfId="34579" xr:uid="{00000000-0005-0000-0000-000013870000}"/>
    <cellStyle name="Normal 5 17 11 5 4" xfId="34580" xr:uid="{00000000-0005-0000-0000-000014870000}"/>
    <cellStyle name="Normal 5 17 11 5 5" xfId="34581" xr:uid="{00000000-0005-0000-0000-000015870000}"/>
    <cellStyle name="Normal 5 17 11 5 6" xfId="34582" xr:uid="{00000000-0005-0000-0000-000016870000}"/>
    <cellStyle name="Normal 5 17 11 5 7" xfId="34583" xr:uid="{00000000-0005-0000-0000-000017870000}"/>
    <cellStyle name="Normal 5 17 11 5 8" xfId="34584" xr:uid="{00000000-0005-0000-0000-000018870000}"/>
    <cellStyle name="Normal 5 17 11 5 9" xfId="34585" xr:uid="{00000000-0005-0000-0000-000019870000}"/>
    <cellStyle name="Normal 5 17 11 6" xfId="34586" xr:uid="{00000000-0005-0000-0000-00001A870000}"/>
    <cellStyle name="Normal 5 17 11 7" xfId="34587" xr:uid="{00000000-0005-0000-0000-00001B870000}"/>
    <cellStyle name="Normal 5 17 11 8" xfId="34588" xr:uid="{00000000-0005-0000-0000-00001C870000}"/>
    <cellStyle name="Normal 5 17 11 9" xfId="34589" xr:uid="{00000000-0005-0000-0000-00001D870000}"/>
    <cellStyle name="Normal 5 17 12" xfId="34590" xr:uid="{00000000-0005-0000-0000-00001E870000}"/>
    <cellStyle name="Normal 5 17 12 10" xfId="34591" xr:uid="{00000000-0005-0000-0000-00001F870000}"/>
    <cellStyle name="Normal 5 17 12 11" xfId="34592" xr:uid="{00000000-0005-0000-0000-000020870000}"/>
    <cellStyle name="Normal 5 17 12 12" xfId="34593" xr:uid="{00000000-0005-0000-0000-000021870000}"/>
    <cellStyle name="Normal 5 17 12 13" xfId="34594" xr:uid="{00000000-0005-0000-0000-000022870000}"/>
    <cellStyle name="Normal 5 17 12 14" xfId="34595" xr:uid="{00000000-0005-0000-0000-000023870000}"/>
    <cellStyle name="Normal 5 17 12 2" xfId="34596" xr:uid="{00000000-0005-0000-0000-000024870000}"/>
    <cellStyle name="Normal 5 17 12 2 10" xfId="34597" xr:uid="{00000000-0005-0000-0000-000025870000}"/>
    <cellStyle name="Normal 5 17 12 2 2" xfId="34598" xr:uid="{00000000-0005-0000-0000-000026870000}"/>
    <cellStyle name="Normal 5 17 12 2 3" xfId="34599" xr:uid="{00000000-0005-0000-0000-000027870000}"/>
    <cellStyle name="Normal 5 17 12 2 4" xfId="34600" xr:uid="{00000000-0005-0000-0000-000028870000}"/>
    <cellStyle name="Normal 5 17 12 2 5" xfId="34601" xr:uid="{00000000-0005-0000-0000-000029870000}"/>
    <cellStyle name="Normal 5 17 12 2 6" xfId="34602" xr:uid="{00000000-0005-0000-0000-00002A870000}"/>
    <cellStyle name="Normal 5 17 12 2 7" xfId="34603" xr:uid="{00000000-0005-0000-0000-00002B870000}"/>
    <cellStyle name="Normal 5 17 12 2 8" xfId="34604" xr:uid="{00000000-0005-0000-0000-00002C870000}"/>
    <cellStyle name="Normal 5 17 12 2 9" xfId="34605" xr:uid="{00000000-0005-0000-0000-00002D870000}"/>
    <cellStyle name="Normal 5 17 12 3" xfId="34606" xr:uid="{00000000-0005-0000-0000-00002E870000}"/>
    <cellStyle name="Normal 5 17 12 3 10" xfId="34607" xr:uid="{00000000-0005-0000-0000-00002F870000}"/>
    <cellStyle name="Normal 5 17 12 3 2" xfId="34608" xr:uid="{00000000-0005-0000-0000-000030870000}"/>
    <cellStyle name="Normal 5 17 12 3 3" xfId="34609" xr:uid="{00000000-0005-0000-0000-000031870000}"/>
    <cellStyle name="Normal 5 17 12 3 4" xfId="34610" xr:uid="{00000000-0005-0000-0000-000032870000}"/>
    <cellStyle name="Normal 5 17 12 3 5" xfId="34611" xr:uid="{00000000-0005-0000-0000-000033870000}"/>
    <cellStyle name="Normal 5 17 12 3 6" xfId="34612" xr:uid="{00000000-0005-0000-0000-000034870000}"/>
    <cellStyle name="Normal 5 17 12 3 7" xfId="34613" xr:uid="{00000000-0005-0000-0000-000035870000}"/>
    <cellStyle name="Normal 5 17 12 3 8" xfId="34614" xr:uid="{00000000-0005-0000-0000-000036870000}"/>
    <cellStyle name="Normal 5 17 12 3 9" xfId="34615" xr:uid="{00000000-0005-0000-0000-000037870000}"/>
    <cellStyle name="Normal 5 17 12 4" xfId="34616" xr:uid="{00000000-0005-0000-0000-000038870000}"/>
    <cellStyle name="Normal 5 17 12 4 10" xfId="34617" xr:uid="{00000000-0005-0000-0000-000039870000}"/>
    <cellStyle name="Normal 5 17 12 4 2" xfId="34618" xr:uid="{00000000-0005-0000-0000-00003A870000}"/>
    <cellStyle name="Normal 5 17 12 4 3" xfId="34619" xr:uid="{00000000-0005-0000-0000-00003B870000}"/>
    <cellStyle name="Normal 5 17 12 4 4" xfId="34620" xr:uid="{00000000-0005-0000-0000-00003C870000}"/>
    <cellStyle name="Normal 5 17 12 4 5" xfId="34621" xr:uid="{00000000-0005-0000-0000-00003D870000}"/>
    <cellStyle name="Normal 5 17 12 4 6" xfId="34622" xr:uid="{00000000-0005-0000-0000-00003E870000}"/>
    <cellStyle name="Normal 5 17 12 4 7" xfId="34623" xr:uid="{00000000-0005-0000-0000-00003F870000}"/>
    <cellStyle name="Normal 5 17 12 4 8" xfId="34624" xr:uid="{00000000-0005-0000-0000-000040870000}"/>
    <cellStyle name="Normal 5 17 12 4 9" xfId="34625" xr:uid="{00000000-0005-0000-0000-000041870000}"/>
    <cellStyle name="Normal 5 17 12 5" xfId="34626" xr:uid="{00000000-0005-0000-0000-000042870000}"/>
    <cellStyle name="Normal 5 17 12 5 10" xfId="34627" xr:uid="{00000000-0005-0000-0000-000043870000}"/>
    <cellStyle name="Normal 5 17 12 5 2" xfId="34628" xr:uid="{00000000-0005-0000-0000-000044870000}"/>
    <cellStyle name="Normal 5 17 12 5 3" xfId="34629" xr:uid="{00000000-0005-0000-0000-000045870000}"/>
    <cellStyle name="Normal 5 17 12 5 4" xfId="34630" xr:uid="{00000000-0005-0000-0000-000046870000}"/>
    <cellStyle name="Normal 5 17 12 5 5" xfId="34631" xr:uid="{00000000-0005-0000-0000-000047870000}"/>
    <cellStyle name="Normal 5 17 12 5 6" xfId="34632" xr:uid="{00000000-0005-0000-0000-000048870000}"/>
    <cellStyle name="Normal 5 17 12 5 7" xfId="34633" xr:uid="{00000000-0005-0000-0000-000049870000}"/>
    <cellStyle name="Normal 5 17 12 5 8" xfId="34634" xr:uid="{00000000-0005-0000-0000-00004A870000}"/>
    <cellStyle name="Normal 5 17 12 5 9" xfId="34635" xr:uid="{00000000-0005-0000-0000-00004B870000}"/>
    <cellStyle name="Normal 5 17 12 6" xfId="34636" xr:uid="{00000000-0005-0000-0000-00004C870000}"/>
    <cellStyle name="Normal 5 17 12 7" xfId="34637" xr:uid="{00000000-0005-0000-0000-00004D870000}"/>
    <cellStyle name="Normal 5 17 12 8" xfId="34638" xr:uid="{00000000-0005-0000-0000-00004E870000}"/>
    <cellStyle name="Normal 5 17 12 9" xfId="34639" xr:uid="{00000000-0005-0000-0000-00004F870000}"/>
    <cellStyle name="Normal 5 17 13" xfId="34640" xr:uid="{00000000-0005-0000-0000-000050870000}"/>
    <cellStyle name="Normal 5 17 13 10" xfId="34641" xr:uid="{00000000-0005-0000-0000-000051870000}"/>
    <cellStyle name="Normal 5 17 13 11" xfId="34642" xr:uid="{00000000-0005-0000-0000-000052870000}"/>
    <cellStyle name="Normal 5 17 13 12" xfId="34643" xr:uid="{00000000-0005-0000-0000-000053870000}"/>
    <cellStyle name="Normal 5 17 13 13" xfId="34644" xr:uid="{00000000-0005-0000-0000-000054870000}"/>
    <cellStyle name="Normal 5 17 13 14" xfId="34645" xr:uid="{00000000-0005-0000-0000-000055870000}"/>
    <cellStyle name="Normal 5 17 13 2" xfId="34646" xr:uid="{00000000-0005-0000-0000-000056870000}"/>
    <cellStyle name="Normal 5 17 13 2 10" xfId="34647" xr:uid="{00000000-0005-0000-0000-000057870000}"/>
    <cellStyle name="Normal 5 17 13 2 2" xfId="34648" xr:uid="{00000000-0005-0000-0000-000058870000}"/>
    <cellStyle name="Normal 5 17 13 2 3" xfId="34649" xr:uid="{00000000-0005-0000-0000-000059870000}"/>
    <cellStyle name="Normal 5 17 13 2 4" xfId="34650" xr:uid="{00000000-0005-0000-0000-00005A870000}"/>
    <cellStyle name="Normal 5 17 13 2 5" xfId="34651" xr:uid="{00000000-0005-0000-0000-00005B870000}"/>
    <cellStyle name="Normal 5 17 13 2 6" xfId="34652" xr:uid="{00000000-0005-0000-0000-00005C870000}"/>
    <cellStyle name="Normal 5 17 13 2 7" xfId="34653" xr:uid="{00000000-0005-0000-0000-00005D870000}"/>
    <cellStyle name="Normal 5 17 13 2 8" xfId="34654" xr:uid="{00000000-0005-0000-0000-00005E870000}"/>
    <cellStyle name="Normal 5 17 13 2 9" xfId="34655" xr:uid="{00000000-0005-0000-0000-00005F870000}"/>
    <cellStyle name="Normal 5 17 13 3" xfId="34656" xr:uid="{00000000-0005-0000-0000-000060870000}"/>
    <cellStyle name="Normal 5 17 13 3 10" xfId="34657" xr:uid="{00000000-0005-0000-0000-000061870000}"/>
    <cellStyle name="Normal 5 17 13 3 2" xfId="34658" xr:uid="{00000000-0005-0000-0000-000062870000}"/>
    <cellStyle name="Normal 5 17 13 3 3" xfId="34659" xr:uid="{00000000-0005-0000-0000-000063870000}"/>
    <cellStyle name="Normal 5 17 13 3 4" xfId="34660" xr:uid="{00000000-0005-0000-0000-000064870000}"/>
    <cellStyle name="Normal 5 17 13 3 5" xfId="34661" xr:uid="{00000000-0005-0000-0000-000065870000}"/>
    <cellStyle name="Normal 5 17 13 3 6" xfId="34662" xr:uid="{00000000-0005-0000-0000-000066870000}"/>
    <cellStyle name="Normal 5 17 13 3 7" xfId="34663" xr:uid="{00000000-0005-0000-0000-000067870000}"/>
    <cellStyle name="Normal 5 17 13 3 8" xfId="34664" xr:uid="{00000000-0005-0000-0000-000068870000}"/>
    <cellStyle name="Normal 5 17 13 3 9" xfId="34665" xr:uid="{00000000-0005-0000-0000-000069870000}"/>
    <cellStyle name="Normal 5 17 13 4" xfId="34666" xr:uid="{00000000-0005-0000-0000-00006A870000}"/>
    <cellStyle name="Normal 5 17 13 4 10" xfId="34667" xr:uid="{00000000-0005-0000-0000-00006B870000}"/>
    <cellStyle name="Normal 5 17 13 4 2" xfId="34668" xr:uid="{00000000-0005-0000-0000-00006C870000}"/>
    <cellStyle name="Normal 5 17 13 4 3" xfId="34669" xr:uid="{00000000-0005-0000-0000-00006D870000}"/>
    <cellStyle name="Normal 5 17 13 4 4" xfId="34670" xr:uid="{00000000-0005-0000-0000-00006E870000}"/>
    <cellStyle name="Normal 5 17 13 4 5" xfId="34671" xr:uid="{00000000-0005-0000-0000-00006F870000}"/>
    <cellStyle name="Normal 5 17 13 4 6" xfId="34672" xr:uid="{00000000-0005-0000-0000-000070870000}"/>
    <cellStyle name="Normal 5 17 13 4 7" xfId="34673" xr:uid="{00000000-0005-0000-0000-000071870000}"/>
    <cellStyle name="Normal 5 17 13 4 8" xfId="34674" xr:uid="{00000000-0005-0000-0000-000072870000}"/>
    <cellStyle name="Normal 5 17 13 4 9" xfId="34675" xr:uid="{00000000-0005-0000-0000-000073870000}"/>
    <cellStyle name="Normal 5 17 13 5" xfId="34676" xr:uid="{00000000-0005-0000-0000-000074870000}"/>
    <cellStyle name="Normal 5 17 13 5 10" xfId="34677" xr:uid="{00000000-0005-0000-0000-000075870000}"/>
    <cellStyle name="Normal 5 17 13 5 2" xfId="34678" xr:uid="{00000000-0005-0000-0000-000076870000}"/>
    <cellStyle name="Normal 5 17 13 5 3" xfId="34679" xr:uid="{00000000-0005-0000-0000-000077870000}"/>
    <cellStyle name="Normal 5 17 13 5 4" xfId="34680" xr:uid="{00000000-0005-0000-0000-000078870000}"/>
    <cellStyle name="Normal 5 17 13 5 5" xfId="34681" xr:uid="{00000000-0005-0000-0000-000079870000}"/>
    <cellStyle name="Normal 5 17 13 5 6" xfId="34682" xr:uid="{00000000-0005-0000-0000-00007A870000}"/>
    <cellStyle name="Normal 5 17 13 5 7" xfId="34683" xr:uid="{00000000-0005-0000-0000-00007B870000}"/>
    <cellStyle name="Normal 5 17 13 5 8" xfId="34684" xr:uid="{00000000-0005-0000-0000-00007C870000}"/>
    <cellStyle name="Normal 5 17 13 5 9" xfId="34685" xr:uid="{00000000-0005-0000-0000-00007D870000}"/>
    <cellStyle name="Normal 5 17 13 6" xfId="34686" xr:uid="{00000000-0005-0000-0000-00007E870000}"/>
    <cellStyle name="Normal 5 17 13 7" xfId="34687" xr:uid="{00000000-0005-0000-0000-00007F870000}"/>
    <cellStyle name="Normal 5 17 13 8" xfId="34688" xr:uid="{00000000-0005-0000-0000-000080870000}"/>
    <cellStyle name="Normal 5 17 13 9" xfId="34689" xr:uid="{00000000-0005-0000-0000-000081870000}"/>
    <cellStyle name="Normal 5 17 14" xfId="34690" xr:uid="{00000000-0005-0000-0000-000082870000}"/>
    <cellStyle name="Normal 5 17 14 10" xfId="34691" xr:uid="{00000000-0005-0000-0000-000083870000}"/>
    <cellStyle name="Normal 5 17 14 11" xfId="34692" xr:uid="{00000000-0005-0000-0000-000084870000}"/>
    <cellStyle name="Normal 5 17 14 12" xfId="34693" xr:uid="{00000000-0005-0000-0000-000085870000}"/>
    <cellStyle name="Normal 5 17 14 13" xfId="34694" xr:uid="{00000000-0005-0000-0000-000086870000}"/>
    <cellStyle name="Normal 5 17 14 14" xfId="34695" xr:uid="{00000000-0005-0000-0000-000087870000}"/>
    <cellStyle name="Normal 5 17 14 2" xfId="34696" xr:uid="{00000000-0005-0000-0000-000088870000}"/>
    <cellStyle name="Normal 5 17 14 2 10" xfId="34697" xr:uid="{00000000-0005-0000-0000-000089870000}"/>
    <cellStyle name="Normal 5 17 14 2 2" xfId="34698" xr:uid="{00000000-0005-0000-0000-00008A870000}"/>
    <cellStyle name="Normal 5 17 14 2 3" xfId="34699" xr:uid="{00000000-0005-0000-0000-00008B870000}"/>
    <cellStyle name="Normal 5 17 14 2 4" xfId="34700" xr:uid="{00000000-0005-0000-0000-00008C870000}"/>
    <cellStyle name="Normal 5 17 14 2 5" xfId="34701" xr:uid="{00000000-0005-0000-0000-00008D870000}"/>
    <cellStyle name="Normal 5 17 14 2 6" xfId="34702" xr:uid="{00000000-0005-0000-0000-00008E870000}"/>
    <cellStyle name="Normal 5 17 14 2 7" xfId="34703" xr:uid="{00000000-0005-0000-0000-00008F870000}"/>
    <cellStyle name="Normal 5 17 14 2 8" xfId="34704" xr:uid="{00000000-0005-0000-0000-000090870000}"/>
    <cellStyle name="Normal 5 17 14 2 9" xfId="34705" xr:uid="{00000000-0005-0000-0000-000091870000}"/>
    <cellStyle name="Normal 5 17 14 3" xfId="34706" xr:uid="{00000000-0005-0000-0000-000092870000}"/>
    <cellStyle name="Normal 5 17 14 3 10" xfId="34707" xr:uid="{00000000-0005-0000-0000-000093870000}"/>
    <cellStyle name="Normal 5 17 14 3 2" xfId="34708" xr:uid="{00000000-0005-0000-0000-000094870000}"/>
    <cellStyle name="Normal 5 17 14 3 3" xfId="34709" xr:uid="{00000000-0005-0000-0000-000095870000}"/>
    <cellStyle name="Normal 5 17 14 3 4" xfId="34710" xr:uid="{00000000-0005-0000-0000-000096870000}"/>
    <cellStyle name="Normal 5 17 14 3 5" xfId="34711" xr:uid="{00000000-0005-0000-0000-000097870000}"/>
    <cellStyle name="Normal 5 17 14 3 6" xfId="34712" xr:uid="{00000000-0005-0000-0000-000098870000}"/>
    <cellStyle name="Normal 5 17 14 3 7" xfId="34713" xr:uid="{00000000-0005-0000-0000-000099870000}"/>
    <cellStyle name="Normal 5 17 14 3 8" xfId="34714" xr:uid="{00000000-0005-0000-0000-00009A870000}"/>
    <cellStyle name="Normal 5 17 14 3 9" xfId="34715" xr:uid="{00000000-0005-0000-0000-00009B870000}"/>
    <cellStyle name="Normal 5 17 14 4" xfId="34716" xr:uid="{00000000-0005-0000-0000-00009C870000}"/>
    <cellStyle name="Normal 5 17 14 4 10" xfId="34717" xr:uid="{00000000-0005-0000-0000-00009D870000}"/>
    <cellStyle name="Normal 5 17 14 4 2" xfId="34718" xr:uid="{00000000-0005-0000-0000-00009E870000}"/>
    <cellStyle name="Normal 5 17 14 4 3" xfId="34719" xr:uid="{00000000-0005-0000-0000-00009F870000}"/>
    <cellStyle name="Normal 5 17 14 4 4" xfId="34720" xr:uid="{00000000-0005-0000-0000-0000A0870000}"/>
    <cellStyle name="Normal 5 17 14 4 5" xfId="34721" xr:uid="{00000000-0005-0000-0000-0000A1870000}"/>
    <cellStyle name="Normal 5 17 14 4 6" xfId="34722" xr:uid="{00000000-0005-0000-0000-0000A2870000}"/>
    <cellStyle name="Normal 5 17 14 4 7" xfId="34723" xr:uid="{00000000-0005-0000-0000-0000A3870000}"/>
    <cellStyle name="Normal 5 17 14 4 8" xfId="34724" xr:uid="{00000000-0005-0000-0000-0000A4870000}"/>
    <cellStyle name="Normal 5 17 14 4 9" xfId="34725" xr:uid="{00000000-0005-0000-0000-0000A5870000}"/>
    <cellStyle name="Normal 5 17 14 5" xfId="34726" xr:uid="{00000000-0005-0000-0000-0000A6870000}"/>
    <cellStyle name="Normal 5 17 14 5 10" xfId="34727" xr:uid="{00000000-0005-0000-0000-0000A7870000}"/>
    <cellStyle name="Normal 5 17 14 5 2" xfId="34728" xr:uid="{00000000-0005-0000-0000-0000A8870000}"/>
    <cellStyle name="Normal 5 17 14 5 3" xfId="34729" xr:uid="{00000000-0005-0000-0000-0000A9870000}"/>
    <cellStyle name="Normal 5 17 14 5 4" xfId="34730" xr:uid="{00000000-0005-0000-0000-0000AA870000}"/>
    <cellStyle name="Normal 5 17 14 5 5" xfId="34731" xr:uid="{00000000-0005-0000-0000-0000AB870000}"/>
    <cellStyle name="Normal 5 17 14 5 6" xfId="34732" xr:uid="{00000000-0005-0000-0000-0000AC870000}"/>
    <cellStyle name="Normal 5 17 14 5 7" xfId="34733" xr:uid="{00000000-0005-0000-0000-0000AD870000}"/>
    <cellStyle name="Normal 5 17 14 5 8" xfId="34734" xr:uid="{00000000-0005-0000-0000-0000AE870000}"/>
    <cellStyle name="Normal 5 17 14 5 9" xfId="34735" xr:uid="{00000000-0005-0000-0000-0000AF870000}"/>
    <cellStyle name="Normal 5 17 14 6" xfId="34736" xr:uid="{00000000-0005-0000-0000-0000B0870000}"/>
    <cellStyle name="Normal 5 17 14 7" xfId="34737" xr:uid="{00000000-0005-0000-0000-0000B1870000}"/>
    <cellStyle name="Normal 5 17 14 8" xfId="34738" xr:uid="{00000000-0005-0000-0000-0000B2870000}"/>
    <cellStyle name="Normal 5 17 14 9" xfId="34739" xr:uid="{00000000-0005-0000-0000-0000B3870000}"/>
    <cellStyle name="Normal 5 17 15" xfId="34740" xr:uid="{00000000-0005-0000-0000-0000B4870000}"/>
    <cellStyle name="Normal 5 17 15 10" xfId="34741" xr:uid="{00000000-0005-0000-0000-0000B5870000}"/>
    <cellStyle name="Normal 5 17 15 11" xfId="34742" xr:uid="{00000000-0005-0000-0000-0000B6870000}"/>
    <cellStyle name="Normal 5 17 15 12" xfId="34743" xr:uid="{00000000-0005-0000-0000-0000B7870000}"/>
    <cellStyle name="Normal 5 17 15 13" xfId="34744" xr:uid="{00000000-0005-0000-0000-0000B8870000}"/>
    <cellStyle name="Normal 5 17 15 14" xfId="34745" xr:uid="{00000000-0005-0000-0000-0000B9870000}"/>
    <cellStyle name="Normal 5 17 15 2" xfId="34746" xr:uid="{00000000-0005-0000-0000-0000BA870000}"/>
    <cellStyle name="Normal 5 17 15 2 10" xfId="34747" xr:uid="{00000000-0005-0000-0000-0000BB870000}"/>
    <cellStyle name="Normal 5 17 15 2 2" xfId="34748" xr:uid="{00000000-0005-0000-0000-0000BC870000}"/>
    <cellStyle name="Normal 5 17 15 2 3" xfId="34749" xr:uid="{00000000-0005-0000-0000-0000BD870000}"/>
    <cellStyle name="Normal 5 17 15 2 4" xfId="34750" xr:uid="{00000000-0005-0000-0000-0000BE870000}"/>
    <cellStyle name="Normal 5 17 15 2 5" xfId="34751" xr:uid="{00000000-0005-0000-0000-0000BF870000}"/>
    <cellStyle name="Normal 5 17 15 2 6" xfId="34752" xr:uid="{00000000-0005-0000-0000-0000C0870000}"/>
    <cellStyle name="Normal 5 17 15 2 7" xfId="34753" xr:uid="{00000000-0005-0000-0000-0000C1870000}"/>
    <cellStyle name="Normal 5 17 15 2 8" xfId="34754" xr:uid="{00000000-0005-0000-0000-0000C2870000}"/>
    <cellStyle name="Normal 5 17 15 2 9" xfId="34755" xr:uid="{00000000-0005-0000-0000-0000C3870000}"/>
    <cellStyle name="Normal 5 17 15 3" xfId="34756" xr:uid="{00000000-0005-0000-0000-0000C4870000}"/>
    <cellStyle name="Normal 5 17 15 3 10" xfId="34757" xr:uid="{00000000-0005-0000-0000-0000C5870000}"/>
    <cellStyle name="Normal 5 17 15 3 2" xfId="34758" xr:uid="{00000000-0005-0000-0000-0000C6870000}"/>
    <cellStyle name="Normal 5 17 15 3 3" xfId="34759" xr:uid="{00000000-0005-0000-0000-0000C7870000}"/>
    <cellStyle name="Normal 5 17 15 3 4" xfId="34760" xr:uid="{00000000-0005-0000-0000-0000C8870000}"/>
    <cellStyle name="Normal 5 17 15 3 5" xfId="34761" xr:uid="{00000000-0005-0000-0000-0000C9870000}"/>
    <cellStyle name="Normal 5 17 15 3 6" xfId="34762" xr:uid="{00000000-0005-0000-0000-0000CA870000}"/>
    <cellStyle name="Normal 5 17 15 3 7" xfId="34763" xr:uid="{00000000-0005-0000-0000-0000CB870000}"/>
    <cellStyle name="Normal 5 17 15 3 8" xfId="34764" xr:uid="{00000000-0005-0000-0000-0000CC870000}"/>
    <cellStyle name="Normal 5 17 15 3 9" xfId="34765" xr:uid="{00000000-0005-0000-0000-0000CD870000}"/>
    <cellStyle name="Normal 5 17 15 4" xfId="34766" xr:uid="{00000000-0005-0000-0000-0000CE870000}"/>
    <cellStyle name="Normal 5 17 15 4 10" xfId="34767" xr:uid="{00000000-0005-0000-0000-0000CF870000}"/>
    <cellStyle name="Normal 5 17 15 4 2" xfId="34768" xr:uid="{00000000-0005-0000-0000-0000D0870000}"/>
    <cellStyle name="Normal 5 17 15 4 3" xfId="34769" xr:uid="{00000000-0005-0000-0000-0000D1870000}"/>
    <cellStyle name="Normal 5 17 15 4 4" xfId="34770" xr:uid="{00000000-0005-0000-0000-0000D2870000}"/>
    <cellStyle name="Normal 5 17 15 4 5" xfId="34771" xr:uid="{00000000-0005-0000-0000-0000D3870000}"/>
    <cellStyle name="Normal 5 17 15 4 6" xfId="34772" xr:uid="{00000000-0005-0000-0000-0000D4870000}"/>
    <cellStyle name="Normal 5 17 15 4 7" xfId="34773" xr:uid="{00000000-0005-0000-0000-0000D5870000}"/>
    <cellStyle name="Normal 5 17 15 4 8" xfId="34774" xr:uid="{00000000-0005-0000-0000-0000D6870000}"/>
    <cellStyle name="Normal 5 17 15 4 9" xfId="34775" xr:uid="{00000000-0005-0000-0000-0000D7870000}"/>
    <cellStyle name="Normal 5 17 15 5" xfId="34776" xr:uid="{00000000-0005-0000-0000-0000D8870000}"/>
    <cellStyle name="Normal 5 17 15 5 10" xfId="34777" xr:uid="{00000000-0005-0000-0000-0000D9870000}"/>
    <cellStyle name="Normal 5 17 15 5 2" xfId="34778" xr:uid="{00000000-0005-0000-0000-0000DA870000}"/>
    <cellStyle name="Normal 5 17 15 5 3" xfId="34779" xr:uid="{00000000-0005-0000-0000-0000DB870000}"/>
    <cellStyle name="Normal 5 17 15 5 4" xfId="34780" xr:uid="{00000000-0005-0000-0000-0000DC870000}"/>
    <cellStyle name="Normal 5 17 15 5 5" xfId="34781" xr:uid="{00000000-0005-0000-0000-0000DD870000}"/>
    <cellStyle name="Normal 5 17 15 5 6" xfId="34782" xr:uid="{00000000-0005-0000-0000-0000DE870000}"/>
    <cellStyle name="Normal 5 17 15 5 7" xfId="34783" xr:uid="{00000000-0005-0000-0000-0000DF870000}"/>
    <cellStyle name="Normal 5 17 15 5 8" xfId="34784" xr:uid="{00000000-0005-0000-0000-0000E0870000}"/>
    <cellStyle name="Normal 5 17 15 5 9" xfId="34785" xr:uid="{00000000-0005-0000-0000-0000E1870000}"/>
    <cellStyle name="Normal 5 17 15 6" xfId="34786" xr:uid="{00000000-0005-0000-0000-0000E2870000}"/>
    <cellStyle name="Normal 5 17 15 7" xfId="34787" xr:uid="{00000000-0005-0000-0000-0000E3870000}"/>
    <cellStyle name="Normal 5 17 15 8" xfId="34788" xr:uid="{00000000-0005-0000-0000-0000E4870000}"/>
    <cellStyle name="Normal 5 17 15 9" xfId="34789" xr:uid="{00000000-0005-0000-0000-0000E5870000}"/>
    <cellStyle name="Normal 5 17 16" xfId="34790" xr:uid="{00000000-0005-0000-0000-0000E6870000}"/>
    <cellStyle name="Normal 5 17 16 10" xfId="34791" xr:uid="{00000000-0005-0000-0000-0000E7870000}"/>
    <cellStyle name="Normal 5 17 16 11" xfId="34792" xr:uid="{00000000-0005-0000-0000-0000E8870000}"/>
    <cellStyle name="Normal 5 17 16 12" xfId="34793" xr:uid="{00000000-0005-0000-0000-0000E9870000}"/>
    <cellStyle name="Normal 5 17 16 13" xfId="34794" xr:uid="{00000000-0005-0000-0000-0000EA870000}"/>
    <cellStyle name="Normal 5 17 16 14" xfId="34795" xr:uid="{00000000-0005-0000-0000-0000EB870000}"/>
    <cellStyle name="Normal 5 17 16 2" xfId="34796" xr:uid="{00000000-0005-0000-0000-0000EC870000}"/>
    <cellStyle name="Normal 5 17 16 2 10" xfId="34797" xr:uid="{00000000-0005-0000-0000-0000ED870000}"/>
    <cellStyle name="Normal 5 17 16 2 2" xfId="34798" xr:uid="{00000000-0005-0000-0000-0000EE870000}"/>
    <cellStyle name="Normal 5 17 16 2 3" xfId="34799" xr:uid="{00000000-0005-0000-0000-0000EF870000}"/>
    <cellStyle name="Normal 5 17 16 2 4" xfId="34800" xr:uid="{00000000-0005-0000-0000-0000F0870000}"/>
    <cellStyle name="Normal 5 17 16 2 5" xfId="34801" xr:uid="{00000000-0005-0000-0000-0000F1870000}"/>
    <cellStyle name="Normal 5 17 16 2 6" xfId="34802" xr:uid="{00000000-0005-0000-0000-0000F2870000}"/>
    <cellStyle name="Normal 5 17 16 2 7" xfId="34803" xr:uid="{00000000-0005-0000-0000-0000F3870000}"/>
    <cellStyle name="Normal 5 17 16 2 8" xfId="34804" xr:uid="{00000000-0005-0000-0000-0000F4870000}"/>
    <cellStyle name="Normal 5 17 16 2 9" xfId="34805" xr:uid="{00000000-0005-0000-0000-0000F5870000}"/>
    <cellStyle name="Normal 5 17 16 3" xfId="34806" xr:uid="{00000000-0005-0000-0000-0000F6870000}"/>
    <cellStyle name="Normal 5 17 16 3 10" xfId="34807" xr:uid="{00000000-0005-0000-0000-0000F7870000}"/>
    <cellStyle name="Normal 5 17 16 3 2" xfId="34808" xr:uid="{00000000-0005-0000-0000-0000F8870000}"/>
    <cellStyle name="Normal 5 17 16 3 3" xfId="34809" xr:uid="{00000000-0005-0000-0000-0000F9870000}"/>
    <cellStyle name="Normal 5 17 16 3 4" xfId="34810" xr:uid="{00000000-0005-0000-0000-0000FA870000}"/>
    <cellStyle name="Normal 5 17 16 3 5" xfId="34811" xr:uid="{00000000-0005-0000-0000-0000FB870000}"/>
    <cellStyle name="Normal 5 17 16 3 6" xfId="34812" xr:uid="{00000000-0005-0000-0000-0000FC870000}"/>
    <cellStyle name="Normal 5 17 16 3 7" xfId="34813" xr:uid="{00000000-0005-0000-0000-0000FD870000}"/>
    <cellStyle name="Normal 5 17 16 3 8" xfId="34814" xr:uid="{00000000-0005-0000-0000-0000FE870000}"/>
    <cellStyle name="Normal 5 17 16 3 9" xfId="34815" xr:uid="{00000000-0005-0000-0000-0000FF870000}"/>
    <cellStyle name="Normal 5 17 16 4" xfId="34816" xr:uid="{00000000-0005-0000-0000-000000880000}"/>
    <cellStyle name="Normal 5 17 16 4 10" xfId="34817" xr:uid="{00000000-0005-0000-0000-000001880000}"/>
    <cellStyle name="Normal 5 17 16 4 2" xfId="34818" xr:uid="{00000000-0005-0000-0000-000002880000}"/>
    <cellStyle name="Normal 5 17 16 4 3" xfId="34819" xr:uid="{00000000-0005-0000-0000-000003880000}"/>
    <cellStyle name="Normal 5 17 16 4 4" xfId="34820" xr:uid="{00000000-0005-0000-0000-000004880000}"/>
    <cellStyle name="Normal 5 17 16 4 5" xfId="34821" xr:uid="{00000000-0005-0000-0000-000005880000}"/>
    <cellStyle name="Normal 5 17 16 4 6" xfId="34822" xr:uid="{00000000-0005-0000-0000-000006880000}"/>
    <cellStyle name="Normal 5 17 16 4 7" xfId="34823" xr:uid="{00000000-0005-0000-0000-000007880000}"/>
    <cellStyle name="Normal 5 17 16 4 8" xfId="34824" xr:uid="{00000000-0005-0000-0000-000008880000}"/>
    <cellStyle name="Normal 5 17 16 4 9" xfId="34825" xr:uid="{00000000-0005-0000-0000-000009880000}"/>
    <cellStyle name="Normal 5 17 16 5" xfId="34826" xr:uid="{00000000-0005-0000-0000-00000A880000}"/>
    <cellStyle name="Normal 5 17 16 5 10" xfId="34827" xr:uid="{00000000-0005-0000-0000-00000B880000}"/>
    <cellStyle name="Normal 5 17 16 5 2" xfId="34828" xr:uid="{00000000-0005-0000-0000-00000C880000}"/>
    <cellStyle name="Normal 5 17 16 5 3" xfId="34829" xr:uid="{00000000-0005-0000-0000-00000D880000}"/>
    <cellStyle name="Normal 5 17 16 5 4" xfId="34830" xr:uid="{00000000-0005-0000-0000-00000E880000}"/>
    <cellStyle name="Normal 5 17 16 5 5" xfId="34831" xr:uid="{00000000-0005-0000-0000-00000F880000}"/>
    <cellStyle name="Normal 5 17 16 5 6" xfId="34832" xr:uid="{00000000-0005-0000-0000-000010880000}"/>
    <cellStyle name="Normal 5 17 16 5 7" xfId="34833" xr:uid="{00000000-0005-0000-0000-000011880000}"/>
    <cellStyle name="Normal 5 17 16 5 8" xfId="34834" xr:uid="{00000000-0005-0000-0000-000012880000}"/>
    <cellStyle name="Normal 5 17 16 5 9" xfId="34835" xr:uid="{00000000-0005-0000-0000-000013880000}"/>
    <cellStyle name="Normal 5 17 16 6" xfId="34836" xr:uid="{00000000-0005-0000-0000-000014880000}"/>
    <cellStyle name="Normal 5 17 16 7" xfId="34837" xr:uid="{00000000-0005-0000-0000-000015880000}"/>
    <cellStyle name="Normal 5 17 16 8" xfId="34838" xr:uid="{00000000-0005-0000-0000-000016880000}"/>
    <cellStyle name="Normal 5 17 16 9" xfId="34839" xr:uid="{00000000-0005-0000-0000-000017880000}"/>
    <cellStyle name="Normal 5 17 17" xfId="34840" xr:uid="{00000000-0005-0000-0000-000018880000}"/>
    <cellStyle name="Normal 5 17 17 10" xfId="34841" xr:uid="{00000000-0005-0000-0000-000019880000}"/>
    <cellStyle name="Normal 5 17 17 11" xfId="34842" xr:uid="{00000000-0005-0000-0000-00001A880000}"/>
    <cellStyle name="Normal 5 17 17 12" xfId="34843" xr:uid="{00000000-0005-0000-0000-00001B880000}"/>
    <cellStyle name="Normal 5 17 17 13" xfId="34844" xr:uid="{00000000-0005-0000-0000-00001C880000}"/>
    <cellStyle name="Normal 5 17 17 14" xfId="34845" xr:uid="{00000000-0005-0000-0000-00001D880000}"/>
    <cellStyle name="Normal 5 17 17 2" xfId="34846" xr:uid="{00000000-0005-0000-0000-00001E880000}"/>
    <cellStyle name="Normal 5 17 17 2 10" xfId="34847" xr:uid="{00000000-0005-0000-0000-00001F880000}"/>
    <cellStyle name="Normal 5 17 17 2 2" xfId="34848" xr:uid="{00000000-0005-0000-0000-000020880000}"/>
    <cellStyle name="Normal 5 17 17 2 3" xfId="34849" xr:uid="{00000000-0005-0000-0000-000021880000}"/>
    <cellStyle name="Normal 5 17 17 2 4" xfId="34850" xr:uid="{00000000-0005-0000-0000-000022880000}"/>
    <cellStyle name="Normal 5 17 17 2 5" xfId="34851" xr:uid="{00000000-0005-0000-0000-000023880000}"/>
    <cellStyle name="Normal 5 17 17 2 6" xfId="34852" xr:uid="{00000000-0005-0000-0000-000024880000}"/>
    <cellStyle name="Normal 5 17 17 2 7" xfId="34853" xr:uid="{00000000-0005-0000-0000-000025880000}"/>
    <cellStyle name="Normal 5 17 17 2 8" xfId="34854" xr:uid="{00000000-0005-0000-0000-000026880000}"/>
    <cellStyle name="Normal 5 17 17 2 9" xfId="34855" xr:uid="{00000000-0005-0000-0000-000027880000}"/>
    <cellStyle name="Normal 5 17 17 3" xfId="34856" xr:uid="{00000000-0005-0000-0000-000028880000}"/>
    <cellStyle name="Normal 5 17 17 3 10" xfId="34857" xr:uid="{00000000-0005-0000-0000-000029880000}"/>
    <cellStyle name="Normal 5 17 17 3 2" xfId="34858" xr:uid="{00000000-0005-0000-0000-00002A880000}"/>
    <cellStyle name="Normal 5 17 17 3 3" xfId="34859" xr:uid="{00000000-0005-0000-0000-00002B880000}"/>
    <cellStyle name="Normal 5 17 17 3 4" xfId="34860" xr:uid="{00000000-0005-0000-0000-00002C880000}"/>
    <cellStyle name="Normal 5 17 17 3 5" xfId="34861" xr:uid="{00000000-0005-0000-0000-00002D880000}"/>
    <cellStyle name="Normal 5 17 17 3 6" xfId="34862" xr:uid="{00000000-0005-0000-0000-00002E880000}"/>
    <cellStyle name="Normal 5 17 17 3 7" xfId="34863" xr:uid="{00000000-0005-0000-0000-00002F880000}"/>
    <cellStyle name="Normal 5 17 17 3 8" xfId="34864" xr:uid="{00000000-0005-0000-0000-000030880000}"/>
    <cellStyle name="Normal 5 17 17 3 9" xfId="34865" xr:uid="{00000000-0005-0000-0000-000031880000}"/>
    <cellStyle name="Normal 5 17 17 4" xfId="34866" xr:uid="{00000000-0005-0000-0000-000032880000}"/>
    <cellStyle name="Normal 5 17 17 4 10" xfId="34867" xr:uid="{00000000-0005-0000-0000-000033880000}"/>
    <cellStyle name="Normal 5 17 17 4 2" xfId="34868" xr:uid="{00000000-0005-0000-0000-000034880000}"/>
    <cellStyle name="Normal 5 17 17 4 3" xfId="34869" xr:uid="{00000000-0005-0000-0000-000035880000}"/>
    <cellStyle name="Normal 5 17 17 4 4" xfId="34870" xr:uid="{00000000-0005-0000-0000-000036880000}"/>
    <cellStyle name="Normal 5 17 17 4 5" xfId="34871" xr:uid="{00000000-0005-0000-0000-000037880000}"/>
    <cellStyle name="Normal 5 17 17 4 6" xfId="34872" xr:uid="{00000000-0005-0000-0000-000038880000}"/>
    <cellStyle name="Normal 5 17 17 4 7" xfId="34873" xr:uid="{00000000-0005-0000-0000-000039880000}"/>
    <cellStyle name="Normal 5 17 17 4 8" xfId="34874" xr:uid="{00000000-0005-0000-0000-00003A880000}"/>
    <cellStyle name="Normal 5 17 17 4 9" xfId="34875" xr:uid="{00000000-0005-0000-0000-00003B880000}"/>
    <cellStyle name="Normal 5 17 17 5" xfId="34876" xr:uid="{00000000-0005-0000-0000-00003C880000}"/>
    <cellStyle name="Normal 5 17 17 5 10" xfId="34877" xr:uid="{00000000-0005-0000-0000-00003D880000}"/>
    <cellStyle name="Normal 5 17 17 5 2" xfId="34878" xr:uid="{00000000-0005-0000-0000-00003E880000}"/>
    <cellStyle name="Normal 5 17 17 5 3" xfId="34879" xr:uid="{00000000-0005-0000-0000-00003F880000}"/>
    <cellStyle name="Normal 5 17 17 5 4" xfId="34880" xr:uid="{00000000-0005-0000-0000-000040880000}"/>
    <cellStyle name="Normal 5 17 17 5 5" xfId="34881" xr:uid="{00000000-0005-0000-0000-000041880000}"/>
    <cellStyle name="Normal 5 17 17 5 6" xfId="34882" xr:uid="{00000000-0005-0000-0000-000042880000}"/>
    <cellStyle name="Normal 5 17 17 5 7" xfId="34883" xr:uid="{00000000-0005-0000-0000-000043880000}"/>
    <cellStyle name="Normal 5 17 17 5 8" xfId="34884" xr:uid="{00000000-0005-0000-0000-000044880000}"/>
    <cellStyle name="Normal 5 17 17 5 9" xfId="34885" xr:uid="{00000000-0005-0000-0000-000045880000}"/>
    <cellStyle name="Normal 5 17 17 6" xfId="34886" xr:uid="{00000000-0005-0000-0000-000046880000}"/>
    <cellStyle name="Normal 5 17 17 7" xfId="34887" xr:uid="{00000000-0005-0000-0000-000047880000}"/>
    <cellStyle name="Normal 5 17 17 8" xfId="34888" xr:uid="{00000000-0005-0000-0000-000048880000}"/>
    <cellStyle name="Normal 5 17 17 9" xfId="34889" xr:uid="{00000000-0005-0000-0000-000049880000}"/>
    <cellStyle name="Normal 5 17 18" xfId="34890" xr:uid="{00000000-0005-0000-0000-00004A880000}"/>
    <cellStyle name="Normal 5 17 18 10" xfId="34891" xr:uid="{00000000-0005-0000-0000-00004B880000}"/>
    <cellStyle name="Normal 5 17 18 11" xfId="34892" xr:uid="{00000000-0005-0000-0000-00004C880000}"/>
    <cellStyle name="Normal 5 17 18 12" xfId="34893" xr:uid="{00000000-0005-0000-0000-00004D880000}"/>
    <cellStyle name="Normal 5 17 18 13" xfId="34894" xr:uid="{00000000-0005-0000-0000-00004E880000}"/>
    <cellStyle name="Normal 5 17 18 14" xfId="34895" xr:uid="{00000000-0005-0000-0000-00004F880000}"/>
    <cellStyle name="Normal 5 17 18 2" xfId="34896" xr:uid="{00000000-0005-0000-0000-000050880000}"/>
    <cellStyle name="Normal 5 17 18 2 10" xfId="34897" xr:uid="{00000000-0005-0000-0000-000051880000}"/>
    <cellStyle name="Normal 5 17 18 2 2" xfId="34898" xr:uid="{00000000-0005-0000-0000-000052880000}"/>
    <cellStyle name="Normal 5 17 18 2 3" xfId="34899" xr:uid="{00000000-0005-0000-0000-000053880000}"/>
    <cellStyle name="Normal 5 17 18 2 4" xfId="34900" xr:uid="{00000000-0005-0000-0000-000054880000}"/>
    <cellStyle name="Normal 5 17 18 2 5" xfId="34901" xr:uid="{00000000-0005-0000-0000-000055880000}"/>
    <cellStyle name="Normal 5 17 18 2 6" xfId="34902" xr:uid="{00000000-0005-0000-0000-000056880000}"/>
    <cellStyle name="Normal 5 17 18 2 7" xfId="34903" xr:uid="{00000000-0005-0000-0000-000057880000}"/>
    <cellStyle name="Normal 5 17 18 2 8" xfId="34904" xr:uid="{00000000-0005-0000-0000-000058880000}"/>
    <cellStyle name="Normal 5 17 18 2 9" xfId="34905" xr:uid="{00000000-0005-0000-0000-000059880000}"/>
    <cellStyle name="Normal 5 17 18 3" xfId="34906" xr:uid="{00000000-0005-0000-0000-00005A880000}"/>
    <cellStyle name="Normal 5 17 18 3 10" xfId="34907" xr:uid="{00000000-0005-0000-0000-00005B880000}"/>
    <cellStyle name="Normal 5 17 18 3 2" xfId="34908" xr:uid="{00000000-0005-0000-0000-00005C880000}"/>
    <cellStyle name="Normal 5 17 18 3 3" xfId="34909" xr:uid="{00000000-0005-0000-0000-00005D880000}"/>
    <cellStyle name="Normal 5 17 18 3 4" xfId="34910" xr:uid="{00000000-0005-0000-0000-00005E880000}"/>
    <cellStyle name="Normal 5 17 18 3 5" xfId="34911" xr:uid="{00000000-0005-0000-0000-00005F880000}"/>
    <cellStyle name="Normal 5 17 18 3 6" xfId="34912" xr:uid="{00000000-0005-0000-0000-000060880000}"/>
    <cellStyle name="Normal 5 17 18 3 7" xfId="34913" xr:uid="{00000000-0005-0000-0000-000061880000}"/>
    <cellStyle name="Normal 5 17 18 3 8" xfId="34914" xr:uid="{00000000-0005-0000-0000-000062880000}"/>
    <cellStyle name="Normal 5 17 18 3 9" xfId="34915" xr:uid="{00000000-0005-0000-0000-000063880000}"/>
    <cellStyle name="Normal 5 17 18 4" xfId="34916" xr:uid="{00000000-0005-0000-0000-000064880000}"/>
    <cellStyle name="Normal 5 17 18 4 10" xfId="34917" xr:uid="{00000000-0005-0000-0000-000065880000}"/>
    <cellStyle name="Normal 5 17 18 4 2" xfId="34918" xr:uid="{00000000-0005-0000-0000-000066880000}"/>
    <cellStyle name="Normal 5 17 18 4 3" xfId="34919" xr:uid="{00000000-0005-0000-0000-000067880000}"/>
    <cellStyle name="Normal 5 17 18 4 4" xfId="34920" xr:uid="{00000000-0005-0000-0000-000068880000}"/>
    <cellStyle name="Normal 5 17 18 4 5" xfId="34921" xr:uid="{00000000-0005-0000-0000-000069880000}"/>
    <cellStyle name="Normal 5 17 18 4 6" xfId="34922" xr:uid="{00000000-0005-0000-0000-00006A880000}"/>
    <cellStyle name="Normal 5 17 18 4 7" xfId="34923" xr:uid="{00000000-0005-0000-0000-00006B880000}"/>
    <cellStyle name="Normal 5 17 18 4 8" xfId="34924" xr:uid="{00000000-0005-0000-0000-00006C880000}"/>
    <cellStyle name="Normal 5 17 18 4 9" xfId="34925" xr:uid="{00000000-0005-0000-0000-00006D880000}"/>
    <cellStyle name="Normal 5 17 18 5" xfId="34926" xr:uid="{00000000-0005-0000-0000-00006E880000}"/>
    <cellStyle name="Normal 5 17 18 5 10" xfId="34927" xr:uid="{00000000-0005-0000-0000-00006F880000}"/>
    <cellStyle name="Normal 5 17 18 5 2" xfId="34928" xr:uid="{00000000-0005-0000-0000-000070880000}"/>
    <cellStyle name="Normal 5 17 18 5 3" xfId="34929" xr:uid="{00000000-0005-0000-0000-000071880000}"/>
    <cellStyle name="Normal 5 17 18 5 4" xfId="34930" xr:uid="{00000000-0005-0000-0000-000072880000}"/>
    <cellStyle name="Normal 5 17 18 5 5" xfId="34931" xr:uid="{00000000-0005-0000-0000-000073880000}"/>
    <cellStyle name="Normal 5 17 18 5 6" xfId="34932" xr:uid="{00000000-0005-0000-0000-000074880000}"/>
    <cellStyle name="Normal 5 17 18 5 7" xfId="34933" xr:uid="{00000000-0005-0000-0000-000075880000}"/>
    <cellStyle name="Normal 5 17 18 5 8" xfId="34934" xr:uid="{00000000-0005-0000-0000-000076880000}"/>
    <cellStyle name="Normal 5 17 18 5 9" xfId="34935" xr:uid="{00000000-0005-0000-0000-000077880000}"/>
    <cellStyle name="Normal 5 17 18 6" xfId="34936" xr:uid="{00000000-0005-0000-0000-000078880000}"/>
    <cellStyle name="Normal 5 17 18 7" xfId="34937" xr:uid="{00000000-0005-0000-0000-000079880000}"/>
    <cellStyle name="Normal 5 17 18 8" xfId="34938" xr:uid="{00000000-0005-0000-0000-00007A880000}"/>
    <cellStyle name="Normal 5 17 18 9" xfId="34939" xr:uid="{00000000-0005-0000-0000-00007B880000}"/>
    <cellStyle name="Normal 5 17 19" xfId="34940" xr:uid="{00000000-0005-0000-0000-00007C880000}"/>
    <cellStyle name="Normal 5 17 19 10" xfId="34941" xr:uid="{00000000-0005-0000-0000-00007D880000}"/>
    <cellStyle name="Normal 5 17 19 11" xfId="34942" xr:uid="{00000000-0005-0000-0000-00007E880000}"/>
    <cellStyle name="Normal 5 17 19 12" xfId="34943" xr:uid="{00000000-0005-0000-0000-00007F880000}"/>
    <cellStyle name="Normal 5 17 19 13" xfId="34944" xr:uid="{00000000-0005-0000-0000-000080880000}"/>
    <cellStyle name="Normal 5 17 19 14" xfId="34945" xr:uid="{00000000-0005-0000-0000-000081880000}"/>
    <cellStyle name="Normal 5 17 19 2" xfId="34946" xr:uid="{00000000-0005-0000-0000-000082880000}"/>
    <cellStyle name="Normal 5 17 19 2 10" xfId="34947" xr:uid="{00000000-0005-0000-0000-000083880000}"/>
    <cellStyle name="Normal 5 17 19 2 2" xfId="34948" xr:uid="{00000000-0005-0000-0000-000084880000}"/>
    <cellStyle name="Normal 5 17 19 2 3" xfId="34949" xr:uid="{00000000-0005-0000-0000-000085880000}"/>
    <cellStyle name="Normal 5 17 19 2 4" xfId="34950" xr:uid="{00000000-0005-0000-0000-000086880000}"/>
    <cellStyle name="Normal 5 17 19 2 5" xfId="34951" xr:uid="{00000000-0005-0000-0000-000087880000}"/>
    <cellStyle name="Normal 5 17 19 2 6" xfId="34952" xr:uid="{00000000-0005-0000-0000-000088880000}"/>
    <cellStyle name="Normal 5 17 19 2 7" xfId="34953" xr:uid="{00000000-0005-0000-0000-000089880000}"/>
    <cellStyle name="Normal 5 17 19 2 8" xfId="34954" xr:uid="{00000000-0005-0000-0000-00008A880000}"/>
    <cellStyle name="Normal 5 17 19 2 9" xfId="34955" xr:uid="{00000000-0005-0000-0000-00008B880000}"/>
    <cellStyle name="Normal 5 17 19 3" xfId="34956" xr:uid="{00000000-0005-0000-0000-00008C880000}"/>
    <cellStyle name="Normal 5 17 19 3 10" xfId="34957" xr:uid="{00000000-0005-0000-0000-00008D880000}"/>
    <cellStyle name="Normal 5 17 19 3 2" xfId="34958" xr:uid="{00000000-0005-0000-0000-00008E880000}"/>
    <cellStyle name="Normal 5 17 19 3 3" xfId="34959" xr:uid="{00000000-0005-0000-0000-00008F880000}"/>
    <cellStyle name="Normal 5 17 19 3 4" xfId="34960" xr:uid="{00000000-0005-0000-0000-000090880000}"/>
    <cellStyle name="Normal 5 17 19 3 5" xfId="34961" xr:uid="{00000000-0005-0000-0000-000091880000}"/>
    <cellStyle name="Normal 5 17 19 3 6" xfId="34962" xr:uid="{00000000-0005-0000-0000-000092880000}"/>
    <cellStyle name="Normal 5 17 19 3 7" xfId="34963" xr:uid="{00000000-0005-0000-0000-000093880000}"/>
    <cellStyle name="Normal 5 17 19 3 8" xfId="34964" xr:uid="{00000000-0005-0000-0000-000094880000}"/>
    <cellStyle name="Normal 5 17 19 3 9" xfId="34965" xr:uid="{00000000-0005-0000-0000-000095880000}"/>
    <cellStyle name="Normal 5 17 19 4" xfId="34966" xr:uid="{00000000-0005-0000-0000-000096880000}"/>
    <cellStyle name="Normal 5 17 19 4 10" xfId="34967" xr:uid="{00000000-0005-0000-0000-000097880000}"/>
    <cellStyle name="Normal 5 17 19 4 2" xfId="34968" xr:uid="{00000000-0005-0000-0000-000098880000}"/>
    <cellStyle name="Normal 5 17 19 4 3" xfId="34969" xr:uid="{00000000-0005-0000-0000-000099880000}"/>
    <cellStyle name="Normal 5 17 19 4 4" xfId="34970" xr:uid="{00000000-0005-0000-0000-00009A880000}"/>
    <cellStyle name="Normal 5 17 19 4 5" xfId="34971" xr:uid="{00000000-0005-0000-0000-00009B880000}"/>
    <cellStyle name="Normal 5 17 19 4 6" xfId="34972" xr:uid="{00000000-0005-0000-0000-00009C880000}"/>
    <cellStyle name="Normal 5 17 19 4 7" xfId="34973" xr:uid="{00000000-0005-0000-0000-00009D880000}"/>
    <cellStyle name="Normal 5 17 19 4 8" xfId="34974" xr:uid="{00000000-0005-0000-0000-00009E880000}"/>
    <cellStyle name="Normal 5 17 19 4 9" xfId="34975" xr:uid="{00000000-0005-0000-0000-00009F880000}"/>
    <cellStyle name="Normal 5 17 19 5" xfId="34976" xr:uid="{00000000-0005-0000-0000-0000A0880000}"/>
    <cellStyle name="Normal 5 17 19 5 10" xfId="34977" xr:uid="{00000000-0005-0000-0000-0000A1880000}"/>
    <cellStyle name="Normal 5 17 19 5 2" xfId="34978" xr:uid="{00000000-0005-0000-0000-0000A2880000}"/>
    <cellStyle name="Normal 5 17 19 5 3" xfId="34979" xr:uid="{00000000-0005-0000-0000-0000A3880000}"/>
    <cellStyle name="Normal 5 17 19 5 4" xfId="34980" xr:uid="{00000000-0005-0000-0000-0000A4880000}"/>
    <cellStyle name="Normal 5 17 19 5 5" xfId="34981" xr:uid="{00000000-0005-0000-0000-0000A5880000}"/>
    <cellStyle name="Normal 5 17 19 5 6" xfId="34982" xr:uid="{00000000-0005-0000-0000-0000A6880000}"/>
    <cellStyle name="Normal 5 17 19 5 7" xfId="34983" xr:uid="{00000000-0005-0000-0000-0000A7880000}"/>
    <cellStyle name="Normal 5 17 19 5 8" xfId="34984" xr:uid="{00000000-0005-0000-0000-0000A8880000}"/>
    <cellStyle name="Normal 5 17 19 5 9" xfId="34985" xr:uid="{00000000-0005-0000-0000-0000A9880000}"/>
    <cellStyle name="Normal 5 17 19 6" xfId="34986" xr:uid="{00000000-0005-0000-0000-0000AA880000}"/>
    <cellStyle name="Normal 5 17 19 7" xfId="34987" xr:uid="{00000000-0005-0000-0000-0000AB880000}"/>
    <cellStyle name="Normal 5 17 19 8" xfId="34988" xr:uid="{00000000-0005-0000-0000-0000AC880000}"/>
    <cellStyle name="Normal 5 17 19 9" xfId="34989" xr:uid="{00000000-0005-0000-0000-0000AD880000}"/>
    <cellStyle name="Normal 5 17 2" xfId="34990" xr:uid="{00000000-0005-0000-0000-0000AE880000}"/>
    <cellStyle name="Normal 5 17 2 10" xfId="34991" xr:uid="{00000000-0005-0000-0000-0000AF880000}"/>
    <cellStyle name="Normal 5 17 2 10 10" xfId="34992" xr:uid="{00000000-0005-0000-0000-0000B0880000}"/>
    <cellStyle name="Normal 5 17 2 10 11" xfId="34993" xr:uid="{00000000-0005-0000-0000-0000B1880000}"/>
    <cellStyle name="Normal 5 17 2 10 12" xfId="34994" xr:uid="{00000000-0005-0000-0000-0000B2880000}"/>
    <cellStyle name="Normal 5 17 2 10 13" xfId="34995" xr:uid="{00000000-0005-0000-0000-0000B3880000}"/>
    <cellStyle name="Normal 5 17 2 10 14" xfId="34996" xr:uid="{00000000-0005-0000-0000-0000B4880000}"/>
    <cellStyle name="Normal 5 17 2 10 2" xfId="34997" xr:uid="{00000000-0005-0000-0000-0000B5880000}"/>
    <cellStyle name="Normal 5 17 2 10 2 10" xfId="34998" xr:uid="{00000000-0005-0000-0000-0000B6880000}"/>
    <cellStyle name="Normal 5 17 2 10 2 2" xfId="34999" xr:uid="{00000000-0005-0000-0000-0000B7880000}"/>
    <cellStyle name="Normal 5 17 2 10 2 3" xfId="35000" xr:uid="{00000000-0005-0000-0000-0000B8880000}"/>
    <cellStyle name="Normal 5 17 2 10 2 4" xfId="35001" xr:uid="{00000000-0005-0000-0000-0000B9880000}"/>
    <cellStyle name="Normal 5 17 2 10 2 5" xfId="35002" xr:uid="{00000000-0005-0000-0000-0000BA880000}"/>
    <cellStyle name="Normal 5 17 2 10 2 6" xfId="35003" xr:uid="{00000000-0005-0000-0000-0000BB880000}"/>
    <cellStyle name="Normal 5 17 2 10 2 7" xfId="35004" xr:uid="{00000000-0005-0000-0000-0000BC880000}"/>
    <cellStyle name="Normal 5 17 2 10 2 8" xfId="35005" xr:uid="{00000000-0005-0000-0000-0000BD880000}"/>
    <cellStyle name="Normal 5 17 2 10 2 9" xfId="35006" xr:uid="{00000000-0005-0000-0000-0000BE880000}"/>
    <cellStyle name="Normal 5 17 2 10 3" xfId="35007" xr:uid="{00000000-0005-0000-0000-0000BF880000}"/>
    <cellStyle name="Normal 5 17 2 10 3 10" xfId="35008" xr:uid="{00000000-0005-0000-0000-0000C0880000}"/>
    <cellStyle name="Normal 5 17 2 10 3 2" xfId="35009" xr:uid="{00000000-0005-0000-0000-0000C1880000}"/>
    <cellStyle name="Normal 5 17 2 10 3 3" xfId="35010" xr:uid="{00000000-0005-0000-0000-0000C2880000}"/>
    <cellStyle name="Normal 5 17 2 10 3 4" xfId="35011" xr:uid="{00000000-0005-0000-0000-0000C3880000}"/>
    <cellStyle name="Normal 5 17 2 10 3 5" xfId="35012" xr:uid="{00000000-0005-0000-0000-0000C4880000}"/>
    <cellStyle name="Normal 5 17 2 10 3 6" xfId="35013" xr:uid="{00000000-0005-0000-0000-0000C5880000}"/>
    <cellStyle name="Normal 5 17 2 10 3 7" xfId="35014" xr:uid="{00000000-0005-0000-0000-0000C6880000}"/>
    <cellStyle name="Normal 5 17 2 10 3 8" xfId="35015" xr:uid="{00000000-0005-0000-0000-0000C7880000}"/>
    <cellStyle name="Normal 5 17 2 10 3 9" xfId="35016" xr:uid="{00000000-0005-0000-0000-0000C8880000}"/>
    <cellStyle name="Normal 5 17 2 10 4" xfId="35017" xr:uid="{00000000-0005-0000-0000-0000C9880000}"/>
    <cellStyle name="Normal 5 17 2 10 4 10" xfId="35018" xr:uid="{00000000-0005-0000-0000-0000CA880000}"/>
    <cellStyle name="Normal 5 17 2 10 4 2" xfId="35019" xr:uid="{00000000-0005-0000-0000-0000CB880000}"/>
    <cellStyle name="Normal 5 17 2 10 4 3" xfId="35020" xr:uid="{00000000-0005-0000-0000-0000CC880000}"/>
    <cellStyle name="Normal 5 17 2 10 4 4" xfId="35021" xr:uid="{00000000-0005-0000-0000-0000CD880000}"/>
    <cellStyle name="Normal 5 17 2 10 4 5" xfId="35022" xr:uid="{00000000-0005-0000-0000-0000CE880000}"/>
    <cellStyle name="Normal 5 17 2 10 4 6" xfId="35023" xr:uid="{00000000-0005-0000-0000-0000CF880000}"/>
    <cellStyle name="Normal 5 17 2 10 4 7" xfId="35024" xr:uid="{00000000-0005-0000-0000-0000D0880000}"/>
    <cellStyle name="Normal 5 17 2 10 4 8" xfId="35025" xr:uid="{00000000-0005-0000-0000-0000D1880000}"/>
    <cellStyle name="Normal 5 17 2 10 4 9" xfId="35026" xr:uid="{00000000-0005-0000-0000-0000D2880000}"/>
    <cellStyle name="Normal 5 17 2 10 5" xfId="35027" xr:uid="{00000000-0005-0000-0000-0000D3880000}"/>
    <cellStyle name="Normal 5 17 2 10 5 10" xfId="35028" xr:uid="{00000000-0005-0000-0000-0000D4880000}"/>
    <cellStyle name="Normal 5 17 2 10 5 2" xfId="35029" xr:uid="{00000000-0005-0000-0000-0000D5880000}"/>
    <cellStyle name="Normal 5 17 2 10 5 3" xfId="35030" xr:uid="{00000000-0005-0000-0000-0000D6880000}"/>
    <cellStyle name="Normal 5 17 2 10 5 4" xfId="35031" xr:uid="{00000000-0005-0000-0000-0000D7880000}"/>
    <cellStyle name="Normal 5 17 2 10 5 5" xfId="35032" xr:uid="{00000000-0005-0000-0000-0000D8880000}"/>
    <cellStyle name="Normal 5 17 2 10 5 6" xfId="35033" xr:uid="{00000000-0005-0000-0000-0000D9880000}"/>
    <cellStyle name="Normal 5 17 2 10 5 7" xfId="35034" xr:uid="{00000000-0005-0000-0000-0000DA880000}"/>
    <cellStyle name="Normal 5 17 2 10 5 8" xfId="35035" xr:uid="{00000000-0005-0000-0000-0000DB880000}"/>
    <cellStyle name="Normal 5 17 2 10 5 9" xfId="35036" xr:uid="{00000000-0005-0000-0000-0000DC880000}"/>
    <cellStyle name="Normal 5 17 2 10 6" xfId="35037" xr:uid="{00000000-0005-0000-0000-0000DD880000}"/>
    <cellStyle name="Normal 5 17 2 10 7" xfId="35038" xr:uid="{00000000-0005-0000-0000-0000DE880000}"/>
    <cellStyle name="Normal 5 17 2 10 8" xfId="35039" xr:uid="{00000000-0005-0000-0000-0000DF880000}"/>
    <cellStyle name="Normal 5 17 2 10 9" xfId="35040" xr:uid="{00000000-0005-0000-0000-0000E0880000}"/>
    <cellStyle name="Normal 5 17 2 11" xfId="35041" xr:uid="{00000000-0005-0000-0000-0000E1880000}"/>
    <cellStyle name="Normal 5 17 2 11 10" xfId="35042" xr:uid="{00000000-0005-0000-0000-0000E2880000}"/>
    <cellStyle name="Normal 5 17 2 11 11" xfId="35043" xr:uid="{00000000-0005-0000-0000-0000E3880000}"/>
    <cellStyle name="Normal 5 17 2 11 12" xfId="35044" xr:uid="{00000000-0005-0000-0000-0000E4880000}"/>
    <cellStyle name="Normal 5 17 2 11 13" xfId="35045" xr:uid="{00000000-0005-0000-0000-0000E5880000}"/>
    <cellStyle name="Normal 5 17 2 11 14" xfId="35046" xr:uid="{00000000-0005-0000-0000-0000E6880000}"/>
    <cellStyle name="Normal 5 17 2 11 2" xfId="35047" xr:uid="{00000000-0005-0000-0000-0000E7880000}"/>
    <cellStyle name="Normal 5 17 2 11 2 10" xfId="35048" xr:uid="{00000000-0005-0000-0000-0000E8880000}"/>
    <cellStyle name="Normal 5 17 2 11 2 2" xfId="35049" xr:uid="{00000000-0005-0000-0000-0000E9880000}"/>
    <cellStyle name="Normal 5 17 2 11 2 3" xfId="35050" xr:uid="{00000000-0005-0000-0000-0000EA880000}"/>
    <cellStyle name="Normal 5 17 2 11 2 4" xfId="35051" xr:uid="{00000000-0005-0000-0000-0000EB880000}"/>
    <cellStyle name="Normal 5 17 2 11 2 5" xfId="35052" xr:uid="{00000000-0005-0000-0000-0000EC880000}"/>
    <cellStyle name="Normal 5 17 2 11 2 6" xfId="35053" xr:uid="{00000000-0005-0000-0000-0000ED880000}"/>
    <cellStyle name="Normal 5 17 2 11 2 7" xfId="35054" xr:uid="{00000000-0005-0000-0000-0000EE880000}"/>
    <cellStyle name="Normal 5 17 2 11 2 8" xfId="35055" xr:uid="{00000000-0005-0000-0000-0000EF880000}"/>
    <cellStyle name="Normal 5 17 2 11 2 9" xfId="35056" xr:uid="{00000000-0005-0000-0000-0000F0880000}"/>
    <cellStyle name="Normal 5 17 2 11 3" xfId="35057" xr:uid="{00000000-0005-0000-0000-0000F1880000}"/>
    <cellStyle name="Normal 5 17 2 11 3 10" xfId="35058" xr:uid="{00000000-0005-0000-0000-0000F2880000}"/>
    <cellStyle name="Normal 5 17 2 11 3 2" xfId="35059" xr:uid="{00000000-0005-0000-0000-0000F3880000}"/>
    <cellStyle name="Normal 5 17 2 11 3 3" xfId="35060" xr:uid="{00000000-0005-0000-0000-0000F4880000}"/>
    <cellStyle name="Normal 5 17 2 11 3 4" xfId="35061" xr:uid="{00000000-0005-0000-0000-0000F5880000}"/>
    <cellStyle name="Normal 5 17 2 11 3 5" xfId="35062" xr:uid="{00000000-0005-0000-0000-0000F6880000}"/>
    <cellStyle name="Normal 5 17 2 11 3 6" xfId="35063" xr:uid="{00000000-0005-0000-0000-0000F7880000}"/>
    <cellStyle name="Normal 5 17 2 11 3 7" xfId="35064" xr:uid="{00000000-0005-0000-0000-0000F8880000}"/>
    <cellStyle name="Normal 5 17 2 11 3 8" xfId="35065" xr:uid="{00000000-0005-0000-0000-0000F9880000}"/>
    <cellStyle name="Normal 5 17 2 11 3 9" xfId="35066" xr:uid="{00000000-0005-0000-0000-0000FA880000}"/>
    <cellStyle name="Normal 5 17 2 11 4" xfId="35067" xr:uid="{00000000-0005-0000-0000-0000FB880000}"/>
    <cellStyle name="Normal 5 17 2 11 4 10" xfId="35068" xr:uid="{00000000-0005-0000-0000-0000FC880000}"/>
    <cellStyle name="Normal 5 17 2 11 4 2" xfId="35069" xr:uid="{00000000-0005-0000-0000-0000FD880000}"/>
    <cellStyle name="Normal 5 17 2 11 4 3" xfId="35070" xr:uid="{00000000-0005-0000-0000-0000FE880000}"/>
    <cellStyle name="Normal 5 17 2 11 4 4" xfId="35071" xr:uid="{00000000-0005-0000-0000-0000FF880000}"/>
    <cellStyle name="Normal 5 17 2 11 4 5" xfId="35072" xr:uid="{00000000-0005-0000-0000-000000890000}"/>
    <cellStyle name="Normal 5 17 2 11 4 6" xfId="35073" xr:uid="{00000000-0005-0000-0000-000001890000}"/>
    <cellStyle name="Normal 5 17 2 11 4 7" xfId="35074" xr:uid="{00000000-0005-0000-0000-000002890000}"/>
    <cellStyle name="Normal 5 17 2 11 4 8" xfId="35075" xr:uid="{00000000-0005-0000-0000-000003890000}"/>
    <cellStyle name="Normal 5 17 2 11 4 9" xfId="35076" xr:uid="{00000000-0005-0000-0000-000004890000}"/>
    <cellStyle name="Normal 5 17 2 11 5" xfId="35077" xr:uid="{00000000-0005-0000-0000-000005890000}"/>
    <cellStyle name="Normal 5 17 2 11 5 10" xfId="35078" xr:uid="{00000000-0005-0000-0000-000006890000}"/>
    <cellStyle name="Normal 5 17 2 11 5 2" xfId="35079" xr:uid="{00000000-0005-0000-0000-000007890000}"/>
    <cellStyle name="Normal 5 17 2 11 5 3" xfId="35080" xr:uid="{00000000-0005-0000-0000-000008890000}"/>
    <cellStyle name="Normal 5 17 2 11 5 4" xfId="35081" xr:uid="{00000000-0005-0000-0000-000009890000}"/>
    <cellStyle name="Normal 5 17 2 11 5 5" xfId="35082" xr:uid="{00000000-0005-0000-0000-00000A890000}"/>
    <cellStyle name="Normal 5 17 2 11 5 6" xfId="35083" xr:uid="{00000000-0005-0000-0000-00000B890000}"/>
    <cellStyle name="Normal 5 17 2 11 5 7" xfId="35084" xr:uid="{00000000-0005-0000-0000-00000C890000}"/>
    <cellStyle name="Normal 5 17 2 11 5 8" xfId="35085" xr:uid="{00000000-0005-0000-0000-00000D890000}"/>
    <cellStyle name="Normal 5 17 2 11 5 9" xfId="35086" xr:uid="{00000000-0005-0000-0000-00000E890000}"/>
    <cellStyle name="Normal 5 17 2 11 6" xfId="35087" xr:uid="{00000000-0005-0000-0000-00000F890000}"/>
    <cellStyle name="Normal 5 17 2 11 7" xfId="35088" xr:uid="{00000000-0005-0000-0000-000010890000}"/>
    <cellStyle name="Normal 5 17 2 11 8" xfId="35089" xr:uid="{00000000-0005-0000-0000-000011890000}"/>
    <cellStyle name="Normal 5 17 2 11 9" xfId="35090" xr:uid="{00000000-0005-0000-0000-000012890000}"/>
    <cellStyle name="Normal 5 17 2 12" xfId="35091" xr:uid="{00000000-0005-0000-0000-000013890000}"/>
    <cellStyle name="Normal 5 17 2 12 10" xfId="35092" xr:uid="{00000000-0005-0000-0000-000014890000}"/>
    <cellStyle name="Normal 5 17 2 12 11" xfId="35093" xr:uid="{00000000-0005-0000-0000-000015890000}"/>
    <cellStyle name="Normal 5 17 2 12 12" xfId="35094" xr:uid="{00000000-0005-0000-0000-000016890000}"/>
    <cellStyle name="Normal 5 17 2 12 13" xfId="35095" xr:uid="{00000000-0005-0000-0000-000017890000}"/>
    <cellStyle name="Normal 5 17 2 12 14" xfId="35096" xr:uid="{00000000-0005-0000-0000-000018890000}"/>
    <cellStyle name="Normal 5 17 2 12 2" xfId="35097" xr:uid="{00000000-0005-0000-0000-000019890000}"/>
    <cellStyle name="Normal 5 17 2 12 2 10" xfId="35098" xr:uid="{00000000-0005-0000-0000-00001A890000}"/>
    <cellStyle name="Normal 5 17 2 12 2 2" xfId="35099" xr:uid="{00000000-0005-0000-0000-00001B890000}"/>
    <cellStyle name="Normal 5 17 2 12 2 3" xfId="35100" xr:uid="{00000000-0005-0000-0000-00001C890000}"/>
    <cellStyle name="Normal 5 17 2 12 2 4" xfId="35101" xr:uid="{00000000-0005-0000-0000-00001D890000}"/>
    <cellStyle name="Normal 5 17 2 12 2 5" xfId="35102" xr:uid="{00000000-0005-0000-0000-00001E890000}"/>
    <cellStyle name="Normal 5 17 2 12 2 6" xfId="35103" xr:uid="{00000000-0005-0000-0000-00001F890000}"/>
    <cellStyle name="Normal 5 17 2 12 2 7" xfId="35104" xr:uid="{00000000-0005-0000-0000-000020890000}"/>
    <cellStyle name="Normal 5 17 2 12 2 8" xfId="35105" xr:uid="{00000000-0005-0000-0000-000021890000}"/>
    <cellStyle name="Normal 5 17 2 12 2 9" xfId="35106" xr:uid="{00000000-0005-0000-0000-000022890000}"/>
    <cellStyle name="Normal 5 17 2 12 3" xfId="35107" xr:uid="{00000000-0005-0000-0000-000023890000}"/>
    <cellStyle name="Normal 5 17 2 12 3 10" xfId="35108" xr:uid="{00000000-0005-0000-0000-000024890000}"/>
    <cellStyle name="Normal 5 17 2 12 3 2" xfId="35109" xr:uid="{00000000-0005-0000-0000-000025890000}"/>
    <cellStyle name="Normal 5 17 2 12 3 3" xfId="35110" xr:uid="{00000000-0005-0000-0000-000026890000}"/>
    <cellStyle name="Normal 5 17 2 12 3 4" xfId="35111" xr:uid="{00000000-0005-0000-0000-000027890000}"/>
    <cellStyle name="Normal 5 17 2 12 3 5" xfId="35112" xr:uid="{00000000-0005-0000-0000-000028890000}"/>
    <cellStyle name="Normal 5 17 2 12 3 6" xfId="35113" xr:uid="{00000000-0005-0000-0000-000029890000}"/>
    <cellStyle name="Normal 5 17 2 12 3 7" xfId="35114" xr:uid="{00000000-0005-0000-0000-00002A890000}"/>
    <cellStyle name="Normal 5 17 2 12 3 8" xfId="35115" xr:uid="{00000000-0005-0000-0000-00002B890000}"/>
    <cellStyle name="Normal 5 17 2 12 3 9" xfId="35116" xr:uid="{00000000-0005-0000-0000-00002C890000}"/>
    <cellStyle name="Normal 5 17 2 12 4" xfId="35117" xr:uid="{00000000-0005-0000-0000-00002D890000}"/>
    <cellStyle name="Normal 5 17 2 12 4 10" xfId="35118" xr:uid="{00000000-0005-0000-0000-00002E890000}"/>
    <cellStyle name="Normal 5 17 2 12 4 2" xfId="35119" xr:uid="{00000000-0005-0000-0000-00002F890000}"/>
    <cellStyle name="Normal 5 17 2 12 4 3" xfId="35120" xr:uid="{00000000-0005-0000-0000-000030890000}"/>
    <cellStyle name="Normal 5 17 2 12 4 4" xfId="35121" xr:uid="{00000000-0005-0000-0000-000031890000}"/>
    <cellStyle name="Normal 5 17 2 12 4 5" xfId="35122" xr:uid="{00000000-0005-0000-0000-000032890000}"/>
    <cellStyle name="Normal 5 17 2 12 4 6" xfId="35123" xr:uid="{00000000-0005-0000-0000-000033890000}"/>
    <cellStyle name="Normal 5 17 2 12 4 7" xfId="35124" xr:uid="{00000000-0005-0000-0000-000034890000}"/>
    <cellStyle name="Normal 5 17 2 12 4 8" xfId="35125" xr:uid="{00000000-0005-0000-0000-000035890000}"/>
    <cellStyle name="Normal 5 17 2 12 4 9" xfId="35126" xr:uid="{00000000-0005-0000-0000-000036890000}"/>
    <cellStyle name="Normal 5 17 2 12 5" xfId="35127" xr:uid="{00000000-0005-0000-0000-000037890000}"/>
    <cellStyle name="Normal 5 17 2 12 5 10" xfId="35128" xr:uid="{00000000-0005-0000-0000-000038890000}"/>
    <cellStyle name="Normal 5 17 2 12 5 2" xfId="35129" xr:uid="{00000000-0005-0000-0000-000039890000}"/>
    <cellStyle name="Normal 5 17 2 12 5 3" xfId="35130" xr:uid="{00000000-0005-0000-0000-00003A890000}"/>
    <cellStyle name="Normal 5 17 2 12 5 4" xfId="35131" xr:uid="{00000000-0005-0000-0000-00003B890000}"/>
    <cellStyle name="Normal 5 17 2 12 5 5" xfId="35132" xr:uid="{00000000-0005-0000-0000-00003C890000}"/>
    <cellStyle name="Normal 5 17 2 12 5 6" xfId="35133" xr:uid="{00000000-0005-0000-0000-00003D890000}"/>
    <cellStyle name="Normal 5 17 2 12 5 7" xfId="35134" xr:uid="{00000000-0005-0000-0000-00003E890000}"/>
    <cellStyle name="Normal 5 17 2 12 5 8" xfId="35135" xr:uid="{00000000-0005-0000-0000-00003F890000}"/>
    <cellStyle name="Normal 5 17 2 12 5 9" xfId="35136" xr:uid="{00000000-0005-0000-0000-000040890000}"/>
    <cellStyle name="Normal 5 17 2 12 6" xfId="35137" xr:uid="{00000000-0005-0000-0000-000041890000}"/>
    <cellStyle name="Normal 5 17 2 12 7" xfId="35138" xr:uid="{00000000-0005-0000-0000-000042890000}"/>
    <cellStyle name="Normal 5 17 2 12 8" xfId="35139" xr:uid="{00000000-0005-0000-0000-000043890000}"/>
    <cellStyle name="Normal 5 17 2 12 9" xfId="35140" xr:uid="{00000000-0005-0000-0000-000044890000}"/>
    <cellStyle name="Normal 5 17 2 13" xfId="35141" xr:uid="{00000000-0005-0000-0000-000045890000}"/>
    <cellStyle name="Normal 5 17 2 13 10" xfId="35142" xr:uid="{00000000-0005-0000-0000-000046890000}"/>
    <cellStyle name="Normal 5 17 2 13 11" xfId="35143" xr:uid="{00000000-0005-0000-0000-000047890000}"/>
    <cellStyle name="Normal 5 17 2 13 12" xfId="35144" xr:uid="{00000000-0005-0000-0000-000048890000}"/>
    <cellStyle name="Normal 5 17 2 13 13" xfId="35145" xr:uid="{00000000-0005-0000-0000-000049890000}"/>
    <cellStyle name="Normal 5 17 2 13 14" xfId="35146" xr:uid="{00000000-0005-0000-0000-00004A890000}"/>
    <cellStyle name="Normal 5 17 2 13 2" xfId="35147" xr:uid="{00000000-0005-0000-0000-00004B890000}"/>
    <cellStyle name="Normal 5 17 2 13 2 10" xfId="35148" xr:uid="{00000000-0005-0000-0000-00004C890000}"/>
    <cellStyle name="Normal 5 17 2 13 2 2" xfId="35149" xr:uid="{00000000-0005-0000-0000-00004D890000}"/>
    <cellStyle name="Normal 5 17 2 13 2 3" xfId="35150" xr:uid="{00000000-0005-0000-0000-00004E890000}"/>
    <cellStyle name="Normal 5 17 2 13 2 4" xfId="35151" xr:uid="{00000000-0005-0000-0000-00004F890000}"/>
    <cellStyle name="Normal 5 17 2 13 2 5" xfId="35152" xr:uid="{00000000-0005-0000-0000-000050890000}"/>
    <cellStyle name="Normal 5 17 2 13 2 6" xfId="35153" xr:uid="{00000000-0005-0000-0000-000051890000}"/>
    <cellStyle name="Normal 5 17 2 13 2 7" xfId="35154" xr:uid="{00000000-0005-0000-0000-000052890000}"/>
    <cellStyle name="Normal 5 17 2 13 2 8" xfId="35155" xr:uid="{00000000-0005-0000-0000-000053890000}"/>
    <cellStyle name="Normal 5 17 2 13 2 9" xfId="35156" xr:uid="{00000000-0005-0000-0000-000054890000}"/>
    <cellStyle name="Normal 5 17 2 13 3" xfId="35157" xr:uid="{00000000-0005-0000-0000-000055890000}"/>
    <cellStyle name="Normal 5 17 2 13 3 10" xfId="35158" xr:uid="{00000000-0005-0000-0000-000056890000}"/>
    <cellStyle name="Normal 5 17 2 13 3 2" xfId="35159" xr:uid="{00000000-0005-0000-0000-000057890000}"/>
    <cellStyle name="Normal 5 17 2 13 3 3" xfId="35160" xr:uid="{00000000-0005-0000-0000-000058890000}"/>
    <cellStyle name="Normal 5 17 2 13 3 4" xfId="35161" xr:uid="{00000000-0005-0000-0000-000059890000}"/>
    <cellStyle name="Normal 5 17 2 13 3 5" xfId="35162" xr:uid="{00000000-0005-0000-0000-00005A890000}"/>
    <cellStyle name="Normal 5 17 2 13 3 6" xfId="35163" xr:uid="{00000000-0005-0000-0000-00005B890000}"/>
    <cellStyle name="Normal 5 17 2 13 3 7" xfId="35164" xr:uid="{00000000-0005-0000-0000-00005C890000}"/>
    <cellStyle name="Normal 5 17 2 13 3 8" xfId="35165" xr:uid="{00000000-0005-0000-0000-00005D890000}"/>
    <cellStyle name="Normal 5 17 2 13 3 9" xfId="35166" xr:uid="{00000000-0005-0000-0000-00005E890000}"/>
    <cellStyle name="Normal 5 17 2 13 4" xfId="35167" xr:uid="{00000000-0005-0000-0000-00005F890000}"/>
    <cellStyle name="Normal 5 17 2 13 4 10" xfId="35168" xr:uid="{00000000-0005-0000-0000-000060890000}"/>
    <cellStyle name="Normal 5 17 2 13 4 2" xfId="35169" xr:uid="{00000000-0005-0000-0000-000061890000}"/>
    <cellStyle name="Normal 5 17 2 13 4 3" xfId="35170" xr:uid="{00000000-0005-0000-0000-000062890000}"/>
    <cellStyle name="Normal 5 17 2 13 4 4" xfId="35171" xr:uid="{00000000-0005-0000-0000-000063890000}"/>
    <cellStyle name="Normal 5 17 2 13 4 5" xfId="35172" xr:uid="{00000000-0005-0000-0000-000064890000}"/>
    <cellStyle name="Normal 5 17 2 13 4 6" xfId="35173" xr:uid="{00000000-0005-0000-0000-000065890000}"/>
    <cellStyle name="Normal 5 17 2 13 4 7" xfId="35174" xr:uid="{00000000-0005-0000-0000-000066890000}"/>
    <cellStyle name="Normal 5 17 2 13 4 8" xfId="35175" xr:uid="{00000000-0005-0000-0000-000067890000}"/>
    <cellStyle name="Normal 5 17 2 13 4 9" xfId="35176" xr:uid="{00000000-0005-0000-0000-000068890000}"/>
    <cellStyle name="Normal 5 17 2 13 5" xfId="35177" xr:uid="{00000000-0005-0000-0000-000069890000}"/>
    <cellStyle name="Normal 5 17 2 13 5 10" xfId="35178" xr:uid="{00000000-0005-0000-0000-00006A890000}"/>
    <cellStyle name="Normal 5 17 2 13 5 2" xfId="35179" xr:uid="{00000000-0005-0000-0000-00006B890000}"/>
    <cellStyle name="Normal 5 17 2 13 5 3" xfId="35180" xr:uid="{00000000-0005-0000-0000-00006C890000}"/>
    <cellStyle name="Normal 5 17 2 13 5 4" xfId="35181" xr:uid="{00000000-0005-0000-0000-00006D890000}"/>
    <cellStyle name="Normal 5 17 2 13 5 5" xfId="35182" xr:uid="{00000000-0005-0000-0000-00006E890000}"/>
    <cellStyle name="Normal 5 17 2 13 5 6" xfId="35183" xr:uid="{00000000-0005-0000-0000-00006F890000}"/>
    <cellStyle name="Normal 5 17 2 13 5 7" xfId="35184" xr:uid="{00000000-0005-0000-0000-000070890000}"/>
    <cellStyle name="Normal 5 17 2 13 5 8" xfId="35185" xr:uid="{00000000-0005-0000-0000-000071890000}"/>
    <cellStyle name="Normal 5 17 2 13 5 9" xfId="35186" xr:uid="{00000000-0005-0000-0000-000072890000}"/>
    <cellStyle name="Normal 5 17 2 13 6" xfId="35187" xr:uid="{00000000-0005-0000-0000-000073890000}"/>
    <cellStyle name="Normal 5 17 2 13 7" xfId="35188" xr:uid="{00000000-0005-0000-0000-000074890000}"/>
    <cellStyle name="Normal 5 17 2 13 8" xfId="35189" xr:uid="{00000000-0005-0000-0000-000075890000}"/>
    <cellStyle name="Normal 5 17 2 13 9" xfId="35190" xr:uid="{00000000-0005-0000-0000-000076890000}"/>
    <cellStyle name="Normal 5 17 2 14" xfId="35191" xr:uid="{00000000-0005-0000-0000-000077890000}"/>
    <cellStyle name="Normal 5 17 2 14 10" xfId="35192" xr:uid="{00000000-0005-0000-0000-000078890000}"/>
    <cellStyle name="Normal 5 17 2 14 11" xfId="35193" xr:uid="{00000000-0005-0000-0000-000079890000}"/>
    <cellStyle name="Normal 5 17 2 14 12" xfId="35194" xr:uid="{00000000-0005-0000-0000-00007A890000}"/>
    <cellStyle name="Normal 5 17 2 14 13" xfId="35195" xr:uid="{00000000-0005-0000-0000-00007B890000}"/>
    <cellStyle name="Normal 5 17 2 14 14" xfId="35196" xr:uid="{00000000-0005-0000-0000-00007C890000}"/>
    <cellStyle name="Normal 5 17 2 14 2" xfId="35197" xr:uid="{00000000-0005-0000-0000-00007D890000}"/>
    <cellStyle name="Normal 5 17 2 14 2 10" xfId="35198" xr:uid="{00000000-0005-0000-0000-00007E890000}"/>
    <cellStyle name="Normal 5 17 2 14 2 2" xfId="35199" xr:uid="{00000000-0005-0000-0000-00007F890000}"/>
    <cellStyle name="Normal 5 17 2 14 2 3" xfId="35200" xr:uid="{00000000-0005-0000-0000-000080890000}"/>
    <cellStyle name="Normal 5 17 2 14 2 4" xfId="35201" xr:uid="{00000000-0005-0000-0000-000081890000}"/>
    <cellStyle name="Normal 5 17 2 14 2 5" xfId="35202" xr:uid="{00000000-0005-0000-0000-000082890000}"/>
    <cellStyle name="Normal 5 17 2 14 2 6" xfId="35203" xr:uid="{00000000-0005-0000-0000-000083890000}"/>
    <cellStyle name="Normal 5 17 2 14 2 7" xfId="35204" xr:uid="{00000000-0005-0000-0000-000084890000}"/>
    <cellStyle name="Normal 5 17 2 14 2 8" xfId="35205" xr:uid="{00000000-0005-0000-0000-000085890000}"/>
    <cellStyle name="Normal 5 17 2 14 2 9" xfId="35206" xr:uid="{00000000-0005-0000-0000-000086890000}"/>
    <cellStyle name="Normal 5 17 2 14 3" xfId="35207" xr:uid="{00000000-0005-0000-0000-000087890000}"/>
    <cellStyle name="Normal 5 17 2 14 3 10" xfId="35208" xr:uid="{00000000-0005-0000-0000-000088890000}"/>
    <cellStyle name="Normal 5 17 2 14 3 2" xfId="35209" xr:uid="{00000000-0005-0000-0000-000089890000}"/>
    <cellStyle name="Normal 5 17 2 14 3 3" xfId="35210" xr:uid="{00000000-0005-0000-0000-00008A890000}"/>
    <cellStyle name="Normal 5 17 2 14 3 4" xfId="35211" xr:uid="{00000000-0005-0000-0000-00008B890000}"/>
    <cellStyle name="Normal 5 17 2 14 3 5" xfId="35212" xr:uid="{00000000-0005-0000-0000-00008C890000}"/>
    <cellStyle name="Normal 5 17 2 14 3 6" xfId="35213" xr:uid="{00000000-0005-0000-0000-00008D890000}"/>
    <cellStyle name="Normal 5 17 2 14 3 7" xfId="35214" xr:uid="{00000000-0005-0000-0000-00008E890000}"/>
    <cellStyle name="Normal 5 17 2 14 3 8" xfId="35215" xr:uid="{00000000-0005-0000-0000-00008F890000}"/>
    <cellStyle name="Normal 5 17 2 14 3 9" xfId="35216" xr:uid="{00000000-0005-0000-0000-000090890000}"/>
    <cellStyle name="Normal 5 17 2 14 4" xfId="35217" xr:uid="{00000000-0005-0000-0000-000091890000}"/>
    <cellStyle name="Normal 5 17 2 14 4 10" xfId="35218" xr:uid="{00000000-0005-0000-0000-000092890000}"/>
    <cellStyle name="Normal 5 17 2 14 4 2" xfId="35219" xr:uid="{00000000-0005-0000-0000-000093890000}"/>
    <cellStyle name="Normal 5 17 2 14 4 3" xfId="35220" xr:uid="{00000000-0005-0000-0000-000094890000}"/>
    <cellStyle name="Normal 5 17 2 14 4 4" xfId="35221" xr:uid="{00000000-0005-0000-0000-000095890000}"/>
    <cellStyle name="Normal 5 17 2 14 4 5" xfId="35222" xr:uid="{00000000-0005-0000-0000-000096890000}"/>
    <cellStyle name="Normal 5 17 2 14 4 6" xfId="35223" xr:uid="{00000000-0005-0000-0000-000097890000}"/>
    <cellStyle name="Normal 5 17 2 14 4 7" xfId="35224" xr:uid="{00000000-0005-0000-0000-000098890000}"/>
    <cellStyle name="Normal 5 17 2 14 4 8" xfId="35225" xr:uid="{00000000-0005-0000-0000-000099890000}"/>
    <cellStyle name="Normal 5 17 2 14 4 9" xfId="35226" xr:uid="{00000000-0005-0000-0000-00009A890000}"/>
    <cellStyle name="Normal 5 17 2 14 5" xfId="35227" xr:uid="{00000000-0005-0000-0000-00009B890000}"/>
    <cellStyle name="Normal 5 17 2 14 5 10" xfId="35228" xr:uid="{00000000-0005-0000-0000-00009C890000}"/>
    <cellStyle name="Normal 5 17 2 14 5 2" xfId="35229" xr:uid="{00000000-0005-0000-0000-00009D890000}"/>
    <cellStyle name="Normal 5 17 2 14 5 3" xfId="35230" xr:uid="{00000000-0005-0000-0000-00009E890000}"/>
    <cellStyle name="Normal 5 17 2 14 5 4" xfId="35231" xr:uid="{00000000-0005-0000-0000-00009F890000}"/>
    <cellStyle name="Normal 5 17 2 14 5 5" xfId="35232" xr:uid="{00000000-0005-0000-0000-0000A0890000}"/>
    <cellStyle name="Normal 5 17 2 14 5 6" xfId="35233" xr:uid="{00000000-0005-0000-0000-0000A1890000}"/>
    <cellStyle name="Normal 5 17 2 14 5 7" xfId="35234" xr:uid="{00000000-0005-0000-0000-0000A2890000}"/>
    <cellStyle name="Normal 5 17 2 14 5 8" xfId="35235" xr:uid="{00000000-0005-0000-0000-0000A3890000}"/>
    <cellStyle name="Normal 5 17 2 14 5 9" xfId="35236" xr:uid="{00000000-0005-0000-0000-0000A4890000}"/>
    <cellStyle name="Normal 5 17 2 14 6" xfId="35237" xr:uid="{00000000-0005-0000-0000-0000A5890000}"/>
    <cellStyle name="Normal 5 17 2 14 7" xfId="35238" xr:uid="{00000000-0005-0000-0000-0000A6890000}"/>
    <cellStyle name="Normal 5 17 2 14 8" xfId="35239" xr:uid="{00000000-0005-0000-0000-0000A7890000}"/>
    <cellStyle name="Normal 5 17 2 14 9" xfId="35240" xr:uid="{00000000-0005-0000-0000-0000A8890000}"/>
    <cellStyle name="Normal 5 17 2 15" xfId="35241" xr:uid="{00000000-0005-0000-0000-0000A9890000}"/>
    <cellStyle name="Normal 5 17 2 15 10" xfId="35242" xr:uid="{00000000-0005-0000-0000-0000AA890000}"/>
    <cellStyle name="Normal 5 17 2 15 11" xfId="35243" xr:uid="{00000000-0005-0000-0000-0000AB890000}"/>
    <cellStyle name="Normal 5 17 2 15 12" xfId="35244" xr:uid="{00000000-0005-0000-0000-0000AC890000}"/>
    <cellStyle name="Normal 5 17 2 15 13" xfId="35245" xr:uid="{00000000-0005-0000-0000-0000AD890000}"/>
    <cellStyle name="Normal 5 17 2 15 14" xfId="35246" xr:uid="{00000000-0005-0000-0000-0000AE890000}"/>
    <cellStyle name="Normal 5 17 2 15 2" xfId="35247" xr:uid="{00000000-0005-0000-0000-0000AF890000}"/>
    <cellStyle name="Normal 5 17 2 15 2 10" xfId="35248" xr:uid="{00000000-0005-0000-0000-0000B0890000}"/>
    <cellStyle name="Normal 5 17 2 15 2 2" xfId="35249" xr:uid="{00000000-0005-0000-0000-0000B1890000}"/>
    <cellStyle name="Normal 5 17 2 15 2 3" xfId="35250" xr:uid="{00000000-0005-0000-0000-0000B2890000}"/>
    <cellStyle name="Normal 5 17 2 15 2 4" xfId="35251" xr:uid="{00000000-0005-0000-0000-0000B3890000}"/>
    <cellStyle name="Normal 5 17 2 15 2 5" xfId="35252" xr:uid="{00000000-0005-0000-0000-0000B4890000}"/>
    <cellStyle name="Normal 5 17 2 15 2 6" xfId="35253" xr:uid="{00000000-0005-0000-0000-0000B5890000}"/>
    <cellStyle name="Normal 5 17 2 15 2 7" xfId="35254" xr:uid="{00000000-0005-0000-0000-0000B6890000}"/>
    <cellStyle name="Normal 5 17 2 15 2 8" xfId="35255" xr:uid="{00000000-0005-0000-0000-0000B7890000}"/>
    <cellStyle name="Normal 5 17 2 15 2 9" xfId="35256" xr:uid="{00000000-0005-0000-0000-0000B8890000}"/>
    <cellStyle name="Normal 5 17 2 15 3" xfId="35257" xr:uid="{00000000-0005-0000-0000-0000B9890000}"/>
    <cellStyle name="Normal 5 17 2 15 3 10" xfId="35258" xr:uid="{00000000-0005-0000-0000-0000BA890000}"/>
    <cellStyle name="Normal 5 17 2 15 3 2" xfId="35259" xr:uid="{00000000-0005-0000-0000-0000BB890000}"/>
    <cellStyle name="Normal 5 17 2 15 3 3" xfId="35260" xr:uid="{00000000-0005-0000-0000-0000BC890000}"/>
    <cellStyle name="Normal 5 17 2 15 3 4" xfId="35261" xr:uid="{00000000-0005-0000-0000-0000BD890000}"/>
    <cellStyle name="Normal 5 17 2 15 3 5" xfId="35262" xr:uid="{00000000-0005-0000-0000-0000BE890000}"/>
    <cellStyle name="Normal 5 17 2 15 3 6" xfId="35263" xr:uid="{00000000-0005-0000-0000-0000BF890000}"/>
    <cellStyle name="Normal 5 17 2 15 3 7" xfId="35264" xr:uid="{00000000-0005-0000-0000-0000C0890000}"/>
    <cellStyle name="Normal 5 17 2 15 3 8" xfId="35265" xr:uid="{00000000-0005-0000-0000-0000C1890000}"/>
    <cellStyle name="Normal 5 17 2 15 3 9" xfId="35266" xr:uid="{00000000-0005-0000-0000-0000C2890000}"/>
    <cellStyle name="Normal 5 17 2 15 4" xfId="35267" xr:uid="{00000000-0005-0000-0000-0000C3890000}"/>
    <cellStyle name="Normal 5 17 2 15 4 10" xfId="35268" xr:uid="{00000000-0005-0000-0000-0000C4890000}"/>
    <cellStyle name="Normal 5 17 2 15 4 2" xfId="35269" xr:uid="{00000000-0005-0000-0000-0000C5890000}"/>
    <cellStyle name="Normal 5 17 2 15 4 3" xfId="35270" xr:uid="{00000000-0005-0000-0000-0000C6890000}"/>
    <cellStyle name="Normal 5 17 2 15 4 4" xfId="35271" xr:uid="{00000000-0005-0000-0000-0000C7890000}"/>
    <cellStyle name="Normal 5 17 2 15 4 5" xfId="35272" xr:uid="{00000000-0005-0000-0000-0000C8890000}"/>
    <cellStyle name="Normal 5 17 2 15 4 6" xfId="35273" xr:uid="{00000000-0005-0000-0000-0000C9890000}"/>
    <cellStyle name="Normal 5 17 2 15 4 7" xfId="35274" xr:uid="{00000000-0005-0000-0000-0000CA890000}"/>
    <cellStyle name="Normal 5 17 2 15 4 8" xfId="35275" xr:uid="{00000000-0005-0000-0000-0000CB890000}"/>
    <cellStyle name="Normal 5 17 2 15 4 9" xfId="35276" xr:uid="{00000000-0005-0000-0000-0000CC890000}"/>
    <cellStyle name="Normal 5 17 2 15 5" xfId="35277" xr:uid="{00000000-0005-0000-0000-0000CD890000}"/>
    <cellStyle name="Normal 5 17 2 15 5 10" xfId="35278" xr:uid="{00000000-0005-0000-0000-0000CE890000}"/>
    <cellStyle name="Normal 5 17 2 15 5 2" xfId="35279" xr:uid="{00000000-0005-0000-0000-0000CF890000}"/>
    <cellStyle name="Normal 5 17 2 15 5 3" xfId="35280" xr:uid="{00000000-0005-0000-0000-0000D0890000}"/>
    <cellStyle name="Normal 5 17 2 15 5 4" xfId="35281" xr:uid="{00000000-0005-0000-0000-0000D1890000}"/>
    <cellStyle name="Normal 5 17 2 15 5 5" xfId="35282" xr:uid="{00000000-0005-0000-0000-0000D2890000}"/>
    <cellStyle name="Normal 5 17 2 15 5 6" xfId="35283" xr:uid="{00000000-0005-0000-0000-0000D3890000}"/>
    <cellStyle name="Normal 5 17 2 15 5 7" xfId="35284" xr:uid="{00000000-0005-0000-0000-0000D4890000}"/>
    <cellStyle name="Normal 5 17 2 15 5 8" xfId="35285" xr:uid="{00000000-0005-0000-0000-0000D5890000}"/>
    <cellStyle name="Normal 5 17 2 15 5 9" xfId="35286" xr:uid="{00000000-0005-0000-0000-0000D6890000}"/>
    <cellStyle name="Normal 5 17 2 15 6" xfId="35287" xr:uid="{00000000-0005-0000-0000-0000D7890000}"/>
    <cellStyle name="Normal 5 17 2 15 7" xfId="35288" xr:uid="{00000000-0005-0000-0000-0000D8890000}"/>
    <cellStyle name="Normal 5 17 2 15 8" xfId="35289" xr:uid="{00000000-0005-0000-0000-0000D9890000}"/>
    <cellStyle name="Normal 5 17 2 15 9" xfId="35290" xr:uid="{00000000-0005-0000-0000-0000DA890000}"/>
    <cellStyle name="Normal 5 17 2 16" xfId="35291" xr:uid="{00000000-0005-0000-0000-0000DB890000}"/>
    <cellStyle name="Normal 5 17 2 16 10" xfId="35292" xr:uid="{00000000-0005-0000-0000-0000DC890000}"/>
    <cellStyle name="Normal 5 17 2 16 11" xfId="35293" xr:uid="{00000000-0005-0000-0000-0000DD890000}"/>
    <cellStyle name="Normal 5 17 2 16 12" xfId="35294" xr:uid="{00000000-0005-0000-0000-0000DE890000}"/>
    <cellStyle name="Normal 5 17 2 16 13" xfId="35295" xr:uid="{00000000-0005-0000-0000-0000DF890000}"/>
    <cellStyle name="Normal 5 17 2 16 14" xfId="35296" xr:uid="{00000000-0005-0000-0000-0000E0890000}"/>
    <cellStyle name="Normal 5 17 2 16 2" xfId="35297" xr:uid="{00000000-0005-0000-0000-0000E1890000}"/>
    <cellStyle name="Normal 5 17 2 16 2 10" xfId="35298" xr:uid="{00000000-0005-0000-0000-0000E2890000}"/>
    <cellStyle name="Normal 5 17 2 16 2 2" xfId="35299" xr:uid="{00000000-0005-0000-0000-0000E3890000}"/>
    <cellStyle name="Normal 5 17 2 16 2 3" xfId="35300" xr:uid="{00000000-0005-0000-0000-0000E4890000}"/>
    <cellStyle name="Normal 5 17 2 16 2 4" xfId="35301" xr:uid="{00000000-0005-0000-0000-0000E5890000}"/>
    <cellStyle name="Normal 5 17 2 16 2 5" xfId="35302" xr:uid="{00000000-0005-0000-0000-0000E6890000}"/>
    <cellStyle name="Normal 5 17 2 16 2 6" xfId="35303" xr:uid="{00000000-0005-0000-0000-0000E7890000}"/>
    <cellStyle name="Normal 5 17 2 16 2 7" xfId="35304" xr:uid="{00000000-0005-0000-0000-0000E8890000}"/>
    <cellStyle name="Normal 5 17 2 16 2 8" xfId="35305" xr:uid="{00000000-0005-0000-0000-0000E9890000}"/>
    <cellStyle name="Normal 5 17 2 16 2 9" xfId="35306" xr:uid="{00000000-0005-0000-0000-0000EA890000}"/>
    <cellStyle name="Normal 5 17 2 16 3" xfId="35307" xr:uid="{00000000-0005-0000-0000-0000EB890000}"/>
    <cellStyle name="Normal 5 17 2 16 3 10" xfId="35308" xr:uid="{00000000-0005-0000-0000-0000EC890000}"/>
    <cellStyle name="Normal 5 17 2 16 3 2" xfId="35309" xr:uid="{00000000-0005-0000-0000-0000ED890000}"/>
    <cellStyle name="Normal 5 17 2 16 3 3" xfId="35310" xr:uid="{00000000-0005-0000-0000-0000EE890000}"/>
    <cellStyle name="Normal 5 17 2 16 3 4" xfId="35311" xr:uid="{00000000-0005-0000-0000-0000EF890000}"/>
    <cellStyle name="Normal 5 17 2 16 3 5" xfId="35312" xr:uid="{00000000-0005-0000-0000-0000F0890000}"/>
    <cellStyle name="Normal 5 17 2 16 3 6" xfId="35313" xr:uid="{00000000-0005-0000-0000-0000F1890000}"/>
    <cellStyle name="Normal 5 17 2 16 3 7" xfId="35314" xr:uid="{00000000-0005-0000-0000-0000F2890000}"/>
    <cellStyle name="Normal 5 17 2 16 3 8" xfId="35315" xr:uid="{00000000-0005-0000-0000-0000F3890000}"/>
    <cellStyle name="Normal 5 17 2 16 3 9" xfId="35316" xr:uid="{00000000-0005-0000-0000-0000F4890000}"/>
    <cellStyle name="Normal 5 17 2 16 4" xfId="35317" xr:uid="{00000000-0005-0000-0000-0000F5890000}"/>
    <cellStyle name="Normal 5 17 2 16 4 10" xfId="35318" xr:uid="{00000000-0005-0000-0000-0000F6890000}"/>
    <cellStyle name="Normal 5 17 2 16 4 2" xfId="35319" xr:uid="{00000000-0005-0000-0000-0000F7890000}"/>
    <cellStyle name="Normal 5 17 2 16 4 3" xfId="35320" xr:uid="{00000000-0005-0000-0000-0000F8890000}"/>
    <cellStyle name="Normal 5 17 2 16 4 4" xfId="35321" xr:uid="{00000000-0005-0000-0000-0000F9890000}"/>
    <cellStyle name="Normal 5 17 2 16 4 5" xfId="35322" xr:uid="{00000000-0005-0000-0000-0000FA890000}"/>
    <cellStyle name="Normal 5 17 2 16 4 6" xfId="35323" xr:uid="{00000000-0005-0000-0000-0000FB890000}"/>
    <cellStyle name="Normal 5 17 2 16 4 7" xfId="35324" xr:uid="{00000000-0005-0000-0000-0000FC890000}"/>
    <cellStyle name="Normal 5 17 2 16 4 8" xfId="35325" xr:uid="{00000000-0005-0000-0000-0000FD890000}"/>
    <cellStyle name="Normal 5 17 2 16 4 9" xfId="35326" xr:uid="{00000000-0005-0000-0000-0000FE890000}"/>
    <cellStyle name="Normal 5 17 2 16 5" xfId="35327" xr:uid="{00000000-0005-0000-0000-0000FF890000}"/>
    <cellStyle name="Normal 5 17 2 16 5 10" xfId="35328" xr:uid="{00000000-0005-0000-0000-0000008A0000}"/>
    <cellStyle name="Normal 5 17 2 16 5 2" xfId="35329" xr:uid="{00000000-0005-0000-0000-0000018A0000}"/>
    <cellStyle name="Normal 5 17 2 16 5 3" xfId="35330" xr:uid="{00000000-0005-0000-0000-0000028A0000}"/>
    <cellStyle name="Normal 5 17 2 16 5 4" xfId="35331" xr:uid="{00000000-0005-0000-0000-0000038A0000}"/>
    <cellStyle name="Normal 5 17 2 16 5 5" xfId="35332" xr:uid="{00000000-0005-0000-0000-0000048A0000}"/>
    <cellStyle name="Normal 5 17 2 16 5 6" xfId="35333" xr:uid="{00000000-0005-0000-0000-0000058A0000}"/>
    <cellStyle name="Normal 5 17 2 16 5 7" xfId="35334" xr:uid="{00000000-0005-0000-0000-0000068A0000}"/>
    <cellStyle name="Normal 5 17 2 16 5 8" xfId="35335" xr:uid="{00000000-0005-0000-0000-0000078A0000}"/>
    <cellStyle name="Normal 5 17 2 16 5 9" xfId="35336" xr:uid="{00000000-0005-0000-0000-0000088A0000}"/>
    <cellStyle name="Normal 5 17 2 16 6" xfId="35337" xr:uid="{00000000-0005-0000-0000-0000098A0000}"/>
    <cellStyle name="Normal 5 17 2 16 7" xfId="35338" xr:uid="{00000000-0005-0000-0000-00000A8A0000}"/>
    <cellStyle name="Normal 5 17 2 16 8" xfId="35339" xr:uid="{00000000-0005-0000-0000-00000B8A0000}"/>
    <cellStyle name="Normal 5 17 2 16 9" xfId="35340" xr:uid="{00000000-0005-0000-0000-00000C8A0000}"/>
    <cellStyle name="Normal 5 17 2 17" xfId="35341" xr:uid="{00000000-0005-0000-0000-00000D8A0000}"/>
    <cellStyle name="Normal 5 17 2 17 10" xfId="35342" xr:uid="{00000000-0005-0000-0000-00000E8A0000}"/>
    <cellStyle name="Normal 5 17 2 17 11" xfId="35343" xr:uid="{00000000-0005-0000-0000-00000F8A0000}"/>
    <cellStyle name="Normal 5 17 2 17 12" xfId="35344" xr:uid="{00000000-0005-0000-0000-0000108A0000}"/>
    <cellStyle name="Normal 5 17 2 17 13" xfId="35345" xr:uid="{00000000-0005-0000-0000-0000118A0000}"/>
    <cellStyle name="Normal 5 17 2 17 14" xfId="35346" xr:uid="{00000000-0005-0000-0000-0000128A0000}"/>
    <cellStyle name="Normal 5 17 2 17 2" xfId="35347" xr:uid="{00000000-0005-0000-0000-0000138A0000}"/>
    <cellStyle name="Normal 5 17 2 17 2 10" xfId="35348" xr:uid="{00000000-0005-0000-0000-0000148A0000}"/>
    <cellStyle name="Normal 5 17 2 17 2 2" xfId="35349" xr:uid="{00000000-0005-0000-0000-0000158A0000}"/>
    <cellStyle name="Normal 5 17 2 17 2 3" xfId="35350" xr:uid="{00000000-0005-0000-0000-0000168A0000}"/>
    <cellStyle name="Normal 5 17 2 17 2 4" xfId="35351" xr:uid="{00000000-0005-0000-0000-0000178A0000}"/>
    <cellStyle name="Normal 5 17 2 17 2 5" xfId="35352" xr:uid="{00000000-0005-0000-0000-0000188A0000}"/>
    <cellStyle name="Normal 5 17 2 17 2 6" xfId="35353" xr:uid="{00000000-0005-0000-0000-0000198A0000}"/>
    <cellStyle name="Normal 5 17 2 17 2 7" xfId="35354" xr:uid="{00000000-0005-0000-0000-00001A8A0000}"/>
    <cellStyle name="Normal 5 17 2 17 2 8" xfId="35355" xr:uid="{00000000-0005-0000-0000-00001B8A0000}"/>
    <cellStyle name="Normal 5 17 2 17 2 9" xfId="35356" xr:uid="{00000000-0005-0000-0000-00001C8A0000}"/>
    <cellStyle name="Normal 5 17 2 17 3" xfId="35357" xr:uid="{00000000-0005-0000-0000-00001D8A0000}"/>
    <cellStyle name="Normal 5 17 2 17 3 10" xfId="35358" xr:uid="{00000000-0005-0000-0000-00001E8A0000}"/>
    <cellStyle name="Normal 5 17 2 17 3 2" xfId="35359" xr:uid="{00000000-0005-0000-0000-00001F8A0000}"/>
    <cellStyle name="Normal 5 17 2 17 3 3" xfId="35360" xr:uid="{00000000-0005-0000-0000-0000208A0000}"/>
    <cellStyle name="Normal 5 17 2 17 3 4" xfId="35361" xr:uid="{00000000-0005-0000-0000-0000218A0000}"/>
    <cellStyle name="Normal 5 17 2 17 3 5" xfId="35362" xr:uid="{00000000-0005-0000-0000-0000228A0000}"/>
    <cellStyle name="Normal 5 17 2 17 3 6" xfId="35363" xr:uid="{00000000-0005-0000-0000-0000238A0000}"/>
    <cellStyle name="Normal 5 17 2 17 3 7" xfId="35364" xr:uid="{00000000-0005-0000-0000-0000248A0000}"/>
    <cellStyle name="Normal 5 17 2 17 3 8" xfId="35365" xr:uid="{00000000-0005-0000-0000-0000258A0000}"/>
    <cellStyle name="Normal 5 17 2 17 3 9" xfId="35366" xr:uid="{00000000-0005-0000-0000-0000268A0000}"/>
    <cellStyle name="Normal 5 17 2 17 4" xfId="35367" xr:uid="{00000000-0005-0000-0000-0000278A0000}"/>
    <cellStyle name="Normal 5 17 2 17 4 10" xfId="35368" xr:uid="{00000000-0005-0000-0000-0000288A0000}"/>
    <cellStyle name="Normal 5 17 2 17 4 2" xfId="35369" xr:uid="{00000000-0005-0000-0000-0000298A0000}"/>
    <cellStyle name="Normal 5 17 2 17 4 3" xfId="35370" xr:uid="{00000000-0005-0000-0000-00002A8A0000}"/>
    <cellStyle name="Normal 5 17 2 17 4 4" xfId="35371" xr:uid="{00000000-0005-0000-0000-00002B8A0000}"/>
    <cellStyle name="Normal 5 17 2 17 4 5" xfId="35372" xr:uid="{00000000-0005-0000-0000-00002C8A0000}"/>
    <cellStyle name="Normal 5 17 2 17 4 6" xfId="35373" xr:uid="{00000000-0005-0000-0000-00002D8A0000}"/>
    <cellStyle name="Normal 5 17 2 17 4 7" xfId="35374" xr:uid="{00000000-0005-0000-0000-00002E8A0000}"/>
    <cellStyle name="Normal 5 17 2 17 4 8" xfId="35375" xr:uid="{00000000-0005-0000-0000-00002F8A0000}"/>
    <cellStyle name="Normal 5 17 2 17 4 9" xfId="35376" xr:uid="{00000000-0005-0000-0000-0000308A0000}"/>
    <cellStyle name="Normal 5 17 2 17 5" xfId="35377" xr:uid="{00000000-0005-0000-0000-0000318A0000}"/>
    <cellStyle name="Normal 5 17 2 17 5 10" xfId="35378" xr:uid="{00000000-0005-0000-0000-0000328A0000}"/>
    <cellStyle name="Normal 5 17 2 17 5 2" xfId="35379" xr:uid="{00000000-0005-0000-0000-0000338A0000}"/>
    <cellStyle name="Normal 5 17 2 17 5 3" xfId="35380" xr:uid="{00000000-0005-0000-0000-0000348A0000}"/>
    <cellStyle name="Normal 5 17 2 17 5 4" xfId="35381" xr:uid="{00000000-0005-0000-0000-0000358A0000}"/>
    <cellStyle name="Normal 5 17 2 17 5 5" xfId="35382" xr:uid="{00000000-0005-0000-0000-0000368A0000}"/>
    <cellStyle name="Normal 5 17 2 17 5 6" xfId="35383" xr:uid="{00000000-0005-0000-0000-0000378A0000}"/>
    <cellStyle name="Normal 5 17 2 17 5 7" xfId="35384" xr:uid="{00000000-0005-0000-0000-0000388A0000}"/>
    <cellStyle name="Normal 5 17 2 17 5 8" xfId="35385" xr:uid="{00000000-0005-0000-0000-0000398A0000}"/>
    <cellStyle name="Normal 5 17 2 17 5 9" xfId="35386" xr:uid="{00000000-0005-0000-0000-00003A8A0000}"/>
    <cellStyle name="Normal 5 17 2 17 6" xfId="35387" xr:uid="{00000000-0005-0000-0000-00003B8A0000}"/>
    <cellStyle name="Normal 5 17 2 17 7" xfId="35388" xr:uid="{00000000-0005-0000-0000-00003C8A0000}"/>
    <cellStyle name="Normal 5 17 2 17 8" xfId="35389" xr:uid="{00000000-0005-0000-0000-00003D8A0000}"/>
    <cellStyle name="Normal 5 17 2 17 9" xfId="35390" xr:uid="{00000000-0005-0000-0000-00003E8A0000}"/>
    <cellStyle name="Normal 5 17 2 18" xfId="35391" xr:uid="{00000000-0005-0000-0000-00003F8A0000}"/>
    <cellStyle name="Normal 5 17 2 18 10" xfId="35392" xr:uid="{00000000-0005-0000-0000-0000408A0000}"/>
    <cellStyle name="Normal 5 17 2 18 11" xfId="35393" xr:uid="{00000000-0005-0000-0000-0000418A0000}"/>
    <cellStyle name="Normal 5 17 2 18 12" xfId="35394" xr:uid="{00000000-0005-0000-0000-0000428A0000}"/>
    <cellStyle name="Normal 5 17 2 18 13" xfId="35395" xr:uid="{00000000-0005-0000-0000-0000438A0000}"/>
    <cellStyle name="Normal 5 17 2 18 14" xfId="35396" xr:uid="{00000000-0005-0000-0000-0000448A0000}"/>
    <cellStyle name="Normal 5 17 2 18 2" xfId="35397" xr:uid="{00000000-0005-0000-0000-0000458A0000}"/>
    <cellStyle name="Normal 5 17 2 18 2 10" xfId="35398" xr:uid="{00000000-0005-0000-0000-0000468A0000}"/>
    <cellStyle name="Normal 5 17 2 18 2 2" xfId="35399" xr:uid="{00000000-0005-0000-0000-0000478A0000}"/>
    <cellStyle name="Normal 5 17 2 18 2 3" xfId="35400" xr:uid="{00000000-0005-0000-0000-0000488A0000}"/>
    <cellStyle name="Normal 5 17 2 18 2 4" xfId="35401" xr:uid="{00000000-0005-0000-0000-0000498A0000}"/>
    <cellStyle name="Normal 5 17 2 18 2 5" xfId="35402" xr:uid="{00000000-0005-0000-0000-00004A8A0000}"/>
    <cellStyle name="Normal 5 17 2 18 2 6" xfId="35403" xr:uid="{00000000-0005-0000-0000-00004B8A0000}"/>
    <cellStyle name="Normal 5 17 2 18 2 7" xfId="35404" xr:uid="{00000000-0005-0000-0000-00004C8A0000}"/>
    <cellStyle name="Normal 5 17 2 18 2 8" xfId="35405" xr:uid="{00000000-0005-0000-0000-00004D8A0000}"/>
    <cellStyle name="Normal 5 17 2 18 2 9" xfId="35406" xr:uid="{00000000-0005-0000-0000-00004E8A0000}"/>
    <cellStyle name="Normal 5 17 2 18 3" xfId="35407" xr:uid="{00000000-0005-0000-0000-00004F8A0000}"/>
    <cellStyle name="Normal 5 17 2 18 3 10" xfId="35408" xr:uid="{00000000-0005-0000-0000-0000508A0000}"/>
    <cellStyle name="Normal 5 17 2 18 3 2" xfId="35409" xr:uid="{00000000-0005-0000-0000-0000518A0000}"/>
    <cellStyle name="Normal 5 17 2 18 3 3" xfId="35410" xr:uid="{00000000-0005-0000-0000-0000528A0000}"/>
    <cellStyle name="Normal 5 17 2 18 3 4" xfId="35411" xr:uid="{00000000-0005-0000-0000-0000538A0000}"/>
    <cellStyle name="Normal 5 17 2 18 3 5" xfId="35412" xr:uid="{00000000-0005-0000-0000-0000548A0000}"/>
    <cellStyle name="Normal 5 17 2 18 3 6" xfId="35413" xr:uid="{00000000-0005-0000-0000-0000558A0000}"/>
    <cellStyle name="Normal 5 17 2 18 3 7" xfId="35414" xr:uid="{00000000-0005-0000-0000-0000568A0000}"/>
    <cellStyle name="Normal 5 17 2 18 3 8" xfId="35415" xr:uid="{00000000-0005-0000-0000-0000578A0000}"/>
    <cellStyle name="Normal 5 17 2 18 3 9" xfId="35416" xr:uid="{00000000-0005-0000-0000-0000588A0000}"/>
    <cellStyle name="Normal 5 17 2 18 4" xfId="35417" xr:uid="{00000000-0005-0000-0000-0000598A0000}"/>
    <cellStyle name="Normal 5 17 2 18 4 10" xfId="35418" xr:uid="{00000000-0005-0000-0000-00005A8A0000}"/>
    <cellStyle name="Normal 5 17 2 18 4 2" xfId="35419" xr:uid="{00000000-0005-0000-0000-00005B8A0000}"/>
    <cellStyle name="Normal 5 17 2 18 4 3" xfId="35420" xr:uid="{00000000-0005-0000-0000-00005C8A0000}"/>
    <cellStyle name="Normal 5 17 2 18 4 4" xfId="35421" xr:uid="{00000000-0005-0000-0000-00005D8A0000}"/>
    <cellStyle name="Normal 5 17 2 18 4 5" xfId="35422" xr:uid="{00000000-0005-0000-0000-00005E8A0000}"/>
    <cellStyle name="Normal 5 17 2 18 4 6" xfId="35423" xr:uid="{00000000-0005-0000-0000-00005F8A0000}"/>
    <cellStyle name="Normal 5 17 2 18 4 7" xfId="35424" xr:uid="{00000000-0005-0000-0000-0000608A0000}"/>
    <cellStyle name="Normal 5 17 2 18 4 8" xfId="35425" xr:uid="{00000000-0005-0000-0000-0000618A0000}"/>
    <cellStyle name="Normal 5 17 2 18 4 9" xfId="35426" xr:uid="{00000000-0005-0000-0000-0000628A0000}"/>
    <cellStyle name="Normal 5 17 2 18 5" xfId="35427" xr:uid="{00000000-0005-0000-0000-0000638A0000}"/>
    <cellStyle name="Normal 5 17 2 18 5 10" xfId="35428" xr:uid="{00000000-0005-0000-0000-0000648A0000}"/>
    <cellStyle name="Normal 5 17 2 18 5 2" xfId="35429" xr:uid="{00000000-0005-0000-0000-0000658A0000}"/>
    <cellStyle name="Normal 5 17 2 18 5 3" xfId="35430" xr:uid="{00000000-0005-0000-0000-0000668A0000}"/>
    <cellStyle name="Normal 5 17 2 18 5 4" xfId="35431" xr:uid="{00000000-0005-0000-0000-0000678A0000}"/>
    <cellStyle name="Normal 5 17 2 18 5 5" xfId="35432" xr:uid="{00000000-0005-0000-0000-0000688A0000}"/>
    <cellStyle name="Normal 5 17 2 18 5 6" xfId="35433" xr:uid="{00000000-0005-0000-0000-0000698A0000}"/>
    <cellStyle name="Normal 5 17 2 18 5 7" xfId="35434" xr:uid="{00000000-0005-0000-0000-00006A8A0000}"/>
    <cellStyle name="Normal 5 17 2 18 5 8" xfId="35435" xr:uid="{00000000-0005-0000-0000-00006B8A0000}"/>
    <cellStyle name="Normal 5 17 2 18 5 9" xfId="35436" xr:uid="{00000000-0005-0000-0000-00006C8A0000}"/>
    <cellStyle name="Normal 5 17 2 18 6" xfId="35437" xr:uid="{00000000-0005-0000-0000-00006D8A0000}"/>
    <cellStyle name="Normal 5 17 2 18 7" xfId="35438" xr:uid="{00000000-0005-0000-0000-00006E8A0000}"/>
    <cellStyle name="Normal 5 17 2 18 8" xfId="35439" xr:uid="{00000000-0005-0000-0000-00006F8A0000}"/>
    <cellStyle name="Normal 5 17 2 18 9" xfId="35440" xr:uid="{00000000-0005-0000-0000-0000708A0000}"/>
    <cellStyle name="Normal 5 17 2 19" xfId="35441" xr:uid="{00000000-0005-0000-0000-0000718A0000}"/>
    <cellStyle name="Normal 5 17 2 19 10" xfId="35442" xr:uid="{00000000-0005-0000-0000-0000728A0000}"/>
    <cellStyle name="Normal 5 17 2 19 11" xfId="35443" xr:uid="{00000000-0005-0000-0000-0000738A0000}"/>
    <cellStyle name="Normal 5 17 2 19 12" xfId="35444" xr:uid="{00000000-0005-0000-0000-0000748A0000}"/>
    <cellStyle name="Normal 5 17 2 19 13" xfId="35445" xr:uid="{00000000-0005-0000-0000-0000758A0000}"/>
    <cellStyle name="Normal 5 17 2 19 14" xfId="35446" xr:uid="{00000000-0005-0000-0000-0000768A0000}"/>
    <cellStyle name="Normal 5 17 2 19 2" xfId="35447" xr:uid="{00000000-0005-0000-0000-0000778A0000}"/>
    <cellStyle name="Normal 5 17 2 19 2 10" xfId="35448" xr:uid="{00000000-0005-0000-0000-0000788A0000}"/>
    <cellStyle name="Normal 5 17 2 19 2 2" xfId="35449" xr:uid="{00000000-0005-0000-0000-0000798A0000}"/>
    <cellStyle name="Normal 5 17 2 19 2 3" xfId="35450" xr:uid="{00000000-0005-0000-0000-00007A8A0000}"/>
    <cellStyle name="Normal 5 17 2 19 2 4" xfId="35451" xr:uid="{00000000-0005-0000-0000-00007B8A0000}"/>
    <cellStyle name="Normal 5 17 2 19 2 5" xfId="35452" xr:uid="{00000000-0005-0000-0000-00007C8A0000}"/>
    <cellStyle name="Normal 5 17 2 19 2 6" xfId="35453" xr:uid="{00000000-0005-0000-0000-00007D8A0000}"/>
    <cellStyle name="Normal 5 17 2 19 2 7" xfId="35454" xr:uid="{00000000-0005-0000-0000-00007E8A0000}"/>
    <cellStyle name="Normal 5 17 2 19 2 8" xfId="35455" xr:uid="{00000000-0005-0000-0000-00007F8A0000}"/>
    <cellStyle name="Normal 5 17 2 19 2 9" xfId="35456" xr:uid="{00000000-0005-0000-0000-0000808A0000}"/>
    <cellStyle name="Normal 5 17 2 19 3" xfId="35457" xr:uid="{00000000-0005-0000-0000-0000818A0000}"/>
    <cellStyle name="Normal 5 17 2 19 3 10" xfId="35458" xr:uid="{00000000-0005-0000-0000-0000828A0000}"/>
    <cellStyle name="Normal 5 17 2 19 3 2" xfId="35459" xr:uid="{00000000-0005-0000-0000-0000838A0000}"/>
    <cellStyle name="Normal 5 17 2 19 3 3" xfId="35460" xr:uid="{00000000-0005-0000-0000-0000848A0000}"/>
    <cellStyle name="Normal 5 17 2 19 3 4" xfId="35461" xr:uid="{00000000-0005-0000-0000-0000858A0000}"/>
    <cellStyle name="Normal 5 17 2 19 3 5" xfId="35462" xr:uid="{00000000-0005-0000-0000-0000868A0000}"/>
    <cellStyle name="Normal 5 17 2 19 3 6" xfId="35463" xr:uid="{00000000-0005-0000-0000-0000878A0000}"/>
    <cellStyle name="Normal 5 17 2 19 3 7" xfId="35464" xr:uid="{00000000-0005-0000-0000-0000888A0000}"/>
    <cellStyle name="Normal 5 17 2 19 3 8" xfId="35465" xr:uid="{00000000-0005-0000-0000-0000898A0000}"/>
    <cellStyle name="Normal 5 17 2 19 3 9" xfId="35466" xr:uid="{00000000-0005-0000-0000-00008A8A0000}"/>
    <cellStyle name="Normal 5 17 2 19 4" xfId="35467" xr:uid="{00000000-0005-0000-0000-00008B8A0000}"/>
    <cellStyle name="Normal 5 17 2 19 4 10" xfId="35468" xr:uid="{00000000-0005-0000-0000-00008C8A0000}"/>
    <cellStyle name="Normal 5 17 2 19 4 2" xfId="35469" xr:uid="{00000000-0005-0000-0000-00008D8A0000}"/>
    <cellStyle name="Normal 5 17 2 19 4 3" xfId="35470" xr:uid="{00000000-0005-0000-0000-00008E8A0000}"/>
    <cellStyle name="Normal 5 17 2 19 4 4" xfId="35471" xr:uid="{00000000-0005-0000-0000-00008F8A0000}"/>
    <cellStyle name="Normal 5 17 2 19 4 5" xfId="35472" xr:uid="{00000000-0005-0000-0000-0000908A0000}"/>
    <cellStyle name="Normal 5 17 2 19 4 6" xfId="35473" xr:uid="{00000000-0005-0000-0000-0000918A0000}"/>
    <cellStyle name="Normal 5 17 2 19 4 7" xfId="35474" xr:uid="{00000000-0005-0000-0000-0000928A0000}"/>
    <cellStyle name="Normal 5 17 2 19 4 8" xfId="35475" xr:uid="{00000000-0005-0000-0000-0000938A0000}"/>
    <cellStyle name="Normal 5 17 2 19 4 9" xfId="35476" xr:uid="{00000000-0005-0000-0000-0000948A0000}"/>
    <cellStyle name="Normal 5 17 2 19 5" xfId="35477" xr:uid="{00000000-0005-0000-0000-0000958A0000}"/>
    <cellStyle name="Normal 5 17 2 19 5 10" xfId="35478" xr:uid="{00000000-0005-0000-0000-0000968A0000}"/>
    <cellStyle name="Normal 5 17 2 19 5 2" xfId="35479" xr:uid="{00000000-0005-0000-0000-0000978A0000}"/>
    <cellStyle name="Normal 5 17 2 19 5 3" xfId="35480" xr:uid="{00000000-0005-0000-0000-0000988A0000}"/>
    <cellStyle name="Normal 5 17 2 19 5 4" xfId="35481" xr:uid="{00000000-0005-0000-0000-0000998A0000}"/>
    <cellStyle name="Normal 5 17 2 19 5 5" xfId="35482" xr:uid="{00000000-0005-0000-0000-00009A8A0000}"/>
    <cellStyle name="Normal 5 17 2 19 5 6" xfId="35483" xr:uid="{00000000-0005-0000-0000-00009B8A0000}"/>
    <cellStyle name="Normal 5 17 2 19 5 7" xfId="35484" xr:uid="{00000000-0005-0000-0000-00009C8A0000}"/>
    <cellStyle name="Normal 5 17 2 19 5 8" xfId="35485" xr:uid="{00000000-0005-0000-0000-00009D8A0000}"/>
    <cellStyle name="Normal 5 17 2 19 5 9" xfId="35486" xr:uid="{00000000-0005-0000-0000-00009E8A0000}"/>
    <cellStyle name="Normal 5 17 2 19 6" xfId="35487" xr:uid="{00000000-0005-0000-0000-00009F8A0000}"/>
    <cellStyle name="Normal 5 17 2 19 7" xfId="35488" xr:uid="{00000000-0005-0000-0000-0000A08A0000}"/>
    <cellStyle name="Normal 5 17 2 19 8" xfId="35489" xr:uid="{00000000-0005-0000-0000-0000A18A0000}"/>
    <cellStyle name="Normal 5 17 2 19 9" xfId="35490" xr:uid="{00000000-0005-0000-0000-0000A28A0000}"/>
    <cellStyle name="Normal 5 17 2 2" xfId="35491" xr:uid="{00000000-0005-0000-0000-0000A38A0000}"/>
    <cellStyle name="Normal 5 17 2 2 10" xfId="35492" xr:uid="{00000000-0005-0000-0000-0000A48A0000}"/>
    <cellStyle name="Normal 5 17 2 2 11" xfId="35493" xr:uid="{00000000-0005-0000-0000-0000A58A0000}"/>
    <cellStyle name="Normal 5 17 2 2 12" xfId="35494" xr:uid="{00000000-0005-0000-0000-0000A68A0000}"/>
    <cellStyle name="Normal 5 17 2 2 13" xfId="35495" xr:uid="{00000000-0005-0000-0000-0000A78A0000}"/>
    <cellStyle name="Normal 5 17 2 2 14" xfId="35496" xr:uid="{00000000-0005-0000-0000-0000A88A0000}"/>
    <cellStyle name="Normal 5 17 2 2 15" xfId="35497" xr:uid="{00000000-0005-0000-0000-0000A98A0000}"/>
    <cellStyle name="Normal 5 17 2 2 16" xfId="35498" xr:uid="{00000000-0005-0000-0000-0000AA8A0000}"/>
    <cellStyle name="Normal 5 17 2 2 2" xfId="35499" xr:uid="{00000000-0005-0000-0000-0000AB8A0000}"/>
    <cellStyle name="Normal 5 17 2 2 2 10" xfId="35500" xr:uid="{00000000-0005-0000-0000-0000AC8A0000}"/>
    <cellStyle name="Normal 5 17 2 2 2 2" xfId="35501" xr:uid="{00000000-0005-0000-0000-0000AD8A0000}"/>
    <cellStyle name="Normal 5 17 2 2 2 3" xfId="35502" xr:uid="{00000000-0005-0000-0000-0000AE8A0000}"/>
    <cellStyle name="Normal 5 17 2 2 2 4" xfId="35503" xr:uid="{00000000-0005-0000-0000-0000AF8A0000}"/>
    <cellStyle name="Normal 5 17 2 2 2 5" xfId="35504" xr:uid="{00000000-0005-0000-0000-0000B08A0000}"/>
    <cellStyle name="Normal 5 17 2 2 2 6" xfId="35505" xr:uid="{00000000-0005-0000-0000-0000B18A0000}"/>
    <cellStyle name="Normal 5 17 2 2 2 7" xfId="35506" xr:uid="{00000000-0005-0000-0000-0000B28A0000}"/>
    <cellStyle name="Normal 5 17 2 2 2 8" xfId="35507" xr:uid="{00000000-0005-0000-0000-0000B38A0000}"/>
    <cellStyle name="Normal 5 17 2 2 2 9" xfId="35508" xr:uid="{00000000-0005-0000-0000-0000B48A0000}"/>
    <cellStyle name="Normal 5 17 2 2 3" xfId="35509" xr:uid="{00000000-0005-0000-0000-0000B58A0000}"/>
    <cellStyle name="Normal 5 17 2 2 3 10" xfId="35510" xr:uid="{00000000-0005-0000-0000-0000B68A0000}"/>
    <cellStyle name="Normal 5 17 2 2 3 2" xfId="35511" xr:uid="{00000000-0005-0000-0000-0000B78A0000}"/>
    <cellStyle name="Normal 5 17 2 2 3 3" xfId="35512" xr:uid="{00000000-0005-0000-0000-0000B88A0000}"/>
    <cellStyle name="Normal 5 17 2 2 3 4" xfId="35513" xr:uid="{00000000-0005-0000-0000-0000B98A0000}"/>
    <cellStyle name="Normal 5 17 2 2 3 5" xfId="35514" xr:uid="{00000000-0005-0000-0000-0000BA8A0000}"/>
    <cellStyle name="Normal 5 17 2 2 3 6" xfId="35515" xr:uid="{00000000-0005-0000-0000-0000BB8A0000}"/>
    <cellStyle name="Normal 5 17 2 2 3 7" xfId="35516" xr:uid="{00000000-0005-0000-0000-0000BC8A0000}"/>
    <cellStyle name="Normal 5 17 2 2 3 8" xfId="35517" xr:uid="{00000000-0005-0000-0000-0000BD8A0000}"/>
    <cellStyle name="Normal 5 17 2 2 3 9" xfId="35518" xr:uid="{00000000-0005-0000-0000-0000BE8A0000}"/>
    <cellStyle name="Normal 5 17 2 2 4" xfId="35519" xr:uid="{00000000-0005-0000-0000-0000BF8A0000}"/>
    <cellStyle name="Normal 5 17 2 2 4 10" xfId="35520" xr:uid="{00000000-0005-0000-0000-0000C08A0000}"/>
    <cellStyle name="Normal 5 17 2 2 4 2" xfId="35521" xr:uid="{00000000-0005-0000-0000-0000C18A0000}"/>
    <cellStyle name="Normal 5 17 2 2 4 3" xfId="35522" xr:uid="{00000000-0005-0000-0000-0000C28A0000}"/>
    <cellStyle name="Normal 5 17 2 2 4 4" xfId="35523" xr:uid="{00000000-0005-0000-0000-0000C38A0000}"/>
    <cellStyle name="Normal 5 17 2 2 4 5" xfId="35524" xr:uid="{00000000-0005-0000-0000-0000C48A0000}"/>
    <cellStyle name="Normal 5 17 2 2 4 6" xfId="35525" xr:uid="{00000000-0005-0000-0000-0000C58A0000}"/>
    <cellStyle name="Normal 5 17 2 2 4 7" xfId="35526" xr:uid="{00000000-0005-0000-0000-0000C68A0000}"/>
    <cellStyle name="Normal 5 17 2 2 4 8" xfId="35527" xr:uid="{00000000-0005-0000-0000-0000C78A0000}"/>
    <cellStyle name="Normal 5 17 2 2 4 9" xfId="35528" xr:uid="{00000000-0005-0000-0000-0000C88A0000}"/>
    <cellStyle name="Normal 5 17 2 2 5" xfId="35529" xr:uid="{00000000-0005-0000-0000-0000C98A0000}"/>
    <cellStyle name="Normal 5 17 2 2 5 10" xfId="35530" xr:uid="{00000000-0005-0000-0000-0000CA8A0000}"/>
    <cellStyle name="Normal 5 17 2 2 5 2" xfId="35531" xr:uid="{00000000-0005-0000-0000-0000CB8A0000}"/>
    <cellStyle name="Normal 5 17 2 2 5 3" xfId="35532" xr:uid="{00000000-0005-0000-0000-0000CC8A0000}"/>
    <cellStyle name="Normal 5 17 2 2 5 4" xfId="35533" xr:uid="{00000000-0005-0000-0000-0000CD8A0000}"/>
    <cellStyle name="Normal 5 17 2 2 5 5" xfId="35534" xr:uid="{00000000-0005-0000-0000-0000CE8A0000}"/>
    <cellStyle name="Normal 5 17 2 2 5 6" xfId="35535" xr:uid="{00000000-0005-0000-0000-0000CF8A0000}"/>
    <cellStyle name="Normal 5 17 2 2 5 7" xfId="35536" xr:uid="{00000000-0005-0000-0000-0000D08A0000}"/>
    <cellStyle name="Normal 5 17 2 2 5 8" xfId="35537" xr:uid="{00000000-0005-0000-0000-0000D18A0000}"/>
    <cellStyle name="Normal 5 17 2 2 5 9" xfId="35538" xr:uid="{00000000-0005-0000-0000-0000D28A0000}"/>
    <cellStyle name="Normal 5 17 2 2 6" xfId="35539" xr:uid="{00000000-0005-0000-0000-0000D38A0000}"/>
    <cellStyle name="Normal 5 17 2 2 7" xfId="35540" xr:uid="{00000000-0005-0000-0000-0000D48A0000}"/>
    <cellStyle name="Normal 5 17 2 2 8" xfId="35541" xr:uid="{00000000-0005-0000-0000-0000D58A0000}"/>
    <cellStyle name="Normal 5 17 2 2 9" xfId="35542" xr:uid="{00000000-0005-0000-0000-0000D68A0000}"/>
    <cellStyle name="Normal 5 17 2 20" xfId="35543" xr:uid="{00000000-0005-0000-0000-0000D78A0000}"/>
    <cellStyle name="Normal 5 17 2 20 10" xfId="35544" xr:uid="{00000000-0005-0000-0000-0000D88A0000}"/>
    <cellStyle name="Normal 5 17 2 20 11" xfId="35545" xr:uid="{00000000-0005-0000-0000-0000D98A0000}"/>
    <cellStyle name="Normal 5 17 2 20 12" xfId="35546" xr:uid="{00000000-0005-0000-0000-0000DA8A0000}"/>
    <cellStyle name="Normal 5 17 2 20 13" xfId="35547" xr:uid="{00000000-0005-0000-0000-0000DB8A0000}"/>
    <cellStyle name="Normal 5 17 2 20 14" xfId="35548" xr:uid="{00000000-0005-0000-0000-0000DC8A0000}"/>
    <cellStyle name="Normal 5 17 2 20 2" xfId="35549" xr:uid="{00000000-0005-0000-0000-0000DD8A0000}"/>
    <cellStyle name="Normal 5 17 2 20 2 10" xfId="35550" xr:uid="{00000000-0005-0000-0000-0000DE8A0000}"/>
    <cellStyle name="Normal 5 17 2 20 2 2" xfId="35551" xr:uid="{00000000-0005-0000-0000-0000DF8A0000}"/>
    <cellStyle name="Normal 5 17 2 20 2 3" xfId="35552" xr:uid="{00000000-0005-0000-0000-0000E08A0000}"/>
    <cellStyle name="Normal 5 17 2 20 2 4" xfId="35553" xr:uid="{00000000-0005-0000-0000-0000E18A0000}"/>
    <cellStyle name="Normal 5 17 2 20 2 5" xfId="35554" xr:uid="{00000000-0005-0000-0000-0000E28A0000}"/>
    <cellStyle name="Normal 5 17 2 20 2 6" xfId="35555" xr:uid="{00000000-0005-0000-0000-0000E38A0000}"/>
    <cellStyle name="Normal 5 17 2 20 2 7" xfId="35556" xr:uid="{00000000-0005-0000-0000-0000E48A0000}"/>
    <cellStyle name="Normal 5 17 2 20 2 8" xfId="35557" xr:uid="{00000000-0005-0000-0000-0000E58A0000}"/>
    <cellStyle name="Normal 5 17 2 20 2 9" xfId="35558" xr:uid="{00000000-0005-0000-0000-0000E68A0000}"/>
    <cellStyle name="Normal 5 17 2 20 3" xfId="35559" xr:uid="{00000000-0005-0000-0000-0000E78A0000}"/>
    <cellStyle name="Normal 5 17 2 20 3 10" xfId="35560" xr:uid="{00000000-0005-0000-0000-0000E88A0000}"/>
    <cellStyle name="Normal 5 17 2 20 3 2" xfId="35561" xr:uid="{00000000-0005-0000-0000-0000E98A0000}"/>
    <cellStyle name="Normal 5 17 2 20 3 3" xfId="35562" xr:uid="{00000000-0005-0000-0000-0000EA8A0000}"/>
    <cellStyle name="Normal 5 17 2 20 3 4" xfId="35563" xr:uid="{00000000-0005-0000-0000-0000EB8A0000}"/>
    <cellStyle name="Normal 5 17 2 20 3 5" xfId="35564" xr:uid="{00000000-0005-0000-0000-0000EC8A0000}"/>
    <cellStyle name="Normal 5 17 2 20 3 6" xfId="35565" xr:uid="{00000000-0005-0000-0000-0000ED8A0000}"/>
    <cellStyle name="Normal 5 17 2 20 3 7" xfId="35566" xr:uid="{00000000-0005-0000-0000-0000EE8A0000}"/>
    <cellStyle name="Normal 5 17 2 20 3 8" xfId="35567" xr:uid="{00000000-0005-0000-0000-0000EF8A0000}"/>
    <cellStyle name="Normal 5 17 2 20 3 9" xfId="35568" xr:uid="{00000000-0005-0000-0000-0000F08A0000}"/>
    <cellStyle name="Normal 5 17 2 20 4" xfId="35569" xr:uid="{00000000-0005-0000-0000-0000F18A0000}"/>
    <cellStyle name="Normal 5 17 2 20 4 10" xfId="35570" xr:uid="{00000000-0005-0000-0000-0000F28A0000}"/>
    <cellStyle name="Normal 5 17 2 20 4 2" xfId="35571" xr:uid="{00000000-0005-0000-0000-0000F38A0000}"/>
    <cellStyle name="Normal 5 17 2 20 4 3" xfId="35572" xr:uid="{00000000-0005-0000-0000-0000F48A0000}"/>
    <cellStyle name="Normal 5 17 2 20 4 4" xfId="35573" xr:uid="{00000000-0005-0000-0000-0000F58A0000}"/>
    <cellStyle name="Normal 5 17 2 20 4 5" xfId="35574" xr:uid="{00000000-0005-0000-0000-0000F68A0000}"/>
    <cellStyle name="Normal 5 17 2 20 4 6" xfId="35575" xr:uid="{00000000-0005-0000-0000-0000F78A0000}"/>
    <cellStyle name="Normal 5 17 2 20 4 7" xfId="35576" xr:uid="{00000000-0005-0000-0000-0000F88A0000}"/>
    <cellStyle name="Normal 5 17 2 20 4 8" xfId="35577" xr:uid="{00000000-0005-0000-0000-0000F98A0000}"/>
    <cellStyle name="Normal 5 17 2 20 4 9" xfId="35578" xr:uid="{00000000-0005-0000-0000-0000FA8A0000}"/>
    <cellStyle name="Normal 5 17 2 20 5" xfId="35579" xr:uid="{00000000-0005-0000-0000-0000FB8A0000}"/>
    <cellStyle name="Normal 5 17 2 20 5 10" xfId="35580" xr:uid="{00000000-0005-0000-0000-0000FC8A0000}"/>
    <cellStyle name="Normal 5 17 2 20 5 2" xfId="35581" xr:uid="{00000000-0005-0000-0000-0000FD8A0000}"/>
    <cellStyle name="Normal 5 17 2 20 5 3" xfId="35582" xr:uid="{00000000-0005-0000-0000-0000FE8A0000}"/>
    <cellStyle name="Normal 5 17 2 20 5 4" xfId="35583" xr:uid="{00000000-0005-0000-0000-0000FF8A0000}"/>
    <cellStyle name="Normal 5 17 2 20 5 5" xfId="35584" xr:uid="{00000000-0005-0000-0000-0000008B0000}"/>
    <cellStyle name="Normal 5 17 2 20 5 6" xfId="35585" xr:uid="{00000000-0005-0000-0000-0000018B0000}"/>
    <cellStyle name="Normal 5 17 2 20 5 7" xfId="35586" xr:uid="{00000000-0005-0000-0000-0000028B0000}"/>
    <cellStyle name="Normal 5 17 2 20 5 8" xfId="35587" xr:uid="{00000000-0005-0000-0000-0000038B0000}"/>
    <cellStyle name="Normal 5 17 2 20 5 9" xfId="35588" xr:uid="{00000000-0005-0000-0000-0000048B0000}"/>
    <cellStyle name="Normal 5 17 2 20 6" xfId="35589" xr:uid="{00000000-0005-0000-0000-0000058B0000}"/>
    <cellStyle name="Normal 5 17 2 20 7" xfId="35590" xr:uid="{00000000-0005-0000-0000-0000068B0000}"/>
    <cellStyle name="Normal 5 17 2 20 8" xfId="35591" xr:uid="{00000000-0005-0000-0000-0000078B0000}"/>
    <cellStyle name="Normal 5 17 2 20 9" xfId="35592" xr:uid="{00000000-0005-0000-0000-0000088B0000}"/>
    <cellStyle name="Normal 5 17 2 21" xfId="35593" xr:uid="{00000000-0005-0000-0000-0000098B0000}"/>
    <cellStyle name="Normal 5 17 2 21 10" xfId="35594" xr:uid="{00000000-0005-0000-0000-00000A8B0000}"/>
    <cellStyle name="Normal 5 17 2 21 11" xfId="35595" xr:uid="{00000000-0005-0000-0000-00000B8B0000}"/>
    <cellStyle name="Normal 5 17 2 21 12" xfId="35596" xr:uid="{00000000-0005-0000-0000-00000C8B0000}"/>
    <cellStyle name="Normal 5 17 2 21 13" xfId="35597" xr:uid="{00000000-0005-0000-0000-00000D8B0000}"/>
    <cellStyle name="Normal 5 17 2 21 14" xfId="35598" xr:uid="{00000000-0005-0000-0000-00000E8B0000}"/>
    <cellStyle name="Normal 5 17 2 21 2" xfId="35599" xr:uid="{00000000-0005-0000-0000-00000F8B0000}"/>
    <cellStyle name="Normal 5 17 2 21 2 10" xfId="35600" xr:uid="{00000000-0005-0000-0000-0000108B0000}"/>
    <cellStyle name="Normal 5 17 2 21 2 2" xfId="35601" xr:uid="{00000000-0005-0000-0000-0000118B0000}"/>
    <cellStyle name="Normal 5 17 2 21 2 3" xfId="35602" xr:uid="{00000000-0005-0000-0000-0000128B0000}"/>
    <cellStyle name="Normal 5 17 2 21 2 4" xfId="35603" xr:uid="{00000000-0005-0000-0000-0000138B0000}"/>
    <cellStyle name="Normal 5 17 2 21 2 5" xfId="35604" xr:uid="{00000000-0005-0000-0000-0000148B0000}"/>
    <cellStyle name="Normal 5 17 2 21 2 6" xfId="35605" xr:uid="{00000000-0005-0000-0000-0000158B0000}"/>
    <cellStyle name="Normal 5 17 2 21 2 7" xfId="35606" xr:uid="{00000000-0005-0000-0000-0000168B0000}"/>
    <cellStyle name="Normal 5 17 2 21 2 8" xfId="35607" xr:uid="{00000000-0005-0000-0000-0000178B0000}"/>
    <cellStyle name="Normal 5 17 2 21 2 9" xfId="35608" xr:uid="{00000000-0005-0000-0000-0000188B0000}"/>
    <cellStyle name="Normal 5 17 2 21 3" xfId="35609" xr:uid="{00000000-0005-0000-0000-0000198B0000}"/>
    <cellStyle name="Normal 5 17 2 21 3 10" xfId="35610" xr:uid="{00000000-0005-0000-0000-00001A8B0000}"/>
    <cellStyle name="Normal 5 17 2 21 3 2" xfId="35611" xr:uid="{00000000-0005-0000-0000-00001B8B0000}"/>
    <cellStyle name="Normal 5 17 2 21 3 3" xfId="35612" xr:uid="{00000000-0005-0000-0000-00001C8B0000}"/>
    <cellStyle name="Normal 5 17 2 21 3 4" xfId="35613" xr:uid="{00000000-0005-0000-0000-00001D8B0000}"/>
    <cellStyle name="Normal 5 17 2 21 3 5" xfId="35614" xr:uid="{00000000-0005-0000-0000-00001E8B0000}"/>
    <cellStyle name="Normal 5 17 2 21 3 6" xfId="35615" xr:uid="{00000000-0005-0000-0000-00001F8B0000}"/>
    <cellStyle name="Normal 5 17 2 21 3 7" xfId="35616" xr:uid="{00000000-0005-0000-0000-0000208B0000}"/>
    <cellStyle name="Normal 5 17 2 21 3 8" xfId="35617" xr:uid="{00000000-0005-0000-0000-0000218B0000}"/>
    <cellStyle name="Normal 5 17 2 21 3 9" xfId="35618" xr:uid="{00000000-0005-0000-0000-0000228B0000}"/>
    <cellStyle name="Normal 5 17 2 21 4" xfId="35619" xr:uid="{00000000-0005-0000-0000-0000238B0000}"/>
    <cellStyle name="Normal 5 17 2 21 4 10" xfId="35620" xr:uid="{00000000-0005-0000-0000-0000248B0000}"/>
    <cellStyle name="Normal 5 17 2 21 4 2" xfId="35621" xr:uid="{00000000-0005-0000-0000-0000258B0000}"/>
    <cellStyle name="Normal 5 17 2 21 4 3" xfId="35622" xr:uid="{00000000-0005-0000-0000-0000268B0000}"/>
    <cellStyle name="Normal 5 17 2 21 4 4" xfId="35623" xr:uid="{00000000-0005-0000-0000-0000278B0000}"/>
    <cellStyle name="Normal 5 17 2 21 4 5" xfId="35624" xr:uid="{00000000-0005-0000-0000-0000288B0000}"/>
    <cellStyle name="Normal 5 17 2 21 4 6" xfId="35625" xr:uid="{00000000-0005-0000-0000-0000298B0000}"/>
    <cellStyle name="Normal 5 17 2 21 4 7" xfId="35626" xr:uid="{00000000-0005-0000-0000-00002A8B0000}"/>
    <cellStyle name="Normal 5 17 2 21 4 8" xfId="35627" xr:uid="{00000000-0005-0000-0000-00002B8B0000}"/>
    <cellStyle name="Normal 5 17 2 21 4 9" xfId="35628" xr:uid="{00000000-0005-0000-0000-00002C8B0000}"/>
    <cellStyle name="Normal 5 17 2 21 5" xfId="35629" xr:uid="{00000000-0005-0000-0000-00002D8B0000}"/>
    <cellStyle name="Normal 5 17 2 21 5 10" xfId="35630" xr:uid="{00000000-0005-0000-0000-00002E8B0000}"/>
    <cellStyle name="Normal 5 17 2 21 5 2" xfId="35631" xr:uid="{00000000-0005-0000-0000-00002F8B0000}"/>
    <cellStyle name="Normal 5 17 2 21 5 3" xfId="35632" xr:uid="{00000000-0005-0000-0000-0000308B0000}"/>
    <cellStyle name="Normal 5 17 2 21 5 4" xfId="35633" xr:uid="{00000000-0005-0000-0000-0000318B0000}"/>
    <cellStyle name="Normal 5 17 2 21 5 5" xfId="35634" xr:uid="{00000000-0005-0000-0000-0000328B0000}"/>
    <cellStyle name="Normal 5 17 2 21 5 6" xfId="35635" xr:uid="{00000000-0005-0000-0000-0000338B0000}"/>
    <cellStyle name="Normal 5 17 2 21 5 7" xfId="35636" xr:uid="{00000000-0005-0000-0000-0000348B0000}"/>
    <cellStyle name="Normal 5 17 2 21 5 8" xfId="35637" xr:uid="{00000000-0005-0000-0000-0000358B0000}"/>
    <cellStyle name="Normal 5 17 2 21 5 9" xfId="35638" xr:uid="{00000000-0005-0000-0000-0000368B0000}"/>
    <cellStyle name="Normal 5 17 2 21 6" xfId="35639" xr:uid="{00000000-0005-0000-0000-0000378B0000}"/>
    <cellStyle name="Normal 5 17 2 21 7" xfId="35640" xr:uid="{00000000-0005-0000-0000-0000388B0000}"/>
    <cellStyle name="Normal 5 17 2 21 8" xfId="35641" xr:uid="{00000000-0005-0000-0000-0000398B0000}"/>
    <cellStyle name="Normal 5 17 2 21 9" xfId="35642" xr:uid="{00000000-0005-0000-0000-00003A8B0000}"/>
    <cellStyle name="Normal 5 17 2 22" xfId="35643" xr:uid="{00000000-0005-0000-0000-00003B8B0000}"/>
    <cellStyle name="Normal 5 17 2 22 10" xfId="35644" xr:uid="{00000000-0005-0000-0000-00003C8B0000}"/>
    <cellStyle name="Normal 5 17 2 22 11" xfId="35645" xr:uid="{00000000-0005-0000-0000-00003D8B0000}"/>
    <cellStyle name="Normal 5 17 2 22 12" xfId="35646" xr:uid="{00000000-0005-0000-0000-00003E8B0000}"/>
    <cellStyle name="Normal 5 17 2 22 13" xfId="35647" xr:uid="{00000000-0005-0000-0000-00003F8B0000}"/>
    <cellStyle name="Normal 5 17 2 22 14" xfId="35648" xr:uid="{00000000-0005-0000-0000-0000408B0000}"/>
    <cellStyle name="Normal 5 17 2 22 2" xfId="35649" xr:uid="{00000000-0005-0000-0000-0000418B0000}"/>
    <cellStyle name="Normal 5 17 2 22 2 10" xfId="35650" xr:uid="{00000000-0005-0000-0000-0000428B0000}"/>
    <cellStyle name="Normal 5 17 2 22 2 2" xfId="35651" xr:uid="{00000000-0005-0000-0000-0000438B0000}"/>
    <cellStyle name="Normal 5 17 2 22 2 3" xfId="35652" xr:uid="{00000000-0005-0000-0000-0000448B0000}"/>
    <cellStyle name="Normal 5 17 2 22 2 4" xfId="35653" xr:uid="{00000000-0005-0000-0000-0000458B0000}"/>
    <cellStyle name="Normal 5 17 2 22 2 5" xfId="35654" xr:uid="{00000000-0005-0000-0000-0000468B0000}"/>
    <cellStyle name="Normal 5 17 2 22 2 6" xfId="35655" xr:uid="{00000000-0005-0000-0000-0000478B0000}"/>
    <cellStyle name="Normal 5 17 2 22 2 7" xfId="35656" xr:uid="{00000000-0005-0000-0000-0000488B0000}"/>
    <cellStyle name="Normal 5 17 2 22 2 8" xfId="35657" xr:uid="{00000000-0005-0000-0000-0000498B0000}"/>
    <cellStyle name="Normal 5 17 2 22 2 9" xfId="35658" xr:uid="{00000000-0005-0000-0000-00004A8B0000}"/>
    <cellStyle name="Normal 5 17 2 22 3" xfId="35659" xr:uid="{00000000-0005-0000-0000-00004B8B0000}"/>
    <cellStyle name="Normal 5 17 2 22 3 10" xfId="35660" xr:uid="{00000000-0005-0000-0000-00004C8B0000}"/>
    <cellStyle name="Normal 5 17 2 22 3 2" xfId="35661" xr:uid="{00000000-0005-0000-0000-00004D8B0000}"/>
    <cellStyle name="Normal 5 17 2 22 3 3" xfId="35662" xr:uid="{00000000-0005-0000-0000-00004E8B0000}"/>
    <cellStyle name="Normal 5 17 2 22 3 4" xfId="35663" xr:uid="{00000000-0005-0000-0000-00004F8B0000}"/>
    <cellStyle name="Normal 5 17 2 22 3 5" xfId="35664" xr:uid="{00000000-0005-0000-0000-0000508B0000}"/>
    <cellStyle name="Normal 5 17 2 22 3 6" xfId="35665" xr:uid="{00000000-0005-0000-0000-0000518B0000}"/>
    <cellStyle name="Normal 5 17 2 22 3 7" xfId="35666" xr:uid="{00000000-0005-0000-0000-0000528B0000}"/>
    <cellStyle name="Normal 5 17 2 22 3 8" xfId="35667" xr:uid="{00000000-0005-0000-0000-0000538B0000}"/>
    <cellStyle name="Normal 5 17 2 22 3 9" xfId="35668" xr:uid="{00000000-0005-0000-0000-0000548B0000}"/>
    <cellStyle name="Normal 5 17 2 22 4" xfId="35669" xr:uid="{00000000-0005-0000-0000-0000558B0000}"/>
    <cellStyle name="Normal 5 17 2 22 4 10" xfId="35670" xr:uid="{00000000-0005-0000-0000-0000568B0000}"/>
    <cellStyle name="Normal 5 17 2 22 4 2" xfId="35671" xr:uid="{00000000-0005-0000-0000-0000578B0000}"/>
    <cellStyle name="Normal 5 17 2 22 4 3" xfId="35672" xr:uid="{00000000-0005-0000-0000-0000588B0000}"/>
    <cellStyle name="Normal 5 17 2 22 4 4" xfId="35673" xr:uid="{00000000-0005-0000-0000-0000598B0000}"/>
    <cellStyle name="Normal 5 17 2 22 4 5" xfId="35674" xr:uid="{00000000-0005-0000-0000-00005A8B0000}"/>
    <cellStyle name="Normal 5 17 2 22 4 6" xfId="35675" xr:uid="{00000000-0005-0000-0000-00005B8B0000}"/>
    <cellStyle name="Normal 5 17 2 22 4 7" xfId="35676" xr:uid="{00000000-0005-0000-0000-00005C8B0000}"/>
    <cellStyle name="Normal 5 17 2 22 4 8" xfId="35677" xr:uid="{00000000-0005-0000-0000-00005D8B0000}"/>
    <cellStyle name="Normal 5 17 2 22 4 9" xfId="35678" xr:uid="{00000000-0005-0000-0000-00005E8B0000}"/>
    <cellStyle name="Normal 5 17 2 22 5" xfId="35679" xr:uid="{00000000-0005-0000-0000-00005F8B0000}"/>
    <cellStyle name="Normal 5 17 2 22 5 10" xfId="35680" xr:uid="{00000000-0005-0000-0000-0000608B0000}"/>
    <cellStyle name="Normal 5 17 2 22 5 2" xfId="35681" xr:uid="{00000000-0005-0000-0000-0000618B0000}"/>
    <cellStyle name="Normal 5 17 2 22 5 3" xfId="35682" xr:uid="{00000000-0005-0000-0000-0000628B0000}"/>
    <cellStyle name="Normal 5 17 2 22 5 4" xfId="35683" xr:uid="{00000000-0005-0000-0000-0000638B0000}"/>
    <cellStyle name="Normal 5 17 2 22 5 5" xfId="35684" xr:uid="{00000000-0005-0000-0000-0000648B0000}"/>
    <cellStyle name="Normal 5 17 2 22 5 6" xfId="35685" xr:uid="{00000000-0005-0000-0000-0000658B0000}"/>
    <cellStyle name="Normal 5 17 2 22 5 7" xfId="35686" xr:uid="{00000000-0005-0000-0000-0000668B0000}"/>
    <cellStyle name="Normal 5 17 2 22 5 8" xfId="35687" xr:uid="{00000000-0005-0000-0000-0000678B0000}"/>
    <cellStyle name="Normal 5 17 2 22 5 9" xfId="35688" xr:uid="{00000000-0005-0000-0000-0000688B0000}"/>
    <cellStyle name="Normal 5 17 2 22 6" xfId="35689" xr:uid="{00000000-0005-0000-0000-0000698B0000}"/>
    <cellStyle name="Normal 5 17 2 22 7" xfId="35690" xr:uid="{00000000-0005-0000-0000-00006A8B0000}"/>
    <cellStyle name="Normal 5 17 2 22 8" xfId="35691" xr:uid="{00000000-0005-0000-0000-00006B8B0000}"/>
    <cellStyle name="Normal 5 17 2 22 9" xfId="35692" xr:uid="{00000000-0005-0000-0000-00006C8B0000}"/>
    <cellStyle name="Normal 5 17 2 23" xfId="35693" xr:uid="{00000000-0005-0000-0000-00006D8B0000}"/>
    <cellStyle name="Normal 5 17 2 23 10" xfId="35694" xr:uid="{00000000-0005-0000-0000-00006E8B0000}"/>
    <cellStyle name="Normal 5 17 2 23 11" xfId="35695" xr:uid="{00000000-0005-0000-0000-00006F8B0000}"/>
    <cellStyle name="Normal 5 17 2 23 12" xfId="35696" xr:uid="{00000000-0005-0000-0000-0000708B0000}"/>
    <cellStyle name="Normal 5 17 2 23 13" xfId="35697" xr:uid="{00000000-0005-0000-0000-0000718B0000}"/>
    <cellStyle name="Normal 5 17 2 23 14" xfId="35698" xr:uid="{00000000-0005-0000-0000-0000728B0000}"/>
    <cellStyle name="Normal 5 17 2 23 2" xfId="35699" xr:uid="{00000000-0005-0000-0000-0000738B0000}"/>
    <cellStyle name="Normal 5 17 2 23 2 10" xfId="35700" xr:uid="{00000000-0005-0000-0000-0000748B0000}"/>
    <cellStyle name="Normal 5 17 2 23 2 2" xfId="35701" xr:uid="{00000000-0005-0000-0000-0000758B0000}"/>
    <cellStyle name="Normal 5 17 2 23 2 3" xfId="35702" xr:uid="{00000000-0005-0000-0000-0000768B0000}"/>
    <cellStyle name="Normal 5 17 2 23 2 4" xfId="35703" xr:uid="{00000000-0005-0000-0000-0000778B0000}"/>
    <cellStyle name="Normal 5 17 2 23 2 5" xfId="35704" xr:uid="{00000000-0005-0000-0000-0000788B0000}"/>
    <cellStyle name="Normal 5 17 2 23 2 6" xfId="35705" xr:uid="{00000000-0005-0000-0000-0000798B0000}"/>
    <cellStyle name="Normal 5 17 2 23 2 7" xfId="35706" xr:uid="{00000000-0005-0000-0000-00007A8B0000}"/>
    <cellStyle name="Normal 5 17 2 23 2 8" xfId="35707" xr:uid="{00000000-0005-0000-0000-00007B8B0000}"/>
    <cellStyle name="Normal 5 17 2 23 2 9" xfId="35708" xr:uid="{00000000-0005-0000-0000-00007C8B0000}"/>
    <cellStyle name="Normal 5 17 2 23 3" xfId="35709" xr:uid="{00000000-0005-0000-0000-00007D8B0000}"/>
    <cellStyle name="Normal 5 17 2 23 3 10" xfId="35710" xr:uid="{00000000-0005-0000-0000-00007E8B0000}"/>
    <cellStyle name="Normal 5 17 2 23 3 2" xfId="35711" xr:uid="{00000000-0005-0000-0000-00007F8B0000}"/>
    <cellStyle name="Normal 5 17 2 23 3 3" xfId="35712" xr:uid="{00000000-0005-0000-0000-0000808B0000}"/>
    <cellStyle name="Normal 5 17 2 23 3 4" xfId="35713" xr:uid="{00000000-0005-0000-0000-0000818B0000}"/>
    <cellStyle name="Normal 5 17 2 23 3 5" xfId="35714" xr:uid="{00000000-0005-0000-0000-0000828B0000}"/>
    <cellStyle name="Normal 5 17 2 23 3 6" xfId="35715" xr:uid="{00000000-0005-0000-0000-0000838B0000}"/>
    <cellStyle name="Normal 5 17 2 23 3 7" xfId="35716" xr:uid="{00000000-0005-0000-0000-0000848B0000}"/>
    <cellStyle name="Normal 5 17 2 23 3 8" xfId="35717" xr:uid="{00000000-0005-0000-0000-0000858B0000}"/>
    <cellStyle name="Normal 5 17 2 23 3 9" xfId="35718" xr:uid="{00000000-0005-0000-0000-0000868B0000}"/>
    <cellStyle name="Normal 5 17 2 23 4" xfId="35719" xr:uid="{00000000-0005-0000-0000-0000878B0000}"/>
    <cellStyle name="Normal 5 17 2 23 4 10" xfId="35720" xr:uid="{00000000-0005-0000-0000-0000888B0000}"/>
    <cellStyle name="Normal 5 17 2 23 4 2" xfId="35721" xr:uid="{00000000-0005-0000-0000-0000898B0000}"/>
    <cellStyle name="Normal 5 17 2 23 4 3" xfId="35722" xr:uid="{00000000-0005-0000-0000-00008A8B0000}"/>
    <cellStyle name="Normal 5 17 2 23 4 4" xfId="35723" xr:uid="{00000000-0005-0000-0000-00008B8B0000}"/>
    <cellStyle name="Normal 5 17 2 23 4 5" xfId="35724" xr:uid="{00000000-0005-0000-0000-00008C8B0000}"/>
    <cellStyle name="Normal 5 17 2 23 4 6" xfId="35725" xr:uid="{00000000-0005-0000-0000-00008D8B0000}"/>
    <cellStyle name="Normal 5 17 2 23 4 7" xfId="35726" xr:uid="{00000000-0005-0000-0000-00008E8B0000}"/>
    <cellStyle name="Normal 5 17 2 23 4 8" xfId="35727" xr:uid="{00000000-0005-0000-0000-00008F8B0000}"/>
    <cellStyle name="Normal 5 17 2 23 4 9" xfId="35728" xr:uid="{00000000-0005-0000-0000-0000908B0000}"/>
    <cellStyle name="Normal 5 17 2 23 5" xfId="35729" xr:uid="{00000000-0005-0000-0000-0000918B0000}"/>
    <cellStyle name="Normal 5 17 2 23 5 10" xfId="35730" xr:uid="{00000000-0005-0000-0000-0000928B0000}"/>
    <cellStyle name="Normal 5 17 2 23 5 2" xfId="35731" xr:uid="{00000000-0005-0000-0000-0000938B0000}"/>
    <cellStyle name="Normal 5 17 2 23 5 3" xfId="35732" xr:uid="{00000000-0005-0000-0000-0000948B0000}"/>
    <cellStyle name="Normal 5 17 2 23 5 4" xfId="35733" xr:uid="{00000000-0005-0000-0000-0000958B0000}"/>
    <cellStyle name="Normal 5 17 2 23 5 5" xfId="35734" xr:uid="{00000000-0005-0000-0000-0000968B0000}"/>
    <cellStyle name="Normal 5 17 2 23 5 6" xfId="35735" xr:uid="{00000000-0005-0000-0000-0000978B0000}"/>
    <cellStyle name="Normal 5 17 2 23 5 7" xfId="35736" xr:uid="{00000000-0005-0000-0000-0000988B0000}"/>
    <cellStyle name="Normal 5 17 2 23 5 8" xfId="35737" xr:uid="{00000000-0005-0000-0000-0000998B0000}"/>
    <cellStyle name="Normal 5 17 2 23 5 9" xfId="35738" xr:uid="{00000000-0005-0000-0000-00009A8B0000}"/>
    <cellStyle name="Normal 5 17 2 23 6" xfId="35739" xr:uid="{00000000-0005-0000-0000-00009B8B0000}"/>
    <cellStyle name="Normal 5 17 2 23 7" xfId="35740" xr:uid="{00000000-0005-0000-0000-00009C8B0000}"/>
    <cellStyle name="Normal 5 17 2 23 8" xfId="35741" xr:uid="{00000000-0005-0000-0000-00009D8B0000}"/>
    <cellStyle name="Normal 5 17 2 23 9" xfId="35742" xr:uid="{00000000-0005-0000-0000-00009E8B0000}"/>
    <cellStyle name="Normal 5 17 2 24" xfId="35743" xr:uid="{00000000-0005-0000-0000-00009F8B0000}"/>
    <cellStyle name="Normal 5 17 2 24 10" xfId="35744" xr:uid="{00000000-0005-0000-0000-0000A08B0000}"/>
    <cellStyle name="Normal 5 17 2 24 11" xfId="35745" xr:uid="{00000000-0005-0000-0000-0000A18B0000}"/>
    <cellStyle name="Normal 5 17 2 24 12" xfId="35746" xr:uid="{00000000-0005-0000-0000-0000A28B0000}"/>
    <cellStyle name="Normal 5 17 2 24 13" xfId="35747" xr:uid="{00000000-0005-0000-0000-0000A38B0000}"/>
    <cellStyle name="Normal 5 17 2 24 14" xfId="35748" xr:uid="{00000000-0005-0000-0000-0000A48B0000}"/>
    <cellStyle name="Normal 5 17 2 24 2" xfId="35749" xr:uid="{00000000-0005-0000-0000-0000A58B0000}"/>
    <cellStyle name="Normal 5 17 2 24 2 10" xfId="35750" xr:uid="{00000000-0005-0000-0000-0000A68B0000}"/>
    <cellStyle name="Normal 5 17 2 24 2 2" xfId="35751" xr:uid="{00000000-0005-0000-0000-0000A78B0000}"/>
    <cellStyle name="Normal 5 17 2 24 2 3" xfId="35752" xr:uid="{00000000-0005-0000-0000-0000A88B0000}"/>
    <cellStyle name="Normal 5 17 2 24 2 4" xfId="35753" xr:uid="{00000000-0005-0000-0000-0000A98B0000}"/>
    <cellStyle name="Normal 5 17 2 24 2 5" xfId="35754" xr:uid="{00000000-0005-0000-0000-0000AA8B0000}"/>
    <cellStyle name="Normal 5 17 2 24 2 6" xfId="35755" xr:uid="{00000000-0005-0000-0000-0000AB8B0000}"/>
    <cellStyle name="Normal 5 17 2 24 2 7" xfId="35756" xr:uid="{00000000-0005-0000-0000-0000AC8B0000}"/>
    <cellStyle name="Normal 5 17 2 24 2 8" xfId="35757" xr:uid="{00000000-0005-0000-0000-0000AD8B0000}"/>
    <cellStyle name="Normal 5 17 2 24 2 9" xfId="35758" xr:uid="{00000000-0005-0000-0000-0000AE8B0000}"/>
    <cellStyle name="Normal 5 17 2 24 3" xfId="35759" xr:uid="{00000000-0005-0000-0000-0000AF8B0000}"/>
    <cellStyle name="Normal 5 17 2 24 3 10" xfId="35760" xr:uid="{00000000-0005-0000-0000-0000B08B0000}"/>
    <cellStyle name="Normal 5 17 2 24 3 2" xfId="35761" xr:uid="{00000000-0005-0000-0000-0000B18B0000}"/>
    <cellStyle name="Normal 5 17 2 24 3 3" xfId="35762" xr:uid="{00000000-0005-0000-0000-0000B28B0000}"/>
    <cellStyle name="Normal 5 17 2 24 3 4" xfId="35763" xr:uid="{00000000-0005-0000-0000-0000B38B0000}"/>
    <cellStyle name="Normal 5 17 2 24 3 5" xfId="35764" xr:uid="{00000000-0005-0000-0000-0000B48B0000}"/>
    <cellStyle name="Normal 5 17 2 24 3 6" xfId="35765" xr:uid="{00000000-0005-0000-0000-0000B58B0000}"/>
    <cellStyle name="Normal 5 17 2 24 3 7" xfId="35766" xr:uid="{00000000-0005-0000-0000-0000B68B0000}"/>
    <cellStyle name="Normal 5 17 2 24 3 8" xfId="35767" xr:uid="{00000000-0005-0000-0000-0000B78B0000}"/>
    <cellStyle name="Normal 5 17 2 24 3 9" xfId="35768" xr:uid="{00000000-0005-0000-0000-0000B88B0000}"/>
    <cellStyle name="Normal 5 17 2 24 4" xfId="35769" xr:uid="{00000000-0005-0000-0000-0000B98B0000}"/>
    <cellStyle name="Normal 5 17 2 24 4 10" xfId="35770" xr:uid="{00000000-0005-0000-0000-0000BA8B0000}"/>
    <cellStyle name="Normal 5 17 2 24 4 2" xfId="35771" xr:uid="{00000000-0005-0000-0000-0000BB8B0000}"/>
    <cellStyle name="Normal 5 17 2 24 4 3" xfId="35772" xr:uid="{00000000-0005-0000-0000-0000BC8B0000}"/>
    <cellStyle name="Normal 5 17 2 24 4 4" xfId="35773" xr:uid="{00000000-0005-0000-0000-0000BD8B0000}"/>
    <cellStyle name="Normal 5 17 2 24 4 5" xfId="35774" xr:uid="{00000000-0005-0000-0000-0000BE8B0000}"/>
    <cellStyle name="Normal 5 17 2 24 4 6" xfId="35775" xr:uid="{00000000-0005-0000-0000-0000BF8B0000}"/>
    <cellStyle name="Normal 5 17 2 24 4 7" xfId="35776" xr:uid="{00000000-0005-0000-0000-0000C08B0000}"/>
    <cellStyle name="Normal 5 17 2 24 4 8" xfId="35777" xr:uid="{00000000-0005-0000-0000-0000C18B0000}"/>
    <cellStyle name="Normal 5 17 2 24 4 9" xfId="35778" xr:uid="{00000000-0005-0000-0000-0000C28B0000}"/>
    <cellStyle name="Normal 5 17 2 24 5" xfId="35779" xr:uid="{00000000-0005-0000-0000-0000C38B0000}"/>
    <cellStyle name="Normal 5 17 2 24 5 10" xfId="35780" xr:uid="{00000000-0005-0000-0000-0000C48B0000}"/>
    <cellStyle name="Normal 5 17 2 24 5 2" xfId="35781" xr:uid="{00000000-0005-0000-0000-0000C58B0000}"/>
    <cellStyle name="Normal 5 17 2 24 5 3" xfId="35782" xr:uid="{00000000-0005-0000-0000-0000C68B0000}"/>
    <cellStyle name="Normal 5 17 2 24 5 4" xfId="35783" xr:uid="{00000000-0005-0000-0000-0000C78B0000}"/>
    <cellStyle name="Normal 5 17 2 24 5 5" xfId="35784" xr:uid="{00000000-0005-0000-0000-0000C88B0000}"/>
    <cellStyle name="Normal 5 17 2 24 5 6" xfId="35785" xr:uid="{00000000-0005-0000-0000-0000C98B0000}"/>
    <cellStyle name="Normal 5 17 2 24 5 7" xfId="35786" xr:uid="{00000000-0005-0000-0000-0000CA8B0000}"/>
    <cellStyle name="Normal 5 17 2 24 5 8" xfId="35787" xr:uid="{00000000-0005-0000-0000-0000CB8B0000}"/>
    <cellStyle name="Normal 5 17 2 24 5 9" xfId="35788" xr:uid="{00000000-0005-0000-0000-0000CC8B0000}"/>
    <cellStyle name="Normal 5 17 2 24 6" xfId="35789" xr:uid="{00000000-0005-0000-0000-0000CD8B0000}"/>
    <cellStyle name="Normal 5 17 2 24 7" xfId="35790" xr:uid="{00000000-0005-0000-0000-0000CE8B0000}"/>
    <cellStyle name="Normal 5 17 2 24 8" xfId="35791" xr:uid="{00000000-0005-0000-0000-0000CF8B0000}"/>
    <cellStyle name="Normal 5 17 2 24 9" xfId="35792" xr:uid="{00000000-0005-0000-0000-0000D08B0000}"/>
    <cellStyle name="Normal 5 17 2 25" xfId="35793" xr:uid="{00000000-0005-0000-0000-0000D18B0000}"/>
    <cellStyle name="Normal 5 17 2 25 10" xfId="35794" xr:uid="{00000000-0005-0000-0000-0000D28B0000}"/>
    <cellStyle name="Normal 5 17 2 25 11" xfId="35795" xr:uid="{00000000-0005-0000-0000-0000D38B0000}"/>
    <cellStyle name="Normal 5 17 2 25 12" xfId="35796" xr:uid="{00000000-0005-0000-0000-0000D48B0000}"/>
    <cellStyle name="Normal 5 17 2 25 13" xfId="35797" xr:uid="{00000000-0005-0000-0000-0000D58B0000}"/>
    <cellStyle name="Normal 5 17 2 25 14" xfId="35798" xr:uid="{00000000-0005-0000-0000-0000D68B0000}"/>
    <cellStyle name="Normal 5 17 2 25 2" xfId="35799" xr:uid="{00000000-0005-0000-0000-0000D78B0000}"/>
    <cellStyle name="Normal 5 17 2 25 2 10" xfId="35800" xr:uid="{00000000-0005-0000-0000-0000D88B0000}"/>
    <cellStyle name="Normal 5 17 2 25 2 2" xfId="35801" xr:uid="{00000000-0005-0000-0000-0000D98B0000}"/>
    <cellStyle name="Normal 5 17 2 25 2 3" xfId="35802" xr:uid="{00000000-0005-0000-0000-0000DA8B0000}"/>
    <cellStyle name="Normal 5 17 2 25 2 4" xfId="35803" xr:uid="{00000000-0005-0000-0000-0000DB8B0000}"/>
    <cellStyle name="Normal 5 17 2 25 2 5" xfId="35804" xr:uid="{00000000-0005-0000-0000-0000DC8B0000}"/>
    <cellStyle name="Normal 5 17 2 25 2 6" xfId="35805" xr:uid="{00000000-0005-0000-0000-0000DD8B0000}"/>
    <cellStyle name="Normal 5 17 2 25 2 7" xfId="35806" xr:uid="{00000000-0005-0000-0000-0000DE8B0000}"/>
    <cellStyle name="Normal 5 17 2 25 2 8" xfId="35807" xr:uid="{00000000-0005-0000-0000-0000DF8B0000}"/>
    <cellStyle name="Normal 5 17 2 25 2 9" xfId="35808" xr:uid="{00000000-0005-0000-0000-0000E08B0000}"/>
    <cellStyle name="Normal 5 17 2 25 3" xfId="35809" xr:uid="{00000000-0005-0000-0000-0000E18B0000}"/>
    <cellStyle name="Normal 5 17 2 25 3 10" xfId="35810" xr:uid="{00000000-0005-0000-0000-0000E28B0000}"/>
    <cellStyle name="Normal 5 17 2 25 3 2" xfId="35811" xr:uid="{00000000-0005-0000-0000-0000E38B0000}"/>
    <cellStyle name="Normal 5 17 2 25 3 3" xfId="35812" xr:uid="{00000000-0005-0000-0000-0000E48B0000}"/>
    <cellStyle name="Normal 5 17 2 25 3 4" xfId="35813" xr:uid="{00000000-0005-0000-0000-0000E58B0000}"/>
    <cellStyle name="Normal 5 17 2 25 3 5" xfId="35814" xr:uid="{00000000-0005-0000-0000-0000E68B0000}"/>
    <cellStyle name="Normal 5 17 2 25 3 6" xfId="35815" xr:uid="{00000000-0005-0000-0000-0000E78B0000}"/>
    <cellStyle name="Normal 5 17 2 25 3 7" xfId="35816" xr:uid="{00000000-0005-0000-0000-0000E88B0000}"/>
    <cellStyle name="Normal 5 17 2 25 3 8" xfId="35817" xr:uid="{00000000-0005-0000-0000-0000E98B0000}"/>
    <cellStyle name="Normal 5 17 2 25 3 9" xfId="35818" xr:uid="{00000000-0005-0000-0000-0000EA8B0000}"/>
    <cellStyle name="Normal 5 17 2 25 4" xfId="35819" xr:uid="{00000000-0005-0000-0000-0000EB8B0000}"/>
    <cellStyle name="Normal 5 17 2 25 4 10" xfId="35820" xr:uid="{00000000-0005-0000-0000-0000EC8B0000}"/>
    <cellStyle name="Normal 5 17 2 25 4 2" xfId="35821" xr:uid="{00000000-0005-0000-0000-0000ED8B0000}"/>
    <cellStyle name="Normal 5 17 2 25 4 3" xfId="35822" xr:uid="{00000000-0005-0000-0000-0000EE8B0000}"/>
    <cellStyle name="Normal 5 17 2 25 4 4" xfId="35823" xr:uid="{00000000-0005-0000-0000-0000EF8B0000}"/>
    <cellStyle name="Normal 5 17 2 25 4 5" xfId="35824" xr:uid="{00000000-0005-0000-0000-0000F08B0000}"/>
    <cellStyle name="Normal 5 17 2 25 4 6" xfId="35825" xr:uid="{00000000-0005-0000-0000-0000F18B0000}"/>
    <cellStyle name="Normal 5 17 2 25 4 7" xfId="35826" xr:uid="{00000000-0005-0000-0000-0000F28B0000}"/>
    <cellStyle name="Normal 5 17 2 25 4 8" xfId="35827" xr:uid="{00000000-0005-0000-0000-0000F38B0000}"/>
    <cellStyle name="Normal 5 17 2 25 4 9" xfId="35828" xr:uid="{00000000-0005-0000-0000-0000F48B0000}"/>
    <cellStyle name="Normal 5 17 2 25 5" xfId="35829" xr:uid="{00000000-0005-0000-0000-0000F58B0000}"/>
    <cellStyle name="Normal 5 17 2 25 5 10" xfId="35830" xr:uid="{00000000-0005-0000-0000-0000F68B0000}"/>
    <cellStyle name="Normal 5 17 2 25 5 2" xfId="35831" xr:uid="{00000000-0005-0000-0000-0000F78B0000}"/>
    <cellStyle name="Normal 5 17 2 25 5 3" xfId="35832" xr:uid="{00000000-0005-0000-0000-0000F88B0000}"/>
    <cellStyle name="Normal 5 17 2 25 5 4" xfId="35833" xr:uid="{00000000-0005-0000-0000-0000F98B0000}"/>
    <cellStyle name="Normal 5 17 2 25 5 5" xfId="35834" xr:uid="{00000000-0005-0000-0000-0000FA8B0000}"/>
    <cellStyle name="Normal 5 17 2 25 5 6" xfId="35835" xr:uid="{00000000-0005-0000-0000-0000FB8B0000}"/>
    <cellStyle name="Normal 5 17 2 25 5 7" xfId="35836" xr:uid="{00000000-0005-0000-0000-0000FC8B0000}"/>
    <cellStyle name="Normal 5 17 2 25 5 8" xfId="35837" xr:uid="{00000000-0005-0000-0000-0000FD8B0000}"/>
    <cellStyle name="Normal 5 17 2 25 5 9" xfId="35838" xr:uid="{00000000-0005-0000-0000-0000FE8B0000}"/>
    <cellStyle name="Normal 5 17 2 25 6" xfId="35839" xr:uid="{00000000-0005-0000-0000-0000FF8B0000}"/>
    <cellStyle name="Normal 5 17 2 25 7" xfId="35840" xr:uid="{00000000-0005-0000-0000-0000008C0000}"/>
    <cellStyle name="Normal 5 17 2 25 8" xfId="35841" xr:uid="{00000000-0005-0000-0000-0000018C0000}"/>
    <cellStyle name="Normal 5 17 2 25 9" xfId="35842" xr:uid="{00000000-0005-0000-0000-0000028C0000}"/>
    <cellStyle name="Normal 5 17 2 26" xfId="35843" xr:uid="{00000000-0005-0000-0000-0000038C0000}"/>
    <cellStyle name="Normal 5 17 2 26 10" xfId="35844" xr:uid="{00000000-0005-0000-0000-0000048C0000}"/>
    <cellStyle name="Normal 5 17 2 26 11" xfId="35845" xr:uid="{00000000-0005-0000-0000-0000058C0000}"/>
    <cellStyle name="Normal 5 17 2 26 12" xfId="35846" xr:uid="{00000000-0005-0000-0000-0000068C0000}"/>
    <cellStyle name="Normal 5 17 2 26 13" xfId="35847" xr:uid="{00000000-0005-0000-0000-0000078C0000}"/>
    <cellStyle name="Normal 5 17 2 26 14" xfId="35848" xr:uid="{00000000-0005-0000-0000-0000088C0000}"/>
    <cellStyle name="Normal 5 17 2 26 2" xfId="35849" xr:uid="{00000000-0005-0000-0000-0000098C0000}"/>
    <cellStyle name="Normal 5 17 2 26 2 10" xfId="35850" xr:uid="{00000000-0005-0000-0000-00000A8C0000}"/>
    <cellStyle name="Normal 5 17 2 26 2 2" xfId="35851" xr:uid="{00000000-0005-0000-0000-00000B8C0000}"/>
    <cellStyle name="Normal 5 17 2 26 2 3" xfId="35852" xr:uid="{00000000-0005-0000-0000-00000C8C0000}"/>
    <cellStyle name="Normal 5 17 2 26 2 4" xfId="35853" xr:uid="{00000000-0005-0000-0000-00000D8C0000}"/>
    <cellStyle name="Normal 5 17 2 26 2 5" xfId="35854" xr:uid="{00000000-0005-0000-0000-00000E8C0000}"/>
    <cellStyle name="Normal 5 17 2 26 2 6" xfId="35855" xr:uid="{00000000-0005-0000-0000-00000F8C0000}"/>
    <cellStyle name="Normal 5 17 2 26 2 7" xfId="35856" xr:uid="{00000000-0005-0000-0000-0000108C0000}"/>
    <cellStyle name="Normal 5 17 2 26 2 8" xfId="35857" xr:uid="{00000000-0005-0000-0000-0000118C0000}"/>
    <cellStyle name="Normal 5 17 2 26 2 9" xfId="35858" xr:uid="{00000000-0005-0000-0000-0000128C0000}"/>
    <cellStyle name="Normal 5 17 2 26 3" xfId="35859" xr:uid="{00000000-0005-0000-0000-0000138C0000}"/>
    <cellStyle name="Normal 5 17 2 26 3 10" xfId="35860" xr:uid="{00000000-0005-0000-0000-0000148C0000}"/>
    <cellStyle name="Normal 5 17 2 26 3 2" xfId="35861" xr:uid="{00000000-0005-0000-0000-0000158C0000}"/>
    <cellStyle name="Normal 5 17 2 26 3 3" xfId="35862" xr:uid="{00000000-0005-0000-0000-0000168C0000}"/>
    <cellStyle name="Normal 5 17 2 26 3 4" xfId="35863" xr:uid="{00000000-0005-0000-0000-0000178C0000}"/>
    <cellStyle name="Normal 5 17 2 26 3 5" xfId="35864" xr:uid="{00000000-0005-0000-0000-0000188C0000}"/>
    <cellStyle name="Normal 5 17 2 26 3 6" xfId="35865" xr:uid="{00000000-0005-0000-0000-0000198C0000}"/>
    <cellStyle name="Normal 5 17 2 26 3 7" xfId="35866" xr:uid="{00000000-0005-0000-0000-00001A8C0000}"/>
    <cellStyle name="Normal 5 17 2 26 3 8" xfId="35867" xr:uid="{00000000-0005-0000-0000-00001B8C0000}"/>
    <cellStyle name="Normal 5 17 2 26 3 9" xfId="35868" xr:uid="{00000000-0005-0000-0000-00001C8C0000}"/>
    <cellStyle name="Normal 5 17 2 26 4" xfId="35869" xr:uid="{00000000-0005-0000-0000-00001D8C0000}"/>
    <cellStyle name="Normal 5 17 2 26 4 10" xfId="35870" xr:uid="{00000000-0005-0000-0000-00001E8C0000}"/>
    <cellStyle name="Normal 5 17 2 26 4 2" xfId="35871" xr:uid="{00000000-0005-0000-0000-00001F8C0000}"/>
    <cellStyle name="Normal 5 17 2 26 4 3" xfId="35872" xr:uid="{00000000-0005-0000-0000-0000208C0000}"/>
    <cellStyle name="Normal 5 17 2 26 4 4" xfId="35873" xr:uid="{00000000-0005-0000-0000-0000218C0000}"/>
    <cellStyle name="Normal 5 17 2 26 4 5" xfId="35874" xr:uid="{00000000-0005-0000-0000-0000228C0000}"/>
    <cellStyle name="Normal 5 17 2 26 4 6" xfId="35875" xr:uid="{00000000-0005-0000-0000-0000238C0000}"/>
    <cellStyle name="Normal 5 17 2 26 4 7" xfId="35876" xr:uid="{00000000-0005-0000-0000-0000248C0000}"/>
    <cellStyle name="Normal 5 17 2 26 4 8" xfId="35877" xr:uid="{00000000-0005-0000-0000-0000258C0000}"/>
    <cellStyle name="Normal 5 17 2 26 4 9" xfId="35878" xr:uid="{00000000-0005-0000-0000-0000268C0000}"/>
    <cellStyle name="Normal 5 17 2 26 5" xfId="35879" xr:uid="{00000000-0005-0000-0000-0000278C0000}"/>
    <cellStyle name="Normal 5 17 2 26 5 10" xfId="35880" xr:uid="{00000000-0005-0000-0000-0000288C0000}"/>
    <cellStyle name="Normal 5 17 2 26 5 2" xfId="35881" xr:uid="{00000000-0005-0000-0000-0000298C0000}"/>
    <cellStyle name="Normal 5 17 2 26 5 3" xfId="35882" xr:uid="{00000000-0005-0000-0000-00002A8C0000}"/>
    <cellStyle name="Normal 5 17 2 26 5 4" xfId="35883" xr:uid="{00000000-0005-0000-0000-00002B8C0000}"/>
    <cellStyle name="Normal 5 17 2 26 5 5" xfId="35884" xr:uid="{00000000-0005-0000-0000-00002C8C0000}"/>
    <cellStyle name="Normal 5 17 2 26 5 6" xfId="35885" xr:uid="{00000000-0005-0000-0000-00002D8C0000}"/>
    <cellStyle name="Normal 5 17 2 26 5 7" xfId="35886" xr:uid="{00000000-0005-0000-0000-00002E8C0000}"/>
    <cellStyle name="Normal 5 17 2 26 5 8" xfId="35887" xr:uid="{00000000-0005-0000-0000-00002F8C0000}"/>
    <cellStyle name="Normal 5 17 2 26 5 9" xfId="35888" xr:uid="{00000000-0005-0000-0000-0000308C0000}"/>
    <cellStyle name="Normal 5 17 2 26 6" xfId="35889" xr:uid="{00000000-0005-0000-0000-0000318C0000}"/>
    <cellStyle name="Normal 5 17 2 26 7" xfId="35890" xr:uid="{00000000-0005-0000-0000-0000328C0000}"/>
    <cellStyle name="Normal 5 17 2 26 8" xfId="35891" xr:uid="{00000000-0005-0000-0000-0000338C0000}"/>
    <cellStyle name="Normal 5 17 2 26 9" xfId="35892" xr:uid="{00000000-0005-0000-0000-0000348C0000}"/>
    <cellStyle name="Normal 5 17 2 27" xfId="35893" xr:uid="{00000000-0005-0000-0000-0000358C0000}"/>
    <cellStyle name="Normal 5 17 2 27 10" xfId="35894" xr:uid="{00000000-0005-0000-0000-0000368C0000}"/>
    <cellStyle name="Normal 5 17 2 27 11" xfId="35895" xr:uid="{00000000-0005-0000-0000-0000378C0000}"/>
    <cellStyle name="Normal 5 17 2 27 12" xfId="35896" xr:uid="{00000000-0005-0000-0000-0000388C0000}"/>
    <cellStyle name="Normal 5 17 2 27 13" xfId="35897" xr:uid="{00000000-0005-0000-0000-0000398C0000}"/>
    <cellStyle name="Normal 5 17 2 27 14" xfId="35898" xr:uid="{00000000-0005-0000-0000-00003A8C0000}"/>
    <cellStyle name="Normal 5 17 2 27 2" xfId="35899" xr:uid="{00000000-0005-0000-0000-00003B8C0000}"/>
    <cellStyle name="Normal 5 17 2 27 2 10" xfId="35900" xr:uid="{00000000-0005-0000-0000-00003C8C0000}"/>
    <cellStyle name="Normal 5 17 2 27 2 2" xfId="35901" xr:uid="{00000000-0005-0000-0000-00003D8C0000}"/>
    <cellStyle name="Normal 5 17 2 27 2 3" xfId="35902" xr:uid="{00000000-0005-0000-0000-00003E8C0000}"/>
    <cellStyle name="Normal 5 17 2 27 2 4" xfId="35903" xr:uid="{00000000-0005-0000-0000-00003F8C0000}"/>
    <cellStyle name="Normal 5 17 2 27 2 5" xfId="35904" xr:uid="{00000000-0005-0000-0000-0000408C0000}"/>
    <cellStyle name="Normal 5 17 2 27 2 6" xfId="35905" xr:uid="{00000000-0005-0000-0000-0000418C0000}"/>
    <cellStyle name="Normal 5 17 2 27 2 7" xfId="35906" xr:uid="{00000000-0005-0000-0000-0000428C0000}"/>
    <cellStyle name="Normal 5 17 2 27 2 8" xfId="35907" xr:uid="{00000000-0005-0000-0000-0000438C0000}"/>
    <cellStyle name="Normal 5 17 2 27 2 9" xfId="35908" xr:uid="{00000000-0005-0000-0000-0000448C0000}"/>
    <cellStyle name="Normal 5 17 2 27 3" xfId="35909" xr:uid="{00000000-0005-0000-0000-0000458C0000}"/>
    <cellStyle name="Normal 5 17 2 27 3 10" xfId="35910" xr:uid="{00000000-0005-0000-0000-0000468C0000}"/>
    <cellStyle name="Normal 5 17 2 27 3 2" xfId="35911" xr:uid="{00000000-0005-0000-0000-0000478C0000}"/>
    <cellStyle name="Normal 5 17 2 27 3 3" xfId="35912" xr:uid="{00000000-0005-0000-0000-0000488C0000}"/>
    <cellStyle name="Normal 5 17 2 27 3 4" xfId="35913" xr:uid="{00000000-0005-0000-0000-0000498C0000}"/>
    <cellStyle name="Normal 5 17 2 27 3 5" xfId="35914" xr:uid="{00000000-0005-0000-0000-00004A8C0000}"/>
    <cellStyle name="Normal 5 17 2 27 3 6" xfId="35915" xr:uid="{00000000-0005-0000-0000-00004B8C0000}"/>
    <cellStyle name="Normal 5 17 2 27 3 7" xfId="35916" xr:uid="{00000000-0005-0000-0000-00004C8C0000}"/>
    <cellStyle name="Normal 5 17 2 27 3 8" xfId="35917" xr:uid="{00000000-0005-0000-0000-00004D8C0000}"/>
    <cellStyle name="Normal 5 17 2 27 3 9" xfId="35918" xr:uid="{00000000-0005-0000-0000-00004E8C0000}"/>
    <cellStyle name="Normal 5 17 2 27 4" xfId="35919" xr:uid="{00000000-0005-0000-0000-00004F8C0000}"/>
    <cellStyle name="Normal 5 17 2 27 4 10" xfId="35920" xr:uid="{00000000-0005-0000-0000-0000508C0000}"/>
    <cellStyle name="Normal 5 17 2 27 4 2" xfId="35921" xr:uid="{00000000-0005-0000-0000-0000518C0000}"/>
    <cellStyle name="Normal 5 17 2 27 4 3" xfId="35922" xr:uid="{00000000-0005-0000-0000-0000528C0000}"/>
    <cellStyle name="Normal 5 17 2 27 4 4" xfId="35923" xr:uid="{00000000-0005-0000-0000-0000538C0000}"/>
    <cellStyle name="Normal 5 17 2 27 4 5" xfId="35924" xr:uid="{00000000-0005-0000-0000-0000548C0000}"/>
    <cellStyle name="Normal 5 17 2 27 4 6" xfId="35925" xr:uid="{00000000-0005-0000-0000-0000558C0000}"/>
    <cellStyle name="Normal 5 17 2 27 4 7" xfId="35926" xr:uid="{00000000-0005-0000-0000-0000568C0000}"/>
    <cellStyle name="Normal 5 17 2 27 4 8" xfId="35927" xr:uid="{00000000-0005-0000-0000-0000578C0000}"/>
    <cellStyle name="Normal 5 17 2 27 4 9" xfId="35928" xr:uid="{00000000-0005-0000-0000-0000588C0000}"/>
    <cellStyle name="Normal 5 17 2 27 5" xfId="35929" xr:uid="{00000000-0005-0000-0000-0000598C0000}"/>
    <cellStyle name="Normal 5 17 2 27 5 10" xfId="35930" xr:uid="{00000000-0005-0000-0000-00005A8C0000}"/>
    <cellStyle name="Normal 5 17 2 27 5 2" xfId="35931" xr:uid="{00000000-0005-0000-0000-00005B8C0000}"/>
    <cellStyle name="Normal 5 17 2 27 5 3" xfId="35932" xr:uid="{00000000-0005-0000-0000-00005C8C0000}"/>
    <cellStyle name="Normal 5 17 2 27 5 4" xfId="35933" xr:uid="{00000000-0005-0000-0000-00005D8C0000}"/>
    <cellStyle name="Normal 5 17 2 27 5 5" xfId="35934" xr:uid="{00000000-0005-0000-0000-00005E8C0000}"/>
    <cellStyle name="Normal 5 17 2 27 5 6" xfId="35935" xr:uid="{00000000-0005-0000-0000-00005F8C0000}"/>
    <cellStyle name="Normal 5 17 2 27 5 7" xfId="35936" xr:uid="{00000000-0005-0000-0000-0000608C0000}"/>
    <cellStyle name="Normal 5 17 2 27 5 8" xfId="35937" xr:uid="{00000000-0005-0000-0000-0000618C0000}"/>
    <cellStyle name="Normal 5 17 2 27 5 9" xfId="35938" xr:uid="{00000000-0005-0000-0000-0000628C0000}"/>
    <cellStyle name="Normal 5 17 2 27 6" xfId="35939" xr:uid="{00000000-0005-0000-0000-0000638C0000}"/>
    <cellStyle name="Normal 5 17 2 27 7" xfId="35940" xr:uid="{00000000-0005-0000-0000-0000648C0000}"/>
    <cellStyle name="Normal 5 17 2 27 8" xfId="35941" xr:uid="{00000000-0005-0000-0000-0000658C0000}"/>
    <cellStyle name="Normal 5 17 2 27 9" xfId="35942" xr:uid="{00000000-0005-0000-0000-0000668C0000}"/>
    <cellStyle name="Normal 5 17 2 28" xfId="35943" xr:uid="{00000000-0005-0000-0000-0000678C0000}"/>
    <cellStyle name="Normal 5 17 2 28 10" xfId="35944" xr:uid="{00000000-0005-0000-0000-0000688C0000}"/>
    <cellStyle name="Normal 5 17 2 28 11" xfId="35945" xr:uid="{00000000-0005-0000-0000-0000698C0000}"/>
    <cellStyle name="Normal 5 17 2 28 12" xfId="35946" xr:uid="{00000000-0005-0000-0000-00006A8C0000}"/>
    <cellStyle name="Normal 5 17 2 28 13" xfId="35947" xr:uid="{00000000-0005-0000-0000-00006B8C0000}"/>
    <cellStyle name="Normal 5 17 2 28 14" xfId="35948" xr:uid="{00000000-0005-0000-0000-00006C8C0000}"/>
    <cellStyle name="Normal 5 17 2 28 2" xfId="35949" xr:uid="{00000000-0005-0000-0000-00006D8C0000}"/>
    <cellStyle name="Normal 5 17 2 28 2 10" xfId="35950" xr:uid="{00000000-0005-0000-0000-00006E8C0000}"/>
    <cellStyle name="Normal 5 17 2 28 2 2" xfId="35951" xr:uid="{00000000-0005-0000-0000-00006F8C0000}"/>
    <cellStyle name="Normal 5 17 2 28 2 3" xfId="35952" xr:uid="{00000000-0005-0000-0000-0000708C0000}"/>
    <cellStyle name="Normal 5 17 2 28 2 4" xfId="35953" xr:uid="{00000000-0005-0000-0000-0000718C0000}"/>
    <cellStyle name="Normal 5 17 2 28 2 5" xfId="35954" xr:uid="{00000000-0005-0000-0000-0000728C0000}"/>
    <cellStyle name="Normal 5 17 2 28 2 6" xfId="35955" xr:uid="{00000000-0005-0000-0000-0000738C0000}"/>
    <cellStyle name="Normal 5 17 2 28 2 7" xfId="35956" xr:uid="{00000000-0005-0000-0000-0000748C0000}"/>
    <cellStyle name="Normal 5 17 2 28 2 8" xfId="35957" xr:uid="{00000000-0005-0000-0000-0000758C0000}"/>
    <cellStyle name="Normal 5 17 2 28 2 9" xfId="35958" xr:uid="{00000000-0005-0000-0000-0000768C0000}"/>
    <cellStyle name="Normal 5 17 2 28 3" xfId="35959" xr:uid="{00000000-0005-0000-0000-0000778C0000}"/>
    <cellStyle name="Normal 5 17 2 28 3 10" xfId="35960" xr:uid="{00000000-0005-0000-0000-0000788C0000}"/>
    <cellStyle name="Normal 5 17 2 28 3 2" xfId="35961" xr:uid="{00000000-0005-0000-0000-0000798C0000}"/>
    <cellStyle name="Normal 5 17 2 28 3 3" xfId="35962" xr:uid="{00000000-0005-0000-0000-00007A8C0000}"/>
    <cellStyle name="Normal 5 17 2 28 3 4" xfId="35963" xr:uid="{00000000-0005-0000-0000-00007B8C0000}"/>
    <cellStyle name="Normal 5 17 2 28 3 5" xfId="35964" xr:uid="{00000000-0005-0000-0000-00007C8C0000}"/>
    <cellStyle name="Normal 5 17 2 28 3 6" xfId="35965" xr:uid="{00000000-0005-0000-0000-00007D8C0000}"/>
    <cellStyle name="Normal 5 17 2 28 3 7" xfId="35966" xr:uid="{00000000-0005-0000-0000-00007E8C0000}"/>
    <cellStyle name="Normal 5 17 2 28 3 8" xfId="35967" xr:uid="{00000000-0005-0000-0000-00007F8C0000}"/>
    <cellStyle name="Normal 5 17 2 28 3 9" xfId="35968" xr:uid="{00000000-0005-0000-0000-0000808C0000}"/>
    <cellStyle name="Normal 5 17 2 28 4" xfId="35969" xr:uid="{00000000-0005-0000-0000-0000818C0000}"/>
    <cellStyle name="Normal 5 17 2 28 4 10" xfId="35970" xr:uid="{00000000-0005-0000-0000-0000828C0000}"/>
    <cellStyle name="Normal 5 17 2 28 4 2" xfId="35971" xr:uid="{00000000-0005-0000-0000-0000838C0000}"/>
    <cellStyle name="Normal 5 17 2 28 4 3" xfId="35972" xr:uid="{00000000-0005-0000-0000-0000848C0000}"/>
    <cellStyle name="Normal 5 17 2 28 4 4" xfId="35973" xr:uid="{00000000-0005-0000-0000-0000858C0000}"/>
    <cellStyle name="Normal 5 17 2 28 4 5" xfId="35974" xr:uid="{00000000-0005-0000-0000-0000868C0000}"/>
    <cellStyle name="Normal 5 17 2 28 4 6" xfId="35975" xr:uid="{00000000-0005-0000-0000-0000878C0000}"/>
    <cellStyle name="Normal 5 17 2 28 4 7" xfId="35976" xr:uid="{00000000-0005-0000-0000-0000888C0000}"/>
    <cellStyle name="Normal 5 17 2 28 4 8" xfId="35977" xr:uid="{00000000-0005-0000-0000-0000898C0000}"/>
    <cellStyle name="Normal 5 17 2 28 4 9" xfId="35978" xr:uid="{00000000-0005-0000-0000-00008A8C0000}"/>
    <cellStyle name="Normal 5 17 2 28 5" xfId="35979" xr:uid="{00000000-0005-0000-0000-00008B8C0000}"/>
    <cellStyle name="Normal 5 17 2 28 5 10" xfId="35980" xr:uid="{00000000-0005-0000-0000-00008C8C0000}"/>
    <cellStyle name="Normal 5 17 2 28 5 2" xfId="35981" xr:uid="{00000000-0005-0000-0000-00008D8C0000}"/>
    <cellStyle name="Normal 5 17 2 28 5 3" xfId="35982" xr:uid="{00000000-0005-0000-0000-00008E8C0000}"/>
    <cellStyle name="Normal 5 17 2 28 5 4" xfId="35983" xr:uid="{00000000-0005-0000-0000-00008F8C0000}"/>
    <cellStyle name="Normal 5 17 2 28 5 5" xfId="35984" xr:uid="{00000000-0005-0000-0000-0000908C0000}"/>
    <cellStyle name="Normal 5 17 2 28 5 6" xfId="35985" xr:uid="{00000000-0005-0000-0000-0000918C0000}"/>
    <cellStyle name="Normal 5 17 2 28 5 7" xfId="35986" xr:uid="{00000000-0005-0000-0000-0000928C0000}"/>
    <cellStyle name="Normal 5 17 2 28 5 8" xfId="35987" xr:uid="{00000000-0005-0000-0000-0000938C0000}"/>
    <cellStyle name="Normal 5 17 2 28 5 9" xfId="35988" xr:uid="{00000000-0005-0000-0000-0000948C0000}"/>
    <cellStyle name="Normal 5 17 2 28 6" xfId="35989" xr:uid="{00000000-0005-0000-0000-0000958C0000}"/>
    <cellStyle name="Normal 5 17 2 28 7" xfId="35990" xr:uid="{00000000-0005-0000-0000-0000968C0000}"/>
    <cellStyle name="Normal 5 17 2 28 8" xfId="35991" xr:uid="{00000000-0005-0000-0000-0000978C0000}"/>
    <cellStyle name="Normal 5 17 2 28 9" xfId="35992" xr:uid="{00000000-0005-0000-0000-0000988C0000}"/>
    <cellStyle name="Normal 5 17 2 29" xfId="35993" xr:uid="{00000000-0005-0000-0000-0000998C0000}"/>
    <cellStyle name="Normal 5 17 2 29 10" xfId="35994" xr:uid="{00000000-0005-0000-0000-00009A8C0000}"/>
    <cellStyle name="Normal 5 17 2 29 11" xfId="35995" xr:uid="{00000000-0005-0000-0000-00009B8C0000}"/>
    <cellStyle name="Normal 5 17 2 29 12" xfId="35996" xr:uid="{00000000-0005-0000-0000-00009C8C0000}"/>
    <cellStyle name="Normal 5 17 2 29 13" xfId="35997" xr:uid="{00000000-0005-0000-0000-00009D8C0000}"/>
    <cellStyle name="Normal 5 17 2 29 14" xfId="35998" xr:uid="{00000000-0005-0000-0000-00009E8C0000}"/>
    <cellStyle name="Normal 5 17 2 29 2" xfId="35999" xr:uid="{00000000-0005-0000-0000-00009F8C0000}"/>
    <cellStyle name="Normal 5 17 2 29 2 10" xfId="36000" xr:uid="{00000000-0005-0000-0000-0000A08C0000}"/>
    <cellStyle name="Normal 5 17 2 29 2 2" xfId="36001" xr:uid="{00000000-0005-0000-0000-0000A18C0000}"/>
    <cellStyle name="Normal 5 17 2 29 2 3" xfId="36002" xr:uid="{00000000-0005-0000-0000-0000A28C0000}"/>
    <cellStyle name="Normal 5 17 2 29 2 4" xfId="36003" xr:uid="{00000000-0005-0000-0000-0000A38C0000}"/>
    <cellStyle name="Normal 5 17 2 29 2 5" xfId="36004" xr:uid="{00000000-0005-0000-0000-0000A48C0000}"/>
    <cellStyle name="Normal 5 17 2 29 2 6" xfId="36005" xr:uid="{00000000-0005-0000-0000-0000A58C0000}"/>
    <cellStyle name="Normal 5 17 2 29 2 7" xfId="36006" xr:uid="{00000000-0005-0000-0000-0000A68C0000}"/>
    <cellStyle name="Normal 5 17 2 29 2 8" xfId="36007" xr:uid="{00000000-0005-0000-0000-0000A78C0000}"/>
    <cellStyle name="Normal 5 17 2 29 2 9" xfId="36008" xr:uid="{00000000-0005-0000-0000-0000A88C0000}"/>
    <cellStyle name="Normal 5 17 2 29 3" xfId="36009" xr:uid="{00000000-0005-0000-0000-0000A98C0000}"/>
    <cellStyle name="Normal 5 17 2 29 3 10" xfId="36010" xr:uid="{00000000-0005-0000-0000-0000AA8C0000}"/>
    <cellStyle name="Normal 5 17 2 29 3 2" xfId="36011" xr:uid="{00000000-0005-0000-0000-0000AB8C0000}"/>
    <cellStyle name="Normal 5 17 2 29 3 3" xfId="36012" xr:uid="{00000000-0005-0000-0000-0000AC8C0000}"/>
    <cellStyle name="Normal 5 17 2 29 3 4" xfId="36013" xr:uid="{00000000-0005-0000-0000-0000AD8C0000}"/>
    <cellStyle name="Normal 5 17 2 29 3 5" xfId="36014" xr:uid="{00000000-0005-0000-0000-0000AE8C0000}"/>
    <cellStyle name="Normal 5 17 2 29 3 6" xfId="36015" xr:uid="{00000000-0005-0000-0000-0000AF8C0000}"/>
    <cellStyle name="Normal 5 17 2 29 3 7" xfId="36016" xr:uid="{00000000-0005-0000-0000-0000B08C0000}"/>
    <cellStyle name="Normal 5 17 2 29 3 8" xfId="36017" xr:uid="{00000000-0005-0000-0000-0000B18C0000}"/>
    <cellStyle name="Normal 5 17 2 29 3 9" xfId="36018" xr:uid="{00000000-0005-0000-0000-0000B28C0000}"/>
    <cellStyle name="Normal 5 17 2 29 4" xfId="36019" xr:uid="{00000000-0005-0000-0000-0000B38C0000}"/>
    <cellStyle name="Normal 5 17 2 29 4 10" xfId="36020" xr:uid="{00000000-0005-0000-0000-0000B48C0000}"/>
    <cellStyle name="Normal 5 17 2 29 4 2" xfId="36021" xr:uid="{00000000-0005-0000-0000-0000B58C0000}"/>
    <cellStyle name="Normal 5 17 2 29 4 3" xfId="36022" xr:uid="{00000000-0005-0000-0000-0000B68C0000}"/>
    <cellStyle name="Normal 5 17 2 29 4 4" xfId="36023" xr:uid="{00000000-0005-0000-0000-0000B78C0000}"/>
    <cellStyle name="Normal 5 17 2 29 4 5" xfId="36024" xr:uid="{00000000-0005-0000-0000-0000B88C0000}"/>
    <cellStyle name="Normal 5 17 2 29 4 6" xfId="36025" xr:uid="{00000000-0005-0000-0000-0000B98C0000}"/>
    <cellStyle name="Normal 5 17 2 29 4 7" xfId="36026" xr:uid="{00000000-0005-0000-0000-0000BA8C0000}"/>
    <cellStyle name="Normal 5 17 2 29 4 8" xfId="36027" xr:uid="{00000000-0005-0000-0000-0000BB8C0000}"/>
    <cellStyle name="Normal 5 17 2 29 4 9" xfId="36028" xr:uid="{00000000-0005-0000-0000-0000BC8C0000}"/>
    <cellStyle name="Normal 5 17 2 29 5" xfId="36029" xr:uid="{00000000-0005-0000-0000-0000BD8C0000}"/>
    <cellStyle name="Normal 5 17 2 29 5 10" xfId="36030" xr:uid="{00000000-0005-0000-0000-0000BE8C0000}"/>
    <cellStyle name="Normal 5 17 2 29 5 2" xfId="36031" xr:uid="{00000000-0005-0000-0000-0000BF8C0000}"/>
    <cellStyle name="Normal 5 17 2 29 5 3" xfId="36032" xr:uid="{00000000-0005-0000-0000-0000C08C0000}"/>
    <cellStyle name="Normal 5 17 2 29 5 4" xfId="36033" xr:uid="{00000000-0005-0000-0000-0000C18C0000}"/>
    <cellStyle name="Normal 5 17 2 29 5 5" xfId="36034" xr:uid="{00000000-0005-0000-0000-0000C28C0000}"/>
    <cellStyle name="Normal 5 17 2 29 5 6" xfId="36035" xr:uid="{00000000-0005-0000-0000-0000C38C0000}"/>
    <cellStyle name="Normal 5 17 2 29 5 7" xfId="36036" xr:uid="{00000000-0005-0000-0000-0000C48C0000}"/>
    <cellStyle name="Normal 5 17 2 29 5 8" xfId="36037" xr:uid="{00000000-0005-0000-0000-0000C58C0000}"/>
    <cellStyle name="Normal 5 17 2 29 5 9" xfId="36038" xr:uid="{00000000-0005-0000-0000-0000C68C0000}"/>
    <cellStyle name="Normal 5 17 2 29 6" xfId="36039" xr:uid="{00000000-0005-0000-0000-0000C78C0000}"/>
    <cellStyle name="Normal 5 17 2 29 7" xfId="36040" xr:uid="{00000000-0005-0000-0000-0000C88C0000}"/>
    <cellStyle name="Normal 5 17 2 29 8" xfId="36041" xr:uid="{00000000-0005-0000-0000-0000C98C0000}"/>
    <cellStyle name="Normal 5 17 2 29 9" xfId="36042" xr:uid="{00000000-0005-0000-0000-0000CA8C0000}"/>
    <cellStyle name="Normal 5 17 2 3" xfId="36043" xr:uid="{00000000-0005-0000-0000-0000CB8C0000}"/>
    <cellStyle name="Normal 5 17 2 3 10" xfId="36044" xr:uid="{00000000-0005-0000-0000-0000CC8C0000}"/>
    <cellStyle name="Normal 5 17 2 3 11" xfId="36045" xr:uid="{00000000-0005-0000-0000-0000CD8C0000}"/>
    <cellStyle name="Normal 5 17 2 3 12" xfId="36046" xr:uid="{00000000-0005-0000-0000-0000CE8C0000}"/>
    <cellStyle name="Normal 5 17 2 3 13" xfId="36047" xr:uid="{00000000-0005-0000-0000-0000CF8C0000}"/>
    <cellStyle name="Normal 5 17 2 3 14" xfId="36048" xr:uid="{00000000-0005-0000-0000-0000D08C0000}"/>
    <cellStyle name="Normal 5 17 2 3 2" xfId="36049" xr:uid="{00000000-0005-0000-0000-0000D18C0000}"/>
    <cellStyle name="Normal 5 17 2 3 2 10" xfId="36050" xr:uid="{00000000-0005-0000-0000-0000D28C0000}"/>
    <cellStyle name="Normal 5 17 2 3 2 2" xfId="36051" xr:uid="{00000000-0005-0000-0000-0000D38C0000}"/>
    <cellStyle name="Normal 5 17 2 3 2 3" xfId="36052" xr:uid="{00000000-0005-0000-0000-0000D48C0000}"/>
    <cellStyle name="Normal 5 17 2 3 2 4" xfId="36053" xr:uid="{00000000-0005-0000-0000-0000D58C0000}"/>
    <cellStyle name="Normal 5 17 2 3 2 5" xfId="36054" xr:uid="{00000000-0005-0000-0000-0000D68C0000}"/>
    <cellStyle name="Normal 5 17 2 3 2 6" xfId="36055" xr:uid="{00000000-0005-0000-0000-0000D78C0000}"/>
    <cellStyle name="Normal 5 17 2 3 2 7" xfId="36056" xr:uid="{00000000-0005-0000-0000-0000D88C0000}"/>
    <cellStyle name="Normal 5 17 2 3 2 8" xfId="36057" xr:uid="{00000000-0005-0000-0000-0000D98C0000}"/>
    <cellStyle name="Normal 5 17 2 3 2 9" xfId="36058" xr:uid="{00000000-0005-0000-0000-0000DA8C0000}"/>
    <cellStyle name="Normal 5 17 2 3 3" xfId="36059" xr:uid="{00000000-0005-0000-0000-0000DB8C0000}"/>
    <cellStyle name="Normal 5 17 2 3 3 10" xfId="36060" xr:uid="{00000000-0005-0000-0000-0000DC8C0000}"/>
    <cellStyle name="Normal 5 17 2 3 3 2" xfId="36061" xr:uid="{00000000-0005-0000-0000-0000DD8C0000}"/>
    <cellStyle name="Normal 5 17 2 3 3 3" xfId="36062" xr:uid="{00000000-0005-0000-0000-0000DE8C0000}"/>
    <cellStyle name="Normal 5 17 2 3 3 4" xfId="36063" xr:uid="{00000000-0005-0000-0000-0000DF8C0000}"/>
    <cellStyle name="Normal 5 17 2 3 3 5" xfId="36064" xr:uid="{00000000-0005-0000-0000-0000E08C0000}"/>
    <cellStyle name="Normal 5 17 2 3 3 6" xfId="36065" xr:uid="{00000000-0005-0000-0000-0000E18C0000}"/>
    <cellStyle name="Normal 5 17 2 3 3 7" xfId="36066" xr:uid="{00000000-0005-0000-0000-0000E28C0000}"/>
    <cellStyle name="Normal 5 17 2 3 3 8" xfId="36067" xr:uid="{00000000-0005-0000-0000-0000E38C0000}"/>
    <cellStyle name="Normal 5 17 2 3 3 9" xfId="36068" xr:uid="{00000000-0005-0000-0000-0000E48C0000}"/>
    <cellStyle name="Normal 5 17 2 3 4" xfId="36069" xr:uid="{00000000-0005-0000-0000-0000E58C0000}"/>
    <cellStyle name="Normal 5 17 2 3 4 10" xfId="36070" xr:uid="{00000000-0005-0000-0000-0000E68C0000}"/>
    <cellStyle name="Normal 5 17 2 3 4 2" xfId="36071" xr:uid="{00000000-0005-0000-0000-0000E78C0000}"/>
    <cellStyle name="Normal 5 17 2 3 4 3" xfId="36072" xr:uid="{00000000-0005-0000-0000-0000E88C0000}"/>
    <cellStyle name="Normal 5 17 2 3 4 4" xfId="36073" xr:uid="{00000000-0005-0000-0000-0000E98C0000}"/>
    <cellStyle name="Normal 5 17 2 3 4 5" xfId="36074" xr:uid="{00000000-0005-0000-0000-0000EA8C0000}"/>
    <cellStyle name="Normal 5 17 2 3 4 6" xfId="36075" xr:uid="{00000000-0005-0000-0000-0000EB8C0000}"/>
    <cellStyle name="Normal 5 17 2 3 4 7" xfId="36076" xr:uid="{00000000-0005-0000-0000-0000EC8C0000}"/>
    <cellStyle name="Normal 5 17 2 3 4 8" xfId="36077" xr:uid="{00000000-0005-0000-0000-0000ED8C0000}"/>
    <cellStyle name="Normal 5 17 2 3 4 9" xfId="36078" xr:uid="{00000000-0005-0000-0000-0000EE8C0000}"/>
    <cellStyle name="Normal 5 17 2 3 5" xfId="36079" xr:uid="{00000000-0005-0000-0000-0000EF8C0000}"/>
    <cellStyle name="Normal 5 17 2 3 5 10" xfId="36080" xr:uid="{00000000-0005-0000-0000-0000F08C0000}"/>
    <cellStyle name="Normal 5 17 2 3 5 2" xfId="36081" xr:uid="{00000000-0005-0000-0000-0000F18C0000}"/>
    <cellStyle name="Normal 5 17 2 3 5 3" xfId="36082" xr:uid="{00000000-0005-0000-0000-0000F28C0000}"/>
    <cellStyle name="Normal 5 17 2 3 5 4" xfId="36083" xr:uid="{00000000-0005-0000-0000-0000F38C0000}"/>
    <cellStyle name="Normal 5 17 2 3 5 5" xfId="36084" xr:uid="{00000000-0005-0000-0000-0000F48C0000}"/>
    <cellStyle name="Normal 5 17 2 3 5 6" xfId="36085" xr:uid="{00000000-0005-0000-0000-0000F58C0000}"/>
    <cellStyle name="Normal 5 17 2 3 5 7" xfId="36086" xr:uid="{00000000-0005-0000-0000-0000F68C0000}"/>
    <cellStyle name="Normal 5 17 2 3 5 8" xfId="36087" xr:uid="{00000000-0005-0000-0000-0000F78C0000}"/>
    <cellStyle name="Normal 5 17 2 3 5 9" xfId="36088" xr:uid="{00000000-0005-0000-0000-0000F88C0000}"/>
    <cellStyle name="Normal 5 17 2 3 6" xfId="36089" xr:uid="{00000000-0005-0000-0000-0000F98C0000}"/>
    <cellStyle name="Normal 5 17 2 3 7" xfId="36090" xr:uid="{00000000-0005-0000-0000-0000FA8C0000}"/>
    <cellStyle name="Normal 5 17 2 3 8" xfId="36091" xr:uid="{00000000-0005-0000-0000-0000FB8C0000}"/>
    <cellStyle name="Normal 5 17 2 3 9" xfId="36092" xr:uid="{00000000-0005-0000-0000-0000FC8C0000}"/>
    <cellStyle name="Normal 5 17 2 30" xfId="36093" xr:uid="{00000000-0005-0000-0000-0000FD8C0000}"/>
    <cellStyle name="Normal 5 17 2 30 10" xfId="36094" xr:uid="{00000000-0005-0000-0000-0000FE8C0000}"/>
    <cellStyle name="Normal 5 17 2 30 11" xfId="36095" xr:uid="{00000000-0005-0000-0000-0000FF8C0000}"/>
    <cellStyle name="Normal 5 17 2 30 12" xfId="36096" xr:uid="{00000000-0005-0000-0000-0000008D0000}"/>
    <cellStyle name="Normal 5 17 2 30 13" xfId="36097" xr:uid="{00000000-0005-0000-0000-0000018D0000}"/>
    <cellStyle name="Normal 5 17 2 30 14" xfId="36098" xr:uid="{00000000-0005-0000-0000-0000028D0000}"/>
    <cellStyle name="Normal 5 17 2 30 2" xfId="36099" xr:uid="{00000000-0005-0000-0000-0000038D0000}"/>
    <cellStyle name="Normal 5 17 2 30 2 10" xfId="36100" xr:uid="{00000000-0005-0000-0000-0000048D0000}"/>
    <cellStyle name="Normal 5 17 2 30 2 2" xfId="36101" xr:uid="{00000000-0005-0000-0000-0000058D0000}"/>
    <cellStyle name="Normal 5 17 2 30 2 3" xfId="36102" xr:uid="{00000000-0005-0000-0000-0000068D0000}"/>
    <cellStyle name="Normal 5 17 2 30 2 4" xfId="36103" xr:uid="{00000000-0005-0000-0000-0000078D0000}"/>
    <cellStyle name="Normal 5 17 2 30 2 5" xfId="36104" xr:uid="{00000000-0005-0000-0000-0000088D0000}"/>
    <cellStyle name="Normal 5 17 2 30 2 6" xfId="36105" xr:uid="{00000000-0005-0000-0000-0000098D0000}"/>
    <cellStyle name="Normal 5 17 2 30 2 7" xfId="36106" xr:uid="{00000000-0005-0000-0000-00000A8D0000}"/>
    <cellStyle name="Normal 5 17 2 30 2 8" xfId="36107" xr:uid="{00000000-0005-0000-0000-00000B8D0000}"/>
    <cellStyle name="Normal 5 17 2 30 2 9" xfId="36108" xr:uid="{00000000-0005-0000-0000-00000C8D0000}"/>
    <cellStyle name="Normal 5 17 2 30 3" xfId="36109" xr:uid="{00000000-0005-0000-0000-00000D8D0000}"/>
    <cellStyle name="Normal 5 17 2 30 3 10" xfId="36110" xr:uid="{00000000-0005-0000-0000-00000E8D0000}"/>
    <cellStyle name="Normal 5 17 2 30 3 2" xfId="36111" xr:uid="{00000000-0005-0000-0000-00000F8D0000}"/>
    <cellStyle name="Normal 5 17 2 30 3 3" xfId="36112" xr:uid="{00000000-0005-0000-0000-0000108D0000}"/>
    <cellStyle name="Normal 5 17 2 30 3 4" xfId="36113" xr:uid="{00000000-0005-0000-0000-0000118D0000}"/>
    <cellStyle name="Normal 5 17 2 30 3 5" xfId="36114" xr:uid="{00000000-0005-0000-0000-0000128D0000}"/>
    <cellStyle name="Normal 5 17 2 30 3 6" xfId="36115" xr:uid="{00000000-0005-0000-0000-0000138D0000}"/>
    <cellStyle name="Normal 5 17 2 30 3 7" xfId="36116" xr:uid="{00000000-0005-0000-0000-0000148D0000}"/>
    <cellStyle name="Normal 5 17 2 30 3 8" xfId="36117" xr:uid="{00000000-0005-0000-0000-0000158D0000}"/>
    <cellStyle name="Normal 5 17 2 30 3 9" xfId="36118" xr:uid="{00000000-0005-0000-0000-0000168D0000}"/>
    <cellStyle name="Normal 5 17 2 30 4" xfId="36119" xr:uid="{00000000-0005-0000-0000-0000178D0000}"/>
    <cellStyle name="Normal 5 17 2 30 4 10" xfId="36120" xr:uid="{00000000-0005-0000-0000-0000188D0000}"/>
    <cellStyle name="Normal 5 17 2 30 4 2" xfId="36121" xr:uid="{00000000-0005-0000-0000-0000198D0000}"/>
    <cellStyle name="Normal 5 17 2 30 4 3" xfId="36122" xr:uid="{00000000-0005-0000-0000-00001A8D0000}"/>
    <cellStyle name="Normal 5 17 2 30 4 4" xfId="36123" xr:uid="{00000000-0005-0000-0000-00001B8D0000}"/>
    <cellStyle name="Normal 5 17 2 30 4 5" xfId="36124" xr:uid="{00000000-0005-0000-0000-00001C8D0000}"/>
    <cellStyle name="Normal 5 17 2 30 4 6" xfId="36125" xr:uid="{00000000-0005-0000-0000-00001D8D0000}"/>
    <cellStyle name="Normal 5 17 2 30 4 7" xfId="36126" xr:uid="{00000000-0005-0000-0000-00001E8D0000}"/>
    <cellStyle name="Normal 5 17 2 30 4 8" xfId="36127" xr:uid="{00000000-0005-0000-0000-00001F8D0000}"/>
    <cellStyle name="Normal 5 17 2 30 4 9" xfId="36128" xr:uid="{00000000-0005-0000-0000-0000208D0000}"/>
    <cellStyle name="Normal 5 17 2 30 5" xfId="36129" xr:uid="{00000000-0005-0000-0000-0000218D0000}"/>
    <cellStyle name="Normal 5 17 2 30 5 10" xfId="36130" xr:uid="{00000000-0005-0000-0000-0000228D0000}"/>
    <cellStyle name="Normal 5 17 2 30 5 2" xfId="36131" xr:uid="{00000000-0005-0000-0000-0000238D0000}"/>
    <cellStyle name="Normal 5 17 2 30 5 3" xfId="36132" xr:uid="{00000000-0005-0000-0000-0000248D0000}"/>
    <cellStyle name="Normal 5 17 2 30 5 4" xfId="36133" xr:uid="{00000000-0005-0000-0000-0000258D0000}"/>
    <cellStyle name="Normal 5 17 2 30 5 5" xfId="36134" xr:uid="{00000000-0005-0000-0000-0000268D0000}"/>
    <cellStyle name="Normal 5 17 2 30 5 6" xfId="36135" xr:uid="{00000000-0005-0000-0000-0000278D0000}"/>
    <cellStyle name="Normal 5 17 2 30 5 7" xfId="36136" xr:uid="{00000000-0005-0000-0000-0000288D0000}"/>
    <cellStyle name="Normal 5 17 2 30 5 8" xfId="36137" xr:uid="{00000000-0005-0000-0000-0000298D0000}"/>
    <cellStyle name="Normal 5 17 2 30 5 9" xfId="36138" xr:uid="{00000000-0005-0000-0000-00002A8D0000}"/>
    <cellStyle name="Normal 5 17 2 30 6" xfId="36139" xr:uid="{00000000-0005-0000-0000-00002B8D0000}"/>
    <cellStyle name="Normal 5 17 2 30 7" xfId="36140" xr:uid="{00000000-0005-0000-0000-00002C8D0000}"/>
    <cellStyle name="Normal 5 17 2 30 8" xfId="36141" xr:uid="{00000000-0005-0000-0000-00002D8D0000}"/>
    <cellStyle name="Normal 5 17 2 30 9" xfId="36142" xr:uid="{00000000-0005-0000-0000-00002E8D0000}"/>
    <cellStyle name="Normal 5 17 2 31" xfId="36143" xr:uid="{00000000-0005-0000-0000-00002F8D0000}"/>
    <cellStyle name="Normal 5 17 2 31 10" xfId="36144" xr:uid="{00000000-0005-0000-0000-0000308D0000}"/>
    <cellStyle name="Normal 5 17 2 31 11" xfId="36145" xr:uid="{00000000-0005-0000-0000-0000318D0000}"/>
    <cellStyle name="Normal 5 17 2 31 12" xfId="36146" xr:uid="{00000000-0005-0000-0000-0000328D0000}"/>
    <cellStyle name="Normal 5 17 2 31 13" xfId="36147" xr:uid="{00000000-0005-0000-0000-0000338D0000}"/>
    <cellStyle name="Normal 5 17 2 31 14" xfId="36148" xr:uid="{00000000-0005-0000-0000-0000348D0000}"/>
    <cellStyle name="Normal 5 17 2 31 2" xfId="36149" xr:uid="{00000000-0005-0000-0000-0000358D0000}"/>
    <cellStyle name="Normal 5 17 2 31 2 10" xfId="36150" xr:uid="{00000000-0005-0000-0000-0000368D0000}"/>
    <cellStyle name="Normal 5 17 2 31 2 2" xfId="36151" xr:uid="{00000000-0005-0000-0000-0000378D0000}"/>
    <cellStyle name="Normal 5 17 2 31 2 3" xfId="36152" xr:uid="{00000000-0005-0000-0000-0000388D0000}"/>
    <cellStyle name="Normal 5 17 2 31 2 4" xfId="36153" xr:uid="{00000000-0005-0000-0000-0000398D0000}"/>
    <cellStyle name="Normal 5 17 2 31 2 5" xfId="36154" xr:uid="{00000000-0005-0000-0000-00003A8D0000}"/>
    <cellStyle name="Normal 5 17 2 31 2 6" xfId="36155" xr:uid="{00000000-0005-0000-0000-00003B8D0000}"/>
    <cellStyle name="Normal 5 17 2 31 2 7" xfId="36156" xr:uid="{00000000-0005-0000-0000-00003C8D0000}"/>
    <cellStyle name="Normal 5 17 2 31 2 8" xfId="36157" xr:uid="{00000000-0005-0000-0000-00003D8D0000}"/>
    <cellStyle name="Normal 5 17 2 31 2 9" xfId="36158" xr:uid="{00000000-0005-0000-0000-00003E8D0000}"/>
    <cellStyle name="Normal 5 17 2 31 3" xfId="36159" xr:uid="{00000000-0005-0000-0000-00003F8D0000}"/>
    <cellStyle name="Normal 5 17 2 31 3 10" xfId="36160" xr:uid="{00000000-0005-0000-0000-0000408D0000}"/>
    <cellStyle name="Normal 5 17 2 31 3 2" xfId="36161" xr:uid="{00000000-0005-0000-0000-0000418D0000}"/>
    <cellStyle name="Normal 5 17 2 31 3 3" xfId="36162" xr:uid="{00000000-0005-0000-0000-0000428D0000}"/>
    <cellStyle name="Normal 5 17 2 31 3 4" xfId="36163" xr:uid="{00000000-0005-0000-0000-0000438D0000}"/>
    <cellStyle name="Normal 5 17 2 31 3 5" xfId="36164" xr:uid="{00000000-0005-0000-0000-0000448D0000}"/>
    <cellStyle name="Normal 5 17 2 31 3 6" xfId="36165" xr:uid="{00000000-0005-0000-0000-0000458D0000}"/>
    <cellStyle name="Normal 5 17 2 31 3 7" xfId="36166" xr:uid="{00000000-0005-0000-0000-0000468D0000}"/>
    <cellStyle name="Normal 5 17 2 31 3 8" xfId="36167" xr:uid="{00000000-0005-0000-0000-0000478D0000}"/>
    <cellStyle name="Normal 5 17 2 31 3 9" xfId="36168" xr:uid="{00000000-0005-0000-0000-0000488D0000}"/>
    <cellStyle name="Normal 5 17 2 31 4" xfId="36169" xr:uid="{00000000-0005-0000-0000-0000498D0000}"/>
    <cellStyle name="Normal 5 17 2 31 4 10" xfId="36170" xr:uid="{00000000-0005-0000-0000-00004A8D0000}"/>
    <cellStyle name="Normal 5 17 2 31 4 2" xfId="36171" xr:uid="{00000000-0005-0000-0000-00004B8D0000}"/>
    <cellStyle name="Normal 5 17 2 31 4 3" xfId="36172" xr:uid="{00000000-0005-0000-0000-00004C8D0000}"/>
    <cellStyle name="Normal 5 17 2 31 4 4" xfId="36173" xr:uid="{00000000-0005-0000-0000-00004D8D0000}"/>
    <cellStyle name="Normal 5 17 2 31 4 5" xfId="36174" xr:uid="{00000000-0005-0000-0000-00004E8D0000}"/>
    <cellStyle name="Normal 5 17 2 31 4 6" xfId="36175" xr:uid="{00000000-0005-0000-0000-00004F8D0000}"/>
    <cellStyle name="Normal 5 17 2 31 4 7" xfId="36176" xr:uid="{00000000-0005-0000-0000-0000508D0000}"/>
    <cellStyle name="Normal 5 17 2 31 4 8" xfId="36177" xr:uid="{00000000-0005-0000-0000-0000518D0000}"/>
    <cellStyle name="Normal 5 17 2 31 4 9" xfId="36178" xr:uid="{00000000-0005-0000-0000-0000528D0000}"/>
    <cellStyle name="Normal 5 17 2 31 5" xfId="36179" xr:uid="{00000000-0005-0000-0000-0000538D0000}"/>
    <cellStyle name="Normal 5 17 2 31 5 10" xfId="36180" xr:uid="{00000000-0005-0000-0000-0000548D0000}"/>
    <cellStyle name="Normal 5 17 2 31 5 2" xfId="36181" xr:uid="{00000000-0005-0000-0000-0000558D0000}"/>
    <cellStyle name="Normal 5 17 2 31 5 3" xfId="36182" xr:uid="{00000000-0005-0000-0000-0000568D0000}"/>
    <cellStyle name="Normal 5 17 2 31 5 4" xfId="36183" xr:uid="{00000000-0005-0000-0000-0000578D0000}"/>
    <cellStyle name="Normal 5 17 2 31 5 5" xfId="36184" xr:uid="{00000000-0005-0000-0000-0000588D0000}"/>
    <cellStyle name="Normal 5 17 2 31 5 6" xfId="36185" xr:uid="{00000000-0005-0000-0000-0000598D0000}"/>
    <cellStyle name="Normal 5 17 2 31 5 7" xfId="36186" xr:uid="{00000000-0005-0000-0000-00005A8D0000}"/>
    <cellStyle name="Normal 5 17 2 31 5 8" xfId="36187" xr:uid="{00000000-0005-0000-0000-00005B8D0000}"/>
    <cellStyle name="Normal 5 17 2 31 5 9" xfId="36188" xr:uid="{00000000-0005-0000-0000-00005C8D0000}"/>
    <cellStyle name="Normal 5 17 2 31 6" xfId="36189" xr:uid="{00000000-0005-0000-0000-00005D8D0000}"/>
    <cellStyle name="Normal 5 17 2 31 7" xfId="36190" xr:uid="{00000000-0005-0000-0000-00005E8D0000}"/>
    <cellStyle name="Normal 5 17 2 31 8" xfId="36191" xr:uid="{00000000-0005-0000-0000-00005F8D0000}"/>
    <cellStyle name="Normal 5 17 2 31 9" xfId="36192" xr:uid="{00000000-0005-0000-0000-0000608D0000}"/>
    <cellStyle name="Normal 5 17 2 32" xfId="36193" xr:uid="{00000000-0005-0000-0000-0000618D0000}"/>
    <cellStyle name="Normal 5 17 2 32 10" xfId="36194" xr:uid="{00000000-0005-0000-0000-0000628D0000}"/>
    <cellStyle name="Normal 5 17 2 32 11" xfId="36195" xr:uid="{00000000-0005-0000-0000-0000638D0000}"/>
    <cellStyle name="Normal 5 17 2 32 12" xfId="36196" xr:uid="{00000000-0005-0000-0000-0000648D0000}"/>
    <cellStyle name="Normal 5 17 2 32 13" xfId="36197" xr:uid="{00000000-0005-0000-0000-0000658D0000}"/>
    <cellStyle name="Normal 5 17 2 32 14" xfId="36198" xr:uid="{00000000-0005-0000-0000-0000668D0000}"/>
    <cellStyle name="Normal 5 17 2 32 2" xfId="36199" xr:uid="{00000000-0005-0000-0000-0000678D0000}"/>
    <cellStyle name="Normal 5 17 2 32 2 10" xfId="36200" xr:uid="{00000000-0005-0000-0000-0000688D0000}"/>
    <cellStyle name="Normal 5 17 2 32 2 2" xfId="36201" xr:uid="{00000000-0005-0000-0000-0000698D0000}"/>
    <cellStyle name="Normal 5 17 2 32 2 3" xfId="36202" xr:uid="{00000000-0005-0000-0000-00006A8D0000}"/>
    <cellStyle name="Normal 5 17 2 32 2 4" xfId="36203" xr:uid="{00000000-0005-0000-0000-00006B8D0000}"/>
    <cellStyle name="Normal 5 17 2 32 2 5" xfId="36204" xr:uid="{00000000-0005-0000-0000-00006C8D0000}"/>
    <cellStyle name="Normal 5 17 2 32 2 6" xfId="36205" xr:uid="{00000000-0005-0000-0000-00006D8D0000}"/>
    <cellStyle name="Normal 5 17 2 32 2 7" xfId="36206" xr:uid="{00000000-0005-0000-0000-00006E8D0000}"/>
    <cellStyle name="Normal 5 17 2 32 2 8" xfId="36207" xr:uid="{00000000-0005-0000-0000-00006F8D0000}"/>
    <cellStyle name="Normal 5 17 2 32 2 9" xfId="36208" xr:uid="{00000000-0005-0000-0000-0000708D0000}"/>
    <cellStyle name="Normal 5 17 2 32 3" xfId="36209" xr:uid="{00000000-0005-0000-0000-0000718D0000}"/>
    <cellStyle name="Normal 5 17 2 32 3 10" xfId="36210" xr:uid="{00000000-0005-0000-0000-0000728D0000}"/>
    <cellStyle name="Normal 5 17 2 32 3 2" xfId="36211" xr:uid="{00000000-0005-0000-0000-0000738D0000}"/>
    <cellStyle name="Normal 5 17 2 32 3 3" xfId="36212" xr:uid="{00000000-0005-0000-0000-0000748D0000}"/>
    <cellStyle name="Normal 5 17 2 32 3 4" xfId="36213" xr:uid="{00000000-0005-0000-0000-0000758D0000}"/>
    <cellStyle name="Normal 5 17 2 32 3 5" xfId="36214" xr:uid="{00000000-0005-0000-0000-0000768D0000}"/>
    <cellStyle name="Normal 5 17 2 32 3 6" xfId="36215" xr:uid="{00000000-0005-0000-0000-0000778D0000}"/>
    <cellStyle name="Normal 5 17 2 32 3 7" xfId="36216" xr:uid="{00000000-0005-0000-0000-0000788D0000}"/>
    <cellStyle name="Normal 5 17 2 32 3 8" xfId="36217" xr:uid="{00000000-0005-0000-0000-0000798D0000}"/>
    <cellStyle name="Normal 5 17 2 32 3 9" xfId="36218" xr:uid="{00000000-0005-0000-0000-00007A8D0000}"/>
    <cellStyle name="Normal 5 17 2 32 4" xfId="36219" xr:uid="{00000000-0005-0000-0000-00007B8D0000}"/>
    <cellStyle name="Normal 5 17 2 32 4 10" xfId="36220" xr:uid="{00000000-0005-0000-0000-00007C8D0000}"/>
    <cellStyle name="Normal 5 17 2 32 4 2" xfId="36221" xr:uid="{00000000-0005-0000-0000-00007D8D0000}"/>
    <cellStyle name="Normal 5 17 2 32 4 3" xfId="36222" xr:uid="{00000000-0005-0000-0000-00007E8D0000}"/>
    <cellStyle name="Normal 5 17 2 32 4 4" xfId="36223" xr:uid="{00000000-0005-0000-0000-00007F8D0000}"/>
    <cellStyle name="Normal 5 17 2 32 4 5" xfId="36224" xr:uid="{00000000-0005-0000-0000-0000808D0000}"/>
    <cellStyle name="Normal 5 17 2 32 4 6" xfId="36225" xr:uid="{00000000-0005-0000-0000-0000818D0000}"/>
    <cellStyle name="Normal 5 17 2 32 4 7" xfId="36226" xr:uid="{00000000-0005-0000-0000-0000828D0000}"/>
    <cellStyle name="Normal 5 17 2 32 4 8" xfId="36227" xr:uid="{00000000-0005-0000-0000-0000838D0000}"/>
    <cellStyle name="Normal 5 17 2 32 4 9" xfId="36228" xr:uid="{00000000-0005-0000-0000-0000848D0000}"/>
    <cellStyle name="Normal 5 17 2 32 5" xfId="36229" xr:uid="{00000000-0005-0000-0000-0000858D0000}"/>
    <cellStyle name="Normal 5 17 2 32 5 10" xfId="36230" xr:uid="{00000000-0005-0000-0000-0000868D0000}"/>
    <cellStyle name="Normal 5 17 2 32 5 2" xfId="36231" xr:uid="{00000000-0005-0000-0000-0000878D0000}"/>
    <cellStyle name="Normal 5 17 2 32 5 3" xfId="36232" xr:uid="{00000000-0005-0000-0000-0000888D0000}"/>
    <cellStyle name="Normal 5 17 2 32 5 4" xfId="36233" xr:uid="{00000000-0005-0000-0000-0000898D0000}"/>
    <cellStyle name="Normal 5 17 2 32 5 5" xfId="36234" xr:uid="{00000000-0005-0000-0000-00008A8D0000}"/>
    <cellStyle name="Normal 5 17 2 32 5 6" xfId="36235" xr:uid="{00000000-0005-0000-0000-00008B8D0000}"/>
    <cellStyle name="Normal 5 17 2 32 5 7" xfId="36236" xr:uid="{00000000-0005-0000-0000-00008C8D0000}"/>
    <cellStyle name="Normal 5 17 2 32 5 8" xfId="36237" xr:uid="{00000000-0005-0000-0000-00008D8D0000}"/>
    <cellStyle name="Normal 5 17 2 32 5 9" xfId="36238" xr:uid="{00000000-0005-0000-0000-00008E8D0000}"/>
    <cellStyle name="Normal 5 17 2 32 6" xfId="36239" xr:uid="{00000000-0005-0000-0000-00008F8D0000}"/>
    <cellStyle name="Normal 5 17 2 32 7" xfId="36240" xr:uid="{00000000-0005-0000-0000-0000908D0000}"/>
    <cellStyle name="Normal 5 17 2 32 8" xfId="36241" xr:uid="{00000000-0005-0000-0000-0000918D0000}"/>
    <cellStyle name="Normal 5 17 2 32 9" xfId="36242" xr:uid="{00000000-0005-0000-0000-0000928D0000}"/>
    <cellStyle name="Normal 5 17 2 33" xfId="36243" xr:uid="{00000000-0005-0000-0000-0000938D0000}"/>
    <cellStyle name="Normal 5 17 2 33 10" xfId="36244" xr:uid="{00000000-0005-0000-0000-0000948D0000}"/>
    <cellStyle name="Normal 5 17 2 33 11" xfId="36245" xr:uid="{00000000-0005-0000-0000-0000958D0000}"/>
    <cellStyle name="Normal 5 17 2 33 12" xfId="36246" xr:uid="{00000000-0005-0000-0000-0000968D0000}"/>
    <cellStyle name="Normal 5 17 2 33 13" xfId="36247" xr:uid="{00000000-0005-0000-0000-0000978D0000}"/>
    <cellStyle name="Normal 5 17 2 33 14" xfId="36248" xr:uid="{00000000-0005-0000-0000-0000988D0000}"/>
    <cellStyle name="Normal 5 17 2 33 2" xfId="36249" xr:uid="{00000000-0005-0000-0000-0000998D0000}"/>
    <cellStyle name="Normal 5 17 2 33 2 10" xfId="36250" xr:uid="{00000000-0005-0000-0000-00009A8D0000}"/>
    <cellStyle name="Normal 5 17 2 33 2 2" xfId="36251" xr:uid="{00000000-0005-0000-0000-00009B8D0000}"/>
    <cellStyle name="Normal 5 17 2 33 2 3" xfId="36252" xr:uid="{00000000-0005-0000-0000-00009C8D0000}"/>
    <cellStyle name="Normal 5 17 2 33 2 4" xfId="36253" xr:uid="{00000000-0005-0000-0000-00009D8D0000}"/>
    <cellStyle name="Normal 5 17 2 33 2 5" xfId="36254" xr:uid="{00000000-0005-0000-0000-00009E8D0000}"/>
    <cellStyle name="Normal 5 17 2 33 2 6" xfId="36255" xr:uid="{00000000-0005-0000-0000-00009F8D0000}"/>
    <cellStyle name="Normal 5 17 2 33 2 7" xfId="36256" xr:uid="{00000000-0005-0000-0000-0000A08D0000}"/>
    <cellStyle name="Normal 5 17 2 33 2 8" xfId="36257" xr:uid="{00000000-0005-0000-0000-0000A18D0000}"/>
    <cellStyle name="Normal 5 17 2 33 2 9" xfId="36258" xr:uid="{00000000-0005-0000-0000-0000A28D0000}"/>
    <cellStyle name="Normal 5 17 2 33 3" xfId="36259" xr:uid="{00000000-0005-0000-0000-0000A38D0000}"/>
    <cellStyle name="Normal 5 17 2 33 3 10" xfId="36260" xr:uid="{00000000-0005-0000-0000-0000A48D0000}"/>
    <cellStyle name="Normal 5 17 2 33 3 2" xfId="36261" xr:uid="{00000000-0005-0000-0000-0000A58D0000}"/>
    <cellStyle name="Normal 5 17 2 33 3 3" xfId="36262" xr:uid="{00000000-0005-0000-0000-0000A68D0000}"/>
    <cellStyle name="Normal 5 17 2 33 3 4" xfId="36263" xr:uid="{00000000-0005-0000-0000-0000A78D0000}"/>
    <cellStyle name="Normal 5 17 2 33 3 5" xfId="36264" xr:uid="{00000000-0005-0000-0000-0000A88D0000}"/>
    <cellStyle name="Normal 5 17 2 33 3 6" xfId="36265" xr:uid="{00000000-0005-0000-0000-0000A98D0000}"/>
    <cellStyle name="Normal 5 17 2 33 3 7" xfId="36266" xr:uid="{00000000-0005-0000-0000-0000AA8D0000}"/>
    <cellStyle name="Normal 5 17 2 33 3 8" xfId="36267" xr:uid="{00000000-0005-0000-0000-0000AB8D0000}"/>
    <cellStyle name="Normal 5 17 2 33 3 9" xfId="36268" xr:uid="{00000000-0005-0000-0000-0000AC8D0000}"/>
    <cellStyle name="Normal 5 17 2 33 4" xfId="36269" xr:uid="{00000000-0005-0000-0000-0000AD8D0000}"/>
    <cellStyle name="Normal 5 17 2 33 4 10" xfId="36270" xr:uid="{00000000-0005-0000-0000-0000AE8D0000}"/>
    <cellStyle name="Normal 5 17 2 33 4 2" xfId="36271" xr:uid="{00000000-0005-0000-0000-0000AF8D0000}"/>
    <cellStyle name="Normal 5 17 2 33 4 3" xfId="36272" xr:uid="{00000000-0005-0000-0000-0000B08D0000}"/>
    <cellStyle name="Normal 5 17 2 33 4 4" xfId="36273" xr:uid="{00000000-0005-0000-0000-0000B18D0000}"/>
    <cellStyle name="Normal 5 17 2 33 4 5" xfId="36274" xr:uid="{00000000-0005-0000-0000-0000B28D0000}"/>
    <cellStyle name="Normal 5 17 2 33 4 6" xfId="36275" xr:uid="{00000000-0005-0000-0000-0000B38D0000}"/>
    <cellStyle name="Normal 5 17 2 33 4 7" xfId="36276" xr:uid="{00000000-0005-0000-0000-0000B48D0000}"/>
    <cellStyle name="Normal 5 17 2 33 4 8" xfId="36277" xr:uid="{00000000-0005-0000-0000-0000B58D0000}"/>
    <cellStyle name="Normal 5 17 2 33 4 9" xfId="36278" xr:uid="{00000000-0005-0000-0000-0000B68D0000}"/>
    <cellStyle name="Normal 5 17 2 33 5" xfId="36279" xr:uid="{00000000-0005-0000-0000-0000B78D0000}"/>
    <cellStyle name="Normal 5 17 2 33 5 10" xfId="36280" xr:uid="{00000000-0005-0000-0000-0000B88D0000}"/>
    <cellStyle name="Normal 5 17 2 33 5 2" xfId="36281" xr:uid="{00000000-0005-0000-0000-0000B98D0000}"/>
    <cellStyle name="Normal 5 17 2 33 5 3" xfId="36282" xr:uid="{00000000-0005-0000-0000-0000BA8D0000}"/>
    <cellStyle name="Normal 5 17 2 33 5 4" xfId="36283" xr:uid="{00000000-0005-0000-0000-0000BB8D0000}"/>
    <cellStyle name="Normal 5 17 2 33 5 5" xfId="36284" xr:uid="{00000000-0005-0000-0000-0000BC8D0000}"/>
    <cellStyle name="Normal 5 17 2 33 5 6" xfId="36285" xr:uid="{00000000-0005-0000-0000-0000BD8D0000}"/>
    <cellStyle name="Normal 5 17 2 33 5 7" xfId="36286" xr:uid="{00000000-0005-0000-0000-0000BE8D0000}"/>
    <cellStyle name="Normal 5 17 2 33 5 8" xfId="36287" xr:uid="{00000000-0005-0000-0000-0000BF8D0000}"/>
    <cellStyle name="Normal 5 17 2 33 5 9" xfId="36288" xr:uid="{00000000-0005-0000-0000-0000C08D0000}"/>
    <cellStyle name="Normal 5 17 2 33 6" xfId="36289" xr:uid="{00000000-0005-0000-0000-0000C18D0000}"/>
    <cellStyle name="Normal 5 17 2 33 7" xfId="36290" xr:uid="{00000000-0005-0000-0000-0000C28D0000}"/>
    <cellStyle name="Normal 5 17 2 33 8" xfId="36291" xr:uid="{00000000-0005-0000-0000-0000C38D0000}"/>
    <cellStyle name="Normal 5 17 2 33 9" xfId="36292" xr:uid="{00000000-0005-0000-0000-0000C48D0000}"/>
    <cellStyle name="Normal 5 17 2 34" xfId="36293" xr:uid="{00000000-0005-0000-0000-0000C58D0000}"/>
    <cellStyle name="Normal 5 17 2 34 10" xfId="36294" xr:uid="{00000000-0005-0000-0000-0000C68D0000}"/>
    <cellStyle name="Normal 5 17 2 34 2" xfId="36295" xr:uid="{00000000-0005-0000-0000-0000C78D0000}"/>
    <cellStyle name="Normal 5 17 2 34 3" xfId="36296" xr:uid="{00000000-0005-0000-0000-0000C88D0000}"/>
    <cellStyle name="Normal 5 17 2 34 4" xfId="36297" xr:uid="{00000000-0005-0000-0000-0000C98D0000}"/>
    <cellStyle name="Normal 5 17 2 34 5" xfId="36298" xr:uid="{00000000-0005-0000-0000-0000CA8D0000}"/>
    <cellStyle name="Normal 5 17 2 34 6" xfId="36299" xr:uid="{00000000-0005-0000-0000-0000CB8D0000}"/>
    <cellStyle name="Normal 5 17 2 34 7" xfId="36300" xr:uid="{00000000-0005-0000-0000-0000CC8D0000}"/>
    <cellStyle name="Normal 5 17 2 34 8" xfId="36301" xr:uid="{00000000-0005-0000-0000-0000CD8D0000}"/>
    <cellStyle name="Normal 5 17 2 34 9" xfId="36302" xr:uid="{00000000-0005-0000-0000-0000CE8D0000}"/>
    <cellStyle name="Normal 5 17 2 35" xfId="36303" xr:uid="{00000000-0005-0000-0000-0000CF8D0000}"/>
    <cellStyle name="Normal 5 17 2 35 10" xfId="36304" xr:uid="{00000000-0005-0000-0000-0000D08D0000}"/>
    <cellStyle name="Normal 5 17 2 35 2" xfId="36305" xr:uid="{00000000-0005-0000-0000-0000D18D0000}"/>
    <cellStyle name="Normal 5 17 2 35 3" xfId="36306" xr:uid="{00000000-0005-0000-0000-0000D28D0000}"/>
    <cellStyle name="Normal 5 17 2 35 4" xfId="36307" xr:uid="{00000000-0005-0000-0000-0000D38D0000}"/>
    <cellStyle name="Normal 5 17 2 35 5" xfId="36308" xr:uid="{00000000-0005-0000-0000-0000D48D0000}"/>
    <cellStyle name="Normal 5 17 2 35 6" xfId="36309" xr:uid="{00000000-0005-0000-0000-0000D58D0000}"/>
    <cellStyle name="Normal 5 17 2 35 7" xfId="36310" xr:uid="{00000000-0005-0000-0000-0000D68D0000}"/>
    <cellStyle name="Normal 5 17 2 35 8" xfId="36311" xr:uid="{00000000-0005-0000-0000-0000D78D0000}"/>
    <cellStyle name="Normal 5 17 2 35 9" xfId="36312" xr:uid="{00000000-0005-0000-0000-0000D88D0000}"/>
    <cellStyle name="Normal 5 17 2 36" xfId="36313" xr:uid="{00000000-0005-0000-0000-0000D98D0000}"/>
    <cellStyle name="Normal 5 17 2 36 10" xfId="36314" xr:uid="{00000000-0005-0000-0000-0000DA8D0000}"/>
    <cellStyle name="Normal 5 17 2 36 2" xfId="36315" xr:uid="{00000000-0005-0000-0000-0000DB8D0000}"/>
    <cellStyle name="Normal 5 17 2 36 3" xfId="36316" xr:uid="{00000000-0005-0000-0000-0000DC8D0000}"/>
    <cellStyle name="Normal 5 17 2 36 4" xfId="36317" xr:uid="{00000000-0005-0000-0000-0000DD8D0000}"/>
    <cellStyle name="Normal 5 17 2 36 5" xfId="36318" xr:uid="{00000000-0005-0000-0000-0000DE8D0000}"/>
    <cellStyle name="Normal 5 17 2 36 6" xfId="36319" xr:uid="{00000000-0005-0000-0000-0000DF8D0000}"/>
    <cellStyle name="Normal 5 17 2 36 7" xfId="36320" xr:uid="{00000000-0005-0000-0000-0000E08D0000}"/>
    <cellStyle name="Normal 5 17 2 36 8" xfId="36321" xr:uid="{00000000-0005-0000-0000-0000E18D0000}"/>
    <cellStyle name="Normal 5 17 2 36 9" xfId="36322" xr:uid="{00000000-0005-0000-0000-0000E28D0000}"/>
    <cellStyle name="Normal 5 17 2 37" xfId="36323" xr:uid="{00000000-0005-0000-0000-0000E38D0000}"/>
    <cellStyle name="Normal 5 17 2 37 10" xfId="36324" xr:uid="{00000000-0005-0000-0000-0000E48D0000}"/>
    <cellStyle name="Normal 5 17 2 37 2" xfId="36325" xr:uid="{00000000-0005-0000-0000-0000E58D0000}"/>
    <cellStyle name="Normal 5 17 2 37 3" xfId="36326" xr:uid="{00000000-0005-0000-0000-0000E68D0000}"/>
    <cellStyle name="Normal 5 17 2 37 4" xfId="36327" xr:uid="{00000000-0005-0000-0000-0000E78D0000}"/>
    <cellStyle name="Normal 5 17 2 37 5" xfId="36328" xr:uid="{00000000-0005-0000-0000-0000E88D0000}"/>
    <cellStyle name="Normal 5 17 2 37 6" xfId="36329" xr:uid="{00000000-0005-0000-0000-0000E98D0000}"/>
    <cellStyle name="Normal 5 17 2 37 7" xfId="36330" xr:uid="{00000000-0005-0000-0000-0000EA8D0000}"/>
    <cellStyle name="Normal 5 17 2 37 8" xfId="36331" xr:uid="{00000000-0005-0000-0000-0000EB8D0000}"/>
    <cellStyle name="Normal 5 17 2 37 9" xfId="36332" xr:uid="{00000000-0005-0000-0000-0000EC8D0000}"/>
    <cellStyle name="Normal 5 17 2 38" xfId="36333" xr:uid="{00000000-0005-0000-0000-0000ED8D0000}"/>
    <cellStyle name="Normal 5 17 2 39" xfId="36334" xr:uid="{00000000-0005-0000-0000-0000EE8D0000}"/>
    <cellStyle name="Normal 5 17 2 4" xfId="36335" xr:uid="{00000000-0005-0000-0000-0000EF8D0000}"/>
    <cellStyle name="Normal 5 17 2 4 10" xfId="36336" xr:uid="{00000000-0005-0000-0000-0000F08D0000}"/>
    <cellStyle name="Normal 5 17 2 4 11" xfId="36337" xr:uid="{00000000-0005-0000-0000-0000F18D0000}"/>
    <cellStyle name="Normal 5 17 2 4 12" xfId="36338" xr:uid="{00000000-0005-0000-0000-0000F28D0000}"/>
    <cellStyle name="Normal 5 17 2 4 13" xfId="36339" xr:uid="{00000000-0005-0000-0000-0000F38D0000}"/>
    <cellStyle name="Normal 5 17 2 4 14" xfId="36340" xr:uid="{00000000-0005-0000-0000-0000F48D0000}"/>
    <cellStyle name="Normal 5 17 2 4 2" xfId="36341" xr:uid="{00000000-0005-0000-0000-0000F58D0000}"/>
    <cellStyle name="Normal 5 17 2 4 2 10" xfId="36342" xr:uid="{00000000-0005-0000-0000-0000F68D0000}"/>
    <cellStyle name="Normal 5 17 2 4 2 2" xfId="36343" xr:uid="{00000000-0005-0000-0000-0000F78D0000}"/>
    <cellStyle name="Normal 5 17 2 4 2 3" xfId="36344" xr:uid="{00000000-0005-0000-0000-0000F88D0000}"/>
    <cellStyle name="Normal 5 17 2 4 2 4" xfId="36345" xr:uid="{00000000-0005-0000-0000-0000F98D0000}"/>
    <cellStyle name="Normal 5 17 2 4 2 5" xfId="36346" xr:uid="{00000000-0005-0000-0000-0000FA8D0000}"/>
    <cellStyle name="Normal 5 17 2 4 2 6" xfId="36347" xr:uid="{00000000-0005-0000-0000-0000FB8D0000}"/>
    <cellStyle name="Normal 5 17 2 4 2 7" xfId="36348" xr:uid="{00000000-0005-0000-0000-0000FC8D0000}"/>
    <cellStyle name="Normal 5 17 2 4 2 8" xfId="36349" xr:uid="{00000000-0005-0000-0000-0000FD8D0000}"/>
    <cellStyle name="Normal 5 17 2 4 2 9" xfId="36350" xr:uid="{00000000-0005-0000-0000-0000FE8D0000}"/>
    <cellStyle name="Normal 5 17 2 4 3" xfId="36351" xr:uid="{00000000-0005-0000-0000-0000FF8D0000}"/>
    <cellStyle name="Normal 5 17 2 4 3 10" xfId="36352" xr:uid="{00000000-0005-0000-0000-0000008E0000}"/>
    <cellStyle name="Normal 5 17 2 4 3 2" xfId="36353" xr:uid="{00000000-0005-0000-0000-0000018E0000}"/>
    <cellStyle name="Normal 5 17 2 4 3 3" xfId="36354" xr:uid="{00000000-0005-0000-0000-0000028E0000}"/>
    <cellStyle name="Normal 5 17 2 4 3 4" xfId="36355" xr:uid="{00000000-0005-0000-0000-0000038E0000}"/>
    <cellStyle name="Normal 5 17 2 4 3 5" xfId="36356" xr:uid="{00000000-0005-0000-0000-0000048E0000}"/>
    <cellStyle name="Normal 5 17 2 4 3 6" xfId="36357" xr:uid="{00000000-0005-0000-0000-0000058E0000}"/>
    <cellStyle name="Normal 5 17 2 4 3 7" xfId="36358" xr:uid="{00000000-0005-0000-0000-0000068E0000}"/>
    <cellStyle name="Normal 5 17 2 4 3 8" xfId="36359" xr:uid="{00000000-0005-0000-0000-0000078E0000}"/>
    <cellStyle name="Normal 5 17 2 4 3 9" xfId="36360" xr:uid="{00000000-0005-0000-0000-0000088E0000}"/>
    <cellStyle name="Normal 5 17 2 4 4" xfId="36361" xr:uid="{00000000-0005-0000-0000-0000098E0000}"/>
    <cellStyle name="Normal 5 17 2 4 4 10" xfId="36362" xr:uid="{00000000-0005-0000-0000-00000A8E0000}"/>
    <cellStyle name="Normal 5 17 2 4 4 2" xfId="36363" xr:uid="{00000000-0005-0000-0000-00000B8E0000}"/>
    <cellStyle name="Normal 5 17 2 4 4 3" xfId="36364" xr:uid="{00000000-0005-0000-0000-00000C8E0000}"/>
    <cellStyle name="Normal 5 17 2 4 4 4" xfId="36365" xr:uid="{00000000-0005-0000-0000-00000D8E0000}"/>
    <cellStyle name="Normal 5 17 2 4 4 5" xfId="36366" xr:uid="{00000000-0005-0000-0000-00000E8E0000}"/>
    <cellStyle name="Normal 5 17 2 4 4 6" xfId="36367" xr:uid="{00000000-0005-0000-0000-00000F8E0000}"/>
    <cellStyle name="Normal 5 17 2 4 4 7" xfId="36368" xr:uid="{00000000-0005-0000-0000-0000108E0000}"/>
    <cellStyle name="Normal 5 17 2 4 4 8" xfId="36369" xr:uid="{00000000-0005-0000-0000-0000118E0000}"/>
    <cellStyle name="Normal 5 17 2 4 4 9" xfId="36370" xr:uid="{00000000-0005-0000-0000-0000128E0000}"/>
    <cellStyle name="Normal 5 17 2 4 5" xfId="36371" xr:uid="{00000000-0005-0000-0000-0000138E0000}"/>
    <cellStyle name="Normal 5 17 2 4 5 10" xfId="36372" xr:uid="{00000000-0005-0000-0000-0000148E0000}"/>
    <cellStyle name="Normal 5 17 2 4 5 2" xfId="36373" xr:uid="{00000000-0005-0000-0000-0000158E0000}"/>
    <cellStyle name="Normal 5 17 2 4 5 3" xfId="36374" xr:uid="{00000000-0005-0000-0000-0000168E0000}"/>
    <cellStyle name="Normal 5 17 2 4 5 4" xfId="36375" xr:uid="{00000000-0005-0000-0000-0000178E0000}"/>
    <cellStyle name="Normal 5 17 2 4 5 5" xfId="36376" xr:uid="{00000000-0005-0000-0000-0000188E0000}"/>
    <cellStyle name="Normal 5 17 2 4 5 6" xfId="36377" xr:uid="{00000000-0005-0000-0000-0000198E0000}"/>
    <cellStyle name="Normal 5 17 2 4 5 7" xfId="36378" xr:uid="{00000000-0005-0000-0000-00001A8E0000}"/>
    <cellStyle name="Normal 5 17 2 4 5 8" xfId="36379" xr:uid="{00000000-0005-0000-0000-00001B8E0000}"/>
    <cellStyle name="Normal 5 17 2 4 5 9" xfId="36380" xr:uid="{00000000-0005-0000-0000-00001C8E0000}"/>
    <cellStyle name="Normal 5 17 2 4 6" xfId="36381" xr:uid="{00000000-0005-0000-0000-00001D8E0000}"/>
    <cellStyle name="Normal 5 17 2 4 7" xfId="36382" xr:uid="{00000000-0005-0000-0000-00001E8E0000}"/>
    <cellStyle name="Normal 5 17 2 4 8" xfId="36383" xr:uid="{00000000-0005-0000-0000-00001F8E0000}"/>
    <cellStyle name="Normal 5 17 2 4 9" xfId="36384" xr:uid="{00000000-0005-0000-0000-0000208E0000}"/>
    <cellStyle name="Normal 5 17 2 40" xfId="36385" xr:uid="{00000000-0005-0000-0000-0000218E0000}"/>
    <cellStyle name="Normal 5 17 2 41" xfId="36386" xr:uid="{00000000-0005-0000-0000-0000228E0000}"/>
    <cellStyle name="Normal 5 17 2 42" xfId="36387" xr:uid="{00000000-0005-0000-0000-0000238E0000}"/>
    <cellStyle name="Normal 5 17 2 43" xfId="36388" xr:uid="{00000000-0005-0000-0000-0000248E0000}"/>
    <cellStyle name="Normal 5 17 2 44" xfId="36389" xr:uid="{00000000-0005-0000-0000-0000258E0000}"/>
    <cellStyle name="Normal 5 17 2 45" xfId="36390" xr:uid="{00000000-0005-0000-0000-0000268E0000}"/>
    <cellStyle name="Normal 5 17 2 46" xfId="36391" xr:uid="{00000000-0005-0000-0000-0000278E0000}"/>
    <cellStyle name="Normal 5 17 2 47" xfId="36392" xr:uid="{00000000-0005-0000-0000-0000288E0000}"/>
    <cellStyle name="Normal 5 17 2 48" xfId="36393" xr:uid="{00000000-0005-0000-0000-0000298E0000}"/>
    <cellStyle name="Normal 5 17 2 5" xfId="36394" xr:uid="{00000000-0005-0000-0000-00002A8E0000}"/>
    <cellStyle name="Normal 5 17 2 5 10" xfId="36395" xr:uid="{00000000-0005-0000-0000-00002B8E0000}"/>
    <cellStyle name="Normal 5 17 2 5 11" xfId="36396" xr:uid="{00000000-0005-0000-0000-00002C8E0000}"/>
    <cellStyle name="Normal 5 17 2 5 12" xfId="36397" xr:uid="{00000000-0005-0000-0000-00002D8E0000}"/>
    <cellStyle name="Normal 5 17 2 5 13" xfId="36398" xr:uid="{00000000-0005-0000-0000-00002E8E0000}"/>
    <cellStyle name="Normal 5 17 2 5 14" xfId="36399" xr:uid="{00000000-0005-0000-0000-00002F8E0000}"/>
    <cellStyle name="Normal 5 17 2 5 2" xfId="36400" xr:uid="{00000000-0005-0000-0000-0000308E0000}"/>
    <cellStyle name="Normal 5 17 2 5 2 10" xfId="36401" xr:uid="{00000000-0005-0000-0000-0000318E0000}"/>
    <cellStyle name="Normal 5 17 2 5 2 2" xfId="36402" xr:uid="{00000000-0005-0000-0000-0000328E0000}"/>
    <cellStyle name="Normal 5 17 2 5 2 3" xfId="36403" xr:uid="{00000000-0005-0000-0000-0000338E0000}"/>
    <cellStyle name="Normal 5 17 2 5 2 4" xfId="36404" xr:uid="{00000000-0005-0000-0000-0000348E0000}"/>
    <cellStyle name="Normal 5 17 2 5 2 5" xfId="36405" xr:uid="{00000000-0005-0000-0000-0000358E0000}"/>
    <cellStyle name="Normal 5 17 2 5 2 6" xfId="36406" xr:uid="{00000000-0005-0000-0000-0000368E0000}"/>
    <cellStyle name="Normal 5 17 2 5 2 7" xfId="36407" xr:uid="{00000000-0005-0000-0000-0000378E0000}"/>
    <cellStyle name="Normal 5 17 2 5 2 8" xfId="36408" xr:uid="{00000000-0005-0000-0000-0000388E0000}"/>
    <cellStyle name="Normal 5 17 2 5 2 9" xfId="36409" xr:uid="{00000000-0005-0000-0000-0000398E0000}"/>
    <cellStyle name="Normal 5 17 2 5 3" xfId="36410" xr:uid="{00000000-0005-0000-0000-00003A8E0000}"/>
    <cellStyle name="Normal 5 17 2 5 3 10" xfId="36411" xr:uid="{00000000-0005-0000-0000-00003B8E0000}"/>
    <cellStyle name="Normal 5 17 2 5 3 2" xfId="36412" xr:uid="{00000000-0005-0000-0000-00003C8E0000}"/>
    <cellStyle name="Normal 5 17 2 5 3 3" xfId="36413" xr:uid="{00000000-0005-0000-0000-00003D8E0000}"/>
    <cellStyle name="Normal 5 17 2 5 3 4" xfId="36414" xr:uid="{00000000-0005-0000-0000-00003E8E0000}"/>
    <cellStyle name="Normal 5 17 2 5 3 5" xfId="36415" xr:uid="{00000000-0005-0000-0000-00003F8E0000}"/>
    <cellStyle name="Normal 5 17 2 5 3 6" xfId="36416" xr:uid="{00000000-0005-0000-0000-0000408E0000}"/>
    <cellStyle name="Normal 5 17 2 5 3 7" xfId="36417" xr:uid="{00000000-0005-0000-0000-0000418E0000}"/>
    <cellStyle name="Normal 5 17 2 5 3 8" xfId="36418" xr:uid="{00000000-0005-0000-0000-0000428E0000}"/>
    <cellStyle name="Normal 5 17 2 5 3 9" xfId="36419" xr:uid="{00000000-0005-0000-0000-0000438E0000}"/>
    <cellStyle name="Normal 5 17 2 5 4" xfId="36420" xr:uid="{00000000-0005-0000-0000-0000448E0000}"/>
    <cellStyle name="Normal 5 17 2 5 4 10" xfId="36421" xr:uid="{00000000-0005-0000-0000-0000458E0000}"/>
    <cellStyle name="Normal 5 17 2 5 4 2" xfId="36422" xr:uid="{00000000-0005-0000-0000-0000468E0000}"/>
    <cellStyle name="Normal 5 17 2 5 4 3" xfId="36423" xr:uid="{00000000-0005-0000-0000-0000478E0000}"/>
    <cellStyle name="Normal 5 17 2 5 4 4" xfId="36424" xr:uid="{00000000-0005-0000-0000-0000488E0000}"/>
    <cellStyle name="Normal 5 17 2 5 4 5" xfId="36425" xr:uid="{00000000-0005-0000-0000-0000498E0000}"/>
    <cellStyle name="Normal 5 17 2 5 4 6" xfId="36426" xr:uid="{00000000-0005-0000-0000-00004A8E0000}"/>
    <cellStyle name="Normal 5 17 2 5 4 7" xfId="36427" xr:uid="{00000000-0005-0000-0000-00004B8E0000}"/>
    <cellStyle name="Normal 5 17 2 5 4 8" xfId="36428" xr:uid="{00000000-0005-0000-0000-00004C8E0000}"/>
    <cellStyle name="Normal 5 17 2 5 4 9" xfId="36429" xr:uid="{00000000-0005-0000-0000-00004D8E0000}"/>
    <cellStyle name="Normal 5 17 2 5 5" xfId="36430" xr:uid="{00000000-0005-0000-0000-00004E8E0000}"/>
    <cellStyle name="Normal 5 17 2 5 5 10" xfId="36431" xr:uid="{00000000-0005-0000-0000-00004F8E0000}"/>
    <cellStyle name="Normal 5 17 2 5 5 2" xfId="36432" xr:uid="{00000000-0005-0000-0000-0000508E0000}"/>
    <cellStyle name="Normal 5 17 2 5 5 3" xfId="36433" xr:uid="{00000000-0005-0000-0000-0000518E0000}"/>
    <cellStyle name="Normal 5 17 2 5 5 4" xfId="36434" xr:uid="{00000000-0005-0000-0000-0000528E0000}"/>
    <cellStyle name="Normal 5 17 2 5 5 5" xfId="36435" xr:uid="{00000000-0005-0000-0000-0000538E0000}"/>
    <cellStyle name="Normal 5 17 2 5 5 6" xfId="36436" xr:uid="{00000000-0005-0000-0000-0000548E0000}"/>
    <cellStyle name="Normal 5 17 2 5 5 7" xfId="36437" xr:uid="{00000000-0005-0000-0000-0000558E0000}"/>
    <cellStyle name="Normal 5 17 2 5 5 8" xfId="36438" xr:uid="{00000000-0005-0000-0000-0000568E0000}"/>
    <cellStyle name="Normal 5 17 2 5 5 9" xfId="36439" xr:uid="{00000000-0005-0000-0000-0000578E0000}"/>
    <cellStyle name="Normal 5 17 2 5 6" xfId="36440" xr:uid="{00000000-0005-0000-0000-0000588E0000}"/>
    <cellStyle name="Normal 5 17 2 5 7" xfId="36441" xr:uid="{00000000-0005-0000-0000-0000598E0000}"/>
    <cellStyle name="Normal 5 17 2 5 8" xfId="36442" xr:uid="{00000000-0005-0000-0000-00005A8E0000}"/>
    <cellStyle name="Normal 5 17 2 5 9" xfId="36443" xr:uid="{00000000-0005-0000-0000-00005B8E0000}"/>
    <cellStyle name="Normal 5 17 2 6" xfId="36444" xr:uid="{00000000-0005-0000-0000-00005C8E0000}"/>
    <cellStyle name="Normal 5 17 2 6 10" xfId="36445" xr:uid="{00000000-0005-0000-0000-00005D8E0000}"/>
    <cellStyle name="Normal 5 17 2 6 11" xfId="36446" xr:uid="{00000000-0005-0000-0000-00005E8E0000}"/>
    <cellStyle name="Normal 5 17 2 6 12" xfId="36447" xr:uid="{00000000-0005-0000-0000-00005F8E0000}"/>
    <cellStyle name="Normal 5 17 2 6 13" xfId="36448" xr:uid="{00000000-0005-0000-0000-0000608E0000}"/>
    <cellStyle name="Normal 5 17 2 6 14" xfId="36449" xr:uid="{00000000-0005-0000-0000-0000618E0000}"/>
    <cellStyle name="Normal 5 17 2 6 2" xfId="36450" xr:uid="{00000000-0005-0000-0000-0000628E0000}"/>
    <cellStyle name="Normal 5 17 2 6 2 10" xfId="36451" xr:uid="{00000000-0005-0000-0000-0000638E0000}"/>
    <cellStyle name="Normal 5 17 2 6 2 2" xfId="36452" xr:uid="{00000000-0005-0000-0000-0000648E0000}"/>
    <cellStyle name="Normal 5 17 2 6 2 3" xfId="36453" xr:uid="{00000000-0005-0000-0000-0000658E0000}"/>
    <cellStyle name="Normal 5 17 2 6 2 4" xfId="36454" xr:uid="{00000000-0005-0000-0000-0000668E0000}"/>
    <cellStyle name="Normal 5 17 2 6 2 5" xfId="36455" xr:uid="{00000000-0005-0000-0000-0000678E0000}"/>
    <cellStyle name="Normal 5 17 2 6 2 6" xfId="36456" xr:uid="{00000000-0005-0000-0000-0000688E0000}"/>
    <cellStyle name="Normal 5 17 2 6 2 7" xfId="36457" xr:uid="{00000000-0005-0000-0000-0000698E0000}"/>
    <cellStyle name="Normal 5 17 2 6 2 8" xfId="36458" xr:uid="{00000000-0005-0000-0000-00006A8E0000}"/>
    <cellStyle name="Normal 5 17 2 6 2 9" xfId="36459" xr:uid="{00000000-0005-0000-0000-00006B8E0000}"/>
    <cellStyle name="Normal 5 17 2 6 3" xfId="36460" xr:uid="{00000000-0005-0000-0000-00006C8E0000}"/>
    <cellStyle name="Normal 5 17 2 6 3 10" xfId="36461" xr:uid="{00000000-0005-0000-0000-00006D8E0000}"/>
    <cellStyle name="Normal 5 17 2 6 3 2" xfId="36462" xr:uid="{00000000-0005-0000-0000-00006E8E0000}"/>
    <cellStyle name="Normal 5 17 2 6 3 3" xfId="36463" xr:uid="{00000000-0005-0000-0000-00006F8E0000}"/>
    <cellStyle name="Normal 5 17 2 6 3 4" xfId="36464" xr:uid="{00000000-0005-0000-0000-0000708E0000}"/>
    <cellStyle name="Normal 5 17 2 6 3 5" xfId="36465" xr:uid="{00000000-0005-0000-0000-0000718E0000}"/>
    <cellStyle name="Normal 5 17 2 6 3 6" xfId="36466" xr:uid="{00000000-0005-0000-0000-0000728E0000}"/>
    <cellStyle name="Normal 5 17 2 6 3 7" xfId="36467" xr:uid="{00000000-0005-0000-0000-0000738E0000}"/>
    <cellStyle name="Normal 5 17 2 6 3 8" xfId="36468" xr:uid="{00000000-0005-0000-0000-0000748E0000}"/>
    <cellStyle name="Normal 5 17 2 6 3 9" xfId="36469" xr:uid="{00000000-0005-0000-0000-0000758E0000}"/>
    <cellStyle name="Normal 5 17 2 6 4" xfId="36470" xr:uid="{00000000-0005-0000-0000-0000768E0000}"/>
    <cellStyle name="Normal 5 17 2 6 4 10" xfId="36471" xr:uid="{00000000-0005-0000-0000-0000778E0000}"/>
    <cellStyle name="Normal 5 17 2 6 4 2" xfId="36472" xr:uid="{00000000-0005-0000-0000-0000788E0000}"/>
    <cellStyle name="Normal 5 17 2 6 4 3" xfId="36473" xr:uid="{00000000-0005-0000-0000-0000798E0000}"/>
    <cellStyle name="Normal 5 17 2 6 4 4" xfId="36474" xr:uid="{00000000-0005-0000-0000-00007A8E0000}"/>
    <cellStyle name="Normal 5 17 2 6 4 5" xfId="36475" xr:uid="{00000000-0005-0000-0000-00007B8E0000}"/>
    <cellStyle name="Normal 5 17 2 6 4 6" xfId="36476" xr:uid="{00000000-0005-0000-0000-00007C8E0000}"/>
    <cellStyle name="Normal 5 17 2 6 4 7" xfId="36477" xr:uid="{00000000-0005-0000-0000-00007D8E0000}"/>
    <cellStyle name="Normal 5 17 2 6 4 8" xfId="36478" xr:uid="{00000000-0005-0000-0000-00007E8E0000}"/>
    <cellStyle name="Normal 5 17 2 6 4 9" xfId="36479" xr:uid="{00000000-0005-0000-0000-00007F8E0000}"/>
    <cellStyle name="Normal 5 17 2 6 5" xfId="36480" xr:uid="{00000000-0005-0000-0000-0000808E0000}"/>
    <cellStyle name="Normal 5 17 2 6 5 10" xfId="36481" xr:uid="{00000000-0005-0000-0000-0000818E0000}"/>
    <cellStyle name="Normal 5 17 2 6 5 2" xfId="36482" xr:uid="{00000000-0005-0000-0000-0000828E0000}"/>
    <cellStyle name="Normal 5 17 2 6 5 3" xfId="36483" xr:uid="{00000000-0005-0000-0000-0000838E0000}"/>
    <cellStyle name="Normal 5 17 2 6 5 4" xfId="36484" xr:uid="{00000000-0005-0000-0000-0000848E0000}"/>
    <cellStyle name="Normal 5 17 2 6 5 5" xfId="36485" xr:uid="{00000000-0005-0000-0000-0000858E0000}"/>
    <cellStyle name="Normal 5 17 2 6 5 6" xfId="36486" xr:uid="{00000000-0005-0000-0000-0000868E0000}"/>
    <cellStyle name="Normal 5 17 2 6 5 7" xfId="36487" xr:uid="{00000000-0005-0000-0000-0000878E0000}"/>
    <cellStyle name="Normal 5 17 2 6 5 8" xfId="36488" xr:uid="{00000000-0005-0000-0000-0000888E0000}"/>
    <cellStyle name="Normal 5 17 2 6 5 9" xfId="36489" xr:uid="{00000000-0005-0000-0000-0000898E0000}"/>
    <cellStyle name="Normal 5 17 2 6 6" xfId="36490" xr:uid="{00000000-0005-0000-0000-00008A8E0000}"/>
    <cellStyle name="Normal 5 17 2 6 7" xfId="36491" xr:uid="{00000000-0005-0000-0000-00008B8E0000}"/>
    <cellStyle name="Normal 5 17 2 6 8" xfId="36492" xr:uid="{00000000-0005-0000-0000-00008C8E0000}"/>
    <cellStyle name="Normal 5 17 2 6 9" xfId="36493" xr:uid="{00000000-0005-0000-0000-00008D8E0000}"/>
    <cellStyle name="Normal 5 17 2 7" xfId="36494" xr:uid="{00000000-0005-0000-0000-00008E8E0000}"/>
    <cellStyle name="Normal 5 17 2 7 10" xfId="36495" xr:uid="{00000000-0005-0000-0000-00008F8E0000}"/>
    <cellStyle name="Normal 5 17 2 7 11" xfId="36496" xr:uid="{00000000-0005-0000-0000-0000908E0000}"/>
    <cellStyle name="Normal 5 17 2 7 12" xfId="36497" xr:uid="{00000000-0005-0000-0000-0000918E0000}"/>
    <cellStyle name="Normal 5 17 2 7 13" xfId="36498" xr:uid="{00000000-0005-0000-0000-0000928E0000}"/>
    <cellStyle name="Normal 5 17 2 7 14" xfId="36499" xr:uid="{00000000-0005-0000-0000-0000938E0000}"/>
    <cellStyle name="Normal 5 17 2 7 2" xfId="36500" xr:uid="{00000000-0005-0000-0000-0000948E0000}"/>
    <cellStyle name="Normal 5 17 2 7 2 10" xfId="36501" xr:uid="{00000000-0005-0000-0000-0000958E0000}"/>
    <cellStyle name="Normal 5 17 2 7 2 2" xfId="36502" xr:uid="{00000000-0005-0000-0000-0000968E0000}"/>
    <cellStyle name="Normal 5 17 2 7 2 3" xfId="36503" xr:uid="{00000000-0005-0000-0000-0000978E0000}"/>
    <cellStyle name="Normal 5 17 2 7 2 4" xfId="36504" xr:uid="{00000000-0005-0000-0000-0000988E0000}"/>
    <cellStyle name="Normal 5 17 2 7 2 5" xfId="36505" xr:uid="{00000000-0005-0000-0000-0000998E0000}"/>
    <cellStyle name="Normal 5 17 2 7 2 6" xfId="36506" xr:uid="{00000000-0005-0000-0000-00009A8E0000}"/>
    <cellStyle name="Normal 5 17 2 7 2 7" xfId="36507" xr:uid="{00000000-0005-0000-0000-00009B8E0000}"/>
    <cellStyle name="Normal 5 17 2 7 2 8" xfId="36508" xr:uid="{00000000-0005-0000-0000-00009C8E0000}"/>
    <cellStyle name="Normal 5 17 2 7 2 9" xfId="36509" xr:uid="{00000000-0005-0000-0000-00009D8E0000}"/>
    <cellStyle name="Normal 5 17 2 7 3" xfId="36510" xr:uid="{00000000-0005-0000-0000-00009E8E0000}"/>
    <cellStyle name="Normal 5 17 2 7 3 10" xfId="36511" xr:uid="{00000000-0005-0000-0000-00009F8E0000}"/>
    <cellStyle name="Normal 5 17 2 7 3 2" xfId="36512" xr:uid="{00000000-0005-0000-0000-0000A08E0000}"/>
    <cellStyle name="Normal 5 17 2 7 3 3" xfId="36513" xr:uid="{00000000-0005-0000-0000-0000A18E0000}"/>
    <cellStyle name="Normal 5 17 2 7 3 4" xfId="36514" xr:uid="{00000000-0005-0000-0000-0000A28E0000}"/>
    <cellStyle name="Normal 5 17 2 7 3 5" xfId="36515" xr:uid="{00000000-0005-0000-0000-0000A38E0000}"/>
    <cellStyle name="Normal 5 17 2 7 3 6" xfId="36516" xr:uid="{00000000-0005-0000-0000-0000A48E0000}"/>
    <cellStyle name="Normal 5 17 2 7 3 7" xfId="36517" xr:uid="{00000000-0005-0000-0000-0000A58E0000}"/>
    <cellStyle name="Normal 5 17 2 7 3 8" xfId="36518" xr:uid="{00000000-0005-0000-0000-0000A68E0000}"/>
    <cellStyle name="Normal 5 17 2 7 3 9" xfId="36519" xr:uid="{00000000-0005-0000-0000-0000A78E0000}"/>
    <cellStyle name="Normal 5 17 2 7 4" xfId="36520" xr:uid="{00000000-0005-0000-0000-0000A88E0000}"/>
    <cellStyle name="Normal 5 17 2 7 4 10" xfId="36521" xr:uid="{00000000-0005-0000-0000-0000A98E0000}"/>
    <cellStyle name="Normal 5 17 2 7 4 2" xfId="36522" xr:uid="{00000000-0005-0000-0000-0000AA8E0000}"/>
    <cellStyle name="Normal 5 17 2 7 4 3" xfId="36523" xr:uid="{00000000-0005-0000-0000-0000AB8E0000}"/>
    <cellStyle name="Normal 5 17 2 7 4 4" xfId="36524" xr:uid="{00000000-0005-0000-0000-0000AC8E0000}"/>
    <cellStyle name="Normal 5 17 2 7 4 5" xfId="36525" xr:uid="{00000000-0005-0000-0000-0000AD8E0000}"/>
    <cellStyle name="Normal 5 17 2 7 4 6" xfId="36526" xr:uid="{00000000-0005-0000-0000-0000AE8E0000}"/>
    <cellStyle name="Normal 5 17 2 7 4 7" xfId="36527" xr:uid="{00000000-0005-0000-0000-0000AF8E0000}"/>
    <cellStyle name="Normal 5 17 2 7 4 8" xfId="36528" xr:uid="{00000000-0005-0000-0000-0000B08E0000}"/>
    <cellStyle name="Normal 5 17 2 7 4 9" xfId="36529" xr:uid="{00000000-0005-0000-0000-0000B18E0000}"/>
    <cellStyle name="Normal 5 17 2 7 5" xfId="36530" xr:uid="{00000000-0005-0000-0000-0000B28E0000}"/>
    <cellStyle name="Normal 5 17 2 7 5 10" xfId="36531" xr:uid="{00000000-0005-0000-0000-0000B38E0000}"/>
    <cellStyle name="Normal 5 17 2 7 5 2" xfId="36532" xr:uid="{00000000-0005-0000-0000-0000B48E0000}"/>
    <cellStyle name="Normal 5 17 2 7 5 3" xfId="36533" xr:uid="{00000000-0005-0000-0000-0000B58E0000}"/>
    <cellStyle name="Normal 5 17 2 7 5 4" xfId="36534" xr:uid="{00000000-0005-0000-0000-0000B68E0000}"/>
    <cellStyle name="Normal 5 17 2 7 5 5" xfId="36535" xr:uid="{00000000-0005-0000-0000-0000B78E0000}"/>
    <cellStyle name="Normal 5 17 2 7 5 6" xfId="36536" xr:uid="{00000000-0005-0000-0000-0000B88E0000}"/>
    <cellStyle name="Normal 5 17 2 7 5 7" xfId="36537" xr:uid="{00000000-0005-0000-0000-0000B98E0000}"/>
    <cellStyle name="Normal 5 17 2 7 5 8" xfId="36538" xr:uid="{00000000-0005-0000-0000-0000BA8E0000}"/>
    <cellStyle name="Normal 5 17 2 7 5 9" xfId="36539" xr:uid="{00000000-0005-0000-0000-0000BB8E0000}"/>
    <cellStyle name="Normal 5 17 2 7 6" xfId="36540" xr:uid="{00000000-0005-0000-0000-0000BC8E0000}"/>
    <cellStyle name="Normal 5 17 2 7 7" xfId="36541" xr:uid="{00000000-0005-0000-0000-0000BD8E0000}"/>
    <cellStyle name="Normal 5 17 2 7 8" xfId="36542" xr:uid="{00000000-0005-0000-0000-0000BE8E0000}"/>
    <cellStyle name="Normal 5 17 2 7 9" xfId="36543" xr:uid="{00000000-0005-0000-0000-0000BF8E0000}"/>
    <cellStyle name="Normal 5 17 2 8" xfId="36544" xr:uid="{00000000-0005-0000-0000-0000C08E0000}"/>
    <cellStyle name="Normal 5 17 2 8 10" xfId="36545" xr:uid="{00000000-0005-0000-0000-0000C18E0000}"/>
    <cellStyle name="Normal 5 17 2 8 11" xfId="36546" xr:uid="{00000000-0005-0000-0000-0000C28E0000}"/>
    <cellStyle name="Normal 5 17 2 8 12" xfId="36547" xr:uid="{00000000-0005-0000-0000-0000C38E0000}"/>
    <cellStyle name="Normal 5 17 2 8 13" xfId="36548" xr:uid="{00000000-0005-0000-0000-0000C48E0000}"/>
    <cellStyle name="Normal 5 17 2 8 14" xfId="36549" xr:uid="{00000000-0005-0000-0000-0000C58E0000}"/>
    <cellStyle name="Normal 5 17 2 8 2" xfId="36550" xr:uid="{00000000-0005-0000-0000-0000C68E0000}"/>
    <cellStyle name="Normal 5 17 2 8 2 10" xfId="36551" xr:uid="{00000000-0005-0000-0000-0000C78E0000}"/>
    <cellStyle name="Normal 5 17 2 8 2 2" xfId="36552" xr:uid="{00000000-0005-0000-0000-0000C88E0000}"/>
    <cellStyle name="Normal 5 17 2 8 2 3" xfId="36553" xr:uid="{00000000-0005-0000-0000-0000C98E0000}"/>
    <cellStyle name="Normal 5 17 2 8 2 4" xfId="36554" xr:uid="{00000000-0005-0000-0000-0000CA8E0000}"/>
    <cellStyle name="Normal 5 17 2 8 2 5" xfId="36555" xr:uid="{00000000-0005-0000-0000-0000CB8E0000}"/>
    <cellStyle name="Normal 5 17 2 8 2 6" xfId="36556" xr:uid="{00000000-0005-0000-0000-0000CC8E0000}"/>
    <cellStyle name="Normal 5 17 2 8 2 7" xfId="36557" xr:uid="{00000000-0005-0000-0000-0000CD8E0000}"/>
    <cellStyle name="Normal 5 17 2 8 2 8" xfId="36558" xr:uid="{00000000-0005-0000-0000-0000CE8E0000}"/>
    <cellStyle name="Normal 5 17 2 8 2 9" xfId="36559" xr:uid="{00000000-0005-0000-0000-0000CF8E0000}"/>
    <cellStyle name="Normal 5 17 2 8 3" xfId="36560" xr:uid="{00000000-0005-0000-0000-0000D08E0000}"/>
    <cellStyle name="Normal 5 17 2 8 3 10" xfId="36561" xr:uid="{00000000-0005-0000-0000-0000D18E0000}"/>
    <cellStyle name="Normal 5 17 2 8 3 2" xfId="36562" xr:uid="{00000000-0005-0000-0000-0000D28E0000}"/>
    <cellStyle name="Normal 5 17 2 8 3 3" xfId="36563" xr:uid="{00000000-0005-0000-0000-0000D38E0000}"/>
    <cellStyle name="Normal 5 17 2 8 3 4" xfId="36564" xr:uid="{00000000-0005-0000-0000-0000D48E0000}"/>
    <cellStyle name="Normal 5 17 2 8 3 5" xfId="36565" xr:uid="{00000000-0005-0000-0000-0000D58E0000}"/>
    <cellStyle name="Normal 5 17 2 8 3 6" xfId="36566" xr:uid="{00000000-0005-0000-0000-0000D68E0000}"/>
    <cellStyle name="Normal 5 17 2 8 3 7" xfId="36567" xr:uid="{00000000-0005-0000-0000-0000D78E0000}"/>
    <cellStyle name="Normal 5 17 2 8 3 8" xfId="36568" xr:uid="{00000000-0005-0000-0000-0000D88E0000}"/>
    <cellStyle name="Normal 5 17 2 8 3 9" xfId="36569" xr:uid="{00000000-0005-0000-0000-0000D98E0000}"/>
    <cellStyle name="Normal 5 17 2 8 4" xfId="36570" xr:uid="{00000000-0005-0000-0000-0000DA8E0000}"/>
    <cellStyle name="Normal 5 17 2 8 4 10" xfId="36571" xr:uid="{00000000-0005-0000-0000-0000DB8E0000}"/>
    <cellStyle name="Normal 5 17 2 8 4 2" xfId="36572" xr:uid="{00000000-0005-0000-0000-0000DC8E0000}"/>
    <cellStyle name="Normal 5 17 2 8 4 3" xfId="36573" xr:uid="{00000000-0005-0000-0000-0000DD8E0000}"/>
    <cellStyle name="Normal 5 17 2 8 4 4" xfId="36574" xr:uid="{00000000-0005-0000-0000-0000DE8E0000}"/>
    <cellStyle name="Normal 5 17 2 8 4 5" xfId="36575" xr:uid="{00000000-0005-0000-0000-0000DF8E0000}"/>
    <cellStyle name="Normal 5 17 2 8 4 6" xfId="36576" xr:uid="{00000000-0005-0000-0000-0000E08E0000}"/>
    <cellStyle name="Normal 5 17 2 8 4 7" xfId="36577" xr:uid="{00000000-0005-0000-0000-0000E18E0000}"/>
    <cellStyle name="Normal 5 17 2 8 4 8" xfId="36578" xr:uid="{00000000-0005-0000-0000-0000E28E0000}"/>
    <cellStyle name="Normal 5 17 2 8 4 9" xfId="36579" xr:uid="{00000000-0005-0000-0000-0000E38E0000}"/>
    <cellStyle name="Normal 5 17 2 8 5" xfId="36580" xr:uid="{00000000-0005-0000-0000-0000E48E0000}"/>
    <cellStyle name="Normal 5 17 2 8 5 10" xfId="36581" xr:uid="{00000000-0005-0000-0000-0000E58E0000}"/>
    <cellStyle name="Normal 5 17 2 8 5 2" xfId="36582" xr:uid="{00000000-0005-0000-0000-0000E68E0000}"/>
    <cellStyle name="Normal 5 17 2 8 5 3" xfId="36583" xr:uid="{00000000-0005-0000-0000-0000E78E0000}"/>
    <cellStyle name="Normal 5 17 2 8 5 4" xfId="36584" xr:uid="{00000000-0005-0000-0000-0000E88E0000}"/>
    <cellStyle name="Normal 5 17 2 8 5 5" xfId="36585" xr:uid="{00000000-0005-0000-0000-0000E98E0000}"/>
    <cellStyle name="Normal 5 17 2 8 5 6" xfId="36586" xr:uid="{00000000-0005-0000-0000-0000EA8E0000}"/>
    <cellStyle name="Normal 5 17 2 8 5 7" xfId="36587" xr:uid="{00000000-0005-0000-0000-0000EB8E0000}"/>
    <cellStyle name="Normal 5 17 2 8 5 8" xfId="36588" xr:uid="{00000000-0005-0000-0000-0000EC8E0000}"/>
    <cellStyle name="Normal 5 17 2 8 5 9" xfId="36589" xr:uid="{00000000-0005-0000-0000-0000ED8E0000}"/>
    <cellStyle name="Normal 5 17 2 8 6" xfId="36590" xr:uid="{00000000-0005-0000-0000-0000EE8E0000}"/>
    <cellStyle name="Normal 5 17 2 8 7" xfId="36591" xr:uid="{00000000-0005-0000-0000-0000EF8E0000}"/>
    <cellStyle name="Normal 5 17 2 8 8" xfId="36592" xr:uid="{00000000-0005-0000-0000-0000F08E0000}"/>
    <cellStyle name="Normal 5 17 2 8 9" xfId="36593" xr:uid="{00000000-0005-0000-0000-0000F18E0000}"/>
    <cellStyle name="Normal 5 17 2 9" xfId="36594" xr:uid="{00000000-0005-0000-0000-0000F28E0000}"/>
    <cellStyle name="Normal 5 17 2 9 10" xfId="36595" xr:uid="{00000000-0005-0000-0000-0000F38E0000}"/>
    <cellStyle name="Normal 5 17 2 9 11" xfId="36596" xr:uid="{00000000-0005-0000-0000-0000F48E0000}"/>
    <cellStyle name="Normal 5 17 2 9 12" xfId="36597" xr:uid="{00000000-0005-0000-0000-0000F58E0000}"/>
    <cellStyle name="Normal 5 17 2 9 13" xfId="36598" xr:uid="{00000000-0005-0000-0000-0000F68E0000}"/>
    <cellStyle name="Normal 5 17 2 9 14" xfId="36599" xr:uid="{00000000-0005-0000-0000-0000F78E0000}"/>
    <cellStyle name="Normal 5 17 2 9 2" xfId="36600" xr:uid="{00000000-0005-0000-0000-0000F88E0000}"/>
    <cellStyle name="Normal 5 17 2 9 2 10" xfId="36601" xr:uid="{00000000-0005-0000-0000-0000F98E0000}"/>
    <cellStyle name="Normal 5 17 2 9 2 2" xfId="36602" xr:uid="{00000000-0005-0000-0000-0000FA8E0000}"/>
    <cellStyle name="Normal 5 17 2 9 2 3" xfId="36603" xr:uid="{00000000-0005-0000-0000-0000FB8E0000}"/>
    <cellStyle name="Normal 5 17 2 9 2 4" xfId="36604" xr:uid="{00000000-0005-0000-0000-0000FC8E0000}"/>
    <cellStyle name="Normal 5 17 2 9 2 5" xfId="36605" xr:uid="{00000000-0005-0000-0000-0000FD8E0000}"/>
    <cellStyle name="Normal 5 17 2 9 2 6" xfId="36606" xr:uid="{00000000-0005-0000-0000-0000FE8E0000}"/>
    <cellStyle name="Normal 5 17 2 9 2 7" xfId="36607" xr:uid="{00000000-0005-0000-0000-0000FF8E0000}"/>
    <cellStyle name="Normal 5 17 2 9 2 8" xfId="36608" xr:uid="{00000000-0005-0000-0000-0000008F0000}"/>
    <cellStyle name="Normal 5 17 2 9 2 9" xfId="36609" xr:uid="{00000000-0005-0000-0000-0000018F0000}"/>
    <cellStyle name="Normal 5 17 2 9 3" xfId="36610" xr:uid="{00000000-0005-0000-0000-0000028F0000}"/>
    <cellStyle name="Normal 5 17 2 9 3 10" xfId="36611" xr:uid="{00000000-0005-0000-0000-0000038F0000}"/>
    <cellStyle name="Normal 5 17 2 9 3 2" xfId="36612" xr:uid="{00000000-0005-0000-0000-0000048F0000}"/>
    <cellStyle name="Normal 5 17 2 9 3 3" xfId="36613" xr:uid="{00000000-0005-0000-0000-0000058F0000}"/>
    <cellStyle name="Normal 5 17 2 9 3 4" xfId="36614" xr:uid="{00000000-0005-0000-0000-0000068F0000}"/>
    <cellStyle name="Normal 5 17 2 9 3 5" xfId="36615" xr:uid="{00000000-0005-0000-0000-0000078F0000}"/>
    <cellStyle name="Normal 5 17 2 9 3 6" xfId="36616" xr:uid="{00000000-0005-0000-0000-0000088F0000}"/>
    <cellStyle name="Normal 5 17 2 9 3 7" xfId="36617" xr:uid="{00000000-0005-0000-0000-0000098F0000}"/>
    <cellStyle name="Normal 5 17 2 9 3 8" xfId="36618" xr:uid="{00000000-0005-0000-0000-00000A8F0000}"/>
    <cellStyle name="Normal 5 17 2 9 3 9" xfId="36619" xr:uid="{00000000-0005-0000-0000-00000B8F0000}"/>
    <cellStyle name="Normal 5 17 2 9 4" xfId="36620" xr:uid="{00000000-0005-0000-0000-00000C8F0000}"/>
    <cellStyle name="Normal 5 17 2 9 4 10" xfId="36621" xr:uid="{00000000-0005-0000-0000-00000D8F0000}"/>
    <cellStyle name="Normal 5 17 2 9 4 2" xfId="36622" xr:uid="{00000000-0005-0000-0000-00000E8F0000}"/>
    <cellStyle name="Normal 5 17 2 9 4 3" xfId="36623" xr:uid="{00000000-0005-0000-0000-00000F8F0000}"/>
    <cellStyle name="Normal 5 17 2 9 4 4" xfId="36624" xr:uid="{00000000-0005-0000-0000-0000108F0000}"/>
    <cellStyle name="Normal 5 17 2 9 4 5" xfId="36625" xr:uid="{00000000-0005-0000-0000-0000118F0000}"/>
    <cellStyle name="Normal 5 17 2 9 4 6" xfId="36626" xr:uid="{00000000-0005-0000-0000-0000128F0000}"/>
    <cellStyle name="Normal 5 17 2 9 4 7" xfId="36627" xr:uid="{00000000-0005-0000-0000-0000138F0000}"/>
    <cellStyle name="Normal 5 17 2 9 4 8" xfId="36628" xr:uid="{00000000-0005-0000-0000-0000148F0000}"/>
    <cellStyle name="Normal 5 17 2 9 4 9" xfId="36629" xr:uid="{00000000-0005-0000-0000-0000158F0000}"/>
    <cellStyle name="Normal 5 17 2 9 5" xfId="36630" xr:uid="{00000000-0005-0000-0000-0000168F0000}"/>
    <cellStyle name="Normal 5 17 2 9 5 10" xfId="36631" xr:uid="{00000000-0005-0000-0000-0000178F0000}"/>
    <cellStyle name="Normal 5 17 2 9 5 2" xfId="36632" xr:uid="{00000000-0005-0000-0000-0000188F0000}"/>
    <cellStyle name="Normal 5 17 2 9 5 3" xfId="36633" xr:uid="{00000000-0005-0000-0000-0000198F0000}"/>
    <cellStyle name="Normal 5 17 2 9 5 4" xfId="36634" xr:uid="{00000000-0005-0000-0000-00001A8F0000}"/>
    <cellStyle name="Normal 5 17 2 9 5 5" xfId="36635" xr:uid="{00000000-0005-0000-0000-00001B8F0000}"/>
    <cellStyle name="Normal 5 17 2 9 5 6" xfId="36636" xr:uid="{00000000-0005-0000-0000-00001C8F0000}"/>
    <cellStyle name="Normal 5 17 2 9 5 7" xfId="36637" xr:uid="{00000000-0005-0000-0000-00001D8F0000}"/>
    <cellStyle name="Normal 5 17 2 9 5 8" xfId="36638" xr:uid="{00000000-0005-0000-0000-00001E8F0000}"/>
    <cellStyle name="Normal 5 17 2 9 5 9" xfId="36639" xr:uid="{00000000-0005-0000-0000-00001F8F0000}"/>
    <cellStyle name="Normal 5 17 2 9 6" xfId="36640" xr:uid="{00000000-0005-0000-0000-0000208F0000}"/>
    <cellStyle name="Normal 5 17 2 9 7" xfId="36641" xr:uid="{00000000-0005-0000-0000-0000218F0000}"/>
    <cellStyle name="Normal 5 17 2 9 8" xfId="36642" xr:uid="{00000000-0005-0000-0000-0000228F0000}"/>
    <cellStyle name="Normal 5 17 2 9 9" xfId="36643" xr:uid="{00000000-0005-0000-0000-0000238F0000}"/>
    <cellStyle name="Normal 5 17 20" xfId="36644" xr:uid="{00000000-0005-0000-0000-0000248F0000}"/>
    <cellStyle name="Normal 5 17 20 10" xfId="36645" xr:uid="{00000000-0005-0000-0000-0000258F0000}"/>
    <cellStyle name="Normal 5 17 20 11" xfId="36646" xr:uid="{00000000-0005-0000-0000-0000268F0000}"/>
    <cellStyle name="Normal 5 17 20 12" xfId="36647" xr:uid="{00000000-0005-0000-0000-0000278F0000}"/>
    <cellStyle name="Normal 5 17 20 13" xfId="36648" xr:uid="{00000000-0005-0000-0000-0000288F0000}"/>
    <cellStyle name="Normal 5 17 20 14" xfId="36649" xr:uid="{00000000-0005-0000-0000-0000298F0000}"/>
    <cellStyle name="Normal 5 17 20 2" xfId="36650" xr:uid="{00000000-0005-0000-0000-00002A8F0000}"/>
    <cellStyle name="Normal 5 17 20 2 10" xfId="36651" xr:uid="{00000000-0005-0000-0000-00002B8F0000}"/>
    <cellStyle name="Normal 5 17 20 2 2" xfId="36652" xr:uid="{00000000-0005-0000-0000-00002C8F0000}"/>
    <cellStyle name="Normal 5 17 20 2 3" xfId="36653" xr:uid="{00000000-0005-0000-0000-00002D8F0000}"/>
    <cellStyle name="Normal 5 17 20 2 4" xfId="36654" xr:uid="{00000000-0005-0000-0000-00002E8F0000}"/>
    <cellStyle name="Normal 5 17 20 2 5" xfId="36655" xr:uid="{00000000-0005-0000-0000-00002F8F0000}"/>
    <cellStyle name="Normal 5 17 20 2 6" xfId="36656" xr:uid="{00000000-0005-0000-0000-0000308F0000}"/>
    <cellStyle name="Normal 5 17 20 2 7" xfId="36657" xr:uid="{00000000-0005-0000-0000-0000318F0000}"/>
    <cellStyle name="Normal 5 17 20 2 8" xfId="36658" xr:uid="{00000000-0005-0000-0000-0000328F0000}"/>
    <cellStyle name="Normal 5 17 20 2 9" xfId="36659" xr:uid="{00000000-0005-0000-0000-0000338F0000}"/>
    <cellStyle name="Normal 5 17 20 3" xfId="36660" xr:uid="{00000000-0005-0000-0000-0000348F0000}"/>
    <cellStyle name="Normal 5 17 20 3 10" xfId="36661" xr:uid="{00000000-0005-0000-0000-0000358F0000}"/>
    <cellStyle name="Normal 5 17 20 3 2" xfId="36662" xr:uid="{00000000-0005-0000-0000-0000368F0000}"/>
    <cellStyle name="Normal 5 17 20 3 3" xfId="36663" xr:uid="{00000000-0005-0000-0000-0000378F0000}"/>
    <cellStyle name="Normal 5 17 20 3 4" xfId="36664" xr:uid="{00000000-0005-0000-0000-0000388F0000}"/>
    <cellStyle name="Normal 5 17 20 3 5" xfId="36665" xr:uid="{00000000-0005-0000-0000-0000398F0000}"/>
    <cellStyle name="Normal 5 17 20 3 6" xfId="36666" xr:uid="{00000000-0005-0000-0000-00003A8F0000}"/>
    <cellStyle name="Normal 5 17 20 3 7" xfId="36667" xr:uid="{00000000-0005-0000-0000-00003B8F0000}"/>
    <cellStyle name="Normal 5 17 20 3 8" xfId="36668" xr:uid="{00000000-0005-0000-0000-00003C8F0000}"/>
    <cellStyle name="Normal 5 17 20 3 9" xfId="36669" xr:uid="{00000000-0005-0000-0000-00003D8F0000}"/>
    <cellStyle name="Normal 5 17 20 4" xfId="36670" xr:uid="{00000000-0005-0000-0000-00003E8F0000}"/>
    <cellStyle name="Normal 5 17 20 4 10" xfId="36671" xr:uid="{00000000-0005-0000-0000-00003F8F0000}"/>
    <cellStyle name="Normal 5 17 20 4 2" xfId="36672" xr:uid="{00000000-0005-0000-0000-0000408F0000}"/>
    <cellStyle name="Normal 5 17 20 4 3" xfId="36673" xr:uid="{00000000-0005-0000-0000-0000418F0000}"/>
    <cellStyle name="Normal 5 17 20 4 4" xfId="36674" xr:uid="{00000000-0005-0000-0000-0000428F0000}"/>
    <cellStyle name="Normal 5 17 20 4 5" xfId="36675" xr:uid="{00000000-0005-0000-0000-0000438F0000}"/>
    <cellStyle name="Normal 5 17 20 4 6" xfId="36676" xr:uid="{00000000-0005-0000-0000-0000448F0000}"/>
    <cellStyle name="Normal 5 17 20 4 7" xfId="36677" xr:uid="{00000000-0005-0000-0000-0000458F0000}"/>
    <cellStyle name="Normal 5 17 20 4 8" xfId="36678" xr:uid="{00000000-0005-0000-0000-0000468F0000}"/>
    <cellStyle name="Normal 5 17 20 4 9" xfId="36679" xr:uid="{00000000-0005-0000-0000-0000478F0000}"/>
    <cellStyle name="Normal 5 17 20 5" xfId="36680" xr:uid="{00000000-0005-0000-0000-0000488F0000}"/>
    <cellStyle name="Normal 5 17 20 5 10" xfId="36681" xr:uid="{00000000-0005-0000-0000-0000498F0000}"/>
    <cellStyle name="Normal 5 17 20 5 2" xfId="36682" xr:uid="{00000000-0005-0000-0000-00004A8F0000}"/>
    <cellStyle name="Normal 5 17 20 5 3" xfId="36683" xr:uid="{00000000-0005-0000-0000-00004B8F0000}"/>
    <cellStyle name="Normal 5 17 20 5 4" xfId="36684" xr:uid="{00000000-0005-0000-0000-00004C8F0000}"/>
    <cellStyle name="Normal 5 17 20 5 5" xfId="36685" xr:uid="{00000000-0005-0000-0000-00004D8F0000}"/>
    <cellStyle name="Normal 5 17 20 5 6" xfId="36686" xr:uid="{00000000-0005-0000-0000-00004E8F0000}"/>
    <cellStyle name="Normal 5 17 20 5 7" xfId="36687" xr:uid="{00000000-0005-0000-0000-00004F8F0000}"/>
    <cellStyle name="Normal 5 17 20 5 8" xfId="36688" xr:uid="{00000000-0005-0000-0000-0000508F0000}"/>
    <cellStyle name="Normal 5 17 20 5 9" xfId="36689" xr:uid="{00000000-0005-0000-0000-0000518F0000}"/>
    <cellStyle name="Normal 5 17 20 6" xfId="36690" xr:uid="{00000000-0005-0000-0000-0000528F0000}"/>
    <cellStyle name="Normal 5 17 20 7" xfId="36691" xr:uid="{00000000-0005-0000-0000-0000538F0000}"/>
    <cellStyle name="Normal 5 17 20 8" xfId="36692" xr:uid="{00000000-0005-0000-0000-0000548F0000}"/>
    <cellStyle name="Normal 5 17 20 9" xfId="36693" xr:uid="{00000000-0005-0000-0000-0000558F0000}"/>
    <cellStyle name="Normal 5 17 21" xfId="36694" xr:uid="{00000000-0005-0000-0000-0000568F0000}"/>
    <cellStyle name="Normal 5 17 21 10" xfId="36695" xr:uid="{00000000-0005-0000-0000-0000578F0000}"/>
    <cellStyle name="Normal 5 17 21 11" xfId="36696" xr:uid="{00000000-0005-0000-0000-0000588F0000}"/>
    <cellStyle name="Normal 5 17 21 12" xfId="36697" xr:uid="{00000000-0005-0000-0000-0000598F0000}"/>
    <cellStyle name="Normal 5 17 21 13" xfId="36698" xr:uid="{00000000-0005-0000-0000-00005A8F0000}"/>
    <cellStyle name="Normal 5 17 21 14" xfId="36699" xr:uid="{00000000-0005-0000-0000-00005B8F0000}"/>
    <cellStyle name="Normal 5 17 21 2" xfId="36700" xr:uid="{00000000-0005-0000-0000-00005C8F0000}"/>
    <cellStyle name="Normal 5 17 21 2 10" xfId="36701" xr:uid="{00000000-0005-0000-0000-00005D8F0000}"/>
    <cellStyle name="Normal 5 17 21 2 2" xfId="36702" xr:uid="{00000000-0005-0000-0000-00005E8F0000}"/>
    <cellStyle name="Normal 5 17 21 2 3" xfId="36703" xr:uid="{00000000-0005-0000-0000-00005F8F0000}"/>
    <cellStyle name="Normal 5 17 21 2 4" xfId="36704" xr:uid="{00000000-0005-0000-0000-0000608F0000}"/>
    <cellStyle name="Normal 5 17 21 2 5" xfId="36705" xr:uid="{00000000-0005-0000-0000-0000618F0000}"/>
    <cellStyle name="Normal 5 17 21 2 6" xfId="36706" xr:uid="{00000000-0005-0000-0000-0000628F0000}"/>
    <cellStyle name="Normal 5 17 21 2 7" xfId="36707" xr:uid="{00000000-0005-0000-0000-0000638F0000}"/>
    <cellStyle name="Normal 5 17 21 2 8" xfId="36708" xr:uid="{00000000-0005-0000-0000-0000648F0000}"/>
    <cellStyle name="Normal 5 17 21 2 9" xfId="36709" xr:uid="{00000000-0005-0000-0000-0000658F0000}"/>
    <cellStyle name="Normal 5 17 21 3" xfId="36710" xr:uid="{00000000-0005-0000-0000-0000668F0000}"/>
    <cellStyle name="Normal 5 17 21 3 10" xfId="36711" xr:uid="{00000000-0005-0000-0000-0000678F0000}"/>
    <cellStyle name="Normal 5 17 21 3 2" xfId="36712" xr:uid="{00000000-0005-0000-0000-0000688F0000}"/>
    <cellStyle name="Normal 5 17 21 3 3" xfId="36713" xr:uid="{00000000-0005-0000-0000-0000698F0000}"/>
    <cellStyle name="Normal 5 17 21 3 4" xfId="36714" xr:uid="{00000000-0005-0000-0000-00006A8F0000}"/>
    <cellStyle name="Normal 5 17 21 3 5" xfId="36715" xr:uid="{00000000-0005-0000-0000-00006B8F0000}"/>
    <cellStyle name="Normal 5 17 21 3 6" xfId="36716" xr:uid="{00000000-0005-0000-0000-00006C8F0000}"/>
    <cellStyle name="Normal 5 17 21 3 7" xfId="36717" xr:uid="{00000000-0005-0000-0000-00006D8F0000}"/>
    <cellStyle name="Normal 5 17 21 3 8" xfId="36718" xr:uid="{00000000-0005-0000-0000-00006E8F0000}"/>
    <cellStyle name="Normal 5 17 21 3 9" xfId="36719" xr:uid="{00000000-0005-0000-0000-00006F8F0000}"/>
    <cellStyle name="Normal 5 17 21 4" xfId="36720" xr:uid="{00000000-0005-0000-0000-0000708F0000}"/>
    <cellStyle name="Normal 5 17 21 4 10" xfId="36721" xr:uid="{00000000-0005-0000-0000-0000718F0000}"/>
    <cellStyle name="Normal 5 17 21 4 2" xfId="36722" xr:uid="{00000000-0005-0000-0000-0000728F0000}"/>
    <cellStyle name="Normal 5 17 21 4 3" xfId="36723" xr:uid="{00000000-0005-0000-0000-0000738F0000}"/>
    <cellStyle name="Normal 5 17 21 4 4" xfId="36724" xr:uid="{00000000-0005-0000-0000-0000748F0000}"/>
    <cellStyle name="Normal 5 17 21 4 5" xfId="36725" xr:uid="{00000000-0005-0000-0000-0000758F0000}"/>
    <cellStyle name="Normal 5 17 21 4 6" xfId="36726" xr:uid="{00000000-0005-0000-0000-0000768F0000}"/>
    <cellStyle name="Normal 5 17 21 4 7" xfId="36727" xr:uid="{00000000-0005-0000-0000-0000778F0000}"/>
    <cellStyle name="Normal 5 17 21 4 8" xfId="36728" xr:uid="{00000000-0005-0000-0000-0000788F0000}"/>
    <cellStyle name="Normal 5 17 21 4 9" xfId="36729" xr:uid="{00000000-0005-0000-0000-0000798F0000}"/>
    <cellStyle name="Normal 5 17 21 5" xfId="36730" xr:uid="{00000000-0005-0000-0000-00007A8F0000}"/>
    <cellStyle name="Normal 5 17 21 5 10" xfId="36731" xr:uid="{00000000-0005-0000-0000-00007B8F0000}"/>
    <cellStyle name="Normal 5 17 21 5 2" xfId="36732" xr:uid="{00000000-0005-0000-0000-00007C8F0000}"/>
    <cellStyle name="Normal 5 17 21 5 3" xfId="36733" xr:uid="{00000000-0005-0000-0000-00007D8F0000}"/>
    <cellStyle name="Normal 5 17 21 5 4" xfId="36734" xr:uid="{00000000-0005-0000-0000-00007E8F0000}"/>
    <cellStyle name="Normal 5 17 21 5 5" xfId="36735" xr:uid="{00000000-0005-0000-0000-00007F8F0000}"/>
    <cellStyle name="Normal 5 17 21 5 6" xfId="36736" xr:uid="{00000000-0005-0000-0000-0000808F0000}"/>
    <cellStyle name="Normal 5 17 21 5 7" xfId="36737" xr:uid="{00000000-0005-0000-0000-0000818F0000}"/>
    <cellStyle name="Normal 5 17 21 5 8" xfId="36738" xr:uid="{00000000-0005-0000-0000-0000828F0000}"/>
    <cellStyle name="Normal 5 17 21 5 9" xfId="36739" xr:uid="{00000000-0005-0000-0000-0000838F0000}"/>
    <cellStyle name="Normal 5 17 21 6" xfId="36740" xr:uid="{00000000-0005-0000-0000-0000848F0000}"/>
    <cellStyle name="Normal 5 17 21 7" xfId="36741" xr:uid="{00000000-0005-0000-0000-0000858F0000}"/>
    <cellStyle name="Normal 5 17 21 8" xfId="36742" xr:uid="{00000000-0005-0000-0000-0000868F0000}"/>
    <cellStyle name="Normal 5 17 21 9" xfId="36743" xr:uid="{00000000-0005-0000-0000-0000878F0000}"/>
    <cellStyle name="Normal 5 17 22" xfId="36744" xr:uid="{00000000-0005-0000-0000-0000888F0000}"/>
    <cellStyle name="Normal 5 17 22 10" xfId="36745" xr:uid="{00000000-0005-0000-0000-0000898F0000}"/>
    <cellStyle name="Normal 5 17 22 11" xfId="36746" xr:uid="{00000000-0005-0000-0000-00008A8F0000}"/>
    <cellStyle name="Normal 5 17 22 12" xfId="36747" xr:uid="{00000000-0005-0000-0000-00008B8F0000}"/>
    <cellStyle name="Normal 5 17 22 13" xfId="36748" xr:uid="{00000000-0005-0000-0000-00008C8F0000}"/>
    <cellStyle name="Normal 5 17 22 14" xfId="36749" xr:uid="{00000000-0005-0000-0000-00008D8F0000}"/>
    <cellStyle name="Normal 5 17 22 2" xfId="36750" xr:uid="{00000000-0005-0000-0000-00008E8F0000}"/>
    <cellStyle name="Normal 5 17 22 2 10" xfId="36751" xr:uid="{00000000-0005-0000-0000-00008F8F0000}"/>
    <cellStyle name="Normal 5 17 22 2 2" xfId="36752" xr:uid="{00000000-0005-0000-0000-0000908F0000}"/>
    <cellStyle name="Normal 5 17 22 2 3" xfId="36753" xr:uid="{00000000-0005-0000-0000-0000918F0000}"/>
    <cellStyle name="Normal 5 17 22 2 4" xfId="36754" xr:uid="{00000000-0005-0000-0000-0000928F0000}"/>
    <cellStyle name="Normal 5 17 22 2 5" xfId="36755" xr:uid="{00000000-0005-0000-0000-0000938F0000}"/>
    <cellStyle name="Normal 5 17 22 2 6" xfId="36756" xr:uid="{00000000-0005-0000-0000-0000948F0000}"/>
    <cellStyle name="Normal 5 17 22 2 7" xfId="36757" xr:uid="{00000000-0005-0000-0000-0000958F0000}"/>
    <cellStyle name="Normal 5 17 22 2 8" xfId="36758" xr:uid="{00000000-0005-0000-0000-0000968F0000}"/>
    <cellStyle name="Normal 5 17 22 2 9" xfId="36759" xr:uid="{00000000-0005-0000-0000-0000978F0000}"/>
    <cellStyle name="Normal 5 17 22 3" xfId="36760" xr:uid="{00000000-0005-0000-0000-0000988F0000}"/>
    <cellStyle name="Normal 5 17 22 3 10" xfId="36761" xr:uid="{00000000-0005-0000-0000-0000998F0000}"/>
    <cellStyle name="Normal 5 17 22 3 2" xfId="36762" xr:uid="{00000000-0005-0000-0000-00009A8F0000}"/>
    <cellStyle name="Normal 5 17 22 3 3" xfId="36763" xr:uid="{00000000-0005-0000-0000-00009B8F0000}"/>
    <cellStyle name="Normal 5 17 22 3 4" xfId="36764" xr:uid="{00000000-0005-0000-0000-00009C8F0000}"/>
    <cellStyle name="Normal 5 17 22 3 5" xfId="36765" xr:uid="{00000000-0005-0000-0000-00009D8F0000}"/>
    <cellStyle name="Normal 5 17 22 3 6" xfId="36766" xr:uid="{00000000-0005-0000-0000-00009E8F0000}"/>
    <cellStyle name="Normal 5 17 22 3 7" xfId="36767" xr:uid="{00000000-0005-0000-0000-00009F8F0000}"/>
    <cellStyle name="Normal 5 17 22 3 8" xfId="36768" xr:uid="{00000000-0005-0000-0000-0000A08F0000}"/>
    <cellStyle name="Normal 5 17 22 3 9" xfId="36769" xr:uid="{00000000-0005-0000-0000-0000A18F0000}"/>
    <cellStyle name="Normal 5 17 22 4" xfId="36770" xr:uid="{00000000-0005-0000-0000-0000A28F0000}"/>
    <cellStyle name="Normal 5 17 22 4 10" xfId="36771" xr:uid="{00000000-0005-0000-0000-0000A38F0000}"/>
    <cellStyle name="Normal 5 17 22 4 2" xfId="36772" xr:uid="{00000000-0005-0000-0000-0000A48F0000}"/>
    <cellStyle name="Normal 5 17 22 4 3" xfId="36773" xr:uid="{00000000-0005-0000-0000-0000A58F0000}"/>
    <cellStyle name="Normal 5 17 22 4 4" xfId="36774" xr:uid="{00000000-0005-0000-0000-0000A68F0000}"/>
    <cellStyle name="Normal 5 17 22 4 5" xfId="36775" xr:uid="{00000000-0005-0000-0000-0000A78F0000}"/>
    <cellStyle name="Normal 5 17 22 4 6" xfId="36776" xr:uid="{00000000-0005-0000-0000-0000A88F0000}"/>
    <cellStyle name="Normal 5 17 22 4 7" xfId="36777" xr:uid="{00000000-0005-0000-0000-0000A98F0000}"/>
    <cellStyle name="Normal 5 17 22 4 8" xfId="36778" xr:uid="{00000000-0005-0000-0000-0000AA8F0000}"/>
    <cellStyle name="Normal 5 17 22 4 9" xfId="36779" xr:uid="{00000000-0005-0000-0000-0000AB8F0000}"/>
    <cellStyle name="Normal 5 17 22 5" xfId="36780" xr:uid="{00000000-0005-0000-0000-0000AC8F0000}"/>
    <cellStyle name="Normal 5 17 22 5 10" xfId="36781" xr:uid="{00000000-0005-0000-0000-0000AD8F0000}"/>
    <cellStyle name="Normal 5 17 22 5 2" xfId="36782" xr:uid="{00000000-0005-0000-0000-0000AE8F0000}"/>
    <cellStyle name="Normal 5 17 22 5 3" xfId="36783" xr:uid="{00000000-0005-0000-0000-0000AF8F0000}"/>
    <cellStyle name="Normal 5 17 22 5 4" xfId="36784" xr:uid="{00000000-0005-0000-0000-0000B08F0000}"/>
    <cellStyle name="Normal 5 17 22 5 5" xfId="36785" xr:uid="{00000000-0005-0000-0000-0000B18F0000}"/>
    <cellStyle name="Normal 5 17 22 5 6" xfId="36786" xr:uid="{00000000-0005-0000-0000-0000B28F0000}"/>
    <cellStyle name="Normal 5 17 22 5 7" xfId="36787" xr:uid="{00000000-0005-0000-0000-0000B38F0000}"/>
    <cellStyle name="Normal 5 17 22 5 8" xfId="36788" xr:uid="{00000000-0005-0000-0000-0000B48F0000}"/>
    <cellStyle name="Normal 5 17 22 5 9" xfId="36789" xr:uid="{00000000-0005-0000-0000-0000B58F0000}"/>
    <cellStyle name="Normal 5 17 22 6" xfId="36790" xr:uid="{00000000-0005-0000-0000-0000B68F0000}"/>
    <cellStyle name="Normal 5 17 22 7" xfId="36791" xr:uid="{00000000-0005-0000-0000-0000B78F0000}"/>
    <cellStyle name="Normal 5 17 22 8" xfId="36792" xr:uid="{00000000-0005-0000-0000-0000B88F0000}"/>
    <cellStyle name="Normal 5 17 22 9" xfId="36793" xr:uid="{00000000-0005-0000-0000-0000B98F0000}"/>
    <cellStyle name="Normal 5 17 23" xfId="36794" xr:uid="{00000000-0005-0000-0000-0000BA8F0000}"/>
    <cellStyle name="Normal 5 17 23 10" xfId="36795" xr:uid="{00000000-0005-0000-0000-0000BB8F0000}"/>
    <cellStyle name="Normal 5 17 23 11" xfId="36796" xr:uid="{00000000-0005-0000-0000-0000BC8F0000}"/>
    <cellStyle name="Normal 5 17 23 12" xfId="36797" xr:uid="{00000000-0005-0000-0000-0000BD8F0000}"/>
    <cellStyle name="Normal 5 17 23 13" xfId="36798" xr:uid="{00000000-0005-0000-0000-0000BE8F0000}"/>
    <cellStyle name="Normal 5 17 23 14" xfId="36799" xr:uid="{00000000-0005-0000-0000-0000BF8F0000}"/>
    <cellStyle name="Normal 5 17 23 2" xfId="36800" xr:uid="{00000000-0005-0000-0000-0000C08F0000}"/>
    <cellStyle name="Normal 5 17 23 2 10" xfId="36801" xr:uid="{00000000-0005-0000-0000-0000C18F0000}"/>
    <cellStyle name="Normal 5 17 23 2 2" xfId="36802" xr:uid="{00000000-0005-0000-0000-0000C28F0000}"/>
    <cellStyle name="Normal 5 17 23 2 3" xfId="36803" xr:uid="{00000000-0005-0000-0000-0000C38F0000}"/>
    <cellStyle name="Normal 5 17 23 2 4" xfId="36804" xr:uid="{00000000-0005-0000-0000-0000C48F0000}"/>
    <cellStyle name="Normal 5 17 23 2 5" xfId="36805" xr:uid="{00000000-0005-0000-0000-0000C58F0000}"/>
    <cellStyle name="Normal 5 17 23 2 6" xfId="36806" xr:uid="{00000000-0005-0000-0000-0000C68F0000}"/>
    <cellStyle name="Normal 5 17 23 2 7" xfId="36807" xr:uid="{00000000-0005-0000-0000-0000C78F0000}"/>
    <cellStyle name="Normal 5 17 23 2 8" xfId="36808" xr:uid="{00000000-0005-0000-0000-0000C88F0000}"/>
    <cellStyle name="Normal 5 17 23 2 9" xfId="36809" xr:uid="{00000000-0005-0000-0000-0000C98F0000}"/>
    <cellStyle name="Normal 5 17 23 3" xfId="36810" xr:uid="{00000000-0005-0000-0000-0000CA8F0000}"/>
    <cellStyle name="Normal 5 17 23 3 10" xfId="36811" xr:uid="{00000000-0005-0000-0000-0000CB8F0000}"/>
    <cellStyle name="Normal 5 17 23 3 2" xfId="36812" xr:uid="{00000000-0005-0000-0000-0000CC8F0000}"/>
    <cellStyle name="Normal 5 17 23 3 3" xfId="36813" xr:uid="{00000000-0005-0000-0000-0000CD8F0000}"/>
    <cellStyle name="Normal 5 17 23 3 4" xfId="36814" xr:uid="{00000000-0005-0000-0000-0000CE8F0000}"/>
    <cellStyle name="Normal 5 17 23 3 5" xfId="36815" xr:uid="{00000000-0005-0000-0000-0000CF8F0000}"/>
    <cellStyle name="Normal 5 17 23 3 6" xfId="36816" xr:uid="{00000000-0005-0000-0000-0000D08F0000}"/>
    <cellStyle name="Normal 5 17 23 3 7" xfId="36817" xr:uid="{00000000-0005-0000-0000-0000D18F0000}"/>
    <cellStyle name="Normal 5 17 23 3 8" xfId="36818" xr:uid="{00000000-0005-0000-0000-0000D28F0000}"/>
    <cellStyle name="Normal 5 17 23 3 9" xfId="36819" xr:uid="{00000000-0005-0000-0000-0000D38F0000}"/>
    <cellStyle name="Normal 5 17 23 4" xfId="36820" xr:uid="{00000000-0005-0000-0000-0000D48F0000}"/>
    <cellStyle name="Normal 5 17 23 4 10" xfId="36821" xr:uid="{00000000-0005-0000-0000-0000D58F0000}"/>
    <cellStyle name="Normal 5 17 23 4 2" xfId="36822" xr:uid="{00000000-0005-0000-0000-0000D68F0000}"/>
    <cellStyle name="Normal 5 17 23 4 3" xfId="36823" xr:uid="{00000000-0005-0000-0000-0000D78F0000}"/>
    <cellStyle name="Normal 5 17 23 4 4" xfId="36824" xr:uid="{00000000-0005-0000-0000-0000D88F0000}"/>
    <cellStyle name="Normal 5 17 23 4 5" xfId="36825" xr:uid="{00000000-0005-0000-0000-0000D98F0000}"/>
    <cellStyle name="Normal 5 17 23 4 6" xfId="36826" xr:uid="{00000000-0005-0000-0000-0000DA8F0000}"/>
    <cellStyle name="Normal 5 17 23 4 7" xfId="36827" xr:uid="{00000000-0005-0000-0000-0000DB8F0000}"/>
    <cellStyle name="Normal 5 17 23 4 8" xfId="36828" xr:uid="{00000000-0005-0000-0000-0000DC8F0000}"/>
    <cellStyle name="Normal 5 17 23 4 9" xfId="36829" xr:uid="{00000000-0005-0000-0000-0000DD8F0000}"/>
    <cellStyle name="Normal 5 17 23 5" xfId="36830" xr:uid="{00000000-0005-0000-0000-0000DE8F0000}"/>
    <cellStyle name="Normal 5 17 23 5 10" xfId="36831" xr:uid="{00000000-0005-0000-0000-0000DF8F0000}"/>
    <cellStyle name="Normal 5 17 23 5 2" xfId="36832" xr:uid="{00000000-0005-0000-0000-0000E08F0000}"/>
    <cellStyle name="Normal 5 17 23 5 3" xfId="36833" xr:uid="{00000000-0005-0000-0000-0000E18F0000}"/>
    <cellStyle name="Normal 5 17 23 5 4" xfId="36834" xr:uid="{00000000-0005-0000-0000-0000E28F0000}"/>
    <cellStyle name="Normal 5 17 23 5 5" xfId="36835" xr:uid="{00000000-0005-0000-0000-0000E38F0000}"/>
    <cellStyle name="Normal 5 17 23 5 6" xfId="36836" xr:uid="{00000000-0005-0000-0000-0000E48F0000}"/>
    <cellStyle name="Normal 5 17 23 5 7" xfId="36837" xr:uid="{00000000-0005-0000-0000-0000E58F0000}"/>
    <cellStyle name="Normal 5 17 23 5 8" xfId="36838" xr:uid="{00000000-0005-0000-0000-0000E68F0000}"/>
    <cellStyle name="Normal 5 17 23 5 9" xfId="36839" xr:uid="{00000000-0005-0000-0000-0000E78F0000}"/>
    <cellStyle name="Normal 5 17 23 6" xfId="36840" xr:uid="{00000000-0005-0000-0000-0000E88F0000}"/>
    <cellStyle name="Normal 5 17 23 7" xfId="36841" xr:uid="{00000000-0005-0000-0000-0000E98F0000}"/>
    <cellStyle name="Normal 5 17 23 8" xfId="36842" xr:uid="{00000000-0005-0000-0000-0000EA8F0000}"/>
    <cellStyle name="Normal 5 17 23 9" xfId="36843" xr:uid="{00000000-0005-0000-0000-0000EB8F0000}"/>
    <cellStyle name="Normal 5 17 24" xfId="36844" xr:uid="{00000000-0005-0000-0000-0000EC8F0000}"/>
    <cellStyle name="Normal 5 17 24 10" xfId="36845" xr:uid="{00000000-0005-0000-0000-0000ED8F0000}"/>
    <cellStyle name="Normal 5 17 24 11" xfId="36846" xr:uid="{00000000-0005-0000-0000-0000EE8F0000}"/>
    <cellStyle name="Normal 5 17 24 12" xfId="36847" xr:uid="{00000000-0005-0000-0000-0000EF8F0000}"/>
    <cellStyle name="Normal 5 17 24 13" xfId="36848" xr:uid="{00000000-0005-0000-0000-0000F08F0000}"/>
    <cellStyle name="Normal 5 17 24 14" xfId="36849" xr:uid="{00000000-0005-0000-0000-0000F18F0000}"/>
    <cellStyle name="Normal 5 17 24 2" xfId="36850" xr:uid="{00000000-0005-0000-0000-0000F28F0000}"/>
    <cellStyle name="Normal 5 17 24 2 10" xfId="36851" xr:uid="{00000000-0005-0000-0000-0000F38F0000}"/>
    <cellStyle name="Normal 5 17 24 2 2" xfId="36852" xr:uid="{00000000-0005-0000-0000-0000F48F0000}"/>
    <cellStyle name="Normal 5 17 24 2 3" xfId="36853" xr:uid="{00000000-0005-0000-0000-0000F58F0000}"/>
    <cellStyle name="Normal 5 17 24 2 4" xfId="36854" xr:uid="{00000000-0005-0000-0000-0000F68F0000}"/>
    <cellStyle name="Normal 5 17 24 2 5" xfId="36855" xr:uid="{00000000-0005-0000-0000-0000F78F0000}"/>
    <cellStyle name="Normal 5 17 24 2 6" xfId="36856" xr:uid="{00000000-0005-0000-0000-0000F88F0000}"/>
    <cellStyle name="Normal 5 17 24 2 7" xfId="36857" xr:uid="{00000000-0005-0000-0000-0000F98F0000}"/>
    <cellStyle name="Normal 5 17 24 2 8" xfId="36858" xr:uid="{00000000-0005-0000-0000-0000FA8F0000}"/>
    <cellStyle name="Normal 5 17 24 2 9" xfId="36859" xr:uid="{00000000-0005-0000-0000-0000FB8F0000}"/>
    <cellStyle name="Normal 5 17 24 3" xfId="36860" xr:uid="{00000000-0005-0000-0000-0000FC8F0000}"/>
    <cellStyle name="Normal 5 17 24 3 10" xfId="36861" xr:uid="{00000000-0005-0000-0000-0000FD8F0000}"/>
    <cellStyle name="Normal 5 17 24 3 2" xfId="36862" xr:uid="{00000000-0005-0000-0000-0000FE8F0000}"/>
    <cellStyle name="Normal 5 17 24 3 3" xfId="36863" xr:uid="{00000000-0005-0000-0000-0000FF8F0000}"/>
    <cellStyle name="Normal 5 17 24 3 4" xfId="36864" xr:uid="{00000000-0005-0000-0000-000000900000}"/>
    <cellStyle name="Normal 5 17 24 3 5" xfId="36865" xr:uid="{00000000-0005-0000-0000-000001900000}"/>
    <cellStyle name="Normal 5 17 24 3 6" xfId="36866" xr:uid="{00000000-0005-0000-0000-000002900000}"/>
    <cellStyle name="Normal 5 17 24 3 7" xfId="36867" xr:uid="{00000000-0005-0000-0000-000003900000}"/>
    <cellStyle name="Normal 5 17 24 3 8" xfId="36868" xr:uid="{00000000-0005-0000-0000-000004900000}"/>
    <cellStyle name="Normal 5 17 24 3 9" xfId="36869" xr:uid="{00000000-0005-0000-0000-000005900000}"/>
    <cellStyle name="Normal 5 17 24 4" xfId="36870" xr:uid="{00000000-0005-0000-0000-000006900000}"/>
    <cellStyle name="Normal 5 17 24 4 10" xfId="36871" xr:uid="{00000000-0005-0000-0000-000007900000}"/>
    <cellStyle name="Normal 5 17 24 4 2" xfId="36872" xr:uid="{00000000-0005-0000-0000-000008900000}"/>
    <cellStyle name="Normal 5 17 24 4 3" xfId="36873" xr:uid="{00000000-0005-0000-0000-000009900000}"/>
    <cellStyle name="Normal 5 17 24 4 4" xfId="36874" xr:uid="{00000000-0005-0000-0000-00000A900000}"/>
    <cellStyle name="Normal 5 17 24 4 5" xfId="36875" xr:uid="{00000000-0005-0000-0000-00000B900000}"/>
    <cellStyle name="Normal 5 17 24 4 6" xfId="36876" xr:uid="{00000000-0005-0000-0000-00000C900000}"/>
    <cellStyle name="Normal 5 17 24 4 7" xfId="36877" xr:uid="{00000000-0005-0000-0000-00000D900000}"/>
    <cellStyle name="Normal 5 17 24 4 8" xfId="36878" xr:uid="{00000000-0005-0000-0000-00000E900000}"/>
    <cellStyle name="Normal 5 17 24 4 9" xfId="36879" xr:uid="{00000000-0005-0000-0000-00000F900000}"/>
    <cellStyle name="Normal 5 17 24 5" xfId="36880" xr:uid="{00000000-0005-0000-0000-000010900000}"/>
    <cellStyle name="Normal 5 17 24 5 10" xfId="36881" xr:uid="{00000000-0005-0000-0000-000011900000}"/>
    <cellStyle name="Normal 5 17 24 5 2" xfId="36882" xr:uid="{00000000-0005-0000-0000-000012900000}"/>
    <cellStyle name="Normal 5 17 24 5 3" xfId="36883" xr:uid="{00000000-0005-0000-0000-000013900000}"/>
    <cellStyle name="Normal 5 17 24 5 4" xfId="36884" xr:uid="{00000000-0005-0000-0000-000014900000}"/>
    <cellStyle name="Normal 5 17 24 5 5" xfId="36885" xr:uid="{00000000-0005-0000-0000-000015900000}"/>
    <cellStyle name="Normal 5 17 24 5 6" xfId="36886" xr:uid="{00000000-0005-0000-0000-000016900000}"/>
    <cellStyle name="Normal 5 17 24 5 7" xfId="36887" xr:uid="{00000000-0005-0000-0000-000017900000}"/>
    <cellStyle name="Normal 5 17 24 5 8" xfId="36888" xr:uid="{00000000-0005-0000-0000-000018900000}"/>
    <cellStyle name="Normal 5 17 24 5 9" xfId="36889" xr:uid="{00000000-0005-0000-0000-000019900000}"/>
    <cellStyle name="Normal 5 17 24 6" xfId="36890" xr:uid="{00000000-0005-0000-0000-00001A900000}"/>
    <cellStyle name="Normal 5 17 24 7" xfId="36891" xr:uid="{00000000-0005-0000-0000-00001B900000}"/>
    <cellStyle name="Normal 5 17 24 8" xfId="36892" xr:uid="{00000000-0005-0000-0000-00001C900000}"/>
    <cellStyle name="Normal 5 17 24 9" xfId="36893" xr:uid="{00000000-0005-0000-0000-00001D900000}"/>
    <cellStyle name="Normal 5 17 25" xfId="36894" xr:uid="{00000000-0005-0000-0000-00001E900000}"/>
    <cellStyle name="Normal 5 17 25 10" xfId="36895" xr:uid="{00000000-0005-0000-0000-00001F900000}"/>
    <cellStyle name="Normal 5 17 25 11" xfId="36896" xr:uid="{00000000-0005-0000-0000-000020900000}"/>
    <cellStyle name="Normal 5 17 25 12" xfId="36897" xr:uid="{00000000-0005-0000-0000-000021900000}"/>
    <cellStyle name="Normal 5 17 25 13" xfId="36898" xr:uid="{00000000-0005-0000-0000-000022900000}"/>
    <cellStyle name="Normal 5 17 25 14" xfId="36899" xr:uid="{00000000-0005-0000-0000-000023900000}"/>
    <cellStyle name="Normal 5 17 25 2" xfId="36900" xr:uid="{00000000-0005-0000-0000-000024900000}"/>
    <cellStyle name="Normal 5 17 25 2 10" xfId="36901" xr:uid="{00000000-0005-0000-0000-000025900000}"/>
    <cellStyle name="Normal 5 17 25 2 2" xfId="36902" xr:uid="{00000000-0005-0000-0000-000026900000}"/>
    <cellStyle name="Normal 5 17 25 2 3" xfId="36903" xr:uid="{00000000-0005-0000-0000-000027900000}"/>
    <cellStyle name="Normal 5 17 25 2 4" xfId="36904" xr:uid="{00000000-0005-0000-0000-000028900000}"/>
    <cellStyle name="Normal 5 17 25 2 5" xfId="36905" xr:uid="{00000000-0005-0000-0000-000029900000}"/>
    <cellStyle name="Normal 5 17 25 2 6" xfId="36906" xr:uid="{00000000-0005-0000-0000-00002A900000}"/>
    <cellStyle name="Normal 5 17 25 2 7" xfId="36907" xr:uid="{00000000-0005-0000-0000-00002B900000}"/>
    <cellStyle name="Normal 5 17 25 2 8" xfId="36908" xr:uid="{00000000-0005-0000-0000-00002C900000}"/>
    <cellStyle name="Normal 5 17 25 2 9" xfId="36909" xr:uid="{00000000-0005-0000-0000-00002D900000}"/>
    <cellStyle name="Normal 5 17 25 3" xfId="36910" xr:uid="{00000000-0005-0000-0000-00002E900000}"/>
    <cellStyle name="Normal 5 17 25 3 10" xfId="36911" xr:uid="{00000000-0005-0000-0000-00002F900000}"/>
    <cellStyle name="Normal 5 17 25 3 2" xfId="36912" xr:uid="{00000000-0005-0000-0000-000030900000}"/>
    <cellStyle name="Normal 5 17 25 3 3" xfId="36913" xr:uid="{00000000-0005-0000-0000-000031900000}"/>
    <cellStyle name="Normal 5 17 25 3 4" xfId="36914" xr:uid="{00000000-0005-0000-0000-000032900000}"/>
    <cellStyle name="Normal 5 17 25 3 5" xfId="36915" xr:uid="{00000000-0005-0000-0000-000033900000}"/>
    <cellStyle name="Normal 5 17 25 3 6" xfId="36916" xr:uid="{00000000-0005-0000-0000-000034900000}"/>
    <cellStyle name="Normal 5 17 25 3 7" xfId="36917" xr:uid="{00000000-0005-0000-0000-000035900000}"/>
    <cellStyle name="Normal 5 17 25 3 8" xfId="36918" xr:uid="{00000000-0005-0000-0000-000036900000}"/>
    <cellStyle name="Normal 5 17 25 3 9" xfId="36919" xr:uid="{00000000-0005-0000-0000-000037900000}"/>
    <cellStyle name="Normal 5 17 25 4" xfId="36920" xr:uid="{00000000-0005-0000-0000-000038900000}"/>
    <cellStyle name="Normal 5 17 25 4 10" xfId="36921" xr:uid="{00000000-0005-0000-0000-000039900000}"/>
    <cellStyle name="Normal 5 17 25 4 2" xfId="36922" xr:uid="{00000000-0005-0000-0000-00003A900000}"/>
    <cellStyle name="Normal 5 17 25 4 3" xfId="36923" xr:uid="{00000000-0005-0000-0000-00003B900000}"/>
    <cellStyle name="Normal 5 17 25 4 4" xfId="36924" xr:uid="{00000000-0005-0000-0000-00003C900000}"/>
    <cellStyle name="Normal 5 17 25 4 5" xfId="36925" xr:uid="{00000000-0005-0000-0000-00003D900000}"/>
    <cellStyle name="Normal 5 17 25 4 6" xfId="36926" xr:uid="{00000000-0005-0000-0000-00003E900000}"/>
    <cellStyle name="Normal 5 17 25 4 7" xfId="36927" xr:uid="{00000000-0005-0000-0000-00003F900000}"/>
    <cellStyle name="Normal 5 17 25 4 8" xfId="36928" xr:uid="{00000000-0005-0000-0000-000040900000}"/>
    <cellStyle name="Normal 5 17 25 4 9" xfId="36929" xr:uid="{00000000-0005-0000-0000-000041900000}"/>
    <cellStyle name="Normal 5 17 25 5" xfId="36930" xr:uid="{00000000-0005-0000-0000-000042900000}"/>
    <cellStyle name="Normal 5 17 25 5 10" xfId="36931" xr:uid="{00000000-0005-0000-0000-000043900000}"/>
    <cellStyle name="Normal 5 17 25 5 2" xfId="36932" xr:uid="{00000000-0005-0000-0000-000044900000}"/>
    <cellStyle name="Normal 5 17 25 5 3" xfId="36933" xr:uid="{00000000-0005-0000-0000-000045900000}"/>
    <cellStyle name="Normal 5 17 25 5 4" xfId="36934" xr:uid="{00000000-0005-0000-0000-000046900000}"/>
    <cellStyle name="Normal 5 17 25 5 5" xfId="36935" xr:uid="{00000000-0005-0000-0000-000047900000}"/>
    <cellStyle name="Normal 5 17 25 5 6" xfId="36936" xr:uid="{00000000-0005-0000-0000-000048900000}"/>
    <cellStyle name="Normal 5 17 25 5 7" xfId="36937" xr:uid="{00000000-0005-0000-0000-000049900000}"/>
    <cellStyle name="Normal 5 17 25 5 8" xfId="36938" xr:uid="{00000000-0005-0000-0000-00004A900000}"/>
    <cellStyle name="Normal 5 17 25 5 9" xfId="36939" xr:uid="{00000000-0005-0000-0000-00004B900000}"/>
    <cellStyle name="Normal 5 17 25 6" xfId="36940" xr:uid="{00000000-0005-0000-0000-00004C900000}"/>
    <cellStyle name="Normal 5 17 25 7" xfId="36941" xr:uid="{00000000-0005-0000-0000-00004D900000}"/>
    <cellStyle name="Normal 5 17 25 8" xfId="36942" xr:uid="{00000000-0005-0000-0000-00004E900000}"/>
    <cellStyle name="Normal 5 17 25 9" xfId="36943" xr:uid="{00000000-0005-0000-0000-00004F900000}"/>
    <cellStyle name="Normal 5 17 26" xfId="36944" xr:uid="{00000000-0005-0000-0000-000050900000}"/>
    <cellStyle name="Normal 5 17 26 10" xfId="36945" xr:uid="{00000000-0005-0000-0000-000051900000}"/>
    <cellStyle name="Normal 5 17 26 11" xfId="36946" xr:uid="{00000000-0005-0000-0000-000052900000}"/>
    <cellStyle name="Normal 5 17 26 12" xfId="36947" xr:uid="{00000000-0005-0000-0000-000053900000}"/>
    <cellStyle name="Normal 5 17 26 13" xfId="36948" xr:uid="{00000000-0005-0000-0000-000054900000}"/>
    <cellStyle name="Normal 5 17 26 14" xfId="36949" xr:uid="{00000000-0005-0000-0000-000055900000}"/>
    <cellStyle name="Normal 5 17 26 2" xfId="36950" xr:uid="{00000000-0005-0000-0000-000056900000}"/>
    <cellStyle name="Normal 5 17 26 2 10" xfId="36951" xr:uid="{00000000-0005-0000-0000-000057900000}"/>
    <cellStyle name="Normal 5 17 26 2 2" xfId="36952" xr:uid="{00000000-0005-0000-0000-000058900000}"/>
    <cellStyle name="Normal 5 17 26 2 3" xfId="36953" xr:uid="{00000000-0005-0000-0000-000059900000}"/>
    <cellStyle name="Normal 5 17 26 2 4" xfId="36954" xr:uid="{00000000-0005-0000-0000-00005A900000}"/>
    <cellStyle name="Normal 5 17 26 2 5" xfId="36955" xr:uid="{00000000-0005-0000-0000-00005B900000}"/>
    <cellStyle name="Normal 5 17 26 2 6" xfId="36956" xr:uid="{00000000-0005-0000-0000-00005C900000}"/>
    <cellStyle name="Normal 5 17 26 2 7" xfId="36957" xr:uid="{00000000-0005-0000-0000-00005D900000}"/>
    <cellStyle name="Normal 5 17 26 2 8" xfId="36958" xr:uid="{00000000-0005-0000-0000-00005E900000}"/>
    <cellStyle name="Normal 5 17 26 2 9" xfId="36959" xr:uid="{00000000-0005-0000-0000-00005F900000}"/>
    <cellStyle name="Normal 5 17 26 3" xfId="36960" xr:uid="{00000000-0005-0000-0000-000060900000}"/>
    <cellStyle name="Normal 5 17 26 3 10" xfId="36961" xr:uid="{00000000-0005-0000-0000-000061900000}"/>
    <cellStyle name="Normal 5 17 26 3 2" xfId="36962" xr:uid="{00000000-0005-0000-0000-000062900000}"/>
    <cellStyle name="Normal 5 17 26 3 3" xfId="36963" xr:uid="{00000000-0005-0000-0000-000063900000}"/>
    <cellStyle name="Normal 5 17 26 3 4" xfId="36964" xr:uid="{00000000-0005-0000-0000-000064900000}"/>
    <cellStyle name="Normal 5 17 26 3 5" xfId="36965" xr:uid="{00000000-0005-0000-0000-000065900000}"/>
    <cellStyle name="Normal 5 17 26 3 6" xfId="36966" xr:uid="{00000000-0005-0000-0000-000066900000}"/>
    <cellStyle name="Normal 5 17 26 3 7" xfId="36967" xr:uid="{00000000-0005-0000-0000-000067900000}"/>
    <cellStyle name="Normal 5 17 26 3 8" xfId="36968" xr:uid="{00000000-0005-0000-0000-000068900000}"/>
    <cellStyle name="Normal 5 17 26 3 9" xfId="36969" xr:uid="{00000000-0005-0000-0000-000069900000}"/>
    <cellStyle name="Normal 5 17 26 4" xfId="36970" xr:uid="{00000000-0005-0000-0000-00006A900000}"/>
    <cellStyle name="Normal 5 17 26 4 10" xfId="36971" xr:uid="{00000000-0005-0000-0000-00006B900000}"/>
    <cellStyle name="Normal 5 17 26 4 2" xfId="36972" xr:uid="{00000000-0005-0000-0000-00006C900000}"/>
    <cellStyle name="Normal 5 17 26 4 3" xfId="36973" xr:uid="{00000000-0005-0000-0000-00006D900000}"/>
    <cellStyle name="Normal 5 17 26 4 4" xfId="36974" xr:uid="{00000000-0005-0000-0000-00006E900000}"/>
    <cellStyle name="Normal 5 17 26 4 5" xfId="36975" xr:uid="{00000000-0005-0000-0000-00006F900000}"/>
    <cellStyle name="Normal 5 17 26 4 6" xfId="36976" xr:uid="{00000000-0005-0000-0000-000070900000}"/>
    <cellStyle name="Normal 5 17 26 4 7" xfId="36977" xr:uid="{00000000-0005-0000-0000-000071900000}"/>
    <cellStyle name="Normal 5 17 26 4 8" xfId="36978" xr:uid="{00000000-0005-0000-0000-000072900000}"/>
    <cellStyle name="Normal 5 17 26 4 9" xfId="36979" xr:uid="{00000000-0005-0000-0000-000073900000}"/>
    <cellStyle name="Normal 5 17 26 5" xfId="36980" xr:uid="{00000000-0005-0000-0000-000074900000}"/>
    <cellStyle name="Normal 5 17 26 5 10" xfId="36981" xr:uid="{00000000-0005-0000-0000-000075900000}"/>
    <cellStyle name="Normal 5 17 26 5 2" xfId="36982" xr:uid="{00000000-0005-0000-0000-000076900000}"/>
    <cellStyle name="Normal 5 17 26 5 3" xfId="36983" xr:uid="{00000000-0005-0000-0000-000077900000}"/>
    <cellStyle name="Normal 5 17 26 5 4" xfId="36984" xr:uid="{00000000-0005-0000-0000-000078900000}"/>
    <cellStyle name="Normal 5 17 26 5 5" xfId="36985" xr:uid="{00000000-0005-0000-0000-000079900000}"/>
    <cellStyle name="Normal 5 17 26 5 6" xfId="36986" xr:uid="{00000000-0005-0000-0000-00007A900000}"/>
    <cellStyle name="Normal 5 17 26 5 7" xfId="36987" xr:uid="{00000000-0005-0000-0000-00007B900000}"/>
    <cellStyle name="Normal 5 17 26 5 8" xfId="36988" xr:uid="{00000000-0005-0000-0000-00007C900000}"/>
    <cellStyle name="Normal 5 17 26 5 9" xfId="36989" xr:uid="{00000000-0005-0000-0000-00007D900000}"/>
    <cellStyle name="Normal 5 17 26 6" xfId="36990" xr:uid="{00000000-0005-0000-0000-00007E900000}"/>
    <cellStyle name="Normal 5 17 26 7" xfId="36991" xr:uid="{00000000-0005-0000-0000-00007F900000}"/>
    <cellStyle name="Normal 5 17 26 8" xfId="36992" xr:uid="{00000000-0005-0000-0000-000080900000}"/>
    <cellStyle name="Normal 5 17 26 9" xfId="36993" xr:uid="{00000000-0005-0000-0000-000081900000}"/>
    <cellStyle name="Normal 5 17 27" xfId="36994" xr:uid="{00000000-0005-0000-0000-000082900000}"/>
    <cellStyle name="Normal 5 17 27 10" xfId="36995" xr:uid="{00000000-0005-0000-0000-000083900000}"/>
    <cellStyle name="Normal 5 17 27 11" xfId="36996" xr:uid="{00000000-0005-0000-0000-000084900000}"/>
    <cellStyle name="Normal 5 17 27 12" xfId="36997" xr:uid="{00000000-0005-0000-0000-000085900000}"/>
    <cellStyle name="Normal 5 17 27 13" xfId="36998" xr:uid="{00000000-0005-0000-0000-000086900000}"/>
    <cellStyle name="Normal 5 17 27 14" xfId="36999" xr:uid="{00000000-0005-0000-0000-000087900000}"/>
    <cellStyle name="Normal 5 17 27 2" xfId="37000" xr:uid="{00000000-0005-0000-0000-000088900000}"/>
    <cellStyle name="Normal 5 17 27 2 10" xfId="37001" xr:uid="{00000000-0005-0000-0000-000089900000}"/>
    <cellStyle name="Normal 5 17 27 2 2" xfId="37002" xr:uid="{00000000-0005-0000-0000-00008A900000}"/>
    <cellStyle name="Normal 5 17 27 2 3" xfId="37003" xr:uid="{00000000-0005-0000-0000-00008B900000}"/>
    <cellStyle name="Normal 5 17 27 2 4" xfId="37004" xr:uid="{00000000-0005-0000-0000-00008C900000}"/>
    <cellStyle name="Normal 5 17 27 2 5" xfId="37005" xr:uid="{00000000-0005-0000-0000-00008D900000}"/>
    <cellStyle name="Normal 5 17 27 2 6" xfId="37006" xr:uid="{00000000-0005-0000-0000-00008E900000}"/>
    <cellStyle name="Normal 5 17 27 2 7" xfId="37007" xr:uid="{00000000-0005-0000-0000-00008F900000}"/>
    <cellStyle name="Normal 5 17 27 2 8" xfId="37008" xr:uid="{00000000-0005-0000-0000-000090900000}"/>
    <cellStyle name="Normal 5 17 27 2 9" xfId="37009" xr:uid="{00000000-0005-0000-0000-000091900000}"/>
    <cellStyle name="Normal 5 17 27 3" xfId="37010" xr:uid="{00000000-0005-0000-0000-000092900000}"/>
    <cellStyle name="Normal 5 17 27 3 10" xfId="37011" xr:uid="{00000000-0005-0000-0000-000093900000}"/>
    <cellStyle name="Normal 5 17 27 3 2" xfId="37012" xr:uid="{00000000-0005-0000-0000-000094900000}"/>
    <cellStyle name="Normal 5 17 27 3 3" xfId="37013" xr:uid="{00000000-0005-0000-0000-000095900000}"/>
    <cellStyle name="Normal 5 17 27 3 4" xfId="37014" xr:uid="{00000000-0005-0000-0000-000096900000}"/>
    <cellStyle name="Normal 5 17 27 3 5" xfId="37015" xr:uid="{00000000-0005-0000-0000-000097900000}"/>
    <cellStyle name="Normal 5 17 27 3 6" xfId="37016" xr:uid="{00000000-0005-0000-0000-000098900000}"/>
    <cellStyle name="Normal 5 17 27 3 7" xfId="37017" xr:uid="{00000000-0005-0000-0000-000099900000}"/>
    <cellStyle name="Normal 5 17 27 3 8" xfId="37018" xr:uid="{00000000-0005-0000-0000-00009A900000}"/>
    <cellStyle name="Normal 5 17 27 3 9" xfId="37019" xr:uid="{00000000-0005-0000-0000-00009B900000}"/>
    <cellStyle name="Normal 5 17 27 4" xfId="37020" xr:uid="{00000000-0005-0000-0000-00009C900000}"/>
    <cellStyle name="Normal 5 17 27 4 10" xfId="37021" xr:uid="{00000000-0005-0000-0000-00009D900000}"/>
    <cellStyle name="Normal 5 17 27 4 2" xfId="37022" xr:uid="{00000000-0005-0000-0000-00009E900000}"/>
    <cellStyle name="Normal 5 17 27 4 3" xfId="37023" xr:uid="{00000000-0005-0000-0000-00009F900000}"/>
    <cellStyle name="Normal 5 17 27 4 4" xfId="37024" xr:uid="{00000000-0005-0000-0000-0000A0900000}"/>
    <cellStyle name="Normal 5 17 27 4 5" xfId="37025" xr:uid="{00000000-0005-0000-0000-0000A1900000}"/>
    <cellStyle name="Normal 5 17 27 4 6" xfId="37026" xr:uid="{00000000-0005-0000-0000-0000A2900000}"/>
    <cellStyle name="Normal 5 17 27 4 7" xfId="37027" xr:uid="{00000000-0005-0000-0000-0000A3900000}"/>
    <cellStyle name="Normal 5 17 27 4 8" xfId="37028" xr:uid="{00000000-0005-0000-0000-0000A4900000}"/>
    <cellStyle name="Normal 5 17 27 4 9" xfId="37029" xr:uid="{00000000-0005-0000-0000-0000A5900000}"/>
    <cellStyle name="Normal 5 17 27 5" xfId="37030" xr:uid="{00000000-0005-0000-0000-0000A6900000}"/>
    <cellStyle name="Normal 5 17 27 5 10" xfId="37031" xr:uid="{00000000-0005-0000-0000-0000A7900000}"/>
    <cellStyle name="Normal 5 17 27 5 2" xfId="37032" xr:uid="{00000000-0005-0000-0000-0000A8900000}"/>
    <cellStyle name="Normal 5 17 27 5 3" xfId="37033" xr:uid="{00000000-0005-0000-0000-0000A9900000}"/>
    <cellStyle name="Normal 5 17 27 5 4" xfId="37034" xr:uid="{00000000-0005-0000-0000-0000AA900000}"/>
    <cellStyle name="Normal 5 17 27 5 5" xfId="37035" xr:uid="{00000000-0005-0000-0000-0000AB900000}"/>
    <cellStyle name="Normal 5 17 27 5 6" xfId="37036" xr:uid="{00000000-0005-0000-0000-0000AC900000}"/>
    <cellStyle name="Normal 5 17 27 5 7" xfId="37037" xr:uid="{00000000-0005-0000-0000-0000AD900000}"/>
    <cellStyle name="Normal 5 17 27 5 8" xfId="37038" xr:uid="{00000000-0005-0000-0000-0000AE900000}"/>
    <cellStyle name="Normal 5 17 27 5 9" xfId="37039" xr:uid="{00000000-0005-0000-0000-0000AF900000}"/>
    <cellStyle name="Normal 5 17 27 6" xfId="37040" xr:uid="{00000000-0005-0000-0000-0000B0900000}"/>
    <cellStyle name="Normal 5 17 27 7" xfId="37041" xr:uid="{00000000-0005-0000-0000-0000B1900000}"/>
    <cellStyle name="Normal 5 17 27 8" xfId="37042" xr:uid="{00000000-0005-0000-0000-0000B2900000}"/>
    <cellStyle name="Normal 5 17 27 9" xfId="37043" xr:uid="{00000000-0005-0000-0000-0000B3900000}"/>
    <cellStyle name="Normal 5 17 28" xfId="37044" xr:uid="{00000000-0005-0000-0000-0000B4900000}"/>
    <cellStyle name="Normal 5 17 28 10" xfId="37045" xr:uid="{00000000-0005-0000-0000-0000B5900000}"/>
    <cellStyle name="Normal 5 17 28 11" xfId="37046" xr:uid="{00000000-0005-0000-0000-0000B6900000}"/>
    <cellStyle name="Normal 5 17 28 12" xfId="37047" xr:uid="{00000000-0005-0000-0000-0000B7900000}"/>
    <cellStyle name="Normal 5 17 28 13" xfId="37048" xr:uid="{00000000-0005-0000-0000-0000B8900000}"/>
    <cellStyle name="Normal 5 17 28 14" xfId="37049" xr:uid="{00000000-0005-0000-0000-0000B9900000}"/>
    <cellStyle name="Normal 5 17 28 2" xfId="37050" xr:uid="{00000000-0005-0000-0000-0000BA900000}"/>
    <cellStyle name="Normal 5 17 28 2 10" xfId="37051" xr:uid="{00000000-0005-0000-0000-0000BB900000}"/>
    <cellStyle name="Normal 5 17 28 2 2" xfId="37052" xr:uid="{00000000-0005-0000-0000-0000BC900000}"/>
    <cellStyle name="Normal 5 17 28 2 3" xfId="37053" xr:uid="{00000000-0005-0000-0000-0000BD900000}"/>
    <cellStyle name="Normal 5 17 28 2 4" xfId="37054" xr:uid="{00000000-0005-0000-0000-0000BE900000}"/>
    <cellStyle name="Normal 5 17 28 2 5" xfId="37055" xr:uid="{00000000-0005-0000-0000-0000BF900000}"/>
    <cellStyle name="Normal 5 17 28 2 6" xfId="37056" xr:uid="{00000000-0005-0000-0000-0000C0900000}"/>
    <cellStyle name="Normal 5 17 28 2 7" xfId="37057" xr:uid="{00000000-0005-0000-0000-0000C1900000}"/>
    <cellStyle name="Normal 5 17 28 2 8" xfId="37058" xr:uid="{00000000-0005-0000-0000-0000C2900000}"/>
    <cellStyle name="Normal 5 17 28 2 9" xfId="37059" xr:uid="{00000000-0005-0000-0000-0000C3900000}"/>
    <cellStyle name="Normal 5 17 28 3" xfId="37060" xr:uid="{00000000-0005-0000-0000-0000C4900000}"/>
    <cellStyle name="Normal 5 17 28 3 10" xfId="37061" xr:uid="{00000000-0005-0000-0000-0000C5900000}"/>
    <cellStyle name="Normal 5 17 28 3 2" xfId="37062" xr:uid="{00000000-0005-0000-0000-0000C6900000}"/>
    <cellStyle name="Normal 5 17 28 3 3" xfId="37063" xr:uid="{00000000-0005-0000-0000-0000C7900000}"/>
    <cellStyle name="Normal 5 17 28 3 4" xfId="37064" xr:uid="{00000000-0005-0000-0000-0000C8900000}"/>
    <cellStyle name="Normal 5 17 28 3 5" xfId="37065" xr:uid="{00000000-0005-0000-0000-0000C9900000}"/>
    <cellStyle name="Normal 5 17 28 3 6" xfId="37066" xr:uid="{00000000-0005-0000-0000-0000CA900000}"/>
    <cellStyle name="Normal 5 17 28 3 7" xfId="37067" xr:uid="{00000000-0005-0000-0000-0000CB900000}"/>
    <cellStyle name="Normal 5 17 28 3 8" xfId="37068" xr:uid="{00000000-0005-0000-0000-0000CC900000}"/>
    <cellStyle name="Normal 5 17 28 3 9" xfId="37069" xr:uid="{00000000-0005-0000-0000-0000CD900000}"/>
    <cellStyle name="Normal 5 17 28 4" xfId="37070" xr:uid="{00000000-0005-0000-0000-0000CE900000}"/>
    <cellStyle name="Normal 5 17 28 4 10" xfId="37071" xr:uid="{00000000-0005-0000-0000-0000CF900000}"/>
    <cellStyle name="Normal 5 17 28 4 2" xfId="37072" xr:uid="{00000000-0005-0000-0000-0000D0900000}"/>
    <cellStyle name="Normal 5 17 28 4 3" xfId="37073" xr:uid="{00000000-0005-0000-0000-0000D1900000}"/>
    <cellStyle name="Normal 5 17 28 4 4" xfId="37074" xr:uid="{00000000-0005-0000-0000-0000D2900000}"/>
    <cellStyle name="Normal 5 17 28 4 5" xfId="37075" xr:uid="{00000000-0005-0000-0000-0000D3900000}"/>
    <cellStyle name="Normal 5 17 28 4 6" xfId="37076" xr:uid="{00000000-0005-0000-0000-0000D4900000}"/>
    <cellStyle name="Normal 5 17 28 4 7" xfId="37077" xr:uid="{00000000-0005-0000-0000-0000D5900000}"/>
    <cellStyle name="Normal 5 17 28 4 8" xfId="37078" xr:uid="{00000000-0005-0000-0000-0000D6900000}"/>
    <cellStyle name="Normal 5 17 28 4 9" xfId="37079" xr:uid="{00000000-0005-0000-0000-0000D7900000}"/>
    <cellStyle name="Normal 5 17 28 5" xfId="37080" xr:uid="{00000000-0005-0000-0000-0000D8900000}"/>
    <cellStyle name="Normal 5 17 28 5 10" xfId="37081" xr:uid="{00000000-0005-0000-0000-0000D9900000}"/>
    <cellStyle name="Normal 5 17 28 5 2" xfId="37082" xr:uid="{00000000-0005-0000-0000-0000DA900000}"/>
    <cellStyle name="Normal 5 17 28 5 3" xfId="37083" xr:uid="{00000000-0005-0000-0000-0000DB900000}"/>
    <cellStyle name="Normal 5 17 28 5 4" xfId="37084" xr:uid="{00000000-0005-0000-0000-0000DC900000}"/>
    <cellStyle name="Normal 5 17 28 5 5" xfId="37085" xr:uid="{00000000-0005-0000-0000-0000DD900000}"/>
    <cellStyle name="Normal 5 17 28 5 6" xfId="37086" xr:uid="{00000000-0005-0000-0000-0000DE900000}"/>
    <cellStyle name="Normal 5 17 28 5 7" xfId="37087" xr:uid="{00000000-0005-0000-0000-0000DF900000}"/>
    <cellStyle name="Normal 5 17 28 5 8" xfId="37088" xr:uid="{00000000-0005-0000-0000-0000E0900000}"/>
    <cellStyle name="Normal 5 17 28 5 9" xfId="37089" xr:uid="{00000000-0005-0000-0000-0000E1900000}"/>
    <cellStyle name="Normal 5 17 28 6" xfId="37090" xr:uid="{00000000-0005-0000-0000-0000E2900000}"/>
    <cellStyle name="Normal 5 17 28 7" xfId="37091" xr:uid="{00000000-0005-0000-0000-0000E3900000}"/>
    <cellStyle name="Normal 5 17 28 8" xfId="37092" xr:uid="{00000000-0005-0000-0000-0000E4900000}"/>
    <cellStyle name="Normal 5 17 28 9" xfId="37093" xr:uid="{00000000-0005-0000-0000-0000E5900000}"/>
    <cellStyle name="Normal 5 17 29" xfId="37094" xr:uid="{00000000-0005-0000-0000-0000E6900000}"/>
    <cellStyle name="Normal 5 17 29 10" xfId="37095" xr:uid="{00000000-0005-0000-0000-0000E7900000}"/>
    <cellStyle name="Normal 5 17 29 11" xfId="37096" xr:uid="{00000000-0005-0000-0000-0000E8900000}"/>
    <cellStyle name="Normal 5 17 29 12" xfId="37097" xr:uid="{00000000-0005-0000-0000-0000E9900000}"/>
    <cellStyle name="Normal 5 17 29 13" xfId="37098" xr:uid="{00000000-0005-0000-0000-0000EA900000}"/>
    <cellStyle name="Normal 5 17 29 14" xfId="37099" xr:uid="{00000000-0005-0000-0000-0000EB900000}"/>
    <cellStyle name="Normal 5 17 29 2" xfId="37100" xr:uid="{00000000-0005-0000-0000-0000EC900000}"/>
    <cellStyle name="Normal 5 17 29 2 10" xfId="37101" xr:uid="{00000000-0005-0000-0000-0000ED900000}"/>
    <cellStyle name="Normal 5 17 29 2 2" xfId="37102" xr:uid="{00000000-0005-0000-0000-0000EE900000}"/>
    <cellStyle name="Normal 5 17 29 2 3" xfId="37103" xr:uid="{00000000-0005-0000-0000-0000EF900000}"/>
    <cellStyle name="Normal 5 17 29 2 4" xfId="37104" xr:uid="{00000000-0005-0000-0000-0000F0900000}"/>
    <cellStyle name="Normal 5 17 29 2 5" xfId="37105" xr:uid="{00000000-0005-0000-0000-0000F1900000}"/>
    <cellStyle name="Normal 5 17 29 2 6" xfId="37106" xr:uid="{00000000-0005-0000-0000-0000F2900000}"/>
    <cellStyle name="Normal 5 17 29 2 7" xfId="37107" xr:uid="{00000000-0005-0000-0000-0000F3900000}"/>
    <cellStyle name="Normal 5 17 29 2 8" xfId="37108" xr:uid="{00000000-0005-0000-0000-0000F4900000}"/>
    <cellStyle name="Normal 5 17 29 2 9" xfId="37109" xr:uid="{00000000-0005-0000-0000-0000F5900000}"/>
    <cellStyle name="Normal 5 17 29 3" xfId="37110" xr:uid="{00000000-0005-0000-0000-0000F6900000}"/>
    <cellStyle name="Normal 5 17 29 3 10" xfId="37111" xr:uid="{00000000-0005-0000-0000-0000F7900000}"/>
    <cellStyle name="Normal 5 17 29 3 2" xfId="37112" xr:uid="{00000000-0005-0000-0000-0000F8900000}"/>
    <cellStyle name="Normal 5 17 29 3 3" xfId="37113" xr:uid="{00000000-0005-0000-0000-0000F9900000}"/>
    <cellStyle name="Normal 5 17 29 3 4" xfId="37114" xr:uid="{00000000-0005-0000-0000-0000FA900000}"/>
    <cellStyle name="Normal 5 17 29 3 5" xfId="37115" xr:uid="{00000000-0005-0000-0000-0000FB900000}"/>
    <cellStyle name="Normal 5 17 29 3 6" xfId="37116" xr:uid="{00000000-0005-0000-0000-0000FC900000}"/>
    <cellStyle name="Normal 5 17 29 3 7" xfId="37117" xr:uid="{00000000-0005-0000-0000-0000FD900000}"/>
    <cellStyle name="Normal 5 17 29 3 8" xfId="37118" xr:uid="{00000000-0005-0000-0000-0000FE900000}"/>
    <cellStyle name="Normal 5 17 29 3 9" xfId="37119" xr:uid="{00000000-0005-0000-0000-0000FF900000}"/>
    <cellStyle name="Normal 5 17 29 4" xfId="37120" xr:uid="{00000000-0005-0000-0000-000000910000}"/>
    <cellStyle name="Normal 5 17 29 4 10" xfId="37121" xr:uid="{00000000-0005-0000-0000-000001910000}"/>
    <cellStyle name="Normal 5 17 29 4 2" xfId="37122" xr:uid="{00000000-0005-0000-0000-000002910000}"/>
    <cellStyle name="Normal 5 17 29 4 3" xfId="37123" xr:uid="{00000000-0005-0000-0000-000003910000}"/>
    <cellStyle name="Normal 5 17 29 4 4" xfId="37124" xr:uid="{00000000-0005-0000-0000-000004910000}"/>
    <cellStyle name="Normal 5 17 29 4 5" xfId="37125" xr:uid="{00000000-0005-0000-0000-000005910000}"/>
    <cellStyle name="Normal 5 17 29 4 6" xfId="37126" xr:uid="{00000000-0005-0000-0000-000006910000}"/>
    <cellStyle name="Normal 5 17 29 4 7" xfId="37127" xr:uid="{00000000-0005-0000-0000-000007910000}"/>
    <cellStyle name="Normal 5 17 29 4 8" xfId="37128" xr:uid="{00000000-0005-0000-0000-000008910000}"/>
    <cellStyle name="Normal 5 17 29 4 9" xfId="37129" xr:uid="{00000000-0005-0000-0000-000009910000}"/>
    <cellStyle name="Normal 5 17 29 5" xfId="37130" xr:uid="{00000000-0005-0000-0000-00000A910000}"/>
    <cellStyle name="Normal 5 17 29 5 10" xfId="37131" xr:uid="{00000000-0005-0000-0000-00000B910000}"/>
    <cellStyle name="Normal 5 17 29 5 2" xfId="37132" xr:uid="{00000000-0005-0000-0000-00000C910000}"/>
    <cellStyle name="Normal 5 17 29 5 3" xfId="37133" xr:uid="{00000000-0005-0000-0000-00000D910000}"/>
    <cellStyle name="Normal 5 17 29 5 4" xfId="37134" xr:uid="{00000000-0005-0000-0000-00000E910000}"/>
    <cellStyle name="Normal 5 17 29 5 5" xfId="37135" xr:uid="{00000000-0005-0000-0000-00000F910000}"/>
    <cellStyle name="Normal 5 17 29 5 6" xfId="37136" xr:uid="{00000000-0005-0000-0000-000010910000}"/>
    <cellStyle name="Normal 5 17 29 5 7" xfId="37137" xr:uid="{00000000-0005-0000-0000-000011910000}"/>
    <cellStyle name="Normal 5 17 29 5 8" xfId="37138" xr:uid="{00000000-0005-0000-0000-000012910000}"/>
    <cellStyle name="Normal 5 17 29 5 9" xfId="37139" xr:uid="{00000000-0005-0000-0000-000013910000}"/>
    <cellStyle name="Normal 5 17 29 6" xfId="37140" xr:uid="{00000000-0005-0000-0000-000014910000}"/>
    <cellStyle name="Normal 5 17 29 7" xfId="37141" xr:uid="{00000000-0005-0000-0000-000015910000}"/>
    <cellStyle name="Normal 5 17 29 8" xfId="37142" xr:uid="{00000000-0005-0000-0000-000016910000}"/>
    <cellStyle name="Normal 5 17 29 9" xfId="37143" xr:uid="{00000000-0005-0000-0000-000017910000}"/>
    <cellStyle name="Normal 5 17 3" xfId="37144" xr:uid="{00000000-0005-0000-0000-000018910000}"/>
    <cellStyle name="Normal 5 17 3 10" xfId="37145" xr:uid="{00000000-0005-0000-0000-000019910000}"/>
    <cellStyle name="Normal 5 17 3 11" xfId="37146" xr:uid="{00000000-0005-0000-0000-00001A910000}"/>
    <cellStyle name="Normal 5 17 3 12" xfId="37147" xr:uid="{00000000-0005-0000-0000-00001B910000}"/>
    <cellStyle name="Normal 5 17 3 13" xfId="37148" xr:uid="{00000000-0005-0000-0000-00001C910000}"/>
    <cellStyle name="Normal 5 17 3 14" xfId="37149" xr:uid="{00000000-0005-0000-0000-00001D910000}"/>
    <cellStyle name="Normal 5 17 3 2" xfId="37150" xr:uid="{00000000-0005-0000-0000-00001E910000}"/>
    <cellStyle name="Normal 5 17 3 2 10" xfId="37151" xr:uid="{00000000-0005-0000-0000-00001F910000}"/>
    <cellStyle name="Normal 5 17 3 2 2" xfId="37152" xr:uid="{00000000-0005-0000-0000-000020910000}"/>
    <cellStyle name="Normal 5 17 3 2 3" xfId="37153" xr:uid="{00000000-0005-0000-0000-000021910000}"/>
    <cellStyle name="Normal 5 17 3 2 4" xfId="37154" xr:uid="{00000000-0005-0000-0000-000022910000}"/>
    <cellStyle name="Normal 5 17 3 2 5" xfId="37155" xr:uid="{00000000-0005-0000-0000-000023910000}"/>
    <cellStyle name="Normal 5 17 3 2 6" xfId="37156" xr:uid="{00000000-0005-0000-0000-000024910000}"/>
    <cellStyle name="Normal 5 17 3 2 7" xfId="37157" xr:uid="{00000000-0005-0000-0000-000025910000}"/>
    <cellStyle name="Normal 5 17 3 2 8" xfId="37158" xr:uid="{00000000-0005-0000-0000-000026910000}"/>
    <cellStyle name="Normal 5 17 3 2 9" xfId="37159" xr:uid="{00000000-0005-0000-0000-000027910000}"/>
    <cellStyle name="Normal 5 17 3 3" xfId="37160" xr:uid="{00000000-0005-0000-0000-000028910000}"/>
    <cellStyle name="Normal 5 17 3 3 10" xfId="37161" xr:uid="{00000000-0005-0000-0000-000029910000}"/>
    <cellStyle name="Normal 5 17 3 3 2" xfId="37162" xr:uid="{00000000-0005-0000-0000-00002A910000}"/>
    <cellStyle name="Normal 5 17 3 3 3" xfId="37163" xr:uid="{00000000-0005-0000-0000-00002B910000}"/>
    <cellStyle name="Normal 5 17 3 3 4" xfId="37164" xr:uid="{00000000-0005-0000-0000-00002C910000}"/>
    <cellStyle name="Normal 5 17 3 3 5" xfId="37165" xr:uid="{00000000-0005-0000-0000-00002D910000}"/>
    <cellStyle name="Normal 5 17 3 3 6" xfId="37166" xr:uid="{00000000-0005-0000-0000-00002E910000}"/>
    <cellStyle name="Normal 5 17 3 3 7" xfId="37167" xr:uid="{00000000-0005-0000-0000-00002F910000}"/>
    <cellStyle name="Normal 5 17 3 3 8" xfId="37168" xr:uid="{00000000-0005-0000-0000-000030910000}"/>
    <cellStyle name="Normal 5 17 3 3 9" xfId="37169" xr:uid="{00000000-0005-0000-0000-000031910000}"/>
    <cellStyle name="Normal 5 17 3 4" xfId="37170" xr:uid="{00000000-0005-0000-0000-000032910000}"/>
    <cellStyle name="Normal 5 17 3 4 10" xfId="37171" xr:uid="{00000000-0005-0000-0000-000033910000}"/>
    <cellStyle name="Normal 5 17 3 4 2" xfId="37172" xr:uid="{00000000-0005-0000-0000-000034910000}"/>
    <cellStyle name="Normal 5 17 3 4 3" xfId="37173" xr:uid="{00000000-0005-0000-0000-000035910000}"/>
    <cellStyle name="Normal 5 17 3 4 4" xfId="37174" xr:uid="{00000000-0005-0000-0000-000036910000}"/>
    <cellStyle name="Normal 5 17 3 4 5" xfId="37175" xr:uid="{00000000-0005-0000-0000-000037910000}"/>
    <cellStyle name="Normal 5 17 3 4 6" xfId="37176" xr:uid="{00000000-0005-0000-0000-000038910000}"/>
    <cellStyle name="Normal 5 17 3 4 7" xfId="37177" xr:uid="{00000000-0005-0000-0000-000039910000}"/>
    <cellStyle name="Normal 5 17 3 4 8" xfId="37178" xr:uid="{00000000-0005-0000-0000-00003A910000}"/>
    <cellStyle name="Normal 5 17 3 4 9" xfId="37179" xr:uid="{00000000-0005-0000-0000-00003B910000}"/>
    <cellStyle name="Normal 5 17 3 5" xfId="37180" xr:uid="{00000000-0005-0000-0000-00003C910000}"/>
    <cellStyle name="Normal 5 17 3 5 10" xfId="37181" xr:uid="{00000000-0005-0000-0000-00003D910000}"/>
    <cellStyle name="Normal 5 17 3 5 2" xfId="37182" xr:uid="{00000000-0005-0000-0000-00003E910000}"/>
    <cellStyle name="Normal 5 17 3 5 3" xfId="37183" xr:uid="{00000000-0005-0000-0000-00003F910000}"/>
    <cellStyle name="Normal 5 17 3 5 4" xfId="37184" xr:uid="{00000000-0005-0000-0000-000040910000}"/>
    <cellStyle name="Normal 5 17 3 5 5" xfId="37185" xr:uid="{00000000-0005-0000-0000-000041910000}"/>
    <cellStyle name="Normal 5 17 3 5 6" xfId="37186" xr:uid="{00000000-0005-0000-0000-000042910000}"/>
    <cellStyle name="Normal 5 17 3 5 7" xfId="37187" xr:uid="{00000000-0005-0000-0000-000043910000}"/>
    <cellStyle name="Normal 5 17 3 5 8" xfId="37188" xr:uid="{00000000-0005-0000-0000-000044910000}"/>
    <cellStyle name="Normal 5 17 3 5 9" xfId="37189" xr:uid="{00000000-0005-0000-0000-000045910000}"/>
    <cellStyle name="Normal 5 17 3 6" xfId="37190" xr:uid="{00000000-0005-0000-0000-000046910000}"/>
    <cellStyle name="Normal 5 17 3 7" xfId="37191" xr:uid="{00000000-0005-0000-0000-000047910000}"/>
    <cellStyle name="Normal 5 17 3 8" xfId="37192" xr:uid="{00000000-0005-0000-0000-000048910000}"/>
    <cellStyle name="Normal 5 17 3 9" xfId="37193" xr:uid="{00000000-0005-0000-0000-000049910000}"/>
    <cellStyle name="Normal 5 17 30" xfId="37194" xr:uid="{00000000-0005-0000-0000-00004A910000}"/>
    <cellStyle name="Normal 5 17 30 10" xfId="37195" xr:uid="{00000000-0005-0000-0000-00004B910000}"/>
    <cellStyle name="Normal 5 17 30 11" xfId="37196" xr:uid="{00000000-0005-0000-0000-00004C910000}"/>
    <cellStyle name="Normal 5 17 30 12" xfId="37197" xr:uid="{00000000-0005-0000-0000-00004D910000}"/>
    <cellStyle name="Normal 5 17 30 13" xfId="37198" xr:uid="{00000000-0005-0000-0000-00004E910000}"/>
    <cellStyle name="Normal 5 17 30 14" xfId="37199" xr:uid="{00000000-0005-0000-0000-00004F910000}"/>
    <cellStyle name="Normal 5 17 30 2" xfId="37200" xr:uid="{00000000-0005-0000-0000-000050910000}"/>
    <cellStyle name="Normal 5 17 30 2 10" xfId="37201" xr:uid="{00000000-0005-0000-0000-000051910000}"/>
    <cellStyle name="Normal 5 17 30 2 2" xfId="37202" xr:uid="{00000000-0005-0000-0000-000052910000}"/>
    <cellStyle name="Normal 5 17 30 2 3" xfId="37203" xr:uid="{00000000-0005-0000-0000-000053910000}"/>
    <cellStyle name="Normal 5 17 30 2 4" xfId="37204" xr:uid="{00000000-0005-0000-0000-000054910000}"/>
    <cellStyle name="Normal 5 17 30 2 5" xfId="37205" xr:uid="{00000000-0005-0000-0000-000055910000}"/>
    <cellStyle name="Normal 5 17 30 2 6" xfId="37206" xr:uid="{00000000-0005-0000-0000-000056910000}"/>
    <cellStyle name="Normal 5 17 30 2 7" xfId="37207" xr:uid="{00000000-0005-0000-0000-000057910000}"/>
    <cellStyle name="Normal 5 17 30 2 8" xfId="37208" xr:uid="{00000000-0005-0000-0000-000058910000}"/>
    <cellStyle name="Normal 5 17 30 2 9" xfId="37209" xr:uid="{00000000-0005-0000-0000-000059910000}"/>
    <cellStyle name="Normal 5 17 30 3" xfId="37210" xr:uid="{00000000-0005-0000-0000-00005A910000}"/>
    <cellStyle name="Normal 5 17 30 3 10" xfId="37211" xr:uid="{00000000-0005-0000-0000-00005B910000}"/>
    <cellStyle name="Normal 5 17 30 3 2" xfId="37212" xr:uid="{00000000-0005-0000-0000-00005C910000}"/>
    <cellStyle name="Normal 5 17 30 3 3" xfId="37213" xr:uid="{00000000-0005-0000-0000-00005D910000}"/>
    <cellStyle name="Normal 5 17 30 3 4" xfId="37214" xr:uid="{00000000-0005-0000-0000-00005E910000}"/>
    <cellStyle name="Normal 5 17 30 3 5" xfId="37215" xr:uid="{00000000-0005-0000-0000-00005F910000}"/>
    <cellStyle name="Normal 5 17 30 3 6" xfId="37216" xr:uid="{00000000-0005-0000-0000-000060910000}"/>
    <cellStyle name="Normal 5 17 30 3 7" xfId="37217" xr:uid="{00000000-0005-0000-0000-000061910000}"/>
    <cellStyle name="Normal 5 17 30 3 8" xfId="37218" xr:uid="{00000000-0005-0000-0000-000062910000}"/>
    <cellStyle name="Normal 5 17 30 3 9" xfId="37219" xr:uid="{00000000-0005-0000-0000-000063910000}"/>
    <cellStyle name="Normal 5 17 30 4" xfId="37220" xr:uid="{00000000-0005-0000-0000-000064910000}"/>
    <cellStyle name="Normal 5 17 30 4 10" xfId="37221" xr:uid="{00000000-0005-0000-0000-000065910000}"/>
    <cellStyle name="Normal 5 17 30 4 2" xfId="37222" xr:uid="{00000000-0005-0000-0000-000066910000}"/>
    <cellStyle name="Normal 5 17 30 4 3" xfId="37223" xr:uid="{00000000-0005-0000-0000-000067910000}"/>
    <cellStyle name="Normal 5 17 30 4 4" xfId="37224" xr:uid="{00000000-0005-0000-0000-000068910000}"/>
    <cellStyle name="Normal 5 17 30 4 5" xfId="37225" xr:uid="{00000000-0005-0000-0000-000069910000}"/>
    <cellStyle name="Normal 5 17 30 4 6" xfId="37226" xr:uid="{00000000-0005-0000-0000-00006A910000}"/>
    <cellStyle name="Normal 5 17 30 4 7" xfId="37227" xr:uid="{00000000-0005-0000-0000-00006B910000}"/>
    <cellStyle name="Normal 5 17 30 4 8" xfId="37228" xr:uid="{00000000-0005-0000-0000-00006C910000}"/>
    <cellStyle name="Normal 5 17 30 4 9" xfId="37229" xr:uid="{00000000-0005-0000-0000-00006D910000}"/>
    <cellStyle name="Normal 5 17 30 5" xfId="37230" xr:uid="{00000000-0005-0000-0000-00006E910000}"/>
    <cellStyle name="Normal 5 17 30 5 10" xfId="37231" xr:uid="{00000000-0005-0000-0000-00006F910000}"/>
    <cellStyle name="Normal 5 17 30 5 2" xfId="37232" xr:uid="{00000000-0005-0000-0000-000070910000}"/>
    <cellStyle name="Normal 5 17 30 5 3" xfId="37233" xr:uid="{00000000-0005-0000-0000-000071910000}"/>
    <cellStyle name="Normal 5 17 30 5 4" xfId="37234" xr:uid="{00000000-0005-0000-0000-000072910000}"/>
    <cellStyle name="Normal 5 17 30 5 5" xfId="37235" xr:uid="{00000000-0005-0000-0000-000073910000}"/>
    <cellStyle name="Normal 5 17 30 5 6" xfId="37236" xr:uid="{00000000-0005-0000-0000-000074910000}"/>
    <cellStyle name="Normal 5 17 30 5 7" xfId="37237" xr:uid="{00000000-0005-0000-0000-000075910000}"/>
    <cellStyle name="Normal 5 17 30 5 8" xfId="37238" xr:uid="{00000000-0005-0000-0000-000076910000}"/>
    <cellStyle name="Normal 5 17 30 5 9" xfId="37239" xr:uid="{00000000-0005-0000-0000-000077910000}"/>
    <cellStyle name="Normal 5 17 30 6" xfId="37240" xr:uid="{00000000-0005-0000-0000-000078910000}"/>
    <cellStyle name="Normal 5 17 30 7" xfId="37241" xr:uid="{00000000-0005-0000-0000-000079910000}"/>
    <cellStyle name="Normal 5 17 30 8" xfId="37242" xr:uid="{00000000-0005-0000-0000-00007A910000}"/>
    <cellStyle name="Normal 5 17 30 9" xfId="37243" xr:uid="{00000000-0005-0000-0000-00007B910000}"/>
    <cellStyle name="Normal 5 17 31" xfId="37244" xr:uid="{00000000-0005-0000-0000-00007C910000}"/>
    <cellStyle name="Normal 5 17 31 10" xfId="37245" xr:uid="{00000000-0005-0000-0000-00007D910000}"/>
    <cellStyle name="Normal 5 17 31 11" xfId="37246" xr:uid="{00000000-0005-0000-0000-00007E910000}"/>
    <cellStyle name="Normal 5 17 31 12" xfId="37247" xr:uid="{00000000-0005-0000-0000-00007F910000}"/>
    <cellStyle name="Normal 5 17 31 13" xfId="37248" xr:uid="{00000000-0005-0000-0000-000080910000}"/>
    <cellStyle name="Normal 5 17 31 14" xfId="37249" xr:uid="{00000000-0005-0000-0000-000081910000}"/>
    <cellStyle name="Normal 5 17 31 2" xfId="37250" xr:uid="{00000000-0005-0000-0000-000082910000}"/>
    <cellStyle name="Normal 5 17 31 2 10" xfId="37251" xr:uid="{00000000-0005-0000-0000-000083910000}"/>
    <cellStyle name="Normal 5 17 31 2 2" xfId="37252" xr:uid="{00000000-0005-0000-0000-000084910000}"/>
    <cellStyle name="Normal 5 17 31 2 3" xfId="37253" xr:uid="{00000000-0005-0000-0000-000085910000}"/>
    <cellStyle name="Normal 5 17 31 2 4" xfId="37254" xr:uid="{00000000-0005-0000-0000-000086910000}"/>
    <cellStyle name="Normal 5 17 31 2 5" xfId="37255" xr:uid="{00000000-0005-0000-0000-000087910000}"/>
    <cellStyle name="Normal 5 17 31 2 6" xfId="37256" xr:uid="{00000000-0005-0000-0000-000088910000}"/>
    <cellStyle name="Normal 5 17 31 2 7" xfId="37257" xr:uid="{00000000-0005-0000-0000-000089910000}"/>
    <cellStyle name="Normal 5 17 31 2 8" xfId="37258" xr:uid="{00000000-0005-0000-0000-00008A910000}"/>
    <cellStyle name="Normal 5 17 31 2 9" xfId="37259" xr:uid="{00000000-0005-0000-0000-00008B910000}"/>
    <cellStyle name="Normal 5 17 31 3" xfId="37260" xr:uid="{00000000-0005-0000-0000-00008C910000}"/>
    <cellStyle name="Normal 5 17 31 3 10" xfId="37261" xr:uid="{00000000-0005-0000-0000-00008D910000}"/>
    <cellStyle name="Normal 5 17 31 3 2" xfId="37262" xr:uid="{00000000-0005-0000-0000-00008E910000}"/>
    <cellStyle name="Normal 5 17 31 3 3" xfId="37263" xr:uid="{00000000-0005-0000-0000-00008F910000}"/>
    <cellStyle name="Normal 5 17 31 3 4" xfId="37264" xr:uid="{00000000-0005-0000-0000-000090910000}"/>
    <cellStyle name="Normal 5 17 31 3 5" xfId="37265" xr:uid="{00000000-0005-0000-0000-000091910000}"/>
    <cellStyle name="Normal 5 17 31 3 6" xfId="37266" xr:uid="{00000000-0005-0000-0000-000092910000}"/>
    <cellStyle name="Normal 5 17 31 3 7" xfId="37267" xr:uid="{00000000-0005-0000-0000-000093910000}"/>
    <cellStyle name="Normal 5 17 31 3 8" xfId="37268" xr:uid="{00000000-0005-0000-0000-000094910000}"/>
    <cellStyle name="Normal 5 17 31 3 9" xfId="37269" xr:uid="{00000000-0005-0000-0000-000095910000}"/>
    <cellStyle name="Normal 5 17 31 4" xfId="37270" xr:uid="{00000000-0005-0000-0000-000096910000}"/>
    <cellStyle name="Normal 5 17 31 4 10" xfId="37271" xr:uid="{00000000-0005-0000-0000-000097910000}"/>
    <cellStyle name="Normal 5 17 31 4 2" xfId="37272" xr:uid="{00000000-0005-0000-0000-000098910000}"/>
    <cellStyle name="Normal 5 17 31 4 3" xfId="37273" xr:uid="{00000000-0005-0000-0000-000099910000}"/>
    <cellStyle name="Normal 5 17 31 4 4" xfId="37274" xr:uid="{00000000-0005-0000-0000-00009A910000}"/>
    <cellStyle name="Normal 5 17 31 4 5" xfId="37275" xr:uid="{00000000-0005-0000-0000-00009B910000}"/>
    <cellStyle name="Normal 5 17 31 4 6" xfId="37276" xr:uid="{00000000-0005-0000-0000-00009C910000}"/>
    <cellStyle name="Normal 5 17 31 4 7" xfId="37277" xr:uid="{00000000-0005-0000-0000-00009D910000}"/>
    <cellStyle name="Normal 5 17 31 4 8" xfId="37278" xr:uid="{00000000-0005-0000-0000-00009E910000}"/>
    <cellStyle name="Normal 5 17 31 4 9" xfId="37279" xr:uid="{00000000-0005-0000-0000-00009F910000}"/>
    <cellStyle name="Normal 5 17 31 5" xfId="37280" xr:uid="{00000000-0005-0000-0000-0000A0910000}"/>
    <cellStyle name="Normal 5 17 31 5 10" xfId="37281" xr:uid="{00000000-0005-0000-0000-0000A1910000}"/>
    <cellStyle name="Normal 5 17 31 5 2" xfId="37282" xr:uid="{00000000-0005-0000-0000-0000A2910000}"/>
    <cellStyle name="Normal 5 17 31 5 3" xfId="37283" xr:uid="{00000000-0005-0000-0000-0000A3910000}"/>
    <cellStyle name="Normal 5 17 31 5 4" xfId="37284" xr:uid="{00000000-0005-0000-0000-0000A4910000}"/>
    <cellStyle name="Normal 5 17 31 5 5" xfId="37285" xr:uid="{00000000-0005-0000-0000-0000A5910000}"/>
    <cellStyle name="Normal 5 17 31 5 6" xfId="37286" xr:uid="{00000000-0005-0000-0000-0000A6910000}"/>
    <cellStyle name="Normal 5 17 31 5 7" xfId="37287" xr:uid="{00000000-0005-0000-0000-0000A7910000}"/>
    <cellStyle name="Normal 5 17 31 5 8" xfId="37288" xr:uid="{00000000-0005-0000-0000-0000A8910000}"/>
    <cellStyle name="Normal 5 17 31 5 9" xfId="37289" xr:uid="{00000000-0005-0000-0000-0000A9910000}"/>
    <cellStyle name="Normal 5 17 31 6" xfId="37290" xr:uid="{00000000-0005-0000-0000-0000AA910000}"/>
    <cellStyle name="Normal 5 17 31 7" xfId="37291" xr:uid="{00000000-0005-0000-0000-0000AB910000}"/>
    <cellStyle name="Normal 5 17 31 8" xfId="37292" xr:uid="{00000000-0005-0000-0000-0000AC910000}"/>
    <cellStyle name="Normal 5 17 31 9" xfId="37293" xr:uid="{00000000-0005-0000-0000-0000AD910000}"/>
    <cellStyle name="Normal 5 17 32" xfId="37294" xr:uid="{00000000-0005-0000-0000-0000AE910000}"/>
    <cellStyle name="Normal 5 17 32 10" xfId="37295" xr:uid="{00000000-0005-0000-0000-0000AF910000}"/>
    <cellStyle name="Normal 5 17 32 11" xfId="37296" xr:uid="{00000000-0005-0000-0000-0000B0910000}"/>
    <cellStyle name="Normal 5 17 32 12" xfId="37297" xr:uid="{00000000-0005-0000-0000-0000B1910000}"/>
    <cellStyle name="Normal 5 17 32 13" xfId="37298" xr:uid="{00000000-0005-0000-0000-0000B2910000}"/>
    <cellStyle name="Normal 5 17 32 14" xfId="37299" xr:uid="{00000000-0005-0000-0000-0000B3910000}"/>
    <cellStyle name="Normal 5 17 32 2" xfId="37300" xr:uid="{00000000-0005-0000-0000-0000B4910000}"/>
    <cellStyle name="Normal 5 17 32 2 10" xfId="37301" xr:uid="{00000000-0005-0000-0000-0000B5910000}"/>
    <cellStyle name="Normal 5 17 32 2 2" xfId="37302" xr:uid="{00000000-0005-0000-0000-0000B6910000}"/>
    <cellStyle name="Normal 5 17 32 2 3" xfId="37303" xr:uid="{00000000-0005-0000-0000-0000B7910000}"/>
    <cellStyle name="Normal 5 17 32 2 4" xfId="37304" xr:uid="{00000000-0005-0000-0000-0000B8910000}"/>
    <cellStyle name="Normal 5 17 32 2 5" xfId="37305" xr:uid="{00000000-0005-0000-0000-0000B9910000}"/>
    <cellStyle name="Normal 5 17 32 2 6" xfId="37306" xr:uid="{00000000-0005-0000-0000-0000BA910000}"/>
    <cellStyle name="Normal 5 17 32 2 7" xfId="37307" xr:uid="{00000000-0005-0000-0000-0000BB910000}"/>
    <cellStyle name="Normal 5 17 32 2 8" xfId="37308" xr:uid="{00000000-0005-0000-0000-0000BC910000}"/>
    <cellStyle name="Normal 5 17 32 2 9" xfId="37309" xr:uid="{00000000-0005-0000-0000-0000BD910000}"/>
    <cellStyle name="Normal 5 17 32 3" xfId="37310" xr:uid="{00000000-0005-0000-0000-0000BE910000}"/>
    <cellStyle name="Normal 5 17 32 3 10" xfId="37311" xr:uid="{00000000-0005-0000-0000-0000BF910000}"/>
    <cellStyle name="Normal 5 17 32 3 2" xfId="37312" xr:uid="{00000000-0005-0000-0000-0000C0910000}"/>
    <cellStyle name="Normal 5 17 32 3 3" xfId="37313" xr:uid="{00000000-0005-0000-0000-0000C1910000}"/>
    <cellStyle name="Normal 5 17 32 3 4" xfId="37314" xr:uid="{00000000-0005-0000-0000-0000C2910000}"/>
    <cellStyle name="Normal 5 17 32 3 5" xfId="37315" xr:uid="{00000000-0005-0000-0000-0000C3910000}"/>
    <cellStyle name="Normal 5 17 32 3 6" xfId="37316" xr:uid="{00000000-0005-0000-0000-0000C4910000}"/>
    <cellStyle name="Normal 5 17 32 3 7" xfId="37317" xr:uid="{00000000-0005-0000-0000-0000C5910000}"/>
    <cellStyle name="Normal 5 17 32 3 8" xfId="37318" xr:uid="{00000000-0005-0000-0000-0000C6910000}"/>
    <cellStyle name="Normal 5 17 32 3 9" xfId="37319" xr:uid="{00000000-0005-0000-0000-0000C7910000}"/>
    <cellStyle name="Normal 5 17 32 4" xfId="37320" xr:uid="{00000000-0005-0000-0000-0000C8910000}"/>
    <cellStyle name="Normal 5 17 32 4 10" xfId="37321" xr:uid="{00000000-0005-0000-0000-0000C9910000}"/>
    <cellStyle name="Normal 5 17 32 4 2" xfId="37322" xr:uid="{00000000-0005-0000-0000-0000CA910000}"/>
    <cellStyle name="Normal 5 17 32 4 3" xfId="37323" xr:uid="{00000000-0005-0000-0000-0000CB910000}"/>
    <cellStyle name="Normal 5 17 32 4 4" xfId="37324" xr:uid="{00000000-0005-0000-0000-0000CC910000}"/>
    <cellStyle name="Normal 5 17 32 4 5" xfId="37325" xr:uid="{00000000-0005-0000-0000-0000CD910000}"/>
    <cellStyle name="Normal 5 17 32 4 6" xfId="37326" xr:uid="{00000000-0005-0000-0000-0000CE910000}"/>
    <cellStyle name="Normal 5 17 32 4 7" xfId="37327" xr:uid="{00000000-0005-0000-0000-0000CF910000}"/>
    <cellStyle name="Normal 5 17 32 4 8" xfId="37328" xr:uid="{00000000-0005-0000-0000-0000D0910000}"/>
    <cellStyle name="Normal 5 17 32 4 9" xfId="37329" xr:uid="{00000000-0005-0000-0000-0000D1910000}"/>
    <cellStyle name="Normal 5 17 32 5" xfId="37330" xr:uid="{00000000-0005-0000-0000-0000D2910000}"/>
    <cellStyle name="Normal 5 17 32 5 10" xfId="37331" xr:uid="{00000000-0005-0000-0000-0000D3910000}"/>
    <cellStyle name="Normal 5 17 32 5 2" xfId="37332" xr:uid="{00000000-0005-0000-0000-0000D4910000}"/>
    <cellStyle name="Normal 5 17 32 5 3" xfId="37333" xr:uid="{00000000-0005-0000-0000-0000D5910000}"/>
    <cellStyle name="Normal 5 17 32 5 4" xfId="37334" xr:uid="{00000000-0005-0000-0000-0000D6910000}"/>
    <cellStyle name="Normal 5 17 32 5 5" xfId="37335" xr:uid="{00000000-0005-0000-0000-0000D7910000}"/>
    <cellStyle name="Normal 5 17 32 5 6" xfId="37336" xr:uid="{00000000-0005-0000-0000-0000D8910000}"/>
    <cellStyle name="Normal 5 17 32 5 7" xfId="37337" xr:uid="{00000000-0005-0000-0000-0000D9910000}"/>
    <cellStyle name="Normal 5 17 32 5 8" xfId="37338" xr:uid="{00000000-0005-0000-0000-0000DA910000}"/>
    <cellStyle name="Normal 5 17 32 5 9" xfId="37339" xr:uid="{00000000-0005-0000-0000-0000DB910000}"/>
    <cellStyle name="Normal 5 17 32 6" xfId="37340" xr:uid="{00000000-0005-0000-0000-0000DC910000}"/>
    <cellStyle name="Normal 5 17 32 7" xfId="37341" xr:uid="{00000000-0005-0000-0000-0000DD910000}"/>
    <cellStyle name="Normal 5 17 32 8" xfId="37342" xr:uid="{00000000-0005-0000-0000-0000DE910000}"/>
    <cellStyle name="Normal 5 17 32 9" xfId="37343" xr:uid="{00000000-0005-0000-0000-0000DF910000}"/>
    <cellStyle name="Normal 5 17 33" xfId="37344" xr:uid="{00000000-0005-0000-0000-0000E0910000}"/>
    <cellStyle name="Normal 5 17 33 10" xfId="37345" xr:uid="{00000000-0005-0000-0000-0000E1910000}"/>
    <cellStyle name="Normal 5 17 33 11" xfId="37346" xr:uid="{00000000-0005-0000-0000-0000E2910000}"/>
    <cellStyle name="Normal 5 17 33 12" xfId="37347" xr:uid="{00000000-0005-0000-0000-0000E3910000}"/>
    <cellStyle name="Normal 5 17 33 13" xfId="37348" xr:uid="{00000000-0005-0000-0000-0000E4910000}"/>
    <cellStyle name="Normal 5 17 33 14" xfId="37349" xr:uid="{00000000-0005-0000-0000-0000E5910000}"/>
    <cellStyle name="Normal 5 17 33 2" xfId="37350" xr:uid="{00000000-0005-0000-0000-0000E6910000}"/>
    <cellStyle name="Normal 5 17 33 2 10" xfId="37351" xr:uid="{00000000-0005-0000-0000-0000E7910000}"/>
    <cellStyle name="Normal 5 17 33 2 2" xfId="37352" xr:uid="{00000000-0005-0000-0000-0000E8910000}"/>
    <cellStyle name="Normal 5 17 33 2 3" xfId="37353" xr:uid="{00000000-0005-0000-0000-0000E9910000}"/>
    <cellStyle name="Normal 5 17 33 2 4" xfId="37354" xr:uid="{00000000-0005-0000-0000-0000EA910000}"/>
    <cellStyle name="Normal 5 17 33 2 5" xfId="37355" xr:uid="{00000000-0005-0000-0000-0000EB910000}"/>
    <cellStyle name="Normal 5 17 33 2 6" xfId="37356" xr:uid="{00000000-0005-0000-0000-0000EC910000}"/>
    <cellStyle name="Normal 5 17 33 2 7" xfId="37357" xr:uid="{00000000-0005-0000-0000-0000ED910000}"/>
    <cellStyle name="Normal 5 17 33 2 8" xfId="37358" xr:uid="{00000000-0005-0000-0000-0000EE910000}"/>
    <cellStyle name="Normal 5 17 33 2 9" xfId="37359" xr:uid="{00000000-0005-0000-0000-0000EF910000}"/>
    <cellStyle name="Normal 5 17 33 3" xfId="37360" xr:uid="{00000000-0005-0000-0000-0000F0910000}"/>
    <cellStyle name="Normal 5 17 33 3 10" xfId="37361" xr:uid="{00000000-0005-0000-0000-0000F1910000}"/>
    <cellStyle name="Normal 5 17 33 3 2" xfId="37362" xr:uid="{00000000-0005-0000-0000-0000F2910000}"/>
    <cellStyle name="Normal 5 17 33 3 3" xfId="37363" xr:uid="{00000000-0005-0000-0000-0000F3910000}"/>
    <cellStyle name="Normal 5 17 33 3 4" xfId="37364" xr:uid="{00000000-0005-0000-0000-0000F4910000}"/>
    <cellStyle name="Normal 5 17 33 3 5" xfId="37365" xr:uid="{00000000-0005-0000-0000-0000F5910000}"/>
    <cellStyle name="Normal 5 17 33 3 6" xfId="37366" xr:uid="{00000000-0005-0000-0000-0000F6910000}"/>
    <cellStyle name="Normal 5 17 33 3 7" xfId="37367" xr:uid="{00000000-0005-0000-0000-0000F7910000}"/>
    <cellStyle name="Normal 5 17 33 3 8" xfId="37368" xr:uid="{00000000-0005-0000-0000-0000F8910000}"/>
    <cellStyle name="Normal 5 17 33 3 9" xfId="37369" xr:uid="{00000000-0005-0000-0000-0000F9910000}"/>
    <cellStyle name="Normal 5 17 33 4" xfId="37370" xr:uid="{00000000-0005-0000-0000-0000FA910000}"/>
    <cellStyle name="Normal 5 17 33 4 10" xfId="37371" xr:uid="{00000000-0005-0000-0000-0000FB910000}"/>
    <cellStyle name="Normal 5 17 33 4 2" xfId="37372" xr:uid="{00000000-0005-0000-0000-0000FC910000}"/>
    <cellStyle name="Normal 5 17 33 4 3" xfId="37373" xr:uid="{00000000-0005-0000-0000-0000FD910000}"/>
    <cellStyle name="Normal 5 17 33 4 4" xfId="37374" xr:uid="{00000000-0005-0000-0000-0000FE910000}"/>
    <cellStyle name="Normal 5 17 33 4 5" xfId="37375" xr:uid="{00000000-0005-0000-0000-0000FF910000}"/>
    <cellStyle name="Normal 5 17 33 4 6" xfId="37376" xr:uid="{00000000-0005-0000-0000-000000920000}"/>
    <cellStyle name="Normal 5 17 33 4 7" xfId="37377" xr:uid="{00000000-0005-0000-0000-000001920000}"/>
    <cellStyle name="Normal 5 17 33 4 8" xfId="37378" xr:uid="{00000000-0005-0000-0000-000002920000}"/>
    <cellStyle name="Normal 5 17 33 4 9" xfId="37379" xr:uid="{00000000-0005-0000-0000-000003920000}"/>
    <cellStyle name="Normal 5 17 33 5" xfId="37380" xr:uid="{00000000-0005-0000-0000-000004920000}"/>
    <cellStyle name="Normal 5 17 33 5 10" xfId="37381" xr:uid="{00000000-0005-0000-0000-000005920000}"/>
    <cellStyle name="Normal 5 17 33 5 2" xfId="37382" xr:uid="{00000000-0005-0000-0000-000006920000}"/>
    <cellStyle name="Normal 5 17 33 5 3" xfId="37383" xr:uid="{00000000-0005-0000-0000-000007920000}"/>
    <cellStyle name="Normal 5 17 33 5 4" xfId="37384" xr:uid="{00000000-0005-0000-0000-000008920000}"/>
    <cellStyle name="Normal 5 17 33 5 5" xfId="37385" xr:uid="{00000000-0005-0000-0000-000009920000}"/>
    <cellStyle name="Normal 5 17 33 5 6" xfId="37386" xr:uid="{00000000-0005-0000-0000-00000A920000}"/>
    <cellStyle name="Normal 5 17 33 5 7" xfId="37387" xr:uid="{00000000-0005-0000-0000-00000B920000}"/>
    <cellStyle name="Normal 5 17 33 5 8" xfId="37388" xr:uid="{00000000-0005-0000-0000-00000C920000}"/>
    <cellStyle name="Normal 5 17 33 5 9" xfId="37389" xr:uid="{00000000-0005-0000-0000-00000D920000}"/>
    <cellStyle name="Normal 5 17 33 6" xfId="37390" xr:uid="{00000000-0005-0000-0000-00000E920000}"/>
    <cellStyle name="Normal 5 17 33 7" xfId="37391" xr:uid="{00000000-0005-0000-0000-00000F920000}"/>
    <cellStyle name="Normal 5 17 33 8" xfId="37392" xr:uid="{00000000-0005-0000-0000-000010920000}"/>
    <cellStyle name="Normal 5 17 33 9" xfId="37393" xr:uid="{00000000-0005-0000-0000-000011920000}"/>
    <cellStyle name="Normal 5 17 34" xfId="37394" xr:uid="{00000000-0005-0000-0000-000012920000}"/>
    <cellStyle name="Normal 5 17 34 10" xfId="37395" xr:uid="{00000000-0005-0000-0000-000013920000}"/>
    <cellStyle name="Normal 5 17 34 11" xfId="37396" xr:uid="{00000000-0005-0000-0000-000014920000}"/>
    <cellStyle name="Normal 5 17 34 12" xfId="37397" xr:uid="{00000000-0005-0000-0000-000015920000}"/>
    <cellStyle name="Normal 5 17 34 13" xfId="37398" xr:uid="{00000000-0005-0000-0000-000016920000}"/>
    <cellStyle name="Normal 5 17 34 14" xfId="37399" xr:uid="{00000000-0005-0000-0000-000017920000}"/>
    <cellStyle name="Normal 5 17 34 2" xfId="37400" xr:uid="{00000000-0005-0000-0000-000018920000}"/>
    <cellStyle name="Normal 5 17 34 2 10" xfId="37401" xr:uid="{00000000-0005-0000-0000-000019920000}"/>
    <cellStyle name="Normal 5 17 34 2 2" xfId="37402" xr:uid="{00000000-0005-0000-0000-00001A920000}"/>
    <cellStyle name="Normal 5 17 34 2 3" xfId="37403" xr:uid="{00000000-0005-0000-0000-00001B920000}"/>
    <cellStyle name="Normal 5 17 34 2 4" xfId="37404" xr:uid="{00000000-0005-0000-0000-00001C920000}"/>
    <cellStyle name="Normal 5 17 34 2 5" xfId="37405" xr:uid="{00000000-0005-0000-0000-00001D920000}"/>
    <cellStyle name="Normal 5 17 34 2 6" xfId="37406" xr:uid="{00000000-0005-0000-0000-00001E920000}"/>
    <cellStyle name="Normal 5 17 34 2 7" xfId="37407" xr:uid="{00000000-0005-0000-0000-00001F920000}"/>
    <cellStyle name="Normal 5 17 34 2 8" xfId="37408" xr:uid="{00000000-0005-0000-0000-000020920000}"/>
    <cellStyle name="Normal 5 17 34 2 9" xfId="37409" xr:uid="{00000000-0005-0000-0000-000021920000}"/>
    <cellStyle name="Normal 5 17 34 3" xfId="37410" xr:uid="{00000000-0005-0000-0000-000022920000}"/>
    <cellStyle name="Normal 5 17 34 3 10" xfId="37411" xr:uid="{00000000-0005-0000-0000-000023920000}"/>
    <cellStyle name="Normal 5 17 34 3 2" xfId="37412" xr:uid="{00000000-0005-0000-0000-000024920000}"/>
    <cellStyle name="Normal 5 17 34 3 3" xfId="37413" xr:uid="{00000000-0005-0000-0000-000025920000}"/>
    <cellStyle name="Normal 5 17 34 3 4" xfId="37414" xr:uid="{00000000-0005-0000-0000-000026920000}"/>
    <cellStyle name="Normal 5 17 34 3 5" xfId="37415" xr:uid="{00000000-0005-0000-0000-000027920000}"/>
    <cellStyle name="Normal 5 17 34 3 6" xfId="37416" xr:uid="{00000000-0005-0000-0000-000028920000}"/>
    <cellStyle name="Normal 5 17 34 3 7" xfId="37417" xr:uid="{00000000-0005-0000-0000-000029920000}"/>
    <cellStyle name="Normal 5 17 34 3 8" xfId="37418" xr:uid="{00000000-0005-0000-0000-00002A920000}"/>
    <cellStyle name="Normal 5 17 34 3 9" xfId="37419" xr:uid="{00000000-0005-0000-0000-00002B920000}"/>
    <cellStyle name="Normal 5 17 34 4" xfId="37420" xr:uid="{00000000-0005-0000-0000-00002C920000}"/>
    <cellStyle name="Normal 5 17 34 4 10" xfId="37421" xr:uid="{00000000-0005-0000-0000-00002D920000}"/>
    <cellStyle name="Normal 5 17 34 4 2" xfId="37422" xr:uid="{00000000-0005-0000-0000-00002E920000}"/>
    <cellStyle name="Normal 5 17 34 4 3" xfId="37423" xr:uid="{00000000-0005-0000-0000-00002F920000}"/>
    <cellStyle name="Normal 5 17 34 4 4" xfId="37424" xr:uid="{00000000-0005-0000-0000-000030920000}"/>
    <cellStyle name="Normal 5 17 34 4 5" xfId="37425" xr:uid="{00000000-0005-0000-0000-000031920000}"/>
    <cellStyle name="Normal 5 17 34 4 6" xfId="37426" xr:uid="{00000000-0005-0000-0000-000032920000}"/>
    <cellStyle name="Normal 5 17 34 4 7" xfId="37427" xr:uid="{00000000-0005-0000-0000-000033920000}"/>
    <cellStyle name="Normal 5 17 34 4 8" xfId="37428" xr:uid="{00000000-0005-0000-0000-000034920000}"/>
    <cellStyle name="Normal 5 17 34 4 9" xfId="37429" xr:uid="{00000000-0005-0000-0000-000035920000}"/>
    <cellStyle name="Normal 5 17 34 5" xfId="37430" xr:uid="{00000000-0005-0000-0000-000036920000}"/>
    <cellStyle name="Normal 5 17 34 5 10" xfId="37431" xr:uid="{00000000-0005-0000-0000-000037920000}"/>
    <cellStyle name="Normal 5 17 34 5 2" xfId="37432" xr:uid="{00000000-0005-0000-0000-000038920000}"/>
    <cellStyle name="Normal 5 17 34 5 3" xfId="37433" xr:uid="{00000000-0005-0000-0000-000039920000}"/>
    <cellStyle name="Normal 5 17 34 5 4" xfId="37434" xr:uid="{00000000-0005-0000-0000-00003A920000}"/>
    <cellStyle name="Normal 5 17 34 5 5" xfId="37435" xr:uid="{00000000-0005-0000-0000-00003B920000}"/>
    <cellStyle name="Normal 5 17 34 5 6" xfId="37436" xr:uid="{00000000-0005-0000-0000-00003C920000}"/>
    <cellStyle name="Normal 5 17 34 5 7" xfId="37437" xr:uid="{00000000-0005-0000-0000-00003D920000}"/>
    <cellStyle name="Normal 5 17 34 5 8" xfId="37438" xr:uid="{00000000-0005-0000-0000-00003E920000}"/>
    <cellStyle name="Normal 5 17 34 5 9" xfId="37439" xr:uid="{00000000-0005-0000-0000-00003F920000}"/>
    <cellStyle name="Normal 5 17 34 6" xfId="37440" xr:uid="{00000000-0005-0000-0000-000040920000}"/>
    <cellStyle name="Normal 5 17 34 7" xfId="37441" xr:uid="{00000000-0005-0000-0000-000041920000}"/>
    <cellStyle name="Normal 5 17 34 8" xfId="37442" xr:uid="{00000000-0005-0000-0000-000042920000}"/>
    <cellStyle name="Normal 5 17 34 9" xfId="37443" xr:uid="{00000000-0005-0000-0000-000043920000}"/>
    <cellStyle name="Normal 5 17 35" xfId="37444" xr:uid="{00000000-0005-0000-0000-000044920000}"/>
    <cellStyle name="Normal 5 17 35 10" xfId="37445" xr:uid="{00000000-0005-0000-0000-000045920000}"/>
    <cellStyle name="Normal 5 17 35 2" xfId="37446" xr:uid="{00000000-0005-0000-0000-000046920000}"/>
    <cellStyle name="Normal 5 17 35 3" xfId="37447" xr:uid="{00000000-0005-0000-0000-000047920000}"/>
    <cellStyle name="Normal 5 17 35 4" xfId="37448" xr:uid="{00000000-0005-0000-0000-000048920000}"/>
    <cellStyle name="Normal 5 17 35 5" xfId="37449" xr:uid="{00000000-0005-0000-0000-000049920000}"/>
    <cellStyle name="Normal 5 17 35 6" xfId="37450" xr:uid="{00000000-0005-0000-0000-00004A920000}"/>
    <cellStyle name="Normal 5 17 35 7" xfId="37451" xr:uid="{00000000-0005-0000-0000-00004B920000}"/>
    <cellStyle name="Normal 5 17 35 8" xfId="37452" xr:uid="{00000000-0005-0000-0000-00004C920000}"/>
    <cellStyle name="Normal 5 17 35 9" xfId="37453" xr:uid="{00000000-0005-0000-0000-00004D920000}"/>
    <cellStyle name="Normal 5 17 36" xfId="37454" xr:uid="{00000000-0005-0000-0000-00004E920000}"/>
    <cellStyle name="Normal 5 17 36 10" xfId="37455" xr:uid="{00000000-0005-0000-0000-00004F920000}"/>
    <cellStyle name="Normal 5 17 36 2" xfId="37456" xr:uid="{00000000-0005-0000-0000-000050920000}"/>
    <cellStyle name="Normal 5 17 36 3" xfId="37457" xr:uid="{00000000-0005-0000-0000-000051920000}"/>
    <cellStyle name="Normal 5 17 36 4" xfId="37458" xr:uid="{00000000-0005-0000-0000-000052920000}"/>
    <cellStyle name="Normal 5 17 36 5" xfId="37459" xr:uid="{00000000-0005-0000-0000-000053920000}"/>
    <cellStyle name="Normal 5 17 36 6" xfId="37460" xr:uid="{00000000-0005-0000-0000-000054920000}"/>
    <cellStyle name="Normal 5 17 36 7" xfId="37461" xr:uid="{00000000-0005-0000-0000-000055920000}"/>
    <cellStyle name="Normal 5 17 36 8" xfId="37462" xr:uid="{00000000-0005-0000-0000-000056920000}"/>
    <cellStyle name="Normal 5 17 36 9" xfId="37463" xr:uid="{00000000-0005-0000-0000-000057920000}"/>
    <cellStyle name="Normal 5 17 37" xfId="37464" xr:uid="{00000000-0005-0000-0000-000058920000}"/>
    <cellStyle name="Normal 5 17 37 10" xfId="37465" xr:uid="{00000000-0005-0000-0000-000059920000}"/>
    <cellStyle name="Normal 5 17 37 2" xfId="37466" xr:uid="{00000000-0005-0000-0000-00005A920000}"/>
    <cellStyle name="Normal 5 17 37 3" xfId="37467" xr:uid="{00000000-0005-0000-0000-00005B920000}"/>
    <cellStyle name="Normal 5 17 37 4" xfId="37468" xr:uid="{00000000-0005-0000-0000-00005C920000}"/>
    <cellStyle name="Normal 5 17 37 5" xfId="37469" xr:uid="{00000000-0005-0000-0000-00005D920000}"/>
    <cellStyle name="Normal 5 17 37 6" xfId="37470" xr:uid="{00000000-0005-0000-0000-00005E920000}"/>
    <cellStyle name="Normal 5 17 37 7" xfId="37471" xr:uid="{00000000-0005-0000-0000-00005F920000}"/>
    <cellStyle name="Normal 5 17 37 8" xfId="37472" xr:uid="{00000000-0005-0000-0000-000060920000}"/>
    <cellStyle name="Normal 5 17 37 9" xfId="37473" xr:uid="{00000000-0005-0000-0000-000061920000}"/>
    <cellStyle name="Normal 5 17 38" xfId="37474" xr:uid="{00000000-0005-0000-0000-000062920000}"/>
    <cellStyle name="Normal 5 17 38 10" xfId="37475" xr:uid="{00000000-0005-0000-0000-000063920000}"/>
    <cellStyle name="Normal 5 17 38 2" xfId="37476" xr:uid="{00000000-0005-0000-0000-000064920000}"/>
    <cellStyle name="Normal 5 17 38 3" xfId="37477" xr:uid="{00000000-0005-0000-0000-000065920000}"/>
    <cellStyle name="Normal 5 17 38 4" xfId="37478" xr:uid="{00000000-0005-0000-0000-000066920000}"/>
    <cellStyle name="Normal 5 17 38 5" xfId="37479" xr:uid="{00000000-0005-0000-0000-000067920000}"/>
    <cellStyle name="Normal 5 17 38 6" xfId="37480" xr:uid="{00000000-0005-0000-0000-000068920000}"/>
    <cellStyle name="Normal 5 17 38 7" xfId="37481" xr:uid="{00000000-0005-0000-0000-000069920000}"/>
    <cellStyle name="Normal 5 17 38 8" xfId="37482" xr:uid="{00000000-0005-0000-0000-00006A920000}"/>
    <cellStyle name="Normal 5 17 38 9" xfId="37483" xr:uid="{00000000-0005-0000-0000-00006B920000}"/>
    <cellStyle name="Normal 5 17 39" xfId="37484" xr:uid="{00000000-0005-0000-0000-00006C920000}"/>
    <cellStyle name="Normal 5 17 4" xfId="37485" xr:uid="{00000000-0005-0000-0000-00006D920000}"/>
    <cellStyle name="Normal 5 17 4 10" xfId="37486" xr:uid="{00000000-0005-0000-0000-00006E920000}"/>
    <cellStyle name="Normal 5 17 4 11" xfId="37487" xr:uid="{00000000-0005-0000-0000-00006F920000}"/>
    <cellStyle name="Normal 5 17 4 12" xfId="37488" xr:uid="{00000000-0005-0000-0000-000070920000}"/>
    <cellStyle name="Normal 5 17 4 13" xfId="37489" xr:uid="{00000000-0005-0000-0000-000071920000}"/>
    <cellStyle name="Normal 5 17 4 14" xfId="37490" xr:uid="{00000000-0005-0000-0000-000072920000}"/>
    <cellStyle name="Normal 5 17 4 2" xfId="37491" xr:uid="{00000000-0005-0000-0000-000073920000}"/>
    <cellStyle name="Normal 5 17 4 2 10" xfId="37492" xr:uid="{00000000-0005-0000-0000-000074920000}"/>
    <cellStyle name="Normal 5 17 4 2 2" xfId="37493" xr:uid="{00000000-0005-0000-0000-000075920000}"/>
    <cellStyle name="Normal 5 17 4 2 3" xfId="37494" xr:uid="{00000000-0005-0000-0000-000076920000}"/>
    <cellStyle name="Normal 5 17 4 2 4" xfId="37495" xr:uid="{00000000-0005-0000-0000-000077920000}"/>
    <cellStyle name="Normal 5 17 4 2 5" xfId="37496" xr:uid="{00000000-0005-0000-0000-000078920000}"/>
    <cellStyle name="Normal 5 17 4 2 6" xfId="37497" xr:uid="{00000000-0005-0000-0000-000079920000}"/>
    <cellStyle name="Normal 5 17 4 2 7" xfId="37498" xr:uid="{00000000-0005-0000-0000-00007A920000}"/>
    <cellStyle name="Normal 5 17 4 2 8" xfId="37499" xr:uid="{00000000-0005-0000-0000-00007B920000}"/>
    <cellStyle name="Normal 5 17 4 2 9" xfId="37500" xr:uid="{00000000-0005-0000-0000-00007C920000}"/>
    <cellStyle name="Normal 5 17 4 3" xfId="37501" xr:uid="{00000000-0005-0000-0000-00007D920000}"/>
    <cellStyle name="Normal 5 17 4 3 10" xfId="37502" xr:uid="{00000000-0005-0000-0000-00007E920000}"/>
    <cellStyle name="Normal 5 17 4 3 2" xfId="37503" xr:uid="{00000000-0005-0000-0000-00007F920000}"/>
    <cellStyle name="Normal 5 17 4 3 3" xfId="37504" xr:uid="{00000000-0005-0000-0000-000080920000}"/>
    <cellStyle name="Normal 5 17 4 3 4" xfId="37505" xr:uid="{00000000-0005-0000-0000-000081920000}"/>
    <cellStyle name="Normal 5 17 4 3 5" xfId="37506" xr:uid="{00000000-0005-0000-0000-000082920000}"/>
    <cellStyle name="Normal 5 17 4 3 6" xfId="37507" xr:uid="{00000000-0005-0000-0000-000083920000}"/>
    <cellStyle name="Normal 5 17 4 3 7" xfId="37508" xr:uid="{00000000-0005-0000-0000-000084920000}"/>
    <cellStyle name="Normal 5 17 4 3 8" xfId="37509" xr:uid="{00000000-0005-0000-0000-000085920000}"/>
    <cellStyle name="Normal 5 17 4 3 9" xfId="37510" xr:uid="{00000000-0005-0000-0000-000086920000}"/>
    <cellStyle name="Normal 5 17 4 4" xfId="37511" xr:uid="{00000000-0005-0000-0000-000087920000}"/>
    <cellStyle name="Normal 5 17 4 4 10" xfId="37512" xr:uid="{00000000-0005-0000-0000-000088920000}"/>
    <cellStyle name="Normal 5 17 4 4 2" xfId="37513" xr:uid="{00000000-0005-0000-0000-000089920000}"/>
    <cellStyle name="Normal 5 17 4 4 3" xfId="37514" xr:uid="{00000000-0005-0000-0000-00008A920000}"/>
    <cellStyle name="Normal 5 17 4 4 4" xfId="37515" xr:uid="{00000000-0005-0000-0000-00008B920000}"/>
    <cellStyle name="Normal 5 17 4 4 5" xfId="37516" xr:uid="{00000000-0005-0000-0000-00008C920000}"/>
    <cellStyle name="Normal 5 17 4 4 6" xfId="37517" xr:uid="{00000000-0005-0000-0000-00008D920000}"/>
    <cellStyle name="Normal 5 17 4 4 7" xfId="37518" xr:uid="{00000000-0005-0000-0000-00008E920000}"/>
    <cellStyle name="Normal 5 17 4 4 8" xfId="37519" xr:uid="{00000000-0005-0000-0000-00008F920000}"/>
    <cellStyle name="Normal 5 17 4 4 9" xfId="37520" xr:uid="{00000000-0005-0000-0000-000090920000}"/>
    <cellStyle name="Normal 5 17 4 5" xfId="37521" xr:uid="{00000000-0005-0000-0000-000091920000}"/>
    <cellStyle name="Normal 5 17 4 5 10" xfId="37522" xr:uid="{00000000-0005-0000-0000-000092920000}"/>
    <cellStyle name="Normal 5 17 4 5 2" xfId="37523" xr:uid="{00000000-0005-0000-0000-000093920000}"/>
    <cellStyle name="Normal 5 17 4 5 3" xfId="37524" xr:uid="{00000000-0005-0000-0000-000094920000}"/>
    <cellStyle name="Normal 5 17 4 5 4" xfId="37525" xr:uid="{00000000-0005-0000-0000-000095920000}"/>
    <cellStyle name="Normal 5 17 4 5 5" xfId="37526" xr:uid="{00000000-0005-0000-0000-000096920000}"/>
    <cellStyle name="Normal 5 17 4 5 6" xfId="37527" xr:uid="{00000000-0005-0000-0000-000097920000}"/>
    <cellStyle name="Normal 5 17 4 5 7" xfId="37528" xr:uid="{00000000-0005-0000-0000-000098920000}"/>
    <cellStyle name="Normal 5 17 4 5 8" xfId="37529" xr:uid="{00000000-0005-0000-0000-000099920000}"/>
    <cellStyle name="Normal 5 17 4 5 9" xfId="37530" xr:uid="{00000000-0005-0000-0000-00009A920000}"/>
    <cellStyle name="Normal 5 17 4 6" xfId="37531" xr:uid="{00000000-0005-0000-0000-00009B920000}"/>
    <cellStyle name="Normal 5 17 4 7" xfId="37532" xr:uid="{00000000-0005-0000-0000-00009C920000}"/>
    <cellStyle name="Normal 5 17 4 8" xfId="37533" xr:uid="{00000000-0005-0000-0000-00009D920000}"/>
    <cellStyle name="Normal 5 17 4 9" xfId="37534" xr:uid="{00000000-0005-0000-0000-00009E920000}"/>
    <cellStyle name="Normal 5 17 40" xfId="37535" xr:uid="{00000000-0005-0000-0000-00009F920000}"/>
    <cellStyle name="Normal 5 17 41" xfId="37536" xr:uid="{00000000-0005-0000-0000-0000A0920000}"/>
    <cellStyle name="Normal 5 17 42" xfId="37537" xr:uid="{00000000-0005-0000-0000-0000A1920000}"/>
    <cellStyle name="Normal 5 17 43" xfId="37538" xr:uid="{00000000-0005-0000-0000-0000A2920000}"/>
    <cellStyle name="Normal 5 17 44" xfId="37539" xr:uid="{00000000-0005-0000-0000-0000A3920000}"/>
    <cellStyle name="Normal 5 17 45" xfId="37540" xr:uid="{00000000-0005-0000-0000-0000A4920000}"/>
    <cellStyle name="Normal 5 17 46" xfId="37541" xr:uid="{00000000-0005-0000-0000-0000A5920000}"/>
    <cellStyle name="Normal 5 17 47" xfId="37542" xr:uid="{00000000-0005-0000-0000-0000A6920000}"/>
    <cellStyle name="Normal 5 17 48" xfId="37543" xr:uid="{00000000-0005-0000-0000-0000A7920000}"/>
    <cellStyle name="Normal 5 17 49" xfId="37544" xr:uid="{00000000-0005-0000-0000-0000A8920000}"/>
    <cellStyle name="Normal 5 17 5" xfId="37545" xr:uid="{00000000-0005-0000-0000-0000A9920000}"/>
    <cellStyle name="Normal 5 17 5 10" xfId="37546" xr:uid="{00000000-0005-0000-0000-0000AA920000}"/>
    <cellStyle name="Normal 5 17 5 11" xfId="37547" xr:uid="{00000000-0005-0000-0000-0000AB920000}"/>
    <cellStyle name="Normal 5 17 5 12" xfId="37548" xr:uid="{00000000-0005-0000-0000-0000AC920000}"/>
    <cellStyle name="Normal 5 17 5 13" xfId="37549" xr:uid="{00000000-0005-0000-0000-0000AD920000}"/>
    <cellStyle name="Normal 5 17 5 14" xfId="37550" xr:uid="{00000000-0005-0000-0000-0000AE920000}"/>
    <cellStyle name="Normal 5 17 5 2" xfId="37551" xr:uid="{00000000-0005-0000-0000-0000AF920000}"/>
    <cellStyle name="Normal 5 17 5 2 10" xfId="37552" xr:uid="{00000000-0005-0000-0000-0000B0920000}"/>
    <cellStyle name="Normal 5 17 5 2 2" xfId="37553" xr:uid="{00000000-0005-0000-0000-0000B1920000}"/>
    <cellStyle name="Normal 5 17 5 2 3" xfId="37554" xr:uid="{00000000-0005-0000-0000-0000B2920000}"/>
    <cellStyle name="Normal 5 17 5 2 4" xfId="37555" xr:uid="{00000000-0005-0000-0000-0000B3920000}"/>
    <cellStyle name="Normal 5 17 5 2 5" xfId="37556" xr:uid="{00000000-0005-0000-0000-0000B4920000}"/>
    <cellStyle name="Normal 5 17 5 2 6" xfId="37557" xr:uid="{00000000-0005-0000-0000-0000B5920000}"/>
    <cellStyle name="Normal 5 17 5 2 7" xfId="37558" xr:uid="{00000000-0005-0000-0000-0000B6920000}"/>
    <cellStyle name="Normal 5 17 5 2 8" xfId="37559" xr:uid="{00000000-0005-0000-0000-0000B7920000}"/>
    <cellStyle name="Normal 5 17 5 2 9" xfId="37560" xr:uid="{00000000-0005-0000-0000-0000B8920000}"/>
    <cellStyle name="Normal 5 17 5 3" xfId="37561" xr:uid="{00000000-0005-0000-0000-0000B9920000}"/>
    <cellStyle name="Normal 5 17 5 3 10" xfId="37562" xr:uid="{00000000-0005-0000-0000-0000BA920000}"/>
    <cellStyle name="Normal 5 17 5 3 2" xfId="37563" xr:uid="{00000000-0005-0000-0000-0000BB920000}"/>
    <cellStyle name="Normal 5 17 5 3 3" xfId="37564" xr:uid="{00000000-0005-0000-0000-0000BC920000}"/>
    <cellStyle name="Normal 5 17 5 3 4" xfId="37565" xr:uid="{00000000-0005-0000-0000-0000BD920000}"/>
    <cellStyle name="Normal 5 17 5 3 5" xfId="37566" xr:uid="{00000000-0005-0000-0000-0000BE920000}"/>
    <cellStyle name="Normal 5 17 5 3 6" xfId="37567" xr:uid="{00000000-0005-0000-0000-0000BF920000}"/>
    <cellStyle name="Normal 5 17 5 3 7" xfId="37568" xr:uid="{00000000-0005-0000-0000-0000C0920000}"/>
    <cellStyle name="Normal 5 17 5 3 8" xfId="37569" xr:uid="{00000000-0005-0000-0000-0000C1920000}"/>
    <cellStyle name="Normal 5 17 5 3 9" xfId="37570" xr:uid="{00000000-0005-0000-0000-0000C2920000}"/>
    <cellStyle name="Normal 5 17 5 4" xfId="37571" xr:uid="{00000000-0005-0000-0000-0000C3920000}"/>
    <cellStyle name="Normal 5 17 5 4 10" xfId="37572" xr:uid="{00000000-0005-0000-0000-0000C4920000}"/>
    <cellStyle name="Normal 5 17 5 4 2" xfId="37573" xr:uid="{00000000-0005-0000-0000-0000C5920000}"/>
    <cellStyle name="Normal 5 17 5 4 3" xfId="37574" xr:uid="{00000000-0005-0000-0000-0000C6920000}"/>
    <cellStyle name="Normal 5 17 5 4 4" xfId="37575" xr:uid="{00000000-0005-0000-0000-0000C7920000}"/>
    <cellStyle name="Normal 5 17 5 4 5" xfId="37576" xr:uid="{00000000-0005-0000-0000-0000C8920000}"/>
    <cellStyle name="Normal 5 17 5 4 6" xfId="37577" xr:uid="{00000000-0005-0000-0000-0000C9920000}"/>
    <cellStyle name="Normal 5 17 5 4 7" xfId="37578" xr:uid="{00000000-0005-0000-0000-0000CA920000}"/>
    <cellStyle name="Normal 5 17 5 4 8" xfId="37579" xr:uid="{00000000-0005-0000-0000-0000CB920000}"/>
    <cellStyle name="Normal 5 17 5 4 9" xfId="37580" xr:uid="{00000000-0005-0000-0000-0000CC920000}"/>
    <cellStyle name="Normal 5 17 5 5" xfId="37581" xr:uid="{00000000-0005-0000-0000-0000CD920000}"/>
    <cellStyle name="Normal 5 17 5 5 10" xfId="37582" xr:uid="{00000000-0005-0000-0000-0000CE920000}"/>
    <cellStyle name="Normal 5 17 5 5 2" xfId="37583" xr:uid="{00000000-0005-0000-0000-0000CF920000}"/>
    <cellStyle name="Normal 5 17 5 5 3" xfId="37584" xr:uid="{00000000-0005-0000-0000-0000D0920000}"/>
    <cellStyle name="Normal 5 17 5 5 4" xfId="37585" xr:uid="{00000000-0005-0000-0000-0000D1920000}"/>
    <cellStyle name="Normal 5 17 5 5 5" xfId="37586" xr:uid="{00000000-0005-0000-0000-0000D2920000}"/>
    <cellStyle name="Normal 5 17 5 5 6" xfId="37587" xr:uid="{00000000-0005-0000-0000-0000D3920000}"/>
    <cellStyle name="Normal 5 17 5 5 7" xfId="37588" xr:uid="{00000000-0005-0000-0000-0000D4920000}"/>
    <cellStyle name="Normal 5 17 5 5 8" xfId="37589" xr:uid="{00000000-0005-0000-0000-0000D5920000}"/>
    <cellStyle name="Normal 5 17 5 5 9" xfId="37590" xr:uid="{00000000-0005-0000-0000-0000D6920000}"/>
    <cellStyle name="Normal 5 17 5 6" xfId="37591" xr:uid="{00000000-0005-0000-0000-0000D7920000}"/>
    <cellStyle name="Normal 5 17 5 7" xfId="37592" xr:uid="{00000000-0005-0000-0000-0000D8920000}"/>
    <cellStyle name="Normal 5 17 5 8" xfId="37593" xr:uid="{00000000-0005-0000-0000-0000D9920000}"/>
    <cellStyle name="Normal 5 17 5 9" xfId="37594" xr:uid="{00000000-0005-0000-0000-0000DA920000}"/>
    <cellStyle name="Normal 5 17 6" xfId="37595" xr:uid="{00000000-0005-0000-0000-0000DB920000}"/>
    <cellStyle name="Normal 5 17 6 10" xfId="37596" xr:uid="{00000000-0005-0000-0000-0000DC920000}"/>
    <cellStyle name="Normal 5 17 6 11" xfId="37597" xr:uid="{00000000-0005-0000-0000-0000DD920000}"/>
    <cellStyle name="Normal 5 17 6 12" xfId="37598" xr:uid="{00000000-0005-0000-0000-0000DE920000}"/>
    <cellStyle name="Normal 5 17 6 13" xfId="37599" xr:uid="{00000000-0005-0000-0000-0000DF920000}"/>
    <cellStyle name="Normal 5 17 6 14" xfId="37600" xr:uid="{00000000-0005-0000-0000-0000E0920000}"/>
    <cellStyle name="Normal 5 17 6 2" xfId="37601" xr:uid="{00000000-0005-0000-0000-0000E1920000}"/>
    <cellStyle name="Normal 5 17 6 2 10" xfId="37602" xr:uid="{00000000-0005-0000-0000-0000E2920000}"/>
    <cellStyle name="Normal 5 17 6 2 2" xfId="37603" xr:uid="{00000000-0005-0000-0000-0000E3920000}"/>
    <cellStyle name="Normal 5 17 6 2 3" xfId="37604" xr:uid="{00000000-0005-0000-0000-0000E4920000}"/>
    <cellStyle name="Normal 5 17 6 2 4" xfId="37605" xr:uid="{00000000-0005-0000-0000-0000E5920000}"/>
    <cellStyle name="Normal 5 17 6 2 5" xfId="37606" xr:uid="{00000000-0005-0000-0000-0000E6920000}"/>
    <cellStyle name="Normal 5 17 6 2 6" xfId="37607" xr:uid="{00000000-0005-0000-0000-0000E7920000}"/>
    <cellStyle name="Normal 5 17 6 2 7" xfId="37608" xr:uid="{00000000-0005-0000-0000-0000E8920000}"/>
    <cellStyle name="Normal 5 17 6 2 8" xfId="37609" xr:uid="{00000000-0005-0000-0000-0000E9920000}"/>
    <cellStyle name="Normal 5 17 6 2 9" xfId="37610" xr:uid="{00000000-0005-0000-0000-0000EA920000}"/>
    <cellStyle name="Normal 5 17 6 3" xfId="37611" xr:uid="{00000000-0005-0000-0000-0000EB920000}"/>
    <cellStyle name="Normal 5 17 6 3 10" xfId="37612" xr:uid="{00000000-0005-0000-0000-0000EC920000}"/>
    <cellStyle name="Normal 5 17 6 3 2" xfId="37613" xr:uid="{00000000-0005-0000-0000-0000ED920000}"/>
    <cellStyle name="Normal 5 17 6 3 3" xfId="37614" xr:uid="{00000000-0005-0000-0000-0000EE920000}"/>
    <cellStyle name="Normal 5 17 6 3 4" xfId="37615" xr:uid="{00000000-0005-0000-0000-0000EF920000}"/>
    <cellStyle name="Normal 5 17 6 3 5" xfId="37616" xr:uid="{00000000-0005-0000-0000-0000F0920000}"/>
    <cellStyle name="Normal 5 17 6 3 6" xfId="37617" xr:uid="{00000000-0005-0000-0000-0000F1920000}"/>
    <cellStyle name="Normal 5 17 6 3 7" xfId="37618" xr:uid="{00000000-0005-0000-0000-0000F2920000}"/>
    <cellStyle name="Normal 5 17 6 3 8" xfId="37619" xr:uid="{00000000-0005-0000-0000-0000F3920000}"/>
    <cellStyle name="Normal 5 17 6 3 9" xfId="37620" xr:uid="{00000000-0005-0000-0000-0000F4920000}"/>
    <cellStyle name="Normal 5 17 6 4" xfId="37621" xr:uid="{00000000-0005-0000-0000-0000F5920000}"/>
    <cellStyle name="Normal 5 17 6 4 10" xfId="37622" xr:uid="{00000000-0005-0000-0000-0000F6920000}"/>
    <cellStyle name="Normal 5 17 6 4 2" xfId="37623" xr:uid="{00000000-0005-0000-0000-0000F7920000}"/>
    <cellStyle name="Normal 5 17 6 4 3" xfId="37624" xr:uid="{00000000-0005-0000-0000-0000F8920000}"/>
    <cellStyle name="Normal 5 17 6 4 4" xfId="37625" xr:uid="{00000000-0005-0000-0000-0000F9920000}"/>
    <cellStyle name="Normal 5 17 6 4 5" xfId="37626" xr:uid="{00000000-0005-0000-0000-0000FA920000}"/>
    <cellStyle name="Normal 5 17 6 4 6" xfId="37627" xr:uid="{00000000-0005-0000-0000-0000FB920000}"/>
    <cellStyle name="Normal 5 17 6 4 7" xfId="37628" xr:uid="{00000000-0005-0000-0000-0000FC920000}"/>
    <cellStyle name="Normal 5 17 6 4 8" xfId="37629" xr:uid="{00000000-0005-0000-0000-0000FD920000}"/>
    <cellStyle name="Normal 5 17 6 4 9" xfId="37630" xr:uid="{00000000-0005-0000-0000-0000FE920000}"/>
    <cellStyle name="Normal 5 17 6 5" xfId="37631" xr:uid="{00000000-0005-0000-0000-0000FF920000}"/>
    <cellStyle name="Normal 5 17 6 5 10" xfId="37632" xr:uid="{00000000-0005-0000-0000-000000930000}"/>
    <cellStyle name="Normal 5 17 6 5 2" xfId="37633" xr:uid="{00000000-0005-0000-0000-000001930000}"/>
    <cellStyle name="Normal 5 17 6 5 3" xfId="37634" xr:uid="{00000000-0005-0000-0000-000002930000}"/>
    <cellStyle name="Normal 5 17 6 5 4" xfId="37635" xr:uid="{00000000-0005-0000-0000-000003930000}"/>
    <cellStyle name="Normal 5 17 6 5 5" xfId="37636" xr:uid="{00000000-0005-0000-0000-000004930000}"/>
    <cellStyle name="Normal 5 17 6 5 6" xfId="37637" xr:uid="{00000000-0005-0000-0000-000005930000}"/>
    <cellStyle name="Normal 5 17 6 5 7" xfId="37638" xr:uid="{00000000-0005-0000-0000-000006930000}"/>
    <cellStyle name="Normal 5 17 6 5 8" xfId="37639" xr:uid="{00000000-0005-0000-0000-000007930000}"/>
    <cellStyle name="Normal 5 17 6 5 9" xfId="37640" xr:uid="{00000000-0005-0000-0000-000008930000}"/>
    <cellStyle name="Normal 5 17 6 6" xfId="37641" xr:uid="{00000000-0005-0000-0000-000009930000}"/>
    <cellStyle name="Normal 5 17 6 7" xfId="37642" xr:uid="{00000000-0005-0000-0000-00000A930000}"/>
    <cellStyle name="Normal 5 17 6 8" xfId="37643" xr:uid="{00000000-0005-0000-0000-00000B930000}"/>
    <cellStyle name="Normal 5 17 6 9" xfId="37644" xr:uid="{00000000-0005-0000-0000-00000C930000}"/>
    <cellStyle name="Normal 5 17 7" xfId="37645" xr:uid="{00000000-0005-0000-0000-00000D930000}"/>
    <cellStyle name="Normal 5 17 7 10" xfId="37646" xr:uid="{00000000-0005-0000-0000-00000E930000}"/>
    <cellStyle name="Normal 5 17 7 11" xfId="37647" xr:uid="{00000000-0005-0000-0000-00000F930000}"/>
    <cellStyle name="Normal 5 17 7 12" xfId="37648" xr:uid="{00000000-0005-0000-0000-000010930000}"/>
    <cellStyle name="Normal 5 17 7 13" xfId="37649" xr:uid="{00000000-0005-0000-0000-000011930000}"/>
    <cellStyle name="Normal 5 17 7 14" xfId="37650" xr:uid="{00000000-0005-0000-0000-000012930000}"/>
    <cellStyle name="Normal 5 17 7 2" xfId="37651" xr:uid="{00000000-0005-0000-0000-000013930000}"/>
    <cellStyle name="Normal 5 17 7 2 10" xfId="37652" xr:uid="{00000000-0005-0000-0000-000014930000}"/>
    <cellStyle name="Normal 5 17 7 2 2" xfId="37653" xr:uid="{00000000-0005-0000-0000-000015930000}"/>
    <cellStyle name="Normal 5 17 7 2 3" xfId="37654" xr:uid="{00000000-0005-0000-0000-000016930000}"/>
    <cellStyle name="Normal 5 17 7 2 4" xfId="37655" xr:uid="{00000000-0005-0000-0000-000017930000}"/>
    <cellStyle name="Normal 5 17 7 2 5" xfId="37656" xr:uid="{00000000-0005-0000-0000-000018930000}"/>
    <cellStyle name="Normal 5 17 7 2 6" xfId="37657" xr:uid="{00000000-0005-0000-0000-000019930000}"/>
    <cellStyle name="Normal 5 17 7 2 7" xfId="37658" xr:uid="{00000000-0005-0000-0000-00001A930000}"/>
    <cellStyle name="Normal 5 17 7 2 8" xfId="37659" xr:uid="{00000000-0005-0000-0000-00001B930000}"/>
    <cellStyle name="Normal 5 17 7 2 9" xfId="37660" xr:uid="{00000000-0005-0000-0000-00001C930000}"/>
    <cellStyle name="Normal 5 17 7 3" xfId="37661" xr:uid="{00000000-0005-0000-0000-00001D930000}"/>
    <cellStyle name="Normal 5 17 7 3 10" xfId="37662" xr:uid="{00000000-0005-0000-0000-00001E930000}"/>
    <cellStyle name="Normal 5 17 7 3 2" xfId="37663" xr:uid="{00000000-0005-0000-0000-00001F930000}"/>
    <cellStyle name="Normal 5 17 7 3 3" xfId="37664" xr:uid="{00000000-0005-0000-0000-000020930000}"/>
    <cellStyle name="Normal 5 17 7 3 4" xfId="37665" xr:uid="{00000000-0005-0000-0000-000021930000}"/>
    <cellStyle name="Normal 5 17 7 3 5" xfId="37666" xr:uid="{00000000-0005-0000-0000-000022930000}"/>
    <cellStyle name="Normal 5 17 7 3 6" xfId="37667" xr:uid="{00000000-0005-0000-0000-000023930000}"/>
    <cellStyle name="Normal 5 17 7 3 7" xfId="37668" xr:uid="{00000000-0005-0000-0000-000024930000}"/>
    <cellStyle name="Normal 5 17 7 3 8" xfId="37669" xr:uid="{00000000-0005-0000-0000-000025930000}"/>
    <cellStyle name="Normal 5 17 7 3 9" xfId="37670" xr:uid="{00000000-0005-0000-0000-000026930000}"/>
    <cellStyle name="Normal 5 17 7 4" xfId="37671" xr:uid="{00000000-0005-0000-0000-000027930000}"/>
    <cellStyle name="Normal 5 17 7 4 10" xfId="37672" xr:uid="{00000000-0005-0000-0000-000028930000}"/>
    <cellStyle name="Normal 5 17 7 4 2" xfId="37673" xr:uid="{00000000-0005-0000-0000-000029930000}"/>
    <cellStyle name="Normal 5 17 7 4 3" xfId="37674" xr:uid="{00000000-0005-0000-0000-00002A930000}"/>
    <cellStyle name="Normal 5 17 7 4 4" xfId="37675" xr:uid="{00000000-0005-0000-0000-00002B930000}"/>
    <cellStyle name="Normal 5 17 7 4 5" xfId="37676" xr:uid="{00000000-0005-0000-0000-00002C930000}"/>
    <cellStyle name="Normal 5 17 7 4 6" xfId="37677" xr:uid="{00000000-0005-0000-0000-00002D930000}"/>
    <cellStyle name="Normal 5 17 7 4 7" xfId="37678" xr:uid="{00000000-0005-0000-0000-00002E930000}"/>
    <cellStyle name="Normal 5 17 7 4 8" xfId="37679" xr:uid="{00000000-0005-0000-0000-00002F930000}"/>
    <cellStyle name="Normal 5 17 7 4 9" xfId="37680" xr:uid="{00000000-0005-0000-0000-000030930000}"/>
    <cellStyle name="Normal 5 17 7 5" xfId="37681" xr:uid="{00000000-0005-0000-0000-000031930000}"/>
    <cellStyle name="Normal 5 17 7 5 10" xfId="37682" xr:uid="{00000000-0005-0000-0000-000032930000}"/>
    <cellStyle name="Normal 5 17 7 5 2" xfId="37683" xr:uid="{00000000-0005-0000-0000-000033930000}"/>
    <cellStyle name="Normal 5 17 7 5 3" xfId="37684" xr:uid="{00000000-0005-0000-0000-000034930000}"/>
    <cellStyle name="Normal 5 17 7 5 4" xfId="37685" xr:uid="{00000000-0005-0000-0000-000035930000}"/>
    <cellStyle name="Normal 5 17 7 5 5" xfId="37686" xr:uid="{00000000-0005-0000-0000-000036930000}"/>
    <cellStyle name="Normal 5 17 7 5 6" xfId="37687" xr:uid="{00000000-0005-0000-0000-000037930000}"/>
    <cellStyle name="Normal 5 17 7 5 7" xfId="37688" xr:uid="{00000000-0005-0000-0000-000038930000}"/>
    <cellStyle name="Normal 5 17 7 5 8" xfId="37689" xr:uid="{00000000-0005-0000-0000-000039930000}"/>
    <cellStyle name="Normal 5 17 7 5 9" xfId="37690" xr:uid="{00000000-0005-0000-0000-00003A930000}"/>
    <cellStyle name="Normal 5 17 7 6" xfId="37691" xr:uid="{00000000-0005-0000-0000-00003B930000}"/>
    <cellStyle name="Normal 5 17 7 7" xfId="37692" xr:uid="{00000000-0005-0000-0000-00003C930000}"/>
    <cellStyle name="Normal 5 17 7 8" xfId="37693" xr:uid="{00000000-0005-0000-0000-00003D930000}"/>
    <cellStyle name="Normal 5 17 7 9" xfId="37694" xr:uid="{00000000-0005-0000-0000-00003E930000}"/>
    <cellStyle name="Normal 5 17 8" xfId="37695" xr:uid="{00000000-0005-0000-0000-00003F930000}"/>
    <cellStyle name="Normal 5 17 8 10" xfId="37696" xr:uid="{00000000-0005-0000-0000-000040930000}"/>
    <cellStyle name="Normal 5 17 8 11" xfId="37697" xr:uid="{00000000-0005-0000-0000-000041930000}"/>
    <cellStyle name="Normal 5 17 8 12" xfId="37698" xr:uid="{00000000-0005-0000-0000-000042930000}"/>
    <cellStyle name="Normal 5 17 8 13" xfId="37699" xr:uid="{00000000-0005-0000-0000-000043930000}"/>
    <cellStyle name="Normal 5 17 8 14" xfId="37700" xr:uid="{00000000-0005-0000-0000-000044930000}"/>
    <cellStyle name="Normal 5 17 8 2" xfId="37701" xr:uid="{00000000-0005-0000-0000-000045930000}"/>
    <cellStyle name="Normal 5 17 8 2 10" xfId="37702" xr:uid="{00000000-0005-0000-0000-000046930000}"/>
    <cellStyle name="Normal 5 17 8 2 2" xfId="37703" xr:uid="{00000000-0005-0000-0000-000047930000}"/>
    <cellStyle name="Normal 5 17 8 2 3" xfId="37704" xr:uid="{00000000-0005-0000-0000-000048930000}"/>
    <cellStyle name="Normal 5 17 8 2 4" xfId="37705" xr:uid="{00000000-0005-0000-0000-000049930000}"/>
    <cellStyle name="Normal 5 17 8 2 5" xfId="37706" xr:uid="{00000000-0005-0000-0000-00004A930000}"/>
    <cellStyle name="Normal 5 17 8 2 6" xfId="37707" xr:uid="{00000000-0005-0000-0000-00004B930000}"/>
    <cellStyle name="Normal 5 17 8 2 7" xfId="37708" xr:uid="{00000000-0005-0000-0000-00004C930000}"/>
    <cellStyle name="Normal 5 17 8 2 8" xfId="37709" xr:uid="{00000000-0005-0000-0000-00004D930000}"/>
    <cellStyle name="Normal 5 17 8 2 9" xfId="37710" xr:uid="{00000000-0005-0000-0000-00004E930000}"/>
    <cellStyle name="Normal 5 17 8 3" xfId="37711" xr:uid="{00000000-0005-0000-0000-00004F930000}"/>
    <cellStyle name="Normal 5 17 8 3 10" xfId="37712" xr:uid="{00000000-0005-0000-0000-000050930000}"/>
    <cellStyle name="Normal 5 17 8 3 2" xfId="37713" xr:uid="{00000000-0005-0000-0000-000051930000}"/>
    <cellStyle name="Normal 5 17 8 3 3" xfId="37714" xr:uid="{00000000-0005-0000-0000-000052930000}"/>
    <cellStyle name="Normal 5 17 8 3 4" xfId="37715" xr:uid="{00000000-0005-0000-0000-000053930000}"/>
    <cellStyle name="Normal 5 17 8 3 5" xfId="37716" xr:uid="{00000000-0005-0000-0000-000054930000}"/>
    <cellStyle name="Normal 5 17 8 3 6" xfId="37717" xr:uid="{00000000-0005-0000-0000-000055930000}"/>
    <cellStyle name="Normal 5 17 8 3 7" xfId="37718" xr:uid="{00000000-0005-0000-0000-000056930000}"/>
    <cellStyle name="Normal 5 17 8 3 8" xfId="37719" xr:uid="{00000000-0005-0000-0000-000057930000}"/>
    <cellStyle name="Normal 5 17 8 3 9" xfId="37720" xr:uid="{00000000-0005-0000-0000-000058930000}"/>
    <cellStyle name="Normal 5 17 8 4" xfId="37721" xr:uid="{00000000-0005-0000-0000-000059930000}"/>
    <cellStyle name="Normal 5 17 8 4 10" xfId="37722" xr:uid="{00000000-0005-0000-0000-00005A930000}"/>
    <cellStyle name="Normal 5 17 8 4 2" xfId="37723" xr:uid="{00000000-0005-0000-0000-00005B930000}"/>
    <cellStyle name="Normal 5 17 8 4 3" xfId="37724" xr:uid="{00000000-0005-0000-0000-00005C930000}"/>
    <cellStyle name="Normal 5 17 8 4 4" xfId="37725" xr:uid="{00000000-0005-0000-0000-00005D930000}"/>
    <cellStyle name="Normal 5 17 8 4 5" xfId="37726" xr:uid="{00000000-0005-0000-0000-00005E930000}"/>
    <cellStyle name="Normal 5 17 8 4 6" xfId="37727" xr:uid="{00000000-0005-0000-0000-00005F930000}"/>
    <cellStyle name="Normal 5 17 8 4 7" xfId="37728" xr:uid="{00000000-0005-0000-0000-000060930000}"/>
    <cellStyle name="Normal 5 17 8 4 8" xfId="37729" xr:uid="{00000000-0005-0000-0000-000061930000}"/>
    <cellStyle name="Normal 5 17 8 4 9" xfId="37730" xr:uid="{00000000-0005-0000-0000-000062930000}"/>
    <cellStyle name="Normal 5 17 8 5" xfId="37731" xr:uid="{00000000-0005-0000-0000-000063930000}"/>
    <cellStyle name="Normal 5 17 8 5 10" xfId="37732" xr:uid="{00000000-0005-0000-0000-000064930000}"/>
    <cellStyle name="Normal 5 17 8 5 2" xfId="37733" xr:uid="{00000000-0005-0000-0000-000065930000}"/>
    <cellStyle name="Normal 5 17 8 5 3" xfId="37734" xr:uid="{00000000-0005-0000-0000-000066930000}"/>
    <cellStyle name="Normal 5 17 8 5 4" xfId="37735" xr:uid="{00000000-0005-0000-0000-000067930000}"/>
    <cellStyle name="Normal 5 17 8 5 5" xfId="37736" xr:uid="{00000000-0005-0000-0000-000068930000}"/>
    <cellStyle name="Normal 5 17 8 5 6" xfId="37737" xr:uid="{00000000-0005-0000-0000-000069930000}"/>
    <cellStyle name="Normal 5 17 8 5 7" xfId="37738" xr:uid="{00000000-0005-0000-0000-00006A930000}"/>
    <cellStyle name="Normal 5 17 8 5 8" xfId="37739" xr:uid="{00000000-0005-0000-0000-00006B930000}"/>
    <cellStyle name="Normal 5 17 8 5 9" xfId="37740" xr:uid="{00000000-0005-0000-0000-00006C930000}"/>
    <cellStyle name="Normal 5 17 8 6" xfId="37741" xr:uid="{00000000-0005-0000-0000-00006D930000}"/>
    <cellStyle name="Normal 5 17 8 7" xfId="37742" xr:uid="{00000000-0005-0000-0000-00006E930000}"/>
    <cellStyle name="Normal 5 17 8 8" xfId="37743" xr:uid="{00000000-0005-0000-0000-00006F930000}"/>
    <cellStyle name="Normal 5 17 8 9" xfId="37744" xr:uid="{00000000-0005-0000-0000-000070930000}"/>
    <cellStyle name="Normal 5 17 9" xfId="37745" xr:uid="{00000000-0005-0000-0000-000071930000}"/>
    <cellStyle name="Normal 5 17 9 10" xfId="37746" xr:uid="{00000000-0005-0000-0000-000072930000}"/>
    <cellStyle name="Normal 5 17 9 11" xfId="37747" xr:uid="{00000000-0005-0000-0000-000073930000}"/>
    <cellStyle name="Normal 5 17 9 12" xfId="37748" xr:uid="{00000000-0005-0000-0000-000074930000}"/>
    <cellStyle name="Normal 5 17 9 13" xfId="37749" xr:uid="{00000000-0005-0000-0000-000075930000}"/>
    <cellStyle name="Normal 5 17 9 14" xfId="37750" xr:uid="{00000000-0005-0000-0000-000076930000}"/>
    <cellStyle name="Normal 5 17 9 2" xfId="37751" xr:uid="{00000000-0005-0000-0000-000077930000}"/>
    <cellStyle name="Normal 5 17 9 2 10" xfId="37752" xr:uid="{00000000-0005-0000-0000-000078930000}"/>
    <cellStyle name="Normal 5 17 9 2 2" xfId="37753" xr:uid="{00000000-0005-0000-0000-000079930000}"/>
    <cellStyle name="Normal 5 17 9 2 3" xfId="37754" xr:uid="{00000000-0005-0000-0000-00007A930000}"/>
    <cellStyle name="Normal 5 17 9 2 4" xfId="37755" xr:uid="{00000000-0005-0000-0000-00007B930000}"/>
    <cellStyle name="Normal 5 17 9 2 5" xfId="37756" xr:uid="{00000000-0005-0000-0000-00007C930000}"/>
    <cellStyle name="Normal 5 17 9 2 6" xfId="37757" xr:uid="{00000000-0005-0000-0000-00007D930000}"/>
    <cellStyle name="Normal 5 17 9 2 7" xfId="37758" xr:uid="{00000000-0005-0000-0000-00007E930000}"/>
    <cellStyle name="Normal 5 17 9 2 8" xfId="37759" xr:uid="{00000000-0005-0000-0000-00007F930000}"/>
    <cellStyle name="Normal 5 17 9 2 9" xfId="37760" xr:uid="{00000000-0005-0000-0000-000080930000}"/>
    <cellStyle name="Normal 5 17 9 3" xfId="37761" xr:uid="{00000000-0005-0000-0000-000081930000}"/>
    <cellStyle name="Normal 5 17 9 3 10" xfId="37762" xr:uid="{00000000-0005-0000-0000-000082930000}"/>
    <cellStyle name="Normal 5 17 9 3 2" xfId="37763" xr:uid="{00000000-0005-0000-0000-000083930000}"/>
    <cellStyle name="Normal 5 17 9 3 3" xfId="37764" xr:uid="{00000000-0005-0000-0000-000084930000}"/>
    <cellStyle name="Normal 5 17 9 3 4" xfId="37765" xr:uid="{00000000-0005-0000-0000-000085930000}"/>
    <cellStyle name="Normal 5 17 9 3 5" xfId="37766" xr:uid="{00000000-0005-0000-0000-000086930000}"/>
    <cellStyle name="Normal 5 17 9 3 6" xfId="37767" xr:uid="{00000000-0005-0000-0000-000087930000}"/>
    <cellStyle name="Normal 5 17 9 3 7" xfId="37768" xr:uid="{00000000-0005-0000-0000-000088930000}"/>
    <cellStyle name="Normal 5 17 9 3 8" xfId="37769" xr:uid="{00000000-0005-0000-0000-000089930000}"/>
    <cellStyle name="Normal 5 17 9 3 9" xfId="37770" xr:uid="{00000000-0005-0000-0000-00008A930000}"/>
    <cellStyle name="Normal 5 17 9 4" xfId="37771" xr:uid="{00000000-0005-0000-0000-00008B930000}"/>
    <cellStyle name="Normal 5 17 9 4 10" xfId="37772" xr:uid="{00000000-0005-0000-0000-00008C930000}"/>
    <cellStyle name="Normal 5 17 9 4 2" xfId="37773" xr:uid="{00000000-0005-0000-0000-00008D930000}"/>
    <cellStyle name="Normal 5 17 9 4 3" xfId="37774" xr:uid="{00000000-0005-0000-0000-00008E930000}"/>
    <cellStyle name="Normal 5 17 9 4 4" xfId="37775" xr:uid="{00000000-0005-0000-0000-00008F930000}"/>
    <cellStyle name="Normal 5 17 9 4 5" xfId="37776" xr:uid="{00000000-0005-0000-0000-000090930000}"/>
    <cellStyle name="Normal 5 17 9 4 6" xfId="37777" xr:uid="{00000000-0005-0000-0000-000091930000}"/>
    <cellStyle name="Normal 5 17 9 4 7" xfId="37778" xr:uid="{00000000-0005-0000-0000-000092930000}"/>
    <cellStyle name="Normal 5 17 9 4 8" xfId="37779" xr:uid="{00000000-0005-0000-0000-000093930000}"/>
    <cellStyle name="Normal 5 17 9 4 9" xfId="37780" xr:uid="{00000000-0005-0000-0000-000094930000}"/>
    <cellStyle name="Normal 5 17 9 5" xfId="37781" xr:uid="{00000000-0005-0000-0000-000095930000}"/>
    <cellStyle name="Normal 5 17 9 5 10" xfId="37782" xr:uid="{00000000-0005-0000-0000-000096930000}"/>
    <cellStyle name="Normal 5 17 9 5 2" xfId="37783" xr:uid="{00000000-0005-0000-0000-000097930000}"/>
    <cellStyle name="Normal 5 17 9 5 3" xfId="37784" xr:uid="{00000000-0005-0000-0000-000098930000}"/>
    <cellStyle name="Normal 5 17 9 5 4" xfId="37785" xr:uid="{00000000-0005-0000-0000-000099930000}"/>
    <cellStyle name="Normal 5 17 9 5 5" xfId="37786" xr:uid="{00000000-0005-0000-0000-00009A930000}"/>
    <cellStyle name="Normal 5 17 9 5 6" xfId="37787" xr:uid="{00000000-0005-0000-0000-00009B930000}"/>
    <cellStyle name="Normal 5 17 9 5 7" xfId="37788" xr:uid="{00000000-0005-0000-0000-00009C930000}"/>
    <cellStyle name="Normal 5 17 9 5 8" xfId="37789" xr:uid="{00000000-0005-0000-0000-00009D930000}"/>
    <cellStyle name="Normal 5 17 9 5 9" xfId="37790" xr:uid="{00000000-0005-0000-0000-00009E930000}"/>
    <cellStyle name="Normal 5 17 9 6" xfId="37791" xr:uid="{00000000-0005-0000-0000-00009F930000}"/>
    <cellStyle name="Normal 5 17 9 7" xfId="37792" xr:uid="{00000000-0005-0000-0000-0000A0930000}"/>
    <cellStyle name="Normal 5 17 9 8" xfId="37793" xr:uid="{00000000-0005-0000-0000-0000A1930000}"/>
    <cellStyle name="Normal 5 17 9 9" xfId="37794" xr:uid="{00000000-0005-0000-0000-0000A2930000}"/>
    <cellStyle name="Normal 5 18" xfId="37795" xr:uid="{00000000-0005-0000-0000-0000A3930000}"/>
    <cellStyle name="Normal 5 18 2" xfId="37796" xr:uid="{00000000-0005-0000-0000-0000A4930000}"/>
    <cellStyle name="Normal 5 18 2 2" xfId="37797" xr:uid="{00000000-0005-0000-0000-0000A5930000}"/>
    <cellStyle name="Normal 5 18 3" xfId="37798" xr:uid="{00000000-0005-0000-0000-0000A6930000}"/>
    <cellStyle name="Normal 5 18 4" xfId="37799" xr:uid="{00000000-0005-0000-0000-0000A7930000}"/>
    <cellStyle name="Normal 5 19" xfId="37800" xr:uid="{00000000-0005-0000-0000-0000A8930000}"/>
    <cellStyle name="Normal 5 19 2" xfId="37801" xr:uid="{00000000-0005-0000-0000-0000A9930000}"/>
    <cellStyle name="Normal 5 19 2 2" xfId="37802" xr:uid="{00000000-0005-0000-0000-0000AA930000}"/>
    <cellStyle name="Normal 5 19 3" xfId="37803" xr:uid="{00000000-0005-0000-0000-0000AB930000}"/>
    <cellStyle name="Normal 5 19 4" xfId="37804" xr:uid="{00000000-0005-0000-0000-0000AC930000}"/>
    <cellStyle name="Normal 5 2" xfId="439" xr:uid="{00000000-0005-0000-0000-0000B7010000}"/>
    <cellStyle name="Normal 5 2 10" xfId="37806" xr:uid="{00000000-0005-0000-0000-0000AE930000}"/>
    <cellStyle name="Normal 5 2 11" xfId="37807" xr:uid="{00000000-0005-0000-0000-0000AF930000}"/>
    <cellStyle name="Normal 5 2 12" xfId="37808" xr:uid="{00000000-0005-0000-0000-0000B0930000}"/>
    <cellStyle name="Normal 5 2 13" xfId="37809" xr:uid="{00000000-0005-0000-0000-0000B1930000}"/>
    <cellStyle name="Normal 5 2 14" xfId="37810" xr:uid="{00000000-0005-0000-0000-0000B2930000}"/>
    <cellStyle name="Normal 5 2 15" xfId="37811" xr:uid="{00000000-0005-0000-0000-0000B3930000}"/>
    <cellStyle name="Normal 5 2 16" xfId="37812" xr:uid="{00000000-0005-0000-0000-0000B4930000}"/>
    <cellStyle name="Normal 5 2 17" xfId="37813" xr:uid="{00000000-0005-0000-0000-0000B5930000}"/>
    <cellStyle name="Normal 5 2 18" xfId="37814" xr:uid="{00000000-0005-0000-0000-0000B6930000}"/>
    <cellStyle name="Normal 5 2 19" xfId="37815" xr:uid="{00000000-0005-0000-0000-0000B7930000}"/>
    <cellStyle name="Normal 5 2 2" xfId="37816" xr:uid="{00000000-0005-0000-0000-0000B8930000}"/>
    <cellStyle name="Normal 5 2 2 2" xfId="37817" xr:uid="{00000000-0005-0000-0000-0000B9930000}"/>
    <cellStyle name="Normal 5 2 2 2 2" xfId="37818" xr:uid="{00000000-0005-0000-0000-0000BA930000}"/>
    <cellStyle name="Normal 5 2 20" xfId="37819" xr:uid="{00000000-0005-0000-0000-0000BB930000}"/>
    <cellStyle name="Normal 5 2 21" xfId="37820" xr:uid="{00000000-0005-0000-0000-0000BC930000}"/>
    <cellStyle name="Normal 5 2 22" xfId="37821" xr:uid="{00000000-0005-0000-0000-0000BD930000}"/>
    <cellStyle name="Normal 5 2 23" xfId="37822" xr:uid="{00000000-0005-0000-0000-0000BE930000}"/>
    <cellStyle name="Normal 5 2 24" xfId="37823" xr:uid="{00000000-0005-0000-0000-0000BF930000}"/>
    <cellStyle name="Normal 5 2 25" xfId="37824" xr:uid="{00000000-0005-0000-0000-0000C0930000}"/>
    <cellStyle name="Normal 5 2 26" xfId="37825" xr:uid="{00000000-0005-0000-0000-0000C1930000}"/>
    <cellStyle name="Normal 5 2 27" xfId="37826" xr:uid="{00000000-0005-0000-0000-0000C2930000}"/>
    <cellStyle name="Normal 5 2 28" xfId="37827" xr:uid="{00000000-0005-0000-0000-0000C3930000}"/>
    <cellStyle name="Normal 5 2 29" xfId="37828" xr:uid="{00000000-0005-0000-0000-0000C4930000}"/>
    <cellStyle name="Normal 5 2 3" xfId="37829" xr:uid="{00000000-0005-0000-0000-0000C5930000}"/>
    <cellStyle name="Normal 5 2 30" xfId="37830" xr:uid="{00000000-0005-0000-0000-0000C6930000}"/>
    <cellStyle name="Normal 5 2 31" xfId="37831" xr:uid="{00000000-0005-0000-0000-0000C7930000}"/>
    <cellStyle name="Normal 5 2 32" xfId="37832" xr:uid="{00000000-0005-0000-0000-0000C8930000}"/>
    <cellStyle name="Normal 5 2 33" xfId="37833" xr:uid="{00000000-0005-0000-0000-0000C9930000}"/>
    <cellStyle name="Normal 5 2 34" xfId="37834" xr:uid="{00000000-0005-0000-0000-0000CA930000}"/>
    <cellStyle name="Normal 5 2 35" xfId="37835" xr:uid="{00000000-0005-0000-0000-0000CB930000}"/>
    <cellStyle name="Normal 5 2 36" xfId="37836" xr:uid="{00000000-0005-0000-0000-0000CC930000}"/>
    <cellStyle name="Normal 5 2 37" xfId="37837" xr:uid="{00000000-0005-0000-0000-0000CD930000}"/>
    <cellStyle name="Normal 5 2 38" xfId="37838" xr:uid="{00000000-0005-0000-0000-0000CE930000}"/>
    <cellStyle name="Normal 5 2 39" xfId="37839" xr:uid="{00000000-0005-0000-0000-0000CF930000}"/>
    <cellStyle name="Normal 5 2 4" xfId="37840" xr:uid="{00000000-0005-0000-0000-0000D0930000}"/>
    <cellStyle name="Normal 5 2 40" xfId="37841" xr:uid="{00000000-0005-0000-0000-0000D1930000}"/>
    <cellStyle name="Normal 5 2 41" xfId="37842" xr:uid="{00000000-0005-0000-0000-0000D2930000}"/>
    <cellStyle name="Normal 5 2 42" xfId="37843" xr:uid="{00000000-0005-0000-0000-0000D3930000}"/>
    <cellStyle name="Normal 5 2 43" xfId="37844" xr:uid="{00000000-0005-0000-0000-0000D4930000}"/>
    <cellStyle name="Normal 5 2 44" xfId="37845" xr:uid="{00000000-0005-0000-0000-0000D5930000}"/>
    <cellStyle name="Normal 5 2 45" xfId="37846" xr:uid="{00000000-0005-0000-0000-0000D6930000}"/>
    <cellStyle name="Normal 5 2 46" xfId="37847" xr:uid="{00000000-0005-0000-0000-0000D7930000}"/>
    <cellStyle name="Normal 5 2 47" xfId="37848" xr:uid="{00000000-0005-0000-0000-0000D8930000}"/>
    <cellStyle name="Normal 5 2 48" xfId="37849" xr:uid="{00000000-0005-0000-0000-0000D9930000}"/>
    <cellStyle name="Normal 5 2 49" xfId="37850" xr:uid="{00000000-0005-0000-0000-0000DA930000}"/>
    <cellStyle name="Normal 5 2 5" xfId="37851" xr:uid="{00000000-0005-0000-0000-0000DB930000}"/>
    <cellStyle name="Normal 5 2 50" xfId="37852" xr:uid="{00000000-0005-0000-0000-0000DC930000}"/>
    <cellStyle name="Normal 5 2 51" xfId="37853" xr:uid="{00000000-0005-0000-0000-0000DD930000}"/>
    <cellStyle name="Normal 5 2 52" xfId="37854" xr:uid="{00000000-0005-0000-0000-0000DE930000}"/>
    <cellStyle name="Normal 5 2 53" xfId="37855" xr:uid="{00000000-0005-0000-0000-0000DF930000}"/>
    <cellStyle name="Normal 5 2 54" xfId="37856" xr:uid="{00000000-0005-0000-0000-0000E0930000}"/>
    <cellStyle name="Normal 5 2 55" xfId="37857" xr:uid="{00000000-0005-0000-0000-0000E1930000}"/>
    <cellStyle name="Normal 5 2 56" xfId="37858" xr:uid="{00000000-0005-0000-0000-0000E2930000}"/>
    <cellStyle name="Normal 5 2 57" xfId="37859" xr:uid="{00000000-0005-0000-0000-0000E3930000}"/>
    <cellStyle name="Normal 5 2 58" xfId="37860" xr:uid="{00000000-0005-0000-0000-0000E4930000}"/>
    <cellStyle name="Normal 5 2 59" xfId="37861" xr:uid="{00000000-0005-0000-0000-0000E5930000}"/>
    <cellStyle name="Normal 5 2 6" xfId="37862" xr:uid="{00000000-0005-0000-0000-0000E6930000}"/>
    <cellStyle name="Normal 5 2 60" xfId="37863" xr:uid="{00000000-0005-0000-0000-0000E7930000}"/>
    <cellStyle name="Normal 5 2 61" xfId="37864" xr:uid="{00000000-0005-0000-0000-0000E8930000}"/>
    <cellStyle name="Normal 5 2 62" xfId="37865" xr:uid="{00000000-0005-0000-0000-0000E9930000}"/>
    <cellStyle name="Normal 5 2 63" xfId="37866" xr:uid="{00000000-0005-0000-0000-0000EA930000}"/>
    <cellStyle name="Normal 5 2 64" xfId="37867" xr:uid="{00000000-0005-0000-0000-0000EB930000}"/>
    <cellStyle name="Normal 5 2 65" xfId="37868" xr:uid="{00000000-0005-0000-0000-0000EC930000}"/>
    <cellStyle name="Normal 5 2 66" xfId="37869" xr:uid="{00000000-0005-0000-0000-0000ED930000}"/>
    <cellStyle name="Normal 5 2 67" xfId="37870" xr:uid="{00000000-0005-0000-0000-0000EE930000}"/>
    <cellStyle name="Normal 5 2 68" xfId="37871" xr:uid="{00000000-0005-0000-0000-0000EF930000}"/>
    <cellStyle name="Normal 5 2 69" xfId="37872" xr:uid="{00000000-0005-0000-0000-0000F0930000}"/>
    <cellStyle name="Normal 5 2 7" xfId="37873" xr:uid="{00000000-0005-0000-0000-0000F1930000}"/>
    <cellStyle name="Normal 5 2 70" xfId="37874" xr:uid="{00000000-0005-0000-0000-0000F2930000}"/>
    <cellStyle name="Normal 5 2 71" xfId="37875" xr:uid="{00000000-0005-0000-0000-0000F3930000}"/>
    <cellStyle name="Normal 5 2 72" xfId="37876" xr:uid="{00000000-0005-0000-0000-0000F4930000}"/>
    <cellStyle name="Normal 5 2 73" xfId="37877" xr:uid="{00000000-0005-0000-0000-0000F5930000}"/>
    <cellStyle name="Normal 5 2 74" xfId="37878" xr:uid="{00000000-0005-0000-0000-0000F6930000}"/>
    <cellStyle name="Normal 5 2 75" xfId="37879" xr:uid="{00000000-0005-0000-0000-0000F7930000}"/>
    <cellStyle name="Normal 5 2 76" xfId="37880" xr:uid="{00000000-0005-0000-0000-0000F8930000}"/>
    <cellStyle name="Normal 5 2 77" xfId="37881" xr:uid="{00000000-0005-0000-0000-0000F9930000}"/>
    <cellStyle name="Normal 5 2 78" xfId="37882" xr:uid="{00000000-0005-0000-0000-0000FA930000}"/>
    <cellStyle name="Normal 5 2 79" xfId="37883" xr:uid="{00000000-0005-0000-0000-0000FB930000}"/>
    <cellStyle name="Normal 5 2 8" xfId="37884" xr:uid="{00000000-0005-0000-0000-0000FC930000}"/>
    <cellStyle name="Normal 5 2 80" xfId="37885" xr:uid="{00000000-0005-0000-0000-0000FD930000}"/>
    <cellStyle name="Normal 5 2 81" xfId="37886" xr:uid="{00000000-0005-0000-0000-0000FE930000}"/>
    <cellStyle name="Normal 5 2 82" xfId="37887" xr:uid="{00000000-0005-0000-0000-0000FF930000}"/>
    <cellStyle name="Normal 5 2 83" xfId="37805" xr:uid="{00000000-0005-0000-0000-0000AD930000}"/>
    <cellStyle name="Normal 5 2 9" xfId="37888" xr:uid="{00000000-0005-0000-0000-000000940000}"/>
    <cellStyle name="Normal 5 2_Enlaces" xfId="37889" xr:uid="{00000000-0005-0000-0000-000001940000}"/>
    <cellStyle name="Normal 5 20" xfId="37890" xr:uid="{00000000-0005-0000-0000-000002940000}"/>
    <cellStyle name="Normal 5 20 2" xfId="37891" xr:uid="{00000000-0005-0000-0000-000003940000}"/>
    <cellStyle name="Normal 5 20 2 2" xfId="37892" xr:uid="{00000000-0005-0000-0000-000004940000}"/>
    <cellStyle name="Normal 5 20 3" xfId="37893" xr:uid="{00000000-0005-0000-0000-000005940000}"/>
    <cellStyle name="Normal 5 20 4" xfId="37894" xr:uid="{00000000-0005-0000-0000-000006940000}"/>
    <cellStyle name="Normal 5 21" xfId="37895" xr:uid="{00000000-0005-0000-0000-000007940000}"/>
    <cellStyle name="Normal 5 21 2" xfId="37896" xr:uid="{00000000-0005-0000-0000-000008940000}"/>
    <cellStyle name="Normal 5 21 2 2" xfId="37897" xr:uid="{00000000-0005-0000-0000-000009940000}"/>
    <cellStyle name="Normal 5 21 3" xfId="37898" xr:uid="{00000000-0005-0000-0000-00000A940000}"/>
    <cellStyle name="Normal 5 21 4" xfId="37899" xr:uid="{00000000-0005-0000-0000-00000B940000}"/>
    <cellStyle name="Normal 5 22" xfId="37900" xr:uid="{00000000-0005-0000-0000-00000C940000}"/>
    <cellStyle name="Normal 5 22 2" xfId="37901" xr:uid="{00000000-0005-0000-0000-00000D940000}"/>
    <cellStyle name="Normal 5 22 3" xfId="37902" xr:uid="{00000000-0005-0000-0000-00000E940000}"/>
    <cellStyle name="Normal 5 23" xfId="37903" xr:uid="{00000000-0005-0000-0000-00000F940000}"/>
    <cellStyle name="Normal 5 24" xfId="37904" xr:uid="{00000000-0005-0000-0000-000010940000}"/>
    <cellStyle name="Normal 5 25" xfId="37905" xr:uid="{00000000-0005-0000-0000-000011940000}"/>
    <cellStyle name="Normal 5 26" xfId="37906" xr:uid="{00000000-0005-0000-0000-000012940000}"/>
    <cellStyle name="Normal 5 27" xfId="37907" xr:uid="{00000000-0005-0000-0000-000013940000}"/>
    <cellStyle name="Normal 5 28" xfId="37908" xr:uid="{00000000-0005-0000-0000-000014940000}"/>
    <cellStyle name="Normal 5 29" xfId="37909" xr:uid="{00000000-0005-0000-0000-000015940000}"/>
    <cellStyle name="Normal 5 3" xfId="549" xr:uid="{00000000-0005-0000-0000-000025020000}"/>
    <cellStyle name="Normal 5 3 10" xfId="37911" xr:uid="{00000000-0005-0000-0000-000017940000}"/>
    <cellStyle name="Normal 5 3 11" xfId="37912" xr:uid="{00000000-0005-0000-0000-000018940000}"/>
    <cellStyle name="Normal 5 3 12" xfId="37913" xr:uid="{00000000-0005-0000-0000-000019940000}"/>
    <cellStyle name="Normal 5 3 13" xfId="37910" xr:uid="{00000000-0005-0000-0000-000016940000}"/>
    <cellStyle name="Normal 5 3 2" xfId="37914" xr:uid="{00000000-0005-0000-0000-00001A940000}"/>
    <cellStyle name="Normal 5 3 3" xfId="37915" xr:uid="{00000000-0005-0000-0000-00001B940000}"/>
    <cellStyle name="Normal 5 3 4" xfId="37916" xr:uid="{00000000-0005-0000-0000-00001C940000}"/>
    <cellStyle name="Normal 5 3 4 2" xfId="37917" xr:uid="{00000000-0005-0000-0000-00001D940000}"/>
    <cellStyle name="Normal 5 3 4 2 2" xfId="37918" xr:uid="{00000000-0005-0000-0000-00001E940000}"/>
    <cellStyle name="Normal 5 3 4 3" xfId="37919" xr:uid="{00000000-0005-0000-0000-00001F940000}"/>
    <cellStyle name="Normal 5 3 5" xfId="37920" xr:uid="{00000000-0005-0000-0000-000020940000}"/>
    <cellStyle name="Normal 5 3 6" xfId="37921" xr:uid="{00000000-0005-0000-0000-000021940000}"/>
    <cellStyle name="Normal 5 3 7" xfId="37922" xr:uid="{00000000-0005-0000-0000-000022940000}"/>
    <cellStyle name="Normal 5 3 7 2" xfId="37923" xr:uid="{00000000-0005-0000-0000-000023940000}"/>
    <cellStyle name="Normal 5 3 8" xfId="37924" xr:uid="{00000000-0005-0000-0000-000024940000}"/>
    <cellStyle name="Normal 5 3 9" xfId="37925" xr:uid="{00000000-0005-0000-0000-000025940000}"/>
    <cellStyle name="Normal 5 3_Implem" xfId="37926" xr:uid="{00000000-0005-0000-0000-000026940000}"/>
    <cellStyle name="Normal 5 30" xfId="37927" xr:uid="{00000000-0005-0000-0000-000027940000}"/>
    <cellStyle name="Normal 5 31" xfId="37928" xr:uid="{00000000-0005-0000-0000-000028940000}"/>
    <cellStyle name="Normal 5 32" xfId="37929" xr:uid="{00000000-0005-0000-0000-000029940000}"/>
    <cellStyle name="Normal 5 33" xfId="37930" xr:uid="{00000000-0005-0000-0000-00002A940000}"/>
    <cellStyle name="Normal 5 34" xfId="37931" xr:uid="{00000000-0005-0000-0000-00002B940000}"/>
    <cellStyle name="Normal 5 35" xfId="37932" xr:uid="{00000000-0005-0000-0000-00002C940000}"/>
    <cellStyle name="Normal 5 36" xfId="37933" xr:uid="{00000000-0005-0000-0000-00002D940000}"/>
    <cellStyle name="Normal 5 37" xfId="37934" xr:uid="{00000000-0005-0000-0000-00002E940000}"/>
    <cellStyle name="Normal 5 38" xfId="37935" xr:uid="{00000000-0005-0000-0000-00002F940000}"/>
    <cellStyle name="Normal 5 39" xfId="37936" xr:uid="{00000000-0005-0000-0000-000030940000}"/>
    <cellStyle name="Normal 5 4" xfId="37937" xr:uid="{00000000-0005-0000-0000-000031940000}"/>
    <cellStyle name="Normal 5 4 2" xfId="37938" xr:uid="{00000000-0005-0000-0000-000032940000}"/>
    <cellStyle name="Normal 5 4 2 2" xfId="37939" xr:uid="{00000000-0005-0000-0000-000033940000}"/>
    <cellStyle name="Normal 5 4 3" xfId="37940" xr:uid="{00000000-0005-0000-0000-000034940000}"/>
    <cellStyle name="Normal 5 4 4" xfId="37941" xr:uid="{00000000-0005-0000-0000-000035940000}"/>
    <cellStyle name="Normal 5 40" xfId="37942" xr:uid="{00000000-0005-0000-0000-000036940000}"/>
    <cellStyle name="Normal 5 41" xfId="37943" xr:uid="{00000000-0005-0000-0000-000037940000}"/>
    <cellStyle name="Normal 5 42" xfId="37944" xr:uid="{00000000-0005-0000-0000-000038940000}"/>
    <cellStyle name="Normal 5 43" xfId="37945" xr:uid="{00000000-0005-0000-0000-000039940000}"/>
    <cellStyle name="Normal 5 44" xfId="37946" xr:uid="{00000000-0005-0000-0000-00003A940000}"/>
    <cellStyle name="Normal 5 45" xfId="37947" xr:uid="{00000000-0005-0000-0000-00003B940000}"/>
    <cellStyle name="Normal 5 46" xfId="37948" xr:uid="{00000000-0005-0000-0000-00003C940000}"/>
    <cellStyle name="Normal 5 47" xfId="37949" xr:uid="{00000000-0005-0000-0000-00003D940000}"/>
    <cellStyle name="Normal 5 48" xfId="37950" xr:uid="{00000000-0005-0000-0000-00003E940000}"/>
    <cellStyle name="Normal 5 49" xfId="37951" xr:uid="{00000000-0005-0000-0000-00003F940000}"/>
    <cellStyle name="Normal 5 5" xfId="37952" xr:uid="{00000000-0005-0000-0000-000040940000}"/>
    <cellStyle name="Normal 5 5 2" xfId="37953" xr:uid="{00000000-0005-0000-0000-000041940000}"/>
    <cellStyle name="Normal 5 5 2 2" xfId="37954" xr:uid="{00000000-0005-0000-0000-000042940000}"/>
    <cellStyle name="Normal 5 5 3" xfId="37955" xr:uid="{00000000-0005-0000-0000-000043940000}"/>
    <cellStyle name="Normal 5 5 4" xfId="37956" xr:uid="{00000000-0005-0000-0000-000044940000}"/>
    <cellStyle name="Normal 5 50" xfId="37957" xr:uid="{00000000-0005-0000-0000-000045940000}"/>
    <cellStyle name="Normal 5 51" xfId="37958" xr:uid="{00000000-0005-0000-0000-000046940000}"/>
    <cellStyle name="Normal 5 52" xfId="37959" xr:uid="{00000000-0005-0000-0000-000047940000}"/>
    <cellStyle name="Normal 5 53" xfId="37960" xr:uid="{00000000-0005-0000-0000-000048940000}"/>
    <cellStyle name="Normal 5 54" xfId="37961" xr:uid="{00000000-0005-0000-0000-000049940000}"/>
    <cellStyle name="Normal 5 55" xfId="37962" xr:uid="{00000000-0005-0000-0000-00004A940000}"/>
    <cellStyle name="Normal 5 56" xfId="37963" xr:uid="{00000000-0005-0000-0000-00004B940000}"/>
    <cellStyle name="Normal 5 57" xfId="37964" xr:uid="{00000000-0005-0000-0000-00004C940000}"/>
    <cellStyle name="Normal 5 58" xfId="37965" xr:uid="{00000000-0005-0000-0000-00004D940000}"/>
    <cellStyle name="Normal 5 59" xfId="37966" xr:uid="{00000000-0005-0000-0000-00004E940000}"/>
    <cellStyle name="Normal 5 6" xfId="37967" xr:uid="{00000000-0005-0000-0000-00004F940000}"/>
    <cellStyle name="Normal 5 6 2" xfId="37968" xr:uid="{00000000-0005-0000-0000-000050940000}"/>
    <cellStyle name="Normal 5 6 2 2" xfId="37969" xr:uid="{00000000-0005-0000-0000-000051940000}"/>
    <cellStyle name="Normal 5 6 3" xfId="37970" xr:uid="{00000000-0005-0000-0000-000052940000}"/>
    <cellStyle name="Normal 5 6 4" xfId="37971" xr:uid="{00000000-0005-0000-0000-000053940000}"/>
    <cellStyle name="Normal 5 60" xfId="37972" xr:uid="{00000000-0005-0000-0000-000054940000}"/>
    <cellStyle name="Normal 5 7" xfId="37973" xr:uid="{00000000-0005-0000-0000-000055940000}"/>
    <cellStyle name="Normal 5 7 2" xfId="37974" xr:uid="{00000000-0005-0000-0000-000056940000}"/>
    <cellStyle name="Normal 5 7 2 2" xfId="37975" xr:uid="{00000000-0005-0000-0000-000057940000}"/>
    <cellStyle name="Normal 5 7 3" xfId="37976" xr:uid="{00000000-0005-0000-0000-000058940000}"/>
    <cellStyle name="Normal 5 7 4" xfId="37977" xr:uid="{00000000-0005-0000-0000-000059940000}"/>
    <cellStyle name="Normal 5 8" xfId="37978" xr:uid="{00000000-0005-0000-0000-00005A940000}"/>
    <cellStyle name="Normal 5 8 2" xfId="37979" xr:uid="{00000000-0005-0000-0000-00005B940000}"/>
    <cellStyle name="Normal 5 8 2 2" xfId="37980" xr:uid="{00000000-0005-0000-0000-00005C940000}"/>
    <cellStyle name="Normal 5 8 3" xfId="37981" xr:uid="{00000000-0005-0000-0000-00005D940000}"/>
    <cellStyle name="Normal 5 8 4" xfId="37982" xr:uid="{00000000-0005-0000-0000-00005E940000}"/>
    <cellStyle name="Normal 5 9" xfId="37983" xr:uid="{00000000-0005-0000-0000-00005F940000}"/>
    <cellStyle name="Normal 5 9 2" xfId="37984" xr:uid="{00000000-0005-0000-0000-000060940000}"/>
    <cellStyle name="Normal 5 9 2 2" xfId="37985" xr:uid="{00000000-0005-0000-0000-000061940000}"/>
    <cellStyle name="Normal 5 9 3" xfId="37986" xr:uid="{00000000-0005-0000-0000-000062940000}"/>
    <cellStyle name="Normal 5 9 4" xfId="37987" xr:uid="{00000000-0005-0000-0000-000063940000}"/>
    <cellStyle name="Normal 50" xfId="37988" xr:uid="{00000000-0005-0000-0000-000064940000}"/>
    <cellStyle name="Normal 50 10" xfId="37989" xr:uid="{00000000-0005-0000-0000-000065940000}"/>
    <cellStyle name="Normal 50 11" xfId="37990" xr:uid="{00000000-0005-0000-0000-000066940000}"/>
    <cellStyle name="Normal 50 12" xfId="37991" xr:uid="{00000000-0005-0000-0000-000067940000}"/>
    <cellStyle name="Normal 50 13" xfId="37992" xr:uid="{00000000-0005-0000-0000-000068940000}"/>
    <cellStyle name="Normal 50 14" xfId="37993" xr:uid="{00000000-0005-0000-0000-000069940000}"/>
    <cellStyle name="Normal 50 15" xfId="37994" xr:uid="{00000000-0005-0000-0000-00006A940000}"/>
    <cellStyle name="Normal 50 16" xfId="37995" xr:uid="{00000000-0005-0000-0000-00006B940000}"/>
    <cellStyle name="Normal 50 17" xfId="37996" xr:uid="{00000000-0005-0000-0000-00006C940000}"/>
    <cellStyle name="Normal 50 18" xfId="37997" xr:uid="{00000000-0005-0000-0000-00006D940000}"/>
    <cellStyle name="Normal 50 19" xfId="37998" xr:uid="{00000000-0005-0000-0000-00006E940000}"/>
    <cellStyle name="Normal 50 2" xfId="37999" xr:uid="{00000000-0005-0000-0000-00006F940000}"/>
    <cellStyle name="Normal 50 2 2" xfId="38000" xr:uid="{00000000-0005-0000-0000-000070940000}"/>
    <cellStyle name="Normal 50 20" xfId="38001" xr:uid="{00000000-0005-0000-0000-000071940000}"/>
    <cellStyle name="Normal 50 21" xfId="38002" xr:uid="{00000000-0005-0000-0000-000072940000}"/>
    <cellStyle name="Normal 50 22" xfId="38003" xr:uid="{00000000-0005-0000-0000-000073940000}"/>
    <cellStyle name="Normal 50 23" xfId="38004" xr:uid="{00000000-0005-0000-0000-000074940000}"/>
    <cellStyle name="Normal 50 24" xfId="38005" xr:uid="{00000000-0005-0000-0000-000075940000}"/>
    <cellStyle name="Normal 50 25" xfId="38006" xr:uid="{00000000-0005-0000-0000-000076940000}"/>
    <cellStyle name="Normal 50 26" xfId="38007" xr:uid="{00000000-0005-0000-0000-000077940000}"/>
    <cellStyle name="Normal 50 3" xfId="38008" xr:uid="{00000000-0005-0000-0000-000078940000}"/>
    <cellStyle name="Normal 50 3 2" xfId="38009" xr:uid="{00000000-0005-0000-0000-000079940000}"/>
    <cellStyle name="Normal 50 4" xfId="38010" xr:uid="{00000000-0005-0000-0000-00007A940000}"/>
    <cellStyle name="Normal 50 4 2" xfId="38011" xr:uid="{00000000-0005-0000-0000-00007B940000}"/>
    <cellStyle name="Normal 50 5" xfId="38012" xr:uid="{00000000-0005-0000-0000-00007C940000}"/>
    <cellStyle name="Normal 50 5 2" xfId="38013" xr:uid="{00000000-0005-0000-0000-00007D940000}"/>
    <cellStyle name="Normal 50 6" xfId="38014" xr:uid="{00000000-0005-0000-0000-00007E940000}"/>
    <cellStyle name="Normal 50 7" xfId="38015" xr:uid="{00000000-0005-0000-0000-00007F940000}"/>
    <cellStyle name="Normal 50 8" xfId="38016" xr:uid="{00000000-0005-0000-0000-000080940000}"/>
    <cellStyle name="Normal 50 9" xfId="38017" xr:uid="{00000000-0005-0000-0000-000081940000}"/>
    <cellStyle name="Normal 51" xfId="38018" xr:uid="{00000000-0005-0000-0000-000082940000}"/>
    <cellStyle name="Normal 52" xfId="38019" xr:uid="{00000000-0005-0000-0000-000083940000}"/>
    <cellStyle name="Normal 53" xfId="38020" xr:uid="{00000000-0005-0000-0000-000084940000}"/>
    <cellStyle name="Normal 54" xfId="38021" xr:uid="{00000000-0005-0000-0000-000085940000}"/>
    <cellStyle name="Normal 55" xfId="38022" xr:uid="{00000000-0005-0000-0000-000086940000}"/>
    <cellStyle name="Normal 56" xfId="38023" xr:uid="{00000000-0005-0000-0000-000087940000}"/>
    <cellStyle name="Normal 57" xfId="38024" xr:uid="{00000000-0005-0000-0000-000088940000}"/>
    <cellStyle name="Normal 58" xfId="38025" xr:uid="{00000000-0005-0000-0000-000089940000}"/>
    <cellStyle name="Normal 59" xfId="38026" xr:uid="{00000000-0005-0000-0000-00008A940000}"/>
    <cellStyle name="Normal 6" xfId="440" xr:uid="{00000000-0005-0000-0000-0000B8010000}"/>
    <cellStyle name="Normal 6 10" xfId="38027" xr:uid="{00000000-0005-0000-0000-00008B940000}"/>
    <cellStyle name="Normal 6 11" xfId="38028" xr:uid="{00000000-0005-0000-0000-00008C940000}"/>
    <cellStyle name="Normal 6 12" xfId="38029" xr:uid="{00000000-0005-0000-0000-00008D940000}"/>
    <cellStyle name="Normal 6 13" xfId="38030" xr:uid="{00000000-0005-0000-0000-00008E940000}"/>
    <cellStyle name="Normal 6 14" xfId="38031" xr:uid="{00000000-0005-0000-0000-00008F940000}"/>
    <cellStyle name="Normal 6 15" xfId="38032" xr:uid="{00000000-0005-0000-0000-000090940000}"/>
    <cellStyle name="Normal 6 16" xfId="38033" xr:uid="{00000000-0005-0000-0000-000091940000}"/>
    <cellStyle name="Normal 6 17" xfId="38034" xr:uid="{00000000-0005-0000-0000-000092940000}"/>
    <cellStyle name="Normal 6 18" xfId="38035" xr:uid="{00000000-0005-0000-0000-000093940000}"/>
    <cellStyle name="Normal 6 19" xfId="38036" xr:uid="{00000000-0005-0000-0000-000094940000}"/>
    <cellStyle name="Normal 6 2" xfId="38037" xr:uid="{00000000-0005-0000-0000-000095940000}"/>
    <cellStyle name="Normal 6 2 10" xfId="38038" xr:uid="{00000000-0005-0000-0000-000096940000}"/>
    <cellStyle name="Normal 6 2 11" xfId="38039" xr:uid="{00000000-0005-0000-0000-000097940000}"/>
    <cellStyle name="Normal 6 2 12" xfId="38040" xr:uid="{00000000-0005-0000-0000-000098940000}"/>
    <cellStyle name="Normal 6 2 13" xfId="38041" xr:uid="{00000000-0005-0000-0000-000099940000}"/>
    <cellStyle name="Normal 6 2 14" xfId="38042" xr:uid="{00000000-0005-0000-0000-00009A940000}"/>
    <cellStyle name="Normal 6 2 15" xfId="38043" xr:uid="{00000000-0005-0000-0000-00009B940000}"/>
    <cellStyle name="Normal 6 2 16" xfId="38044" xr:uid="{00000000-0005-0000-0000-00009C940000}"/>
    <cellStyle name="Normal 6 2 17" xfId="38045" xr:uid="{00000000-0005-0000-0000-00009D940000}"/>
    <cellStyle name="Normal 6 2 18" xfId="38046" xr:uid="{00000000-0005-0000-0000-00009E940000}"/>
    <cellStyle name="Normal 6 2 19" xfId="38047" xr:uid="{00000000-0005-0000-0000-00009F940000}"/>
    <cellStyle name="Normal 6 2 2" xfId="38048" xr:uid="{00000000-0005-0000-0000-0000A0940000}"/>
    <cellStyle name="Normal 6 2 20" xfId="38049" xr:uid="{00000000-0005-0000-0000-0000A1940000}"/>
    <cellStyle name="Normal 6 2 21" xfId="38050" xr:uid="{00000000-0005-0000-0000-0000A2940000}"/>
    <cellStyle name="Normal 6 2 22" xfId="38051" xr:uid="{00000000-0005-0000-0000-0000A3940000}"/>
    <cellStyle name="Normal 6 2 23" xfId="38052" xr:uid="{00000000-0005-0000-0000-0000A4940000}"/>
    <cellStyle name="Normal 6 2 24" xfId="38053" xr:uid="{00000000-0005-0000-0000-0000A5940000}"/>
    <cellStyle name="Normal 6 2 25" xfId="38054" xr:uid="{00000000-0005-0000-0000-0000A6940000}"/>
    <cellStyle name="Normal 6 2 26" xfId="38055" xr:uid="{00000000-0005-0000-0000-0000A7940000}"/>
    <cellStyle name="Normal 6 2 27" xfId="38056" xr:uid="{00000000-0005-0000-0000-0000A8940000}"/>
    <cellStyle name="Normal 6 2 28" xfId="38057" xr:uid="{00000000-0005-0000-0000-0000A9940000}"/>
    <cellStyle name="Normal 6 2 29" xfId="38058" xr:uid="{00000000-0005-0000-0000-0000AA940000}"/>
    <cellStyle name="Normal 6 2 3" xfId="38059" xr:uid="{00000000-0005-0000-0000-0000AB940000}"/>
    <cellStyle name="Normal 6 2 30" xfId="38060" xr:uid="{00000000-0005-0000-0000-0000AC940000}"/>
    <cellStyle name="Normal 6 2 31" xfId="38061" xr:uid="{00000000-0005-0000-0000-0000AD940000}"/>
    <cellStyle name="Normal 6 2 32" xfId="38062" xr:uid="{00000000-0005-0000-0000-0000AE940000}"/>
    <cellStyle name="Normal 6 2 33" xfId="38063" xr:uid="{00000000-0005-0000-0000-0000AF940000}"/>
    <cellStyle name="Normal 6 2 34" xfId="38064" xr:uid="{00000000-0005-0000-0000-0000B0940000}"/>
    <cellStyle name="Normal 6 2 35" xfId="38065" xr:uid="{00000000-0005-0000-0000-0000B1940000}"/>
    <cellStyle name="Normal 6 2 36" xfId="38066" xr:uid="{00000000-0005-0000-0000-0000B2940000}"/>
    <cellStyle name="Normal 6 2 37" xfId="38067" xr:uid="{00000000-0005-0000-0000-0000B3940000}"/>
    <cellStyle name="Normal 6 2 38" xfId="38068" xr:uid="{00000000-0005-0000-0000-0000B4940000}"/>
    <cellStyle name="Normal 6 2 39" xfId="38069" xr:uid="{00000000-0005-0000-0000-0000B5940000}"/>
    <cellStyle name="Normal 6 2 4" xfId="38070" xr:uid="{00000000-0005-0000-0000-0000B6940000}"/>
    <cellStyle name="Normal 6 2 40" xfId="38071" xr:uid="{00000000-0005-0000-0000-0000B7940000}"/>
    <cellStyle name="Normal 6 2 41" xfId="38072" xr:uid="{00000000-0005-0000-0000-0000B8940000}"/>
    <cellStyle name="Normal 6 2 42" xfId="38073" xr:uid="{00000000-0005-0000-0000-0000B9940000}"/>
    <cellStyle name="Normal 6 2 43" xfId="38074" xr:uid="{00000000-0005-0000-0000-0000BA940000}"/>
    <cellStyle name="Normal 6 2 44" xfId="38075" xr:uid="{00000000-0005-0000-0000-0000BB940000}"/>
    <cellStyle name="Normal 6 2 45" xfId="38076" xr:uid="{00000000-0005-0000-0000-0000BC940000}"/>
    <cellStyle name="Normal 6 2 46" xfId="38077" xr:uid="{00000000-0005-0000-0000-0000BD940000}"/>
    <cellStyle name="Normal 6 2 47" xfId="38078" xr:uid="{00000000-0005-0000-0000-0000BE940000}"/>
    <cellStyle name="Normal 6 2 48" xfId="38079" xr:uid="{00000000-0005-0000-0000-0000BF940000}"/>
    <cellStyle name="Normal 6 2 49" xfId="38080" xr:uid="{00000000-0005-0000-0000-0000C0940000}"/>
    <cellStyle name="Normal 6 2 5" xfId="38081" xr:uid="{00000000-0005-0000-0000-0000C1940000}"/>
    <cellStyle name="Normal 6 2 50" xfId="38082" xr:uid="{00000000-0005-0000-0000-0000C2940000}"/>
    <cellStyle name="Normal 6 2 51" xfId="38083" xr:uid="{00000000-0005-0000-0000-0000C3940000}"/>
    <cellStyle name="Normal 6 2 52" xfId="38084" xr:uid="{00000000-0005-0000-0000-0000C4940000}"/>
    <cellStyle name="Normal 6 2 53" xfId="38085" xr:uid="{00000000-0005-0000-0000-0000C5940000}"/>
    <cellStyle name="Normal 6 2 54" xfId="38086" xr:uid="{00000000-0005-0000-0000-0000C6940000}"/>
    <cellStyle name="Normal 6 2 55" xfId="38087" xr:uid="{00000000-0005-0000-0000-0000C7940000}"/>
    <cellStyle name="Normal 6 2 56" xfId="38088" xr:uid="{00000000-0005-0000-0000-0000C8940000}"/>
    <cellStyle name="Normal 6 2 57" xfId="38089" xr:uid="{00000000-0005-0000-0000-0000C9940000}"/>
    <cellStyle name="Normal 6 2 58" xfId="38090" xr:uid="{00000000-0005-0000-0000-0000CA940000}"/>
    <cellStyle name="Normal 6 2 59" xfId="38091" xr:uid="{00000000-0005-0000-0000-0000CB940000}"/>
    <cellStyle name="Normal 6 2 6" xfId="38092" xr:uid="{00000000-0005-0000-0000-0000CC940000}"/>
    <cellStyle name="Normal 6 2 60" xfId="38093" xr:uid="{00000000-0005-0000-0000-0000CD940000}"/>
    <cellStyle name="Normal 6 2 61" xfId="38094" xr:uid="{00000000-0005-0000-0000-0000CE940000}"/>
    <cellStyle name="Normal 6 2 62" xfId="38095" xr:uid="{00000000-0005-0000-0000-0000CF940000}"/>
    <cellStyle name="Normal 6 2 63" xfId="38096" xr:uid="{00000000-0005-0000-0000-0000D0940000}"/>
    <cellStyle name="Normal 6 2 64" xfId="38097" xr:uid="{00000000-0005-0000-0000-0000D1940000}"/>
    <cellStyle name="Normal 6 2 65" xfId="38098" xr:uid="{00000000-0005-0000-0000-0000D2940000}"/>
    <cellStyle name="Normal 6 2 66" xfId="38099" xr:uid="{00000000-0005-0000-0000-0000D3940000}"/>
    <cellStyle name="Normal 6 2 67" xfId="38100" xr:uid="{00000000-0005-0000-0000-0000D4940000}"/>
    <cellStyle name="Normal 6 2 68" xfId="38101" xr:uid="{00000000-0005-0000-0000-0000D5940000}"/>
    <cellStyle name="Normal 6 2 69" xfId="38102" xr:uid="{00000000-0005-0000-0000-0000D6940000}"/>
    <cellStyle name="Normal 6 2 7" xfId="38103" xr:uid="{00000000-0005-0000-0000-0000D7940000}"/>
    <cellStyle name="Normal 6 2 70" xfId="38104" xr:uid="{00000000-0005-0000-0000-0000D8940000}"/>
    <cellStyle name="Normal 6 2 71" xfId="38105" xr:uid="{00000000-0005-0000-0000-0000D9940000}"/>
    <cellStyle name="Normal 6 2 72" xfId="38106" xr:uid="{00000000-0005-0000-0000-0000DA940000}"/>
    <cellStyle name="Normal 6 2 73" xfId="38107" xr:uid="{00000000-0005-0000-0000-0000DB940000}"/>
    <cellStyle name="Normal 6 2 74" xfId="38108" xr:uid="{00000000-0005-0000-0000-0000DC940000}"/>
    <cellStyle name="Normal 6 2 75" xfId="38109" xr:uid="{00000000-0005-0000-0000-0000DD940000}"/>
    <cellStyle name="Normal 6 2 76" xfId="38110" xr:uid="{00000000-0005-0000-0000-0000DE940000}"/>
    <cellStyle name="Normal 6 2 77" xfId="38111" xr:uid="{00000000-0005-0000-0000-0000DF940000}"/>
    <cellStyle name="Normal 6 2 78" xfId="38112" xr:uid="{00000000-0005-0000-0000-0000E0940000}"/>
    <cellStyle name="Normal 6 2 79" xfId="38113" xr:uid="{00000000-0005-0000-0000-0000E1940000}"/>
    <cellStyle name="Normal 6 2 8" xfId="38114" xr:uid="{00000000-0005-0000-0000-0000E2940000}"/>
    <cellStyle name="Normal 6 2 80" xfId="38115" xr:uid="{00000000-0005-0000-0000-0000E3940000}"/>
    <cellStyle name="Normal 6 2 81" xfId="38116" xr:uid="{00000000-0005-0000-0000-0000E4940000}"/>
    <cellStyle name="Normal 6 2 82" xfId="38117" xr:uid="{00000000-0005-0000-0000-0000E5940000}"/>
    <cellStyle name="Normal 6 2 83" xfId="38118" xr:uid="{00000000-0005-0000-0000-0000E6940000}"/>
    <cellStyle name="Normal 6 2 84" xfId="38119" xr:uid="{00000000-0005-0000-0000-0000E7940000}"/>
    <cellStyle name="Normal 6 2 85" xfId="38120" xr:uid="{00000000-0005-0000-0000-0000E8940000}"/>
    <cellStyle name="Normal 6 2 86" xfId="38121" xr:uid="{00000000-0005-0000-0000-0000E9940000}"/>
    <cellStyle name="Normal 6 2 9" xfId="38122" xr:uid="{00000000-0005-0000-0000-0000EA940000}"/>
    <cellStyle name="Normal 6 2_Xa Parametrización de Usuarios" xfId="38123" xr:uid="{00000000-0005-0000-0000-0000EB940000}"/>
    <cellStyle name="Normal 6 20" xfId="38124" xr:uid="{00000000-0005-0000-0000-0000EC940000}"/>
    <cellStyle name="Normal 6 21" xfId="38125" xr:uid="{00000000-0005-0000-0000-0000ED940000}"/>
    <cellStyle name="Normal 6 22" xfId="38126" xr:uid="{00000000-0005-0000-0000-0000EE940000}"/>
    <cellStyle name="Normal 6 23" xfId="38127" xr:uid="{00000000-0005-0000-0000-0000EF940000}"/>
    <cellStyle name="Normal 6 24" xfId="38128" xr:uid="{00000000-0005-0000-0000-0000F0940000}"/>
    <cellStyle name="Normal 6 25" xfId="38129" xr:uid="{00000000-0005-0000-0000-0000F1940000}"/>
    <cellStyle name="Normal 6 26" xfId="38130" xr:uid="{00000000-0005-0000-0000-0000F2940000}"/>
    <cellStyle name="Normal 6 27" xfId="38131" xr:uid="{00000000-0005-0000-0000-0000F3940000}"/>
    <cellStyle name="Normal 6 28" xfId="38132" xr:uid="{00000000-0005-0000-0000-0000F4940000}"/>
    <cellStyle name="Normal 6 29" xfId="38133" xr:uid="{00000000-0005-0000-0000-0000F5940000}"/>
    <cellStyle name="Normal 6 3" xfId="38134" xr:uid="{00000000-0005-0000-0000-0000F6940000}"/>
    <cellStyle name="Normal 6 3 10" xfId="38135" xr:uid="{00000000-0005-0000-0000-0000F7940000}"/>
    <cellStyle name="Normal 6 3 11" xfId="38136" xr:uid="{00000000-0005-0000-0000-0000F8940000}"/>
    <cellStyle name="Normal 6 3 12" xfId="38137" xr:uid="{00000000-0005-0000-0000-0000F9940000}"/>
    <cellStyle name="Normal 6 3 2" xfId="38138" xr:uid="{00000000-0005-0000-0000-0000FA940000}"/>
    <cellStyle name="Normal 6 3 3" xfId="38139" xr:uid="{00000000-0005-0000-0000-0000FB940000}"/>
    <cellStyle name="Normal 6 3 4" xfId="38140" xr:uid="{00000000-0005-0000-0000-0000FC940000}"/>
    <cellStyle name="Normal 6 3 5" xfId="38141" xr:uid="{00000000-0005-0000-0000-0000FD940000}"/>
    <cellStyle name="Normal 6 3 6" xfId="38142" xr:uid="{00000000-0005-0000-0000-0000FE940000}"/>
    <cellStyle name="Normal 6 3 7" xfId="38143" xr:uid="{00000000-0005-0000-0000-0000FF940000}"/>
    <cellStyle name="Normal 6 3 8" xfId="38144" xr:uid="{00000000-0005-0000-0000-000000950000}"/>
    <cellStyle name="Normal 6 3 9" xfId="38145" xr:uid="{00000000-0005-0000-0000-000001950000}"/>
    <cellStyle name="Normal 6 3_Xa Parametrización de Usuarios" xfId="38146" xr:uid="{00000000-0005-0000-0000-000002950000}"/>
    <cellStyle name="Normal 6 30" xfId="39521" xr:uid="{00000000-0005-0000-0000-0000619A0000}"/>
    <cellStyle name="Normal 6 4" xfId="38147" xr:uid="{00000000-0005-0000-0000-000003950000}"/>
    <cellStyle name="Normal 6 5" xfId="38148" xr:uid="{00000000-0005-0000-0000-000004950000}"/>
    <cellStyle name="Normal 6 6" xfId="38149" xr:uid="{00000000-0005-0000-0000-000005950000}"/>
    <cellStyle name="Normal 6 7" xfId="38150" xr:uid="{00000000-0005-0000-0000-000006950000}"/>
    <cellStyle name="Normal 6 8" xfId="38151" xr:uid="{00000000-0005-0000-0000-000007950000}"/>
    <cellStyle name="Normal 6 9" xfId="38152" xr:uid="{00000000-0005-0000-0000-000008950000}"/>
    <cellStyle name="Normal 60" xfId="38153" xr:uid="{00000000-0005-0000-0000-000009950000}"/>
    <cellStyle name="Normal 61" xfId="38154" xr:uid="{00000000-0005-0000-0000-00000A950000}"/>
    <cellStyle name="Normal 61 2" xfId="38155" xr:uid="{00000000-0005-0000-0000-00000B950000}"/>
    <cellStyle name="Normal 61 2 2" xfId="38156" xr:uid="{00000000-0005-0000-0000-00000C950000}"/>
    <cellStyle name="Normal 61 2 3" xfId="38157" xr:uid="{00000000-0005-0000-0000-00000D950000}"/>
    <cellStyle name="Normal 61 3" xfId="38158" xr:uid="{00000000-0005-0000-0000-00000E950000}"/>
    <cellStyle name="Normal 62" xfId="38159" xr:uid="{00000000-0005-0000-0000-00000F950000}"/>
    <cellStyle name="Normal 62 2" xfId="38160" xr:uid="{00000000-0005-0000-0000-000010950000}"/>
    <cellStyle name="Normal 62 3" xfId="38161" xr:uid="{00000000-0005-0000-0000-000011950000}"/>
    <cellStyle name="Normal 62 4" xfId="39522" xr:uid="{00000000-0005-0000-0000-0000629A0000}"/>
    <cellStyle name="Normal 63" xfId="38162" xr:uid="{00000000-0005-0000-0000-000012950000}"/>
    <cellStyle name="Normal 63 2" xfId="38163" xr:uid="{00000000-0005-0000-0000-000013950000}"/>
    <cellStyle name="Normal 63 3" xfId="38164" xr:uid="{00000000-0005-0000-0000-000014950000}"/>
    <cellStyle name="Normal 63 4" xfId="38165" xr:uid="{00000000-0005-0000-0000-000015950000}"/>
    <cellStyle name="Normal 63 5" xfId="39523" xr:uid="{00000000-0005-0000-0000-0000639A0000}"/>
    <cellStyle name="Normal 64" xfId="38166" xr:uid="{00000000-0005-0000-0000-000016950000}"/>
    <cellStyle name="Normal 64 2" xfId="38167" xr:uid="{00000000-0005-0000-0000-000017950000}"/>
    <cellStyle name="Normal 64 3" xfId="38168" xr:uid="{00000000-0005-0000-0000-000018950000}"/>
    <cellStyle name="Normal 64 4" xfId="38169" xr:uid="{00000000-0005-0000-0000-000019950000}"/>
    <cellStyle name="Normal 64 5" xfId="39524" xr:uid="{00000000-0005-0000-0000-0000649A0000}"/>
    <cellStyle name="Normal 65" xfId="38170" xr:uid="{00000000-0005-0000-0000-00001A950000}"/>
    <cellStyle name="Normal 65 2" xfId="38171" xr:uid="{00000000-0005-0000-0000-00001B950000}"/>
    <cellStyle name="Normal 65 3" xfId="38172" xr:uid="{00000000-0005-0000-0000-00001C950000}"/>
    <cellStyle name="Normal 66" xfId="38173" xr:uid="{00000000-0005-0000-0000-00001D950000}"/>
    <cellStyle name="Normal 66 2" xfId="38174" xr:uid="{00000000-0005-0000-0000-00001E950000}"/>
    <cellStyle name="Normal 66 3" xfId="38175" xr:uid="{00000000-0005-0000-0000-00001F950000}"/>
    <cellStyle name="Normal 66 4" xfId="39525" xr:uid="{00000000-0005-0000-0000-0000659A0000}"/>
    <cellStyle name="Normal 67" xfId="38176" xr:uid="{00000000-0005-0000-0000-000020950000}"/>
    <cellStyle name="Normal 67 2" xfId="38177" xr:uid="{00000000-0005-0000-0000-000021950000}"/>
    <cellStyle name="Normal 67 3" xfId="39526" xr:uid="{00000000-0005-0000-0000-0000669A0000}"/>
    <cellStyle name="Normal 68" xfId="38178" xr:uid="{00000000-0005-0000-0000-000022950000}"/>
    <cellStyle name="Normal 68 2" xfId="38179" xr:uid="{00000000-0005-0000-0000-000023950000}"/>
    <cellStyle name="Normal 68 3" xfId="39527" xr:uid="{00000000-0005-0000-0000-0000679A0000}"/>
    <cellStyle name="Normal 69" xfId="38180" xr:uid="{00000000-0005-0000-0000-000024950000}"/>
    <cellStyle name="Normal 69 2" xfId="38181" xr:uid="{00000000-0005-0000-0000-000025950000}"/>
    <cellStyle name="Normal 69 3" xfId="38182" xr:uid="{00000000-0005-0000-0000-000026950000}"/>
    <cellStyle name="Normal 69 4" xfId="39528" xr:uid="{00000000-0005-0000-0000-0000689A0000}"/>
    <cellStyle name="Normal 7" xfId="441" xr:uid="{00000000-0005-0000-0000-0000B9010000}"/>
    <cellStyle name="Normal 7 10" xfId="38183" xr:uid="{00000000-0005-0000-0000-000027950000}"/>
    <cellStyle name="Normal 7 11" xfId="38184" xr:uid="{00000000-0005-0000-0000-000028950000}"/>
    <cellStyle name="Normal 7 12" xfId="38185" xr:uid="{00000000-0005-0000-0000-000029950000}"/>
    <cellStyle name="Normal 7 13" xfId="38186" xr:uid="{00000000-0005-0000-0000-00002A950000}"/>
    <cellStyle name="Normal 7 14" xfId="38187" xr:uid="{00000000-0005-0000-0000-00002B950000}"/>
    <cellStyle name="Normal 7 15" xfId="38188" xr:uid="{00000000-0005-0000-0000-00002C950000}"/>
    <cellStyle name="Normal 7 16" xfId="38189" xr:uid="{00000000-0005-0000-0000-00002D950000}"/>
    <cellStyle name="Normal 7 17" xfId="38190" xr:uid="{00000000-0005-0000-0000-00002E950000}"/>
    <cellStyle name="Normal 7 18" xfId="38191" xr:uid="{00000000-0005-0000-0000-00002F950000}"/>
    <cellStyle name="Normal 7 19" xfId="38192" xr:uid="{00000000-0005-0000-0000-000030950000}"/>
    <cellStyle name="Normal 7 2" xfId="442" xr:uid="{00000000-0005-0000-0000-0000BA010000}"/>
    <cellStyle name="Normal 7 2 10" xfId="38193" xr:uid="{00000000-0005-0000-0000-000031950000}"/>
    <cellStyle name="Normal 7 2 11" xfId="38194" xr:uid="{00000000-0005-0000-0000-000032950000}"/>
    <cellStyle name="Normal 7 2 12" xfId="38195" xr:uid="{00000000-0005-0000-0000-000033950000}"/>
    <cellStyle name="Normal 7 2 13" xfId="38196" xr:uid="{00000000-0005-0000-0000-000034950000}"/>
    <cellStyle name="Normal 7 2 14" xfId="38197" xr:uid="{00000000-0005-0000-0000-000035950000}"/>
    <cellStyle name="Normal 7 2 15" xfId="38198" xr:uid="{00000000-0005-0000-0000-000036950000}"/>
    <cellStyle name="Normal 7 2 16" xfId="38199" xr:uid="{00000000-0005-0000-0000-000037950000}"/>
    <cellStyle name="Normal 7 2 17" xfId="38200" xr:uid="{00000000-0005-0000-0000-000038950000}"/>
    <cellStyle name="Normal 7 2 18" xfId="38201" xr:uid="{00000000-0005-0000-0000-000039950000}"/>
    <cellStyle name="Normal 7 2 19" xfId="38202" xr:uid="{00000000-0005-0000-0000-00003A950000}"/>
    <cellStyle name="Normal 7 2 2" xfId="38203" xr:uid="{00000000-0005-0000-0000-00003B950000}"/>
    <cellStyle name="Normal 7 2 2 2" xfId="38204" xr:uid="{00000000-0005-0000-0000-00003C950000}"/>
    <cellStyle name="Normal 7 2 2 2 2" xfId="38205" xr:uid="{00000000-0005-0000-0000-00003D950000}"/>
    <cellStyle name="Normal 7 2 20" xfId="38206" xr:uid="{00000000-0005-0000-0000-00003E950000}"/>
    <cellStyle name="Normal 7 2 21" xfId="38207" xr:uid="{00000000-0005-0000-0000-00003F950000}"/>
    <cellStyle name="Normal 7 2 22" xfId="38208" xr:uid="{00000000-0005-0000-0000-000040950000}"/>
    <cellStyle name="Normal 7 2 23" xfId="38209" xr:uid="{00000000-0005-0000-0000-000041950000}"/>
    <cellStyle name="Normal 7 2 24" xfId="38210" xr:uid="{00000000-0005-0000-0000-000042950000}"/>
    <cellStyle name="Normal 7 2 25" xfId="38211" xr:uid="{00000000-0005-0000-0000-000043950000}"/>
    <cellStyle name="Normal 7 2 26" xfId="38212" xr:uid="{00000000-0005-0000-0000-000044950000}"/>
    <cellStyle name="Normal 7 2 27" xfId="38213" xr:uid="{00000000-0005-0000-0000-000045950000}"/>
    <cellStyle name="Normal 7 2 28" xfId="38214" xr:uid="{00000000-0005-0000-0000-000046950000}"/>
    <cellStyle name="Normal 7 2 29" xfId="38215" xr:uid="{00000000-0005-0000-0000-000047950000}"/>
    <cellStyle name="Normal 7 2 3" xfId="38216" xr:uid="{00000000-0005-0000-0000-000048950000}"/>
    <cellStyle name="Normal 7 2 30" xfId="38217" xr:uid="{00000000-0005-0000-0000-000049950000}"/>
    <cellStyle name="Normal 7 2 31" xfId="38218" xr:uid="{00000000-0005-0000-0000-00004A950000}"/>
    <cellStyle name="Normal 7 2 32" xfId="38219" xr:uid="{00000000-0005-0000-0000-00004B950000}"/>
    <cellStyle name="Normal 7 2 33" xfId="38220" xr:uid="{00000000-0005-0000-0000-00004C950000}"/>
    <cellStyle name="Normal 7 2 34" xfId="38221" xr:uid="{00000000-0005-0000-0000-00004D950000}"/>
    <cellStyle name="Normal 7 2 35" xfId="38222" xr:uid="{00000000-0005-0000-0000-00004E950000}"/>
    <cellStyle name="Normal 7 2 36" xfId="38223" xr:uid="{00000000-0005-0000-0000-00004F950000}"/>
    <cellStyle name="Normal 7 2 37" xfId="38224" xr:uid="{00000000-0005-0000-0000-000050950000}"/>
    <cellStyle name="Normal 7 2 38" xfId="38225" xr:uid="{00000000-0005-0000-0000-000051950000}"/>
    <cellStyle name="Normal 7 2 39" xfId="38226" xr:uid="{00000000-0005-0000-0000-000052950000}"/>
    <cellStyle name="Normal 7 2 4" xfId="38227" xr:uid="{00000000-0005-0000-0000-000053950000}"/>
    <cellStyle name="Normal 7 2 40" xfId="38228" xr:uid="{00000000-0005-0000-0000-000054950000}"/>
    <cellStyle name="Normal 7 2 41" xfId="38229" xr:uid="{00000000-0005-0000-0000-000055950000}"/>
    <cellStyle name="Normal 7 2 42" xfId="38230" xr:uid="{00000000-0005-0000-0000-000056950000}"/>
    <cellStyle name="Normal 7 2 43" xfId="38231" xr:uid="{00000000-0005-0000-0000-000057950000}"/>
    <cellStyle name="Normal 7 2 44" xfId="38232" xr:uid="{00000000-0005-0000-0000-000058950000}"/>
    <cellStyle name="Normal 7 2 45" xfId="38233" xr:uid="{00000000-0005-0000-0000-000059950000}"/>
    <cellStyle name="Normal 7 2 46" xfId="38234" xr:uid="{00000000-0005-0000-0000-00005A950000}"/>
    <cellStyle name="Normal 7 2 47" xfId="38235" xr:uid="{00000000-0005-0000-0000-00005B950000}"/>
    <cellStyle name="Normal 7 2 48" xfId="38236" xr:uid="{00000000-0005-0000-0000-00005C950000}"/>
    <cellStyle name="Normal 7 2 49" xfId="38237" xr:uid="{00000000-0005-0000-0000-00005D950000}"/>
    <cellStyle name="Normal 7 2 5" xfId="38238" xr:uid="{00000000-0005-0000-0000-00005E950000}"/>
    <cellStyle name="Normal 7 2 50" xfId="38239" xr:uid="{00000000-0005-0000-0000-00005F950000}"/>
    <cellStyle name="Normal 7 2 51" xfId="38240" xr:uid="{00000000-0005-0000-0000-000060950000}"/>
    <cellStyle name="Normal 7 2 52" xfId="38241" xr:uid="{00000000-0005-0000-0000-000061950000}"/>
    <cellStyle name="Normal 7 2 53" xfId="38242" xr:uid="{00000000-0005-0000-0000-000062950000}"/>
    <cellStyle name="Normal 7 2 54" xfId="38243" xr:uid="{00000000-0005-0000-0000-000063950000}"/>
    <cellStyle name="Normal 7 2 55" xfId="38244" xr:uid="{00000000-0005-0000-0000-000064950000}"/>
    <cellStyle name="Normal 7 2 56" xfId="38245" xr:uid="{00000000-0005-0000-0000-000065950000}"/>
    <cellStyle name="Normal 7 2 57" xfId="38246" xr:uid="{00000000-0005-0000-0000-000066950000}"/>
    <cellStyle name="Normal 7 2 58" xfId="38247" xr:uid="{00000000-0005-0000-0000-000067950000}"/>
    <cellStyle name="Normal 7 2 59" xfId="38248" xr:uid="{00000000-0005-0000-0000-000068950000}"/>
    <cellStyle name="Normal 7 2 6" xfId="38249" xr:uid="{00000000-0005-0000-0000-000069950000}"/>
    <cellStyle name="Normal 7 2 60" xfId="38250" xr:uid="{00000000-0005-0000-0000-00006A950000}"/>
    <cellStyle name="Normal 7 2 61" xfId="38251" xr:uid="{00000000-0005-0000-0000-00006B950000}"/>
    <cellStyle name="Normal 7 2 62" xfId="38252" xr:uid="{00000000-0005-0000-0000-00006C950000}"/>
    <cellStyle name="Normal 7 2 63" xfId="38253" xr:uid="{00000000-0005-0000-0000-00006D950000}"/>
    <cellStyle name="Normal 7 2 64" xfId="38254" xr:uid="{00000000-0005-0000-0000-00006E950000}"/>
    <cellStyle name="Normal 7 2 65" xfId="38255" xr:uid="{00000000-0005-0000-0000-00006F950000}"/>
    <cellStyle name="Normal 7 2 66" xfId="38256" xr:uid="{00000000-0005-0000-0000-000070950000}"/>
    <cellStyle name="Normal 7 2 67" xfId="38257" xr:uid="{00000000-0005-0000-0000-000071950000}"/>
    <cellStyle name="Normal 7 2 68" xfId="38258" xr:uid="{00000000-0005-0000-0000-000072950000}"/>
    <cellStyle name="Normal 7 2 69" xfId="38259" xr:uid="{00000000-0005-0000-0000-000073950000}"/>
    <cellStyle name="Normal 7 2 7" xfId="38260" xr:uid="{00000000-0005-0000-0000-000074950000}"/>
    <cellStyle name="Normal 7 2 70" xfId="38261" xr:uid="{00000000-0005-0000-0000-000075950000}"/>
    <cellStyle name="Normal 7 2 71" xfId="38262" xr:uid="{00000000-0005-0000-0000-000076950000}"/>
    <cellStyle name="Normal 7 2 72" xfId="38263" xr:uid="{00000000-0005-0000-0000-000077950000}"/>
    <cellStyle name="Normal 7 2 73" xfId="38264" xr:uid="{00000000-0005-0000-0000-000078950000}"/>
    <cellStyle name="Normal 7 2 74" xfId="38265" xr:uid="{00000000-0005-0000-0000-000079950000}"/>
    <cellStyle name="Normal 7 2 75" xfId="38266" xr:uid="{00000000-0005-0000-0000-00007A950000}"/>
    <cellStyle name="Normal 7 2 76" xfId="38267" xr:uid="{00000000-0005-0000-0000-00007B950000}"/>
    <cellStyle name="Normal 7 2 77" xfId="38268" xr:uid="{00000000-0005-0000-0000-00007C950000}"/>
    <cellStyle name="Normal 7 2 78" xfId="38269" xr:uid="{00000000-0005-0000-0000-00007D950000}"/>
    <cellStyle name="Normal 7 2 79" xfId="38270" xr:uid="{00000000-0005-0000-0000-00007E950000}"/>
    <cellStyle name="Normal 7 2 8" xfId="38271" xr:uid="{00000000-0005-0000-0000-00007F950000}"/>
    <cellStyle name="Normal 7 2 80" xfId="38272" xr:uid="{00000000-0005-0000-0000-000080950000}"/>
    <cellStyle name="Normal 7 2 81" xfId="38273" xr:uid="{00000000-0005-0000-0000-000081950000}"/>
    <cellStyle name="Normal 7 2 9" xfId="38274" xr:uid="{00000000-0005-0000-0000-000082950000}"/>
    <cellStyle name="Normal 7 2_Enlaces" xfId="38275" xr:uid="{00000000-0005-0000-0000-000083950000}"/>
    <cellStyle name="Normal 7 20" xfId="38276" xr:uid="{00000000-0005-0000-0000-000084950000}"/>
    <cellStyle name="Normal 7 21" xfId="38277" xr:uid="{00000000-0005-0000-0000-000085950000}"/>
    <cellStyle name="Normal 7 22" xfId="38278" xr:uid="{00000000-0005-0000-0000-000086950000}"/>
    <cellStyle name="Normal 7 23" xfId="38279" xr:uid="{00000000-0005-0000-0000-000087950000}"/>
    <cellStyle name="Normal 7 24" xfId="38280" xr:uid="{00000000-0005-0000-0000-000088950000}"/>
    <cellStyle name="Normal 7 25" xfId="38281" xr:uid="{00000000-0005-0000-0000-000089950000}"/>
    <cellStyle name="Normal 7 26" xfId="38282" xr:uid="{00000000-0005-0000-0000-00008A950000}"/>
    <cellStyle name="Normal 7 27" xfId="38283" xr:uid="{00000000-0005-0000-0000-00008B950000}"/>
    <cellStyle name="Normal 7 28" xfId="38284" xr:uid="{00000000-0005-0000-0000-00008C950000}"/>
    <cellStyle name="Normal 7 29" xfId="38285" xr:uid="{00000000-0005-0000-0000-00008D950000}"/>
    <cellStyle name="Normal 7 3" xfId="38286" xr:uid="{00000000-0005-0000-0000-00008E950000}"/>
    <cellStyle name="Normal 7 3 2" xfId="38287" xr:uid="{00000000-0005-0000-0000-00008F950000}"/>
    <cellStyle name="Normal 7 3 3" xfId="38288" xr:uid="{00000000-0005-0000-0000-000090950000}"/>
    <cellStyle name="Normal 7 3 4" xfId="38289" xr:uid="{00000000-0005-0000-0000-000091950000}"/>
    <cellStyle name="Normal 7 3 4 2" xfId="38290" xr:uid="{00000000-0005-0000-0000-000092950000}"/>
    <cellStyle name="Normal 7 3 4 2 2" xfId="38291" xr:uid="{00000000-0005-0000-0000-000093950000}"/>
    <cellStyle name="Normal 7 3 4 3" xfId="38292" xr:uid="{00000000-0005-0000-0000-000094950000}"/>
    <cellStyle name="Normal 7 3 5" xfId="38293" xr:uid="{00000000-0005-0000-0000-000095950000}"/>
    <cellStyle name="Normal 7 3 6" xfId="38294" xr:uid="{00000000-0005-0000-0000-000096950000}"/>
    <cellStyle name="Normal 7 3 7" xfId="38295" xr:uid="{00000000-0005-0000-0000-000097950000}"/>
    <cellStyle name="Normal 7 3 7 2" xfId="38296" xr:uid="{00000000-0005-0000-0000-000098950000}"/>
    <cellStyle name="Normal 7 3_Implem" xfId="38297" xr:uid="{00000000-0005-0000-0000-000099950000}"/>
    <cellStyle name="Normal 7 30" xfId="38298" xr:uid="{00000000-0005-0000-0000-00009A950000}"/>
    <cellStyle name="Normal 7 30 2" xfId="38299" xr:uid="{00000000-0005-0000-0000-00009B950000}"/>
    <cellStyle name="Normal 7 31" xfId="38300" xr:uid="{00000000-0005-0000-0000-00009C950000}"/>
    <cellStyle name="Normal 7 32" xfId="38301" xr:uid="{00000000-0005-0000-0000-00009D950000}"/>
    <cellStyle name="Normal 7 33" xfId="38302" xr:uid="{00000000-0005-0000-0000-00009E950000}"/>
    <cellStyle name="Normal 7 34" xfId="38303" xr:uid="{00000000-0005-0000-0000-00009F950000}"/>
    <cellStyle name="Normal 7 35" xfId="38304" xr:uid="{00000000-0005-0000-0000-0000A0950000}"/>
    <cellStyle name="Normal 7 36" xfId="38305" xr:uid="{00000000-0005-0000-0000-0000A1950000}"/>
    <cellStyle name="Normal 7 37" xfId="38306" xr:uid="{00000000-0005-0000-0000-0000A2950000}"/>
    <cellStyle name="Normal 7 38" xfId="38307" xr:uid="{00000000-0005-0000-0000-0000A3950000}"/>
    <cellStyle name="Normal 7 39" xfId="38308" xr:uid="{00000000-0005-0000-0000-0000A4950000}"/>
    <cellStyle name="Normal 7 4" xfId="443" xr:uid="{00000000-0005-0000-0000-0000BB010000}"/>
    <cellStyle name="Normal 7 4 2" xfId="38309" xr:uid="{00000000-0005-0000-0000-0000A5950000}"/>
    <cellStyle name="Normal 7 40" xfId="38310" xr:uid="{00000000-0005-0000-0000-0000A6950000}"/>
    <cellStyle name="Normal 7 41" xfId="38311" xr:uid="{00000000-0005-0000-0000-0000A7950000}"/>
    <cellStyle name="Normal 7 42" xfId="38312" xr:uid="{00000000-0005-0000-0000-0000A8950000}"/>
    <cellStyle name="Normal 7 43" xfId="38313" xr:uid="{00000000-0005-0000-0000-0000A9950000}"/>
    <cellStyle name="Normal 7 44" xfId="38314" xr:uid="{00000000-0005-0000-0000-0000AA950000}"/>
    <cellStyle name="Normal 7 45" xfId="38315" xr:uid="{00000000-0005-0000-0000-0000AB950000}"/>
    <cellStyle name="Normal 7 46" xfId="38316" xr:uid="{00000000-0005-0000-0000-0000AC950000}"/>
    <cellStyle name="Normal 7 5" xfId="38317" xr:uid="{00000000-0005-0000-0000-0000AD950000}"/>
    <cellStyle name="Normal 7 6" xfId="38318" xr:uid="{00000000-0005-0000-0000-0000AE950000}"/>
    <cellStyle name="Normal 7 7" xfId="38319" xr:uid="{00000000-0005-0000-0000-0000AF950000}"/>
    <cellStyle name="Normal 7 8" xfId="38320" xr:uid="{00000000-0005-0000-0000-0000B0950000}"/>
    <cellStyle name="Normal 7 9" xfId="38321" xr:uid="{00000000-0005-0000-0000-0000B1950000}"/>
    <cellStyle name="Normal 70" xfId="38322" xr:uid="{00000000-0005-0000-0000-0000B2950000}"/>
    <cellStyle name="Normal 70 2" xfId="38323" xr:uid="{00000000-0005-0000-0000-0000B3950000}"/>
    <cellStyle name="Normal 71" xfId="38324" xr:uid="{00000000-0005-0000-0000-0000B4950000}"/>
    <cellStyle name="Normal 71 2" xfId="38325" xr:uid="{00000000-0005-0000-0000-0000B5950000}"/>
    <cellStyle name="Normal 72" xfId="38326" xr:uid="{00000000-0005-0000-0000-0000B6950000}"/>
    <cellStyle name="Normal 72 2" xfId="38327" xr:uid="{00000000-0005-0000-0000-0000B7950000}"/>
    <cellStyle name="Normal 72 3" xfId="38328" xr:uid="{00000000-0005-0000-0000-0000B8950000}"/>
    <cellStyle name="Normal 72 4" xfId="39529" xr:uid="{00000000-0005-0000-0000-0000699A0000}"/>
    <cellStyle name="Normal 73" xfId="38329" xr:uid="{00000000-0005-0000-0000-0000B9950000}"/>
    <cellStyle name="Normal 73 2" xfId="38330" xr:uid="{00000000-0005-0000-0000-0000BA950000}"/>
    <cellStyle name="Normal 74" xfId="38331" xr:uid="{00000000-0005-0000-0000-0000BB950000}"/>
    <cellStyle name="Normal 74 2" xfId="38332" xr:uid="{00000000-0005-0000-0000-0000BC950000}"/>
    <cellStyle name="Normal 75" xfId="38333" xr:uid="{00000000-0005-0000-0000-0000BD950000}"/>
    <cellStyle name="Normal 75 2" xfId="38334" xr:uid="{00000000-0005-0000-0000-0000BE950000}"/>
    <cellStyle name="Normal 75 3" xfId="38335" xr:uid="{00000000-0005-0000-0000-0000BF950000}"/>
    <cellStyle name="Normal 75 4" xfId="39530" xr:uid="{00000000-0005-0000-0000-00006A9A0000}"/>
    <cellStyle name="Normal 76" xfId="38336" xr:uid="{00000000-0005-0000-0000-0000C0950000}"/>
    <cellStyle name="Normal 76 2" xfId="38337" xr:uid="{00000000-0005-0000-0000-0000C1950000}"/>
    <cellStyle name="Normal 76 3" xfId="38338" xr:uid="{00000000-0005-0000-0000-0000C2950000}"/>
    <cellStyle name="Normal 76 4" xfId="39531" xr:uid="{00000000-0005-0000-0000-00006B9A0000}"/>
    <cellStyle name="Normal 77" xfId="38339" xr:uid="{00000000-0005-0000-0000-0000C3950000}"/>
    <cellStyle name="Normal 77 2" xfId="38340" xr:uid="{00000000-0005-0000-0000-0000C4950000}"/>
    <cellStyle name="Normal 77 3" xfId="38341" xr:uid="{00000000-0005-0000-0000-0000C5950000}"/>
    <cellStyle name="Normal 77 4" xfId="39532" xr:uid="{00000000-0005-0000-0000-00006C9A0000}"/>
    <cellStyle name="Normal 78" xfId="38342" xr:uid="{00000000-0005-0000-0000-0000C6950000}"/>
    <cellStyle name="Normal 78 2" xfId="38343" xr:uid="{00000000-0005-0000-0000-0000C7950000}"/>
    <cellStyle name="Normal 79" xfId="38344" xr:uid="{00000000-0005-0000-0000-0000C8950000}"/>
    <cellStyle name="Normal 79 2" xfId="38345" xr:uid="{00000000-0005-0000-0000-0000C9950000}"/>
    <cellStyle name="Normal 8" xfId="444" xr:uid="{00000000-0005-0000-0000-0000BC010000}"/>
    <cellStyle name="Normal 8 2" xfId="445" xr:uid="{00000000-0005-0000-0000-0000BD010000}"/>
    <cellStyle name="Normal 8 2 2" xfId="38347" xr:uid="{00000000-0005-0000-0000-0000CB950000}"/>
    <cellStyle name="Normal 8 2 2 2" xfId="38348" xr:uid="{00000000-0005-0000-0000-0000CC950000}"/>
    <cellStyle name="Normal 8 2 3" xfId="38349" xr:uid="{00000000-0005-0000-0000-0000CD950000}"/>
    <cellStyle name="Normal 8 2 3 2" xfId="38350" xr:uid="{00000000-0005-0000-0000-0000CE950000}"/>
    <cellStyle name="Normal 8 2 4" xfId="38346" xr:uid="{00000000-0005-0000-0000-0000CA950000}"/>
    <cellStyle name="Normal 8 3" xfId="38351" xr:uid="{00000000-0005-0000-0000-0000CF950000}"/>
    <cellStyle name="Normal 8 4" xfId="38352" xr:uid="{00000000-0005-0000-0000-0000D0950000}"/>
    <cellStyle name="Normal 8 5" xfId="38353" xr:uid="{00000000-0005-0000-0000-0000D1950000}"/>
    <cellStyle name="Normal 8 6" xfId="38354" xr:uid="{00000000-0005-0000-0000-0000D2950000}"/>
    <cellStyle name="Normal 8 7" xfId="38355" xr:uid="{00000000-0005-0000-0000-0000D3950000}"/>
    <cellStyle name="Normal 8 8" xfId="38356" xr:uid="{00000000-0005-0000-0000-0000D4950000}"/>
    <cellStyle name="Normal 8 8 2" xfId="38357" xr:uid="{00000000-0005-0000-0000-0000D5950000}"/>
    <cellStyle name="Normal 80" xfId="38358" xr:uid="{00000000-0005-0000-0000-0000D6950000}"/>
    <cellStyle name="Normal 80 2" xfId="38359" xr:uid="{00000000-0005-0000-0000-0000D7950000}"/>
    <cellStyle name="Normal 80 3" xfId="38360" xr:uid="{00000000-0005-0000-0000-0000D8950000}"/>
    <cellStyle name="Normal 80 4" xfId="39533" xr:uid="{00000000-0005-0000-0000-00006D9A0000}"/>
    <cellStyle name="Normal 81" xfId="446" xr:uid="{00000000-0005-0000-0000-0000BE010000}"/>
    <cellStyle name="Normal 81 2" xfId="38362" xr:uid="{00000000-0005-0000-0000-0000DA950000}"/>
    <cellStyle name="Normal 81 3" xfId="39534" xr:uid="{00000000-0005-0000-0000-00006E9A0000}"/>
    <cellStyle name="Normal 81 4" xfId="38361" xr:uid="{00000000-0005-0000-0000-0000D9950000}"/>
    <cellStyle name="Normal 82" xfId="38363" xr:uid="{00000000-0005-0000-0000-0000DB950000}"/>
    <cellStyle name="Normal 82 2" xfId="38364" xr:uid="{00000000-0005-0000-0000-0000DC950000}"/>
    <cellStyle name="Normal 83" xfId="38365" xr:uid="{00000000-0005-0000-0000-0000DD950000}"/>
    <cellStyle name="Normal 83 2" xfId="38366" xr:uid="{00000000-0005-0000-0000-0000DE950000}"/>
    <cellStyle name="Normal 83 3" xfId="38367" xr:uid="{00000000-0005-0000-0000-0000DF950000}"/>
    <cellStyle name="Normal 83 4" xfId="39535" xr:uid="{00000000-0005-0000-0000-00006F9A0000}"/>
    <cellStyle name="Normal 84" xfId="38368" xr:uid="{00000000-0005-0000-0000-0000E0950000}"/>
    <cellStyle name="Normal 84 2" xfId="38369" xr:uid="{00000000-0005-0000-0000-0000E1950000}"/>
    <cellStyle name="Normal 85" xfId="38370" xr:uid="{00000000-0005-0000-0000-0000E2950000}"/>
    <cellStyle name="Normal 85 2" xfId="38371" xr:uid="{00000000-0005-0000-0000-0000E3950000}"/>
    <cellStyle name="Normal 85 3" xfId="38372" xr:uid="{00000000-0005-0000-0000-0000E4950000}"/>
    <cellStyle name="Normal 86" xfId="38373" xr:uid="{00000000-0005-0000-0000-0000E5950000}"/>
    <cellStyle name="Normal 86 2" xfId="38374" xr:uid="{00000000-0005-0000-0000-0000E6950000}"/>
    <cellStyle name="Normal 86 3" xfId="38375" xr:uid="{00000000-0005-0000-0000-0000E7950000}"/>
    <cellStyle name="Normal 86 4" xfId="39536" xr:uid="{00000000-0005-0000-0000-0000709A0000}"/>
    <cellStyle name="Normal 87" xfId="38376" xr:uid="{00000000-0005-0000-0000-0000E8950000}"/>
    <cellStyle name="Normal 87 2" xfId="38377" xr:uid="{00000000-0005-0000-0000-0000E9950000}"/>
    <cellStyle name="Normal 88" xfId="38378" xr:uid="{00000000-0005-0000-0000-0000EA950000}"/>
    <cellStyle name="Normal 88 2" xfId="38379" xr:uid="{00000000-0005-0000-0000-0000EB950000}"/>
    <cellStyle name="Normal 88 3" xfId="38380" xr:uid="{00000000-0005-0000-0000-0000EC950000}"/>
    <cellStyle name="Normal 88 4" xfId="39537" xr:uid="{00000000-0005-0000-0000-0000719A0000}"/>
    <cellStyle name="Normal 89" xfId="38381" xr:uid="{00000000-0005-0000-0000-0000ED950000}"/>
    <cellStyle name="Normal 89 2" xfId="38382" xr:uid="{00000000-0005-0000-0000-0000EE950000}"/>
    <cellStyle name="Normal 9" xfId="447" xr:uid="{00000000-0005-0000-0000-0000BF010000}"/>
    <cellStyle name="Normal 9 10" xfId="38384" xr:uid="{00000000-0005-0000-0000-0000F0950000}"/>
    <cellStyle name="Normal 9 11" xfId="38385" xr:uid="{00000000-0005-0000-0000-0000F1950000}"/>
    <cellStyle name="Normal 9 12" xfId="38386" xr:uid="{00000000-0005-0000-0000-0000F2950000}"/>
    <cellStyle name="Normal 9 13" xfId="38387" xr:uid="{00000000-0005-0000-0000-0000F3950000}"/>
    <cellStyle name="Normal 9 14" xfId="38388" xr:uid="{00000000-0005-0000-0000-0000F4950000}"/>
    <cellStyle name="Normal 9 15" xfId="38389" xr:uid="{00000000-0005-0000-0000-0000F5950000}"/>
    <cellStyle name="Normal 9 16" xfId="38390" xr:uid="{00000000-0005-0000-0000-0000F6950000}"/>
    <cellStyle name="Normal 9 17" xfId="38391" xr:uid="{00000000-0005-0000-0000-0000F7950000}"/>
    <cellStyle name="Normal 9 18" xfId="38392" xr:uid="{00000000-0005-0000-0000-0000F8950000}"/>
    <cellStyle name="Normal 9 19" xfId="38393" xr:uid="{00000000-0005-0000-0000-0000F9950000}"/>
    <cellStyle name="Normal 9 2" xfId="38394" xr:uid="{00000000-0005-0000-0000-0000FA950000}"/>
    <cellStyle name="Normal 9 2 10" xfId="38395" xr:uid="{00000000-0005-0000-0000-0000FB950000}"/>
    <cellStyle name="Normal 9 2 11" xfId="38396" xr:uid="{00000000-0005-0000-0000-0000FC950000}"/>
    <cellStyle name="Normal 9 2 12" xfId="38397" xr:uid="{00000000-0005-0000-0000-0000FD950000}"/>
    <cellStyle name="Normal 9 2 13" xfId="38398" xr:uid="{00000000-0005-0000-0000-0000FE950000}"/>
    <cellStyle name="Normal 9 2 14" xfId="38399" xr:uid="{00000000-0005-0000-0000-0000FF950000}"/>
    <cellStyle name="Normal 9 2 15" xfId="38400" xr:uid="{00000000-0005-0000-0000-000000960000}"/>
    <cellStyle name="Normal 9 2 16" xfId="38401" xr:uid="{00000000-0005-0000-0000-000001960000}"/>
    <cellStyle name="Normal 9 2 17" xfId="38402" xr:uid="{00000000-0005-0000-0000-000002960000}"/>
    <cellStyle name="Normal 9 2 18" xfId="38403" xr:uid="{00000000-0005-0000-0000-000003960000}"/>
    <cellStyle name="Normal 9 2 19" xfId="38404" xr:uid="{00000000-0005-0000-0000-000004960000}"/>
    <cellStyle name="Normal 9 2 2" xfId="38405" xr:uid="{00000000-0005-0000-0000-000005960000}"/>
    <cellStyle name="Normal 9 2 2 2" xfId="38406" xr:uid="{00000000-0005-0000-0000-000006960000}"/>
    <cellStyle name="Normal 9 2 2 2 2" xfId="38407" xr:uid="{00000000-0005-0000-0000-000007960000}"/>
    <cellStyle name="Normal 9 2 20" xfId="38408" xr:uid="{00000000-0005-0000-0000-000008960000}"/>
    <cellStyle name="Normal 9 2 21" xfId="38409" xr:uid="{00000000-0005-0000-0000-000009960000}"/>
    <cellStyle name="Normal 9 2 22" xfId="38410" xr:uid="{00000000-0005-0000-0000-00000A960000}"/>
    <cellStyle name="Normal 9 2 23" xfId="38411" xr:uid="{00000000-0005-0000-0000-00000B960000}"/>
    <cellStyle name="Normal 9 2 24" xfId="38412" xr:uid="{00000000-0005-0000-0000-00000C960000}"/>
    <cellStyle name="Normal 9 2 25" xfId="38413" xr:uid="{00000000-0005-0000-0000-00000D960000}"/>
    <cellStyle name="Normal 9 2 26" xfId="38414" xr:uid="{00000000-0005-0000-0000-00000E960000}"/>
    <cellStyle name="Normal 9 2 27" xfId="38415" xr:uid="{00000000-0005-0000-0000-00000F960000}"/>
    <cellStyle name="Normal 9 2 28" xfId="38416" xr:uid="{00000000-0005-0000-0000-000010960000}"/>
    <cellStyle name="Normal 9 2 29" xfId="38417" xr:uid="{00000000-0005-0000-0000-000011960000}"/>
    <cellStyle name="Normal 9 2 3" xfId="38418" xr:uid="{00000000-0005-0000-0000-000012960000}"/>
    <cellStyle name="Normal 9 2 30" xfId="38419" xr:uid="{00000000-0005-0000-0000-000013960000}"/>
    <cellStyle name="Normal 9 2 31" xfId="38420" xr:uid="{00000000-0005-0000-0000-000014960000}"/>
    <cellStyle name="Normal 9 2 32" xfId="38421" xr:uid="{00000000-0005-0000-0000-000015960000}"/>
    <cellStyle name="Normal 9 2 33" xfId="38422" xr:uid="{00000000-0005-0000-0000-000016960000}"/>
    <cellStyle name="Normal 9 2 34" xfId="38423" xr:uid="{00000000-0005-0000-0000-000017960000}"/>
    <cellStyle name="Normal 9 2 35" xfId="38424" xr:uid="{00000000-0005-0000-0000-000018960000}"/>
    <cellStyle name="Normal 9 2 36" xfId="38425" xr:uid="{00000000-0005-0000-0000-000019960000}"/>
    <cellStyle name="Normal 9 2 37" xfId="38426" xr:uid="{00000000-0005-0000-0000-00001A960000}"/>
    <cellStyle name="Normal 9 2 38" xfId="38427" xr:uid="{00000000-0005-0000-0000-00001B960000}"/>
    <cellStyle name="Normal 9 2 39" xfId="38428" xr:uid="{00000000-0005-0000-0000-00001C960000}"/>
    <cellStyle name="Normal 9 2 4" xfId="38429" xr:uid="{00000000-0005-0000-0000-00001D960000}"/>
    <cellStyle name="Normal 9 2 40" xfId="38430" xr:uid="{00000000-0005-0000-0000-00001E960000}"/>
    <cellStyle name="Normal 9 2 41" xfId="38431" xr:uid="{00000000-0005-0000-0000-00001F960000}"/>
    <cellStyle name="Normal 9 2 42" xfId="38432" xr:uid="{00000000-0005-0000-0000-000020960000}"/>
    <cellStyle name="Normal 9 2 43" xfId="38433" xr:uid="{00000000-0005-0000-0000-000021960000}"/>
    <cellStyle name="Normal 9 2 44" xfId="38434" xr:uid="{00000000-0005-0000-0000-000022960000}"/>
    <cellStyle name="Normal 9 2 45" xfId="38435" xr:uid="{00000000-0005-0000-0000-000023960000}"/>
    <cellStyle name="Normal 9 2 46" xfId="38436" xr:uid="{00000000-0005-0000-0000-000024960000}"/>
    <cellStyle name="Normal 9 2 47" xfId="38437" xr:uid="{00000000-0005-0000-0000-000025960000}"/>
    <cellStyle name="Normal 9 2 48" xfId="38438" xr:uid="{00000000-0005-0000-0000-000026960000}"/>
    <cellStyle name="Normal 9 2 49" xfId="38439" xr:uid="{00000000-0005-0000-0000-000027960000}"/>
    <cellStyle name="Normal 9 2 5" xfId="38440" xr:uid="{00000000-0005-0000-0000-000028960000}"/>
    <cellStyle name="Normal 9 2 50" xfId="38441" xr:uid="{00000000-0005-0000-0000-000029960000}"/>
    <cellStyle name="Normal 9 2 51" xfId="38442" xr:uid="{00000000-0005-0000-0000-00002A960000}"/>
    <cellStyle name="Normal 9 2 52" xfId="38443" xr:uid="{00000000-0005-0000-0000-00002B960000}"/>
    <cellStyle name="Normal 9 2 53" xfId="38444" xr:uid="{00000000-0005-0000-0000-00002C960000}"/>
    <cellStyle name="Normal 9 2 54" xfId="38445" xr:uid="{00000000-0005-0000-0000-00002D960000}"/>
    <cellStyle name="Normal 9 2 55" xfId="38446" xr:uid="{00000000-0005-0000-0000-00002E960000}"/>
    <cellStyle name="Normal 9 2 56" xfId="38447" xr:uid="{00000000-0005-0000-0000-00002F960000}"/>
    <cellStyle name="Normal 9 2 57" xfId="38448" xr:uid="{00000000-0005-0000-0000-000030960000}"/>
    <cellStyle name="Normal 9 2 58" xfId="38449" xr:uid="{00000000-0005-0000-0000-000031960000}"/>
    <cellStyle name="Normal 9 2 59" xfId="38450" xr:uid="{00000000-0005-0000-0000-000032960000}"/>
    <cellStyle name="Normal 9 2 6" xfId="38451" xr:uid="{00000000-0005-0000-0000-000033960000}"/>
    <cellStyle name="Normal 9 2 60" xfId="38452" xr:uid="{00000000-0005-0000-0000-000034960000}"/>
    <cellStyle name="Normal 9 2 61" xfId="38453" xr:uid="{00000000-0005-0000-0000-000035960000}"/>
    <cellStyle name="Normal 9 2 62" xfId="38454" xr:uid="{00000000-0005-0000-0000-000036960000}"/>
    <cellStyle name="Normal 9 2 63" xfId="38455" xr:uid="{00000000-0005-0000-0000-000037960000}"/>
    <cellStyle name="Normal 9 2 64" xfId="38456" xr:uid="{00000000-0005-0000-0000-000038960000}"/>
    <cellStyle name="Normal 9 2 65" xfId="38457" xr:uid="{00000000-0005-0000-0000-000039960000}"/>
    <cellStyle name="Normal 9 2 66" xfId="38458" xr:uid="{00000000-0005-0000-0000-00003A960000}"/>
    <cellStyle name="Normal 9 2 67" xfId="38459" xr:uid="{00000000-0005-0000-0000-00003B960000}"/>
    <cellStyle name="Normal 9 2 68" xfId="38460" xr:uid="{00000000-0005-0000-0000-00003C960000}"/>
    <cellStyle name="Normal 9 2 69" xfId="38461" xr:uid="{00000000-0005-0000-0000-00003D960000}"/>
    <cellStyle name="Normal 9 2 7" xfId="38462" xr:uid="{00000000-0005-0000-0000-00003E960000}"/>
    <cellStyle name="Normal 9 2 70" xfId="38463" xr:uid="{00000000-0005-0000-0000-00003F960000}"/>
    <cellStyle name="Normal 9 2 71" xfId="38464" xr:uid="{00000000-0005-0000-0000-000040960000}"/>
    <cellStyle name="Normal 9 2 72" xfId="38465" xr:uid="{00000000-0005-0000-0000-000041960000}"/>
    <cellStyle name="Normal 9 2 73" xfId="38466" xr:uid="{00000000-0005-0000-0000-000042960000}"/>
    <cellStyle name="Normal 9 2 74" xfId="38467" xr:uid="{00000000-0005-0000-0000-000043960000}"/>
    <cellStyle name="Normal 9 2 75" xfId="38468" xr:uid="{00000000-0005-0000-0000-000044960000}"/>
    <cellStyle name="Normal 9 2 76" xfId="38469" xr:uid="{00000000-0005-0000-0000-000045960000}"/>
    <cellStyle name="Normal 9 2 77" xfId="38470" xr:uid="{00000000-0005-0000-0000-000046960000}"/>
    <cellStyle name="Normal 9 2 78" xfId="38471" xr:uid="{00000000-0005-0000-0000-000047960000}"/>
    <cellStyle name="Normal 9 2 79" xfId="38472" xr:uid="{00000000-0005-0000-0000-000048960000}"/>
    <cellStyle name="Normal 9 2 8" xfId="38473" xr:uid="{00000000-0005-0000-0000-000049960000}"/>
    <cellStyle name="Normal 9 2 9" xfId="38474" xr:uid="{00000000-0005-0000-0000-00004A960000}"/>
    <cellStyle name="Normal 9 2_Enlaces" xfId="38475" xr:uid="{00000000-0005-0000-0000-00004B960000}"/>
    <cellStyle name="Normal 9 20" xfId="38476" xr:uid="{00000000-0005-0000-0000-00004C960000}"/>
    <cellStyle name="Normal 9 20 2" xfId="38477" xr:uid="{00000000-0005-0000-0000-00004D960000}"/>
    <cellStyle name="Normal 9 20 2 2" xfId="38478" xr:uid="{00000000-0005-0000-0000-00004E960000}"/>
    <cellStyle name="Normal 9 20 2 3" xfId="38479" xr:uid="{00000000-0005-0000-0000-00004F960000}"/>
    <cellStyle name="Normal 9 20 3" xfId="38480" xr:uid="{00000000-0005-0000-0000-000050960000}"/>
    <cellStyle name="Normal 9 20 4" xfId="38481" xr:uid="{00000000-0005-0000-0000-000051960000}"/>
    <cellStyle name="Normal 9 21" xfId="38482" xr:uid="{00000000-0005-0000-0000-000052960000}"/>
    <cellStyle name="Normal 9 21 2" xfId="38483" xr:uid="{00000000-0005-0000-0000-000053960000}"/>
    <cellStyle name="Normal 9 21 2 2" xfId="38484" xr:uid="{00000000-0005-0000-0000-000054960000}"/>
    <cellStyle name="Normal 9 21 2 3" xfId="38485" xr:uid="{00000000-0005-0000-0000-000055960000}"/>
    <cellStyle name="Normal 9 21 3" xfId="38486" xr:uid="{00000000-0005-0000-0000-000056960000}"/>
    <cellStyle name="Normal 9 21 4" xfId="38487" xr:uid="{00000000-0005-0000-0000-000057960000}"/>
    <cellStyle name="Normal 9 22" xfId="38488" xr:uid="{00000000-0005-0000-0000-000058960000}"/>
    <cellStyle name="Normal 9 22 2" xfId="38489" xr:uid="{00000000-0005-0000-0000-000059960000}"/>
    <cellStyle name="Normal 9 22 2 2" xfId="38490" xr:uid="{00000000-0005-0000-0000-00005A960000}"/>
    <cellStyle name="Normal 9 22 2 3" xfId="38491" xr:uid="{00000000-0005-0000-0000-00005B960000}"/>
    <cellStyle name="Normal 9 22 3" xfId="38492" xr:uid="{00000000-0005-0000-0000-00005C960000}"/>
    <cellStyle name="Normal 9 22 4" xfId="38493" xr:uid="{00000000-0005-0000-0000-00005D960000}"/>
    <cellStyle name="Normal 9 23" xfId="38494" xr:uid="{00000000-0005-0000-0000-00005E960000}"/>
    <cellStyle name="Normal 9 23 2" xfId="38495" xr:uid="{00000000-0005-0000-0000-00005F960000}"/>
    <cellStyle name="Normal 9 23 2 2" xfId="38496" xr:uid="{00000000-0005-0000-0000-000060960000}"/>
    <cellStyle name="Normal 9 23 2 3" xfId="38497" xr:uid="{00000000-0005-0000-0000-000061960000}"/>
    <cellStyle name="Normal 9 23 3" xfId="38498" xr:uid="{00000000-0005-0000-0000-000062960000}"/>
    <cellStyle name="Normal 9 23 4" xfId="38499" xr:uid="{00000000-0005-0000-0000-000063960000}"/>
    <cellStyle name="Normal 9 24" xfId="38500" xr:uid="{00000000-0005-0000-0000-000064960000}"/>
    <cellStyle name="Normal 9 24 2" xfId="38501" xr:uid="{00000000-0005-0000-0000-000065960000}"/>
    <cellStyle name="Normal 9 24 2 2" xfId="38502" xr:uid="{00000000-0005-0000-0000-000066960000}"/>
    <cellStyle name="Normal 9 24 2 3" xfId="38503" xr:uid="{00000000-0005-0000-0000-000067960000}"/>
    <cellStyle name="Normal 9 24 3" xfId="38504" xr:uid="{00000000-0005-0000-0000-000068960000}"/>
    <cellStyle name="Normal 9 24 4" xfId="38505" xr:uid="{00000000-0005-0000-0000-000069960000}"/>
    <cellStyle name="Normal 9 25" xfId="38506" xr:uid="{00000000-0005-0000-0000-00006A960000}"/>
    <cellStyle name="Normal 9 25 2" xfId="38507" xr:uid="{00000000-0005-0000-0000-00006B960000}"/>
    <cellStyle name="Normal 9 25 2 2" xfId="38508" xr:uid="{00000000-0005-0000-0000-00006C960000}"/>
    <cellStyle name="Normal 9 25 2 3" xfId="38509" xr:uid="{00000000-0005-0000-0000-00006D960000}"/>
    <cellStyle name="Normal 9 25 3" xfId="38510" xr:uid="{00000000-0005-0000-0000-00006E960000}"/>
    <cellStyle name="Normal 9 25 4" xfId="38511" xr:uid="{00000000-0005-0000-0000-00006F960000}"/>
    <cellStyle name="Normal 9 26" xfId="38512" xr:uid="{00000000-0005-0000-0000-000070960000}"/>
    <cellStyle name="Normal 9 26 2" xfId="38513" xr:uid="{00000000-0005-0000-0000-000071960000}"/>
    <cellStyle name="Normal 9 26 2 2" xfId="38514" xr:uid="{00000000-0005-0000-0000-000072960000}"/>
    <cellStyle name="Normal 9 26 2 3" xfId="38515" xr:uid="{00000000-0005-0000-0000-000073960000}"/>
    <cellStyle name="Normal 9 26 3" xfId="38516" xr:uid="{00000000-0005-0000-0000-000074960000}"/>
    <cellStyle name="Normal 9 26 4" xfId="38517" xr:uid="{00000000-0005-0000-0000-000075960000}"/>
    <cellStyle name="Normal 9 27" xfId="38518" xr:uid="{00000000-0005-0000-0000-000076960000}"/>
    <cellStyle name="Normal 9 27 2" xfId="38519" xr:uid="{00000000-0005-0000-0000-000077960000}"/>
    <cellStyle name="Normal 9 27 2 2" xfId="38520" xr:uid="{00000000-0005-0000-0000-000078960000}"/>
    <cellStyle name="Normal 9 27 2 3" xfId="38521" xr:uid="{00000000-0005-0000-0000-000079960000}"/>
    <cellStyle name="Normal 9 27 3" xfId="38522" xr:uid="{00000000-0005-0000-0000-00007A960000}"/>
    <cellStyle name="Normal 9 27 4" xfId="38523" xr:uid="{00000000-0005-0000-0000-00007B960000}"/>
    <cellStyle name="Normal 9 28" xfId="38524" xr:uid="{00000000-0005-0000-0000-00007C960000}"/>
    <cellStyle name="Normal 9 28 2" xfId="38525" xr:uid="{00000000-0005-0000-0000-00007D960000}"/>
    <cellStyle name="Normal 9 28 2 2" xfId="38526" xr:uid="{00000000-0005-0000-0000-00007E960000}"/>
    <cellStyle name="Normal 9 28 2 3" xfId="38527" xr:uid="{00000000-0005-0000-0000-00007F960000}"/>
    <cellStyle name="Normal 9 28 3" xfId="38528" xr:uid="{00000000-0005-0000-0000-000080960000}"/>
    <cellStyle name="Normal 9 28 4" xfId="38529" xr:uid="{00000000-0005-0000-0000-000081960000}"/>
    <cellStyle name="Normal 9 29" xfId="38530" xr:uid="{00000000-0005-0000-0000-000082960000}"/>
    <cellStyle name="Normal 9 29 2" xfId="38531" xr:uid="{00000000-0005-0000-0000-000083960000}"/>
    <cellStyle name="Normal 9 29 2 2" xfId="38532" xr:uid="{00000000-0005-0000-0000-000084960000}"/>
    <cellStyle name="Normal 9 29 2 3" xfId="38533" xr:uid="{00000000-0005-0000-0000-000085960000}"/>
    <cellStyle name="Normal 9 29 3" xfId="38534" xr:uid="{00000000-0005-0000-0000-000086960000}"/>
    <cellStyle name="Normal 9 29 4" xfId="38535" xr:uid="{00000000-0005-0000-0000-000087960000}"/>
    <cellStyle name="Normal 9 3" xfId="38536" xr:uid="{00000000-0005-0000-0000-000088960000}"/>
    <cellStyle name="Normal 9 3 2" xfId="38537" xr:uid="{00000000-0005-0000-0000-000089960000}"/>
    <cellStyle name="Normal 9 3 2 2" xfId="38538" xr:uid="{00000000-0005-0000-0000-00008A960000}"/>
    <cellStyle name="Normal 9 3 2 2 2" xfId="38539" xr:uid="{00000000-0005-0000-0000-00008B960000}"/>
    <cellStyle name="Normal 9 3 2 2 3" xfId="38540" xr:uid="{00000000-0005-0000-0000-00008C960000}"/>
    <cellStyle name="Normal 9 3 2 3" xfId="38541" xr:uid="{00000000-0005-0000-0000-00008D960000}"/>
    <cellStyle name="Normal 9 3 2 4" xfId="38542" xr:uid="{00000000-0005-0000-0000-00008E960000}"/>
    <cellStyle name="Normal 9 3 3" xfId="38543" xr:uid="{00000000-0005-0000-0000-00008F960000}"/>
    <cellStyle name="Normal 9 3 3 2" xfId="38544" xr:uid="{00000000-0005-0000-0000-000090960000}"/>
    <cellStyle name="Normal 9 3 3 2 2" xfId="38545" xr:uid="{00000000-0005-0000-0000-000091960000}"/>
    <cellStyle name="Normal 9 3 3 2 3" xfId="38546" xr:uid="{00000000-0005-0000-0000-000092960000}"/>
    <cellStyle name="Normal 9 3 3 3" xfId="38547" xr:uid="{00000000-0005-0000-0000-000093960000}"/>
    <cellStyle name="Normal 9 3 3 4" xfId="38548" xr:uid="{00000000-0005-0000-0000-000094960000}"/>
    <cellStyle name="Normal 9 3 4" xfId="38549" xr:uid="{00000000-0005-0000-0000-000095960000}"/>
    <cellStyle name="Normal 9 3 4 2" xfId="38550" xr:uid="{00000000-0005-0000-0000-000096960000}"/>
    <cellStyle name="Normal 9 3 4 2 2" xfId="38551" xr:uid="{00000000-0005-0000-0000-000097960000}"/>
    <cellStyle name="Normal 9 3 4 2 2 2" xfId="38552" xr:uid="{00000000-0005-0000-0000-000098960000}"/>
    <cellStyle name="Normal 9 3 4 2 2 2 2" xfId="38553" xr:uid="{00000000-0005-0000-0000-000099960000}"/>
    <cellStyle name="Normal 9 3 4 2 2 2 3" xfId="38554" xr:uid="{00000000-0005-0000-0000-00009A960000}"/>
    <cellStyle name="Normal 9 3 4 2 2 3" xfId="38555" xr:uid="{00000000-0005-0000-0000-00009B960000}"/>
    <cellStyle name="Normal 9 3 4 2 2 4" xfId="38556" xr:uid="{00000000-0005-0000-0000-00009C960000}"/>
    <cellStyle name="Normal 9 3 4 3" xfId="38557" xr:uid="{00000000-0005-0000-0000-00009D960000}"/>
    <cellStyle name="Normal 9 3 4 3 2" xfId="38558" xr:uid="{00000000-0005-0000-0000-00009E960000}"/>
    <cellStyle name="Normal 9 3 4 3 2 2" xfId="38559" xr:uid="{00000000-0005-0000-0000-00009F960000}"/>
    <cellStyle name="Normal 9 3 4 3 2 3" xfId="38560" xr:uid="{00000000-0005-0000-0000-0000A0960000}"/>
    <cellStyle name="Normal 9 3 4 3 3" xfId="38561" xr:uid="{00000000-0005-0000-0000-0000A1960000}"/>
    <cellStyle name="Normal 9 3 4 3 4" xfId="38562" xr:uid="{00000000-0005-0000-0000-0000A2960000}"/>
    <cellStyle name="Normal 9 3 4 4" xfId="38563" xr:uid="{00000000-0005-0000-0000-0000A3960000}"/>
    <cellStyle name="Normal 9 3 4 4 2" xfId="38564" xr:uid="{00000000-0005-0000-0000-0000A4960000}"/>
    <cellStyle name="Normal 9 3 4 4 3" xfId="38565" xr:uid="{00000000-0005-0000-0000-0000A5960000}"/>
    <cellStyle name="Normal 9 3 4 5" xfId="38566" xr:uid="{00000000-0005-0000-0000-0000A6960000}"/>
    <cellStyle name="Normal 9 3 5" xfId="38567" xr:uid="{00000000-0005-0000-0000-0000A7960000}"/>
    <cellStyle name="Normal 9 3 5 2" xfId="38568" xr:uid="{00000000-0005-0000-0000-0000A8960000}"/>
    <cellStyle name="Normal 9 3 5 2 2" xfId="38569" xr:uid="{00000000-0005-0000-0000-0000A9960000}"/>
    <cellStyle name="Normal 9 3 5 2 3" xfId="38570" xr:uid="{00000000-0005-0000-0000-0000AA960000}"/>
    <cellStyle name="Normal 9 3 5 3" xfId="38571" xr:uid="{00000000-0005-0000-0000-0000AB960000}"/>
    <cellStyle name="Normal 9 3 5 4" xfId="38572" xr:uid="{00000000-0005-0000-0000-0000AC960000}"/>
    <cellStyle name="Normal 9 3 6" xfId="38573" xr:uid="{00000000-0005-0000-0000-0000AD960000}"/>
    <cellStyle name="Normal 9 3 6 2" xfId="38574" xr:uid="{00000000-0005-0000-0000-0000AE960000}"/>
    <cellStyle name="Normal 9 3 6 2 2" xfId="38575" xr:uid="{00000000-0005-0000-0000-0000AF960000}"/>
    <cellStyle name="Normal 9 3 6 2 3" xfId="38576" xr:uid="{00000000-0005-0000-0000-0000B0960000}"/>
    <cellStyle name="Normal 9 3 6 3" xfId="38577" xr:uid="{00000000-0005-0000-0000-0000B1960000}"/>
    <cellStyle name="Normal 9 3 6 4" xfId="38578" xr:uid="{00000000-0005-0000-0000-0000B2960000}"/>
    <cellStyle name="Normal 9 3 7" xfId="38579" xr:uid="{00000000-0005-0000-0000-0000B3960000}"/>
    <cellStyle name="Normal 9 3 7 2" xfId="38580" xr:uid="{00000000-0005-0000-0000-0000B4960000}"/>
    <cellStyle name="Normal 9 3 7 3" xfId="38581" xr:uid="{00000000-0005-0000-0000-0000B5960000}"/>
    <cellStyle name="Normal 9 3 7 3 2" xfId="38582" xr:uid="{00000000-0005-0000-0000-0000B6960000}"/>
    <cellStyle name="Normal 9 3 7 3 3" xfId="38583" xr:uid="{00000000-0005-0000-0000-0000B7960000}"/>
    <cellStyle name="Normal 9 3 7 4" xfId="38584" xr:uid="{00000000-0005-0000-0000-0000B8960000}"/>
    <cellStyle name="Normal 9 3 8" xfId="38585" xr:uid="{00000000-0005-0000-0000-0000B9960000}"/>
    <cellStyle name="Normal 9 3 9" xfId="38586" xr:uid="{00000000-0005-0000-0000-0000BA960000}"/>
    <cellStyle name="Normal 9 3 9 2" xfId="38587" xr:uid="{00000000-0005-0000-0000-0000BB960000}"/>
    <cellStyle name="Normal 9 3 9 2 2" xfId="38588" xr:uid="{00000000-0005-0000-0000-0000BC960000}"/>
    <cellStyle name="Normal 9 3 9 2 3" xfId="38589" xr:uid="{00000000-0005-0000-0000-0000BD960000}"/>
    <cellStyle name="Normal 9 3 9 3" xfId="38590" xr:uid="{00000000-0005-0000-0000-0000BE960000}"/>
    <cellStyle name="Normal 9 3 9 4" xfId="38591" xr:uid="{00000000-0005-0000-0000-0000BF960000}"/>
    <cellStyle name="Normal 9 3_Implem" xfId="38592" xr:uid="{00000000-0005-0000-0000-0000C0960000}"/>
    <cellStyle name="Normal 9 30" xfId="39520" xr:uid="{00000000-0005-0000-0000-0000609A0000}"/>
    <cellStyle name="Normal 9 31" xfId="38383" xr:uid="{00000000-0005-0000-0000-0000EF950000}"/>
    <cellStyle name="Normal 9 4" xfId="38593" xr:uid="{00000000-0005-0000-0000-0000C1960000}"/>
    <cellStyle name="Normal 9 4 2" xfId="38594" xr:uid="{00000000-0005-0000-0000-0000C2960000}"/>
    <cellStyle name="Normal 9 4 2 2" xfId="38595" xr:uid="{00000000-0005-0000-0000-0000C3960000}"/>
    <cellStyle name="Normal 9 4 2 3" xfId="38596" xr:uid="{00000000-0005-0000-0000-0000C4960000}"/>
    <cellStyle name="Normal 9 4 3" xfId="38597" xr:uid="{00000000-0005-0000-0000-0000C5960000}"/>
    <cellStyle name="Normal 9 4 4" xfId="38598" xr:uid="{00000000-0005-0000-0000-0000C6960000}"/>
    <cellStyle name="Normal 9 5" xfId="38599" xr:uid="{00000000-0005-0000-0000-0000C7960000}"/>
    <cellStyle name="Normal 9 5 2" xfId="38600" xr:uid="{00000000-0005-0000-0000-0000C8960000}"/>
    <cellStyle name="Normal 9 5 2 2" xfId="38601" xr:uid="{00000000-0005-0000-0000-0000C9960000}"/>
    <cellStyle name="Normal 9 5 2 3" xfId="38602" xr:uid="{00000000-0005-0000-0000-0000CA960000}"/>
    <cellStyle name="Normal 9 5 3" xfId="38603" xr:uid="{00000000-0005-0000-0000-0000CB960000}"/>
    <cellStyle name="Normal 9 5 4" xfId="38604" xr:uid="{00000000-0005-0000-0000-0000CC960000}"/>
    <cellStyle name="Normal 9 6" xfId="38605" xr:uid="{00000000-0005-0000-0000-0000CD960000}"/>
    <cellStyle name="Normal 9 6 2" xfId="38606" xr:uid="{00000000-0005-0000-0000-0000CE960000}"/>
    <cellStyle name="Normal 9 6 2 2" xfId="38607" xr:uid="{00000000-0005-0000-0000-0000CF960000}"/>
    <cellStyle name="Normal 9 6 2 3" xfId="38608" xr:uid="{00000000-0005-0000-0000-0000D0960000}"/>
    <cellStyle name="Normal 9 6 3" xfId="38609" xr:uid="{00000000-0005-0000-0000-0000D1960000}"/>
    <cellStyle name="Normal 9 6 4" xfId="38610" xr:uid="{00000000-0005-0000-0000-0000D2960000}"/>
    <cellStyle name="Normal 9 7" xfId="38611" xr:uid="{00000000-0005-0000-0000-0000D3960000}"/>
    <cellStyle name="Normal 9 7 2" xfId="38612" xr:uid="{00000000-0005-0000-0000-0000D4960000}"/>
    <cellStyle name="Normal 9 7 2 2" xfId="38613" xr:uid="{00000000-0005-0000-0000-0000D5960000}"/>
    <cellStyle name="Normal 9 7 2 3" xfId="38614" xr:uid="{00000000-0005-0000-0000-0000D6960000}"/>
    <cellStyle name="Normal 9 7 3" xfId="38615" xr:uid="{00000000-0005-0000-0000-0000D7960000}"/>
    <cellStyle name="Normal 9 7 4" xfId="38616" xr:uid="{00000000-0005-0000-0000-0000D8960000}"/>
    <cellStyle name="Normal 9 8" xfId="38617" xr:uid="{00000000-0005-0000-0000-0000D9960000}"/>
    <cellStyle name="Normal 9 8 2" xfId="38618" xr:uid="{00000000-0005-0000-0000-0000DA960000}"/>
    <cellStyle name="Normal 9 8 2 2" xfId="38619" xr:uid="{00000000-0005-0000-0000-0000DB960000}"/>
    <cellStyle name="Normal 9 8 2 3" xfId="38620" xr:uid="{00000000-0005-0000-0000-0000DC960000}"/>
    <cellStyle name="Normal 9 8 3" xfId="38621" xr:uid="{00000000-0005-0000-0000-0000DD960000}"/>
    <cellStyle name="Normal 9 8 4" xfId="38622" xr:uid="{00000000-0005-0000-0000-0000DE960000}"/>
    <cellStyle name="Normal 9 9" xfId="38623" xr:uid="{00000000-0005-0000-0000-0000DF960000}"/>
    <cellStyle name="Normal 9 9 2" xfId="38624" xr:uid="{00000000-0005-0000-0000-0000E0960000}"/>
    <cellStyle name="Normal 9 9 2 2" xfId="38625" xr:uid="{00000000-0005-0000-0000-0000E1960000}"/>
    <cellStyle name="Normal 9 9 2 3" xfId="38626" xr:uid="{00000000-0005-0000-0000-0000E2960000}"/>
    <cellStyle name="Normal 9 9 3" xfId="38627" xr:uid="{00000000-0005-0000-0000-0000E3960000}"/>
    <cellStyle name="Normal 9 9 4" xfId="38628" xr:uid="{00000000-0005-0000-0000-0000E4960000}"/>
    <cellStyle name="Normal 90" xfId="38629" xr:uid="{00000000-0005-0000-0000-0000E5960000}"/>
    <cellStyle name="Normal 90 2" xfId="38630" xr:uid="{00000000-0005-0000-0000-0000E6960000}"/>
    <cellStyle name="Normal 90 2 2" xfId="38631" xr:uid="{00000000-0005-0000-0000-0000E7960000}"/>
    <cellStyle name="Normal 90 2 2 2" xfId="38632" xr:uid="{00000000-0005-0000-0000-0000E8960000}"/>
    <cellStyle name="Normal 90 2 2 3" xfId="38633" xr:uid="{00000000-0005-0000-0000-0000E9960000}"/>
    <cellStyle name="Normal 90 2 3" xfId="38634" xr:uid="{00000000-0005-0000-0000-0000EA960000}"/>
    <cellStyle name="Normal 90 2 4" xfId="38635" xr:uid="{00000000-0005-0000-0000-0000EB960000}"/>
    <cellStyle name="Normal 90 3" xfId="38636" xr:uid="{00000000-0005-0000-0000-0000EC960000}"/>
    <cellStyle name="Normal 90 3 2" xfId="38637" xr:uid="{00000000-0005-0000-0000-0000ED960000}"/>
    <cellStyle name="Normal 90 3 3" xfId="38638" xr:uid="{00000000-0005-0000-0000-0000EE960000}"/>
    <cellStyle name="Normal 90 4" xfId="38639" xr:uid="{00000000-0005-0000-0000-0000EF960000}"/>
    <cellStyle name="Normal 90 5" xfId="38640" xr:uid="{00000000-0005-0000-0000-0000F0960000}"/>
    <cellStyle name="Normal 91" xfId="38641" xr:uid="{00000000-0005-0000-0000-0000F1960000}"/>
    <cellStyle name="Normal 91 2" xfId="38642" xr:uid="{00000000-0005-0000-0000-0000F2960000}"/>
    <cellStyle name="Normal 91 2 2" xfId="38643" xr:uid="{00000000-0005-0000-0000-0000F3960000}"/>
    <cellStyle name="Normal 91 2 2 2" xfId="38644" xr:uid="{00000000-0005-0000-0000-0000F4960000}"/>
    <cellStyle name="Normal 91 2 2 3" xfId="38645" xr:uid="{00000000-0005-0000-0000-0000F5960000}"/>
    <cellStyle name="Normal 91 2 3" xfId="38646" xr:uid="{00000000-0005-0000-0000-0000F6960000}"/>
    <cellStyle name="Normal 91 2 4" xfId="38647" xr:uid="{00000000-0005-0000-0000-0000F7960000}"/>
    <cellStyle name="Normal 91 3" xfId="38648" xr:uid="{00000000-0005-0000-0000-0000F8960000}"/>
    <cellStyle name="Normal 91 3 2" xfId="38649" xr:uid="{00000000-0005-0000-0000-0000F9960000}"/>
    <cellStyle name="Normal 91 3 3" xfId="38650" xr:uid="{00000000-0005-0000-0000-0000FA960000}"/>
    <cellStyle name="Normal 91 4" xfId="38651" xr:uid="{00000000-0005-0000-0000-0000FB960000}"/>
    <cellStyle name="Normal 91 5" xfId="38652" xr:uid="{00000000-0005-0000-0000-0000FC960000}"/>
    <cellStyle name="Normal 92" xfId="38653" xr:uid="{00000000-0005-0000-0000-0000FD960000}"/>
    <cellStyle name="Normal 92 2" xfId="38654" xr:uid="{00000000-0005-0000-0000-0000FE960000}"/>
    <cellStyle name="Normal 92 2 2" xfId="38655" xr:uid="{00000000-0005-0000-0000-0000FF960000}"/>
    <cellStyle name="Normal 92 2 2 2" xfId="38656" xr:uid="{00000000-0005-0000-0000-000000970000}"/>
    <cellStyle name="Normal 92 2 2 3" xfId="38657" xr:uid="{00000000-0005-0000-0000-000001970000}"/>
    <cellStyle name="Normal 92 2 3" xfId="38658" xr:uid="{00000000-0005-0000-0000-000002970000}"/>
    <cellStyle name="Normal 92 2 4" xfId="38659" xr:uid="{00000000-0005-0000-0000-000003970000}"/>
    <cellStyle name="Normal 92 3" xfId="38660" xr:uid="{00000000-0005-0000-0000-000004970000}"/>
    <cellStyle name="Normal 92 3 2" xfId="38661" xr:uid="{00000000-0005-0000-0000-000005970000}"/>
    <cellStyle name="Normal 92 3 3" xfId="38662" xr:uid="{00000000-0005-0000-0000-000006970000}"/>
    <cellStyle name="Normal 92 4" xfId="38663" xr:uid="{00000000-0005-0000-0000-000007970000}"/>
    <cellStyle name="Normal 92 5" xfId="38664" xr:uid="{00000000-0005-0000-0000-000008970000}"/>
    <cellStyle name="Normal 92 6" xfId="38665" xr:uid="{00000000-0005-0000-0000-000009970000}"/>
    <cellStyle name="Normal 92 7" xfId="39538" xr:uid="{00000000-0005-0000-0000-0000729A0000}"/>
    <cellStyle name="Normal 93" xfId="38666" xr:uid="{00000000-0005-0000-0000-00000A970000}"/>
    <cellStyle name="Normal 93 2" xfId="38667" xr:uid="{00000000-0005-0000-0000-00000B970000}"/>
    <cellStyle name="Normal 93 2 2" xfId="38668" xr:uid="{00000000-0005-0000-0000-00000C970000}"/>
    <cellStyle name="Normal 93 2 2 2" xfId="38669" xr:uid="{00000000-0005-0000-0000-00000D970000}"/>
    <cellStyle name="Normal 93 2 2 3" xfId="38670" xr:uid="{00000000-0005-0000-0000-00000E970000}"/>
    <cellStyle name="Normal 93 2 3" xfId="38671" xr:uid="{00000000-0005-0000-0000-00000F970000}"/>
    <cellStyle name="Normal 93 2 4" xfId="38672" xr:uid="{00000000-0005-0000-0000-000010970000}"/>
    <cellStyle name="Normal 93 3" xfId="38673" xr:uid="{00000000-0005-0000-0000-000011970000}"/>
    <cellStyle name="Normal 93 3 2" xfId="38674" xr:uid="{00000000-0005-0000-0000-000012970000}"/>
    <cellStyle name="Normal 93 3 3" xfId="38675" xr:uid="{00000000-0005-0000-0000-000013970000}"/>
    <cellStyle name="Normal 93 4" xfId="38676" xr:uid="{00000000-0005-0000-0000-000014970000}"/>
    <cellStyle name="Normal 93 5" xfId="38677" xr:uid="{00000000-0005-0000-0000-000015970000}"/>
    <cellStyle name="Normal 93 6" xfId="38678" xr:uid="{00000000-0005-0000-0000-000016970000}"/>
    <cellStyle name="Normal 93 7" xfId="39539" xr:uid="{00000000-0005-0000-0000-0000739A0000}"/>
    <cellStyle name="Normal 94" xfId="38679" xr:uid="{00000000-0005-0000-0000-000017970000}"/>
    <cellStyle name="Normal 94 2" xfId="38680" xr:uid="{00000000-0005-0000-0000-000018970000}"/>
    <cellStyle name="Normal 94 2 2" xfId="38681" xr:uid="{00000000-0005-0000-0000-000019970000}"/>
    <cellStyle name="Normal 94 2 2 2" xfId="38682" xr:uid="{00000000-0005-0000-0000-00001A970000}"/>
    <cellStyle name="Normal 94 2 2 3" xfId="38683" xr:uid="{00000000-0005-0000-0000-00001B970000}"/>
    <cellStyle name="Normal 94 2 3" xfId="38684" xr:uid="{00000000-0005-0000-0000-00001C970000}"/>
    <cellStyle name="Normal 94 2 4" xfId="38685" xr:uid="{00000000-0005-0000-0000-00001D970000}"/>
    <cellStyle name="Normal 94 3" xfId="38686" xr:uid="{00000000-0005-0000-0000-00001E970000}"/>
    <cellStyle name="Normal 94 3 2" xfId="38687" xr:uid="{00000000-0005-0000-0000-00001F970000}"/>
    <cellStyle name="Normal 94 3 3" xfId="38688" xr:uid="{00000000-0005-0000-0000-000020970000}"/>
    <cellStyle name="Normal 94 4" xfId="38689" xr:uid="{00000000-0005-0000-0000-000021970000}"/>
    <cellStyle name="Normal 94 5" xfId="38690" xr:uid="{00000000-0005-0000-0000-000022970000}"/>
    <cellStyle name="Normal 94 6" xfId="38691" xr:uid="{00000000-0005-0000-0000-000023970000}"/>
    <cellStyle name="Normal 95" xfId="38692" xr:uid="{00000000-0005-0000-0000-000024970000}"/>
    <cellStyle name="Normal 95 2" xfId="38693" xr:uid="{00000000-0005-0000-0000-000025970000}"/>
    <cellStyle name="Normal 95 2 2" xfId="38694" xr:uid="{00000000-0005-0000-0000-000026970000}"/>
    <cellStyle name="Normal 95 2 2 2" xfId="38695" xr:uid="{00000000-0005-0000-0000-000027970000}"/>
    <cellStyle name="Normal 95 2 2 3" xfId="38696" xr:uid="{00000000-0005-0000-0000-000028970000}"/>
    <cellStyle name="Normal 95 2 3" xfId="38697" xr:uid="{00000000-0005-0000-0000-000029970000}"/>
    <cellStyle name="Normal 95 2 4" xfId="38698" xr:uid="{00000000-0005-0000-0000-00002A970000}"/>
    <cellStyle name="Normal 95 3" xfId="38699" xr:uid="{00000000-0005-0000-0000-00002B970000}"/>
    <cellStyle name="Normal 95 3 2" xfId="38700" xr:uid="{00000000-0005-0000-0000-00002C970000}"/>
    <cellStyle name="Normal 95 3 3" xfId="38701" xr:uid="{00000000-0005-0000-0000-00002D970000}"/>
    <cellStyle name="Normal 95 4" xfId="38702" xr:uid="{00000000-0005-0000-0000-00002E970000}"/>
    <cellStyle name="Normal 95 5" xfId="38703" xr:uid="{00000000-0005-0000-0000-00002F970000}"/>
    <cellStyle name="Normal 96" xfId="38704" xr:uid="{00000000-0005-0000-0000-000030970000}"/>
    <cellStyle name="Normal 96 2" xfId="38705" xr:uid="{00000000-0005-0000-0000-000031970000}"/>
    <cellStyle name="Normal 96 2 2" xfId="38706" xr:uid="{00000000-0005-0000-0000-000032970000}"/>
    <cellStyle name="Normal 96 2 2 2" xfId="38707" xr:uid="{00000000-0005-0000-0000-000033970000}"/>
    <cellStyle name="Normal 96 2 2 3" xfId="38708" xr:uid="{00000000-0005-0000-0000-000034970000}"/>
    <cellStyle name="Normal 96 2 3" xfId="38709" xr:uid="{00000000-0005-0000-0000-000035970000}"/>
    <cellStyle name="Normal 96 2 4" xfId="38710" xr:uid="{00000000-0005-0000-0000-000036970000}"/>
    <cellStyle name="Normal 96 3" xfId="38711" xr:uid="{00000000-0005-0000-0000-000037970000}"/>
    <cellStyle name="Normal 96 3 2" xfId="38712" xr:uid="{00000000-0005-0000-0000-000038970000}"/>
    <cellStyle name="Normal 96 3 3" xfId="38713" xr:uid="{00000000-0005-0000-0000-000039970000}"/>
    <cellStyle name="Normal 96 4" xfId="38714" xr:uid="{00000000-0005-0000-0000-00003A970000}"/>
    <cellStyle name="Normal 96 5" xfId="38715" xr:uid="{00000000-0005-0000-0000-00003B970000}"/>
    <cellStyle name="Normal 96 6" xfId="38716" xr:uid="{00000000-0005-0000-0000-00003C970000}"/>
    <cellStyle name="Normal 97" xfId="38717" xr:uid="{00000000-0005-0000-0000-00003D970000}"/>
    <cellStyle name="Normal 97 2" xfId="38718" xr:uid="{00000000-0005-0000-0000-00003E970000}"/>
    <cellStyle name="Normal 97 2 2" xfId="38719" xr:uid="{00000000-0005-0000-0000-00003F970000}"/>
    <cellStyle name="Normal 97 2 2 2" xfId="38720" xr:uid="{00000000-0005-0000-0000-000040970000}"/>
    <cellStyle name="Normal 97 2 2 3" xfId="38721" xr:uid="{00000000-0005-0000-0000-000041970000}"/>
    <cellStyle name="Normal 97 2 3" xfId="38722" xr:uid="{00000000-0005-0000-0000-000042970000}"/>
    <cellStyle name="Normal 97 2 4" xfId="38723" xr:uid="{00000000-0005-0000-0000-000043970000}"/>
    <cellStyle name="Normal 97 3" xfId="38724" xr:uid="{00000000-0005-0000-0000-000044970000}"/>
    <cellStyle name="Normal 97 3 2" xfId="38725" xr:uid="{00000000-0005-0000-0000-000045970000}"/>
    <cellStyle name="Normal 97 3 3" xfId="38726" xr:uid="{00000000-0005-0000-0000-000046970000}"/>
    <cellStyle name="Normal 97 4" xfId="38727" xr:uid="{00000000-0005-0000-0000-000047970000}"/>
    <cellStyle name="Normal 97 5" xfId="38728" xr:uid="{00000000-0005-0000-0000-000048970000}"/>
    <cellStyle name="Normal 98" xfId="38729" xr:uid="{00000000-0005-0000-0000-000049970000}"/>
    <cellStyle name="Normal 98 2" xfId="38730" xr:uid="{00000000-0005-0000-0000-00004A970000}"/>
    <cellStyle name="Normal 98 2 2" xfId="38731" xr:uid="{00000000-0005-0000-0000-00004B970000}"/>
    <cellStyle name="Normal 98 2 2 2" xfId="38732" xr:uid="{00000000-0005-0000-0000-00004C970000}"/>
    <cellStyle name="Normal 98 2 2 3" xfId="38733" xr:uid="{00000000-0005-0000-0000-00004D970000}"/>
    <cellStyle name="Normal 98 2 3" xfId="38734" xr:uid="{00000000-0005-0000-0000-00004E970000}"/>
    <cellStyle name="Normal 98 2 4" xfId="38735" xr:uid="{00000000-0005-0000-0000-00004F970000}"/>
    <cellStyle name="Normal 98 3" xfId="38736" xr:uid="{00000000-0005-0000-0000-000050970000}"/>
    <cellStyle name="Normal 98 3 2" xfId="38737" xr:uid="{00000000-0005-0000-0000-000051970000}"/>
    <cellStyle name="Normal 98 3 3" xfId="38738" xr:uid="{00000000-0005-0000-0000-000052970000}"/>
    <cellStyle name="Normal 98 4" xfId="38739" xr:uid="{00000000-0005-0000-0000-000053970000}"/>
    <cellStyle name="Normal 98 5" xfId="38740" xr:uid="{00000000-0005-0000-0000-000054970000}"/>
    <cellStyle name="Normal 99" xfId="38741" xr:uid="{00000000-0005-0000-0000-000055970000}"/>
    <cellStyle name="Normal 99 2" xfId="38742" xr:uid="{00000000-0005-0000-0000-000056970000}"/>
    <cellStyle name="Normal 99 2 2" xfId="38743" xr:uid="{00000000-0005-0000-0000-000057970000}"/>
    <cellStyle name="Normal 99 2 2 2" xfId="38744" xr:uid="{00000000-0005-0000-0000-000058970000}"/>
    <cellStyle name="Normal 99 2 2 3" xfId="38745" xr:uid="{00000000-0005-0000-0000-000059970000}"/>
    <cellStyle name="Normal 99 2 3" xfId="38746" xr:uid="{00000000-0005-0000-0000-00005A970000}"/>
    <cellStyle name="Normal 99 2 4" xfId="38747" xr:uid="{00000000-0005-0000-0000-00005B970000}"/>
    <cellStyle name="Normal 99 3" xfId="38748" xr:uid="{00000000-0005-0000-0000-00005C970000}"/>
    <cellStyle name="Normal 99 3 2" xfId="38749" xr:uid="{00000000-0005-0000-0000-00005D970000}"/>
    <cellStyle name="Normal 99 3 3" xfId="38750" xr:uid="{00000000-0005-0000-0000-00005E970000}"/>
    <cellStyle name="Normal 99 4" xfId="38751" xr:uid="{00000000-0005-0000-0000-00005F970000}"/>
    <cellStyle name="Normal 99 5" xfId="38752" xr:uid="{00000000-0005-0000-0000-000060970000}"/>
    <cellStyle name="Normal 99 6" xfId="38753" xr:uid="{00000000-0005-0000-0000-000061970000}"/>
    <cellStyle name="Notas 10" xfId="448" xr:uid="{00000000-0005-0000-0000-0000C0010000}"/>
    <cellStyle name="Notas 11" xfId="449" xr:uid="{00000000-0005-0000-0000-0000C1010000}"/>
    <cellStyle name="Notas 12" xfId="450" xr:uid="{00000000-0005-0000-0000-0000C2010000}"/>
    <cellStyle name="Notas 2" xfId="451" xr:uid="{00000000-0005-0000-0000-0000C3010000}"/>
    <cellStyle name="Notas 2 2" xfId="38755" xr:uid="{00000000-0005-0000-0000-000063970000}"/>
    <cellStyle name="Notas 2 2 2" xfId="38756" xr:uid="{00000000-0005-0000-0000-000064970000}"/>
    <cellStyle name="Notas 2 2 2 2" xfId="38757" xr:uid="{00000000-0005-0000-0000-000065970000}"/>
    <cellStyle name="Notas 2 2 2 2 2" xfId="38758" xr:uid="{00000000-0005-0000-0000-000066970000}"/>
    <cellStyle name="Notas 2 2 2 2 2 2" xfId="38759" xr:uid="{00000000-0005-0000-0000-000067970000}"/>
    <cellStyle name="Notas 2 2 2 2 2 2 2" xfId="38760" xr:uid="{00000000-0005-0000-0000-000068970000}"/>
    <cellStyle name="Notas 2 2 2 2 2 2 3" xfId="38761" xr:uid="{00000000-0005-0000-0000-000069970000}"/>
    <cellStyle name="Notas 2 2 2 2 2 3" xfId="38762" xr:uid="{00000000-0005-0000-0000-00006A970000}"/>
    <cellStyle name="Notas 2 2 2 2 2 4" xfId="38763" xr:uid="{00000000-0005-0000-0000-00006B970000}"/>
    <cellStyle name="Notas 2 2 2 2 3" xfId="38764" xr:uid="{00000000-0005-0000-0000-00006C970000}"/>
    <cellStyle name="Notas 2 2 2 2 3 2" xfId="38765" xr:uid="{00000000-0005-0000-0000-00006D970000}"/>
    <cellStyle name="Notas 2 2 2 2 3 3" xfId="38766" xr:uid="{00000000-0005-0000-0000-00006E970000}"/>
    <cellStyle name="Notas 2 2 2 2 4" xfId="38767" xr:uid="{00000000-0005-0000-0000-00006F970000}"/>
    <cellStyle name="Notas 2 2 2 2 5" xfId="38768" xr:uid="{00000000-0005-0000-0000-000070970000}"/>
    <cellStyle name="Notas 2 2 2 3" xfId="38769" xr:uid="{00000000-0005-0000-0000-000071970000}"/>
    <cellStyle name="Notas 2 2 2 3 2" xfId="38770" xr:uid="{00000000-0005-0000-0000-000072970000}"/>
    <cellStyle name="Notas 2 2 2 3 3" xfId="38771" xr:uid="{00000000-0005-0000-0000-000073970000}"/>
    <cellStyle name="Notas 2 2 2 4" xfId="38772" xr:uid="{00000000-0005-0000-0000-000074970000}"/>
    <cellStyle name="Notas 2 2 2 5" xfId="38773" xr:uid="{00000000-0005-0000-0000-000075970000}"/>
    <cellStyle name="Notas 2 2 3" xfId="38774" xr:uid="{00000000-0005-0000-0000-000076970000}"/>
    <cellStyle name="Notas 2 2 3 2" xfId="38775" xr:uid="{00000000-0005-0000-0000-000077970000}"/>
    <cellStyle name="Notas 2 2 3 2 2" xfId="38776" xr:uid="{00000000-0005-0000-0000-000078970000}"/>
    <cellStyle name="Notas 2 2 3 2 3" xfId="38777" xr:uid="{00000000-0005-0000-0000-000079970000}"/>
    <cellStyle name="Notas 2 2 3 3" xfId="38778" xr:uid="{00000000-0005-0000-0000-00007A970000}"/>
    <cellStyle name="Notas 2 2 3 4" xfId="38779" xr:uid="{00000000-0005-0000-0000-00007B970000}"/>
    <cellStyle name="Notas 2 2 4" xfId="38780" xr:uid="{00000000-0005-0000-0000-00007C970000}"/>
    <cellStyle name="Notas 2 2 4 2" xfId="38781" xr:uid="{00000000-0005-0000-0000-00007D970000}"/>
    <cellStyle name="Notas 2 2 4 2 2" xfId="38782" xr:uid="{00000000-0005-0000-0000-00007E970000}"/>
    <cellStyle name="Notas 2 2 4 2 3" xfId="38783" xr:uid="{00000000-0005-0000-0000-00007F970000}"/>
    <cellStyle name="Notas 2 2 4 3" xfId="38784" xr:uid="{00000000-0005-0000-0000-000080970000}"/>
    <cellStyle name="Notas 2 2 4 4" xfId="38785" xr:uid="{00000000-0005-0000-0000-000081970000}"/>
    <cellStyle name="Notas 2 2 5" xfId="38786" xr:uid="{00000000-0005-0000-0000-000082970000}"/>
    <cellStyle name="Notas 2 2 5 2" xfId="38787" xr:uid="{00000000-0005-0000-0000-000083970000}"/>
    <cellStyle name="Notas 2 2 5 3" xfId="38788" xr:uid="{00000000-0005-0000-0000-000084970000}"/>
    <cellStyle name="Notas 2 2 6" xfId="38789" xr:uid="{00000000-0005-0000-0000-000085970000}"/>
    <cellStyle name="Notas 2 2 7" xfId="38790" xr:uid="{00000000-0005-0000-0000-000086970000}"/>
    <cellStyle name="Notas 2 3" xfId="38791" xr:uid="{00000000-0005-0000-0000-000087970000}"/>
    <cellStyle name="Notas 2 3 2" xfId="38792" xr:uid="{00000000-0005-0000-0000-000088970000}"/>
    <cellStyle name="Notas 2 3 2 2" xfId="38793" xr:uid="{00000000-0005-0000-0000-000089970000}"/>
    <cellStyle name="Notas 2 3 2 3" xfId="38794" xr:uid="{00000000-0005-0000-0000-00008A970000}"/>
    <cellStyle name="Notas 2 3 3" xfId="38795" xr:uid="{00000000-0005-0000-0000-00008B970000}"/>
    <cellStyle name="Notas 2 3 4" xfId="38796" xr:uid="{00000000-0005-0000-0000-00008C970000}"/>
    <cellStyle name="Notas 2 4" xfId="38797" xr:uid="{00000000-0005-0000-0000-00008D970000}"/>
    <cellStyle name="Notas 2 4 2" xfId="38798" xr:uid="{00000000-0005-0000-0000-00008E970000}"/>
    <cellStyle name="Notas 2 4 2 2" xfId="38799" xr:uid="{00000000-0005-0000-0000-00008F970000}"/>
    <cellStyle name="Notas 2 4 2 3" xfId="38800" xr:uid="{00000000-0005-0000-0000-000090970000}"/>
    <cellStyle name="Notas 2 4 3" xfId="38801" xr:uid="{00000000-0005-0000-0000-000091970000}"/>
    <cellStyle name="Notas 2 4 4" xfId="38802" xr:uid="{00000000-0005-0000-0000-000092970000}"/>
    <cellStyle name="Notas 2 5" xfId="38803" xr:uid="{00000000-0005-0000-0000-000093970000}"/>
    <cellStyle name="Notas 2 5 2" xfId="38804" xr:uid="{00000000-0005-0000-0000-000094970000}"/>
    <cellStyle name="Notas 2 5 2 2" xfId="38805" xr:uid="{00000000-0005-0000-0000-000095970000}"/>
    <cellStyle name="Notas 2 5 2 3" xfId="38806" xr:uid="{00000000-0005-0000-0000-000096970000}"/>
    <cellStyle name="Notas 2 5 3" xfId="38807" xr:uid="{00000000-0005-0000-0000-000097970000}"/>
    <cellStyle name="Notas 2 5 4" xfId="38808" xr:uid="{00000000-0005-0000-0000-000098970000}"/>
    <cellStyle name="Notas 2 6" xfId="38809" xr:uid="{00000000-0005-0000-0000-000099970000}"/>
    <cellStyle name="Notas 2 6 2" xfId="38810" xr:uid="{00000000-0005-0000-0000-00009A970000}"/>
    <cellStyle name="Notas 2 6 3" xfId="38811" xr:uid="{00000000-0005-0000-0000-00009B970000}"/>
    <cellStyle name="Notas 2 7" xfId="38812" xr:uid="{00000000-0005-0000-0000-00009C970000}"/>
    <cellStyle name="Notas 2 8" xfId="38813" xr:uid="{00000000-0005-0000-0000-00009D970000}"/>
    <cellStyle name="Notas 2 9" xfId="38754" xr:uid="{00000000-0005-0000-0000-000062970000}"/>
    <cellStyle name="Notas 3" xfId="452" xr:uid="{00000000-0005-0000-0000-0000C4010000}"/>
    <cellStyle name="Notas 3 2" xfId="38815" xr:uid="{00000000-0005-0000-0000-00009F970000}"/>
    <cellStyle name="Notas 3 2 2" xfId="38816" xr:uid="{00000000-0005-0000-0000-0000A0970000}"/>
    <cellStyle name="Notas 3 2 2 2" xfId="38817" xr:uid="{00000000-0005-0000-0000-0000A1970000}"/>
    <cellStyle name="Notas 3 2 2 3" xfId="38818" xr:uid="{00000000-0005-0000-0000-0000A2970000}"/>
    <cellStyle name="Notas 3 2 3" xfId="38819" xr:uid="{00000000-0005-0000-0000-0000A3970000}"/>
    <cellStyle name="Notas 3 2 4" xfId="38820" xr:uid="{00000000-0005-0000-0000-0000A4970000}"/>
    <cellStyle name="Notas 3 2 5" xfId="38821" xr:uid="{00000000-0005-0000-0000-0000A5970000}"/>
    <cellStyle name="Notas 3 3" xfId="38822" xr:uid="{00000000-0005-0000-0000-0000A6970000}"/>
    <cellStyle name="Notas 3 3 2" xfId="38823" xr:uid="{00000000-0005-0000-0000-0000A7970000}"/>
    <cellStyle name="Notas 3 3 3" xfId="38824" xr:uid="{00000000-0005-0000-0000-0000A8970000}"/>
    <cellStyle name="Notas 3 4" xfId="38825" xr:uid="{00000000-0005-0000-0000-0000A9970000}"/>
    <cellStyle name="Notas 3 5" xfId="38826" xr:uid="{00000000-0005-0000-0000-0000AA970000}"/>
    <cellStyle name="Notas 3 6" xfId="38814" xr:uid="{00000000-0005-0000-0000-00009E970000}"/>
    <cellStyle name="Notas 4" xfId="453" xr:uid="{00000000-0005-0000-0000-0000C5010000}"/>
    <cellStyle name="Notas 4 2" xfId="38828" xr:uid="{00000000-0005-0000-0000-0000AC970000}"/>
    <cellStyle name="Notas 4 2 2" xfId="38829" xr:uid="{00000000-0005-0000-0000-0000AD970000}"/>
    <cellStyle name="Notas 4 2 3" xfId="38830" xr:uid="{00000000-0005-0000-0000-0000AE970000}"/>
    <cellStyle name="Notas 4 3" xfId="38831" xr:uid="{00000000-0005-0000-0000-0000AF970000}"/>
    <cellStyle name="Notas 4 4" xfId="38832" xr:uid="{00000000-0005-0000-0000-0000B0970000}"/>
    <cellStyle name="Notas 4 5" xfId="38827" xr:uid="{00000000-0005-0000-0000-0000AB970000}"/>
    <cellStyle name="Notas 5" xfId="454" xr:uid="{00000000-0005-0000-0000-0000C6010000}"/>
    <cellStyle name="Notas 5 2" xfId="38834" xr:uid="{00000000-0005-0000-0000-0000B2970000}"/>
    <cellStyle name="Notas 5 2 2" xfId="38835" xr:uid="{00000000-0005-0000-0000-0000B3970000}"/>
    <cellStyle name="Notas 5 2 3" xfId="38836" xr:uid="{00000000-0005-0000-0000-0000B4970000}"/>
    <cellStyle name="Notas 5 3" xfId="38837" xr:uid="{00000000-0005-0000-0000-0000B5970000}"/>
    <cellStyle name="Notas 5 4" xfId="38838" xr:uid="{00000000-0005-0000-0000-0000B6970000}"/>
    <cellStyle name="Notas 5 5" xfId="38833" xr:uid="{00000000-0005-0000-0000-0000B1970000}"/>
    <cellStyle name="Notas 6" xfId="455" xr:uid="{00000000-0005-0000-0000-0000C7010000}"/>
    <cellStyle name="Notas 6 2" xfId="38840" xr:uid="{00000000-0005-0000-0000-0000B8970000}"/>
    <cellStyle name="Notas 6 2 2" xfId="38841" xr:uid="{00000000-0005-0000-0000-0000B9970000}"/>
    <cellStyle name="Notas 6 2 3" xfId="38842" xr:uid="{00000000-0005-0000-0000-0000BA970000}"/>
    <cellStyle name="Notas 6 3" xfId="38843" xr:uid="{00000000-0005-0000-0000-0000BB970000}"/>
    <cellStyle name="Notas 6 4" xfId="38844" xr:uid="{00000000-0005-0000-0000-0000BC970000}"/>
    <cellStyle name="Notas 6 5" xfId="38839" xr:uid="{00000000-0005-0000-0000-0000B7970000}"/>
    <cellStyle name="Notas 7" xfId="456" xr:uid="{00000000-0005-0000-0000-0000C8010000}"/>
    <cellStyle name="Notas 7 2" xfId="38846" xr:uid="{00000000-0005-0000-0000-0000BE970000}"/>
    <cellStyle name="Notas 7 2 2" xfId="38847" xr:uid="{00000000-0005-0000-0000-0000BF970000}"/>
    <cellStyle name="Notas 7 2 3" xfId="38848" xr:uid="{00000000-0005-0000-0000-0000C0970000}"/>
    <cellStyle name="Notas 7 3" xfId="38849" xr:uid="{00000000-0005-0000-0000-0000C1970000}"/>
    <cellStyle name="Notas 7 4" xfId="38850" xr:uid="{00000000-0005-0000-0000-0000C2970000}"/>
    <cellStyle name="Notas 7 5" xfId="38845" xr:uid="{00000000-0005-0000-0000-0000BD970000}"/>
    <cellStyle name="Notas 8" xfId="457" xr:uid="{00000000-0005-0000-0000-0000C9010000}"/>
    <cellStyle name="Notas 8 2" xfId="38852" xr:uid="{00000000-0005-0000-0000-0000C4970000}"/>
    <cellStyle name="Notas 8 2 2" xfId="38853" xr:uid="{00000000-0005-0000-0000-0000C5970000}"/>
    <cellStyle name="Notas 8 2 3" xfId="38854" xr:uid="{00000000-0005-0000-0000-0000C6970000}"/>
    <cellStyle name="Notas 8 3" xfId="38855" xr:uid="{00000000-0005-0000-0000-0000C7970000}"/>
    <cellStyle name="Notas 8 4" xfId="38856" xr:uid="{00000000-0005-0000-0000-0000C8970000}"/>
    <cellStyle name="Notas 8 5" xfId="38851" xr:uid="{00000000-0005-0000-0000-0000C3970000}"/>
    <cellStyle name="Notas 9" xfId="458" xr:uid="{00000000-0005-0000-0000-0000CA010000}"/>
    <cellStyle name="Notas 9 2" xfId="38858" xr:uid="{00000000-0005-0000-0000-0000CA970000}"/>
    <cellStyle name="Notas 9 2 2" xfId="38859" xr:uid="{00000000-0005-0000-0000-0000CB970000}"/>
    <cellStyle name="Notas 9 2 3" xfId="38860" xr:uid="{00000000-0005-0000-0000-0000CC970000}"/>
    <cellStyle name="Notas 9 3" xfId="38861" xr:uid="{00000000-0005-0000-0000-0000CD970000}"/>
    <cellStyle name="Notas 9 4" xfId="38862" xr:uid="{00000000-0005-0000-0000-0000CE970000}"/>
    <cellStyle name="Notas 9 5" xfId="38857" xr:uid="{00000000-0005-0000-0000-0000C9970000}"/>
    <cellStyle name="Note" xfId="459" xr:uid="{00000000-0005-0000-0000-0000CB010000}"/>
    <cellStyle name="Note 10" xfId="38864" xr:uid="{00000000-0005-0000-0000-0000D0970000}"/>
    <cellStyle name="Note 11" xfId="38865" xr:uid="{00000000-0005-0000-0000-0000D1970000}"/>
    <cellStyle name="Note 12" xfId="38863" xr:uid="{00000000-0005-0000-0000-0000CF970000}"/>
    <cellStyle name="Note 2" xfId="38866" xr:uid="{00000000-0005-0000-0000-0000D2970000}"/>
    <cellStyle name="Note 2 2" xfId="38867" xr:uid="{00000000-0005-0000-0000-0000D3970000}"/>
    <cellStyle name="Note 2 2 2" xfId="38868" xr:uid="{00000000-0005-0000-0000-0000D4970000}"/>
    <cellStyle name="Note 2 2 2 2" xfId="38869" xr:uid="{00000000-0005-0000-0000-0000D5970000}"/>
    <cellStyle name="Note 2 2 2 3" xfId="38870" xr:uid="{00000000-0005-0000-0000-0000D6970000}"/>
    <cellStyle name="Note 2 2 3" xfId="38871" xr:uid="{00000000-0005-0000-0000-0000D7970000}"/>
    <cellStyle name="Note 2 2 4" xfId="38872" xr:uid="{00000000-0005-0000-0000-0000D8970000}"/>
    <cellStyle name="Note 2 3" xfId="38873" xr:uid="{00000000-0005-0000-0000-0000D9970000}"/>
    <cellStyle name="Note 2 3 2" xfId="38874" xr:uid="{00000000-0005-0000-0000-0000DA970000}"/>
    <cellStyle name="Note 2 3 2 2" xfId="38875" xr:uid="{00000000-0005-0000-0000-0000DB970000}"/>
    <cellStyle name="Note 2 3 2 3" xfId="38876" xr:uid="{00000000-0005-0000-0000-0000DC970000}"/>
    <cellStyle name="Note 2 3 3" xfId="38877" xr:uid="{00000000-0005-0000-0000-0000DD970000}"/>
    <cellStyle name="Note 2 3 4" xfId="38878" xr:uid="{00000000-0005-0000-0000-0000DE970000}"/>
    <cellStyle name="Note 2 4" xfId="38879" xr:uid="{00000000-0005-0000-0000-0000DF970000}"/>
    <cellStyle name="Note 2 4 2" xfId="38880" xr:uid="{00000000-0005-0000-0000-0000E0970000}"/>
    <cellStyle name="Note 2 4 2 2" xfId="38881" xr:uid="{00000000-0005-0000-0000-0000E1970000}"/>
    <cellStyle name="Note 2 4 2 3" xfId="38882" xr:uid="{00000000-0005-0000-0000-0000E2970000}"/>
    <cellStyle name="Note 2 4 3" xfId="38883" xr:uid="{00000000-0005-0000-0000-0000E3970000}"/>
    <cellStyle name="Note 2 4 4" xfId="38884" xr:uid="{00000000-0005-0000-0000-0000E4970000}"/>
    <cellStyle name="Note 2 5" xfId="38885" xr:uid="{00000000-0005-0000-0000-0000E5970000}"/>
    <cellStyle name="Note 2 5 2" xfId="38886" xr:uid="{00000000-0005-0000-0000-0000E6970000}"/>
    <cellStyle name="Note 2 5 3" xfId="38887" xr:uid="{00000000-0005-0000-0000-0000E7970000}"/>
    <cellStyle name="Note 2 6" xfId="38888" xr:uid="{00000000-0005-0000-0000-0000E8970000}"/>
    <cellStyle name="Note 2 7" xfId="38889" xr:uid="{00000000-0005-0000-0000-0000E9970000}"/>
    <cellStyle name="Note 3" xfId="38890" xr:uid="{00000000-0005-0000-0000-0000EA970000}"/>
    <cellStyle name="Note 3 2" xfId="38891" xr:uid="{00000000-0005-0000-0000-0000EB970000}"/>
    <cellStyle name="Note 3 2 2" xfId="38892" xr:uid="{00000000-0005-0000-0000-0000EC970000}"/>
    <cellStyle name="Note 3 2 2 2" xfId="38893" xr:uid="{00000000-0005-0000-0000-0000ED970000}"/>
    <cellStyle name="Note 3 2 2 3" xfId="38894" xr:uid="{00000000-0005-0000-0000-0000EE970000}"/>
    <cellStyle name="Note 3 2 3" xfId="38895" xr:uid="{00000000-0005-0000-0000-0000EF970000}"/>
    <cellStyle name="Note 3 2 4" xfId="38896" xr:uid="{00000000-0005-0000-0000-0000F0970000}"/>
    <cellStyle name="Note 3 3" xfId="38897" xr:uid="{00000000-0005-0000-0000-0000F1970000}"/>
    <cellStyle name="Note 3 3 2" xfId="38898" xr:uid="{00000000-0005-0000-0000-0000F2970000}"/>
    <cellStyle name="Note 3 3 2 2" xfId="38899" xr:uid="{00000000-0005-0000-0000-0000F3970000}"/>
    <cellStyle name="Note 3 3 2 3" xfId="38900" xr:uid="{00000000-0005-0000-0000-0000F4970000}"/>
    <cellStyle name="Note 3 3 3" xfId="38901" xr:uid="{00000000-0005-0000-0000-0000F5970000}"/>
    <cellStyle name="Note 3 3 4" xfId="38902" xr:uid="{00000000-0005-0000-0000-0000F6970000}"/>
    <cellStyle name="Note 3 4" xfId="38903" xr:uid="{00000000-0005-0000-0000-0000F7970000}"/>
    <cellStyle name="Note 3 4 2" xfId="38904" xr:uid="{00000000-0005-0000-0000-0000F8970000}"/>
    <cellStyle name="Note 3 4 2 2" xfId="38905" xr:uid="{00000000-0005-0000-0000-0000F9970000}"/>
    <cellStyle name="Note 3 4 2 3" xfId="38906" xr:uid="{00000000-0005-0000-0000-0000FA970000}"/>
    <cellStyle name="Note 3 4 3" xfId="38907" xr:uid="{00000000-0005-0000-0000-0000FB970000}"/>
    <cellStyle name="Note 3 4 4" xfId="38908" xr:uid="{00000000-0005-0000-0000-0000FC970000}"/>
    <cellStyle name="Note 3 5" xfId="38909" xr:uid="{00000000-0005-0000-0000-0000FD970000}"/>
    <cellStyle name="Note 3 5 2" xfId="38910" xr:uid="{00000000-0005-0000-0000-0000FE970000}"/>
    <cellStyle name="Note 3 5 3" xfId="38911" xr:uid="{00000000-0005-0000-0000-0000FF970000}"/>
    <cellStyle name="Note 3 6" xfId="38912" xr:uid="{00000000-0005-0000-0000-000000980000}"/>
    <cellStyle name="Note 3 7" xfId="38913" xr:uid="{00000000-0005-0000-0000-000001980000}"/>
    <cellStyle name="Note 4" xfId="38914" xr:uid="{00000000-0005-0000-0000-000002980000}"/>
    <cellStyle name="Note 4 2" xfId="38915" xr:uid="{00000000-0005-0000-0000-000003980000}"/>
    <cellStyle name="Note 4 2 2" xfId="38916" xr:uid="{00000000-0005-0000-0000-000004980000}"/>
    <cellStyle name="Note 4 2 2 2" xfId="38917" xr:uid="{00000000-0005-0000-0000-000005980000}"/>
    <cellStyle name="Note 4 2 2 3" xfId="38918" xr:uid="{00000000-0005-0000-0000-000006980000}"/>
    <cellStyle name="Note 4 2 3" xfId="38919" xr:uid="{00000000-0005-0000-0000-000007980000}"/>
    <cellStyle name="Note 4 2 4" xfId="38920" xr:uid="{00000000-0005-0000-0000-000008980000}"/>
    <cellStyle name="Note 4 3" xfId="38921" xr:uid="{00000000-0005-0000-0000-000009980000}"/>
    <cellStyle name="Note 4 3 2" xfId="38922" xr:uid="{00000000-0005-0000-0000-00000A980000}"/>
    <cellStyle name="Note 4 3 2 2" xfId="38923" xr:uid="{00000000-0005-0000-0000-00000B980000}"/>
    <cellStyle name="Note 4 3 2 3" xfId="38924" xr:uid="{00000000-0005-0000-0000-00000C980000}"/>
    <cellStyle name="Note 4 3 3" xfId="38925" xr:uid="{00000000-0005-0000-0000-00000D980000}"/>
    <cellStyle name="Note 4 3 4" xfId="38926" xr:uid="{00000000-0005-0000-0000-00000E980000}"/>
    <cellStyle name="Note 4 4" xfId="38927" xr:uid="{00000000-0005-0000-0000-00000F980000}"/>
    <cellStyle name="Note 4 4 2" xfId="38928" xr:uid="{00000000-0005-0000-0000-000010980000}"/>
    <cellStyle name="Note 4 4 2 2" xfId="38929" xr:uid="{00000000-0005-0000-0000-000011980000}"/>
    <cellStyle name="Note 4 4 2 3" xfId="38930" xr:uid="{00000000-0005-0000-0000-000012980000}"/>
    <cellStyle name="Note 4 4 3" xfId="38931" xr:uid="{00000000-0005-0000-0000-000013980000}"/>
    <cellStyle name="Note 4 4 4" xfId="38932" xr:uid="{00000000-0005-0000-0000-000014980000}"/>
    <cellStyle name="Note 4 5" xfId="38933" xr:uid="{00000000-0005-0000-0000-000015980000}"/>
    <cellStyle name="Note 4 5 2" xfId="38934" xr:uid="{00000000-0005-0000-0000-000016980000}"/>
    <cellStyle name="Note 4 5 3" xfId="38935" xr:uid="{00000000-0005-0000-0000-000017980000}"/>
    <cellStyle name="Note 4 6" xfId="38936" xr:uid="{00000000-0005-0000-0000-000018980000}"/>
    <cellStyle name="Note 4 7" xfId="38937" xr:uid="{00000000-0005-0000-0000-000019980000}"/>
    <cellStyle name="Note 5" xfId="38938" xr:uid="{00000000-0005-0000-0000-00001A980000}"/>
    <cellStyle name="Note 5 2" xfId="38939" xr:uid="{00000000-0005-0000-0000-00001B980000}"/>
    <cellStyle name="Note 5 2 2" xfId="38940" xr:uid="{00000000-0005-0000-0000-00001C980000}"/>
    <cellStyle name="Note 5 2 2 2" xfId="38941" xr:uid="{00000000-0005-0000-0000-00001D980000}"/>
    <cellStyle name="Note 5 2 2 3" xfId="38942" xr:uid="{00000000-0005-0000-0000-00001E980000}"/>
    <cellStyle name="Note 5 2 3" xfId="38943" xr:uid="{00000000-0005-0000-0000-00001F980000}"/>
    <cellStyle name="Note 5 2 4" xfId="38944" xr:uid="{00000000-0005-0000-0000-000020980000}"/>
    <cellStyle name="Note 5 3" xfId="38945" xr:uid="{00000000-0005-0000-0000-000021980000}"/>
    <cellStyle name="Note 5 3 2" xfId="38946" xr:uid="{00000000-0005-0000-0000-000022980000}"/>
    <cellStyle name="Note 5 3 2 2" xfId="38947" xr:uid="{00000000-0005-0000-0000-000023980000}"/>
    <cellStyle name="Note 5 3 2 3" xfId="38948" xr:uid="{00000000-0005-0000-0000-000024980000}"/>
    <cellStyle name="Note 5 3 3" xfId="38949" xr:uid="{00000000-0005-0000-0000-000025980000}"/>
    <cellStyle name="Note 5 3 4" xfId="38950" xr:uid="{00000000-0005-0000-0000-000026980000}"/>
    <cellStyle name="Note 5 4" xfId="38951" xr:uid="{00000000-0005-0000-0000-000027980000}"/>
    <cellStyle name="Note 5 4 2" xfId="38952" xr:uid="{00000000-0005-0000-0000-000028980000}"/>
    <cellStyle name="Note 5 4 2 2" xfId="38953" xr:uid="{00000000-0005-0000-0000-000029980000}"/>
    <cellStyle name="Note 5 4 2 3" xfId="38954" xr:uid="{00000000-0005-0000-0000-00002A980000}"/>
    <cellStyle name="Note 5 4 3" xfId="38955" xr:uid="{00000000-0005-0000-0000-00002B980000}"/>
    <cellStyle name="Note 5 4 4" xfId="38956" xr:uid="{00000000-0005-0000-0000-00002C980000}"/>
    <cellStyle name="Note 5 5" xfId="38957" xr:uid="{00000000-0005-0000-0000-00002D980000}"/>
    <cellStyle name="Note 5 5 2" xfId="38958" xr:uid="{00000000-0005-0000-0000-00002E980000}"/>
    <cellStyle name="Note 5 5 3" xfId="38959" xr:uid="{00000000-0005-0000-0000-00002F980000}"/>
    <cellStyle name="Note 5 6" xfId="38960" xr:uid="{00000000-0005-0000-0000-000030980000}"/>
    <cellStyle name="Note 5 7" xfId="38961" xr:uid="{00000000-0005-0000-0000-000031980000}"/>
    <cellStyle name="Note 6" xfId="38962" xr:uid="{00000000-0005-0000-0000-000032980000}"/>
    <cellStyle name="Note 6 2" xfId="38963" xr:uid="{00000000-0005-0000-0000-000033980000}"/>
    <cellStyle name="Note 6 2 2" xfId="38964" xr:uid="{00000000-0005-0000-0000-000034980000}"/>
    <cellStyle name="Note 6 2 3" xfId="38965" xr:uid="{00000000-0005-0000-0000-000035980000}"/>
    <cellStyle name="Note 6 3" xfId="38966" xr:uid="{00000000-0005-0000-0000-000036980000}"/>
    <cellStyle name="Note 6 4" xfId="38967" xr:uid="{00000000-0005-0000-0000-000037980000}"/>
    <cellStyle name="Note 7" xfId="38968" xr:uid="{00000000-0005-0000-0000-000038980000}"/>
    <cellStyle name="Note 7 2" xfId="38969" xr:uid="{00000000-0005-0000-0000-000039980000}"/>
    <cellStyle name="Note 7 2 2" xfId="38970" xr:uid="{00000000-0005-0000-0000-00003A980000}"/>
    <cellStyle name="Note 7 2 3" xfId="38971" xr:uid="{00000000-0005-0000-0000-00003B980000}"/>
    <cellStyle name="Note 7 3" xfId="38972" xr:uid="{00000000-0005-0000-0000-00003C980000}"/>
    <cellStyle name="Note 7 4" xfId="38973" xr:uid="{00000000-0005-0000-0000-00003D980000}"/>
    <cellStyle name="Note 8" xfId="38974" xr:uid="{00000000-0005-0000-0000-00003E980000}"/>
    <cellStyle name="Note 8 2" xfId="38975" xr:uid="{00000000-0005-0000-0000-00003F980000}"/>
    <cellStyle name="Note 8 2 2" xfId="38976" xr:uid="{00000000-0005-0000-0000-000040980000}"/>
    <cellStyle name="Note 8 2 3" xfId="38977" xr:uid="{00000000-0005-0000-0000-000041980000}"/>
    <cellStyle name="Note 8 3" xfId="38978" xr:uid="{00000000-0005-0000-0000-000042980000}"/>
    <cellStyle name="Note 8 4" xfId="38979" xr:uid="{00000000-0005-0000-0000-000043980000}"/>
    <cellStyle name="Note 9" xfId="38980" xr:uid="{00000000-0005-0000-0000-000044980000}"/>
    <cellStyle name="Note 9 2" xfId="38981" xr:uid="{00000000-0005-0000-0000-000045980000}"/>
    <cellStyle name="Note 9 3" xfId="38982" xr:uid="{00000000-0005-0000-0000-000046980000}"/>
    <cellStyle name="Output" xfId="460" xr:uid="{00000000-0005-0000-0000-0000CC010000}"/>
    <cellStyle name="Output 2" xfId="38984" xr:uid="{00000000-0005-0000-0000-000048980000}"/>
    <cellStyle name="Output 2 2" xfId="38985" xr:uid="{00000000-0005-0000-0000-000049980000}"/>
    <cellStyle name="Output 2 2 2" xfId="38986" xr:uid="{00000000-0005-0000-0000-00004A980000}"/>
    <cellStyle name="Output 2 2 3" xfId="38987" xr:uid="{00000000-0005-0000-0000-00004B980000}"/>
    <cellStyle name="Output 2 3" xfId="38988" xr:uid="{00000000-0005-0000-0000-00004C980000}"/>
    <cellStyle name="Output 2 4" xfId="38989" xr:uid="{00000000-0005-0000-0000-00004D980000}"/>
    <cellStyle name="Output 3" xfId="38990" xr:uid="{00000000-0005-0000-0000-00004E980000}"/>
    <cellStyle name="Output 3 2" xfId="38991" xr:uid="{00000000-0005-0000-0000-00004F980000}"/>
    <cellStyle name="Output 3 2 2" xfId="38992" xr:uid="{00000000-0005-0000-0000-000050980000}"/>
    <cellStyle name="Output 3 2 3" xfId="38993" xr:uid="{00000000-0005-0000-0000-000051980000}"/>
    <cellStyle name="Output 3 3" xfId="38994" xr:uid="{00000000-0005-0000-0000-000052980000}"/>
    <cellStyle name="Output 3 4" xfId="38995" xr:uid="{00000000-0005-0000-0000-000053980000}"/>
    <cellStyle name="Output 4" xfId="38996" xr:uid="{00000000-0005-0000-0000-000054980000}"/>
    <cellStyle name="Output 4 2" xfId="38997" xr:uid="{00000000-0005-0000-0000-000055980000}"/>
    <cellStyle name="Output 4 2 2" xfId="38998" xr:uid="{00000000-0005-0000-0000-000056980000}"/>
    <cellStyle name="Output 4 2 3" xfId="38999" xr:uid="{00000000-0005-0000-0000-000057980000}"/>
    <cellStyle name="Output 4 3" xfId="39000" xr:uid="{00000000-0005-0000-0000-000058980000}"/>
    <cellStyle name="Output 4 4" xfId="39001" xr:uid="{00000000-0005-0000-0000-000059980000}"/>
    <cellStyle name="Output 5" xfId="39002" xr:uid="{00000000-0005-0000-0000-00005A980000}"/>
    <cellStyle name="Output 5 2" xfId="39003" xr:uid="{00000000-0005-0000-0000-00005B980000}"/>
    <cellStyle name="Output 5 2 2" xfId="39004" xr:uid="{00000000-0005-0000-0000-00005C980000}"/>
    <cellStyle name="Output 5 2 3" xfId="39005" xr:uid="{00000000-0005-0000-0000-00005D980000}"/>
    <cellStyle name="Output 5 3" xfId="39006" xr:uid="{00000000-0005-0000-0000-00005E980000}"/>
    <cellStyle name="Output 5 4" xfId="39007" xr:uid="{00000000-0005-0000-0000-00005F980000}"/>
    <cellStyle name="Output 6" xfId="39008" xr:uid="{00000000-0005-0000-0000-000060980000}"/>
    <cellStyle name="Output 6 2" xfId="39009" xr:uid="{00000000-0005-0000-0000-000061980000}"/>
    <cellStyle name="Output 6 3" xfId="39010" xr:uid="{00000000-0005-0000-0000-000062980000}"/>
    <cellStyle name="Output 7" xfId="39011" xr:uid="{00000000-0005-0000-0000-000063980000}"/>
    <cellStyle name="Output 8" xfId="39012" xr:uid="{00000000-0005-0000-0000-000064980000}"/>
    <cellStyle name="Output 9" xfId="38983" xr:uid="{00000000-0005-0000-0000-000047980000}"/>
    <cellStyle name="Porcentaje 2" xfId="461" xr:uid="{00000000-0005-0000-0000-0000CD010000}"/>
    <cellStyle name="Porcentual 2" xfId="39013" xr:uid="{00000000-0005-0000-0000-000065980000}"/>
    <cellStyle name="Porcentual 2 2" xfId="39014" xr:uid="{00000000-0005-0000-0000-000066980000}"/>
    <cellStyle name="Porcentual 2 2 2" xfId="39015" xr:uid="{00000000-0005-0000-0000-000067980000}"/>
    <cellStyle name="Porcentual 2 2 2 2" xfId="39016" xr:uid="{00000000-0005-0000-0000-000068980000}"/>
    <cellStyle name="Porcentual 2 2 2 3" xfId="39017" xr:uid="{00000000-0005-0000-0000-000069980000}"/>
    <cellStyle name="Porcentual 2 2 3" xfId="39018" xr:uid="{00000000-0005-0000-0000-00006A980000}"/>
    <cellStyle name="Porcentual 2 2 4" xfId="39019" xr:uid="{00000000-0005-0000-0000-00006B980000}"/>
    <cellStyle name="Porcentual 2 3" xfId="39020" xr:uid="{00000000-0005-0000-0000-00006C980000}"/>
    <cellStyle name="Porcentual 2 3 2" xfId="39021" xr:uid="{00000000-0005-0000-0000-00006D980000}"/>
    <cellStyle name="Porcentual 2 3 2 2" xfId="39022" xr:uid="{00000000-0005-0000-0000-00006E980000}"/>
    <cellStyle name="Porcentual 2 3 2 3" xfId="39023" xr:uid="{00000000-0005-0000-0000-00006F980000}"/>
    <cellStyle name="Porcentual 2 3 3" xfId="39024" xr:uid="{00000000-0005-0000-0000-000070980000}"/>
    <cellStyle name="Porcentual 2 3 4" xfId="39025" xr:uid="{00000000-0005-0000-0000-000071980000}"/>
    <cellStyle name="Porcentual 2 4" xfId="39026" xr:uid="{00000000-0005-0000-0000-000072980000}"/>
    <cellStyle name="Porcentual 2 4 2" xfId="39027" xr:uid="{00000000-0005-0000-0000-000073980000}"/>
    <cellStyle name="Porcentual 2 4 2 2" xfId="39028" xr:uid="{00000000-0005-0000-0000-000074980000}"/>
    <cellStyle name="Porcentual 2 4 2 3" xfId="39029" xr:uid="{00000000-0005-0000-0000-000075980000}"/>
    <cellStyle name="Porcentual 2 4 3" xfId="39030" xr:uid="{00000000-0005-0000-0000-000076980000}"/>
    <cellStyle name="Porcentual 2 4 4" xfId="39031" xr:uid="{00000000-0005-0000-0000-000077980000}"/>
    <cellStyle name="Porcentual 2 5" xfId="39032" xr:uid="{00000000-0005-0000-0000-000078980000}"/>
    <cellStyle name="Porcentual 2 5 2" xfId="39033" xr:uid="{00000000-0005-0000-0000-000079980000}"/>
    <cellStyle name="Porcentual 2 5 2 2" xfId="39034" xr:uid="{00000000-0005-0000-0000-00007A980000}"/>
    <cellStyle name="Porcentual 2 5 2 3" xfId="39035" xr:uid="{00000000-0005-0000-0000-00007B980000}"/>
    <cellStyle name="Porcentual 2 5 3" xfId="39036" xr:uid="{00000000-0005-0000-0000-00007C980000}"/>
    <cellStyle name="Porcentual 2 5 4" xfId="39037" xr:uid="{00000000-0005-0000-0000-00007D980000}"/>
    <cellStyle name="Salida 10" xfId="462" xr:uid="{00000000-0005-0000-0000-0000CE010000}"/>
    <cellStyle name="Salida 10 2" xfId="39038" xr:uid="{00000000-0005-0000-0000-00007E980000}"/>
    <cellStyle name="Salida 11" xfId="463" xr:uid="{00000000-0005-0000-0000-0000CF010000}"/>
    <cellStyle name="Salida 11 2" xfId="39039" xr:uid="{00000000-0005-0000-0000-00007F980000}"/>
    <cellStyle name="Salida 12" xfId="464" xr:uid="{00000000-0005-0000-0000-0000D0010000}"/>
    <cellStyle name="Salida 2" xfId="465" xr:uid="{00000000-0005-0000-0000-0000D1010000}"/>
    <cellStyle name="Salida 2 2" xfId="39040" xr:uid="{00000000-0005-0000-0000-000080980000}"/>
    <cellStyle name="Salida 2 2 2" xfId="39041" xr:uid="{00000000-0005-0000-0000-000081980000}"/>
    <cellStyle name="Salida 2 2 3" xfId="39042" xr:uid="{00000000-0005-0000-0000-000082980000}"/>
    <cellStyle name="Salida 2 2 4" xfId="39043" xr:uid="{00000000-0005-0000-0000-000083980000}"/>
    <cellStyle name="Salida 2 3" xfId="39044" xr:uid="{00000000-0005-0000-0000-000084980000}"/>
    <cellStyle name="Salida 2 4" xfId="39045" xr:uid="{00000000-0005-0000-0000-000085980000}"/>
    <cellStyle name="Salida 3" xfId="466" xr:uid="{00000000-0005-0000-0000-0000D2010000}"/>
    <cellStyle name="Salida 3 2" xfId="39046" xr:uid="{00000000-0005-0000-0000-000086980000}"/>
    <cellStyle name="Salida 3 2 2" xfId="39047" xr:uid="{00000000-0005-0000-0000-000087980000}"/>
    <cellStyle name="Salida 3 2 3" xfId="39048" xr:uid="{00000000-0005-0000-0000-000088980000}"/>
    <cellStyle name="Salida 3 3" xfId="39049" xr:uid="{00000000-0005-0000-0000-000089980000}"/>
    <cellStyle name="Salida 3 4" xfId="39050" xr:uid="{00000000-0005-0000-0000-00008A980000}"/>
    <cellStyle name="Salida 4" xfId="467" xr:uid="{00000000-0005-0000-0000-0000D3010000}"/>
    <cellStyle name="Salida 4 2" xfId="39051" xr:uid="{00000000-0005-0000-0000-00008B980000}"/>
    <cellStyle name="Salida 4 2 2" xfId="39052" xr:uid="{00000000-0005-0000-0000-00008C980000}"/>
    <cellStyle name="Salida 4 2 3" xfId="39053" xr:uid="{00000000-0005-0000-0000-00008D980000}"/>
    <cellStyle name="Salida 4 3" xfId="39054" xr:uid="{00000000-0005-0000-0000-00008E980000}"/>
    <cellStyle name="Salida 4 4" xfId="39055" xr:uid="{00000000-0005-0000-0000-00008F980000}"/>
    <cellStyle name="Salida 5" xfId="468" xr:uid="{00000000-0005-0000-0000-0000D4010000}"/>
    <cellStyle name="Salida 5 2" xfId="39057" xr:uid="{00000000-0005-0000-0000-000091980000}"/>
    <cellStyle name="Salida 5 2 2" xfId="39058" xr:uid="{00000000-0005-0000-0000-000092980000}"/>
    <cellStyle name="Salida 5 2 3" xfId="39059" xr:uid="{00000000-0005-0000-0000-000093980000}"/>
    <cellStyle name="Salida 5 3" xfId="39060" xr:uid="{00000000-0005-0000-0000-000094980000}"/>
    <cellStyle name="Salida 5 4" xfId="39061" xr:uid="{00000000-0005-0000-0000-000095980000}"/>
    <cellStyle name="Salida 5 5" xfId="39056" xr:uid="{00000000-0005-0000-0000-000090980000}"/>
    <cellStyle name="Salida 6" xfId="469" xr:uid="{00000000-0005-0000-0000-0000D5010000}"/>
    <cellStyle name="Salida 6 2" xfId="39063" xr:uid="{00000000-0005-0000-0000-000097980000}"/>
    <cellStyle name="Salida 6 2 2" xfId="39064" xr:uid="{00000000-0005-0000-0000-000098980000}"/>
    <cellStyle name="Salida 6 2 3" xfId="39065" xr:uid="{00000000-0005-0000-0000-000099980000}"/>
    <cellStyle name="Salida 6 3" xfId="39066" xr:uid="{00000000-0005-0000-0000-00009A980000}"/>
    <cellStyle name="Salida 6 4" xfId="39067" xr:uid="{00000000-0005-0000-0000-00009B980000}"/>
    <cellStyle name="Salida 6 5" xfId="39062" xr:uid="{00000000-0005-0000-0000-000096980000}"/>
    <cellStyle name="Salida 7" xfId="470" xr:uid="{00000000-0005-0000-0000-0000D6010000}"/>
    <cellStyle name="Salida 7 2" xfId="39069" xr:uid="{00000000-0005-0000-0000-00009D980000}"/>
    <cellStyle name="Salida 7 2 2" xfId="39070" xr:uid="{00000000-0005-0000-0000-00009E980000}"/>
    <cellStyle name="Salida 7 2 3" xfId="39071" xr:uid="{00000000-0005-0000-0000-00009F980000}"/>
    <cellStyle name="Salida 7 3" xfId="39072" xr:uid="{00000000-0005-0000-0000-0000A0980000}"/>
    <cellStyle name="Salida 7 4" xfId="39073" xr:uid="{00000000-0005-0000-0000-0000A1980000}"/>
    <cellStyle name="Salida 7 5" xfId="39068" xr:uid="{00000000-0005-0000-0000-00009C980000}"/>
    <cellStyle name="Salida 8" xfId="471" xr:uid="{00000000-0005-0000-0000-0000D7010000}"/>
    <cellStyle name="Salida 8 2" xfId="39075" xr:uid="{00000000-0005-0000-0000-0000A3980000}"/>
    <cellStyle name="Salida 8 2 2" xfId="39076" xr:uid="{00000000-0005-0000-0000-0000A4980000}"/>
    <cellStyle name="Salida 8 2 3" xfId="39077" xr:uid="{00000000-0005-0000-0000-0000A5980000}"/>
    <cellStyle name="Salida 8 3" xfId="39078" xr:uid="{00000000-0005-0000-0000-0000A6980000}"/>
    <cellStyle name="Salida 8 4" xfId="39079" xr:uid="{00000000-0005-0000-0000-0000A7980000}"/>
    <cellStyle name="Salida 8 5" xfId="39074" xr:uid="{00000000-0005-0000-0000-0000A2980000}"/>
    <cellStyle name="Salida 9" xfId="472" xr:uid="{00000000-0005-0000-0000-0000D8010000}"/>
    <cellStyle name="Salida 9 2" xfId="39081" xr:uid="{00000000-0005-0000-0000-0000A9980000}"/>
    <cellStyle name="Salida 9 3" xfId="39082" xr:uid="{00000000-0005-0000-0000-0000AA980000}"/>
    <cellStyle name="Salida 9 4" xfId="39080" xr:uid="{00000000-0005-0000-0000-0000A8980000}"/>
    <cellStyle name="Style 1" xfId="473" xr:uid="{00000000-0005-0000-0000-0000D9010000}"/>
    <cellStyle name="TableStyleLight1" xfId="39083" xr:uid="{00000000-0005-0000-0000-0000AB980000}"/>
    <cellStyle name="TableStyleLight1 2" xfId="39084" xr:uid="{00000000-0005-0000-0000-0000AC980000}"/>
    <cellStyle name="TableStyleLight1 2 2" xfId="39085" xr:uid="{00000000-0005-0000-0000-0000AD980000}"/>
    <cellStyle name="TableStyleLight1 2 3" xfId="39086" xr:uid="{00000000-0005-0000-0000-0000AE980000}"/>
    <cellStyle name="TableStyleLight1 3" xfId="39087" xr:uid="{00000000-0005-0000-0000-0000AF980000}"/>
    <cellStyle name="TableStyleLight1 4" xfId="39088" xr:uid="{00000000-0005-0000-0000-0000B0980000}"/>
    <cellStyle name="Texto de advertencia 10" xfId="474" xr:uid="{00000000-0005-0000-0000-0000DA010000}"/>
    <cellStyle name="Texto de advertencia 10 2" xfId="39090" xr:uid="{00000000-0005-0000-0000-0000B2980000}"/>
    <cellStyle name="Texto de advertencia 10 3" xfId="39091" xr:uid="{00000000-0005-0000-0000-0000B3980000}"/>
    <cellStyle name="Texto de advertencia 10 4" xfId="39089" xr:uid="{00000000-0005-0000-0000-0000B1980000}"/>
    <cellStyle name="Texto de advertencia 11" xfId="475" xr:uid="{00000000-0005-0000-0000-0000DB010000}"/>
    <cellStyle name="Texto de advertencia 11 2" xfId="39092" xr:uid="{00000000-0005-0000-0000-0000B4980000}"/>
    <cellStyle name="Texto de advertencia 12" xfId="476" xr:uid="{00000000-0005-0000-0000-0000DC010000}"/>
    <cellStyle name="Texto de advertencia 12 2" xfId="39093" xr:uid="{00000000-0005-0000-0000-0000B5980000}"/>
    <cellStyle name="Texto de advertencia 2" xfId="477" xr:uid="{00000000-0005-0000-0000-0000DD010000}"/>
    <cellStyle name="Texto de advertencia 2 2" xfId="39094" xr:uid="{00000000-0005-0000-0000-0000B6980000}"/>
    <cellStyle name="Texto de advertencia 2 2 2" xfId="39095" xr:uid="{00000000-0005-0000-0000-0000B7980000}"/>
    <cellStyle name="Texto de advertencia 2 2 2 2" xfId="39096" xr:uid="{00000000-0005-0000-0000-0000B8980000}"/>
    <cellStyle name="Texto de advertencia 2 2 2 2 2" xfId="39097" xr:uid="{00000000-0005-0000-0000-0000B9980000}"/>
    <cellStyle name="Texto de advertencia 2 2 2 2 2 2" xfId="39098" xr:uid="{00000000-0005-0000-0000-0000BA980000}"/>
    <cellStyle name="Texto de advertencia 2 2 2 2 2 2 2" xfId="39099" xr:uid="{00000000-0005-0000-0000-0000BB980000}"/>
    <cellStyle name="Texto de advertencia 2 2 2 2 2 2 3" xfId="39100" xr:uid="{00000000-0005-0000-0000-0000BC980000}"/>
    <cellStyle name="Texto de advertencia 2 2 2 2 2 3" xfId="39101" xr:uid="{00000000-0005-0000-0000-0000BD980000}"/>
    <cellStyle name="Texto de advertencia 2 2 2 2 2 4" xfId="39102" xr:uid="{00000000-0005-0000-0000-0000BE980000}"/>
    <cellStyle name="Texto de advertencia 2 2 2 2 3" xfId="39103" xr:uid="{00000000-0005-0000-0000-0000BF980000}"/>
    <cellStyle name="Texto de advertencia 2 2 2 2 3 2" xfId="39104" xr:uid="{00000000-0005-0000-0000-0000C0980000}"/>
    <cellStyle name="Texto de advertencia 2 2 2 2 3 3" xfId="39105" xr:uid="{00000000-0005-0000-0000-0000C1980000}"/>
    <cellStyle name="Texto de advertencia 2 2 2 2 4" xfId="39106" xr:uid="{00000000-0005-0000-0000-0000C2980000}"/>
    <cellStyle name="Texto de advertencia 2 2 2 2 5" xfId="39107" xr:uid="{00000000-0005-0000-0000-0000C3980000}"/>
    <cellStyle name="Texto de advertencia 2 2 2 3" xfId="39108" xr:uid="{00000000-0005-0000-0000-0000C4980000}"/>
    <cellStyle name="Texto de advertencia 2 2 2 3 2" xfId="39109" xr:uid="{00000000-0005-0000-0000-0000C5980000}"/>
    <cellStyle name="Texto de advertencia 2 2 2 3 3" xfId="39110" xr:uid="{00000000-0005-0000-0000-0000C6980000}"/>
    <cellStyle name="Texto de advertencia 2 2 2 4" xfId="39111" xr:uid="{00000000-0005-0000-0000-0000C7980000}"/>
    <cellStyle name="Texto de advertencia 2 2 2 5" xfId="39112" xr:uid="{00000000-0005-0000-0000-0000C8980000}"/>
    <cellStyle name="Texto de advertencia 2 2 3" xfId="39113" xr:uid="{00000000-0005-0000-0000-0000C9980000}"/>
    <cellStyle name="Texto de advertencia 2 2 3 2" xfId="39114" xr:uid="{00000000-0005-0000-0000-0000CA980000}"/>
    <cellStyle name="Texto de advertencia 2 2 3 2 2" xfId="39115" xr:uid="{00000000-0005-0000-0000-0000CB980000}"/>
    <cellStyle name="Texto de advertencia 2 2 3 2 3" xfId="39116" xr:uid="{00000000-0005-0000-0000-0000CC980000}"/>
    <cellStyle name="Texto de advertencia 2 2 3 3" xfId="39117" xr:uid="{00000000-0005-0000-0000-0000CD980000}"/>
    <cellStyle name="Texto de advertencia 2 2 3 4" xfId="39118" xr:uid="{00000000-0005-0000-0000-0000CE980000}"/>
    <cellStyle name="Texto de advertencia 2 2 4" xfId="39119" xr:uid="{00000000-0005-0000-0000-0000CF980000}"/>
    <cellStyle name="Texto de advertencia 2 2 4 2" xfId="39120" xr:uid="{00000000-0005-0000-0000-0000D0980000}"/>
    <cellStyle name="Texto de advertencia 2 2 4 2 2" xfId="39121" xr:uid="{00000000-0005-0000-0000-0000D1980000}"/>
    <cellStyle name="Texto de advertencia 2 2 4 2 3" xfId="39122" xr:uid="{00000000-0005-0000-0000-0000D2980000}"/>
    <cellStyle name="Texto de advertencia 2 2 4 3" xfId="39123" xr:uid="{00000000-0005-0000-0000-0000D3980000}"/>
    <cellStyle name="Texto de advertencia 2 2 4 4" xfId="39124" xr:uid="{00000000-0005-0000-0000-0000D4980000}"/>
    <cellStyle name="Texto de advertencia 2 2 5" xfId="39125" xr:uid="{00000000-0005-0000-0000-0000D5980000}"/>
    <cellStyle name="Texto de advertencia 2 2 5 2" xfId="39126" xr:uid="{00000000-0005-0000-0000-0000D6980000}"/>
    <cellStyle name="Texto de advertencia 2 2 5 3" xfId="39127" xr:uid="{00000000-0005-0000-0000-0000D7980000}"/>
    <cellStyle name="Texto de advertencia 2 2 6" xfId="39128" xr:uid="{00000000-0005-0000-0000-0000D8980000}"/>
    <cellStyle name="Texto de advertencia 2 2 7" xfId="39129" xr:uid="{00000000-0005-0000-0000-0000D9980000}"/>
    <cellStyle name="Texto de advertencia 2 3" xfId="39130" xr:uid="{00000000-0005-0000-0000-0000DA980000}"/>
    <cellStyle name="Texto de advertencia 2 3 2" xfId="39131" xr:uid="{00000000-0005-0000-0000-0000DB980000}"/>
    <cellStyle name="Texto de advertencia 2 3 2 2" xfId="39132" xr:uid="{00000000-0005-0000-0000-0000DC980000}"/>
    <cellStyle name="Texto de advertencia 2 3 2 3" xfId="39133" xr:uid="{00000000-0005-0000-0000-0000DD980000}"/>
    <cellStyle name="Texto de advertencia 2 3 3" xfId="39134" xr:uid="{00000000-0005-0000-0000-0000DE980000}"/>
    <cellStyle name="Texto de advertencia 2 3 4" xfId="39135" xr:uid="{00000000-0005-0000-0000-0000DF980000}"/>
    <cellStyle name="Texto de advertencia 2 4" xfId="39136" xr:uid="{00000000-0005-0000-0000-0000E0980000}"/>
    <cellStyle name="Texto de advertencia 2 4 2" xfId="39137" xr:uid="{00000000-0005-0000-0000-0000E1980000}"/>
    <cellStyle name="Texto de advertencia 2 4 2 2" xfId="39138" xr:uid="{00000000-0005-0000-0000-0000E2980000}"/>
    <cellStyle name="Texto de advertencia 2 4 2 3" xfId="39139" xr:uid="{00000000-0005-0000-0000-0000E3980000}"/>
    <cellStyle name="Texto de advertencia 2 4 3" xfId="39140" xr:uid="{00000000-0005-0000-0000-0000E4980000}"/>
    <cellStyle name="Texto de advertencia 2 4 4" xfId="39141" xr:uid="{00000000-0005-0000-0000-0000E5980000}"/>
    <cellStyle name="Texto de advertencia 2 5" xfId="39142" xr:uid="{00000000-0005-0000-0000-0000E6980000}"/>
    <cellStyle name="Texto de advertencia 2 5 2" xfId="39143" xr:uid="{00000000-0005-0000-0000-0000E7980000}"/>
    <cellStyle name="Texto de advertencia 2 5 3" xfId="39144" xr:uid="{00000000-0005-0000-0000-0000E8980000}"/>
    <cellStyle name="Texto de advertencia 2 6" xfId="39145" xr:uid="{00000000-0005-0000-0000-0000E9980000}"/>
    <cellStyle name="Texto de advertencia 2 7" xfId="39146" xr:uid="{00000000-0005-0000-0000-0000EA980000}"/>
    <cellStyle name="Texto de advertencia 3" xfId="478" xr:uid="{00000000-0005-0000-0000-0000DE010000}"/>
    <cellStyle name="Texto de advertencia 3 2" xfId="39147" xr:uid="{00000000-0005-0000-0000-0000EB980000}"/>
    <cellStyle name="Texto de advertencia 3 2 2" xfId="39148" xr:uid="{00000000-0005-0000-0000-0000EC980000}"/>
    <cellStyle name="Texto de advertencia 3 2 3" xfId="39149" xr:uid="{00000000-0005-0000-0000-0000ED980000}"/>
    <cellStyle name="Texto de advertencia 3 3" xfId="39150" xr:uid="{00000000-0005-0000-0000-0000EE980000}"/>
    <cellStyle name="Texto de advertencia 3 4" xfId="39151" xr:uid="{00000000-0005-0000-0000-0000EF980000}"/>
    <cellStyle name="Texto de advertencia 4" xfId="479" xr:uid="{00000000-0005-0000-0000-0000DF010000}"/>
    <cellStyle name="Texto de advertencia 4 2" xfId="39152" xr:uid="{00000000-0005-0000-0000-0000F0980000}"/>
    <cellStyle name="Texto de advertencia 4 2 2" xfId="39153" xr:uid="{00000000-0005-0000-0000-0000F1980000}"/>
    <cellStyle name="Texto de advertencia 4 2 3" xfId="39154" xr:uid="{00000000-0005-0000-0000-0000F2980000}"/>
    <cellStyle name="Texto de advertencia 4 3" xfId="39155" xr:uid="{00000000-0005-0000-0000-0000F3980000}"/>
    <cellStyle name="Texto de advertencia 4 4" xfId="39156" xr:uid="{00000000-0005-0000-0000-0000F4980000}"/>
    <cellStyle name="Texto de advertencia 5" xfId="480" xr:uid="{00000000-0005-0000-0000-0000E0010000}"/>
    <cellStyle name="Texto de advertencia 5 2" xfId="39158" xr:uid="{00000000-0005-0000-0000-0000F6980000}"/>
    <cellStyle name="Texto de advertencia 5 2 2" xfId="39159" xr:uid="{00000000-0005-0000-0000-0000F7980000}"/>
    <cellStyle name="Texto de advertencia 5 2 3" xfId="39160" xr:uid="{00000000-0005-0000-0000-0000F8980000}"/>
    <cellStyle name="Texto de advertencia 5 3" xfId="39161" xr:uid="{00000000-0005-0000-0000-0000F9980000}"/>
    <cellStyle name="Texto de advertencia 5 4" xfId="39162" xr:uid="{00000000-0005-0000-0000-0000FA980000}"/>
    <cellStyle name="Texto de advertencia 5 5" xfId="39157" xr:uid="{00000000-0005-0000-0000-0000F5980000}"/>
    <cellStyle name="Texto de advertencia 6" xfId="481" xr:uid="{00000000-0005-0000-0000-0000E1010000}"/>
    <cellStyle name="Texto de advertencia 6 2" xfId="39164" xr:uid="{00000000-0005-0000-0000-0000FC980000}"/>
    <cellStyle name="Texto de advertencia 6 2 2" xfId="39165" xr:uid="{00000000-0005-0000-0000-0000FD980000}"/>
    <cellStyle name="Texto de advertencia 6 2 3" xfId="39166" xr:uid="{00000000-0005-0000-0000-0000FE980000}"/>
    <cellStyle name="Texto de advertencia 6 3" xfId="39167" xr:uid="{00000000-0005-0000-0000-0000FF980000}"/>
    <cellStyle name="Texto de advertencia 6 4" xfId="39168" xr:uid="{00000000-0005-0000-0000-000000990000}"/>
    <cellStyle name="Texto de advertencia 6 5" xfId="39163" xr:uid="{00000000-0005-0000-0000-0000FB980000}"/>
    <cellStyle name="Texto de advertencia 7" xfId="482" xr:uid="{00000000-0005-0000-0000-0000E2010000}"/>
    <cellStyle name="Texto de advertencia 7 2" xfId="39170" xr:uid="{00000000-0005-0000-0000-000002990000}"/>
    <cellStyle name="Texto de advertencia 7 2 2" xfId="39171" xr:uid="{00000000-0005-0000-0000-000003990000}"/>
    <cellStyle name="Texto de advertencia 7 2 3" xfId="39172" xr:uid="{00000000-0005-0000-0000-000004990000}"/>
    <cellStyle name="Texto de advertencia 7 3" xfId="39173" xr:uid="{00000000-0005-0000-0000-000005990000}"/>
    <cellStyle name="Texto de advertencia 7 4" xfId="39174" xr:uid="{00000000-0005-0000-0000-000006990000}"/>
    <cellStyle name="Texto de advertencia 7 5" xfId="39169" xr:uid="{00000000-0005-0000-0000-000001990000}"/>
    <cellStyle name="Texto de advertencia 8" xfId="483" xr:uid="{00000000-0005-0000-0000-0000E3010000}"/>
    <cellStyle name="Texto de advertencia 8 2" xfId="39176" xr:uid="{00000000-0005-0000-0000-000008990000}"/>
    <cellStyle name="Texto de advertencia 8 2 2" xfId="39177" xr:uid="{00000000-0005-0000-0000-000009990000}"/>
    <cellStyle name="Texto de advertencia 8 2 3" xfId="39178" xr:uid="{00000000-0005-0000-0000-00000A990000}"/>
    <cellStyle name="Texto de advertencia 8 3" xfId="39179" xr:uid="{00000000-0005-0000-0000-00000B990000}"/>
    <cellStyle name="Texto de advertencia 8 4" xfId="39180" xr:uid="{00000000-0005-0000-0000-00000C990000}"/>
    <cellStyle name="Texto de advertencia 8 5" xfId="39175" xr:uid="{00000000-0005-0000-0000-000007990000}"/>
    <cellStyle name="Texto de advertencia 9" xfId="484" xr:uid="{00000000-0005-0000-0000-0000E4010000}"/>
    <cellStyle name="Texto de advertencia 9 2" xfId="39182" xr:uid="{00000000-0005-0000-0000-00000E990000}"/>
    <cellStyle name="Texto de advertencia 9 2 2" xfId="39183" xr:uid="{00000000-0005-0000-0000-00000F990000}"/>
    <cellStyle name="Texto de advertencia 9 2 3" xfId="39184" xr:uid="{00000000-0005-0000-0000-000010990000}"/>
    <cellStyle name="Texto de advertencia 9 3" xfId="39185" xr:uid="{00000000-0005-0000-0000-000011990000}"/>
    <cellStyle name="Texto de advertencia 9 4" xfId="39186" xr:uid="{00000000-0005-0000-0000-000012990000}"/>
    <cellStyle name="Texto de advertencia 9 5" xfId="39181" xr:uid="{00000000-0005-0000-0000-00000D990000}"/>
    <cellStyle name="Texto explicativo 10" xfId="485" xr:uid="{00000000-0005-0000-0000-0000E5010000}"/>
    <cellStyle name="Texto explicativo 10 2" xfId="39187" xr:uid="{00000000-0005-0000-0000-000013990000}"/>
    <cellStyle name="Texto explicativo 11" xfId="486" xr:uid="{00000000-0005-0000-0000-0000E6010000}"/>
    <cellStyle name="Texto explicativo 11 2" xfId="39188" xr:uid="{00000000-0005-0000-0000-000014990000}"/>
    <cellStyle name="Texto explicativo 12" xfId="487" xr:uid="{00000000-0005-0000-0000-0000E7010000}"/>
    <cellStyle name="Texto explicativo 2" xfId="488" xr:uid="{00000000-0005-0000-0000-0000E8010000}"/>
    <cellStyle name="Texto explicativo 2 2" xfId="39189" xr:uid="{00000000-0005-0000-0000-000015990000}"/>
    <cellStyle name="Texto explicativo 2 2 2" xfId="39190" xr:uid="{00000000-0005-0000-0000-000016990000}"/>
    <cellStyle name="Texto explicativo 2 2 3" xfId="39191" xr:uid="{00000000-0005-0000-0000-000017990000}"/>
    <cellStyle name="Texto explicativo 2 2 4" xfId="39192" xr:uid="{00000000-0005-0000-0000-000018990000}"/>
    <cellStyle name="Texto explicativo 2 3" xfId="39193" xr:uid="{00000000-0005-0000-0000-000019990000}"/>
    <cellStyle name="Texto explicativo 2 4" xfId="39194" xr:uid="{00000000-0005-0000-0000-00001A990000}"/>
    <cellStyle name="Texto explicativo 3" xfId="489" xr:uid="{00000000-0005-0000-0000-0000E9010000}"/>
    <cellStyle name="Texto explicativo 3 2" xfId="39195" xr:uid="{00000000-0005-0000-0000-00001B990000}"/>
    <cellStyle name="Texto explicativo 3 2 2" xfId="39196" xr:uid="{00000000-0005-0000-0000-00001C990000}"/>
    <cellStyle name="Texto explicativo 3 2 3" xfId="39197" xr:uid="{00000000-0005-0000-0000-00001D990000}"/>
    <cellStyle name="Texto explicativo 3 3" xfId="39198" xr:uid="{00000000-0005-0000-0000-00001E990000}"/>
    <cellStyle name="Texto explicativo 3 4" xfId="39199" xr:uid="{00000000-0005-0000-0000-00001F990000}"/>
    <cellStyle name="Texto explicativo 4" xfId="490" xr:uid="{00000000-0005-0000-0000-0000EA010000}"/>
    <cellStyle name="Texto explicativo 4 2" xfId="39200" xr:uid="{00000000-0005-0000-0000-000020990000}"/>
    <cellStyle name="Texto explicativo 4 2 2" xfId="39201" xr:uid="{00000000-0005-0000-0000-000021990000}"/>
    <cellStyle name="Texto explicativo 4 2 3" xfId="39202" xr:uid="{00000000-0005-0000-0000-000022990000}"/>
    <cellStyle name="Texto explicativo 4 3" xfId="39203" xr:uid="{00000000-0005-0000-0000-000023990000}"/>
    <cellStyle name="Texto explicativo 4 4" xfId="39204" xr:uid="{00000000-0005-0000-0000-000024990000}"/>
    <cellStyle name="Texto explicativo 5" xfId="491" xr:uid="{00000000-0005-0000-0000-0000EB010000}"/>
    <cellStyle name="Texto explicativo 5 2" xfId="39206" xr:uid="{00000000-0005-0000-0000-000026990000}"/>
    <cellStyle name="Texto explicativo 5 2 2" xfId="39207" xr:uid="{00000000-0005-0000-0000-000027990000}"/>
    <cellStyle name="Texto explicativo 5 2 3" xfId="39208" xr:uid="{00000000-0005-0000-0000-000028990000}"/>
    <cellStyle name="Texto explicativo 5 3" xfId="39209" xr:uid="{00000000-0005-0000-0000-000029990000}"/>
    <cellStyle name="Texto explicativo 5 4" xfId="39210" xr:uid="{00000000-0005-0000-0000-00002A990000}"/>
    <cellStyle name="Texto explicativo 5 5" xfId="39205" xr:uid="{00000000-0005-0000-0000-000025990000}"/>
    <cellStyle name="Texto explicativo 6" xfId="492" xr:uid="{00000000-0005-0000-0000-0000EC010000}"/>
    <cellStyle name="Texto explicativo 6 2" xfId="39212" xr:uid="{00000000-0005-0000-0000-00002C990000}"/>
    <cellStyle name="Texto explicativo 6 2 2" xfId="39213" xr:uid="{00000000-0005-0000-0000-00002D990000}"/>
    <cellStyle name="Texto explicativo 6 2 3" xfId="39214" xr:uid="{00000000-0005-0000-0000-00002E990000}"/>
    <cellStyle name="Texto explicativo 6 3" xfId="39215" xr:uid="{00000000-0005-0000-0000-00002F990000}"/>
    <cellStyle name="Texto explicativo 6 4" xfId="39216" xr:uid="{00000000-0005-0000-0000-000030990000}"/>
    <cellStyle name="Texto explicativo 6 5" xfId="39211" xr:uid="{00000000-0005-0000-0000-00002B990000}"/>
    <cellStyle name="Texto explicativo 7" xfId="493" xr:uid="{00000000-0005-0000-0000-0000ED010000}"/>
    <cellStyle name="Texto explicativo 7 2" xfId="39218" xr:uid="{00000000-0005-0000-0000-000032990000}"/>
    <cellStyle name="Texto explicativo 7 2 2" xfId="39219" xr:uid="{00000000-0005-0000-0000-000033990000}"/>
    <cellStyle name="Texto explicativo 7 2 3" xfId="39220" xr:uid="{00000000-0005-0000-0000-000034990000}"/>
    <cellStyle name="Texto explicativo 7 3" xfId="39221" xr:uid="{00000000-0005-0000-0000-000035990000}"/>
    <cellStyle name="Texto explicativo 7 4" xfId="39222" xr:uid="{00000000-0005-0000-0000-000036990000}"/>
    <cellStyle name="Texto explicativo 7 5" xfId="39217" xr:uid="{00000000-0005-0000-0000-000031990000}"/>
    <cellStyle name="Texto explicativo 8" xfId="494" xr:uid="{00000000-0005-0000-0000-0000EE010000}"/>
    <cellStyle name="Texto explicativo 8 2" xfId="39224" xr:uid="{00000000-0005-0000-0000-000038990000}"/>
    <cellStyle name="Texto explicativo 8 2 2" xfId="39225" xr:uid="{00000000-0005-0000-0000-000039990000}"/>
    <cellStyle name="Texto explicativo 8 2 3" xfId="39226" xr:uid="{00000000-0005-0000-0000-00003A990000}"/>
    <cellStyle name="Texto explicativo 8 3" xfId="39227" xr:uid="{00000000-0005-0000-0000-00003B990000}"/>
    <cellStyle name="Texto explicativo 8 4" xfId="39228" xr:uid="{00000000-0005-0000-0000-00003C990000}"/>
    <cellStyle name="Texto explicativo 8 5" xfId="39223" xr:uid="{00000000-0005-0000-0000-000037990000}"/>
    <cellStyle name="Texto explicativo 9" xfId="495" xr:uid="{00000000-0005-0000-0000-0000EF010000}"/>
    <cellStyle name="Texto explicativo 9 2" xfId="39230" xr:uid="{00000000-0005-0000-0000-00003E990000}"/>
    <cellStyle name="Texto explicativo 9 3" xfId="39231" xr:uid="{00000000-0005-0000-0000-00003F990000}"/>
    <cellStyle name="Texto explicativo 9 4" xfId="39229" xr:uid="{00000000-0005-0000-0000-00003D990000}"/>
    <cellStyle name="Title" xfId="496" xr:uid="{00000000-0005-0000-0000-0000F0010000}"/>
    <cellStyle name="Title 2" xfId="39233" xr:uid="{00000000-0005-0000-0000-000041990000}"/>
    <cellStyle name="Title 2 2" xfId="39234" xr:uid="{00000000-0005-0000-0000-000042990000}"/>
    <cellStyle name="Title 2 2 2" xfId="39235" xr:uid="{00000000-0005-0000-0000-000043990000}"/>
    <cellStyle name="Title 2 2 3" xfId="39236" xr:uid="{00000000-0005-0000-0000-000044990000}"/>
    <cellStyle name="Title 2 3" xfId="39237" xr:uid="{00000000-0005-0000-0000-000045990000}"/>
    <cellStyle name="Title 2 4" xfId="39238" xr:uid="{00000000-0005-0000-0000-000046990000}"/>
    <cellStyle name="Title 3" xfId="39239" xr:uid="{00000000-0005-0000-0000-000047990000}"/>
    <cellStyle name="Title 3 2" xfId="39240" xr:uid="{00000000-0005-0000-0000-000048990000}"/>
    <cellStyle name="Title 3 2 2" xfId="39241" xr:uid="{00000000-0005-0000-0000-000049990000}"/>
    <cellStyle name="Title 3 2 3" xfId="39242" xr:uid="{00000000-0005-0000-0000-00004A990000}"/>
    <cellStyle name="Title 3 3" xfId="39243" xr:uid="{00000000-0005-0000-0000-00004B990000}"/>
    <cellStyle name="Title 3 4" xfId="39244" xr:uid="{00000000-0005-0000-0000-00004C990000}"/>
    <cellStyle name="Title 4" xfId="39245" xr:uid="{00000000-0005-0000-0000-00004D990000}"/>
    <cellStyle name="Title 4 2" xfId="39246" xr:uid="{00000000-0005-0000-0000-00004E990000}"/>
    <cellStyle name="Title 4 2 2" xfId="39247" xr:uid="{00000000-0005-0000-0000-00004F990000}"/>
    <cellStyle name="Title 4 2 3" xfId="39248" xr:uid="{00000000-0005-0000-0000-000050990000}"/>
    <cellStyle name="Title 4 3" xfId="39249" xr:uid="{00000000-0005-0000-0000-000051990000}"/>
    <cellStyle name="Title 4 4" xfId="39250" xr:uid="{00000000-0005-0000-0000-000052990000}"/>
    <cellStyle name="Title 5" xfId="39251" xr:uid="{00000000-0005-0000-0000-000053990000}"/>
    <cellStyle name="Title 5 2" xfId="39252" xr:uid="{00000000-0005-0000-0000-000054990000}"/>
    <cellStyle name="Title 5 2 2" xfId="39253" xr:uid="{00000000-0005-0000-0000-000055990000}"/>
    <cellStyle name="Title 5 2 3" xfId="39254" xr:uid="{00000000-0005-0000-0000-000056990000}"/>
    <cellStyle name="Title 5 3" xfId="39255" xr:uid="{00000000-0005-0000-0000-000057990000}"/>
    <cellStyle name="Title 5 4" xfId="39256" xr:uid="{00000000-0005-0000-0000-000058990000}"/>
    <cellStyle name="Title 6" xfId="39257" xr:uid="{00000000-0005-0000-0000-000059990000}"/>
    <cellStyle name="Title 6 2" xfId="39258" xr:uid="{00000000-0005-0000-0000-00005A990000}"/>
    <cellStyle name="Title 6 3" xfId="39259" xr:uid="{00000000-0005-0000-0000-00005B990000}"/>
    <cellStyle name="Title 7" xfId="39260" xr:uid="{00000000-0005-0000-0000-00005C990000}"/>
    <cellStyle name="Title 8" xfId="39261" xr:uid="{00000000-0005-0000-0000-00005D990000}"/>
    <cellStyle name="Title 9" xfId="39232" xr:uid="{00000000-0005-0000-0000-000040990000}"/>
    <cellStyle name="Título 1 10" xfId="39262" xr:uid="{00000000-0005-0000-0000-00005E990000}"/>
    <cellStyle name="Título 1 11" xfId="39263" xr:uid="{00000000-0005-0000-0000-00005F990000}"/>
    <cellStyle name="Título 1 2" xfId="39264" xr:uid="{00000000-0005-0000-0000-000060990000}"/>
    <cellStyle name="Título 1 2 2" xfId="39265" xr:uid="{00000000-0005-0000-0000-000061990000}"/>
    <cellStyle name="Título 1 2 2 2" xfId="39266" xr:uid="{00000000-0005-0000-0000-000062990000}"/>
    <cellStyle name="Título 1 2 2 3" xfId="39267" xr:uid="{00000000-0005-0000-0000-000063990000}"/>
    <cellStyle name="Título 1 2 3" xfId="39268" xr:uid="{00000000-0005-0000-0000-000064990000}"/>
    <cellStyle name="Título 1 2 4" xfId="39269" xr:uid="{00000000-0005-0000-0000-000065990000}"/>
    <cellStyle name="Título 1 3" xfId="39270" xr:uid="{00000000-0005-0000-0000-000066990000}"/>
    <cellStyle name="Título 1 3 2" xfId="39271" xr:uid="{00000000-0005-0000-0000-000067990000}"/>
    <cellStyle name="Título 1 3 2 2" xfId="39272" xr:uid="{00000000-0005-0000-0000-000068990000}"/>
    <cellStyle name="Título 1 3 2 3" xfId="39273" xr:uid="{00000000-0005-0000-0000-000069990000}"/>
    <cellStyle name="Título 1 3 3" xfId="39274" xr:uid="{00000000-0005-0000-0000-00006A990000}"/>
    <cellStyle name="Título 1 3 4" xfId="39275" xr:uid="{00000000-0005-0000-0000-00006B990000}"/>
    <cellStyle name="Título 1 4" xfId="39276" xr:uid="{00000000-0005-0000-0000-00006C990000}"/>
    <cellStyle name="Título 1 4 2" xfId="39277" xr:uid="{00000000-0005-0000-0000-00006D990000}"/>
    <cellStyle name="Título 1 4 2 2" xfId="39278" xr:uid="{00000000-0005-0000-0000-00006E990000}"/>
    <cellStyle name="Título 1 4 2 3" xfId="39279" xr:uid="{00000000-0005-0000-0000-00006F990000}"/>
    <cellStyle name="Título 1 4 3" xfId="39280" xr:uid="{00000000-0005-0000-0000-000070990000}"/>
    <cellStyle name="Título 1 4 4" xfId="39281" xr:uid="{00000000-0005-0000-0000-000071990000}"/>
    <cellStyle name="Título 1 5" xfId="39282" xr:uid="{00000000-0005-0000-0000-000072990000}"/>
    <cellStyle name="Título 1 5 2" xfId="39283" xr:uid="{00000000-0005-0000-0000-000073990000}"/>
    <cellStyle name="Título 1 5 2 2" xfId="39284" xr:uid="{00000000-0005-0000-0000-000074990000}"/>
    <cellStyle name="Título 1 5 2 3" xfId="39285" xr:uid="{00000000-0005-0000-0000-000075990000}"/>
    <cellStyle name="Título 1 5 3" xfId="39286" xr:uid="{00000000-0005-0000-0000-000076990000}"/>
    <cellStyle name="Título 1 5 4" xfId="39287" xr:uid="{00000000-0005-0000-0000-000077990000}"/>
    <cellStyle name="Título 1 6" xfId="39288" xr:uid="{00000000-0005-0000-0000-000078990000}"/>
    <cellStyle name="Título 1 6 2" xfId="39289" xr:uid="{00000000-0005-0000-0000-000079990000}"/>
    <cellStyle name="Título 1 6 2 2" xfId="39290" xr:uid="{00000000-0005-0000-0000-00007A990000}"/>
    <cellStyle name="Título 1 6 2 3" xfId="39291" xr:uid="{00000000-0005-0000-0000-00007B990000}"/>
    <cellStyle name="Título 1 6 3" xfId="39292" xr:uid="{00000000-0005-0000-0000-00007C990000}"/>
    <cellStyle name="Título 1 6 4" xfId="39293" xr:uid="{00000000-0005-0000-0000-00007D990000}"/>
    <cellStyle name="Título 1 7" xfId="39294" xr:uid="{00000000-0005-0000-0000-00007E990000}"/>
    <cellStyle name="Título 1 7 2" xfId="39295" xr:uid="{00000000-0005-0000-0000-00007F990000}"/>
    <cellStyle name="Título 1 7 2 2" xfId="39296" xr:uid="{00000000-0005-0000-0000-000080990000}"/>
    <cellStyle name="Título 1 7 2 3" xfId="39297" xr:uid="{00000000-0005-0000-0000-000081990000}"/>
    <cellStyle name="Título 1 7 3" xfId="39298" xr:uid="{00000000-0005-0000-0000-000082990000}"/>
    <cellStyle name="Título 1 7 4" xfId="39299" xr:uid="{00000000-0005-0000-0000-000083990000}"/>
    <cellStyle name="Título 1 8" xfId="39300" xr:uid="{00000000-0005-0000-0000-000084990000}"/>
    <cellStyle name="Título 1 8 2" xfId="39301" xr:uid="{00000000-0005-0000-0000-000085990000}"/>
    <cellStyle name="Título 1 8 2 2" xfId="39302" xr:uid="{00000000-0005-0000-0000-000086990000}"/>
    <cellStyle name="Título 1 8 2 3" xfId="39303" xr:uid="{00000000-0005-0000-0000-000087990000}"/>
    <cellStyle name="Título 1 8 3" xfId="39304" xr:uid="{00000000-0005-0000-0000-000088990000}"/>
    <cellStyle name="Título 1 8 4" xfId="39305" xr:uid="{00000000-0005-0000-0000-000089990000}"/>
    <cellStyle name="Título 1 9" xfId="39306" xr:uid="{00000000-0005-0000-0000-00008A990000}"/>
    <cellStyle name="Título 1 9 2" xfId="39307" xr:uid="{00000000-0005-0000-0000-00008B990000}"/>
    <cellStyle name="Título 1 9 3" xfId="39308" xr:uid="{00000000-0005-0000-0000-00008C990000}"/>
    <cellStyle name="Título 10" xfId="497" xr:uid="{00000000-0005-0000-0000-0000F1010000}"/>
    <cellStyle name="Título 10 2" xfId="39310" xr:uid="{00000000-0005-0000-0000-00008E990000}"/>
    <cellStyle name="Título 10 2 2" xfId="39311" xr:uid="{00000000-0005-0000-0000-00008F990000}"/>
    <cellStyle name="Título 10 2 3" xfId="39312" xr:uid="{00000000-0005-0000-0000-000090990000}"/>
    <cellStyle name="Título 10 3" xfId="39313" xr:uid="{00000000-0005-0000-0000-000091990000}"/>
    <cellStyle name="Título 10 4" xfId="39314" xr:uid="{00000000-0005-0000-0000-000092990000}"/>
    <cellStyle name="Título 10 5" xfId="39309" xr:uid="{00000000-0005-0000-0000-00008D990000}"/>
    <cellStyle name="Título 11" xfId="498" xr:uid="{00000000-0005-0000-0000-0000F2010000}"/>
    <cellStyle name="Título 11 2" xfId="39316" xr:uid="{00000000-0005-0000-0000-000094990000}"/>
    <cellStyle name="Título 11 3" xfId="39317" xr:uid="{00000000-0005-0000-0000-000095990000}"/>
    <cellStyle name="Título 11 4" xfId="39315" xr:uid="{00000000-0005-0000-0000-000093990000}"/>
    <cellStyle name="Título 12" xfId="499" xr:uid="{00000000-0005-0000-0000-0000F3010000}"/>
    <cellStyle name="Título 12 2" xfId="39318" xr:uid="{00000000-0005-0000-0000-000096990000}"/>
    <cellStyle name="Título 13" xfId="500" xr:uid="{00000000-0005-0000-0000-0000F4010000}"/>
    <cellStyle name="Título 13 2" xfId="39319" xr:uid="{00000000-0005-0000-0000-000097990000}"/>
    <cellStyle name="Título 14" xfId="501" xr:uid="{00000000-0005-0000-0000-0000F5010000}"/>
    <cellStyle name="Título 2 10" xfId="502" xr:uid="{00000000-0005-0000-0000-0000F6010000}"/>
    <cellStyle name="Título 2 10 2" xfId="39320" xr:uid="{00000000-0005-0000-0000-000098990000}"/>
    <cellStyle name="Título 2 11" xfId="503" xr:uid="{00000000-0005-0000-0000-0000F7010000}"/>
    <cellStyle name="Título 2 11 2" xfId="39321" xr:uid="{00000000-0005-0000-0000-000099990000}"/>
    <cellStyle name="Título 2 12" xfId="504" xr:uid="{00000000-0005-0000-0000-0000F8010000}"/>
    <cellStyle name="Título 2 2" xfId="505" xr:uid="{00000000-0005-0000-0000-0000F9010000}"/>
    <cellStyle name="Título 2 2 2" xfId="39322" xr:uid="{00000000-0005-0000-0000-00009A990000}"/>
    <cellStyle name="Título 2 2 2 2" xfId="39323" xr:uid="{00000000-0005-0000-0000-00009B990000}"/>
    <cellStyle name="Título 2 2 2 3" xfId="39324" xr:uid="{00000000-0005-0000-0000-00009C990000}"/>
    <cellStyle name="Título 2 2 2 4" xfId="39325" xr:uid="{00000000-0005-0000-0000-00009D990000}"/>
    <cellStyle name="Título 2 2 3" xfId="39326" xr:uid="{00000000-0005-0000-0000-00009E990000}"/>
    <cellStyle name="Título 2 2 4" xfId="39327" xr:uid="{00000000-0005-0000-0000-00009F990000}"/>
    <cellStyle name="Título 2 3" xfId="506" xr:uid="{00000000-0005-0000-0000-0000FA010000}"/>
    <cellStyle name="Título 2 3 2" xfId="39328" xr:uid="{00000000-0005-0000-0000-0000A0990000}"/>
    <cellStyle name="Título 2 3 2 2" xfId="39329" xr:uid="{00000000-0005-0000-0000-0000A1990000}"/>
    <cellStyle name="Título 2 3 2 3" xfId="39330" xr:uid="{00000000-0005-0000-0000-0000A2990000}"/>
    <cellStyle name="Título 2 3 3" xfId="39331" xr:uid="{00000000-0005-0000-0000-0000A3990000}"/>
    <cellStyle name="Título 2 3 4" xfId="39332" xr:uid="{00000000-0005-0000-0000-0000A4990000}"/>
    <cellStyle name="Título 2 4" xfId="507" xr:uid="{00000000-0005-0000-0000-0000FB010000}"/>
    <cellStyle name="Título 2 4 2" xfId="39333" xr:uid="{00000000-0005-0000-0000-0000A5990000}"/>
    <cellStyle name="Título 2 4 2 2" xfId="39334" xr:uid="{00000000-0005-0000-0000-0000A6990000}"/>
    <cellStyle name="Título 2 4 2 3" xfId="39335" xr:uid="{00000000-0005-0000-0000-0000A7990000}"/>
    <cellStyle name="Título 2 4 3" xfId="39336" xr:uid="{00000000-0005-0000-0000-0000A8990000}"/>
    <cellStyle name="Título 2 4 4" xfId="39337" xr:uid="{00000000-0005-0000-0000-0000A9990000}"/>
    <cellStyle name="Título 2 5" xfId="508" xr:uid="{00000000-0005-0000-0000-0000FC010000}"/>
    <cellStyle name="Título 2 5 2" xfId="39339" xr:uid="{00000000-0005-0000-0000-0000AB990000}"/>
    <cellStyle name="Título 2 5 2 2" xfId="39340" xr:uid="{00000000-0005-0000-0000-0000AC990000}"/>
    <cellStyle name="Título 2 5 2 3" xfId="39341" xr:uid="{00000000-0005-0000-0000-0000AD990000}"/>
    <cellStyle name="Título 2 5 3" xfId="39342" xr:uid="{00000000-0005-0000-0000-0000AE990000}"/>
    <cellStyle name="Título 2 5 4" xfId="39343" xr:uid="{00000000-0005-0000-0000-0000AF990000}"/>
    <cellStyle name="Título 2 5 5" xfId="39338" xr:uid="{00000000-0005-0000-0000-0000AA990000}"/>
    <cellStyle name="Título 2 6" xfId="509" xr:uid="{00000000-0005-0000-0000-0000FD010000}"/>
    <cellStyle name="Título 2 6 2" xfId="39345" xr:uid="{00000000-0005-0000-0000-0000B1990000}"/>
    <cellStyle name="Título 2 6 2 2" xfId="39346" xr:uid="{00000000-0005-0000-0000-0000B2990000}"/>
    <cellStyle name="Título 2 6 2 3" xfId="39347" xr:uid="{00000000-0005-0000-0000-0000B3990000}"/>
    <cellStyle name="Título 2 6 3" xfId="39348" xr:uid="{00000000-0005-0000-0000-0000B4990000}"/>
    <cellStyle name="Título 2 6 4" xfId="39349" xr:uid="{00000000-0005-0000-0000-0000B5990000}"/>
    <cellStyle name="Título 2 6 5" xfId="39344" xr:uid="{00000000-0005-0000-0000-0000B0990000}"/>
    <cellStyle name="Título 2 7" xfId="510" xr:uid="{00000000-0005-0000-0000-0000FE010000}"/>
    <cellStyle name="Título 2 7 2" xfId="39351" xr:uid="{00000000-0005-0000-0000-0000B7990000}"/>
    <cellStyle name="Título 2 7 2 2" xfId="39352" xr:uid="{00000000-0005-0000-0000-0000B8990000}"/>
    <cellStyle name="Título 2 7 2 3" xfId="39353" xr:uid="{00000000-0005-0000-0000-0000B9990000}"/>
    <cellStyle name="Título 2 7 3" xfId="39354" xr:uid="{00000000-0005-0000-0000-0000BA990000}"/>
    <cellStyle name="Título 2 7 4" xfId="39355" xr:uid="{00000000-0005-0000-0000-0000BB990000}"/>
    <cellStyle name="Título 2 7 5" xfId="39350" xr:uid="{00000000-0005-0000-0000-0000B6990000}"/>
    <cellStyle name="Título 2 8" xfId="511" xr:uid="{00000000-0005-0000-0000-0000FF010000}"/>
    <cellStyle name="Título 2 8 2" xfId="39357" xr:uid="{00000000-0005-0000-0000-0000BD990000}"/>
    <cellStyle name="Título 2 8 2 2" xfId="39358" xr:uid="{00000000-0005-0000-0000-0000BE990000}"/>
    <cellStyle name="Título 2 8 2 3" xfId="39359" xr:uid="{00000000-0005-0000-0000-0000BF990000}"/>
    <cellStyle name="Título 2 8 3" xfId="39360" xr:uid="{00000000-0005-0000-0000-0000C0990000}"/>
    <cellStyle name="Título 2 8 4" xfId="39361" xr:uid="{00000000-0005-0000-0000-0000C1990000}"/>
    <cellStyle name="Título 2 8 5" xfId="39356" xr:uid="{00000000-0005-0000-0000-0000BC990000}"/>
    <cellStyle name="Título 2 9" xfId="512" xr:uid="{00000000-0005-0000-0000-000000020000}"/>
    <cellStyle name="Título 2 9 2" xfId="39363" xr:uid="{00000000-0005-0000-0000-0000C3990000}"/>
    <cellStyle name="Título 2 9 3" xfId="39364" xr:uid="{00000000-0005-0000-0000-0000C4990000}"/>
    <cellStyle name="Título 2 9 4" xfId="39362" xr:uid="{00000000-0005-0000-0000-0000C2990000}"/>
    <cellStyle name="Título 3 10" xfId="513" xr:uid="{00000000-0005-0000-0000-000001020000}"/>
    <cellStyle name="Título 3 10 2" xfId="39365" xr:uid="{00000000-0005-0000-0000-0000C5990000}"/>
    <cellStyle name="Título 3 11" xfId="514" xr:uid="{00000000-0005-0000-0000-000002020000}"/>
    <cellStyle name="Título 3 11 2" xfId="39366" xr:uid="{00000000-0005-0000-0000-0000C6990000}"/>
    <cellStyle name="Título 3 12" xfId="515" xr:uid="{00000000-0005-0000-0000-000003020000}"/>
    <cellStyle name="Título 3 2" xfId="516" xr:uid="{00000000-0005-0000-0000-000004020000}"/>
    <cellStyle name="Título 3 2 2" xfId="39367" xr:uid="{00000000-0005-0000-0000-0000C7990000}"/>
    <cellStyle name="Título 3 2 2 2" xfId="39368" xr:uid="{00000000-0005-0000-0000-0000C8990000}"/>
    <cellStyle name="Título 3 2 2 3" xfId="39369" xr:uid="{00000000-0005-0000-0000-0000C9990000}"/>
    <cellStyle name="Título 3 2 2 4" xfId="39370" xr:uid="{00000000-0005-0000-0000-0000CA990000}"/>
    <cellStyle name="Título 3 2 3" xfId="39371" xr:uid="{00000000-0005-0000-0000-0000CB990000}"/>
    <cellStyle name="Título 3 2 4" xfId="39372" xr:uid="{00000000-0005-0000-0000-0000CC990000}"/>
    <cellStyle name="Título 3 3" xfId="517" xr:uid="{00000000-0005-0000-0000-000005020000}"/>
    <cellStyle name="Título 3 3 2" xfId="39373" xr:uid="{00000000-0005-0000-0000-0000CD990000}"/>
    <cellStyle name="Título 3 3 2 2" xfId="39374" xr:uid="{00000000-0005-0000-0000-0000CE990000}"/>
    <cellStyle name="Título 3 3 2 3" xfId="39375" xr:uid="{00000000-0005-0000-0000-0000CF990000}"/>
    <cellStyle name="Título 3 3 3" xfId="39376" xr:uid="{00000000-0005-0000-0000-0000D0990000}"/>
    <cellStyle name="Título 3 3 4" xfId="39377" xr:uid="{00000000-0005-0000-0000-0000D1990000}"/>
    <cellStyle name="Título 3 4" xfId="518" xr:uid="{00000000-0005-0000-0000-000006020000}"/>
    <cellStyle name="Título 3 4 2" xfId="39378" xr:uid="{00000000-0005-0000-0000-0000D2990000}"/>
    <cellStyle name="Título 3 4 2 2" xfId="39379" xr:uid="{00000000-0005-0000-0000-0000D3990000}"/>
    <cellStyle name="Título 3 4 2 3" xfId="39380" xr:uid="{00000000-0005-0000-0000-0000D4990000}"/>
    <cellStyle name="Título 3 4 3" xfId="39381" xr:uid="{00000000-0005-0000-0000-0000D5990000}"/>
    <cellStyle name="Título 3 4 4" xfId="39382" xr:uid="{00000000-0005-0000-0000-0000D6990000}"/>
    <cellStyle name="Título 3 5" xfId="519" xr:uid="{00000000-0005-0000-0000-000007020000}"/>
    <cellStyle name="Título 3 5 2" xfId="39384" xr:uid="{00000000-0005-0000-0000-0000D8990000}"/>
    <cellStyle name="Título 3 5 2 2" xfId="39385" xr:uid="{00000000-0005-0000-0000-0000D9990000}"/>
    <cellStyle name="Título 3 5 2 3" xfId="39386" xr:uid="{00000000-0005-0000-0000-0000DA990000}"/>
    <cellStyle name="Título 3 5 3" xfId="39387" xr:uid="{00000000-0005-0000-0000-0000DB990000}"/>
    <cellStyle name="Título 3 5 4" xfId="39388" xr:uid="{00000000-0005-0000-0000-0000DC990000}"/>
    <cellStyle name="Título 3 5 5" xfId="39383" xr:uid="{00000000-0005-0000-0000-0000D7990000}"/>
    <cellStyle name="Título 3 6" xfId="520" xr:uid="{00000000-0005-0000-0000-000008020000}"/>
    <cellStyle name="Título 3 6 2" xfId="39390" xr:uid="{00000000-0005-0000-0000-0000DE990000}"/>
    <cellStyle name="Título 3 6 2 2" xfId="39391" xr:uid="{00000000-0005-0000-0000-0000DF990000}"/>
    <cellStyle name="Título 3 6 2 3" xfId="39392" xr:uid="{00000000-0005-0000-0000-0000E0990000}"/>
    <cellStyle name="Título 3 6 3" xfId="39393" xr:uid="{00000000-0005-0000-0000-0000E1990000}"/>
    <cellStyle name="Título 3 6 4" xfId="39394" xr:uid="{00000000-0005-0000-0000-0000E2990000}"/>
    <cellStyle name="Título 3 6 5" xfId="39389" xr:uid="{00000000-0005-0000-0000-0000DD990000}"/>
    <cellStyle name="Título 3 7" xfId="521" xr:uid="{00000000-0005-0000-0000-000009020000}"/>
    <cellStyle name="Título 3 7 2" xfId="39396" xr:uid="{00000000-0005-0000-0000-0000E4990000}"/>
    <cellStyle name="Título 3 7 2 2" xfId="39397" xr:uid="{00000000-0005-0000-0000-0000E5990000}"/>
    <cellStyle name="Título 3 7 2 3" xfId="39398" xr:uid="{00000000-0005-0000-0000-0000E6990000}"/>
    <cellStyle name="Título 3 7 3" xfId="39399" xr:uid="{00000000-0005-0000-0000-0000E7990000}"/>
    <cellStyle name="Título 3 7 4" xfId="39400" xr:uid="{00000000-0005-0000-0000-0000E8990000}"/>
    <cellStyle name="Título 3 7 5" xfId="39395" xr:uid="{00000000-0005-0000-0000-0000E3990000}"/>
    <cellStyle name="Título 3 8" xfId="522" xr:uid="{00000000-0005-0000-0000-00000A020000}"/>
    <cellStyle name="Título 3 8 2" xfId="39402" xr:uid="{00000000-0005-0000-0000-0000EA990000}"/>
    <cellStyle name="Título 3 8 2 2" xfId="39403" xr:uid="{00000000-0005-0000-0000-0000EB990000}"/>
    <cellStyle name="Título 3 8 2 3" xfId="39404" xr:uid="{00000000-0005-0000-0000-0000EC990000}"/>
    <cellStyle name="Título 3 8 3" xfId="39405" xr:uid="{00000000-0005-0000-0000-0000ED990000}"/>
    <cellStyle name="Título 3 8 4" xfId="39406" xr:uid="{00000000-0005-0000-0000-0000EE990000}"/>
    <cellStyle name="Título 3 8 5" xfId="39401" xr:uid="{00000000-0005-0000-0000-0000E9990000}"/>
    <cellStyle name="Título 3 9" xfId="523" xr:uid="{00000000-0005-0000-0000-00000B020000}"/>
    <cellStyle name="Título 3 9 2" xfId="39408" xr:uid="{00000000-0005-0000-0000-0000F0990000}"/>
    <cellStyle name="Título 3 9 3" xfId="39409" xr:uid="{00000000-0005-0000-0000-0000F1990000}"/>
    <cellStyle name="Título 3 9 4" xfId="39407" xr:uid="{00000000-0005-0000-0000-0000EF990000}"/>
    <cellStyle name="Título 4" xfId="524" xr:uid="{00000000-0005-0000-0000-00000C020000}"/>
    <cellStyle name="Título 4 2" xfId="39410" xr:uid="{00000000-0005-0000-0000-0000F2990000}"/>
    <cellStyle name="Título 4 2 2" xfId="39411" xr:uid="{00000000-0005-0000-0000-0000F3990000}"/>
    <cellStyle name="Título 4 2 3" xfId="39412" xr:uid="{00000000-0005-0000-0000-0000F4990000}"/>
    <cellStyle name="Título 4 2 4" xfId="39413" xr:uid="{00000000-0005-0000-0000-0000F5990000}"/>
    <cellStyle name="Título 4 3" xfId="39414" xr:uid="{00000000-0005-0000-0000-0000F6990000}"/>
    <cellStyle name="Título 4 4" xfId="39415" xr:uid="{00000000-0005-0000-0000-0000F7990000}"/>
    <cellStyle name="Título 5" xfId="525" xr:uid="{00000000-0005-0000-0000-00000D020000}"/>
    <cellStyle name="Título 5 2" xfId="39416" xr:uid="{00000000-0005-0000-0000-0000F8990000}"/>
    <cellStyle name="Título 5 2 2" xfId="39417" xr:uid="{00000000-0005-0000-0000-0000F9990000}"/>
    <cellStyle name="Título 5 2 3" xfId="39418" xr:uid="{00000000-0005-0000-0000-0000FA990000}"/>
    <cellStyle name="Título 5 2 4" xfId="39419" xr:uid="{00000000-0005-0000-0000-0000FB990000}"/>
    <cellStyle name="Título 5 3" xfId="39420" xr:uid="{00000000-0005-0000-0000-0000FC990000}"/>
    <cellStyle name="Título 5 4" xfId="39421" xr:uid="{00000000-0005-0000-0000-0000FD990000}"/>
    <cellStyle name="Título 6" xfId="526" xr:uid="{00000000-0005-0000-0000-00000E020000}"/>
    <cellStyle name="Título 6 2" xfId="39422" xr:uid="{00000000-0005-0000-0000-0000FE990000}"/>
    <cellStyle name="Título 6 2 2" xfId="39423" xr:uid="{00000000-0005-0000-0000-0000FF990000}"/>
    <cellStyle name="Título 6 2 3" xfId="39424" xr:uid="{00000000-0005-0000-0000-0000009A0000}"/>
    <cellStyle name="Título 6 3" xfId="39425" xr:uid="{00000000-0005-0000-0000-0000019A0000}"/>
    <cellStyle name="Título 6 4" xfId="39426" xr:uid="{00000000-0005-0000-0000-0000029A0000}"/>
    <cellStyle name="Título 7" xfId="527" xr:uid="{00000000-0005-0000-0000-00000F020000}"/>
    <cellStyle name="Título 7 2" xfId="39428" xr:uid="{00000000-0005-0000-0000-0000049A0000}"/>
    <cellStyle name="Título 7 2 2" xfId="39429" xr:uid="{00000000-0005-0000-0000-0000059A0000}"/>
    <cellStyle name="Título 7 2 3" xfId="39430" xr:uid="{00000000-0005-0000-0000-0000069A0000}"/>
    <cellStyle name="Título 7 3" xfId="39431" xr:uid="{00000000-0005-0000-0000-0000079A0000}"/>
    <cellStyle name="Título 7 4" xfId="39432" xr:uid="{00000000-0005-0000-0000-0000089A0000}"/>
    <cellStyle name="Título 7 5" xfId="39427" xr:uid="{00000000-0005-0000-0000-0000039A0000}"/>
    <cellStyle name="Título 8" xfId="528" xr:uid="{00000000-0005-0000-0000-000010020000}"/>
    <cellStyle name="Título 8 2" xfId="39434" xr:uid="{00000000-0005-0000-0000-00000A9A0000}"/>
    <cellStyle name="Título 8 2 2" xfId="39435" xr:uid="{00000000-0005-0000-0000-00000B9A0000}"/>
    <cellStyle name="Título 8 2 3" xfId="39436" xr:uid="{00000000-0005-0000-0000-00000C9A0000}"/>
    <cellStyle name="Título 8 3" xfId="39437" xr:uid="{00000000-0005-0000-0000-00000D9A0000}"/>
    <cellStyle name="Título 8 4" xfId="39438" xr:uid="{00000000-0005-0000-0000-00000E9A0000}"/>
    <cellStyle name="Título 8 5" xfId="39433" xr:uid="{00000000-0005-0000-0000-0000099A0000}"/>
    <cellStyle name="Título 9" xfId="529" xr:uid="{00000000-0005-0000-0000-000011020000}"/>
    <cellStyle name="Título 9 2" xfId="39440" xr:uid="{00000000-0005-0000-0000-0000109A0000}"/>
    <cellStyle name="Título 9 2 2" xfId="39441" xr:uid="{00000000-0005-0000-0000-0000119A0000}"/>
    <cellStyle name="Título 9 2 3" xfId="39442" xr:uid="{00000000-0005-0000-0000-0000129A0000}"/>
    <cellStyle name="Título 9 3" xfId="39443" xr:uid="{00000000-0005-0000-0000-0000139A0000}"/>
    <cellStyle name="Título 9 4" xfId="39444" xr:uid="{00000000-0005-0000-0000-0000149A0000}"/>
    <cellStyle name="Título 9 5" xfId="39439" xr:uid="{00000000-0005-0000-0000-00000F9A0000}"/>
    <cellStyle name="Total 10" xfId="530" xr:uid="{00000000-0005-0000-0000-000012020000}"/>
    <cellStyle name="Total 11" xfId="531" xr:uid="{00000000-0005-0000-0000-000013020000}"/>
    <cellStyle name="Total 12" xfId="532" xr:uid="{00000000-0005-0000-0000-000014020000}"/>
    <cellStyle name="Total 2" xfId="533" xr:uid="{00000000-0005-0000-0000-000015020000}"/>
    <cellStyle name="Total 2 2" xfId="39445" xr:uid="{00000000-0005-0000-0000-0000159A0000}"/>
    <cellStyle name="Total 2 2 2" xfId="39446" xr:uid="{00000000-0005-0000-0000-0000169A0000}"/>
    <cellStyle name="Total 2 2 3" xfId="39447" xr:uid="{00000000-0005-0000-0000-0000179A0000}"/>
    <cellStyle name="Total 2 3" xfId="39448" xr:uid="{00000000-0005-0000-0000-0000189A0000}"/>
    <cellStyle name="Total 2 4" xfId="39449" xr:uid="{00000000-0005-0000-0000-0000199A0000}"/>
    <cellStyle name="Total 3" xfId="534" xr:uid="{00000000-0005-0000-0000-000016020000}"/>
    <cellStyle name="Total 3 2" xfId="39450" xr:uid="{00000000-0005-0000-0000-00001A9A0000}"/>
    <cellStyle name="Total 3 2 2" xfId="39451" xr:uid="{00000000-0005-0000-0000-00001B9A0000}"/>
    <cellStyle name="Total 3 2 3" xfId="39452" xr:uid="{00000000-0005-0000-0000-00001C9A0000}"/>
    <cellStyle name="Total 3 3" xfId="39453" xr:uid="{00000000-0005-0000-0000-00001D9A0000}"/>
    <cellStyle name="Total 3 4" xfId="39454" xr:uid="{00000000-0005-0000-0000-00001E9A0000}"/>
    <cellStyle name="Total 4" xfId="535" xr:uid="{00000000-0005-0000-0000-000017020000}"/>
    <cellStyle name="Total 4 2" xfId="39455" xr:uid="{00000000-0005-0000-0000-00001F9A0000}"/>
    <cellStyle name="Total 4 2 2" xfId="39456" xr:uid="{00000000-0005-0000-0000-0000209A0000}"/>
    <cellStyle name="Total 4 2 3" xfId="39457" xr:uid="{00000000-0005-0000-0000-0000219A0000}"/>
    <cellStyle name="Total 4 3" xfId="39458" xr:uid="{00000000-0005-0000-0000-0000229A0000}"/>
    <cellStyle name="Total 4 4" xfId="39459" xr:uid="{00000000-0005-0000-0000-0000239A0000}"/>
    <cellStyle name="Total 5" xfId="536" xr:uid="{00000000-0005-0000-0000-000018020000}"/>
    <cellStyle name="Total 5 2" xfId="39461" xr:uid="{00000000-0005-0000-0000-0000259A0000}"/>
    <cellStyle name="Total 5 3" xfId="39462" xr:uid="{00000000-0005-0000-0000-0000269A0000}"/>
    <cellStyle name="Total 5 4" xfId="39460" xr:uid="{00000000-0005-0000-0000-0000249A0000}"/>
    <cellStyle name="Total 6" xfId="537" xr:uid="{00000000-0005-0000-0000-000019020000}"/>
    <cellStyle name="Total 6 2" xfId="39463" xr:uid="{00000000-0005-0000-0000-0000279A0000}"/>
    <cellStyle name="Total 7" xfId="538" xr:uid="{00000000-0005-0000-0000-00001A020000}"/>
    <cellStyle name="Total 7 2" xfId="39464" xr:uid="{00000000-0005-0000-0000-0000289A0000}"/>
    <cellStyle name="Total 8" xfId="539" xr:uid="{00000000-0005-0000-0000-00001B020000}"/>
    <cellStyle name="Total 9" xfId="540" xr:uid="{00000000-0005-0000-0000-00001C020000}"/>
    <cellStyle name="Warning Text" xfId="541" xr:uid="{00000000-0005-0000-0000-00001D020000}"/>
    <cellStyle name="Warning Text 2" xfId="39466" xr:uid="{00000000-0005-0000-0000-00002A9A0000}"/>
    <cellStyle name="Warning Text 2 2" xfId="39467" xr:uid="{00000000-0005-0000-0000-00002B9A0000}"/>
    <cellStyle name="Warning Text 2 2 2" xfId="39468" xr:uid="{00000000-0005-0000-0000-00002C9A0000}"/>
    <cellStyle name="Warning Text 2 2 3" xfId="39469" xr:uid="{00000000-0005-0000-0000-00002D9A0000}"/>
    <cellStyle name="Warning Text 2 3" xfId="39470" xr:uid="{00000000-0005-0000-0000-00002E9A0000}"/>
    <cellStyle name="Warning Text 2 4" xfId="39471" xr:uid="{00000000-0005-0000-0000-00002F9A0000}"/>
    <cellStyle name="Warning Text 3" xfId="39472" xr:uid="{00000000-0005-0000-0000-0000309A0000}"/>
    <cellStyle name="Warning Text 3 2" xfId="39473" xr:uid="{00000000-0005-0000-0000-0000319A0000}"/>
    <cellStyle name="Warning Text 3 2 2" xfId="39474" xr:uid="{00000000-0005-0000-0000-0000329A0000}"/>
    <cellStyle name="Warning Text 3 2 3" xfId="39475" xr:uid="{00000000-0005-0000-0000-0000339A0000}"/>
    <cellStyle name="Warning Text 3 3" xfId="39476" xr:uid="{00000000-0005-0000-0000-0000349A0000}"/>
    <cellStyle name="Warning Text 3 4" xfId="39477" xr:uid="{00000000-0005-0000-0000-0000359A0000}"/>
    <cellStyle name="Warning Text 4" xfId="39478" xr:uid="{00000000-0005-0000-0000-0000369A0000}"/>
    <cellStyle name="Warning Text 4 2" xfId="39479" xr:uid="{00000000-0005-0000-0000-0000379A0000}"/>
    <cellStyle name="Warning Text 4 2 2" xfId="39480" xr:uid="{00000000-0005-0000-0000-0000389A0000}"/>
    <cellStyle name="Warning Text 4 2 3" xfId="39481" xr:uid="{00000000-0005-0000-0000-0000399A0000}"/>
    <cellStyle name="Warning Text 4 3" xfId="39482" xr:uid="{00000000-0005-0000-0000-00003A9A0000}"/>
    <cellStyle name="Warning Text 4 4" xfId="39483" xr:uid="{00000000-0005-0000-0000-00003B9A0000}"/>
    <cellStyle name="Warning Text 5" xfId="39484" xr:uid="{00000000-0005-0000-0000-00003C9A0000}"/>
    <cellStyle name="Warning Text 5 2" xfId="39485" xr:uid="{00000000-0005-0000-0000-00003D9A0000}"/>
    <cellStyle name="Warning Text 5 2 2" xfId="39486" xr:uid="{00000000-0005-0000-0000-00003E9A0000}"/>
    <cellStyle name="Warning Text 5 2 3" xfId="39487" xr:uid="{00000000-0005-0000-0000-00003F9A0000}"/>
    <cellStyle name="Warning Text 5 3" xfId="39488" xr:uid="{00000000-0005-0000-0000-0000409A0000}"/>
    <cellStyle name="Warning Text 5 4" xfId="39489" xr:uid="{00000000-0005-0000-0000-0000419A0000}"/>
    <cellStyle name="Warning Text 6" xfId="39490" xr:uid="{00000000-0005-0000-0000-0000429A0000}"/>
    <cellStyle name="Warning Text 6 2" xfId="39491" xr:uid="{00000000-0005-0000-0000-0000439A0000}"/>
    <cellStyle name="Warning Text 6 3" xfId="39492" xr:uid="{00000000-0005-0000-0000-0000449A0000}"/>
    <cellStyle name="Warning Text 7" xfId="39493" xr:uid="{00000000-0005-0000-0000-0000459A0000}"/>
    <cellStyle name="Warning Text 8" xfId="39494" xr:uid="{00000000-0005-0000-0000-0000469A0000}"/>
    <cellStyle name="Warning Text 9" xfId="39465" xr:uid="{00000000-0005-0000-0000-0000299A0000}"/>
    <cellStyle name="好" xfId="39495" xr:uid="{00000000-0005-0000-0000-0000479A0000}"/>
    <cellStyle name="差" xfId="39496" xr:uid="{00000000-0005-0000-0000-0000489A0000}"/>
    <cellStyle name="常规_Quotation for Civil Works(按年度含SA1104)" xfId="542" xr:uid="{00000000-0005-0000-0000-00001E020000}"/>
    <cellStyle name="强调文字颜色 1" xfId="39497" xr:uid="{00000000-0005-0000-0000-0000499A0000}"/>
    <cellStyle name="强调文字颜色 2" xfId="39498" xr:uid="{00000000-0005-0000-0000-00004A9A0000}"/>
    <cellStyle name="强调文字颜色 3" xfId="39499" xr:uid="{00000000-0005-0000-0000-00004B9A0000}"/>
    <cellStyle name="强调文字颜色 4" xfId="39500" xr:uid="{00000000-0005-0000-0000-00004C9A0000}"/>
    <cellStyle name="强调文字颜色 5" xfId="39501" xr:uid="{00000000-0005-0000-0000-00004D9A0000}"/>
    <cellStyle name="强调文字颜色 6" xfId="39502" xr:uid="{00000000-0005-0000-0000-00004E9A0000}"/>
    <cellStyle name="标题" xfId="39503" xr:uid="{00000000-0005-0000-0000-00004F9A0000}"/>
    <cellStyle name="标题 1" xfId="39504" xr:uid="{00000000-0005-0000-0000-0000509A0000}"/>
    <cellStyle name="标题 2" xfId="39505" xr:uid="{00000000-0005-0000-0000-0000519A0000}"/>
    <cellStyle name="标题 3" xfId="39506" xr:uid="{00000000-0005-0000-0000-0000529A0000}"/>
    <cellStyle name="标题 4" xfId="39507" xr:uid="{00000000-0005-0000-0000-0000539A0000}"/>
    <cellStyle name="检查单元格" xfId="39508" xr:uid="{00000000-0005-0000-0000-0000549A0000}"/>
    <cellStyle name="汇总" xfId="39509" xr:uid="{00000000-0005-0000-0000-0000559A0000}"/>
    <cellStyle name="注释" xfId="39510" xr:uid="{00000000-0005-0000-0000-0000569A0000}"/>
    <cellStyle name="解释性文本" xfId="39511" xr:uid="{00000000-0005-0000-0000-0000579A0000}"/>
    <cellStyle name="警告文本" xfId="39512" xr:uid="{00000000-0005-0000-0000-0000589A0000}"/>
    <cellStyle name="计算" xfId="39513" xr:uid="{00000000-0005-0000-0000-0000599A0000}"/>
    <cellStyle name="输入" xfId="39514" xr:uid="{00000000-0005-0000-0000-00005A9A0000}"/>
    <cellStyle name="输出" xfId="39515" xr:uid="{00000000-0005-0000-0000-00005B9A0000}"/>
    <cellStyle name="适中" xfId="39516" xr:uid="{00000000-0005-0000-0000-00005C9A0000}"/>
    <cellStyle name="链接单元格" xfId="39517" xr:uid="{00000000-0005-0000-0000-00005D9A0000}"/>
  </cellStyles>
  <dxfs count="1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82"/>
  <sheetViews>
    <sheetView workbookViewId="0">
      <selection activeCell="F45" sqref="F45"/>
    </sheetView>
  </sheetViews>
  <sheetFormatPr baseColWidth="10" defaultColWidth="11.42578125" defaultRowHeight="11.25"/>
  <cols>
    <col min="1" max="1" width="23.7109375" style="1" bestFit="1" customWidth="1"/>
    <col min="2" max="2" width="32.85546875" style="1" customWidth="1"/>
    <col min="3" max="3" width="20.42578125" style="1" bestFit="1" customWidth="1"/>
    <col min="4" max="4" width="28.28515625" style="2" bestFit="1" customWidth="1"/>
    <col min="5" max="5" width="16.5703125" style="1" bestFit="1" customWidth="1"/>
    <col min="6" max="6" width="4.140625" style="1" customWidth="1"/>
    <col min="7" max="7" width="22" style="1" customWidth="1"/>
    <col min="8" max="8" width="13.5703125" style="1" customWidth="1"/>
    <col min="9" max="9" width="17.7109375" style="1" customWidth="1"/>
    <col min="10" max="10" width="13.5703125" style="1" customWidth="1"/>
    <col min="11" max="11" width="17.7109375" style="1" customWidth="1"/>
    <col min="12" max="12" width="11.42578125" style="1" customWidth="1"/>
    <col min="13" max="16384" width="11.42578125" style="1"/>
  </cols>
  <sheetData>
    <row r="1" spans="1:27" s="4" customFormat="1" ht="49.5" customHeight="1">
      <c r="A1" s="7" t="s">
        <v>0</v>
      </c>
      <c r="B1" s="7" t="s">
        <v>1</v>
      </c>
      <c r="C1" s="7" t="s">
        <v>2</v>
      </c>
      <c r="D1" s="7" t="s">
        <v>3</v>
      </c>
      <c r="E1" s="6"/>
      <c r="F1" s="6"/>
      <c r="G1" s="48" t="s">
        <v>0</v>
      </c>
      <c r="H1" s="48" t="s">
        <v>4</v>
      </c>
      <c r="I1" s="56"/>
      <c r="J1" s="48" t="s">
        <v>5</v>
      </c>
      <c r="K1" s="56"/>
      <c r="L1" s="48" t="s">
        <v>6</v>
      </c>
      <c r="M1" s="6"/>
      <c r="N1" s="7" t="s">
        <v>7</v>
      </c>
      <c r="O1" s="6"/>
      <c r="P1" s="6"/>
      <c r="Q1" s="6"/>
      <c r="R1" s="6"/>
      <c r="V1" s="5"/>
      <c r="W1" s="5"/>
    </row>
    <row r="2" spans="1:27" s="4" customFormat="1" ht="51" customHeight="1">
      <c r="A2" s="21" t="s">
        <v>8</v>
      </c>
      <c r="B2" s="22">
        <f>71384.4052*(1+$N$2)</f>
        <v>75096.394270399993</v>
      </c>
      <c r="C2" s="22">
        <f>62699.6885*(1+$N$2)</f>
        <v>65960.072302</v>
      </c>
      <c r="D2" s="22">
        <f>35693.4343*(1+$N$2)</f>
        <v>37549.492883600004</v>
      </c>
      <c r="F2" s="6"/>
      <c r="G2" s="49"/>
      <c r="H2" s="7" t="s">
        <v>9</v>
      </c>
      <c r="I2" s="7" t="s">
        <v>10</v>
      </c>
      <c r="J2" s="7" t="s">
        <v>9</v>
      </c>
      <c r="K2" s="7" t="s">
        <v>10</v>
      </c>
      <c r="L2" s="49"/>
      <c r="M2" s="6"/>
      <c r="N2" s="19">
        <v>5.1999999999999998E-2</v>
      </c>
      <c r="O2" s="6"/>
      <c r="P2" s="6"/>
      <c r="Q2" s="6"/>
      <c r="R2" s="6"/>
      <c r="V2" s="5"/>
      <c r="W2" s="5"/>
    </row>
    <row r="3" spans="1:27" s="4" customFormat="1" ht="12.75" customHeight="1">
      <c r="A3" s="21" t="s">
        <v>11</v>
      </c>
      <c r="B3" s="22">
        <f>155716.4408*(1+$N$2)</f>
        <v>163813.69572160003</v>
      </c>
      <c r="C3" s="22">
        <f>137802.16*(1+$N$2)</f>
        <v>144967.87232000002</v>
      </c>
      <c r="D3" s="22">
        <f>117879.8485*(1+$N$2)</f>
        <v>124009.600622</v>
      </c>
      <c r="F3" s="6"/>
      <c r="G3" s="10" t="s">
        <v>12</v>
      </c>
      <c r="H3" s="20">
        <f>31819.23994686*(1+$N$2)</f>
        <v>33473.840424096721</v>
      </c>
      <c r="I3" s="20">
        <f>26222.67548178*(1+$N$2)</f>
        <v>27586.254606832561</v>
      </c>
      <c r="J3" s="20">
        <f>51196.46628516*(1+$N$2)</f>
        <v>53858.682531988321</v>
      </c>
      <c r="K3" s="20">
        <f>42157.66342524*(1+$N$2)</f>
        <v>44349.861923352488</v>
      </c>
      <c r="L3" s="20">
        <f>28948.10610808*(1+$N$2)</f>
        <v>30453.407625700162</v>
      </c>
      <c r="M3" s="18"/>
      <c r="N3" s="18"/>
      <c r="O3" s="18"/>
      <c r="P3" s="18"/>
      <c r="Q3" s="18"/>
      <c r="R3" s="18"/>
      <c r="S3" s="18"/>
      <c r="T3" s="18"/>
      <c r="V3" s="5"/>
      <c r="W3" s="5"/>
    </row>
    <row r="4" spans="1:27" s="4" customFormat="1" ht="12.75" customHeight="1">
      <c r="A4" s="21" t="s">
        <v>13</v>
      </c>
      <c r="B4" s="22">
        <f>262099.6015*(1+$N$2)</f>
        <v>275728.78077800001</v>
      </c>
      <c r="C4" s="22">
        <f>262099.6015*(1+$N$2)</f>
        <v>275728.78077800001</v>
      </c>
      <c r="D4" s="22">
        <f>262099.6015*(1+$N$2)</f>
        <v>275728.78077800001</v>
      </c>
      <c r="F4" s="6"/>
      <c r="G4" s="10" t="s">
        <v>14</v>
      </c>
      <c r="H4" s="20">
        <f>98014.03066668*(1+$N$2)</f>
        <v>103110.76026134737</v>
      </c>
      <c r="I4" s="20">
        <f>26222.67548178*(1+$N$2)</f>
        <v>27586.254606832561</v>
      </c>
      <c r="J4" s="20">
        <f>119562.49505524*(1+$N$2)</f>
        <v>125779.74479811249</v>
      </c>
      <c r="K4" s="20">
        <f>42157.66342524*(1+$N$2)</f>
        <v>44349.861923352488</v>
      </c>
      <c r="L4" s="20">
        <f>94765.6295813*(1+$N$2)</f>
        <v>99693.442319527603</v>
      </c>
      <c r="M4" s="18"/>
      <c r="N4" s="18"/>
      <c r="O4" s="18"/>
      <c r="P4" s="18"/>
      <c r="Q4" s="18"/>
      <c r="R4" s="18"/>
      <c r="S4" s="18"/>
      <c r="T4" s="18"/>
      <c r="V4" s="5"/>
      <c r="W4" s="5"/>
    </row>
    <row r="5" spans="1:27" s="4" customFormat="1" ht="12.75" customHeight="1">
      <c r="A5" s="21" t="s">
        <v>15</v>
      </c>
      <c r="B5" s="22">
        <f>479878.9419*(1+$N$2)</f>
        <v>504832.64687880001</v>
      </c>
      <c r="C5" s="22">
        <f>455882.9625*(1+$N$2)</f>
        <v>479588.87655000004</v>
      </c>
      <c r="D5" s="22">
        <f>370911.6746*(1+$N$2)</f>
        <v>390199.08167920006</v>
      </c>
      <c r="F5" s="6"/>
      <c r="G5" s="10" t="s">
        <v>16</v>
      </c>
      <c r="H5" s="20">
        <f>189140.9827006*(1+$N$2)</f>
        <v>198976.31380103121</v>
      </c>
      <c r="I5" s="20">
        <f>26222.67548178*(1+$N$2)</f>
        <v>27586.254606832561</v>
      </c>
      <c r="J5" s="20">
        <f>200461.60194168*(1+$N$2)</f>
        <v>210885.60524264738</v>
      </c>
      <c r="K5" s="20">
        <f>42157.66342524*(1+$N$2)</f>
        <v>44349.861923352488</v>
      </c>
      <c r="L5" s="20">
        <f>171492.68108896*(1+$N$2)</f>
        <v>180410.30050558594</v>
      </c>
      <c r="M5" s="18"/>
      <c r="N5" s="18"/>
      <c r="O5" s="18"/>
      <c r="P5" s="18"/>
      <c r="Q5" s="18"/>
      <c r="R5" s="18"/>
      <c r="S5" s="18"/>
      <c r="T5" s="18"/>
      <c r="V5" s="5"/>
      <c r="W5" s="5"/>
    </row>
    <row r="6" spans="1:27" s="4" customFormat="1" ht="12.75" customHeight="1">
      <c r="A6" s="21" t="s">
        <v>17</v>
      </c>
      <c r="B6" s="22">
        <f>939603.5767*(1+$N$2)</f>
        <v>988462.96268840006</v>
      </c>
      <c r="C6" s="23" t="s">
        <v>18</v>
      </c>
      <c r="D6" s="24"/>
      <c r="F6" s="6"/>
      <c r="G6" s="10" t="s">
        <v>19</v>
      </c>
      <c r="H6" s="20">
        <f>461621.60109668*(1+$N$2)</f>
        <v>485625.92435370735</v>
      </c>
      <c r="I6" s="20">
        <f>26222.67548178*(1+$N$2)</f>
        <v>27586.254606832561</v>
      </c>
      <c r="J6" s="20">
        <f>461621.60109668*(1+$N$2)</f>
        <v>485625.92435370735</v>
      </c>
      <c r="K6" s="20">
        <f>42157.66342524*(1+$N$2)</f>
        <v>44349.861923352488</v>
      </c>
      <c r="L6" s="20">
        <f>461621.60109668*(1+$N$2)</f>
        <v>485625.92435370735</v>
      </c>
      <c r="M6" s="18"/>
      <c r="N6" s="18"/>
      <c r="O6" s="18"/>
      <c r="P6" s="18"/>
      <c r="Q6" s="18"/>
      <c r="R6" s="18"/>
      <c r="S6" s="18"/>
      <c r="T6" s="18"/>
      <c r="W6" s="5"/>
      <c r="X6" s="5"/>
    </row>
    <row r="7" spans="1:27" s="4" customFormat="1" ht="13.5" customHeight="1">
      <c r="A7" s="6"/>
      <c r="B7" s="6"/>
      <c r="C7" s="6"/>
      <c r="D7" s="6"/>
      <c r="E7" s="6"/>
      <c r="F7" s="13"/>
      <c r="G7" s="57" t="s">
        <v>20</v>
      </c>
      <c r="H7" s="51"/>
      <c r="I7" s="51"/>
      <c r="J7" s="51"/>
      <c r="K7" s="51"/>
      <c r="L7" s="52"/>
      <c r="M7" s="6"/>
      <c r="N7" s="6"/>
      <c r="O7" s="6"/>
      <c r="P7" s="6"/>
      <c r="Q7" s="6"/>
      <c r="R7" s="6"/>
      <c r="Z7" s="5"/>
      <c r="AA7" s="5"/>
    </row>
    <row r="8" spans="1:27" s="4" customFormat="1" ht="15.75" customHeight="1">
      <c r="A8" s="46" t="s">
        <v>21</v>
      </c>
      <c r="B8" s="47"/>
      <c r="C8" s="47"/>
      <c r="D8" s="47"/>
      <c r="E8" s="6"/>
      <c r="F8" s="13"/>
      <c r="G8" s="53"/>
      <c r="H8" s="54"/>
      <c r="I8" s="54"/>
      <c r="J8" s="54"/>
      <c r="K8" s="54"/>
      <c r="L8" s="55"/>
      <c r="M8" s="6"/>
      <c r="N8" s="6"/>
      <c r="O8" s="6"/>
      <c r="P8" s="6"/>
      <c r="Q8" s="6"/>
      <c r="R8" s="6"/>
      <c r="W8" s="5"/>
      <c r="X8" s="5"/>
    </row>
    <row r="9" spans="1:27" s="4" customFormat="1" ht="12.75" customHeight="1">
      <c r="A9" s="7" t="s">
        <v>0</v>
      </c>
      <c r="B9" s="7" t="s">
        <v>22</v>
      </c>
      <c r="C9" s="14" t="s">
        <v>23</v>
      </c>
      <c r="D9" s="7" t="s">
        <v>24</v>
      </c>
      <c r="E9" s="6"/>
      <c r="F9" s="15"/>
      <c r="G9" s="6"/>
      <c r="H9" s="6"/>
      <c r="I9" s="6"/>
      <c r="J9" s="6"/>
      <c r="K9" s="6"/>
      <c r="L9" s="6"/>
      <c r="M9" s="6"/>
      <c r="N9" s="6"/>
      <c r="O9" s="6"/>
      <c r="P9" s="6"/>
      <c r="Q9" s="6"/>
      <c r="R9" s="6"/>
      <c r="U9" s="5"/>
      <c r="V9" s="5"/>
    </row>
    <row r="10" spans="1:27" s="4" customFormat="1" ht="12.75" customHeight="1">
      <c r="A10" s="8" t="s">
        <v>12</v>
      </c>
      <c r="B10" s="20">
        <f>71384.4052*(1+$N$2)</f>
        <v>75096.394270399993</v>
      </c>
      <c r="C10" s="20">
        <f>133455.9267*(1+$N$2)</f>
        <v>140395.6348884</v>
      </c>
      <c r="D10" s="20">
        <f>191225.1201*(1+$N$2)</f>
        <v>201168.82634520001</v>
      </c>
      <c r="E10" s="6"/>
      <c r="F10" s="13"/>
      <c r="G10" s="16" t="s">
        <v>25</v>
      </c>
      <c r="H10" s="7" t="s">
        <v>26</v>
      </c>
      <c r="I10" s="7" t="s">
        <v>27</v>
      </c>
      <c r="J10" s="6"/>
      <c r="K10" s="6"/>
      <c r="L10" s="6"/>
      <c r="M10" s="6"/>
      <c r="N10" s="6"/>
      <c r="O10" s="6"/>
      <c r="P10" s="6"/>
      <c r="Q10" s="6"/>
      <c r="R10" s="17"/>
      <c r="S10" s="5"/>
    </row>
    <row r="11" spans="1:27" s="4" customFormat="1" ht="25.5" customHeight="1">
      <c r="A11" s="8" t="s">
        <v>14</v>
      </c>
      <c r="B11" s="20">
        <f>133455.9267*(1+$N$2)</f>
        <v>140395.6348884</v>
      </c>
      <c r="C11" s="20">
        <f>191225.1201*(1+$N$2)</f>
        <v>201168.82634520001</v>
      </c>
      <c r="D11" s="20">
        <f>257740.6152*(1+$N$2)</f>
        <v>271143.12719040003</v>
      </c>
      <c r="E11" s="6"/>
      <c r="F11" s="6"/>
      <c r="G11" s="10" t="s">
        <v>28</v>
      </c>
      <c r="H11" s="10" t="s">
        <v>26</v>
      </c>
      <c r="I11" s="20">
        <f>17639.19516086*(1+$N$2)</f>
        <v>18556.433309224722</v>
      </c>
      <c r="J11" s="18"/>
      <c r="K11" s="6"/>
      <c r="L11" s="6"/>
      <c r="M11" s="6"/>
      <c r="N11" s="11"/>
      <c r="O11" s="11"/>
      <c r="P11" s="6"/>
      <c r="Q11" s="6"/>
      <c r="R11" s="17"/>
      <c r="S11" s="5"/>
    </row>
    <row r="12" spans="1:27" s="4" customFormat="1" ht="25.5" customHeight="1">
      <c r="A12" s="8" t="s">
        <v>16</v>
      </c>
      <c r="B12" s="20">
        <f>186821.7926*(1+$N$2)</f>
        <v>196536.5258152</v>
      </c>
      <c r="C12" s="20">
        <f>248892.0824*(1+$N$2)</f>
        <v>261834.47068480004</v>
      </c>
      <c r="D12" s="20">
        <f>306662.5075*(1+$N$2)</f>
        <v>322608.95789000002</v>
      </c>
      <c r="E12" s="6"/>
      <c r="F12" s="6"/>
      <c r="G12" s="10" t="s">
        <v>29</v>
      </c>
      <c r="H12" s="10" t="s">
        <v>26</v>
      </c>
      <c r="I12" s="20">
        <f>4810.80785492*(1+$N$2)</f>
        <v>5060.9698633758399</v>
      </c>
      <c r="J12" s="18"/>
      <c r="K12" s="6"/>
      <c r="L12" s="6"/>
      <c r="M12" s="6"/>
      <c r="N12" s="11"/>
      <c r="O12" s="11"/>
      <c r="P12" s="6"/>
      <c r="Q12" s="6"/>
      <c r="R12" s="17"/>
      <c r="S12" s="5"/>
    </row>
    <row r="13" spans="1:27" s="4" customFormat="1" ht="12.75" customHeight="1">
      <c r="A13" s="8" t="s">
        <v>19</v>
      </c>
      <c r="B13" s="20">
        <f>186821.7926*(1+$N$2)</f>
        <v>196536.5258152</v>
      </c>
      <c r="C13" s="20">
        <f>248892.0824*(1+$N$2)</f>
        <v>261834.47068480004</v>
      </c>
      <c r="D13" s="20">
        <f>306662.5075*(1+$N$2)</f>
        <v>322608.95789000002</v>
      </c>
      <c r="E13" s="6"/>
      <c r="F13" s="6"/>
      <c r="G13" s="6"/>
      <c r="H13" s="6"/>
      <c r="I13" s="6"/>
      <c r="J13" s="6"/>
      <c r="K13" s="6"/>
      <c r="L13" s="6"/>
      <c r="M13" s="6"/>
      <c r="N13" s="6"/>
      <c r="O13" s="6"/>
      <c r="P13" s="6"/>
      <c r="Q13" s="6"/>
      <c r="R13" s="6"/>
      <c r="T13" s="5"/>
      <c r="U13" s="5"/>
    </row>
    <row r="14" spans="1:27" s="4" customFormat="1" ht="12.75" customHeight="1">
      <c r="A14" s="6"/>
      <c r="B14" s="6"/>
      <c r="C14" s="6"/>
      <c r="D14" s="6"/>
      <c r="E14" s="6"/>
      <c r="F14" s="6"/>
      <c r="G14" s="6"/>
      <c r="H14" s="6"/>
      <c r="I14" s="6"/>
      <c r="J14" s="6"/>
      <c r="K14" s="6"/>
      <c r="L14" s="6"/>
      <c r="M14" s="6"/>
      <c r="N14" s="6"/>
      <c r="O14" s="6"/>
      <c r="P14" s="6"/>
      <c r="Q14" s="6"/>
      <c r="R14" s="6"/>
      <c r="Y14" s="5"/>
      <c r="Z14" s="5"/>
    </row>
    <row r="15" spans="1:27" s="4" customFormat="1" ht="13.5" customHeight="1">
      <c r="A15" s="6"/>
      <c r="B15" s="6"/>
      <c r="C15" s="6"/>
      <c r="D15" s="6"/>
      <c r="E15" s="6"/>
      <c r="F15" s="6"/>
      <c r="G15" s="6"/>
      <c r="H15" s="6"/>
      <c r="I15" s="6"/>
      <c r="J15" s="6"/>
      <c r="K15" s="6"/>
      <c r="L15" s="6"/>
      <c r="M15" s="6"/>
      <c r="N15" s="6"/>
      <c r="O15" s="6"/>
      <c r="P15" s="6"/>
      <c r="Q15" s="6"/>
      <c r="R15" s="6"/>
      <c r="Y15" s="5"/>
      <c r="Z15" s="5"/>
    </row>
    <row r="16" spans="1:27" s="4" customFormat="1" ht="38.25" customHeight="1">
      <c r="A16" s="7" t="s">
        <v>30</v>
      </c>
      <c r="B16" s="7" t="s">
        <v>31</v>
      </c>
      <c r="C16" s="6"/>
      <c r="D16" s="7" t="s">
        <v>32</v>
      </c>
      <c r="E16" s="7" t="s">
        <v>33</v>
      </c>
      <c r="F16" s="6"/>
      <c r="G16" s="6"/>
      <c r="H16" s="6"/>
      <c r="I16" s="6"/>
      <c r="J16" s="6"/>
      <c r="K16" s="6"/>
      <c r="L16" s="6"/>
      <c r="M16" s="6"/>
      <c r="N16" s="6"/>
      <c r="O16" s="6"/>
      <c r="P16" s="6"/>
      <c r="Q16" s="6"/>
      <c r="R16" s="6"/>
      <c r="Y16" s="5"/>
      <c r="Z16" s="5"/>
    </row>
    <row r="17" spans="1:27" s="4" customFormat="1" ht="12.75" customHeight="1">
      <c r="A17" s="8" t="s">
        <v>34</v>
      </c>
      <c r="B17" s="20">
        <f>34010.9321*(1+$N$2)</f>
        <v>35779.500569199998</v>
      </c>
      <c r="C17" s="18"/>
      <c r="D17" s="20">
        <f>20537.3658*(1+$N$2)</f>
        <v>21605.3088216</v>
      </c>
      <c r="E17" s="20">
        <f>10737.9606*(1+$N$2)</f>
        <v>11296.334551200001</v>
      </c>
      <c r="F17" s="6"/>
      <c r="G17" s="18"/>
      <c r="H17" s="6"/>
      <c r="I17" s="6"/>
      <c r="J17" s="6"/>
      <c r="K17" s="6"/>
      <c r="L17" s="6"/>
      <c r="M17" s="6"/>
      <c r="N17" s="6"/>
      <c r="O17" s="6"/>
      <c r="P17" s="6"/>
      <c r="Q17" s="6"/>
      <c r="R17" s="6"/>
      <c r="Z17" s="5"/>
      <c r="AA17" s="5"/>
    </row>
    <row r="18" spans="1:27" s="4" customFormat="1" ht="25.5" customHeight="1">
      <c r="A18" s="8" t="s">
        <v>35</v>
      </c>
      <c r="B18" s="20">
        <f>64310*(1+$N$2)</f>
        <v>67654.12000000001</v>
      </c>
      <c r="C18" s="18"/>
      <c r="D18" s="13"/>
      <c r="E18" s="13"/>
      <c r="F18" s="6"/>
      <c r="G18" s="6"/>
      <c r="H18" s="6"/>
      <c r="I18" s="6"/>
      <c r="J18" s="6"/>
      <c r="K18" s="6"/>
      <c r="L18" s="6"/>
      <c r="M18" s="6"/>
      <c r="N18" s="6"/>
      <c r="O18" s="6"/>
      <c r="P18" s="6"/>
      <c r="Q18" s="6"/>
      <c r="R18" s="6"/>
      <c r="Z18" s="5"/>
      <c r="AA18" s="5"/>
    </row>
    <row r="19" spans="1:27" s="4" customFormat="1" ht="12.75" customHeight="1">
      <c r="A19" s="8" t="s">
        <v>36</v>
      </c>
      <c r="B19" s="20">
        <f>39202.5476*(1+$N$2)</f>
        <v>41241.0800752</v>
      </c>
      <c r="C19" s="18"/>
      <c r="D19" s="6"/>
      <c r="E19" s="6"/>
      <c r="F19" s="6"/>
      <c r="G19" s="6"/>
      <c r="H19" s="6"/>
      <c r="I19" s="6"/>
      <c r="J19" s="6"/>
      <c r="K19" s="6"/>
      <c r="L19" s="6"/>
      <c r="M19" s="6"/>
      <c r="N19" s="6"/>
      <c r="O19" s="6"/>
      <c r="P19" s="6"/>
      <c r="Q19" s="6"/>
      <c r="R19" s="6"/>
      <c r="Z19" s="5"/>
      <c r="AA19" s="5"/>
    </row>
    <row r="20" spans="1:27" s="4" customFormat="1" ht="12.75" customHeight="1">
      <c r="A20" s="6"/>
      <c r="B20" s="6"/>
      <c r="C20" s="6"/>
      <c r="D20" s="15"/>
      <c r="E20" s="6"/>
      <c r="F20" s="6"/>
      <c r="G20" s="6"/>
      <c r="H20" s="6"/>
      <c r="I20" s="6"/>
      <c r="J20" s="6"/>
      <c r="K20" s="6"/>
      <c r="L20" s="6"/>
      <c r="M20" s="6"/>
      <c r="N20" s="6"/>
      <c r="O20" s="6"/>
      <c r="P20" s="6"/>
      <c r="Q20" s="6"/>
      <c r="R20" s="6"/>
      <c r="Z20" s="5"/>
      <c r="AA20" s="5"/>
    </row>
    <row r="21" spans="1:27" s="4" customFormat="1" ht="12.75" customHeight="1">
      <c r="A21" s="6"/>
      <c r="B21" s="6"/>
      <c r="C21" s="6"/>
      <c r="D21" s="15"/>
      <c r="E21" s="6"/>
      <c r="F21" s="6"/>
      <c r="G21" s="6"/>
      <c r="H21" s="6"/>
      <c r="I21" s="6"/>
      <c r="J21" s="6"/>
      <c r="K21" s="6"/>
      <c r="L21" s="6"/>
      <c r="M21" s="6"/>
      <c r="N21" s="6"/>
      <c r="O21" s="6"/>
      <c r="P21" s="6"/>
      <c r="Q21" s="6"/>
      <c r="R21" s="6"/>
      <c r="Z21" s="5"/>
      <c r="AA21" s="5"/>
    </row>
    <row r="22" spans="1:27" s="4" customFormat="1" ht="12.75" hidden="1" customHeight="1">
      <c r="A22" s="25" t="s">
        <v>37</v>
      </c>
      <c r="B22" s="6"/>
      <c r="C22" s="6"/>
      <c r="D22" s="15"/>
      <c r="E22" s="6"/>
      <c r="F22" s="6"/>
      <c r="G22" s="6"/>
      <c r="H22" s="6"/>
      <c r="I22" s="6"/>
      <c r="J22" s="6"/>
      <c r="K22" s="6"/>
      <c r="L22" s="6"/>
      <c r="M22" s="6"/>
      <c r="N22" s="6"/>
      <c r="O22" s="6"/>
      <c r="P22" s="6"/>
      <c r="Q22" s="6"/>
      <c r="R22" s="6"/>
      <c r="Z22" s="5"/>
      <c r="AA22" s="5"/>
    </row>
    <row r="23" spans="1:27" s="4" customFormat="1" ht="25.5" hidden="1" customHeight="1">
      <c r="A23" s="7" t="s">
        <v>0</v>
      </c>
      <c r="B23" s="7" t="s">
        <v>1</v>
      </c>
      <c r="C23" s="7" t="s">
        <v>2</v>
      </c>
      <c r="D23" s="7" t="s">
        <v>3</v>
      </c>
      <c r="E23" s="6"/>
      <c r="F23" s="6"/>
      <c r="G23" s="48" t="s">
        <v>0</v>
      </c>
      <c r="H23" s="48" t="s">
        <v>4</v>
      </c>
      <c r="I23" s="56"/>
      <c r="J23" s="48" t="s">
        <v>5</v>
      </c>
      <c r="K23" s="56"/>
      <c r="L23" s="48" t="s">
        <v>6</v>
      </c>
      <c r="Z23" s="5"/>
      <c r="AA23" s="5"/>
    </row>
    <row r="24" spans="1:27" s="4" customFormat="1" ht="51" hidden="1" customHeight="1">
      <c r="A24" s="8" t="s">
        <v>8</v>
      </c>
      <c r="B24" s="9">
        <v>71384.405200000008</v>
      </c>
      <c r="C24" s="9">
        <v>62699.688499999997</v>
      </c>
      <c r="D24" s="9">
        <v>35693.434300000001</v>
      </c>
      <c r="F24" s="6"/>
      <c r="G24" s="49"/>
      <c r="H24" s="7" t="s">
        <v>9</v>
      </c>
      <c r="I24" s="7" t="s">
        <v>10</v>
      </c>
      <c r="J24" s="7" t="s">
        <v>9</v>
      </c>
      <c r="K24" s="7" t="s">
        <v>10</v>
      </c>
      <c r="L24" s="49"/>
      <c r="Z24" s="5"/>
      <c r="AA24" s="5"/>
    </row>
    <row r="25" spans="1:27" s="4" customFormat="1" ht="12.75" hidden="1" customHeight="1">
      <c r="A25" s="8" t="s">
        <v>11</v>
      </c>
      <c r="B25" s="9">
        <v>155716.44080000001</v>
      </c>
      <c r="C25" s="9">
        <v>137802.16</v>
      </c>
      <c r="D25" s="9">
        <v>117879.84849999999</v>
      </c>
      <c r="F25" s="6"/>
      <c r="G25" s="10" t="s">
        <v>12</v>
      </c>
      <c r="H25" s="9">
        <v>31819.239946860002</v>
      </c>
      <c r="I25" s="9">
        <v>26222.675481779999</v>
      </c>
      <c r="J25" s="9">
        <v>51196.466285159993</v>
      </c>
      <c r="K25" s="9">
        <v>42157.663425240004</v>
      </c>
      <c r="L25" s="9">
        <v>28948.106108079999</v>
      </c>
      <c r="Z25" s="5"/>
      <c r="AA25" s="5"/>
    </row>
    <row r="26" spans="1:27" s="4" customFormat="1" ht="12.75" hidden="1" customHeight="1">
      <c r="A26" s="8" t="s">
        <v>13</v>
      </c>
      <c r="B26" s="9">
        <v>262099.60149999999</v>
      </c>
      <c r="C26" s="9">
        <v>262099.60149999999</v>
      </c>
      <c r="D26" s="9">
        <v>262099.60149999999</v>
      </c>
      <c r="F26" s="6"/>
      <c r="G26" s="10" t="s">
        <v>14</v>
      </c>
      <c r="H26" s="9">
        <v>98014.030666680017</v>
      </c>
      <c r="I26" s="9">
        <v>26222.675481779999</v>
      </c>
      <c r="J26" s="9">
        <v>119562.49505524</v>
      </c>
      <c r="K26" s="9">
        <v>42157.663425240004</v>
      </c>
      <c r="L26" s="9">
        <v>94765.629581300003</v>
      </c>
      <c r="Z26" s="5"/>
      <c r="AA26" s="5"/>
    </row>
    <row r="27" spans="1:27" s="4" customFormat="1" ht="12.75" hidden="1" customHeight="1">
      <c r="A27" s="8" t="s">
        <v>15</v>
      </c>
      <c r="B27" s="9">
        <v>479878.94190000009</v>
      </c>
      <c r="C27" s="9">
        <v>455882.96250000002</v>
      </c>
      <c r="D27" s="9">
        <v>370911.67460000003</v>
      </c>
      <c r="F27" s="6"/>
      <c r="G27" s="10" t="s">
        <v>16</v>
      </c>
      <c r="H27" s="9">
        <v>189140.9827006</v>
      </c>
      <c r="I27" s="9">
        <v>26222.675481779999</v>
      </c>
      <c r="J27" s="9">
        <v>200461.60194168001</v>
      </c>
      <c r="K27" s="9">
        <v>42157.663425240004</v>
      </c>
      <c r="L27" s="9">
        <v>171492.68108896</v>
      </c>
      <c r="Z27" s="5"/>
      <c r="AA27" s="5"/>
    </row>
    <row r="28" spans="1:27" s="4" customFormat="1" ht="12.75" hidden="1" customHeight="1">
      <c r="A28" s="8" t="s">
        <v>17</v>
      </c>
      <c r="B28" s="9">
        <v>939603.57669999998</v>
      </c>
      <c r="C28" s="8" t="s">
        <v>18</v>
      </c>
      <c r="D28" s="12"/>
      <c r="E28" s="18"/>
      <c r="F28" s="6"/>
      <c r="G28" s="10" t="s">
        <v>19</v>
      </c>
      <c r="H28" s="9">
        <v>461621.60109667998</v>
      </c>
      <c r="I28" s="9">
        <v>26222.675481779999</v>
      </c>
      <c r="J28" s="9">
        <v>461621.60109667998</v>
      </c>
      <c r="K28" s="9">
        <v>42157.663425240004</v>
      </c>
      <c r="L28" s="9">
        <v>461621.60109667998</v>
      </c>
      <c r="Z28" s="5"/>
      <c r="AA28" s="5"/>
    </row>
    <row r="29" spans="1:27" s="4" customFormat="1" ht="12.75" hidden="1" customHeight="1">
      <c r="A29" s="6"/>
      <c r="B29" s="6"/>
      <c r="C29" s="6"/>
      <c r="D29" s="6"/>
      <c r="E29" s="6"/>
      <c r="F29" s="13"/>
      <c r="G29" s="50" t="s">
        <v>38</v>
      </c>
      <c r="H29" s="51"/>
      <c r="I29" s="51"/>
      <c r="J29" s="51"/>
      <c r="K29" s="51"/>
      <c r="L29" s="52"/>
      <c r="Z29" s="5"/>
      <c r="AA29" s="5"/>
    </row>
    <row r="30" spans="1:27" s="4" customFormat="1" ht="12.75" hidden="1" customHeight="1">
      <c r="A30" s="46" t="s">
        <v>21</v>
      </c>
      <c r="B30" s="47"/>
      <c r="C30" s="47"/>
      <c r="D30" s="47"/>
      <c r="E30" s="6"/>
      <c r="F30" s="13"/>
      <c r="G30" s="53"/>
      <c r="H30" s="54"/>
      <c r="I30" s="54"/>
      <c r="J30" s="54"/>
      <c r="K30" s="54"/>
      <c r="L30" s="55"/>
      <c r="Z30" s="5"/>
      <c r="AA30" s="5"/>
    </row>
    <row r="31" spans="1:27" s="4" customFormat="1" ht="25.5" hidden="1" customHeight="1">
      <c r="A31" s="7" t="s">
        <v>0</v>
      </c>
      <c r="B31" s="7" t="s">
        <v>22</v>
      </c>
      <c r="C31" s="14" t="s">
        <v>23</v>
      </c>
      <c r="D31" s="7" t="s">
        <v>24</v>
      </c>
      <c r="E31" s="6"/>
      <c r="F31" s="15"/>
      <c r="G31" s="6"/>
      <c r="H31" s="6"/>
      <c r="I31" s="6"/>
      <c r="J31" s="6"/>
      <c r="K31" s="6"/>
      <c r="L31" s="6"/>
      <c r="Z31" s="5"/>
      <c r="AA31" s="5"/>
    </row>
    <row r="32" spans="1:27" s="4" customFormat="1" ht="12.75" hidden="1" customHeight="1">
      <c r="A32" s="8" t="s">
        <v>12</v>
      </c>
      <c r="B32" s="9">
        <v>71384.405200000008</v>
      </c>
      <c r="C32" s="9">
        <v>133455.92670000001</v>
      </c>
      <c r="D32" s="9">
        <v>191225.1201</v>
      </c>
      <c r="E32" s="18"/>
      <c r="F32" s="13"/>
      <c r="G32" s="16" t="s">
        <v>25</v>
      </c>
      <c r="H32" s="7" t="s">
        <v>26</v>
      </c>
      <c r="I32" s="7" t="s">
        <v>27</v>
      </c>
      <c r="J32" s="6"/>
      <c r="K32" s="6"/>
      <c r="L32" s="6"/>
      <c r="Z32" s="5"/>
      <c r="AA32" s="5"/>
    </row>
    <row r="33" spans="1:27" s="4" customFormat="1" ht="25.5" hidden="1" customHeight="1">
      <c r="A33" s="8" t="s">
        <v>14</v>
      </c>
      <c r="B33" s="9">
        <v>133455.92670000001</v>
      </c>
      <c r="C33" s="9">
        <v>191225.1201</v>
      </c>
      <c r="D33" s="9">
        <v>257740.6152</v>
      </c>
      <c r="E33" s="18"/>
      <c r="F33" s="6"/>
      <c r="G33" s="10" t="s">
        <v>28</v>
      </c>
      <c r="H33" s="10" t="s">
        <v>26</v>
      </c>
      <c r="I33" s="9">
        <v>17639.195160859999</v>
      </c>
      <c r="J33" s="18"/>
      <c r="K33" s="6"/>
      <c r="L33" s="6"/>
      <c r="Z33" s="5"/>
      <c r="AA33" s="5"/>
    </row>
    <row r="34" spans="1:27" s="4" customFormat="1" ht="25.5" hidden="1" customHeight="1">
      <c r="A34" s="8" t="s">
        <v>16</v>
      </c>
      <c r="B34" s="9">
        <v>186821.79259999999</v>
      </c>
      <c r="C34" s="9">
        <v>248892.08240000001</v>
      </c>
      <c r="D34" s="9">
        <v>306662.50750000001</v>
      </c>
      <c r="E34" s="18"/>
      <c r="F34" s="6"/>
      <c r="G34" s="10" t="s">
        <v>29</v>
      </c>
      <c r="H34" s="10" t="s">
        <v>26</v>
      </c>
      <c r="I34" s="9">
        <v>4810.80785492</v>
      </c>
      <c r="J34" s="18"/>
      <c r="K34" s="6"/>
      <c r="L34" s="6"/>
      <c r="Z34" s="5"/>
      <c r="AA34" s="5"/>
    </row>
    <row r="35" spans="1:27" s="4" customFormat="1" ht="12.75" hidden="1" customHeight="1">
      <c r="A35" s="8" t="s">
        <v>19</v>
      </c>
      <c r="B35" s="9">
        <v>186821.79259999999</v>
      </c>
      <c r="C35" s="9">
        <v>248892.08240000001</v>
      </c>
      <c r="D35" s="9">
        <v>306662.50750000001</v>
      </c>
      <c r="E35" s="18"/>
      <c r="F35" s="6"/>
      <c r="G35" s="6"/>
      <c r="H35" s="6"/>
      <c r="I35" s="6"/>
      <c r="J35" s="6"/>
      <c r="K35" s="6"/>
      <c r="L35" s="6"/>
      <c r="Z35" s="5"/>
      <c r="AA35" s="5"/>
    </row>
    <row r="36" spans="1:27" s="4" customFormat="1" ht="12.75" hidden="1" customHeight="1">
      <c r="A36" s="6"/>
      <c r="B36" s="6"/>
      <c r="C36" s="6"/>
      <c r="D36" s="6"/>
      <c r="E36" s="6"/>
      <c r="F36" s="6"/>
      <c r="G36" s="6"/>
      <c r="H36" s="6"/>
      <c r="I36" s="6"/>
      <c r="J36" s="6"/>
      <c r="K36" s="6"/>
      <c r="L36" s="6"/>
      <c r="Z36" s="5"/>
      <c r="AA36" s="5"/>
    </row>
    <row r="37" spans="1:27" ht="12.75" hidden="1" customHeight="1">
      <c r="A37" s="6"/>
      <c r="B37" s="6"/>
      <c r="C37" s="6"/>
      <c r="D37" s="6"/>
      <c r="E37" s="6"/>
      <c r="F37" s="6"/>
      <c r="G37" s="6"/>
      <c r="H37" s="6"/>
      <c r="I37" s="6"/>
      <c r="J37" s="6"/>
      <c r="K37" s="6"/>
      <c r="L37" s="6"/>
      <c r="Z37" s="3"/>
      <c r="AA37" s="3"/>
    </row>
    <row r="38" spans="1:27" ht="38.25" hidden="1" customHeight="1">
      <c r="A38" s="7" t="s">
        <v>30</v>
      </c>
      <c r="B38" s="7" t="s">
        <v>31</v>
      </c>
      <c r="C38" s="6"/>
      <c r="D38" s="7" t="s">
        <v>32</v>
      </c>
      <c r="E38" s="7" t="s">
        <v>33</v>
      </c>
      <c r="F38" s="6"/>
      <c r="G38" s="6"/>
      <c r="H38" s="6"/>
      <c r="I38" s="6"/>
      <c r="J38" s="6"/>
      <c r="K38" s="6"/>
      <c r="L38" s="6"/>
      <c r="Z38" s="3"/>
      <c r="AA38" s="3"/>
    </row>
    <row r="39" spans="1:27" ht="12.75" hidden="1" customHeight="1">
      <c r="A39" s="8" t="s">
        <v>34</v>
      </c>
      <c r="B39" s="9">
        <v>34010.932099999998</v>
      </c>
      <c r="C39" s="18"/>
      <c r="D39" s="9">
        <v>20537.3658</v>
      </c>
      <c r="E39" s="9">
        <v>10737.9606</v>
      </c>
      <c r="F39" s="6"/>
      <c r="G39" s="18"/>
      <c r="H39" s="6"/>
      <c r="I39" s="6"/>
      <c r="J39" s="6"/>
      <c r="K39" s="6"/>
      <c r="L39" s="6"/>
      <c r="Z39" s="3"/>
      <c r="AA39" s="3"/>
    </row>
    <row r="40" spans="1:27" ht="25.5" hidden="1" customHeight="1">
      <c r="A40" s="8" t="s">
        <v>35</v>
      </c>
      <c r="B40" s="9">
        <v>64310.000000000007</v>
      </c>
      <c r="C40" s="18"/>
      <c r="D40" s="13"/>
      <c r="E40" s="13"/>
      <c r="F40" s="6"/>
      <c r="G40" s="6"/>
      <c r="H40" s="6"/>
      <c r="I40" s="6"/>
      <c r="J40" s="6"/>
      <c r="K40" s="6"/>
      <c r="L40" s="6"/>
      <c r="Z40" s="3"/>
      <c r="AA40" s="3"/>
    </row>
    <row r="41" spans="1:27" ht="12.75" hidden="1" customHeight="1">
      <c r="A41" s="8" t="s">
        <v>36</v>
      </c>
      <c r="B41" s="9">
        <v>39202.547600000013</v>
      </c>
      <c r="C41" s="18"/>
      <c r="D41" s="6"/>
      <c r="E41" s="6"/>
      <c r="F41" s="6"/>
      <c r="G41" s="6"/>
      <c r="H41" s="6"/>
      <c r="I41" s="6"/>
      <c r="J41" s="6"/>
      <c r="K41" s="6"/>
      <c r="L41" s="6"/>
      <c r="Z41" s="3"/>
      <c r="AA41" s="3"/>
    </row>
    <row r="42" spans="1:27">
      <c r="Z42" s="3"/>
      <c r="AA42" s="3"/>
    </row>
    <row r="43" spans="1:27">
      <c r="Z43" s="3"/>
      <c r="AA43" s="3"/>
    </row>
    <row r="44" spans="1:27">
      <c r="Z44" s="3"/>
      <c r="AA44" s="3"/>
    </row>
    <row r="45" spans="1:27">
      <c r="Z45" s="3"/>
      <c r="AA45" s="3"/>
    </row>
    <row r="46" spans="1:27">
      <c r="Z46" s="3"/>
      <c r="AA46" s="3"/>
    </row>
    <row r="47" spans="1:27">
      <c r="Z47" s="3"/>
      <c r="AA47" s="3"/>
    </row>
    <row r="48" spans="1:27">
      <c r="Z48" s="3"/>
      <c r="AA48" s="3"/>
    </row>
    <row r="49" spans="26:27">
      <c r="Z49" s="3"/>
      <c r="AA49" s="3"/>
    </row>
    <row r="50" spans="26:27">
      <c r="Z50" s="3"/>
      <c r="AA50" s="3"/>
    </row>
    <row r="51" spans="26:27">
      <c r="Z51" s="3"/>
      <c r="AA51" s="3"/>
    </row>
    <row r="52" spans="26:27">
      <c r="Z52" s="3"/>
      <c r="AA52" s="3"/>
    </row>
    <row r="53" spans="26:27">
      <c r="Z53" s="3"/>
      <c r="AA53" s="3"/>
    </row>
    <row r="54" spans="26:27">
      <c r="Z54" s="3"/>
      <c r="AA54" s="3"/>
    </row>
    <row r="55" spans="26:27">
      <c r="Z55" s="3"/>
      <c r="AA55" s="3"/>
    </row>
    <row r="56" spans="26:27">
      <c r="Z56" s="3"/>
      <c r="AA56" s="3"/>
    </row>
    <row r="57" spans="26:27">
      <c r="Z57" s="3"/>
      <c r="AA57" s="3"/>
    </row>
    <row r="58" spans="26:27">
      <c r="Z58" s="3"/>
      <c r="AA58" s="3"/>
    </row>
    <row r="59" spans="26:27">
      <c r="Z59" s="3"/>
      <c r="AA59" s="3"/>
    </row>
    <row r="60" spans="26:27">
      <c r="Z60" s="3"/>
      <c r="AA60" s="3"/>
    </row>
    <row r="61" spans="26:27">
      <c r="Z61" s="3"/>
      <c r="AA61" s="3"/>
    </row>
    <row r="62" spans="26:27">
      <c r="Z62" s="3"/>
      <c r="AA62" s="3"/>
    </row>
    <row r="63" spans="26:27">
      <c r="Z63" s="3"/>
      <c r="AA63" s="3"/>
    </row>
    <row r="64" spans="26:27">
      <c r="Z64" s="3"/>
      <c r="AA64" s="3"/>
    </row>
    <row r="65" spans="26:27">
      <c r="Z65" s="3"/>
      <c r="AA65" s="3"/>
    </row>
    <row r="66" spans="26:27">
      <c r="Z66" s="3"/>
      <c r="AA66" s="3"/>
    </row>
    <row r="67" spans="26:27">
      <c r="Z67" s="3"/>
      <c r="AA67" s="3"/>
    </row>
    <row r="68" spans="26:27">
      <c r="Z68" s="3"/>
      <c r="AA68" s="3"/>
    </row>
    <row r="69" spans="26:27">
      <c r="Z69" s="3"/>
      <c r="AA69" s="3"/>
    </row>
    <row r="70" spans="26:27">
      <c r="Z70" s="3"/>
      <c r="AA70" s="3"/>
    </row>
    <row r="71" spans="26:27">
      <c r="Z71" s="3"/>
      <c r="AA71" s="3"/>
    </row>
    <row r="72" spans="26:27">
      <c r="Z72" s="3"/>
      <c r="AA72" s="3"/>
    </row>
    <row r="73" spans="26:27">
      <c r="Z73" s="3"/>
      <c r="AA73" s="3"/>
    </row>
    <row r="74" spans="26:27">
      <c r="Z74" s="3"/>
      <c r="AA74" s="3"/>
    </row>
    <row r="75" spans="26:27">
      <c r="Z75" s="3"/>
      <c r="AA75" s="3"/>
    </row>
    <row r="76" spans="26:27">
      <c r="Z76" s="3"/>
      <c r="AA76" s="3"/>
    </row>
    <row r="77" spans="26:27">
      <c r="Z77" s="3"/>
      <c r="AA77" s="3"/>
    </row>
    <row r="78" spans="26:27">
      <c r="Z78" s="3"/>
      <c r="AA78" s="3"/>
    </row>
    <row r="79" spans="26:27">
      <c r="Z79" s="3"/>
      <c r="AA79" s="3"/>
    </row>
    <row r="80" spans="26:27">
      <c r="Z80" s="3"/>
      <c r="AA80" s="3"/>
    </row>
    <row r="81" spans="26:27">
      <c r="Z81" s="3"/>
      <c r="AA81" s="3"/>
    </row>
    <row r="82" spans="26:27">
      <c r="Z82" s="3"/>
      <c r="AA82" s="3"/>
    </row>
    <row r="83" spans="26:27">
      <c r="Z83" s="3"/>
      <c r="AA83" s="3"/>
    </row>
    <row r="84" spans="26:27">
      <c r="Z84" s="3"/>
      <c r="AA84" s="3"/>
    </row>
    <row r="85" spans="26:27">
      <c r="Z85" s="3"/>
      <c r="AA85" s="3"/>
    </row>
    <row r="86" spans="26:27">
      <c r="Z86" s="3"/>
      <c r="AA86" s="3"/>
    </row>
    <row r="87" spans="26:27">
      <c r="Z87" s="3"/>
      <c r="AA87" s="3"/>
    </row>
    <row r="88" spans="26:27">
      <c r="Z88" s="3"/>
      <c r="AA88" s="3"/>
    </row>
    <row r="89" spans="26:27">
      <c r="Z89" s="3"/>
      <c r="AA89" s="3"/>
    </row>
    <row r="90" spans="26:27">
      <c r="Z90" s="3"/>
      <c r="AA90" s="3"/>
    </row>
    <row r="91" spans="26:27">
      <c r="Z91" s="3"/>
      <c r="AA91" s="3"/>
    </row>
    <row r="92" spans="26:27">
      <c r="Z92" s="3"/>
      <c r="AA92" s="3"/>
    </row>
    <row r="93" spans="26:27">
      <c r="Z93" s="3"/>
      <c r="AA93" s="3"/>
    </row>
    <row r="94" spans="26:27">
      <c r="Z94" s="3"/>
      <c r="AA94" s="3"/>
    </row>
    <row r="95" spans="26:27">
      <c r="Z95" s="3"/>
      <c r="AA95" s="3"/>
    </row>
    <row r="96" spans="26:27">
      <c r="Z96" s="3"/>
      <c r="AA96" s="3"/>
    </row>
    <row r="97" spans="26:27">
      <c r="Z97" s="3"/>
      <c r="AA97" s="3"/>
    </row>
    <row r="98" spans="26:27">
      <c r="Z98" s="3"/>
      <c r="AA98" s="3"/>
    </row>
    <row r="99" spans="26:27">
      <c r="Z99" s="3"/>
      <c r="AA99" s="3"/>
    </row>
    <row r="100" spans="26:27">
      <c r="Z100" s="3"/>
      <c r="AA100" s="3"/>
    </row>
    <row r="101" spans="26:27">
      <c r="Z101" s="3"/>
      <c r="AA101" s="3"/>
    </row>
    <row r="102" spans="26:27">
      <c r="Z102" s="3"/>
      <c r="AA102" s="3"/>
    </row>
    <row r="103" spans="26:27">
      <c r="Z103" s="3"/>
      <c r="AA103" s="3"/>
    </row>
    <row r="104" spans="26:27">
      <c r="Z104" s="3"/>
      <c r="AA104" s="3"/>
    </row>
    <row r="105" spans="26:27">
      <c r="Z105" s="3"/>
      <c r="AA105" s="3"/>
    </row>
    <row r="106" spans="26:27">
      <c r="Z106" s="3"/>
      <c r="AA106" s="3"/>
    </row>
    <row r="107" spans="26:27">
      <c r="Z107" s="3"/>
      <c r="AA107" s="3"/>
    </row>
    <row r="108" spans="26:27">
      <c r="Z108" s="3"/>
      <c r="AA108" s="3"/>
    </row>
    <row r="109" spans="26:27">
      <c r="Z109" s="3"/>
      <c r="AA109" s="3"/>
    </row>
    <row r="110" spans="26:27">
      <c r="Z110" s="3"/>
      <c r="AA110" s="3"/>
    </row>
    <row r="111" spans="26:27">
      <c r="Z111" s="3"/>
      <c r="AA111" s="3"/>
    </row>
    <row r="112" spans="26:27">
      <c r="Z112" s="3"/>
      <c r="AA112" s="3"/>
    </row>
    <row r="113" spans="26:27">
      <c r="Z113" s="3"/>
      <c r="AA113" s="3"/>
    </row>
    <row r="114" spans="26:27">
      <c r="Z114" s="3"/>
      <c r="AA114" s="3"/>
    </row>
    <row r="115" spans="26:27">
      <c r="Z115" s="3"/>
      <c r="AA115" s="3"/>
    </row>
    <row r="116" spans="26:27">
      <c r="Z116" s="3"/>
      <c r="AA116" s="3"/>
    </row>
    <row r="117" spans="26:27">
      <c r="Z117" s="3"/>
      <c r="AA117" s="3"/>
    </row>
    <row r="118" spans="26:27">
      <c r="Z118" s="3"/>
      <c r="AA118" s="3"/>
    </row>
    <row r="119" spans="26:27">
      <c r="Z119" s="3"/>
      <c r="AA119" s="3"/>
    </row>
    <row r="120" spans="26:27">
      <c r="Z120" s="3"/>
      <c r="AA120" s="3"/>
    </row>
    <row r="121" spans="26:27">
      <c r="Z121" s="3"/>
      <c r="AA121" s="3"/>
    </row>
    <row r="122" spans="26:27">
      <c r="Z122" s="3"/>
      <c r="AA122" s="3"/>
    </row>
    <row r="123" spans="26:27">
      <c r="Z123" s="3"/>
      <c r="AA123" s="3"/>
    </row>
    <row r="124" spans="26:27">
      <c r="Z124" s="3"/>
      <c r="AA124" s="3"/>
    </row>
    <row r="125" spans="26:27">
      <c r="Z125" s="3"/>
      <c r="AA125" s="3"/>
    </row>
    <row r="126" spans="26:27">
      <c r="Z126" s="3"/>
      <c r="AA126" s="3"/>
    </row>
    <row r="127" spans="26:27">
      <c r="Z127" s="3"/>
      <c r="AA127" s="3"/>
    </row>
    <row r="128" spans="26:27">
      <c r="Z128" s="3"/>
      <c r="AA128" s="3"/>
    </row>
    <row r="129" spans="26:27">
      <c r="Z129" s="3"/>
      <c r="AA129" s="3"/>
    </row>
    <row r="130" spans="26:27">
      <c r="Z130" s="3"/>
      <c r="AA130" s="3"/>
    </row>
    <row r="131" spans="26:27">
      <c r="Z131" s="3"/>
      <c r="AA131" s="3"/>
    </row>
    <row r="132" spans="26:27">
      <c r="Z132" s="3"/>
      <c r="AA132" s="3"/>
    </row>
    <row r="133" spans="26:27">
      <c r="Z133" s="3"/>
      <c r="AA133" s="3"/>
    </row>
    <row r="134" spans="26:27">
      <c r="Z134" s="3"/>
      <c r="AA134" s="3"/>
    </row>
    <row r="135" spans="26:27">
      <c r="Z135" s="3"/>
      <c r="AA135" s="3"/>
    </row>
    <row r="136" spans="26:27">
      <c r="Z136" s="3"/>
      <c r="AA136" s="3"/>
    </row>
    <row r="137" spans="26:27">
      <c r="Z137" s="3"/>
      <c r="AA137" s="3"/>
    </row>
    <row r="138" spans="26:27">
      <c r="Z138" s="3"/>
      <c r="AA138" s="3"/>
    </row>
    <row r="139" spans="26:27">
      <c r="Z139" s="3"/>
      <c r="AA139" s="3"/>
    </row>
    <row r="140" spans="26:27">
      <c r="Z140" s="3"/>
      <c r="AA140" s="3"/>
    </row>
    <row r="141" spans="26:27">
      <c r="Z141" s="3"/>
      <c r="AA141" s="3"/>
    </row>
    <row r="142" spans="26:27">
      <c r="Z142" s="3"/>
      <c r="AA142" s="3"/>
    </row>
    <row r="143" spans="26:27">
      <c r="Z143" s="3"/>
      <c r="AA143" s="3"/>
    </row>
    <row r="144" spans="26:27">
      <c r="Z144" s="3"/>
      <c r="AA144" s="3"/>
    </row>
    <row r="145" spans="26:27">
      <c r="Z145" s="3"/>
      <c r="AA145" s="3"/>
    </row>
    <row r="146" spans="26:27">
      <c r="Z146" s="3"/>
      <c r="AA146" s="3"/>
    </row>
    <row r="147" spans="26:27">
      <c r="Z147" s="3"/>
      <c r="AA147" s="3"/>
    </row>
    <row r="148" spans="26:27">
      <c r="Z148" s="3"/>
      <c r="AA148" s="3"/>
    </row>
    <row r="149" spans="26:27">
      <c r="Z149" s="3"/>
      <c r="AA149" s="3"/>
    </row>
    <row r="150" spans="26:27">
      <c r="Z150" s="3"/>
      <c r="AA150" s="3"/>
    </row>
    <row r="151" spans="26:27">
      <c r="Z151" s="3"/>
      <c r="AA151" s="3"/>
    </row>
    <row r="152" spans="26:27">
      <c r="Z152" s="3"/>
      <c r="AA152" s="3"/>
    </row>
    <row r="153" spans="26:27">
      <c r="Z153" s="3"/>
      <c r="AA153" s="3"/>
    </row>
    <row r="154" spans="26:27">
      <c r="Z154" s="3"/>
      <c r="AA154" s="3"/>
    </row>
    <row r="155" spans="26:27">
      <c r="Z155" s="3"/>
      <c r="AA155" s="3"/>
    </row>
    <row r="156" spans="26:27">
      <c r="Z156" s="3"/>
      <c r="AA156" s="3"/>
    </row>
    <row r="157" spans="26:27">
      <c r="Z157" s="3"/>
      <c r="AA157" s="3"/>
    </row>
    <row r="158" spans="26:27">
      <c r="Z158" s="3"/>
      <c r="AA158" s="3"/>
    </row>
    <row r="159" spans="26:27">
      <c r="Z159" s="3"/>
      <c r="AA159" s="3"/>
    </row>
    <row r="160" spans="26:27">
      <c r="Z160" s="3"/>
      <c r="AA160" s="3"/>
    </row>
    <row r="161" spans="26:27">
      <c r="Z161" s="3"/>
      <c r="AA161" s="3"/>
    </row>
    <row r="162" spans="26:27">
      <c r="Z162" s="3"/>
      <c r="AA162" s="3"/>
    </row>
    <row r="163" spans="26:27">
      <c r="Z163" s="3"/>
      <c r="AA163" s="3"/>
    </row>
    <row r="164" spans="26:27">
      <c r="Z164" s="3"/>
      <c r="AA164" s="3"/>
    </row>
    <row r="165" spans="26:27">
      <c r="Z165" s="3"/>
      <c r="AA165" s="3"/>
    </row>
    <row r="166" spans="26:27">
      <c r="Z166" s="3"/>
      <c r="AA166" s="3"/>
    </row>
    <row r="167" spans="26:27">
      <c r="Z167" s="3"/>
      <c r="AA167" s="3"/>
    </row>
    <row r="168" spans="26:27">
      <c r="Z168" s="3"/>
      <c r="AA168" s="3"/>
    </row>
    <row r="169" spans="26:27">
      <c r="Z169" s="3"/>
      <c r="AA169" s="3"/>
    </row>
    <row r="170" spans="26:27">
      <c r="Z170" s="3"/>
      <c r="AA170" s="3"/>
    </row>
    <row r="171" spans="26:27">
      <c r="Z171" s="3"/>
      <c r="AA171" s="3"/>
    </row>
    <row r="172" spans="26:27">
      <c r="Z172" s="3"/>
      <c r="AA172" s="3"/>
    </row>
    <row r="173" spans="26:27">
      <c r="Z173" s="3"/>
      <c r="AA173" s="3"/>
    </row>
    <row r="174" spans="26:27">
      <c r="Z174" s="3"/>
      <c r="AA174" s="3"/>
    </row>
    <row r="175" spans="26:27">
      <c r="Z175" s="3"/>
      <c r="AA175" s="3"/>
    </row>
    <row r="176" spans="26:27">
      <c r="Z176" s="3"/>
      <c r="AA176" s="3"/>
    </row>
    <row r="177" spans="26:27">
      <c r="Z177" s="3"/>
      <c r="AA177" s="3"/>
    </row>
    <row r="178" spans="26:27">
      <c r="Z178" s="3"/>
      <c r="AA178" s="3"/>
    </row>
    <row r="179" spans="26:27">
      <c r="Z179" s="3"/>
      <c r="AA179" s="3"/>
    </row>
    <row r="180" spans="26:27">
      <c r="Z180" s="3"/>
      <c r="AA180" s="3"/>
    </row>
    <row r="181" spans="26:27">
      <c r="Z181" s="3"/>
      <c r="AA181" s="3"/>
    </row>
    <row r="182" spans="26:27">
      <c r="Z182" s="3"/>
      <c r="AA182" s="3"/>
    </row>
    <row r="183" spans="26:27">
      <c r="Z183" s="3"/>
      <c r="AA183" s="3"/>
    </row>
    <row r="184" spans="26:27">
      <c r="Z184" s="3"/>
      <c r="AA184" s="3"/>
    </row>
    <row r="185" spans="26:27">
      <c r="Z185" s="3"/>
      <c r="AA185" s="3"/>
    </row>
    <row r="186" spans="26:27">
      <c r="Z186" s="3"/>
      <c r="AA186" s="3"/>
    </row>
    <row r="187" spans="26:27">
      <c r="Z187" s="3"/>
      <c r="AA187" s="3"/>
    </row>
    <row r="188" spans="26:27">
      <c r="Z188" s="3"/>
      <c r="AA188" s="3"/>
    </row>
    <row r="189" spans="26:27">
      <c r="Z189" s="3"/>
      <c r="AA189" s="3"/>
    </row>
    <row r="190" spans="26:27">
      <c r="Z190" s="3"/>
      <c r="AA190" s="3"/>
    </row>
    <row r="191" spans="26:27">
      <c r="Z191" s="3"/>
      <c r="AA191" s="3"/>
    </row>
    <row r="192" spans="26:27">
      <c r="Z192" s="3"/>
      <c r="AA192" s="3"/>
    </row>
    <row r="193" spans="26:27">
      <c r="Z193" s="3"/>
      <c r="AA193" s="3"/>
    </row>
    <row r="194" spans="26:27">
      <c r="Z194" s="3"/>
      <c r="AA194" s="3"/>
    </row>
    <row r="195" spans="26:27">
      <c r="Z195" s="3"/>
      <c r="AA195" s="3"/>
    </row>
    <row r="196" spans="26:27">
      <c r="Z196" s="3"/>
      <c r="AA196" s="3"/>
    </row>
    <row r="197" spans="26:27">
      <c r="Z197" s="3"/>
      <c r="AA197" s="3"/>
    </row>
    <row r="198" spans="26:27">
      <c r="Z198" s="3"/>
      <c r="AA198" s="3"/>
    </row>
    <row r="199" spans="26:27">
      <c r="Z199" s="3"/>
      <c r="AA199" s="3"/>
    </row>
    <row r="200" spans="26:27">
      <c r="Z200" s="3"/>
      <c r="AA200" s="3"/>
    </row>
    <row r="201" spans="26:27">
      <c r="Z201" s="3"/>
      <c r="AA201" s="3"/>
    </row>
    <row r="202" spans="26:27">
      <c r="Z202" s="3"/>
      <c r="AA202" s="3"/>
    </row>
    <row r="203" spans="26:27">
      <c r="Z203" s="3"/>
      <c r="AA203" s="3"/>
    </row>
    <row r="204" spans="26:27">
      <c r="Z204" s="3"/>
      <c r="AA204" s="3"/>
    </row>
    <row r="205" spans="26:27">
      <c r="Z205" s="3"/>
      <c r="AA205" s="3"/>
    </row>
    <row r="206" spans="26:27">
      <c r="Z206" s="3"/>
      <c r="AA206" s="3"/>
    </row>
    <row r="207" spans="26:27">
      <c r="Z207" s="3"/>
      <c r="AA207" s="3"/>
    </row>
    <row r="208" spans="26:27">
      <c r="Z208" s="3"/>
      <c r="AA208" s="3"/>
    </row>
    <row r="209" spans="26:27">
      <c r="Z209" s="3"/>
      <c r="AA209" s="3"/>
    </row>
    <row r="210" spans="26:27">
      <c r="Z210" s="3"/>
      <c r="AA210" s="3"/>
    </row>
    <row r="211" spans="26:27">
      <c r="Z211" s="3"/>
      <c r="AA211" s="3"/>
    </row>
    <row r="212" spans="26:27">
      <c r="Z212" s="3"/>
      <c r="AA212" s="3"/>
    </row>
    <row r="213" spans="26:27">
      <c r="Z213" s="3"/>
      <c r="AA213" s="3"/>
    </row>
    <row r="214" spans="26:27">
      <c r="Z214" s="3"/>
      <c r="AA214" s="3"/>
    </row>
    <row r="215" spans="26:27">
      <c r="Z215" s="3"/>
      <c r="AA215" s="3"/>
    </row>
    <row r="216" spans="26:27">
      <c r="Z216" s="3"/>
      <c r="AA216" s="3"/>
    </row>
    <row r="217" spans="26:27">
      <c r="Z217" s="3"/>
      <c r="AA217" s="3"/>
    </row>
    <row r="218" spans="26:27">
      <c r="Z218" s="3"/>
      <c r="AA218" s="3"/>
    </row>
    <row r="219" spans="26:27">
      <c r="Z219" s="3"/>
      <c r="AA219" s="3"/>
    </row>
    <row r="220" spans="26:27">
      <c r="Z220" s="3"/>
      <c r="AA220" s="3"/>
    </row>
    <row r="221" spans="26:27">
      <c r="Z221" s="3"/>
      <c r="AA221" s="3"/>
    </row>
    <row r="222" spans="26:27">
      <c r="Z222" s="3"/>
      <c r="AA222" s="3"/>
    </row>
    <row r="223" spans="26:27">
      <c r="Z223" s="3"/>
      <c r="AA223" s="3"/>
    </row>
    <row r="224" spans="26:27">
      <c r="Z224" s="3"/>
      <c r="AA224" s="3"/>
    </row>
    <row r="225" spans="26:27">
      <c r="Z225" s="3"/>
      <c r="AA225" s="3"/>
    </row>
    <row r="226" spans="26:27">
      <c r="Z226" s="3"/>
      <c r="AA226" s="3"/>
    </row>
    <row r="227" spans="26:27">
      <c r="Z227" s="3"/>
      <c r="AA227" s="3"/>
    </row>
    <row r="228" spans="26:27">
      <c r="Z228" s="3"/>
      <c r="AA228" s="3"/>
    </row>
    <row r="229" spans="26:27">
      <c r="Z229" s="3"/>
      <c r="AA229" s="3"/>
    </row>
    <row r="230" spans="26:27">
      <c r="Z230" s="3"/>
      <c r="AA230" s="3"/>
    </row>
    <row r="231" spans="26:27">
      <c r="Z231" s="3"/>
      <c r="AA231" s="3"/>
    </row>
    <row r="232" spans="26:27">
      <c r="Z232" s="3"/>
      <c r="AA232" s="3"/>
    </row>
    <row r="233" spans="26:27">
      <c r="Z233" s="3"/>
      <c r="AA233" s="3"/>
    </row>
    <row r="234" spans="26:27">
      <c r="Z234" s="3"/>
      <c r="AA234" s="3"/>
    </row>
    <row r="235" spans="26:27">
      <c r="Z235" s="3"/>
      <c r="AA235" s="3"/>
    </row>
    <row r="236" spans="26:27">
      <c r="Z236" s="3"/>
      <c r="AA236" s="3"/>
    </row>
    <row r="237" spans="26:27">
      <c r="Z237" s="3"/>
      <c r="AA237" s="3"/>
    </row>
    <row r="238" spans="26:27">
      <c r="Z238" s="3"/>
      <c r="AA238" s="3"/>
    </row>
    <row r="239" spans="26:27">
      <c r="Z239" s="3"/>
      <c r="AA239" s="3"/>
    </row>
    <row r="240" spans="26:27">
      <c r="Z240" s="3"/>
      <c r="AA240" s="3"/>
    </row>
    <row r="241" spans="26:27">
      <c r="Z241" s="3"/>
      <c r="AA241" s="3"/>
    </row>
    <row r="242" spans="26:27">
      <c r="Z242" s="3"/>
      <c r="AA242" s="3"/>
    </row>
    <row r="243" spans="26:27">
      <c r="Z243" s="3"/>
      <c r="AA243" s="3"/>
    </row>
    <row r="244" spans="26:27">
      <c r="Z244" s="3"/>
      <c r="AA244" s="3"/>
    </row>
    <row r="245" spans="26:27">
      <c r="Z245" s="3"/>
      <c r="AA245" s="3"/>
    </row>
    <row r="246" spans="26:27">
      <c r="Z246" s="3"/>
      <c r="AA246" s="3"/>
    </row>
    <row r="247" spans="26:27">
      <c r="Z247" s="3"/>
      <c r="AA247" s="3"/>
    </row>
    <row r="248" spans="26:27">
      <c r="Z248" s="3"/>
      <c r="AA248" s="3"/>
    </row>
    <row r="249" spans="26:27">
      <c r="Z249" s="3"/>
      <c r="AA249" s="3"/>
    </row>
    <row r="250" spans="26:27">
      <c r="Z250" s="3"/>
      <c r="AA250" s="3"/>
    </row>
    <row r="251" spans="26:27">
      <c r="Z251" s="3"/>
      <c r="AA251" s="3"/>
    </row>
    <row r="252" spans="26:27">
      <c r="Z252" s="3"/>
      <c r="AA252" s="3"/>
    </row>
    <row r="253" spans="26:27">
      <c r="Z253" s="3"/>
      <c r="AA253" s="3"/>
    </row>
    <row r="254" spans="26:27">
      <c r="Z254" s="3"/>
      <c r="AA254" s="3"/>
    </row>
    <row r="255" spans="26:27">
      <c r="Z255" s="3"/>
      <c r="AA255" s="3"/>
    </row>
    <row r="256" spans="26:27">
      <c r="Z256" s="3"/>
      <c r="AA256" s="3"/>
    </row>
    <row r="257" spans="26:27">
      <c r="Z257" s="3"/>
      <c r="AA257" s="3"/>
    </row>
    <row r="258" spans="26:27">
      <c r="Z258" s="3"/>
      <c r="AA258" s="3"/>
    </row>
    <row r="259" spans="26:27">
      <c r="Z259" s="3"/>
      <c r="AA259" s="3"/>
    </row>
    <row r="260" spans="26:27">
      <c r="Z260" s="3"/>
      <c r="AA260" s="3"/>
    </row>
    <row r="261" spans="26:27">
      <c r="Z261" s="3"/>
      <c r="AA261" s="3"/>
    </row>
    <row r="262" spans="26:27">
      <c r="Z262" s="3"/>
      <c r="AA262" s="3"/>
    </row>
    <row r="263" spans="26:27">
      <c r="Z263" s="3"/>
      <c r="AA263" s="3"/>
    </row>
    <row r="264" spans="26:27">
      <c r="Z264" s="3"/>
      <c r="AA264" s="3"/>
    </row>
    <row r="265" spans="26:27">
      <c r="Z265" s="3"/>
      <c r="AA265" s="3"/>
    </row>
    <row r="266" spans="26:27">
      <c r="Z266" s="3"/>
      <c r="AA266" s="3"/>
    </row>
    <row r="267" spans="26:27">
      <c r="Z267" s="3"/>
      <c r="AA267" s="3"/>
    </row>
    <row r="268" spans="26:27">
      <c r="Z268" s="3"/>
      <c r="AA268" s="3"/>
    </row>
    <row r="269" spans="26:27">
      <c r="Z269" s="3"/>
      <c r="AA269" s="3"/>
    </row>
    <row r="270" spans="26:27">
      <c r="Z270" s="3"/>
      <c r="AA270" s="3"/>
    </row>
    <row r="271" spans="26:27">
      <c r="Z271" s="3"/>
      <c r="AA271" s="3"/>
    </row>
    <row r="272" spans="26:27">
      <c r="Z272" s="3"/>
      <c r="AA272" s="3"/>
    </row>
    <row r="273" spans="26:27">
      <c r="Z273" s="3"/>
      <c r="AA273" s="3"/>
    </row>
    <row r="274" spans="26:27">
      <c r="Z274" s="3"/>
      <c r="AA274" s="3"/>
    </row>
    <row r="275" spans="26:27">
      <c r="Z275" s="3"/>
      <c r="AA275" s="3"/>
    </row>
    <row r="276" spans="26:27">
      <c r="Z276" s="3"/>
      <c r="AA276" s="3"/>
    </row>
    <row r="277" spans="26:27">
      <c r="Z277" s="3"/>
      <c r="AA277" s="3"/>
    </row>
    <row r="278" spans="26:27">
      <c r="Z278" s="3"/>
      <c r="AA278" s="3"/>
    </row>
    <row r="279" spans="26:27">
      <c r="Z279" s="3"/>
      <c r="AA279" s="3"/>
    </row>
    <row r="280" spans="26:27">
      <c r="Z280" s="3"/>
      <c r="AA280" s="3"/>
    </row>
    <row r="281" spans="26:27">
      <c r="Z281" s="3"/>
      <c r="AA281" s="3"/>
    </row>
    <row r="282" spans="26:27">
      <c r="Z282" s="3"/>
      <c r="AA282" s="3"/>
    </row>
    <row r="283" spans="26:27">
      <c r="Z283" s="3"/>
      <c r="AA283" s="3"/>
    </row>
    <row r="284" spans="26:27">
      <c r="Z284" s="3"/>
      <c r="AA284" s="3"/>
    </row>
    <row r="285" spans="26:27">
      <c r="Z285" s="3"/>
      <c r="AA285" s="3"/>
    </row>
    <row r="286" spans="26:27">
      <c r="Z286" s="3"/>
      <c r="AA286" s="3"/>
    </row>
    <row r="287" spans="26:27">
      <c r="Z287" s="3"/>
      <c r="AA287" s="3"/>
    </row>
    <row r="288" spans="26:27">
      <c r="Z288" s="3"/>
      <c r="AA288" s="3"/>
    </row>
    <row r="289" spans="26:27">
      <c r="Z289" s="3"/>
      <c r="AA289" s="3"/>
    </row>
    <row r="290" spans="26:27">
      <c r="Z290" s="3"/>
      <c r="AA290" s="3"/>
    </row>
    <row r="291" spans="26:27">
      <c r="Z291" s="3"/>
      <c r="AA291" s="3"/>
    </row>
    <row r="292" spans="26:27">
      <c r="Z292" s="3"/>
      <c r="AA292" s="3"/>
    </row>
    <row r="293" spans="26:27">
      <c r="Z293" s="3"/>
      <c r="AA293" s="3"/>
    </row>
    <row r="294" spans="26:27">
      <c r="Z294" s="3"/>
      <c r="AA294" s="3"/>
    </row>
    <row r="295" spans="26:27">
      <c r="Z295" s="3"/>
      <c r="AA295" s="3"/>
    </row>
    <row r="296" spans="26:27">
      <c r="Z296" s="3"/>
      <c r="AA296" s="3"/>
    </row>
    <row r="297" spans="26:27">
      <c r="Z297" s="3"/>
      <c r="AA297" s="3"/>
    </row>
    <row r="298" spans="26:27">
      <c r="Z298" s="3"/>
      <c r="AA298" s="3"/>
    </row>
    <row r="299" spans="26:27">
      <c r="Z299" s="3"/>
      <c r="AA299" s="3"/>
    </row>
    <row r="300" spans="26:27">
      <c r="Z300" s="3"/>
      <c r="AA300" s="3"/>
    </row>
    <row r="301" spans="26:27">
      <c r="Z301" s="3"/>
      <c r="AA301" s="3"/>
    </row>
    <row r="302" spans="26:27">
      <c r="Z302" s="3"/>
      <c r="AA302" s="3"/>
    </row>
    <row r="303" spans="26:27">
      <c r="Z303" s="3"/>
      <c r="AA303" s="3"/>
    </row>
    <row r="304" spans="26:27">
      <c r="Z304" s="3"/>
      <c r="AA304" s="3"/>
    </row>
    <row r="305" spans="26:27">
      <c r="Z305" s="3"/>
      <c r="AA305" s="3"/>
    </row>
    <row r="306" spans="26:27">
      <c r="Z306" s="3"/>
      <c r="AA306" s="3"/>
    </row>
    <row r="307" spans="26:27">
      <c r="Z307" s="3"/>
      <c r="AA307" s="3"/>
    </row>
    <row r="308" spans="26:27">
      <c r="Z308" s="3"/>
      <c r="AA308" s="3"/>
    </row>
    <row r="309" spans="26:27">
      <c r="Z309" s="3"/>
      <c r="AA309" s="3"/>
    </row>
    <row r="310" spans="26:27">
      <c r="Z310" s="3"/>
      <c r="AA310" s="3"/>
    </row>
    <row r="311" spans="26:27">
      <c r="Z311" s="3"/>
      <c r="AA311" s="3"/>
    </row>
    <row r="312" spans="26:27">
      <c r="Z312" s="3"/>
      <c r="AA312" s="3"/>
    </row>
    <row r="313" spans="26:27">
      <c r="Z313" s="3"/>
      <c r="AA313" s="3"/>
    </row>
    <row r="314" spans="26:27">
      <c r="Z314" s="3"/>
      <c r="AA314" s="3"/>
    </row>
    <row r="315" spans="26:27">
      <c r="Z315" s="3"/>
      <c r="AA315" s="3"/>
    </row>
    <row r="316" spans="26:27">
      <c r="Z316" s="3"/>
      <c r="AA316" s="3"/>
    </row>
    <row r="317" spans="26:27">
      <c r="Z317" s="3"/>
      <c r="AA317" s="3"/>
    </row>
    <row r="318" spans="26:27">
      <c r="Z318" s="3"/>
      <c r="AA318" s="3"/>
    </row>
    <row r="319" spans="26:27">
      <c r="Z319" s="3"/>
      <c r="AA319" s="3"/>
    </row>
    <row r="320" spans="26:27">
      <c r="Z320" s="3"/>
      <c r="AA320" s="3"/>
    </row>
    <row r="321" spans="26:27">
      <c r="Z321" s="3"/>
      <c r="AA321" s="3"/>
    </row>
    <row r="322" spans="26:27">
      <c r="Z322" s="3"/>
      <c r="AA322" s="3"/>
    </row>
    <row r="323" spans="26:27">
      <c r="Z323" s="3"/>
      <c r="AA323" s="3"/>
    </row>
    <row r="324" spans="26:27">
      <c r="Z324" s="3"/>
      <c r="AA324" s="3"/>
    </row>
    <row r="325" spans="26:27">
      <c r="Z325" s="3"/>
      <c r="AA325" s="3"/>
    </row>
    <row r="326" spans="26:27">
      <c r="Z326" s="3"/>
      <c r="AA326" s="3"/>
    </row>
    <row r="327" spans="26:27">
      <c r="Z327" s="3"/>
      <c r="AA327" s="3"/>
    </row>
    <row r="328" spans="26:27">
      <c r="Z328" s="3"/>
      <c r="AA328" s="3"/>
    </row>
    <row r="329" spans="26:27">
      <c r="Z329" s="3"/>
      <c r="AA329" s="3"/>
    </row>
    <row r="330" spans="26:27">
      <c r="Z330" s="3"/>
      <c r="AA330" s="3"/>
    </row>
    <row r="331" spans="26:27">
      <c r="Z331" s="3"/>
      <c r="AA331" s="3"/>
    </row>
    <row r="332" spans="26:27">
      <c r="Z332" s="3"/>
      <c r="AA332" s="3"/>
    </row>
    <row r="333" spans="26:27">
      <c r="Z333" s="3"/>
      <c r="AA333" s="3"/>
    </row>
    <row r="334" spans="26:27">
      <c r="Z334" s="3"/>
      <c r="AA334" s="3"/>
    </row>
    <row r="335" spans="26:27">
      <c r="Z335" s="3"/>
      <c r="AA335" s="3"/>
    </row>
    <row r="336" spans="26:27">
      <c r="Z336" s="3"/>
      <c r="AA336" s="3"/>
    </row>
    <row r="337" spans="26:27">
      <c r="Z337" s="3"/>
      <c r="AA337" s="3"/>
    </row>
    <row r="338" spans="26:27">
      <c r="Z338" s="3"/>
      <c r="AA338" s="3"/>
    </row>
    <row r="339" spans="26:27">
      <c r="Z339" s="3"/>
      <c r="AA339" s="3"/>
    </row>
    <row r="340" spans="26:27">
      <c r="Z340" s="3"/>
      <c r="AA340" s="3"/>
    </row>
    <row r="341" spans="26:27">
      <c r="Z341" s="3"/>
      <c r="AA341" s="3"/>
    </row>
    <row r="342" spans="26:27">
      <c r="Z342" s="3"/>
      <c r="AA342" s="3"/>
    </row>
    <row r="343" spans="26:27">
      <c r="Z343" s="3"/>
      <c r="AA343" s="3"/>
    </row>
    <row r="344" spans="26:27">
      <c r="Z344" s="3"/>
      <c r="AA344" s="3"/>
    </row>
    <row r="345" spans="26:27">
      <c r="Z345" s="3"/>
      <c r="AA345" s="3"/>
    </row>
    <row r="346" spans="26:27">
      <c r="Z346" s="3"/>
      <c r="AA346" s="3"/>
    </row>
    <row r="347" spans="26:27">
      <c r="Z347" s="3"/>
      <c r="AA347" s="3"/>
    </row>
    <row r="348" spans="26:27">
      <c r="Z348" s="3"/>
      <c r="AA348" s="3"/>
    </row>
    <row r="349" spans="26:27">
      <c r="Z349" s="3"/>
      <c r="AA349" s="3"/>
    </row>
    <row r="350" spans="26:27">
      <c r="Z350" s="3"/>
      <c r="AA350" s="3"/>
    </row>
    <row r="351" spans="26:27">
      <c r="Z351" s="3"/>
      <c r="AA351" s="3"/>
    </row>
    <row r="352" spans="26:27">
      <c r="Z352" s="3"/>
      <c r="AA352" s="3"/>
    </row>
    <row r="353" spans="26:27">
      <c r="Z353" s="3"/>
      <c r="AA353" s="3"/>
    </row>
    <row r="354" spans="26:27">
      <c r="Z354" s="3"/>
      <c r="AA354" s="3"/>
    </row>
    <row r="355" spans="26:27">
      <c r="Z355" s="3"/>
      <c r="AA355" s="3"/>
    </row>
    <row r="356" spans="26:27">
      <c r="Z356" s="3"/>
      <c r="AA356" s="3"/>
    </row>
    <row r="357" spans="26:27">
      <c r="Z357" s="3"/>
      <c r="AA357" s="3"/>
    </row>
    <row r="358" spans="26:27">
      <c r="Z358" s="3"/>
      <c r="AA358" s="3"/>
    </row>
    <row r="359" spans="26:27">
      <c r="Z359" s="3"/>
      <c r="AA359" s="3"/>
    </row>
    <row r="360" spans="26:27">
      <c r="Z360" s="3"/>
      <c r="AA360" s="3"/>
    </row>
    <row r="361" spans="26:27">
      <c r="Z361" s="3"/>
      <c r="AA361" s="3"/>
    </row>
    <row r="362" spans="26:27">
      <c r="Z362" s="3"/>
      <c r="AA362" s="3"/>
    </row>
    <row r="363" spans="26:27">
      <c r="Z363" s="3"/>
      <c r="AA363" s="3"/>
    </row>
    <row r="364" spans="26:27">
      <c r="Z364" s="3"/>
      <c r="AA364" s="3"/>
    </row>
    <row r="365" spans="26:27">
      <c r="Z365" s="3"/>
      <c r="AA365" s="3"/>
    </row>
    <row r="366" spans="26:27">
      <c r="Z366" s="3"/>
      <c r="AA366" s="3"/>
    </row>
    <row r="367" spans="26:27">
      <c r="Z367" s="3"/>
      <c r="AA367" s="3"/>
    </row>
    <row r="368" spans="26:27">
      <c r="Z368" s="3"/>
      <c r="AA368" s="3"/>
    </row>
    <row r="369" spans="26:27">
      <c r="Z369" s="3"/>
      <c r="AA369" s="3"/>
    </row>
    <row r="370" spans="26:27">
      <c r="Z370" s="3"/>
      <c r="AA370" s="3"/>
    </row>
    <row r="371" spans="26:27">
      <c r="Z371" s="3"/>
      <c r="AA371" s="3"/>
    </row>
    <row r="372" spans="26:27">
      <c r="Z372" s="3"/>
      <c r="AA372" s="3"/>
    </row>
    <row r="373" spans="26:27">
      <c r="Z373" s="3"/>
      <c r="AA373" s="3"/>
    </row>
    <row r="374" spans="26:27">
      <c r="Z374" s="3"/>
      <c r="AA374" s="3"/>
    </row>
    <row r="375" spans="26:27">
      <c r="Z375" s="3"/>
      <c r="AA375" s="3"/>
    </row>
    <row r="376" spans="26:27">
      <c r="Z376" s="3"/>
      <c r="AA376" s="3"/>
    </row>
    <row r="377" spans="26:27">
      <c r="Z377" s="3"/>
      <c r="AA377" s="3"/>
    </row>
    <row r="378" spans="26:27">
      <c r="Z378" s="3"/>
      <c r="AA378" s="3"/>
    </row>
    <row r="379" spans="26:27">
      <c r="Z379" s="3"/>
      <c r="AA379" s="3"/>
    </row>
    <row r="380" spans="26:27">
      <c r="Z380" s="3"/>
      <c r="AA380" s="3"/>
    </row>
    <row r="381" spans="26:27">
      <c r="Z381" s="3"/>
      <c r="AA381" s="3"/>
    </row>
    <row r="382" spans="26:27">
      <c r="Z382" s="3"/>
      <c r="AA382" s="3"/>
    </row>
  </sheetData>
  <mergeCells count="12">
    <mergeCell ref="L1:L2"/>
    <mergeCell ref="H1:I1"/>
    <mergeCell ref="J1:K1"/>
    <mergeCell ref="H23:I23"/>
    <mergeCell ref="G1:G2"/>
    <mergeCell ref="J23:K23"/>
    <mergeCell ref="G7:L8"/>
    <mergeCell ref="A8:D8"/>
    <mergeCell ref="G23:G24"/>
    <mergeCell ref="G29:L30"/>
    <mergeCell ref="A30:D30"/>
    <mergeCell ref="L23:L24"/>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FCB4B-A5E0-43A5-BC66-AAF90A8E48AF}">
  <dimension ref="A1:C17"/>
  <sheetViews>
    <sheetView tabSelected="1" workbookViewId="0">
      <selection activeCell="B14" sqref="B14"/>
    </sheetView>
  </sheetViews>
  <sheetFormatPr baseColWidth="10" defaultRowHeight="15"/>
  <cols>
    <col min="1" max="1" width="27.7109375" customWidth="1"/>
    <col min="3" max="3" width="15.28515625" customWidth="1"/>
  </cols>
  <sheetData>
    <row r="1" spans="1:3">
      <c r="A1" s="58" t="s">
        <v>24696</v>
      </c>
      <c r="B1" s="59"/>
      <c r="C1" s="59"/>
    </row>
    <row r="2" spans="1:3">
      <c r="A2" s="58" t="s">
        <v>24717</v>
      </c>
      <c r="B2" s="59"/>
      <c r="C2" s="59"/>
    </row>
    <row r="3" spans="1:3">
      <c r="A3" s="31"/>
      <c r="B3" s="32"/>
      <c r="C3" s="33"/>
    </row>
    <row r="4" spans="1:3">
      <c r="A4" s="34" t="s">
        <v>24697</v>
      </c>
      <c r="B4" s="35" t="s">
        <v>24698</v>
      </c>
      <c r="C4" s="42" t="s">
        <v>24699</v>
      </c>
    </row>
    <row r="5" spans="1:3">
      <c r="A5" s="31" t="s">
        <v>24700</v>
      </c>
      <c r="B5" s="36">
        <f>COUNTA(APERTURAS_BANCOLOMBIA!A:A)-1</f>
        <v>180</v>
      </c>
      <c r="C5" s="43">
        <f>APERTURAS_BANCOLOMBIA!AB182</f>
        <v>28693432</v>
      </c>
    </row>
    <row r="6" spans="1:3">
      <c r="A6" s="31" t="s">
        <v>24701</v>
      </c>
      <c r="B6" s="36">
        <f>COUNTA(INCIDENTES_BANCOLOMBIA!A:A)-1</f>
        <v>975</v>
      </c>
      <c r="C6" s="43">
        <f>INCIDENTES_BANCOLOMBIA!AE977</f>
        <v>162740088</v>
      </c>
    </row>
    <row r="7" spans="1:3">
      <c r="A7" s="31" t="s">
        <v>24702</v>
      </c>
      <c r="B7" s="36">
        <f>COUNTA(OC_BANCOLOMBIA!A:A)-1</f>
        <v>353</v>
      </c>
      <c r="C7" s="43">
        <f>OC_BANCOLOMBIA!AE355</f>
        <v>57676313</v>
      </c>
    </row>
    <row r="8" spans="1:3">
      <c r="A8" s="31" t="s">
        <v>24703</v>
      </c>
      <c r="B8" s="36">
        <f>COUNTA(PAPELERIA!A:A)-1</f>
        <v>2311</v>
      </c>
      <c r="C8" s="43">
        <f>PAPELERIA!AD2313</f>
        <v>103538227</v>
      </c>
    </row>
    <row r="9" spans="1:3">
      <c r="A9" s="31" t="s">
        <v>24704</v>
      </c>
      <c r="B9" s="36">
        <f>COUNTA(APERTURAS_AVAL!A:A)-1</f>
        <v>223</v>
      </c>
      <c r="C9" s="43">
        <f>APERTURAS_AVAL!AB225</f>
        <v>37006327</v>
      </c>
    </row>
    <row r="10" spans="1:3">
      <c r="A10" s="31" t="s">
        <v>24705</v>
      </c>
      <c r="B10" s="36">
        <f>COUNTA(INCIDENTES_AVAL!A:A)-1</f>
        <v>342</v>
      </c>
      <c r="C10" s="43">
        <f>INCIDENTES_AVAL!AC344</f>
        <v>38230031</v>
      </c>
    </row>
    <row r="11" spans="1:3">
      <c r="A11" s="37" t="s">
        <v>24706</v>
      </c>
      <c r="B11" s="38">
        <f>COUNTA(OC_AVAL!A:A)-1</f>
        <v>102</v>
      </c>
      <c r="C11" s="43">
        <f>OC_AVAL!AE104</f>
        <v>13704688</v>
      </c>
    </row>
    <row r="12" spans="1:3">
      <c r="A12" s="33" t="s">
        <v>24707</v>
      </c>
      <c r="B12" s="39">
        <f>COUNTA(APERTURAS_BBVA!A:A)-1</f>
        <v>1</v>
      </c>
      <c r="C12" s="43">
        <f>APERTURAS_BBVA!AB3</f>
        <v>75096</v>
      </c>
    </row>
    <row r="13" spans="1:3">
      <c r="A13" s="31" t="s">
        <v>24708</v>
      </c>
      <c r="B13" s="39">
        <f>COUNTA(OC_BBVA!A:A)-1</f>
        <v>2</v>
      </c>
      <c r="C13" s="43">
        <f>OC_BBVA!AE4</f>
        <v>289935.74464000005</v>
      </c>
    </row>
    <row r="14" spans="1:3">
      <c r="A14" s="31" t="s">
        <v>24709</v>
      </c>
      <c r="B14" s="36">
        <f>COUNTA(INCIDENTES_BBVA!A:A)-1</f>
        <v>2</v>
      </c>
      <c r="C14" s="43">
        <f>INCIDENTES_BBVA!AB4</f>
        <v>289936</v>
      </c>
    </row>
    <row r="15" spans="1:3">
      <c r="A15" s="60" t="s">
        <v>24710</v>
      </c>
      <c r="B15" s="61"/>
      <c r="C15" s="43">
        <f>SUM(C5:C14)</f>
        <v>442244073.74463999</v>
      </c>
    </row>
    <row r="16" spans="1:3">
      <c r="A16" s="62" t="s">
        <v>24711</v>
      </c>
      <c r="B16" s="63"/>
      <c r="C16" s="43">
        <f>C15*0.19</f>
        <v>84026374.011481598</v>
      </c>
    </row>
    <row r="17" spans="1:3">
      <c r="A17" s="60" t="s">
        <v>24699</v>
      </c>
      <c r="B17" s="61"/>
      <c r="C17" s="43">
        <f>SUM(C15:C16)</f>
        <v>526270447.75612158</v>
      </c>
    </row>
  </sheetData>
  <mergeCells count="5">
    <mergeCell ref="A1:C1"/>
    <mergeCell ref="A2:C2"/>
    <mergeCell ref="A15:B15"/>
    <mergeCell ref="A16:B16"/>
    <mergeCell ref="A17:B1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tint="0.79998168889431442"/>
  </sheetPr>
  <dimension ref="A1:AB182"/>
  <sheetViews>
    <sheetView topLeftCell="X1" workbookViewId="0">
      <selection activeCell="AB1" sqref="AB1:AB1048576"/>
    </sheetView>
  </sheetViews>
  <sheetFormatPr baseColWidth="10" defaultColWidth="9.140625" defaultRowHeight="15"/>
  <cols>
    <col min="1" max="1" width="15" customWidth="1"/>
    <col min="2" max="2" width="29" customWidth="1"/>
    <col min="3" max="3" width="27" customWidth="1"/>
    <col min="4" max="4" width="13" customWidth="1"/>
    <col min="5" max="5" width="21" customWidth="1"/>
    <col min="6" max="6" width="12" customWidth="1"/>
    <col min="7" max="7" width="11" customWidth="1"/>
    <col min="8" max="8" width="39" customWidth="1"/>
    <col min="9" max="9" width="20" customWidth="1"/>
    <col min="10" max="10" width="24" customWidth="1"/>
    <col min="11" max="11" width="32" customWidth="1"/>
    <col min="12" max="12" width="10" customWidth="1"/>
    <col min="13" max="13" width="31" customWidth="1"/>
    <col min="14" max="14" width="21" customWidth="1"/>
    <col min="15" max="15" width="28" customWidth="1"/>
    <col min="16" max="16" width="11" customWidth="1"/>
    <col min="17" max="17" width="15" customWidth="1"/>
    <col min="18" max="18" width="33" customWidth="1"/>
    <col min="19" max="19" width="50" customWidth="1"/>
    <col min="20" max="20" width="19" customWidth="1"/>
    <col min="21" max="21" width="43" customWidth="1"/>
    <col min="22" max="22" width="14" customWidth="1"/>
    <col min="23" max="23" width="18" customWidth="1"/>
    <col min="24" max="24" width="42" customWidth="1"/>
    <col min="25" max="25" width="16" customWidth="1"/>
    <col min="26" max="26" width="15" customWidth="1"/>
    <col min="27" max="27" width="34" style="40" customWidth="1"/>
    <col min="28" max="28" width="13" style="40" customWidth="1"/>
  </cols>
  <sheetData>
    <row r="1" spans="1:28" ht="30">
      <c r="A1" s="26" t="s">
        <v>39</v>
      </c>
      <c r="B1" s="26" t="s">
        <v>40</v>
      </c>
      <c r="C1" s="26" t="s">
        <v>41</v>
      </c>
      <c r="D1" s="26" t="s">
        <v>42</v>
      </c>
      <c r="E1" s="26" t="s">
        <v>43</v>
      </c>
      <c r="F1" s="26" t="s">
        <v>44</v>
      </c>
      <c r="G1" s="26" t="s">
        <v>45</v>
      </c>
      <c r="H1" s="26" t="s">
        <v>46</v>
      </c>
      <c r="I1" s="26" t="s">
        <v>47</v>
      </c>
      <c r="J1" s="26" t="s">
        <v>48</v>
      </c>
      <c r="K1" s="26" t="s">
        <v>49</v>
      </c>
      <c r="L1" s="26" t="s">
        <v>50</v>
      </c>
      <c r="M1" s="26" t="s">
        <v>51</v>
      </c>
      <c r="N1" s="26" t="s">
        <v>52</v>
      </c>
      <c r="O1" s="26" t="s">
        <v>53</v>
      </c>
      <c r="P1" s="26" t="s">
        <v>54</v>
      </c>
      <c r="Q1" s="26" t="s">
        <v>55</v>
      </c>
      <c r="R1" s="26" t="s">
        <v>56</v>
      </c>
      <c r="S1" s="26" t="s">
        <v>57</v>
      </c>
      <c r="T1" s="26" t="s">
        <v>58</v>
      </c>
      <c r="U1" s="26" t="s">
        <v>59</v>
      </c>
      <c r="V1" s="26" t="s">
        <v>60</v>
      </c>
      <c r="W1" s="26" t="s">
        <v>61</v>
      </c>
      <c r="X1" s="26" t="s">
        <v>62</v>
      </c>
      <c r="Y1" s="26" t="s">
        <v>63</v>
      </c>
      <c r="Z1" s="26" t="s">
        <v>64</v>
      </c>
      <c r="AA1" s="26" t="s">
        <v>65</v>
      </c>
      <c r="AB1" s="26" t="s">
        <v>66</v>
      </c>
    </row>
    <row r="2" spans="1:28">
      <c r="A2" t="s">
        <v>67</v>
      </c>
      <c r="B2" t="s">
        <v>68</v>
      </c>
      <c r="C2" t="s">
        <v>69</v>
      </c>
      <c r="D2" t="s">
        <v>70</v>
      </c>
      <c r="E2" t="s">
        <v>71</v>
      </c>
      <c r="F2" t="s">
        <v>72</v>
      </c>
      <c r="G2" t="s">
        <v>73</v>
      </c>
      <c r="H2" t="s">
        <v>74</v>
      </c>
      <c r="I2" t="s">
        <v>75</v>
      </c>
      <c r="J2" t="s">
        <v>76</v>
      </c>
      <c r="K2" t="s">
        <v>77</v>
      </c>
      <c r="L2" t="s">
        <v>78</v>
      </c>
      <c r="M2" t="s">
        <v>79</v>
      </c>
      <c r="N2" s="27">
        <v>45924.522916666669</v>
      </c>
      <c r="O2" s="27">
        <v>45931.705960648149</v>
      </c>
      <c r="P2" t="s">
        <v>80</v>
      </c>
      <c r="Q2" t="s">
        <v>81</v>
      </c>
      <c r="R2" t="s">
        <v>82</v>
      </c>
      <c r="S2" t="s">
        <v>83</v>
      </c>
      <c r="T2" t="s">
        <v>84</v>
      </c>
      <c r="U2" t="s">
        <v>85</v>
      </c>
      <c r="V2" t="s">
        <v>15</v>
      </c>
      <c r="W2" t="s">
        <v>86</v>
      </c>
      <c r="X2" t="s">
        <v>87</v>
      </c>
      <c r="Y2" s="28">
        <v>1</v>
      </c>
      <c r="Z2" t="s">
        <v>88</v>
      </c>
      <c r="AA2" s="40">
        <v>504833</v>
      </c>
      <c r="AB2" s="40">
        <v>504833</v>
      </c>
    </row>
    <row r="3" spans="1:28">
      <c r="A3" t="s">
        <v>67</v>
      </c>
      <c r="B3" t="s">
        <v>68</v>
      </c>
      <c r="C3" t="s">
        <v>69</v>
      </c>
      <c r="D3" t="s">
        <v>89</v>
      </c>
      <c r="E3" t="s">
        <v>90</v>
      </c>
      <c r="F3" t="s">
        <v>91</v>
      </c>
      <c r="G3" t="s">
        <v>73</v>
      </c>
      <c r="H3" t="s">
        <v>74</v>
      </c>
      <c r="I3" t="s">
        <v>75</v>
      </c>
      <c r="J3" t="s">
        <v>92</v>
      </c>
      <c r="K3" t="s">
        <v>93</v>
      </c>
      <c r="L3" t="s">
        <v>78</v>
      </c>
      <c r="M3" t="s">
        <v>94</v>
      </c>
      <c r="N3" s="27">
        <v>45924.619444444441</v>
      </c>
      <c r="O3" s="27">
        <v>45931.733287037037</v>
      </c>
      <c r="P3" t="s">
        <v>80</v>
      </c>
      <c r="Q3" t="s">
        <v>81</v>
      </c>
      <c r="R3" t="s">
        <v>82</v>
      </c>
      <c r="S3" t="s">
        <v>95</v>
      </c>
      <c r="T3" t="s">
        <v>84</v>
      </c>
      <c r="U3" t="s">
        <v>96</v>
      </c>
      <c r="V3" t="s">
        <v>15</v>
      </c>
      <c r="W3" t="s">
        <v>86</v>
      </c>
      <c r="X3" t="s">
        <v>97</v>
      </c>
      <c r="Y3" s="28">
        <v>1</v>
      </c>
      <c r="Z3" t="s">
        <v>88</v>
      </c>
      <c r="AA3" s="40">
        <v>504833</v>
      </c>
      <c r="AB3" s="40">
        <v>504833</v>
      </c>
    </row>
    <row r="4" spans="1:28">
      <c r="A4" t="s">
        <v>67</v>
      </c>
      <c r="B4" t="s">
        <v>68</v>
      </c>
      <c r="C4" t="s">
        <v>69</v>
      </c>
      <c r="D4" t="s">
        <v>89</v>
      </c>
      <c r="E4" t="s">
        <v>98</v>
      </c>
      <c r="F4" t="s">
        <v>99</v>
      </c>
      <c r="G4" t="s">
        <v>73</v>
      </c>
      <c r="H4" t="s">
        <v>74</v>
      </c>
      <c r="I4" t="s">
        <v>75</v>
      </c>
      <c r="J4" t="s">
        <v>92</v>
      </c>
      <c r="K4" t="s">
        <v>100</v>
      </c>
      <c r="L4" t="s">
        <v>78</v>
      </c>
      <c r="M4" t="s">
        <v>101</v>
      </c>
      <c r="N4" s="27">
        <v>45924.618750000001</v>
      </c>
      <c r="O4" s="27">
        <v>45932.633101851847</v>
      </c>
      <c r="P4" t="s">
        <v>80</v>
      </c>
      <c r="Q4" t="s">
        <v>81</v>
      </c>
      <c r="R4" t="s">
        <v>82</v>
      </c>
      <c r="S4" t="s">
        <v>102</v>
      </c>
      <c r="T4" t="s">
        <v>84</v>
      </c>
      <c r="U4" t="s">
        <v>103</v>
      </c>
      <c r="V4" t="s">
        <v>15</v>
      </c>
      <c r="W4" t="s">
        <v>86</v>
      </c>
      <c r="X4" t="s">
        <v>97</v>
      </c>
      <c r="Y4" s="28">
        <v>1</v>
      </c>
      <c r="Z4" t="s">
        <v>88</v>
      </c>
      <c r="AA4" s="40">
        <v>504833</v>
      </c>
      <c r="AB4" s="40">
        <v>504833</v>
      </c>
    </row>
    <row r="5" spans="1:28">
      <c r="A5" t="s">
        <v>67</v>
      </c>
      <c r="B5" t="s">
        <v>68</v>
      </c>
      <c r="C5" t="s">
        <v>69</v>
      </c>
      <c r="D5" t="s">
        <v>104</v>
      </c>
      <c r="E5" t="s">
        <v>105</v>
      </c>
      <c r="F5" t="s">
        <v>106</v>
      </c>
      <c r="G5" t="s">
        <v>73</v>
      </c>
      <c r="H5" t="s">
        <v>74</v>
      </c>
      <c r="I5" t="s">
        <v>75</v>
      </c>
      <c r="J5" t="s">
        <v>107</v>
      </c>
      <c r="K5" t="s">
        <v>108</v>
      </c>
      <c r="L5" t="s">
        <v>78</v>
      </c>
      <c r="M5" t="s">
        <v>109</v>
      </c>
      <c r="N5" s="27">
        <v>45924.522916666669</v>
      </c>
      <c r="O5" s="27">
        <v>45931.45857638889</v>
      </c>
      <c r="P5" t="s">
        <v>80</v>
      </c>
      <c r="Q5" t="s">
        <v>81</v>
      </c>
      <c r="R5" t="s">
        <v>82</v>
      </c>
      <c r="S5" t="s">
        <v>110</v>
      </c>
      <c r="T5" t="s">
        <v>84</v>
      </c>
      <c r="U5" t="s">
        <v>111</v>
      </c>
      <c r="V5" t="s">
        <v>15</v>
      </c>
      <c r="W5" t="s">
        <v>86</v>
      </c>
      <c r="X5" t="s">
        <v>87</v>
      </c>
      <c r="Y5" s="28">
        <v>1</v>
      </c>
      <c r="Z5" t="s">
        <v>88</v>
      </c>
      <c r="AA5" s="40">
        <v>504833</v>
      </c>
      <c r="AB5" s="40">
        <v>504833</v>
      </c>
    </row>
    <row r="6" spans="1:28">
      <c r="A6" t="s">
        <v>118</v>
      </c>
      <c r="B6" t="s">
        <v>119</v>
      </c>
      <c r="C6" t="s">
        <v>120</v>
      </c>
      <c r="D6" t="s">
        <v>121</v>
      </c>
      <c r="E6" t="s">
        <v>122</v>
      </c>
      <c r="F6" t="s">
        <v>123</v>
      </c>
      <c r="G6" t="s">
        <v>73</v>
      </c>
      <c r="H6" t="s">
        <v>74</v>
      </c>
      <c r="I6" t="s">
        <v>124</v>
      </c>
      <c r="J6" t="s">
        <v>125</v>
      </c>
      <c r="K6" t="s">
        <v>126</v>
      </c>
      <c r="L6" t="s">
        <v>78</v>
      </c>
      <c r="M6" t="s">
        <v>127</v>
      </c>
      <c r="N6" s="27">
        <v>45929.795138888891</v>
      </c>
      <c r="O6" s="27">
        <v>45931.47797453704</v>
      </c>
      <c r="P6" t="s">
        <v>80</v>
      </c>
      <c r="Q6" t="s">
        <v>81</v>
      </c>
      <c r="R6" t="s">
        <v>82</v>
      </c>
      <c r="S6" t="s">
        <v>128</v>
      </c>
      <c r="T6" t="s">
        <v>84</v>
      </c>
      <c r="U6" t="s">
        <v>129</v>
      </c>
      <c r="V6" t="s">
        <v>15</v>
      </c>
      <c r="W6" t="s">
        <v>86</v>
      </c>
      <c r="X6" t="s">
        <v>130</v>
      </c>
      <c r="Y6" s="28">
        <v>1</v>
      </c>
      <c r="Z6" t="s">
        <v>88</v>
      </c>
      <c r="AA6" s="40">
        <v>504833</v>
      </c>
      <c r="AB6" s="40">
        <v>504833</v>
      </c>
    </row>
    <row r="7" spans="1:28">
      <c r="A7" t="s">
        <v>118</v>
      </c>
      <c r="B7" t="s">
        <v>119</v>
      </c>
      <c r="C7" t="s">
        <v>120</v>
      </c>
      <c r="D7" t="s">
        <v>131</v>
      </c>
      <c r="E7" t="s">
        <v>132</v>
      </c>
      <c r="F7" t="s">
        <v>133</v>
      </c>
      <c r="G7" t="s">
        <v>73</v>
      </c>
      <c r="H7" t="s">
        <v>74</v>
      </c>
      <c r="I7" t="s">
        <v>124</v>
      </c>
      <c r="J7" t="s">
        <v>134</v>
      </c>
      <c r="K7" t="s">
        <v>135</v>
      </c>
      <c r="L7" t="s">
        <v>78</v>
      </c>
      <c r="M7" t="s">
        <v>136</v>
      </c>
      <c r="N7" s="27">
        <v>45929.795138888891</v>
      </c>
      <c r="O7" s="27">
        <v>45933.487233796302</v>
      </c>
      <c r="P7" t="s">
        <v>80</v>
      </c>
      <c r="Q7" t="s">
        <v>81</v>
      </c>
      <c r="R7" t="s">
        <v>82</v>
      </c>
      <c r="S7" t="s">
        <v>137</v>
      </c>
      <c r="T7" t="s">
        <v>84</v>
      </c>
      <c r="U7" t="s">
        <v>138</v>
      </c>
      <c r="V7" t="s">
        <v>139</v>
      </c>
      <c r="W7" t="s">
        <v>86</v>
      </c>
      <c r="X7" t="s">
        <v>130</v>
      </c>
      <c r="Y7" s="28">
        <v>1</v>
      </c>
      <c r="Z7" t="s">
        <v>88</v>
      </c>
      <c r="AA7" s="40">
        <v>504833</v>
      </c>
      <c r="AB7" s="40">
        <v>504833</v>
      </c>
    </row>
    <row r="8" spans="1:28">
      <c r="A8" t="s">
        <v>67</v>
      </c>
      <c r="B8" t="s">
        <v>68</v>
      </c>
      <c r="C8" t="s">
        <v>69</v>
      </c>
      <c r="D8" t="s">
        <v>140</v>
      </c>
      <c r="E8" t="s">
        <v>141</v>
      </c>
      <c r="F8" t="s">
        <v>142</v>
      </c>
      <c r="G8" t="s">
        <v>73</v>
      </c>
      <c r="H8" t="s">
        <v>74</v>
      </c>
      <c r="I8" t="s">
        <v>143</v>
      </c>
      <c r="J8" t="s">
        <v>144</v>
      </c>
      <c r="K8" t="s">
        <v>145</v>
      </c>
      <c r="L8" t="s">
        <v>78</v>
      </c>
      <c r="M8" t="s">
        <v>146</v>
      </c>
      <c r="N8" s="27">
        <v>45929.693749999999</v>
      </c>
      <c r="O8" s="27">
        <v>45931.654861111107</v>
      </c>
      <c r="P8" t="s">
        <v>80</v>
      </c>
      <c r="Q8" t="s">
        <v>81</v>
      </c>
      <c r="R8" t="s">
        <v>82</v>
      </c>
      <c r="S8" t="s">
        <v>147</v>
      </c>
      <c r="T8" t="s">
        <v>84</v>
      </c>
      <c r="U8" t="s">
        <v>148</v>
      </c>
      <c r="V8" t="s">
        <v>13</v>
      </c>
      <c r="W8" t="s">
        <v>86</v>
      </c>
      <c r="X8" t="s">
        <v>149</v>
      </c>
      <c r="Y8" s="28">
        <v>1</v>
      </c>
      <c r="Z8" t="s">
        <v>88</v>
      </c>
      <c r="AA8" s="40">
        <v>275729</v>
      </c>
      <c r="AB8" s="40">
        <v>275729</v>
      </c>
    </row>
    <row r="9" spans="1:28">
      <c r="A9" t="s">
        <v>150</v>
      </c>
      <c r="B9" t="s">
        <v>151</v>
      </c>
      <c r="C9" t="s">
        <v>152</v>
      </c>
      <c r="D9" t="s">
        <v>153</v>
      </c>
      <c r="E9" t="s">
        <v>154</v>
      </c>
      <c r="F9" t="s">
        <v>155</v>
      </c>
      <c r="G9" t="s">
        <v>73</v>
      </c>
      <c r="H9" t="s">
        <v>74</v>
      </c>
      <c r="I9" t="s">
        <v>156</v>
      </c>
      <c r="J9" t="s">
        <v>157</v>
      </c>
      <c r="K9" t="s">
        <v>158</v>
      </c>
      <c r="L9" t="s">
        <v>78</v>
      </c>
      <c r="M9" t="s">
        <v>159</v>
      </c>
      <c r="N9" s="27">
        <v>45929.289583333331</v>
      </c>
      <c r="O9" s="27">
        <v>45932.680219907408</v>
      </c>
      <c r="P9" t="s">
        <v>80</v>
      </c>
      <c r="Q9" t="s">
        <v>81</v>
      </c>
      <c r="R9" t="s">
        <v>82</v>
      </c>
      <c r="S9" t="s">
        <v>160</v>
      </c>
      <c r="T9" t="s">
        <v>84</v>
      </c>
      <c r="U9" t="s">
        <v>161</v>
      </c>
      <c r="V9" t="s">
        <v>15</v>
      </c>
      <c r="W9" t="s">
        <v>86</v>
      </c>
      <c r="X9" t="s">
        <v>162</v>
      </c>
      <c r="Y9" s="28">
        <v>1</v>
      </c>
      <c r="Z9" t="s">
        <v>88</v>
      </c>
      <c r="AA9" s="40">
        <v>504833</v>
      </c>
      <c r="AB9" s="40">
        <v>504833</v>
      </c>
    </row>
    <row r="10" spans="1:28">
      <c r="A10" t="s">
        <v>150</v>
      </c>
      <c r="B10" t="s">
        <v>151</v>
      </c>
      <c r="C10" t="s">
        <v>152</v>
      </c>
      <c r="D10" t="s">
        <v>163</v>
      </c>
      <c r="E10" t="s">
        <v>164</v>
      </c>
      <c r="F10" t="s">
        <v>165</v>
      </c>
      <c r="G10" t="s">
        <v>73</v>
      </c>
      <c r="H10" t="s">
        <v>74</v>
      </c>
      <c r="I10" t="s">
        <v>156</v>
      </c>
      <c r="J10" t="s">
        <v>166</v>
      </c>
      <c r="K10" t="s">
        <v>167</v>
      </c>
      <c r="L10" t="s">
        <v>78</v>
      </c>
      <c r="M10" t="s">
        <v>168</v>
      </c>
      <c r="N10" s="27">
        <v>45929.289583333331</v>
      </c>
      <c r="O10" s="27">
        <v>45933.478391203702</v>
      </c>
      <c r="P10" t="s">
        <v>80</v>
      </c>
      <c r="Q10" t="s">
        <v>81</v>
      </c>
      <c r="R10" t="s">
        <v>82</v>
      </c>
      <c r="S10" t="s">
        <v>169</v>
      </c>
      <c r="T10" t="s">
        <v>84</v>
      </c>
      <c r="U10" t="s">
        <v>170</v>
      </c>
      <c r="V10" t="s">
        <v>15</v>
      </c>
      <c r="W10" t="s">
        <v>86</v>
      </c>
      <c r="X10" t="s">
        <v>162</v>
      </c>
      <c r="Y10" s="28">
        <v>1</v>
      </c>
      <c r="Z10" t="s">
        <v>88</v>
      </c>
      <c r="AA10" s="40">
        <v>504833</v>
      </c>
      <c r="AB10" s="40">
        <v>504833</v>
      </c>
    </row>
    <row r="11" spans="1:28">
      <c r="A11" t="s">
        <v>67</v>
      </c>
      <c r="B11" t="s">
        <v>68</v>
      </c>
      <c r="C11" t="s">
        <v>69</v>
      </c>
      <c r="D11" t="s">
        <v>89</v>
      </c>
      <c r="E11" t="s">
        <v>174</v>
      </c>
      <c r="F11" t="s">
        <v>175</v>
      </c>
      <c r="G11" t="s">
        <v>73</v>
      </c>
      <c r="H11" t="s">
        <v>74</v>
      </c>
      <c r="I11" t="s">
        <v>75</v>
      </c>
      <c r="J11" t="s">
        <v>92</v>
      </c>
      <c r="K11" t="s">
        <v>176</v>
      </c>
      <c r="L11" t="s">
        <v>78</v>
      </c>
      <c r="M11" t="s">
        <v>177</v>
      </c>
      <c r="N11" s="27">
        <v>45929.618055555547</v>
      </c>
      <c r="O11" s="27">
        <v>45932.379791666674</v>
      </c>
      <c r="P11" t="s">
        <v>80</v>
      </c>
      <c r="Q11" t="s">
        <v>81</v>
      </c>
      <c r="R11" t="s">
        <v>82</v>
      </c>
      <c r="S11" t="s">
        <v>178</v>
      </c>
      <c r="T11" t="s">
        <v>84</v>
      </c>
      <c r="U11" t="s">
        <v>179</v>
      </c>
      <c r="V11" t="s">
        <v>15</v>
      </c>
      <c r="W11" t="s">
        <v>86</v>
      </c>
      <c r="X11" t="s">
        <v>97</v>
      </c>
      <c r="Y11" s="28">
        <v>1</v>
      </c>
      <c r="Z11" t="s">
        <v>88</v>
      </c>
      <c r="AA11" s="40">
        <v>504833</v>
      </c>
      <c r="AB11" s="40">
        <v>504833</v>
      </c>
    </row>
    <row r="12" spans="1:28">
      <c r="A12" t="s">
        <v>67</v>
      </c>
      <c r="B12" t="s">
        <v>68</v>
      </c>
      <c r="C12" t="s">
        <v>69</v>
      </c>
      <c r="D12" t="s">
        <v>180</v>
      </c>
      <c r="E12" t="s">
        <v>181</v>
      </c>
      <c r="F12" t="s">
        <v>182</v>
      </c>
      <c r="G12" t="s">
        <v>73</v>
      </c>
      <c r="H12" t="s">
        <v>183</v>
      </c>
      <c r="I12" t="s">
        <v>143</v>
      </c>
      <c r="J12" t="s">
        <v>184</v>
      </c>
      <c r="K12" t="s">
        <v>185</v>
      </c>
      <c r="L12" t="s">
        <v>78</v>
      </c>
      <c r="M12" t="s">
        <v>186</v>
      </c>
      <c r="N12" s="27">
        <v>45929.62222222222</v>
      </c>
      <c r="O12" s="27">
        <v>45931.662488425929</v>
      </c>
      <c r="P12" t="s">
        <v>80</v>
      </c>
      <c r="Q12" t="s">
        <v>187</v>
      </c>
      <c r="R12" t="s">
        <v>82</v>
      </c>
      <c r="S12" t="s">
        <v>188</v>
      </c>
      <c r="T12" t="s">
        <v>84</v>
      </c>
      <c r="U12" t="s">
        <v>189</v>
      </c>
      <c r="V12" t="s">
        <v>11</v>
      </c>
      <c r="W12" t="s">
        <v>86</v>
      </c>
      <c r="X12" t="s">
        <v>190</v>
      </c>
      <c r="Y12" s="28">
        <v>1</v>
      </c>
      <c r="Z12" t="s">
        <v>88</v>
      </c>
      <c r="AA12" s="40">
        <v>163814</v>
      </c>
      <c r="AB12" s="40">
        <v>163814</v>
      </c>
    </row>
    <row r="13" spans="1:28">
      <c r="A13" t="s">
        <v>191</v>
      </c>
      <c r="B13" t="s">
        <v>192</v>
      </c>
      <c r="C13" t="s">
        <v>193</v>
      </c>
      <c r="D13" t="s">
        <v>194</v>
      </c>
      <c r="E13" t="s">
        <v>195</v>
      </c>
      <c r="F13" t="s">
        <v>196</v>
      </c>
      <c r="G13" t="s">
        <v>73</v>
      </c>
      <c r="H13" t="s">
        <v>74</v>
      </c>
      <c r="I13" t="s">
        <v>197</v>
      </c>
      <c r="J13" t="s">
        <v>191</v>
      </c>
      <c r="K13" t="s">
        <v>198</v>
      </c>
      <c r="L13" t="s">
        <v>78</v>
      </c>
      <c r="M13" t="s">
        <v>199</v>
      </c>
      <c r="N13" s="27">
        <v>45931.706250000003</v>
      </c>
      <c r="O13" s="27">
        <v>45933.516967592594</v>
      </c>
      <c r="P13" t="s">
        <v>80</v>
      </c>
      <c r="Q13" t="s">
        <v>81</v>
      </c>
      <c r="R13" t="s">
        <v>82</v>
      </c>
      <c r="S13" t="s">
        <v>200</v>
      </c>
      <c r="T13" t="s">
        <v>84</v>
      </c>
      <c r="U13" t="s">
        <v>201</v>
      </c>
      <c r="V13" t="s">
        <v>8</v>
      </c>
      <c r="W13" t="s">
        <v>86</v>
      </c>
      <c r="X13" t="s">
        <v>202</v>
      </c>
      <c r="Y13" s="28">
        <v>1</v>
      </c>
      <c r="Z13" t="s">
        <v>88</v>
      </c>
      <c r="AA13" s="40">
        <v>75096</v>
      </c>
      <c r="AB13" s="40">
        <v>75096</v>
      </c>
    </row>
    <row r="14" spans="1:28">
      <c r="A14" t="s">
        <v>191</v>
      </c>
      <c r="B14" t="s">
        <v>192</v>
      </c>
      <c r="C14" t="s">
        <v>193</v>
      </c>
      <c r="D14" t="s">
        <v>194</v>
      </c>
      <c r="E14" t="s">
        <v>203</v>
      </c>
      <c r="F14" t="s">
        <v>204</v>
      </c>
      <c r="G14" t="s">
        <v>73</v>
      </c>
      <c r="H14" t="s">
        <v>74</v>
      </c>
      <c r="I14" t="s">
        <v>197</v>
      </c>
      <c r="J14" t="s">
        <v>191</v>
      </c>
      <c r="K14" t="s">
        <v>205</v>
      </c>
      <c r="L14" t="s">
        <v>78</v>
      </c>
      <c r="M14" t="s">
        <v>206</v>
      </c>
      <c r="N14" s="27">
        <v>45931.706250000003</v>
      </c>
      <c r="O14" s="27">
        <v>45933.707187499997</v>
      </c>
      <c r="P14" t="s">
        <v>80</v>
      </c>
      <c r="Q14" t="s">
        <v>81</v>
      </c>
      <c r="R14" t="s">
        <v>82</v>
      </c>
      <c r="S14" t="s">
        <v>200</v>
      </c>
      <c r="T14" t="s">
        <v>84</v>
      </c>
      <c r="U14" t="s">
        <v>207</v>
      </c>
      <c r="V14" t="s">
        <v>8</v>
      </c>
      <c r="W14" t="s">
        <v>86</v>
      </c>
      <c r="X14" t="s">
        <v>202</v>
      </c>
      <c r="Y14" s="28">
        <v>1</v>
      </c>
      <c r="Z14" t="s">
        <v>88</v>
      </c>
      <c r="AA14" s="40">
        <v>75096</v>
      </c>
      <c r="AB14" s="40">
        <v>75096</v>
      </c>
    </row>
    <row r="15" spans="1:28">
      <c r="A15" t="s">
        <v>191</v>
      </c>
      <c r="B15" t="s">
        <v>192</v>
      </c>
      <c r="C15" t="s">
        <v>193</v>
      </c>
      <c r="D15" t="s">
        <v>208</v>
      </c>
      <c r="E15" t="s">
        <v>209</v>
      </c>
      <c r="F15" t="s">
        <v>210</v>
      </c>
      <c r="G15" t="s">
        <v>73</v>
      </c>
      <c r="H15" t="s">
        <v>74</v>
      </c>
      <c r="I15" t="s">
        <v>197</v>
      </c>
      <c r="J15" t="s">
        <v>211</v>
      </c>
      <c r="K15" t="s">
        <v>212</v>
      </c>
      <c r="L15" t="s">
        <v>78</v>
      </c>
      <c r="M15" t="s">
        <v>213</v>
      </c>
      <c r="N15" s="27">
        <v>45931.706250000003</v>
      </c>
      <c r="O15" s="27">
        <v>45933.599224537043</v>
      </c>
      <c r="P15" t="s">
        <v>80</v>
      </c>
      <c r="Q15" t="s">
        <v>81</v>
      </c>
      <c r="R15" t="s">
        <v>82</v>
      </c>
      <c r="S15" t="s">
        <v>214</v>
      </c>
      <c r="T15" t="s">
        <v>84</v>
      </c>
      <c r="U15" t="s">
        <v>215</v>
      </c>
      <c r="V15" t="s">
        <v>8</v>
      </c>
      <c r="W15" t="s">
        <v>86</v>
      </c>
      <c r="X15" t="s">
        <v>216</v>
      </c>
      <c r="Y15" s="28">
        <v>1</v>
      </c>
      <c r="Z15" t="s">
        <v>88</v>
      </c>
      <c r="AA15" s="40">
        <v>75096</v>
      </c>
      <c r="AB15" s="40">
        <v>75096</v>
      </c>
    </row>
    <row r="16" spans="1:28">
      <c r="A16" t="s">
        <v>217</v>
      </c>
      <c r="B16" t="s">
        <v>192</v>
      </c>
      <c r="C16" t="s">
        <v>193</v>
      </c>
      <c r="D16" t="s">
        <v>218</v>
      </c>
      <c r="E16" t="s">
        <v>219</v>
      </c>
      <c r="F16" t="s">
        <v>220</v>
      </c>
      <c r="G16" t="s">
        <v>73</v>
      </c>
      <c r="H16" t="s">
        <v>74</v>
      </c>
      <c r="I16" t="s">
        <v>197</v>
      </c>
      <c r="J16" t="s">
        <v>221</v>
      </c>
      <c r="K16" t="s">
        <v>222</v>
      </c>
      <c r="L16" t="s">
        <v>78</v>
      </c>
      <c r="M16" t="s">
        <v>223</v>
      </c>
      <c r="N16" s="27">
        <v>45931.706250000003</v>
      </c>
      <c r="O16" s="27">
        <v>45932.656701388893</v>
      </c>
      <c r="P16" t="s">
        <v>80</v>
      </c>
      <c r="Q16" t="s">
        <v>81</v>
      </c>
      <c r="R16" t="s">
        <v>82</v>
      </c>
      <c r="S16" t="s">
        <v>224</v>
      </c>
      <c r="T16" t="s">
        <v>84</v>
      </c>
      <c r="U16" t="s">
        <v>225</v>
      </c>
      <c r="V16" t="s">
        <v>11</v>
      </c>
      <c r="W16" t="s">
        <v>86</v>
      </c>
      <c r="X16" t="s">
        <v>226</v>
      </c>
      <c r="Y16" s="28">
        <v>1</v>
      </c>
      <c r="Z16" t="s">
        <v>88</v>
      </c>
      <c r="AA16" s="40">
        <v>163814</v>
      </c>
      <c r="AB16" s="40">
        <v>163814</v>
      </c>
    </row>
    <row r="17" spans="1:28">
      <c r="A17" t="s">
        <v>191</v>
      </c>
      <c r="B17" t="s">
        <v>192</v>
      </c>
      <c r="C17" t="s">
        <v>193</v>
      </c>
      <c r="D17" t="s">
        <v>227</v>
      </c>
      <c r="E17" t="s">
        <v>228</v>
      </c>
      <c r="F17" t="s">
        <v>229</v>
      </c>
      <c r="G17" t="s">
        <v>73</v>
      </c>
      <c r="H17" t="s">
        <v>74</v>
      </c>
      <c r="I17" t="s">
        <v>197</v>
      </c>
      <c r="J17" t="s">
        <v>230</v>
      </c>
      <c r="K17" t="s">
        <v>231</v>
      </c>
      <c r="L17" t="s">
        <v>78</v>
      </c>
      <c r="M17" t="s">
        <v>232</v>
      </c>
      <c r="N17" s="27">
        <v>45931.706944444442</v>
      </c>
      <c r="O17" s="27">
        <v>45936.609722222223</v>
      </c>
      <c r="P17" t="s">
        <v>80</v>
      </c>
      <c r="Q17" t="s">
        <v>81</v>
      </c>
      <c r="R17" t="s">
        <v>233</v>
      </c>
      <c r="S17" t="s">
        <v>234</v>
      </c>
      <c r="T17" t="s">
        <v>84</v>
      </c>
      <c r="U17" t="s">
        <v>235</v>
      </c>
      <c r="V17" t="s">
        <v>8</v>
      </c>
      <c r="W17" t="s">
        <v>86</v>
      </c>
      <c r="X17" t="s">
        <v>236</v>
      </c>
      <c r="Y17" s="28">
        <v>1</v>
      </c>
      <c r="Z17" t="s">
        <v>88</v>
      </c>
      <c r="AA17" s="40">
        <v>75096</v>
      </c>
      <c r="AB17" s="40">
        <v>75096</v>
      </c>
    </row>
    <row r="18" spans="1:28">
      <c r="A18" t="s">
        <v>191</v>
      </c>
      <c r="B18" t="s">
        <v>192</v>
      </c>
      <c r="C18" t="s">
        <v>193</v>
      </c>
      <c r="D18" t="s">
        <v>237</v>
      </c>
      <c r="E18" t="s">
        <v>238</v>
      </c>
      <c r="F18" t="s">
        <v>239</v>
      </c>
      <c r="G18" t="s">
        <v>73</v>
      </c>
      <c r="H18" t="s">
        <v>74</v>
      </c>
      <c r="I18" t="s">
        <v>197</v>
      </c>
      <c r="J18" t="s">
        <v>240</v>
      </c>
      <c r="K18" t="s">
        <v>241</v>
      </c>
      <c r="L18" t="s">
        <v>78</v>
      </c>
      <c r="M18" t="s">
        <v>242</v>
      </c>
      <c r="N18" s="27">
        <v>45931.706944444442</v>
      </c>
      <c r="O18" s="27">
        <v>45933.672627314823</v>
      </c>
      <c r="P18" t="s">
        <v>80</v>
      </c>
      <c r="Q18" t="s">
        <v>81</v>
      </c>
      <c r="R18" t="s">
        <v>82</v>
      </c>
      <c r="S18" t="s">
        <v>243</v>
      </c>
      <c r="T18" t="s">
        <v>84</v>
      </c>
      <c r="U18" t="s">
        <v>244</v>
      </c>
      <c r="V18" t="s">
        <v>15</v>
      </c>
      <c r="W18" t="s">
        <v>86</v>
      </c>
      <c r="X18" t="s">
        <v>245</v>
      </c>
      <c r="Y18" s="28">
        <v>1</v>
      </c>
      <c r="Z18" t="s">
        <v>88</v>
      </c>
      <c r="AA18" s="40">
        <v>504833</v>
      </c>
      <c r="AB18" s="40">
        <v>504833</v>
      </c>
    </row>
    <row r="19" spans="1:28">
      <c r="A19" t="s">
        <v>191</v>
      </c>
      <c r="B19" t="s">
        <v>192</v>
      </c>
      <c r="C19" t="s">
        <v>193</v>
      </c>
      <c r="D19" t="s">
        <v>246</v>
      </c>
      <c r="E19" t="s">
        <v>247</v>
      </c>
      <c r="F19" t="s">
        <v>248</v>
      </c>
      <c r="G19" t="s">
        <v>73</v>
      </c>
      <c r="H19" t="s">
        <v>74</v>
      </c>
      <c r="I19" t="s">
        <v>197</v>
      </c>
      <c r="J19" t="s">
        <v>249</v>
      </c>
      <c r="K19" t="s">
        <v>250</v>
      </c>
      <c r="L19" t="s">
        <v>78</v>
      </c>
      <c r="M19" t="s">
        <v>251</v>
      </c>
      <c r="N19" s="27">
        <v>45931.706250000003</v>
      </c>
      <c r="O19" s="27">
        <v>45933.582905092589</v>
      </c>
      <c r="P19" t="s">
        <v>80</v>
      </c>
      <c r="Q19" t="s">
        <v>81</v>
      </c>
      <c r="R19" t="s">
        <v>82</v>
      </c>
      <c r="S19" t="s">
        <v>252</v>
      </c>
      <c r="T19" t="s">
        <v>84</v>
      </c>
      <c r="U19" t="s">
        <v>253</v>
      </c>
      <c r="V19" t="s">
        <v>13</v>
      </c>
      <c r="W19" t="s">
        <v>86</v>
      </c>
      <c r="X19" t="s">
        <v>254</v>
      </c>
      <c r="Y19" s="28">
        <v>1</v>
      </c>
      <c r="Z19" t="s">
        <v>88</v>
      </c>
      <c r="AA19" s="40">
        <v>275729</v>
      </c>
      <c r="AB19" s="40">
        <v>275729</v>
      </c>
    </row>
    <row r="20" spans="1:28">
      <c r="A20" t="s">
        <v>191</v>
      </c>
      <c r="B20" t="s">
        <v>192</v>
      </c>
      <c r="C20" t="s">
        <v>193</v>
      </c>
      <c r="D20" t="s">
        <v>255</v>
      </c>
      <c r="E20" t="s">
        <v>256</v>
      </c>
      <c r="F20" t="s">
        <v>257</v>
      </c>
      <c r="G20" t="s">
        <v>73</v>
      </c>
      <c r="H20" t="s">
        <v>74</v>
      </c>
      <c r="I20" t="s">
        <v>258</v>
      </c>
      <c r="J20" t="s">
        <v>259</v>
      </c>
      <c r="K20" t="s">
        <v>260</v>
      </c>
      <c r="L20" t="s">
        <v>78</v>
      </c>
      <c r="M20" t="s">
        <v>261</v>
      </c>
      <c r="N20" s="27">
        <v>45931.706250000003</v>
      </c>
      <c r="O20" s="27">
        <v>45932.674699074072</v>
      </c>
      <c r="P20" t="s">
        <v>80</v>
      </c>
      <c r="Q20" t="s">
        <v>81</v>
      </c>
      <c r="R20" t="s">
        <v>82</v>
      </c>
      <c r="S20" t="s">
        <v>262</v>
      </c>
      <c r="T20" t="s">
        <v>84</v>
      </c>
      <c r="U20" t="s">
        <v>263</v>
      </c>
      <c r="V20" t="s">
        <v>15</v>
      </c>
      <c r="W20" t="s">
        <v>86</v>
      </c>
      <c r="X20" t="s">
        <v>264</v>
      </c>
      <c r="Y20" s="28">
        <v>1</v>
      </c>
      <c r="Z20" t="s">
        <v>88</v>
      </c>
      <c r="AA20" s="40">
        <v>504833</v>
      </c>
      <c r="AB20" s="40">
        <v>504833</v>
      </c>
    </row>
    <row r="21" spans="1:28">
      <c r="A21" t="s">
        <v>265</v>
      </c>
      <c r="B21" t="s">
        <v>68</v>
      </c>
      <c r="C21" t="s">
        <v>266</v>
      </c>
      <c r="D21" t="s">
        <v>267</v>
      </c>
      <c r="E21" t="s">
        <v>268</v>
      </c>
      <c r="F21" t="s">
        <v>269</v>
      </c>
      <c r="G21" t="s">
        <v>73</v>
      </c>
      <c r="H21" t="s">
        <v>74</v>
      </c>
      <c r="I21" t="s">
        <v>270</v>
      </c>
      <c r="J21" t="s">
        <v>271</v>
      </c>
      <c r="K21" t="s">
        <v>272</v>
      </c>
      <c r="L21" t="s">
        <v>78</v>
      </c>
      <c r="M21" t="s">
        <v>273</v>
      </c>
      <c r="N21" s="27">
        <v>45931.706250000003</v>
      </c>
      <c r="O21" s="27">
        <v>45932.612372685187</v>
      </c>
      <c r="P21" t="s">
        <v>80</v>
      </c>
      <c r="Q21" t="s">
        <v>81</v>
      </c>
      <c r="R21" t="s">
        <v>82</v>
      </c>
      <c r="S21" t="s">
        <v>274</v>
      </c>
      <c r="T21" t="s">
        <v>84</v>
      </c>
      <c r="U21" t="s">
        <v>275</v>
      </c>
      <c r="V21" t="s">
        <v>11</v>
      </c>
      <c r="W21" t="s">
        <v>86</v>
      </c>
      <c r="X21" t="s">
        <v>276</v>
      </c>
      <c r="Y21" s="28">
        <v>1</v>
      </c>
      <c r="Z21" t="s">
        <v>88</v>
      </c>
      <c r="AA21" s="40">
        <v>163814</v>
      </c>
      <c r="AB21" s="40">
        <v>163814</v>
      </c>
    </row>
    <row r="22" spans="1:28">
      <c r="A22" t="s">
        <v>277</v>
      </c>
      <c r="B22" t="s">
        <v>151</v>
      </c>
      <c r="C22" t="s">
        <v>152</v>
      </c>
      <c r="D22" t="s">
        <v>278</v>
      </c>
      <c r="E22" t="s">
        <v>279</v>
      </c>
      <c r="F22" t="s">
        <v>280</v>
      </c>
      <c r="G22" t="s">
        <v>73</v>
      </c>
      <c r="H22" t="s">
        <v>74</v>
      </c>
      <c r="I22" t="s">
        <v>281</v>
      </c>
      <c r="J22" t="s">
        <v>282</v>
      </c>
      <c r="K22" t="s">
        <v>283</v>
      </c>
      <c r="L22" t="s">
        <v>78</v>
      </c>
      <c r="M22" t="s">
        <v>284</v>
      </c>
      <c r="N22" s="27">
        <v>45931.703472222223</v>
      </c>
      <c r="O22" s="27">
        <v>45932.736493055563</v>
      </c>
      <c r="P22" t="s">
        <v>80</v>
      </c>
      <c r="Q22" t="s">
        <v>81</v>
      </c>
      <c r="R22" t="s">
        <v>82</v>
      </c>
      <c r="S22" t="s">
        <v>285</v>
      </c>
      <c r="T22" t="s">
        <v>84</v>
      </c>
      <c r="U22" t="s">
        <v>286</v>
      </c>
      <c r="V22" t="s">
        <v>13</v>
      </c>
      <c r="W22" t="s">
        <v>86</v>
      </c>
      <c r="X22" t="s">
        <v>287</v>
      </c>
      <c r="Y22" s="28">
        <v>1</v>
      </c>
      <c r="Z22" t="s">
        <v>88</v>
      </c>
      <c r="AA22" s="40">
        <v>275729</v>
      </c>
      <c r="AB22" s="40">
        <v>275729</v>
      </c>
    </row>
    <row r="23" spans="1:28">
      <c r="A23" t="s">
        <v>288</v>
      </c>
      <c r="B23" t="s">
        <v>113</v>
      </c>
      <c r="C23" t="s">
        <v>114</v>
      </c>
      <c r="D23" t="s">
        <v>289</v>
      </c>
      <c r="E23" t="s">
        <v>290</v>
      </c>
      <c r="F23" t="s">
        <v>291</v>
      </c>
      <c r="G23" t="s">
        <v>73</v>
      </c>
      <c r="H23" t="s">
        <v>74</v>
      </c>
      <c r="I23" t="s">
        <v>292</v>
      </c>
      <c r="J23" t="s">
        <v>288</v>
      </c>
      <c r="K23" t="s">
        <v>293</v>
      </c>
      <c r="L23" t="s">
        <v>78</v>
      </c>
      <c r="M23" t="s">
        <v>294</v>
      </c>
      <c r="N23" s="27">
        <v>45931.612500000003</v>
      </c>
      <c r="O23" s="27">
        <v>45932.599293981482</v>
      </c>
      <c r="P23" t="s">
        <v>80</v>
      </c>
      <c r="Q23" t="s">
        <v>81</v>
      </c>
      <c r="R23" t="s">
        <v>82</v>
      </c>
      <c r="S23" t="s">
        <v>295</v>
      </c>
      <c r="T23" t="s">
        <v>84</v>
      </c>
      <c r="U23" t="s">
        <v>296</v>
      </c>
      <c r="V23" t="s">
        <v>8</v>
      </c>
      <c r="W23" t="s">
        <v>86</v>
      </c>
      <c r="X23" t="s">
        <v>297</v>
      </c>
      <c r="Y23" s="28">
        <v>1</v>
      </c>
      <c r="Z23" t="s">
        <v>88</v>
      </c>
      <c r="AA23" s="40">
        <v>75096</v>
      </c>
      <c r="AB23" s="40">
        <v>75096</v>
      </c>
    </row>
    <row r="24" spans="1:28">
      <c r="A24" t="s">
        <v>288</v>
      </c>
      <c r="B24" t="s">
        <v>113</v>
      </c>
      <c r="C24" t="s">
        <v>114</v>
      </c>
      <c r="D24" t="s">
        <v>298</v>
      </c>
      <c r="E24" t="s">
        <v>299</v>
      </c>
      <c r="F24" t="s">
        <v>300</v>
      </c>
      <c r="G24" t="s">
        <v>73</v>
      </c>
      <c r="H24" t="s">
        <v>74</v>
      </c>
      <c r="I24" t="s">
        <v>292</v>
      </c>
      <c r="J24" t="s">
        <v>301</v>
      </c>
      <c r="K24" t="s">
        <v>302</v>
      </c>
      <c r="L24" t="s">
        <v>78</v>
      </c>
      <c r="M24" t="s">
        <v>303</v>
      </c>
      <c r="N24" s="27">
        <v>45931.612500000003</v>
      </c>
      <c r="O24" s="27">
        <v>45933.555601851847</v>
      </c>
      <c r="P24" t="s">
        <v>80</v>
      </c>
      <c r="Q24" t="s">
        <v>81</v>
      </c>
      <c r="R24" t="s">
        <v>82</v>
      </c>
      <c r="S24" t="s">
        <v>304</v>
      </c>
      <c r="T24" t="s">
        <v>84</v>
      </c>
      <c r="U24" t="s">
        <v>305</v>
      </c>
      <c r="V24" t="s">
        <v>11</v>
      </c>
      <c r="W24" t="s">
        <v>86</v>
      </c>
      <c r="X24" t="s">
        <v>297</v>
      </c>
      <c r="Y24" s="28">
        <v>1</v>
      </c>
      <c r="Z24" t="s">
        <v>88</v>
      </c>
      <c r="AA24" s="40">
        <v>163814</v>
      </c>
      <c r="AB24" s="40">
        <v>163814</v>
      </c>
    </row>
    <row r="25" spans="1:28">
      <c r="A25" t="s">
        <v>118</v>
      </c>
      <c r="B25" t="s">
        <v>119</v>
      </c>
      <c r="C25" t="s">
        <v>120</v>
      </c>
      <c r="D25" t="s">
        <v>306</v>
      </c>
      <c r="E25" t="s">
        <v>307</v>
      </c>
      <c r="F25" t="s">
        <v>308</v>
      </c>
      <c r="G25" t="s">
        <v>73</v>
      </c>
      <c r="H25" t="s">
        <v>74</v>
      </c>
      <c r="I25" t="s">
        <v>309</v>
      </c>
      <c r="J25" t="s">
        <v>118</v>
      </c>
      <c r="K25" t="s">
        <v>310</v>
      </c>
      <c r="L25" t="s">
        <v>78</v>
      </c>
      <c r="M25" t="s">
        <v>311</v>
      </c>
      <c r="N25" s="27">
        <v>45931.724305555559</v>
      </c>
      <c r="O25" s="27">
        <v>45950.725428240738</v>
      </c>
      <c r="P25" t="s">
        <v>312</v>
      </c>
      <c r="Q25" t="s">
        <v>313</v>
      </c>
      <c r="R25" t="s">
        <v>82</v>
      </c>
      <c r="S25" t="s">
        <v>314</v>
      </c>
      <c r="T25" t="s">
        <v>84</v>
      </c>
      <c r="U25" t="s">
        <v>315</v>
      </c>
      <c r="V25" t="s">
        <v>8</v>
      </c>
      <c r="W25" t="s">
        <v>86</v>
      </c>
      <c r="X25" t="s">
        <v>316</v>
      </c>
      <c r="Y25" s="28">
        <v>1</v>
      </c>
      <c r="Z25" t="s">
        <v>88</v>
      </c>
      <c r="AA25" s="40">
        <v>75096</v>
      </c>
      <c r="AB25" s="40">
        <v>75096</v>
      </c>
    </row>
    <row r="26" spans="1:28">
      <c r="A26" t="s">
        <v>67</v>
      </c>
      <c r="B26" t="s">
        <v>68</v>
      </c>
      <c r="C26" t="s">
        <v>69</v>
      </c>
      <c r="D26" t="s">
        <v>317</v>
      </c>
      <c r="E26" t="s">
        <v>318</v>
      </c>
      <c r="F26" t="s">
        <v>319</v>
      </c>
      <c r="G26" t="s">
        <v>73</v>
      </c>
      <c r="H26" t="s">
        <v>74</v>
      </c>
      <c r="I26" t="s">
        <v>143</v>
      </c>
      <c r="J26" t="s">
        <v>320</v>
      </c>
      <c r="K26" t="s">
        <v>321</v>
      </c>
      <c r="L26" t="s">
        <v>78</v>
      </c>
      <c r="M26" t="s">
        <v>322</v>
      </c>
      <c r="N26" s="27">
        <v>45931.643750000003</v>
      </c>
      <c r="O26" s="27">
        <v>45933.608194444438</v>
      </c>
      <c r="P26" t="s">
        <v>80</v>
      </c>
      <c r="Q26" t="s">
        <v>81</v>
      </c>
      <c r="R26" t="s">
        <v>82</v>
      </c>
      <c r="S26" t="s">
        <v>323</v>
      </c>
      <c r="T26" t="s">
        <v>84</v>
      </c>
      <c r="U26" t="s">
        <v>324</v>
      </c>
      <c r="V26" t="s">
        <v>13</v>
      </c>
      <c r="W26" t="s">
        <v>86</v>
      </c>
      <c r="X26" t="s">
        <v>149</v>
      </c>
      <c r="Y26" s="28">
        <v>1</v>
      </c>
      <c r="Z26" t="s">
        <v>88</v>
      </c>
      <c r="AA26" s="40">
        <v>275729</v>
      </c>
      <c r="AB26" s="40">
        <v>275729</v>
      </c>
    </row>
    <row r="27" spans="1:28">
      <c r="A27" t="s">
        <v>277</v>
      </c>
      <c r="B27" t="s">
        <v>151</v>
      </c>
      <c r="C27" t="s">
        <v>152</v>
      </c>
      <c r="D27" t="s">
        <v>325</v>
      </c>
      <c r="E27" t="s">
        <v>326</v>
      </c>
      <c r="F27" t="s">
        <v>327</v>
      </c>
      <c r="G27" t="s">
        <v>73</v>
      </c>
      <c r="H27" t="s">
        <v>74</v>
      </c>
      <c r="I27" t="s">
        <v>328</v>
      </c>
      <c r="J27" t="s">
        <v>277</v>
      </c>
      <c r="K27" t="s">
        <v>329</v>
      </c>
      <c r="L27" t="s">
        <v>78</v>
      </c>
      <c r="M27" t="s">
        <v>330</v>
      </c>
      <c r="N27" s="27">
        <v>45931.703472222223</v>
      </c>
      <c r="O27" s="27">
        <v>45932.550416666672</v>
      </c>
      <c r="P27" t="s">
        <v>80</v>
      </c>
      <c r="Q27" t="s">
        <v>81</v>
      </c>
      <c r="R27" t="s">
        <v>82</v>
      </c>
      <c r="S27" t="s">
        <v>331</v>
      </c>
      <c r="T27" t="s">
        <v>84</v>
      </c>
      <c r="U27" t="s">
        <v>332</v>
      </c>
      <c r="V27" t="s">
        <v>8</v>
      </c>
      <c r="W27" t="s">
        <v>86</v>
      </c>
      <c r="X27" t="s">
        <v>333</v>
      </c>
      <c r="Y27" s="28">
        <v>1</v>
      </c>
      <c r="Z27" t="s">
        <v>88</v>
      </c>
      <c r="AA27" s="40">
        <v>75096</v>
      </c>
      <c r="AB27" s="40">
        <v>75096</v>
      </c>
    </row>
    <row r="28" spans="1:28">
      <c r="A28" t="s">
        <v>277</v>
      </c>
      <c r="B28" t="s">
        <v>151</v>
      </c>
      <c r="C28" t="s">
        <v>152</v>
      </c>
      <c r="D28" t="s">
        <v>334</v>
      </c>
      <c r="E28" t="s">
        <v>335</v>
      </c>
      <c r="F28" t="s">
        <v>336</v>
      </c>
      <c r="G28" t="s">
        <v>73</v>
      </c>
      <c r="H28" t="s">
        <v>74</v>
      </c>
      <c r="I28" t="s">
        <v>328</v>
      </c>
      <c r="J28" t="s">
        <v>337</v>
      </c>
      <c r="K28" t="s">
        <v>338</v>
      </c>
      <c r="L28" t="s">
        <v>78</v>
      </c>
      <c r="M28" t="s">
        <v>339</v>
      </c>
      <c r="N28" s="27">
        <v>45931.703472222223</v>
      </c>
      <c r="O28" s="27">
        <v>45932.472800925927</v>
      </c>
      <c r="P28" t="s">
        <v>80</v>
      </c>
      <c r="Q28" t="s">
        <v>81</v>
      </c>
      <c r="R28" t="s">
        <v>82</v>
      </c>
      <c r="S28" t="s">
        <v>340</v>
      </c>
      <c r="T28" t="s">
        <v>84</v>
      </c>
      <c r="U28" t="s">
        <v>341</v>
      </c>
      <c r="V28" t="s">
        <v>8</v>
      </c>
      <c r="W28" t="s">
        <v>86</v>
      </c>
      <c r="X28" t="s">
        <v>342</v>
      </c>
      <c r="Y28" s="28">
        <v>1</v>
      </c>
      <c r="Z28" t="s">
        <v>88</v>
      </c>
      <c r="AA28" s="40">
        <v>75096</v>
      </c>
      <c r="AB28" s="40">
        <v>75096</v>
      </c>
    </row>
    <row r="29" spans="1:28">
      <c r="A29" t="s">
        <v>343</v>
      </c>
      <c r="B29" t="s">
        <v>68</v>
      </c>
      <c r="C29" t="s">
        <v>69</v>
      </c>
      <c r="D29" t="s">
        <v>344</v>
      </c>
      <c r="E29" t="s">
        <v>345</v>
      </c>
      <c r="F29" t="s">
        <v>346</v>
      </c>
      <c r="G29" t="s">
        <v>73</v>
      </c>
      <c r="H29" t="s">
        <v>74</v>
      </c>
      <c r="I29" t="s">
        <v>347</v>
      </c>
      <c r="J29" t="s">
        <v>343</v>
      </c>
      <c r="K29" t="s">
        <v>348</v>
      </c>
      <c r="L29" t="s">
        <v>78</v>
      </c>
      <c r="M29" t="s">
        <v>349</v>
      </c>
      <c r="N29" s="27">
        <v>45931.727777777778</v>
      </c>
      <c r="O29" s="27">
        <v>45932.531099537038</v>
      </c>
      <c r="P29" t="s">
        <v>80</v>
      </c>
      <c r="Q29" t="s">
        <v>81</v>
      </c>
      <c r="R29" t="s">
        <v>82</v>
      </c>
      <c r="S29" t="s">
        <v>350</v>
      </c>
      <c r="T29" t="s">
        <v>84</v>
      </c>
      <c r="U29" t="s">
        <v>351</v>
      </c>
      <c r="V29" t="s">
        <v>8</v>
      </c>
      <c r="W29" t="s">
        <v>86</v>
      </c>
      <c r="X29" t="s">
        <v>352</v>
      </c>
      <c r="Y29" s="28">
        <v>1</v>
      </c>
      <c r="Z29" t="s">
        <v>88</v>
      </c>
      <c r="AA29" s="40">
        <v>75096</v>
      </c>
      <c r="AB29" s="40">
        <v>75096</v>
      </c>
    </row>
    <row r="30" spans="1:28">
      <c r="A30" t="s">
        <v>343</v>
      </c>
      <c r="B30" t="s">
        <v>68</v>
      </c>
      <c r="C30" t="s">
        <v>69</v>
      </c>
      <c r="D30" t="s">
        <v>344</v>
      </c>
      <c r="E30" t="s">
        <v>353</v>
      </c>
      <c r="F30" t="s">
        <v>354</v>
      </c>
      <c r="G30" t="s">
        <v>73</v>
      </c>
      <c r="H30" t="s">
        <v>74</v>
      </c>
      <c r="I30" t="s">
        <v>347</v>
      </c>
      <c r="J30" t="s">
        <v>343</v>
      </c>
      <c r="K30" t="s">
        <v>355</v>
      </c>
      <c r="L30" t="s">
        <v>78</v>
      </c>
      <c r="M30" t="s">
        <v>356</v>
      </c>
      <c r="N30" s="27">
        <v>45931.743055555547</v>
      </c>
      <c r="O30" s="27">
        <v>45933.730104166672</v>
      </c>
      <c r="P30" t="s">
        <v>80</v>
      </c>
      <c r="Q30" t="s">
        <v>81</v>
      </c>
      <c r="R30" t="s">
        <v>82</v>
      </c>
      <c r="S30" t="s">
        <v>357</v>
      </c>
      <c r="T30" t="s">
        <v>84</v>
      </c>
      <c r="U30" t="s">
        <v>358</v>
      </c>
      <c r="V30" t="s">
        <v>8</v>
      </c>
      <c r="W30" t="s">
        <v>86</v>
      </c>
      <c r="X30" t="s">
        <v>359</v>
      </c>
      <c r="Y30" s="28">
        <v>1</v>
      </c>
      <c r="Z30" t="s">
        <v>88</v>
      </c>
      <c r="AA30" s="40">
        <v>75096</v>
      </c>
      <c r="AB30" s="40">
        <v>75096</v>
      </c>
    </row>
    <row r="31" spans="1:28">
      <c r="A31" t="s">
        <v>343</v>
      </c>
      <c r="B31" t="s">
        <v>68</v>
      </c>
      <c r="C31" t="s">
        <v>69</v>
      </c>
      <c r="D31" t="s">
        <v>344</v>
      </c>
      <c r="E31" t="s">
        <v>360</v>
      </c>
      <c r="F31" t="s">
        <v>361</v>
      </c>
      <c r="G31" t="s">
        <v>73</v>
      </c>
      <c r="H31" t="s">
        <v>74</v>
      </c>
      <c r="I31" t="s">
        <v>347</v>
      </c>
      <c r="J31" t="s">
        <v>343</v>
      </c>
      <c r="K31" t="s">
        <v>362</v>
      </c>
      <c r="L31" t="s">
        <v>78</v>
      </c>
      <c r="M31" t="s">
        <v>363</v>
      </c>
      <c r="N31" s="27">
        <v>45931.738194444442</v>
      </c>
      <c r="O31" s="27">
        <v>45932.565671296303</v>
      </c>
      <c r="P31" t="s">
        <v>80</v>
      </c>
      <c r="Q31" t="s">
        <v>81</v>
      </c>
      <c r="R31" t="s">
        <v>82</v>
      </c>
      <c r="S31" t="s">
        <v>364</v>
      </c>
      <c r="T31" t="s">
        <v>84</v>
      </c>
      <c r="U31" t="s">
        <v>365</v>
      </c>
      <c r="V31" t="s">
        <v>8</v>
      </c>
      <c r="W31" t="s">
        <v>86</v>
      </c>
      <c r="X31" t="s">
        <v>366</v>
      </c>
      <c r="Y31" s="28">
        <v>1</v>
      </c>
      <c r="Z31" t="s">
        <v>88</v>
      </c>
      <c r="AA31" s="40">
        <v>75096</v>
      </c>
      <c r="AB31" s="40">
        <v>75096</v>
      </c>
    </row>
    <row r="32" spans="1:28">
      <c r="A32" t="s">
        <v>343</v>
      </c>
      <c r="B32" t="s">
        <v>68</v>
      </c>
      <c r="C32" t="s">
        <v>69</v>
      </c>
      <c r="D32" t="s">
        <v>344</v>
      </c>
      <c r="E32" t="s">
        <v>367</v>
      </c>
      <c r="F32" t="s">
        <v>368</v>
      </c>
      <c r="G32" t="s">
        <v>73</v>
      </c>
      <c r="H32" t="s">
        <v>74</v>
      </c>
      <c r="I32" t="s">
        <v>347</v>
      </c>
      <c r="J32" t="s">
        <v>343</v>
      </c>
      <c r="K32" t="s">
        <v>369</v>
      </c>
      <c r="L32" t="s">
        <v>78</v>
      </c>
      <c r="M32" t="s">
        <v>370</v>
      </c>
      <c r="N32" s="27">
        <v>45931.748611111107</v>
      </c>
      <c r="O32" s="27">
        <v>45933.669907407413</v>
      </c>
      <c r="P32" t="s">
        <v>80</v>
      </c>
      <c r="Q32" t="s">
        <v>81</v>
      </c>
      <c r="R32" t="s">
        <v>82</v>
      </c>
      <c r="S32" t="s">
        <v>371</v>
      </c>
      <c r="T32" t="s">
        <v>84</v>
      </c>
      <c r="U32" t="s">
        <v>372</v>
      </c>
      <c r="V32" t="s">
        <v>8</v>
      </c>
      <c r="W32" t="s">
        <v>86</v>
      </c>
      <c r="X32" t="s">
        <v>352</v>
      </c>
      <c r="Y32" s="28">
        <v>1</v>
      </c>
      <c r="Z32" t="s">
        <v>88</v>
      </c>
      <c r="AA32" s="40">
        <v>75096</v>
      </c>
      <c r="AB32" s="40">
        <v>75096</v>
      </c>
    </row>
    <row r="33" spans="1:28">
      <c r="A33" t="s">
        <v>343</v>
      </c>
      <c r="B33" t="s">
        <v>68</v>
      </c>
      <c r="C33" t="s">
        <v>69</v>
      </c>
      <c r="D33" t="s">
        <v>344</v>
      </c>
      <c r="E33" t="s">
        <v>373</v>
      </c>
      <c r="F33" t="s">
        <v>374</v>
      </c>
      <c r="G33" t="s">
        <v>73</v>
      </c>
      <c r="H33" t="s">
        <v>74</v>
      </c>
      <c r="I33" t="s">
        <v>347</v>
      </c>
      <c r="J33" t="s">
        <v>343</v>
      </c>
      <c r="K33" t="s">
        <v>375</v>
      </c>
      <c r="L33" t="s">
        <v>78</v>
      </c>
      <c r="M33" t="s">
        <v>376</v>
      </c>
      <c r="N33" s="27">
        <v>45931.743750000001</v>
      </c>
      <c r="O33" s="27">
        <v>45933.551261574074</v>
      </c>
      <c r="P33" t="s">
        <v>80</v>
      </c>
      <c r="Q33" t="s">
        <v>81</v>
      </c>
      <c r="R33" t="s">
        <v>82</v>
      </c>
      <c r="S33" t="s">
        <v>377</v>
      </c>
      <c r="T33" t="s">
        <v>84</v>
      </c>
      <c r="U33" t="s">
        <v>378</v>
      </c>
      <c r="V33" t="s">
        <v>8</v>
      </c>
      <c r="W33" t="s">
        <v>86</v>
      </c>
      <c r="X33" t="s">
        <v>359</v>
      </c>
      <c r="Y33" s="28">
        <v>1</v>
      </c>
      <c r="Z33" t="s">
        <v>88</v>
      </c>
      <c r="AA33" s="40">
        <v>75096</v>
      </c>
      <c r="AB33" s="40">
        <v>75096</v>
      </c>
    </row>
    <row r="34" spans="1:28">
      <c r="A34" t="s">
        <v>343</v>
      </c>
      <c r="B34" t="s">
        <v>68</v>
      </c>
      <c r="C34" t="s">
        <v>69</v>
      </c>
      <c r="D34" t="s">
        <v>379</v>
      </c>
      <c r="E34" t="s">
        <v>380</v>
      </c>
      <c r="F34" t="s">
        <v>381</v>
      </c>
      <c r="G34" t="s">
        <v>73</v>
      </c>
      <c r="H34" t="s">
        <v>74</v>
      </c>
      <c r="I34" t="s">
        <v>347</v>
      </c>
      <c r="J34" t="s">
        <v>382</v>
      </c>
      <c r="K34" t="s">
        <v>383</v>
      </c>
      <c r="L34" t="s">
        <v>78</v>
      </c>
      <c r="M34" t="s">
        <v>384</v>
      </c>
      <c r="N34" s="27">
        <v>45931.722916666673</v>
      </c>
      <c r="O34" s="27">
        <v>45932.588541666657</v>
      </c>
      <c r="P34" t="s">
        <v>80</v>
      </c>
      <c r="Q34" t="s">
        <v>81</v>
      </c>
      <c r="R34" t="s">
        <v>82</v>
      </c>
      <c r="S34" t="s">
        <v>385</v>
      </c>
      <c r="T34" t="s">
        <v>84</v>
      </c>
      <c r="U34" t="s">
        <v>386</v>
      </c>
      <c r="V34" t="s">
        <v>8</v>
      </c>
      <c r="W34" t="s">
        <v>86</v>
      </c>
      <c r="X34" t="s">
        <v>387</v>
      </c>
      <c r="Y34" s="28">
        <v>1</v>
      </c>
      <c r="Z34" t="s">
        <v>88</v>
      </c>
      <c r="AA34" s="40">
        <v>75096</v>
      </c>
      <c r="AB34" s="40">
        <v>75096</v>
      </c>
    </row>
    <row r="35" spans="1:28">
      <c r="A35" t="s">
        <v>67</v>
      </c>
      <c r="B35" t="s">
        <v>68</v>
      </c>
      <c r="C35" t="s">
        <v>69</v>
      </c>
      <c r="D35" t="s">
        <v>388</v>
      </c>
      <c r="E35" t="s">
        <v>389</v>
      </c>
      <c r="F35" t="s">
        <v>390</v>
      </c>
      <c r="G35" t="s">
        <v>73</v>
      </c>
      <c r="H35" t="s">
        <v>74</v>
      </c>
      <c r="I35" t="s">
        <v>75</v>
      </c>
      <c r="J35" t="s">
        <v>391</v>
      </c>
      <c r="K35" t="s">
        <v>392</v>
      </c>
      <c r="L35" t="s">
        <v>78</v>
      </c>
      <c r="M35" t="s">
        <v>393</v>
      </c>
      <c r="N35" s="27">
        <v>45931.838194444441</v>
      </c>
      <c r="O35" s="27">
        <v>45945.68582175926</v>
      </c>
      <c r="P35" t="s">
        <v>80</v>
      </c>
      <c r="Q35" t="s">
        <v>81</v>
      </c>
      <c r="R35" t="s">
        <v>82</v>
      </c>
      <c r="S35" t="s">
        <v>394</v>
      </c>
      <c r="T35" t="s">
        <v>84</v>
      </c>
      <c r="U35" t="s">
        <v>395</v>
      </c>
      <c r="V35" t="s">
        <v>15</v>
      </c>
      <c r="W35" t="s">
        <v>86</v>
      </c>
      <c r="X35" t="s">
        <v>87</v>
      </c>
      <c r="Y35" s="28">
        <v>1</v>
      </c>
      <c r="Z35" t="s">
        <v>88</v>
      </c>
      <c r="AA35" s="40">
        <v>504833</v>
      </c>
      <c r="AB35" s="40">
        <v>504833</v>
      </c>
    </row>
    <row r="36" spans="1:28">
      <c r="A36" t="s">
        <v>217</v>
      </c>
      <c r="B36" t="s">
        <v>192</v>
      </c>
      <c r="C36" t="s">
        <v>193</v>
      </c>
      <c r="D36" t="s">
        <v>396</v>
      </c>
      <c r="E36" t="s">
        <v>397</v>
      </c>
      <c r="F36" t="s">
        <v>398</v>
      </c>
      <c r="G36" t="s">
        <v>73</v>
      </c>
      <c r="H36" t="s">
        <v>74</v>
      </c>
      <c r="I36" t="s">
        <v>197</v>
      </c>
      <c r="J36" t="s">
        <v>217</v>
      </c>
      <c r="K36" t="s">
        <v>399</v>
      </c>
      <c r="L36" t="s">
        <v>78</v>
      </c>
      <c r="M36" t="s">
        <v>400</v>
      </c>
      <c r="N36" s="27">
        <v>45931.706250000003</v>
      </c>
      <c r="O36" s="27">
        <v>45932.721655092602</v>
      </c>
      <c r="P36" t="s">
        <v>80</v>
      </c>
      <c r="Q36" t="s">
        <v>81</v>
      </c>
      <c r="R36" t="s">
        <v>82</v>
      </c>
      <c r="S36" t="s">
        <v>401</v>
      </c>
      <c r="T36" t="s">
        <v>84</v>
      </c>
      <c r="U36" t="s">
        <v>402</v>
      </c>
      <c r="V36" t="s">
        <v>8</v>
      </c>
      <c r="W36" t="s">
        <v>86</v>
      </c>
      <c r="X36" t="s">
        <v>403</v>
      </c>
      <c r="Y36" s="28">
        <v>1</v>
      </c>
      <c r="Z36" t="s">
        <v>88</v>
      </c>
      <c r="AA36" s="40">
        <v>75096</v>
      </c>
      <c r="AB36" s="40">
        <v>75096</v>
      </c>
    </row>
    <row r="37" spans="1:28">
      <c r="A37" t="s">
        <v>343</v>
      </c>
      <c r="B37" t="s">
        <v>68</v>
      </c>
      <c r="C37" t="s">
        <v>69</v>
      </c>
      <c r="D37" t="s">
        <v>344</v>
      </c>
      <c r="E37" t="s">
        <v>404</v>
      </c>
      <c r="F37" t="s">
        <v>405</v>
      </c>
      <c r="G37" t="s">
        <v>73</v>
      </c>
      <c r="H37" t="s">
        <v>183</v>
      </c>
      <c r="I37" t="s">
        <v>347</v>
      </c>
      <c r="J37" t="s">
        <v>343</v>
      </c>
      <c r="K37" t="s">
        <v>406</v>
      </c>
      <c r="L37" t="s">
        <v>78</v>
      </c>
      <c r="M37" t="s">
        <v>407</v>
      </c>
      <c r="N37" s="27">
        <v>45931.728472222218</v>
      </c>
      <c r="O37" s="27">
        <v>45932.63208333333</v>
      </c>
      <c r="P37" t="s">
        <v>80</v>
      </c>
      <c r="Q37" t="s">
        <v>187</v>
      </c>
      <c r="R37" t="s">
        <v>82</v>
      </c>
      <c r="S37" t="s">
        <v>408</v>
      </c>
      <c r="T37" t="s">
        <v>84</v>
      </c>
      <c r="U37" t="s">
        <v>409</v>
      </c>
      <c r="V37" t="s">
        <v>8</v>
      </c>
      <c r="W37" t="s">
        <v>86</v>
      </c>
      <c r="X37" t="s">
        <v>352</v>
      </c>
      <c r="Y37" s="28">
        <v>1</v>
      </c>
      <c r="Z37" t="s">
        <v>88</v>
      </c>
      <c r="AA37" s="40">
        <v>75096</v>
      </c>
      <c r="AB37" s="40">
        <v>75096</v>
      </c>
    </row>
    <row r="38" spans="1:28">
      <c r="A38" t="s">
        <v>277</v>
      </c>
      <c r="B38" t="s">
        <v>151</v>
      </c>
      <c r="C38" t="s">
        <v>152</v>
      </c>
      <c r="D38" t="s">
        <v>325</v>
      </c>
      <c r="E38" t="s">
        <v>410</v>
      </c>
      <c r="F38" t="s">
        <v>411</v>
      </c>
      <c r="G38" t="s">
        <v>73</v>
      </c>
      <c r="H38" t="s">
        <v>74</v>
      </c>
      <c r="I38" t="s">
        <v>328</v>
      </c>
      <c r="J38" t="s">
        <v>277</v>
      </c>
      <c r="K38" t="s">
        <v>412</v>
      </c>
      <c r="L38" t="s">
        <v>78</v>
      </c>
      <c r="M38" t="s">
        <v>413</v>
      </c>
      <c r="N38" s="27">
        <v>45931.703472222223</v>
      </c>
      <c r="O38" s="27">
        <v>45932.455520833333</v>
      </c>
      <c r="P38" t="s">
        <v>80</v>
      </c>
      <c r="Q38" t="s">
        <v>81</v>
      </c>
      <c r="R38" t="s">
        <v>82</v>
      </c>
      <c r="S38" t="s">
        <v>414</v>
      </c>
      <c r="T38" t="s">
        <v>84</v>
      </c>
      <c r="U38" t="s">
        <v>415</v>
      </c>
      <c r="V38" t="s">
        <v>8</v>
      </c>
      <c r="W38" t="s">
        <v>86</v>
      </c>
      <c r="X38" t="s">
        <v>416</v>
      </c>
      <c r="Y38" s="28">
        <v>1</v>
      </c>
      <c r="Z38" t="s">
        <v>88</v>
      </c>
      <c r="AA38" s="40">
        <v>75096</v>
      </c>
      <c r="AB38" s="40">
        <v>75096</v>
      </c>
    </row>
    <row r="39" spans="1:28">
      <c r="A39" t="s">
        <v>191</v>
      </c>
      <c r="B39" t="s">
        <v>192</v>
      </c>
      <c r="C39" t="s">
        <v>193</v>
      </c>
      <c r="D39" t="s">
        <v>194</v>
      </c>
      <c r="E39" t="s">
        <v>417</v>
      </c>
      <c r="F39" t="s">
        <v>418</v>
      </c>
      <c r="G39" t="s">
        <v>73</v>
      </c>
      <c r="H39" t="s">
        <v>74</v>
      </c>
      <c r="I39" t="s">
        <v>197</v>
      </c>
      <c r="J39" t="s">
        <v>191</v>
      </c>
      <c r="K39" t="s">
        <v>419</v>
      </c>
      <c r="L39" t="s">
        <v>78</v>
      </c>
      <c r="M39" t="s">
        <v>420</v>
      </c>
      <c r="N39" s="27">
        <v>45936.676388888889</v>
      </c>
      <c r="O39" s="27">
        <v>45938.517361111109</v>
      </c>
      <c r="P39" t="s">
        <v>80</v>
      </c>
      <c r="Q39" t="s">
        <v>187</v>
      </c>
      <c r="R39" t="s">
        <v>82</v>
      </c>
      <c r="S39" t="s">
        <v>421</v>
      </c>
      <c r="T39" t="s">
        <v>84</v>
      </c>
      <c r="U39" t="s">
        <v>422</v>
      </c>
      <c r="V39" t="s">
        <v>8</v>
      </c>
      <c r="W39" t="s">
        <v>86</v>
      </c>
      <c r="X39" t="s">
        <v>423</v>
      </c>
      <c r="Y39" s="28">
        <v>1</v>
      </c>
      <c r="Z39" t="s">
        <v>88</v>
      </c>
      <c r="AA39" s="40">
        <v>75096</v>
      </c>
      <c r="AB39" s="40">
        <v>75096</v>
      </c>
    </row>
    <row r="40" spans="1:28">
      <c r="A40" t="s">
        <v>191</v>
      </c>
      <c r="B40" t="s">
        <v>192</v>
      </c>
      <c r="C40" t="s">
        <v>193</v>
      </c>
      <c r="D40" t="s">
        <v>194</v>
      </c>
      <c r="E40" t="s">
        <v>424</v>
      </c>
      <c r="F40" t="s">
        <v>425</v>
      </c>
      <c r="G40" t="s">
        <v>73</v>
      </c>
      <c r="H40" t="s">
        <v>74</v>
      </c>
      <c r="I40" t="s">
        <v>197</v>
      </c>
      <c r="J40" t="s">
        <v>191</v>
      </c>
      <c r="K40" t="s">
        <v>426</v>
      </c>
      <c r="L40" t="s">
        <v>78</v>
      </c>
      <c r="M40" t="s">
        <v>427</v>
      </c>
      <c r="N40" s="27">
        <v>45936.676388888889</v>
      </c>
      <c r="O40" s="27">
        <v>45938.675000000003</v>
      </c>
      <c r="P40" t="s">
        <v>80</v>
      </c>
      <c r="Q40" t="s">
        <v>187</v>
      </c>
      <c r="R40" t="s">
        <v>82</v>
      </c>
      <c r="S40" t="s">
        <v>428</v>
      </c>
      <c r="T40" t="s">
        <v>84</v>
      </c>
      <c r="U40" t="s">
        <v>429</v>
      </c>
      <c r="V40" t="s">
        <v>8</v>
      </c>
      <c r="W40" t="s">
        <v>86</v>
      </c>
      <c r="X40" t="s">
        <v>236</v>
      </c>
      <c r="Y40" s="28">
        <v>1</v>
      </c>
      <c r="Z40" t="s">
        <v>88</v>
      </c>
      <c r="AA40" s="40">
        <v>75096</v>
      </c>
      <c r="AB40" s="40">
        <v>75096</v>
      </c>
    </row>
    <row r="41" spans="1:28">
      <c r="A41" t="s">
        <v>191</v>
      </c>
      <c r="B41" t="s">
        <v>192</v>
      </c>
      <c r="C41" t="s">
        <v>193</v>
      </c>
      <c r="D41" t="s">
        <v>194</v>
      </c>
      <c r="E41" t="s">
        <v>430</v>
      </c>
      <c r="F41" t="s">
        <v>431</v>
      </c>
      <c r="G41" t="s">
        <v>73</v>
      </c>
      <c r="H41" t="s">
        <v>74</v>
      </c>
      <c r="I41" t="s">
        <v>197</v>
      </c>
      <c r="J41" t="s">
        <v>191</v>
      </c>
      <c r="K41" t="s">
        <v>432</v>
      </c>
      <c r="L41" t="s">
        <v>78</v>
      </c>
      <c r="M41" t="s">
        <v>433</v>
      </c>
      <c r="N41" s="27">
        <v>45936.676388888889</v>
      </c>
      <c r="O41" s="27">
        <v>45938.65347222222</v>
      </c>
      <c r="P41" t="s">
        <v>80</v>
      </c>
      <c r="Q41" t="s">
        <v>187</v>
      </c>
      <c r="R41" t="s">
        <v>82</v>
      </c>
      <c r="S41" t="s">
        <v>434</v>
      </c>
      <c r="T41" t="s">
        <v>84</v>
      </c>
      <c r="U41" t="s">
        <v>435</v>
      </c>
      <c r="V41" t="s">
        <v>8</v>
      </c>
      <c r="W41" t="s">
        <v>86</v>
      </c>
      <c r="X41" t="s">
        <v>423</v>
      </c>
      <c r="Y41" s="28">
        <v>1</v>
      </c>
      <c r="Z41" t="s">
        <v>88</v>
      </c>
      <c r="AA41" s="40">
        <v>75096</v>
      </c>
      <c r="AB41" s="40">
        <v>75096</v>
      </c>
    </row>
    <row r="42" spans="1:28">
      <c r="A42" t="s">
        <v>191</v>
      </c>
      <c r="B42" t="s">
        <v>192</v>
      </c>
      <c r="C42" t="s">
        <v>193</v>
      </c>
      <c r="D42" t="s">
        <v>208</v>
      </c>
      <c r="E42" t="s">
        <v>436</v>
      </c>
      <c r="F42" t="s">
        <v>437</v>
      </c>
      <c r="G42" t="s">
        <v>73</v>
      </c>
      <c r="H42" t="s">
        <v>74</v>
      </c>
      <c r="I42" t="s">
        <v>197</v>
      </c>
      <c r="J42" t="s">
        <v>211</v>
      </c>
      <c r="K42" t="s">
        <v>438</v>
      </c>
      <c r="L42" t="s">
        <v>78</v>
      </c>
      <c r="M42" t="s">
        <v>439</v>
      </c>
      <c r="N42" s="27">
        <v>45936.676388888889</v>
      </c>
      <c r="O42" s="27">
        <v>45938.550694444442</v>
      </c>
      <c r="P42" t="s">
        <v>80</v>
      </c>
      <c r="Q42" t="s">
        <v>187</v>
      </c>
      <c r="R42" t="s">
        <v>82</v>
      </c>
      <c r="S42" t="s">
        <v>440</v>
      </c>
      <c r="T42" t="s">
        <v>84</v>
      </c>
      <c r="U42" t="s">
        <v>441</v>
      </c>
      <c r="V42" t="s">
        <v>8</v>
      </c>
      <c r="W42" t="s">
        <v>86</v>
      </c>
      <c r="X42" t="s">
        <v>236</v>
      </c>
      <c r="Y42" s="28">
        <v>1</v>
      </c>
      <c r="Z42" t="s">
        <v>88</v>
      </c>
      <c r="AA42" s="40">
        <v>75096</v>
      </c>
      <c r="AB42" s="40">
        <v>75096</v>
      </c>
    </row>
    <row r="43" spans="1:28">
      <c r="A43" t="s">
        <v>442</v>
      </c>
      <c r="B43" t="s">
        <v>113</v>
      </c>
      <c r="C43" t="s">
        <v>114</v>
      </c>
      <c r="D43" t="s">
        <v>443</v>
      </c>
      <c r="E43" t="s">
        <v>444</v>
      </c>
      <c r="F43" t="s">
        <v>445</v>
      </c>
      <c r="G43" t="s">
        <v>73</v>
      </c>
      <c r="H43" t="s">
        <v>74</v>
      </c>
      <c r="I43" t="s">
        <v>446</v>
      </c>
      <c r="J43" t="s">
        <v>442</v>
      </c>
      <c r="K43" t="s">
        <v>447</v>
      </c>
      <c r="L43" t="s">
        <v>78</v>
      </c>
      <c r="M43" t="s">
        <v>448</v>
      </c>
      <c r="N43" s="27">
        <v>45936.588888888888</v>
      </c>
      <c r="O43" s="27">
        <v>45937.533333333333</v>
      </c>
      <c r="P43" t="s">
        <v>80</v>
      </c>
      <c r="Q43" t="s">
        <v>187</v>
      </c>
      <c r="R43" t="s">
        <v>82</v>
      </c>
      <c r="S43" t="s">
        <v>449</v>
      </c>
      <c r="T43" t="s">
        <v>84</v>
      </c>
      <c r="U43" t="s">
        <v>450</v>
      </c>
      <c r="V43" t="s">
        <v>8</v>
      </c>
      <c r="W43" t="s">
        <v>86</v>
      </c>
      <c r="X43" t="s">
        <v>451</v>
      </c>
      <c r="Y43" s="28">
        <v>1</v>
      </c>
      <c r="Z43" t="s">
        <v>88</v>
      </c>
      <c r="AA43" s="40">
        <v>75096</v>
      </c>
      <c r="AB43" s="40">
        <v>75096</v>
      </c>
    </row>
    <row r="44" spans="1:28">
      <c r="A44" t="s">
        <v>442</v>
      </c>
      <c r="B44" t="s">
        <v>113</v>
      </c>
      <c r="C44" t="s">
        <v>114</v>
      </c>
      <c r="D44" t="s">
        <v>452</v>
      </c>
      <c r="E44" t="s">
        <v>453</v>
      </c>
      <c r="F44" t="s">
        <v>454</v>
      </c>
      <c r="G44" t="s">
        <v>73</v>
      </c>
      <c r="H44" t="s">
        <v>74</v>
      </c>
      <c r="I44" t="s">
        <v>446</v>
      </c>
      <c r="J44" t="s">
        <v>455</v>
      </c>
      <c r="K44" t="s">
        <v>456</v>
      </c>
      <c r="L44" t="s">
        <v>78</v>
      </c>
      <c r="M44" t="s">
        <v>457</v>
      </c>
      <c r="N44" s="27">
        <v>45936.588888888888</v>
      </c>
      <c r="O44" s="27">
        <v>45937.656944444447</v>
      </c>
      <c r="P44" t="s">
        <v>80</v>
      </c>
      <c r="Q44" t="s">
        <v>187</v>
      </c>
      <c r="R44" t="s">
        <v>82</v>
      </c>
      <c r="S44" t="s">
        <v>449</v>
      </c>
      <c r="T44" t="s">
        <v>84</v>
      </c>
      <c r="U44" t="s">
        <v>458</v>
      </c>
      <c r="V44" t="s">
        <v>8</v>
      </c>
      <c r="W44" t="s">
        <v>86</v>
      </c>
      <c r="X44" t="s">
        <v>451</v>
      </c>
      <c r="Y44" s="28">
        <v>1</v>
      </c>
      <c r="Z44" t="s">
        <v>88</v>
      </c>
      <c r="AA44" s="40">
        <v>75096</v>
      </c>
      <c r="AB44" s="40">
        <v>75096</v>
      </c>
    </row>
    <row r="45" spans="1:28">
      <c r="A45" t="s">
        <v>459</v>
      </c>
      <c r="B45" t="s">
        <v>460</v>
      </c>
      <c r="C45" t="s">
        <v>461</v>
      </c>
      <c r="D45" t="s">
        <v>462</v>
      </c>
      <c r="E45" t="s">
        <v>463</v>
      </c>
      <c r="F45" t="s">
        <v>464</v>
      </c>
      <c r="G45" t="s">
        <v>73</v>
      </c>
      <c r="H45" t="s">
        <v>74</v>
      </c>
      <c r="I45" t="s">
        <v>460</v>
      </c>
      <c r="J45" t="s">
        <v>465</v>
      </c>
      <c r="K45" t="s">
        <v>466</v>
      </c>
      <c r="L45" t="s">
        <v>78</v>
      </c>
      <c r="M45" t="s">
        <v>467</v>
      </c>
      <c r="N45" s="27">
        <v>45936.86041666667</v>
      </c>
      <c r="O45" s="27">
        <v>45938.584027777782</v>
      </c>
      <c r="P45" t="s">
        <v>80</v>
      </c>
      <c r="Q45" t="s">
        <v>187</v>
      </c>
      <c r="R45" t="s">
        <v>82</v>
      </c>
      <c r="S45" t="s">
        <v>468</v>
      </c>
      <c r="T45" t="s">
        <v>84</v>
      </c>
      <c r="U45" t="s">
        <v>469</v>
      </c>
      <c r="V45" t="s">
        <v>11</v>
      </c>
      <c r="W45" t="s">
        <v>86</v>
      </c>
      <c r="X45" t="s">
        <v>470</v>
      </c>
      <c r="Y45" s="28">
        <v>1</v>
      </c>
      <c r="Z45" t="s">
        <v>88</v>
      </c>
      <c r="AA45" s="40">
        <v>163814</v>
      </c>
      <c r="AB45" s="40">
        <v>163814</v>
      </c>
    </row>
    <row r="46" spans="1:28">
      <c r="A46" t="s">
        <v>118</v>
      </c>
      <c r="B46" t="s">
        <v>119</v>
      </c>
      <c r="C46" t="s">
        <v>120</v>
      </c>
      <c r="D46" t="s">
        <v>306</v>
      </c>
      <c r="E46" t="s">
        <v>471</v>
      </c>
      <c r="F46" t="s">
        <v>472</v>
      </c>
      <c r="G46" t="s">
        <v>73</v>
      </c>
      <c r="H46" t="s">
        <v>74</v>
      </c>
      <c r="I46" t="s">
        <v>309</v>
      </c>
      <c r="J46" t="s">
        <v>118</v>
      </c>
      <c r="K46" t="s">
        <v>473</v>
      </c>
      <c r="L46" t="s">
        <v>78</v>
      </c>
      <c r="M46" t="s">
        <v>474</v>
      </c>
      <c r="N46" s="27">
        <v>45936.677083333343</v>
      </c>
      <c r="O46" s="27">
        <v>45938.523611111108</v>
      </c>
      <c r="P46" t="s">
        <v>80</v>
      </c>
      <c r="Q46" t="s">
        <v>187</v>
      </c>
      <c r="R46" t="s">
        <v>82</v>
      </c>
      <c r="S46" t="s">
        <v>475</v>
      </c>
      <c r="T46" t="s">
        <v>84</v>
      </c>
      <c r="U46" t="s">
        <v>476</v>
      </c>
      <c r="V46" t="s">
        <v>8</v>
      </c>
      <c r="W46" t="s">
        <v>86</v>
      </c>
      <c r="X46" t="s">
        <v>477</v>
      </c>
      <c r="Y46" s="28">
        <v>1</v>
      </c>
      <c r="Z46" t="s">
        <v>88</v>
      </c>
      <c r="AA46" s="40">
        <v>75096</v>
      </c>
      <c r="AB46" s="40">
        <v>75096</v>
      </c>
    </row>
    <row r="47" spans="1:28">
      <c r="A47" t="s">
        <v>118</v>
      </c>
      <c r="B47" t="s">
        <v>119</v>
      </c>
      <c r="C47" t="s">
        <v>120</v>
      </c>
      <c r="D47" t="s">
        <v>306</v>
      </c>
      <c r="E47" t="s">
        <v>478</v>
      </c>
      <c r="F47" t="s">
        <v>479</v>
      </c>
      <c r="G47" t="s">
        <v>73</v>
      </c>
      <c r="H47" t="s">
        <v>74</v>
      </c>
      <c r="I47" t="s">
        <v>309</v>
      </c>
      <c r="J47" t="s">
        <v>118</v>
      </c>
      <c r="K47" t="s">
        <v>480</v>
      </c>
      <c r="L47" t="s">
        <v>78</v>
      </c>
      <c r="M47" t="s">
        <v>481</v>
      </c>
      <c r="N47" s="27">
        <v>45936.677083333343</v>
      </c>
      <c r="O47" s="27">
        <v>45938.290277777778</v>
      </c>
      <c r="P47" t="s">
        <v>80</v>
      </c>
      <c r="Q47" t="s">
        <v>187</v>
      </c>
      <c r="R47" t="s">
        <v>82</v>
      </c>
      <c r="S47" t="s">
        <v>482</v>
      </c>
      <c r="T47" t="s">
        <v>84</v>
      </c>
      <c r="U47" t="s">
        <v>483</v>
      </c>
      <c r="V47" t="s">
        <v>8</v>
      </c>
      <c r="W47" t="s">
        <v>86</v>
      </c>
      <c r="X47" t="s">
        <v>477</v>
      </c>
      <c r="Y47" s="28">
        <v>1</v>
      </c>
      <c r="Z47" t="s">
        <v>88</v>
      </c>
      <c r="AA47" s="40">
        <v>75096</v>
      </c>
      <c r="AB47" s="40">
        <v>75096</v>
      </c>
    </row>
    <row r="48" spans="1:28">
      <c r="A48" t="s">
        <v>67</v>
      </c>
      <c r="B48" t="s">
        <v>68</v>
      </c>
      <c r="C48" t="s">
        <v>69</v>
      </c>
      <c r="D48" t="s">
        <v>484</v>
      </c>
      <c r="E48" t="s">
        <v>485</v>
      </c>
      <c r="F48" t="s">
        <v>486</v>
      </c>
      <c r="G48" t="s">
        <v>73</v>
      </c>
      <c r="H48" t="s">
        <v>74</v>
      </c>
      <c r="I48" t="s">
        <v>143</v>
      </c>
      <c r="J48" t="s">
        <v>67</v>
      </c>
      <c r="K48" t="s">
        <v>487</v>
      </c>
      <c r="L48" t="s">
        <v>78</v>
      </c>
      <c r="M48" t="s">
        <v>488</v>
      </c>
      <c r="N48" s="27">
        <v>45936.746527777781</v>
      </c>
      <c r="O48" s="27">
        <v>45938.531944444447</v>
      </c>
      <c r="P48" t="s">
        <v>80</v>
      </c>
      <c r="Q48" t="s">
        <v>187</v>
      </c>
      <c r="R48" t="s">
        <v>82</v>
      </c>
      <c r="S48" t="s">
        <v>489</v>
      </c>
      <c r="T48" t="s">
        <v>84</v>
      </c>
      <c r="U48" t="s">
        <v>490</v>
      </c>
      <c r="V48" t="s">
        <v>8</v>
      </c>
      <c r="W48" t="s">
        <v>86</v>
      </c>
      <c r="X48" t="s">
        <v>87</v>
      </c>
      <c r="Y48" s="28">
        <v>1</v>
      </c>
      <c r="Z48" t="s">
        <v>88</v>
      </c>
      <c r="AA48" s="40">
        <v>75096</v>
      </c>
      <c r="AB48" s="40">
        <v>75096</v>
      </c>
    </row>
    <row r="49" spans="1:28">
      <c r="A49" t="s">
        <v>343</v>
      </c>
      <c r="B49" t="s">
        <v>68</v>
      </c>
      <c r="C49" t="s">
        <v>69</v>
      </c>
      <c r="D49" t="s">
        <v>344</v>
      </c>
      <c r="E49" t="s">
        <v>491</v>
      </c>
      <c r="F49" t="s">
        <v>492</v>
      </c>
      <c r="G49" t="s">
        <v>73</v>
      </c>
      <c r="H49" t="s">
        <v>74</v>
      </c>
      <c r="I49" t="s">
        <v>347</v>
      </c>
      <c r="J49" t="s">
        <v>343</v>
      </c>
      <c r="K49" t="s">
        <v>493</v>
      </c>
      <c r="L49" t="s">
        <v>78</v>
      </c>
      <c r="M49" t="s">
        <v>494</v>
      </c>
      <c r="N49" s="27">
        <v>45936.759722222218</v>
      </c>
      <c r="O49" s="27">
        <v>45937.60833333333</v>
      </c>
      <c r="P49" t="s">
        <v>80</v>
      </c>
      <c r="Q49" t="s">
        <v>187</v>
      </c>
      <c r="R49" t="s">
        <v>82</v>
      </c>
      <c r="S49" t="s">
        <v>495</v>
      </c>
      <c r="T49" t="s">
        <v>84</v>
      </c>
      <c r="U49" t="s">
        <v>496</v>
      </c>
      <c r="V49" t="s">
        <v>8</v>
      </c>
      <c r="W49" t="s">
        <v>86</v>
      </c>
      <c r="X49" t="s">
        <v>366</v>
      </c>
      <c r="Y49" s="28">
        <v>1</v>
      </c>
      <c r="Z49" t="s">
        <v>88</v>
      </c>
      <c r="AA49" s="40">
        <v>75096</v>
      </c>
      <c r="AB49" s="40">
        <v>75096</v>
      </c>
    </row>
    <row r="50" spans="1:28">
      <c r="A50" t="s">
        <v>343</v>
      </c>
      <c r="B50" t="s">
        <v>68</v>
      </c>
      <c r="C50" t="s">
        <v>69</v>
      </c>
      <c r="D50" t="s">
        <v>344</v>
      </c>
      <c r="E50" t="s">
        <v>497</v>
      </c>
      <c r="F50" t="s">
        <v>498</v>
      </c>
      <c r="G50" t="s">
        <v>73</v>
      </c>
      <c r="H50" t="s">
        <v>74</v>
      </c>
      <c r="I50" t="s">
        <v>347</v>
      </c>
      <c r="J50" t="s">
        <v>343</v>
      </c>
      <c r="K50" t="s">
        <v>499</v>
      </c>
      <c r="L50" t="s">
        <v>78</v>
      </c>
      <c r="M50" t="s">
        <v>500</v>
      </c>
      <c r="N50" s="27">
        <v>45936.727777777778</v>
      </c>
      <c r="O50" s="27">
        <v>45937.541666666657</v>
      </c>
      <c r="P50" t="s">
        <v>80</v>
      </c>
      <c r="Q50" t="s">
        <v>187</v>
      </c>
      <c r="R50" t="s">
        <v>82</v>
      </c>
      <c r="S50" t="s">
        <v>501</v>
      </c>
      <c r="T50" t="s">
        <v>84</v>
      </c>
      <c r="U50" t="s">
        <v>502</v>
      </c>
      <c r="V50" t="s">
        <v>8</v>
      </c>
      <c r="W50" t="s">
        <v>86</v>
      </c>
      <c r="X50" t="s">
        <v>352</v>
      </c>
      <c r="Y50" s="28">
        <v>1</v>
      </c>
      <c r="Z50" t="s">
        <v>88</v>
      </c>
      <c r="AA50" s="40">
        <v>75096</v>
      </c>
      <c r="AB50" s="40">
        <v>75096</v>
      </c>
    </row>
    <row r="51" spans="1:28">
      <c r="A51" t="s">
        <v>343</v>
      </c>
      <c r="B51" t="s">
        <v>68</v>
      </c>
      <c r="C51" t="s">
        <v>69</v>
      </c>
      <c r="D51" t="s">
        <v>503</v>
      </c>
      <c r="E51" t="s">
        <v>504</v>
      </c>
      <c r="F51" t="s">
        <v>505</v>
      </c>
      <c r="G51" t="s">
        <v>73</v>
      </c>
      <c r="H51" t="s">
        <v>74</v>
      </c>
      <c r="I51" t="s">
        <v>347</v>
      </c>
      <c r="J51" t="s">
        <v>506</v>
      </c>
      <c r="K51" t="s">
        <v>507</v>
      </c>
      <c r="L51" t="s">
        <v>78</v>
      </c>
      <c r="M51" t="s">
        <v>508</v>
      </c>
      <c r="N51" s="27">
        <v>45936.763194444437</v>
      </c>
      <c r="O51" s="27">
        <v>45939.277777777781</v>
      </c>
      <c r="P51" t="s">
        <v>80</v>
      </c>
      <c r="Q51" t="s">
        <v>187</v>
      </c>
      <c r="R51" t="s">
        <v>82</v>
      </c>
      <c r="S51" t="s">
        <v>509</v>
      </c>
      <c r="T51" t="s">
        <v>84</v>
      </c>
      <c r="U51" t="s">
        <v>510</v>
      </c>
      <c r="V51" t="s">
        <v>11</v>
      </c>
      <c r="W51" t="s">
        <v>86</v>
      </c>
      <c r="X51" t="s">
        <v>511</v>
      </c>
      <c r="Y51" s="28">
        <v>1</v>
      </c>
      <c r="Z51" t="s">
        <v>88</v>
      </c>
      <c r="AA51" s="40">
        <v>163814</v>
      </c>
      <c r="AB51" s="40">
        <v>163814</v>
      </c>
    </row>
    <row r="52" spans="1:28">
      <c r="A52" t="s">
        <v>459</v>
      </c>
      <c r="B52" t="s">
        <v>460</v>
      </c>
      <c r="C52" t="s">
        <v>461</v>
      </c>
      <c r="D52" t="s">
        <v>512</v>
      </c>
      <c r="E52" t="s">
        <v>513</v>
      </c>
      <c r="F52" t="s">
        <v>514</v>
      </c>
      <c r="G52" t="s">
        <v>73</v>
      </c>
      <c r="H52" t="s">
        <v>74</v>
      </c>
      <c r="I52" t="s">
        <v>460</v>
      </c>
      <c r="J52" t="s">
        <v>459</v>
      </c>
      <c r="K52" t="s">
        <v>515</v>
      </c>
      <c r="L52" t="s">
        <v>78</v>
      </c>
      <c r="M52" t="s">
        <v>516</v>
      </c>
      <c r="N52" s="27">
        <v>45936.878472222219</v>
      </c>
      <c r="O52" s="27">
        <v>45938.740972222222</v>
      </c>
      <c r="P52" t="s">
        <v>80</v>
      </c>
      <c r="Q52" t="s">
        <v>187</v>
      </c>
      <c r="R52" t="s">
        <v>82</v>
      </c>
      <c r="S52" t="s">
        <v>517</v>
      </c>
      <c r="T52" t="s">
        <v>84</v>
      </c>
      <c r="U52" t="s">
        <v>518</v>
      </c>
      <c r="V52" t="s">
        <v>8</v>
      </c>
      <c r="W52" t="s">
        <v>86</v>
      </c>
      <c r="X52" t="s">
        <v>519</v>
      </c>
      <c r="Y52" s="28">
        <v>1</v>
      </c>
      <c r="Z52" t="s">
        <v>88</v>
      </c>
      <c r="AA52" s="40">
        <v>75096</v>
      </c>
      <c r="AB52" s="40">
        <v>75096</v>
      </c>
    </row>
    <row r="53" spans="1:28">
      <c r="A53" t="s">
        <v>459</v>
      </c>
      <c r="B53" t="s">
        <v>460</v>
      </c>
      <c r="C53" t="s">
        <v>461</v>
      </c>
      <c r="D53" t="s">
        <v>512</v>
      </c>
      <c r="E53" t="s">
        <v>520</v>
      </c>
      <c r="F53" t="s">
        <v>521</v>
      </c>
      <c r="G53" t="s">
        <v>73</v>
      </c>
      <c r="H53" t="s">
        <v>74</v>
      </c>
      <c r="I53" t="s">
        <v>460</v>
      </c>
      <c r="J53" t="s">
        <v>459</v>
      </c>
      <c r="K53" t="s">
        <v>522</v>
      </c>
      <c r="L53" t="s">
        <v>78</v>
      </c>
      <c r="M53" t="s">
        <v>523</v>
      </c>
      <c r="N53" s="27">
        <v>45936.878472222219</v>
      </c>
      <c r="O53" s="27">
        <v>45938.67083333333</v>
      </c>
      <c r="P53" t="s">
        <v>80</v>
      </c>
      <c r="Q53" t="s">
        <v>187</v>
      </c>
      <c r="R53" t="s">
        <v>82</v>
      </c>
      <c r="S53" t="s">
        <v>524</v>
      </c>
      <c r="T53" t="s">
        <v>84</v>
      </c>
      <c r="U53" t="s">
        <v>525</v>
      </c>
      <c r="V53" t="s">
        <v>8</v>
      </c>
      <c r="W53" t="s">
        <v>86</v>
      </c>
      <c r="X53" t="s">
        <v>526</v>
      </c>
      <c r="Y53" s="28">
        <v>1</v>
      </c>
      <c r="Z53" t="s">
        <v>88</v>
      </c>
      <c r="AA53" s="40">
        <v>75096</v>
      </c>
      <c r="AB53" s="40">
        <v>75096</v>
      </c>
    </row>
    <row r="54" spans="1:28">
      <c r="A54" t="s">
        <v>459</v>
      </c>
      <c r="B54" t="s">
        <v>460</v>
      </c>
      <c r="C54" t="s">
        <v>461</v>
      </c>
      <c r="D54" t="s">
        <v>512</v>
      </c>
      <c r="E54" t="s">
        <v>527</v>
      </c>
      <c r="F54" t="s">
        <v>528</v>
      </c>
      <c r="G54" t="s">
        <v>73</v>
      </c>
      <c r="H54" t="s">
        <v>74</v>
      </c>
      <c r="I54" t="s">
        <v>460</v>
      </c>
      <c r="J54" t="s">
        <v>459</v>
      </c>
      <c r="K54" t="s">
        <v>529</v>
      </c>
      <c r="L54" t="s">
        <v>78</v>
      </c>
      <c r="M54" t="s">
        <v>530</v>
      </c>
      <c r="N54" s="27">
        <v>45936.878472222219</v>
      </c>
      <c r="O54" s="27">
        <v>45938.537499999999</v>
      </c>
      <c r="P54" t="s">
        <v>80</v>
      </c>
      <c r="Q54" t="s">
        <v>187</v>
      </c>
      <c r="R54" t="s">
        <v>82</v>
      </c>
      <c r="S54" t="s">
        <v>531</v>
      </c>
      <c r="T54" t="s">
        <v>84</v>
      </c>
      <c r="U54" t="s">
        <v>532</v>
      </c>
      <c r="V54" t="s">
        <v>8</v>
      </c>
      <c r="W54" t="s">
        <v>86</v>
      </c>
      <c r="X54" t="s">
        <v>526</v>
      </c>
      <c r="Y54" s="28">
        <v>1</v>
      </c>
      <c r="Z54" t="s">
        <v>88</v>
      </c>
      <c r="AA54" s="40">
        <v>75096</v>
      </c>
      <c r="AB54" s="40">
        <v>75096</v>
      </c>
    </row>
    <row r="55" spans="1:28">
      <c r="A55" t="s">
        <v>459</v>
      </c>
      <c r="B55" t="s">
        <v>460</v>
      </c>
      <c r="C55" t="s">
        <v>461</v>
      </c>
      <c r="D55" t="s">
        <v>512</v>
      </c>
      <c r="E55" t="s">
        <v>533</v>
      </c>
      <c r="F55" t="s">
        <v>534</v>
      </c>
      <c r="G55" t="s">
        <v>73</v>
      </c>
      <c r="H55" t="s">
        <v>74</v>
      </c>
      <c r="I55" t="s">
        <v>460</v>
      </c>
      <c r="J55" t="s">
        <v>459</v>
      </c>
      <c r="K55" t="s">
        <v>535</v>
      </c>
      <c r="L55" t="s">
        <v>78</v>
      </c>
      <c r="M55" t="s">
        <v>536</v>
      </c>
      <c r="N55" s="27">
        <v>45936.71875</v>
      </c>
      <c r="O55" s="27">
        <v>45937.666666666657</v>
      </c>
      <c r="P55" t="s">
        <v>80</v>
      </c>
      <c r="Q55" t="s">
        <v>187</v>
      </c>
      <c r="R55" t="s">
        <v>82</v>
      </c>
      <c r="S55" t="s">
        <v>537</v>
      </c>
      <c r="T55" t="s">
        <v>84</v>
      </c>
      <c r="U55" t="s">
        <v>538</v>
      </c>
      <c r="V55" t="s">
        <v>8</v>
      </c>
      <c r="W55" t="s">
        <v>86</v>
      </c>
      <c r="X55" t="s">
        <v>539</v>
      </c>
      <c r="Y55" s="28">
        <v>1</v>
      </c>
      <c r="Z55" t="s">
        <v>88</v>
      </c>
      <c r="AA55" s="40">
        <v>75096</v>
      </c>
      <c r="AB55" s="40">
        <v>75096</v>
      </c>
    </row>
    <row r="56" spans="1:28">
      <c r="A56" t="s">
        <v>459</v>
      </c>
      <c r="B56" t="s">
        <v>460</v>
      </c>
      <c r="C56" t="s">
        <v>461</v>
      </c>
      <c r="D56" t="s">
        <v>512</v>
      </c>
      <c r="E56" t="s">
        <v>540</v>
      </c>
      <c r="F56" t="s">
        <v>541</v>
      </c>
      <c r="G56" t="s">
        <v>73</v>
      </c>
      <c r="H56" t="s">
        <v>74</v>
      </c>
      <c r="I56" t="s">
        <v>460</v>
      </c>
      <c r="J56" t="s">
        <v>459</v>
      </c>
      <c r="K56" t="s">
        <v>542</v>
      </c>
      <c r="L56" t="s">
        <v>78</v>
      </c>
      <c r="M56" t="s">
        <v>543</v>
      </c>
      <c r="N56" s="27">
        <v>45936.71875</v>
      </c>
      <c r="O56" s="27">
        <v>45937.649305555547</v>
      </c>
      <c r="P56" t="s">
        <v>80</v>
      </c>
      <c r="Q56" t="s">
        <v>187</v>
      </c>
      <c r="R56" t="s">
        <v>82</v>
      </c>
      <c r="S56" t="s">
        <v>544</v>
      </c>
      <c r="T56" t="s">
        <v>84</v>
      </c>
      <c r="U56" t="s">
        <v>545</v>
      </c>
      <c r="V56" t="s">
        <v>8</v>
      </c>
      <c r="W56" t="s">
        <v>86</v>
      </c>
      <c r="X56" t="s">
        <v>546</v>
      </c>
      <c r="Y56" s="28">
        <v>1</v>
      </c>
      <c r="Z56" t="s">
        <v>88</v>
      </c>
      <c r="AA56" s="40">
        <v>75096</v>
      </c>
      <c r="AB56" s="40">
        <v>75096</v>
      </c>
    </row>
    <row r="57" spans="1:28">
      <c r="A57" t="s">
        <v>191</v>
      </c>
      <c r="B57" t="s">
        <v>192</v>
      </c>
      <c r="C57" t="s">
        <v>193</v>
      </c>
      <c r="D57" t="s">
        <v>547</v>
      </c>
      <c r="E57" t="s">
        <v>548</v>
      </c>
      <c r="F57" t="s">
        <v>549</v>
      </c>
      <c r="G57" t="s">
        <v>73</v>
      </c>
      <c r="H57" t="s">
        <v>183</v>
      </c>
      <c r="I57" t="s">
        <v>197</v>
      </c>
      <c r="J57" t="s">
        <v>550</v>
      </c>
      <c r="K57" t="s">
        <v>551</v>
      </c>
      <c r="L57" t="s">
        <v>78</v>
      </c>
      <c r="M57" t="s">
        <v>552</v>
      </c>
      <c r="N57" s="27">
        <v>45936.354166666657</v>
      </c>
      <c r="O57" s="27">
        <v>45937.579861111109</v>
      </c>
      <c r="P57" t="s">
        <v>80</v>
      </c>
      <c r="Q57" t="s">
        <v>81</v>
      </c>
      <c r="R57" t="s">
        <v>82</v>
      </c>
      <c r="S57" t="s">
        <v>553</v>
      </c>
      <c r="T57" t="s">
        <v>84</v>
      </c>
      <c r="U57" t="s">
        <v>554</v>
      </c>
      <c r="V57" t="s">
        <v>11</v>
      </c>
      <c r="W57" t="s">
        <v>86</v>
      </c>
      <c r="X57" t="s">
        <v>216</v>
      </c>
      <c r="Y57" s="28">
        <v>1</v>
      </c>
      <c r="Z57" t="s">
        <v>88</v>
      </c>
      <c r="AA57" s="40">
        <v>163814</v>
      </c>
      <c r="AB57" s="40">
        <v>163814</v>
      </c>
    </row>
    <row r="58" spans="1:28">
      <c r="A58" t="s">
        <v>191</v>
      </c>
      <c r="B58" t="s">
        <v>192</v>
      </c>
      <c r="C58" t="s">
        <v>193</v>
      </c>
      <c r="D58" t="s">
        <v>555</v>
      </c>
      <c r="E58" t="s">
        <v>556</v>
      </c>
      <c r="F58" t="s">
        <v>557</v>
      </c>
      <c r="G58" t="s">
        <v>73</v>
      </c>
      <c r="H58" t="s">
        <v>183</v>
      </c>
      <c r="I58" t="s">
        <v>197</v>
      </c>
      <c r="J58" t="s">
        <v>558</v>
      </c>
      <c r="K58" t="s">
        <v>559</v>
      </c>
      <c r="L58" t="s">
        <v>78</v>
      </c>
      <c r="M58" t="s">
        <v>560</v>
      </c>
      <c r="N58" s="27">
        <v>45936.354166666657</v>
      </c>
      <c r="O58" s="27">
        <v>45937.484027777777</v>
      </c>
      <c r="P58" t="s">
        <v>80</v>
      </c>
      <c r="Q58" t="s">
        <v>81</v>
      </c>
      <c r="R58" t="s">
        <v>82</v>
      </c>
      <c r="S58" t="s">
        <v>561</v>
      </c>
      <c r="T58" t="s">
        <v>84</v>
      </c>
      <c r="U58" t="s">
        <v>562</v>
      </c>
      <c r="V58" t="s">
        <v>11</v>
      </c>
      <c r="W58" t="s">
        <v>86</v>
      </c>
      <c r="X58" t="s">
        <v>216</v>
      </c>
      <c r="Y58" s="28">
        <v>1</v>
      </c>
      <c r="Z58" t="s">
        <v>88</v>
      </c>
      <c r="AA58" s="40">
        <v>163814</v>
      </c>
      <c r="AB58" s="40">
        <v>163814</v>
      </c>
    </row>
    <row r="59" spans="1:28">
      <c r="A59" t="s">
        <v>118</v>
      </c>
      <c r="B59" t="s">
        <v>119</v>
      </c>
      <c r="C59" t="s">
        <v>120</v>
      </c>
      <c r="D59" t="s">
        <v>306</v>
      </c>
      <c r="E59" t="s">
        <v>563</v>
      </c>
      <c r="F59" t="s">
        <v>564</v>
      </c>
      <c r="G59" t="s">
        <v>73</v>
      </c>
      <c r="H59" t="s">
        <v>183</v>
      </c>
      <c r="I59" t="s">
        <v>309</v>
      </c>
      <c r="J59" t="s">
        <v>118</v>
      </c>
      <c r="K59" t="s">
        <v>565</v>
      </c>
      <c r="L59" t="s">
        <v>78</v>
      </c>
      <c r="M59" t="s">
        <v>566</v>
      </c>
      <c r="N59" s="27">
        <v>45936.677083333343</v>
      </c>
      <c r="O59" s="27">
        <v>45937.436111111107</v>
      </c>
      <c r="P59" t="s">
        <v>80</v>
      </c>
      <c r="Q59" t="s">
        <v>81</v>
      </c>
      <c r="R59" t="s">
        <v>82</v>
      </c>
      <c r="S59" t="s">
        <v>567</v>
      </c>
      <c r="T59" t="s">
        <v>84</v>
      </c>
      <c r="U59" t="s">
        <v>568</v>
      </c>
      <c r="V59" t="s">
        <v>8</v>
      </c>
      <c r="W59" t="s">
        <v>86</v>
      </c>
      <c r="X59" t="s">
        <v>477</v>
      </c>
      <c r="Y59" s="28">
        <v>1</v>
      </c>
      <c r="Z59" t="s">
        <v>88</v>
      </c>
      <c r="AA59" s="40">
        <v>75096</v>
      </c>
      <c r="AB59" s="40">
        <v>75096</v>
      </c>
    </row>
    <row r="60" spans="1:28">
      <c r="A60" t="s">
        <v>569</v>
      </c>
      <c r="B60" t="s">
        <v>119</v>
      </c>
      <c r="C60" t="s">
        <v>120</v>
      </c>
      <c r="D60" t="s">
        <v>570</v>
      </c>
      <c r="E60" t="s">
        <v>571</v>
      </c>
      <c r="F60" t="s">
        <v>572</v>
      </c>
      <c r="G60" t="s">
        <v>73</v>
      </c>
      <c r="H60" t="s">
        <v>183</v>
      </c>
      <c r="I60" t="s">
        <v>573</v>
      </c>
      <c r="J60" t="s">
        <v>569</v>
      </c>
      <c r="K60" t="s">
        <v>574</v>
      </c>
      <c r="L60" t="s">
        <v>78</v>
      </c>
      <c r="M60" t="s">
        <v>575</v>
      </c>
      <c r="N60" s="27">
        <v>45936.677083333343</v>
      </c>
      <c r="O60" s="27">
        <v>45937.544444444437</v>
      </c>
      <c r="P60" t="s">
        <v>80</v>
      </c>
      <c r="Q60" t="s">
        <v>81</v>
      </c>
      <c r="R60" t="s">
        <v>82</v>
      </c>
      <c r="S60" t="s">
        <v>576</v>
      </c>
      <c r="T60" t="s">
        <v>84</v>
      </c>
      <c r="U60" t="s">
        <v>577</v>
      </c>
      <c r="V60" t="s">
        <v>8</v>
      </c>
      <c r="W60" t="s">
        <v>86</v>
      </c>
      <c r="X60" t="s">
        <v>578</v>
      </c>
      <c r="Y60" s="28">
        <v>1</v>
      </c>
      <c r="Z60" t="s">
        <v>88</v>
      </c>
      <c r="AA60" s="40">
        <v>75096</v>
      </c>
      <c r="AB60" s="40">
        <v>75096</v>
      </c>
    </row>
    <row r="61" spans="1:28">
      <c r="A61" t="s">
        <v>277</v>
      </c>
      <c r="B61" t="s">
        <v>151</v>
      </c>
      <c r="C61" t="s">
        <v>152</v>
      </c>
      <c r="D61" t="s">
        <v>334</v>
      </c>
      <c r="E61" t="s">
        <v>579</v>
      </c>
      <c r="F61" t="s">
        <v>580</v>
      </c>
      <c r="G61" t="s">
        <v>73</v>
      </c>
      <c r="H61" t="s">
        <v>183</v>
      </c>
      <c r="I61" t="s">
        <v>328</v>
      </c>
      <c r="J61" t="s">
        <v>337</v>
      </c>
      <c r="K61" t="s">
        <v>581</v>
      </c>
      <c r="L61" t="s">
        <v>78</v>
      </c>
      <c r="M61" t="s">
        <v>582</v>
      </c>
      <c r="N61" s="27">
        <v>45936.314583333333</v>
      </c>
      <c r="O61" s="27">
        <v>45937.439583333333</v>
      </c>
      <c r="P61" t="s">
        <v>80</v>
      </c>
      <c r="Q61" t="s">
        <v>81</v>
      </c>
      <c r="R61" t="s">
        <v>82</v>
      </c>
      <c r="S61" t="s">
        <v>583</v>
      </c>
      <c r="T61" t="s">
        <v>84</v>
      </c>
      <c r="U61" t="s">
        <v>584</v>
      </c>
      <c r="V61" t="s">
        <v>8</v>
      </c>
      <c r="W61" t="s">
        <v>86</v>
      </c>
      <c r="X61" t="s">
        <v>585</v>
      </c>
      <c r="Y61" s="28">
        <v>1</v>
      </c>
      <c r="Z61" t="s">
        <v>88</v>
      </c>
      <c r="AA61" s="40">
        <v>75096</v>
      </c>
      <c r="AB61" s="40">
        <v>75096</v>
      </c>
    </row>
    <row r="62" spans="1:28">
      <c r="A62" t="s">
        <v>459</v>
      </c>
      <c r="B62" t="s">
        <v>460</v>
      </c>
      <c r="C62" t="s">
        <v>461</v>
      </c>
      <c r="D62" t="s">
        <v>512</v>
      </c>
      <c r="E62" t="s">
        <v>586</v>
      </c>
      <c r="F62" t="s">
        <v>587</v>
      </c>
      <c r="G62" t="s">
        <v>73</v>
      </c>
      <c r="H62" t="s">
        <v>588</v>
      </c>
      <c r="I62" t="s">
        <v>460</v>
      </c>
      <c r="J62" t="s">
        <v>459</v>
      </c>
      <c r="K62" t="s">
        <v>589</v>
      </c>
      <c r="L62" t="s">
        <v>78</v>
      </c>
      <c r="M62" t="s">
        <v>590</v>
      </c>
      <c r="N62" s="27">
        <v>45936.71875</v>
      </c>
      <c r="O62" s="27">
        <v>45938.295138888891</v>
      </c>
      <c r="P62" t="s">
        <v>80</v>
      </c>
      <c r="Q62" t="s">
        <v>187</v>
      </c>
      <c r="R62" t="s">
        <v>82</v>
      </c>
      <c r="S62" t="s">
        <v>591</v>
      </c>
      <c r="T62" t="s">
        <v>84</v>
      </c>
      <c r="U62" t="s">
        <v>592</v>
      </c>
      <c r="V62" t="s">
        <v>8</v>
      </c>
      <c r="W62" t="s">
        <v>86</v>
      </c>
      <c r="X62" t="s">
        <v>470</v>
      </c>
      <c r="Y62" s="28">
        <v>1</v>
      </c>
      <c r="Z62" t="s">
        <v>88</v>
      </c>
      <c r="AA62" s="40">
        <v>75096</v>
      </c>
      <c r="AB62" s="40">
        <v>75096</v>
      </c>
    </row>
    <row r="63" spans="1:28">
      <c r="A63" t="s">
        <v>191</v>
      </c>
      <c r="B63" t="s">
        <v>192</v>
      </c>
      <c r="C63" t="s">
        <v>193</v>
      </c>
      <c r="D63" t="s">
        <v>194</v>
      </c>
      <c r="E63" t="s">
        <v>593</v>
      </c>
      <c r="F63" t="s">
        <v>594</v>
      </c>
      <c r="G63" t="s">
        <v>73</v>
      </c>
      <c r="H63" t="s">
        <v>74</v>
      </c>
      <c r="I63" t="s">
        <v>197</v>
      </c>
      <c r="J63" t="s">
        <v>191</v>
      </c>
      <c r="K63" t="s">
        <v>595</v>
      </c>
      <c r="L63" t="s">
        <v>78</v>
      </c>
      <c r="M63" t="s">
        <v>596</v>
      </c>
      <c r="N63" s="27">
        <v>45938.600694444453</v>
      </c>
      <c r="O63" s="27">
        <v>45939.559027777781</v>
      </c>
      <c r="P63" t="s">
        <v>80</v>
      </c>
      <c r="Q63" t="s">
        <v>81</v>
      </c>
      <c r="R63" t="s">
        <v>82</v>
      </c>
      <c r="S63" t="s">
        <v>597</v>
      </c>
      <c r="T63" t="s">
        <v>84</v>
      </c>
      <c r="U63" t="s">
        <v>598</v>
      </c>
      <c r="V63" t="s">
        <v>8</v>
      </c>
      <c r="W63" t="s">
        <v>86</v>
      </c>
      <c r="X63" t="s">
        <v>599</v>
      </c>
      <c r="Y63" s="28">
        <v>1</v>
      </c>
      <c r="Z63" t="s">
        <v>88</v>
      </c>
      <c r="AA63" s="40">
        <v>75096</v>
      </c>
      <c r="AB63" s="40">
        <v>75096</v>
      </c>
    </row>
    <row r="64" spans="1:28">
      <c r="A64" t="s">
        <v>191</v>
      </c>
      <c r="B64" t="s">
        <v>192</v>
      </c>
      <c r="C64" t="s">
        <v>193</v>
      </c>
      <c r="D64" t="s">
        <v>194</v>
      </c>
      <c r="E64" t="s">
        <v>600</v>
      </c>
      <c r="F64" t="s">
        <v>601</v>
      </c>
      <c r="G64" t="s">
        <v>73</v>
      </c>
      <c r="H64" t="s">
        <v>74</v>
      </c>
      <c r="I64" t="s">
        <v>197</v>
      </c>
      <c r="J64" t="s">
        <v>191</v>
      </c>
      <c r="K64" t="s">
        <v>602</v>
      </c>
      <c r="L64" t="s">
        <v>78</v>
      </c>
      <c r="M64" t="s">
        <v>603</v>
      </c>
      <c r="N64" s="27">
        <v>45938.600694444453</v>
      </c>
      <c r="O64" s="27">
        <v>45939.638888888891</v>
      </c>
      <c r="P64" t="s">
        <v>80</v>
      </c>
      <c r="Q64" t="s">
        <v>81</v>
      </c>
      <c r="R64" t="s">
        <v>82</v>
      </c>
      <c r="S64" t="s">
        <v>604</v>
      </c>
      <c r="T64" t="s">
        <v>84</v>
      </c>
      <c r="U64" t="s">
        <v>605</v>
      </c>
      <c r="V64" t="s">
        <v>8</v>
      </c>
      <c r="W64" t="s">
        <v>86</v>
      </c>
      <c r="X64" t="s">
        <v>236</v>
      </c>
      <c r="Y64" s="28">
        <v>1</v>
      </c>
      <c r="Z64" t="s">
        <v>88</v>
      </c>
      <c r="AA64" s="40">
        <v>75096</v>
      </c>
      <c r="AB64" s="40">
        <v>75096</v>
      </c>
    </row>
    <row r="65" spans="1:28">
      <c r="A65" t="s">
        <v>191</v>
      </c>
      <c r="B65" t="s">
        <v>192</v>
      </c>
      <c r="C65" t="s">
        <v>193</v>
      </c>
      <c r="D65" t="s">
        <v>606</v>
      </c>
      <c r="E65" t="s">
        <v>607</v>
      </c>
      <c r="F65" t="s">
        <v>608</v>
      </c>
      <c r="G65" t="s">
        <v>73</v>
      </c>
      <c r="H65" t="s">
        <v>74</v>
      </c>
      <c r="I65" t="s">
        <v>197</v>
      </c>
      <c r="J65" t="s">
        <v>609</v>
      </c>
      <c r="K65" t="s">
        <v>610</v>
      </c>
      <c r="L65" t="s">
        <v>78</v>
      </c>
      <c r="M65" t="s">
        <v>611</v>
      </c>
      <c r="N65" s="27">
        <v>45938.600694444453</v>
      </c>
      <c r="O65" s="27">
        <v>45939.481944444437</v>
      </c>
      <c r="P65" t="s">
        <v>80</v>
      </c>
      <c r="Q65" t="s">
        <v>81</v>
      </c>
      <c r="R65" t="s">
        <v>82</v>
      </c>
      <c r="S65" t="s">
        <v>604</v>
      </c>
      <c r="T65" t="s">
        <v>84</v>
      </c>
      <c r="U65" t="s">
        <v>612</v>
      </c>
      <c r="V65" t="s">
        <v>8</v>
      </c>
      <c r="W65" t="s">
        <v>86</v>
      </c>
      <c r="X65" t="s">
        <v>236</v>
      </c>
      <c r="Y65" s="28">
        <v>1</v>
      </c>
      <c r="Z65" t="s">
        <v>88</v>
      </c>
      <c r="AA65" s="40">
        <v>75096</v>
      </c>
      <c r="AB65" s="40">
        <v>75096</v>
      </c>
    </row>
    <row r="66" spans="1:28">
      <c r="A66" t="s">
        <v>613</v>
      </c>
      <c r="B66" t="s">
        <v>151</v>
      </c>
      <c r="C66" t="s">
        <v>152</v>
      </c>
      <c r="D66" t="s">
        <v>614</v>
      </c>
      <c r="E66" t="s">
        <v>615</v>
      </c>
      <c r="F66" t="s">
        <v>616</v>
      </c>
      <c r="G66" t="s">
        <v>73</v>
      </c>
      <c r="H66" t="s">
        <v>74</v>
      </c>
      <c r="I66" t="s">
        <v>258</v>
      </c>
      <c r="J66" t="s">
        <v>617</v>
      </c>
      <c r="K66" t="s">
        <v>618</v>
      </c>
      <c r="L66" t="s">
        <v>78</v>
      </c>
      <c r="M66" t="s">
        <v>619</v>
      </c>
      <c r="N66" s="27">
        <v>45938.648611111108</v>
      </c>
      <c r="O66" s="27">
        <v>45939.561805555553</v>
      </c>
      <c r="P66" t="s">
        <v>80</v>
      </c>
      <c r="Q66" t="s">
        <v>81</v>
      </c>
      <c r="R66" t="s">
        <v>82</v>
      </c>
      <c r="S66" t="s">
        <v>620</v>
      </c>
      <c r="T66" t="s">
        <v>84</v>
      </c>
      <c r="U66" t="s">
        <v>621</v>
      </c>
      <c r="V66" t="s">
        <v>11</v>
      </c>
      <c r="W66" t="s">
        <v>86</v>
      </c>
      <c r="X66" t="s">
        <v>622</v>
      </c>
      <c r="Y66" s="28">
        <v>1</v>
      </c>
      <c r="Z66" t="s">
        <v>88</v>
      </c>
      <c r="AA66" s="40">
        <v>163814</v>
      </c>
      <c r="AB66" s="40">
        <v>163814</v>
      </c>
    </row>
    <row r="67" spans="1:28">
      <c r="A67" t="s">
        <v>118</v>
      </c>
      <c r="B67" t="s">
        <v>119</v>
      </c>
      <c r="C67" t="s">
        <v>120</v>
      </c>
      <c r="D67" t="s">
        <v>306</v>
      </c>
      <c r="E67" t="s">
        <v>623</v>
      </c>
      <c r="F67" t="s">
        <v>624</v>
      </c>
      <c r="G67" t="s">
        <v>73</v>
      </c>
      <c r="H67" t="s">
        <v>74</v>
      </c>
      <c r="I67" t="s">
        <v>309</v>
      </c>
      <c r="J67" t="s">
        <v>118</v>
      </c>
      <c r="K67" t="s">
        <v>625</v>
      </c>
      <c r="L67" t="s">
        <v>78</v>
      </c>
      <c r="M67" t="s">
        <v>626</v>
      </c>
      <c r="N67" s="27">
        <v>45938.82916666667</v>
      </c>
      <c r="O67" s="27">
        <v>45940.643055555563</v>
      </c>
      <c r="P67" t="s">
        <v>80</v>
      </c>
      <c r="Q67" t="s">
        <v>81</v>
      </c>
      <c r="R67" t="s">
        <v>82</v>
      </c>
      <c r="S67" t="s">
        <v>627</v>
      </c>
      <c r="T67" t="s">
        <v>84</v>
      </c>
      <c r="U67" t="s">
        <v>628</v>
      </c>
      <c r="V67" t="s">
        <v>8</v>
      </c>
      <c r="W67" t="s">
        <v>86</v>
      </c>
      <c r="X67" t="s">
        <v>477</v>
      </c>
      <c r="Y67" s="28">
        <v>1</v>
      </c>
      <c r="Z67" t="s">
        <v>88</v>
      </c>
      <c r="AA67" s="40">
        <v>75096</v>
      </c>
      <c r="AB67" s="40">
        <v>75096</v>
      </c>
    </row>
    <row r="68" spans="1:28">
      <c r="A68" t="s">
        <v>277</v>
      </c>
      <c r="B68" t="s">
        <v>151</v>
      </c>
      <c r="C68" t="s">
        <v>152</v>
      </c>
      <c r="D68" t="s">
        <v>629</v>
      </c>
      <c r="E68" t="s">
        <v>630</v>
      </c>
      <c r="F68" t="s">
        <v>631</v>
      </c>
      <c r="G68" t="s">
        <v>73</v>
      </c>
      <c r="H68" t="s">
        <v>74</v>
      </c>
      <c r="I68" t="s">
        <v>328</v>
      </c>
      <c r="J68" t="s">
        <v>632</v>
      </c>
      <c r="K68" t="s">
        <v>633</v>
      </c>
      <c r="L68" t="s">
        <v>78</v>
      </c>
      <c r="M68" t="s">
        <v>634</v>
      </c>
      <c r="N68" s="27">
        <v>45938.648611111108</v>
      </c>
      <c r="O68" s="27">
        <v>45939.59652777778</v>
      </c>
      <c r="P68" t="s">
        <v>80</v>
      </c>
      <c r="Q68" t="s">
        <v>81</v>
      </c>
      <c r="R68" t="s">
        <v>82</v>
      </c>
      <c r="S68" t="s">
        <v>635</v>
      </c>
      <c r="T68" t="s">
        <v>84</v>
      </c>
      <c r="U68" t="s">
        <v>636</v>
      </c>
      <c r="V68" t="s">
        <v>13</v>
      </c>
      <c r="W68" t="s">
        <v>86</v>
      </c>
      <c r="X68" t="s">
        <v>585</v>
      </c>
      <c r="Y68" s="28">
        <v>1</v>
      </c>
      <c r="Z68" t="s">
        <v>88</v>
      </c>
      <c r="AA68" s="40">
        <v>275729</v>
      </c>
      <c r="AB68" s="40">
        <v>275729</v>
      </c>
    </row>
    <row r="69" spans="1:28">
      <c r="A69" t="s">
        <v>191</v>
      </c>
      <c r="B69" t="s">
        <v>192</v>
      </c>
      <c r="C69" t="s">
        <v>193</v>
      </c>
      <c r="D69" t="s">
        <v>194</v>
      </c>
      <c r="E69" t="s">
        <v>637</v>
      </c>
      <c r="F69" t="s">
        <v>638</v>
      </c>
      <c r="G69" t="s">
        <v>73</v>
      </c>
      <c r="H69" t="s">
        <v>74</v>
      </c>
      <c r="I69" t="s">
        <v>197</v>
      </c>
      <c r="J69" t="s">
        <v>191</v>
      </c>
      <c r="K69" t="s">
        <v>639</v>
      </c>
      <c r="L69" t="s">
        <v>78</v>
      </c>
      <c r="M69" t="s">
        <v>640</v>
      </c>
      <c r="N69" s="27">
        <v>45940.496527777781</v>
      </c>
      <c r="O69" s="27">
        <v>45945.584027777782</v>
      </c>
      <c r="P69" t="s">
        <v>80</v>
      </c>
      <c r="Q69" t="s">
        <v>187</v>
      </c>
      <c r="R69" t="s">
        <v>82</v>
      </c>
      <c r="S69" t="s">
        <v>641</v>
      </c>
      <c r="T69" t="s">
        <v>84</v>
      </c>
      <c r="U69" t="s">
        <v>642</v>
      </c>
      <c r="V69" t="s">
        <v>8</v>
      </c>
      <c r="W69" t="s">
        <v>86</v>
      </c>
      <c r="X69" t="s">
        <v>236</v>
      </c>
      <c r="Y69" s="28">
        <v>1</v>
      </c>
      <c r="Z69" t="s">
        <v>88</v>
      </c>
      <c r="AA69" s="40">
        <v>75096</v>
      </c>
      <c r="AB69" s="40">
        <v>75096</v>
      </c>
    </row>
    <row r="70" spans="1:28">
      <c r="A70" t="s">
        <v>191</v>
      </c>
      <c r="B70" t="s">
        <v>192</v>
      </c>
      <c r="C70" t="s">
        <v>193</v>
      </c>
      <c r="D70" t="s">
        <v>194</v>
      </c>
      <c r="E70" t="s">
        <v>643</v>
      </c>
      <c r="F70" t="s">
        <v>644</v>
      </c>
      <c r="G70" t="s">
        <v>73</v>
      </c>
      <c r="H70" t="s">
        <v>74</v>
      </c>
      <c r="I70" t="s">
        <v>197</v>
      </c>
      <c r="J70" t="s">
        <v>191</v>
      </c>
      <c r="K70" t="s">
        <v>645</v>
      </c>
      <c r="L70" t="s">
        <v>78</v>
      </c>
      <c r="M70" t="s">
        <v>646</v>
      </c>
      <c r="N70" s="27">
        <v>45940.496527777781</v>
      </c>
      <c r="O70" s="27">
        <v>45945.673611111109</v>
      </c>
      <c r="P70" t="s">
        <v>80</v>
      </c>
      <c r="Q70" t="s">
        <v>187</v>
      </c>
      <c r="R70" t="s">
        <v>82</v>
      </c>
      <c r="S70" t="s">
        <v>641</v>
      </c>
      <c r="T70" t="s">
        <v>84</v>
      </c>
      <c r="U70" t="s">
        <v>647</v>
      </c>
      <c r="V70" t="s">
        <v>8</v>
      </c>
      <c r="W70" t="s">
        <v>86</v>
      </c>
      <c r="X70" t="s">
        <v>236</v>
      </c>
      <c r="Y70" s="28">
        <v>1</v>
      </c>
      <c r="Z70" t="s">
        <v>88</v>
      </c>
      <c r="AA70" s="40">
        <v>75096</v>
      </c>
      <c r="AB70" s="40">
        <v>75096</v>
      </c>
    </row>
    <row r="71" spans="1:28">
      <c r="A71" t="s">
        <v>191</v>
      </c>
      <c r="B71" t="s">
        <v>192</v>
      </c>
      <c r="C71" t="s">
        <v>193</v>
      </c>
      <c r="D71" t="s">
        <v>194</v>
      </c>
      <c r="E71" t="s">
        <v>648</v>
      </c>
      <c r="F71" t="s">
        <v>649</v>
      </c>
      <c r="G71" t="s">
        <v>73</v>
      </c>
      <c r="H71" t="s">
        <v>74</v>
      </c>
      <c r="I71" t="s">
        <v>197</v>
      </c>
      <c r="J71" t="s">
        <v>191</v>
      </c>
      <c r="K71" t="s">
        <v>650</v>
      </c>
      <c r="L71" t="s">
        <v>78</v>
      </c>
      <c r="M71" t="s">
        <v>651</v>
      </c>
      <c r="N71" s="27">
        <v>45940.49722222222</v>
      </c>
      <c r="O71" s="27">
        <v>45945.479166666657</v>
      </c>
      <c r="P71" t="s">
        <v>80</v>
      </c>
      <c r="Q71" t="s">
        <v>187</v>
      </c>
      <c r="R71" t="s">
        <v>82</v>
      </c>
      <c r="S71" t="s">
        <v>652</v>
      </c>
      <c r="T71" t="s">
        <v>84</v>
      </c>
      <c r="U71" t="s">
        <v>653</v>
      </c>
      <c r="V71" t="s">
        <v>8</v>
      </c>
      <c r="W71" t="s">
        <v>86</v>
      </c>
      <c r="X71" t="s">
        <v>654</v>
      </c>
      <c r="Y71" s="28">
        <v>1</v>
      </c>
      <c r="Z71" t="s">
        <v>88</v>
      </c>
      <c r="AA71" s="40">
        <v>75096</v>
      </c>
      <c r="AB71" s="40">
        <v>75096</v>
      </c>
    </row>
    <row r="72" spans="1:28">
      <c r="A72" t="s">
        <v>191</v>
      </c>
      <c r="B72" t="s">
        <v>192</v>
      </c>
      <c r="C72" t="s">
        <v>193</v>
      </c>
      <c r="D72" t="s">
        <v>194</v>
      </c>
      <c r="E72" t="s">
        <v>655</v>
      </c>
      <c r="F72" t="s">
        <v>656</v>
      </c>
      <c r="G72" t="s">
        <v>73</v>
      </c>
      <c r="H72" t="s">
        <v>74</v>
      </c>
      <c r="I72" t="s">
        <v>197</v>
      </c>
      <c r="J72" t="s">
        <v>191</v>
      </c>
      <c r="K72" t="s">
        <v>657</v>
      </c>
      <c r="L72" t="s">
        <v>78</v>
      </c>
      <c r="M72" t="s">
        <v>658</v>
      </c>
      <c r="N72" s="27">
        <v>45940.49722222222</v>
      </c>
      <c r="O72" s="27">
        <v>45945.668749999997</v>
      </c>
      <c r="P72" t="s">
        <v>80</v>
      </c>
      <c r="Q72" t="s">
        <v>187</v>
      </c>
      <c r="R72" t="s">
        <v>82</v>
      </c>
      <c r="S72" t="s">
        <v>659</v>
      </c>
      <c r="T72" t="s">
        <v>84</v>
      </c>
      <c r="U72" t="s">
        <v>660</v>
      </c>
      <c r="V72" t="s">
        <v>8</v>
      </c>
      <c r="W72" t="s">
        <v>86</v>
      </c>
      <c r="X72" t="s">
        <v>654</v>
      </c>
      <c r="Y72" s="28">
        <v>1</v>
      </c>
      <c r="Z72" t="s">
        <v>88</v>
      </c>
      <c r="AA72" s="40">
        <v>75096</v>
      </c>
      <c r="AB72" s="40">
        <v>75096</v>
      </c>
    </row>
    <row r="73" spans="1:28">
      <c r="A73" t="s">
        <v>191</v>
      </c>
      <c r="B73" t="s">
        <v>192</v>
      </c>
      <c r="C73" t="s">
        <v>193</v>
      </c>
      <c r="D73" t="s">
        <v>194</v>
      </c>
      <c r="E73" t="s">
        <v>661</v>
      </c>
      <c r="F73" t="s">
        <v>662</v>
      </c>
      <c r="G73" t="s">
        <v>73</v>
      </c>
      <c r="H73" t="s">
        <v>74</v>
      </c>
      <c r="I73" t="s">
        <v>197</v>
      </c>
      <c r="J73" t="s">
        <v>191</v>
      </c>
      <c r="K73" t="s">
        <v>663</v>
      </c>
      <c r="L73" t="s">
        <v>78</v>
      </c>
      <c r="M73" t="s">
        <v>664</v>
      </c>
      <c r="N73" s="27">
        <v>45940.49722222222</v>
      </c>
      <c r="O73" s="27">
        <v>45947.363194444442</v>
      </c>
      <c r="P73" t="s">
        <v>80</v>
      </c>
      <c r="Q73" t="s">
        <v>187</v>
      </c>
      <c r="R73" t="s">
        <v>82</v>
      </c>
      <c r="S73" t="s">
        <v>665</v>
      </c>
      <c r="T73" t="s">
        <v>84</v>
      </c>
      <c r="U73" t="s">
        <v>666</v>
      </c>
      <c r="V73" t="s">
        <v>8</v>
      </c>
      <c r="W73" t="s">
        <v>86</v>
      </c>
      <c r="X73" t="s">
        <v>599</v>
      </c>
      <c r="Y73" s="28">
        <v>1</v>
      </c>
      <c r="Z73" t="s">
        <v>88</v>
      </c>
      <c r="AA73" s="40">
        <v>75096</v>
      </c>
      <c r="AB73" s="40">
        <v>75096</v>
      </c>
    </row>
    <row r="74" spans="1:28">
      <c r="A74" t="s">
        <v>191</v>
      </c>
      <c r="B74" t="s">
        <v>192</v>
      </c>
      <c r="C74" t="s">
        <v>193</v>
      </c>
      <c r="D74" t="s">
        <v>667</v>
      </c>
      <c r="E74" t="s">
        <v>668</v>
      </c>
      <c r="F74" t="s">
        <v>669</v>
      </c>
      <c r="G74" t="s">
        <v>73</v>
      </c>
      <c r="H74" t="s">
        <v>74</v>
      </c>
      <c r="I74" t="s">
        <v>197</v>
      </c>
      <c r="J74" t="s">
        <v>670</v>
      </c>
      <c r="K74" t="s">
        <v>671</v>
      </c>
      <c r="L74" t="s">
        <v>78</v>
      </c>
      <c r="M74" t="s">
        <v>672</v>
      </c>
      <c r="N74" s="27">
        <v>45940.496527777781</v>
      </c>
      <c r="O74" s="27">
        <v>45944.605555555558</v>
      </c>
      <c r="P74" t="s">
        <v>80</v>
      </c>
      <c r="Q74" t="s">
        <v>187</v>
      </c>
      <c r="R74" t="s">
        <v>82</v>
      </c>
      <c r="S74" t="s">
        <v>673</v>
      </c>
      <c r="T74" t="s">
        <v>84</v>
      </c>
      <c r="U74" t="s">
        <v>674</v>
      </c>
      <c r="V74" t="s">
        <v>11</v>
      </c>
      <c r="W74" t="s">
        <v>86</v>
      </c>
      <c r="X74" t="s">
        <v>236</v>
      </c>
      <c r="Y74" s="28">
        <v>1</v>
      </c>
      <c r="Z74" t="s">
        <v>88</v>
      </c>
      <c r="AA74" s="40">
        <v>163814</v>
      </c>
      <c r="AB74" s="40">
        <v>163814</v>
      </c>
    </row>
    <row r="75" spans="1:28">
      <c r="A75" t="s">
        <v>191</v>
      </c>
      <c r="B75" t="s">
        <v>192</v>
      </c>
      <c r="C75" t="s">
        <v>193</v>
      </c>
      <c r="D75" t="s">
        <v>675</v>
      </c>
      <c r="E75" t="s">
        <v>676</v>
      </c>
      <c r="F75" t="s">
        <v>677</v>
      </c>
      <c r="G75" t="s">
        <v>73</v>
      </c>
      <c r="H75" t="s">
        <v>74</v>
      </c>
      <c r="I75" t="s">
        <v>197</v>
      </c>
      <c r="J75" t="s">
        <v>678</v>
      </c>
      <c r="K75" t="s">
        <v>679</v>
      </c>
      <c r="L75" t="s">
        <v>78</v>
      </c>
      <c r="M75" t="s">
        <v>680</v>
      </c>
      <c r="N75" s="27">
        <v>45940.496527777781</v>
      </c>
      <c r="O75" s="27">
        <v>45944.60833333333</v>
      </c>
      <c r="P75" t="s">
        <v>80</v>
      </c>
      <c r="Q75" t="s">
        <v>81</v>
      </c>
      <c r="R75" t="s">
        <v>82</v>
      </c>
      <c r="S75" t="s">
        <v>681</v>
      </c>
      <c r="T75" t="s">
        <v>84</v>
      </c>
      <c r="U75" t="s">
        <v>682</v>
      </c>
      <c r="V75" t="s">
        <v>11</v>
      </c>
      <c r="W75" t="s">
        <v>86</v>
      </c>
      <c r="X75" t="s">
        <v>654</v>
      </c>
      <c r="Y75" s="28">
        <v>1</v>
      </c>
      <c r="Z75" t="s">
        <v>88</v>
      </c>
      <c r="AA75" s="40">
        <v>163814</v>
      </c>
      <c r="AB75" s="40">
        <v>163814</v>
      </c>
    </row>
    <row r="76" spans="1:28">
      <c r="A76" t="s">
        <v>683</v>
      </c>
      <c r="B76" t="s">
        <v>113</v>
      </c>
      <c r="C76" t="s">
        <v>114</v>
      </c>
      <c r="D76" t="s">
        <v>684</v>
      </c>
      <c r="E76" t="s">
        <v>685</v>
      </c>
      <c r="F76" t="s">
        <v>686</v>
      </c>
      <c r="G76" t="s">
        <v>73</v>
      </c>
      <c r="H76" t="s">
        <v>74</v>
      </c>
      <c r="I76" t="s">
        <v>281</v>
      </c>
      <c r="J76" t="s">
        <v>683</v>
      </c>
      <c r="K76" t="s">
        <v>687</v>
      </c>
      <c r="L76" t="s">
        <v>78</v>
      </c>
      <c r="M76" t="s">
        <v>688</v>
      </c>
      <c r="N76" s="27">
        <v>45940.579861111109</v>
      </c>
      <c r="O76" s="27">
        <v>45945.29583333333</v>
      </c>
      <c r="P76" t="s">
        <v>80</v>
      </c>
      <c r="Q76" t="s">
        <v>187</v>
      </c>
      <c r="R76" t="s">
        <v>82</v>
      </c>
      <c r="S76" t="s">
        <v>689</v>
      </c>
      <c r="T76" t="s">
        <v>84</v>
      </c>
      <c r="U76" t="s">
        <v>690</v>
      </c>
      <c r="V76" t="s">
        <v>8</v>
      </c>
      <c r="W76" t="s">
        <v>86</v>
      </c>
      <c r="X76" t="s">
        <v>691</v>
      </c>
      <c r="Y76" s="28">
        <v>1</v>
      </c>
      <c r="Z76" t="s">
        <v>88</v>
      </c>
      <c r="AA76" s="40">
        <v>75096</v>
      </c>
      <c r="AB76" s="40">
        <v>75096</v>
      </c>
    </row>
    <row r="77" spans="1:28">
      <c r="A77" t="s">
        <v>459</v>
      </c>
      <c r="B77" t="s">
        <v>460</v>
      </c>
      <c r="C77" t="s">
        <v>461</v>
      </c>
      <c r="D77" t="s">
        <v>692</v>
      </c>
      <c r="E77" t="s">
        <v>693</v>
      </c>
      <c r="F77" t="s">
        <v>694</v>
      </c>
      <c r="G77" t="s">
        <v>73</v>
      </c>
      <c r="H77" t="s">
        <v>74</v>
      </c>
      <c r="I77" t="s">
        <v>460</v>
      </c>
      <c r="J77" t="s">
        <v>695</v>
      </c>
      <c r="K77" t="s">
        <v>696</v>
      </c>
      <c r="L77" t="s">
        <v>78</v>
      </c>
      <c r="M77" t="s">
        <v>697</v>
      </c>
      <c r="N77" s="27">
        <v>45940.690972222219</v>
      </c>
      <c r="O77" s="27">
        <v>45946.240277777782</v>
      </c>
      <c r="P77" t="s">
        <v>80</v>
      </c>
      <c r="Q77" t="s">
        <v>187</v>
      </c>
      <c r="R77" t="s">
        <v>82</v>
      </c>
      <c r="S77" t="s">
        <v>698</v>
      </c>
      <c r="T77" t="s">
        <v>84</v>
      </c>
      <c r="U77" t="s">
        <v>699</v>
      </c>
      <c r="V77" t="s">
        <v>11</v>
      </c>
      <c r="W77" t="s">
        <v>86</v>
      </c>
      <c r="X77" t="s">
        <v>700</v>
      </c>
      <c r="Y77" s="28">
        <v>1</v>
      </c>
      <c r="Z77" t="s">
        <v>88</v>
      </c>
      <c r="AA77" s="40">
        <v>163814</v>
      </c>
      <c r="AB77" s="40">
        <v>163814</v>
      </c>
    </row>
    <row r="78" spans="1:28">
      <c r="A78" t="s">
        <v>118</v>
      </c>
      <c r="B78" t="s">
        <v>119</v>
      </c>
      <c r="C78" t="s">
        <v>120</v>
      </c>
      <c r="D78" t="s">
        <v>701</v>
      </c>
      <c r="E78" t="s">
        <v>702</v>
      </c>
      <c r="F78" t="s">
        <v>703</v>
      </c>
      <c r="G78" t="s">
        <v>73</v>
      </c>
      <c r="H78" t="s">
        <v>74</v>
      </c>
      <c r="I78" t="s">
        <v>309</v>
      </c>
      <c r="J78" t="s">
        <v>704</v>
      </c>
      <c r="K78" t="s">
        <v>705</v>
      </c>
      <c r="L78" t="s">
        <v>78</v>
      </c>
      <c r="M78" t="s">
        <v>706</v>
      </c>
      <c r="N78" s="27">
        <v>45940.314583333333</v>
      </c>
      <c r="O78" s="27">
        <v>45944.613888888889</v>
      </c>
      <c r="P78" t="s">
        <v>80</v>
      </c>
      <c r="Q78" t="s">
        <v>187</v>
      </c>
      <c r="R78" t="s">
        <v>82</v>
      </c>
      <c r="S78" t="s">
        <v>707</v>
      </c>
      <c r="T78" t="s">
        <v>84</v>
      </c>
      <c r="U78" t="s">
        <v>708</v>
      </c>
      <c r="V78" t="s">
        <v>11</v>
      </c>
      <c r="W78" t="s">
        <v>86</v>
      </c>
      <c r="X78" t="s">
        <v>316</v>
      </c>
      <c r="Y78" s="28">
        <v>1</v>
      </c>
      <c r="Z78" t="s">
        <v>88</v>
      </c>
      <c r="AA78" s="40">
        <v>163814</v>
      </c>
      <c r="AB78" s="40">
        <v>163814</v>
      </c>
    </row>
    <row r="79" spans="1:28">
      <c r="A79" t="s">
        <v>569</v>
      </c>
      <c r="B79" t="s">
        <v>119</v>
      </c>
      <c r="C79" t="s">
        <v>120</v>
      </c>
      <c r="D79" t="s">
        <v>709</v>
      </c>
      <c r="E79" t="s">
        <v>710</v>
      </c>
      <c r="F79" t="s">
        <v>711</v>
      </c>
      <c r="G79" t="s">
        <v>73</v>
      </c>
      <c r="H79" t="s">
        <v>74</v>
      </c>
      <c r="I79" t="s">
        <v>573</v>
      </c>
      <c r="J79" t="s">
        <v>712</v>
      </c>
      <c r="K79" t="s">
        <v>713</v>
      </c>
      <c r="L79" t="s">
        <v>78</v>
      </c>
      <c r="M79" t="s">
        <v>714</v>
      </c>
      <c r="N79" s="27">
        <v>45940.314583333333</v>
      </c>
      <c r="O79" s="27">
        <v>45945.675694444442</v>
      </c>
      <c r="P79" t="s">
        <v>80</v>
      </c>
      <c r="Q79" t="s">
        <v>187</v>
      </c>
      <c r="R79" t="s">
        <v>82</v>
      </c>
      <c r="S79" t="s">
        <v>715</v>
      </c>
      <c r="T79" t="s">
        <v>84</v>
      </c>
      <c r="U79" t="s">
        <v>716</v>
      </c>
      <c r="V79" t="s">
        <v>13</v>
      </c>
      <c r="W79" t="s">
        <v>86</v>
      </c>
      <c r="X79" t="s">
        <v>578</v>
      </c>
      <c r="Y79" s="28">
        <v>1</v>
      </c>
      <c r="Z79" t="s">
        <v>88</v>
      </c>
      <c r="AA79" s="40">
        <v>275729</v>
      </c>
      <c r="AB79" s="40">
        <v>275729</v>
      </c>
    </row>
    <row r="80" spans="1:28">
      <c r="A80" t="s">
        <v>67</v>
      </c>
      <c r="B80" t="s">
        <v>68</v>
      </c>
      <c r="C80" t="s">
        <v>69</v>
      </c>
      <c r="D80" t="s">
        <v>484</v>
      </c>
      <c r="E80" t="s">
        <v>717</v>
      </c>
      <c r="F80" t="s">
        <v>718</v>
      </c>
      <c r="G80" t="s">
        <v>73</v>
      </c>
      <c r="H80" t="s">
        <v>74</v>
      </c>
      <c r="I80" t="s">
        <v>143</v>
      </c>
      <c r="J80" t="s">
        <v>67</v>
      </c>
      <c r="K80" t="s">
        <v>719</v>
      </c>
      <c r="L80" t="s">
        <v>78</v>
      </c>
      <c r="M80" t="s">
        <v>720</v>
      </c>
      <c r="N80" s="27">
        <v>45940.734027777777</v>
      </c>
      <c r="O80" s="27">
        <v>45946.54791666667</v>
      </c>
      <c r="P80" t="s">
        <v>80</v>
      </c>
      <c r="Q80" t="s">
        <v>187</v>
      </c>
      <c r="R80" t="s">
        <v>233</v>
      </c>
      <c r="S80" t="s">
        <v>721</v>
      </c>
      <c r="T80" t="s">
        <v>84</v>
      </c>
      <c r="U80" t="s">
        <v>722</v>
      </c>
      <c r="V80" t="s">
        <v>8</v>
      </c>
      <c r="W80" t="s">
        <v>86</v>
      </c>
      <c r="X80" t="s">
        <v>149</v>
      </c>
      <c r="Y80" s="28">
        <v>1</v>
      </c>
      <c r="Z80" t="s">
        <v>88</v>
      </c>
      <c r="AA80" s="40">
        <v>75096</v>
      </c>
      <c r="AB80" s="40">
        <v>75096</v>
      </c>
    </row>
    <row r="81" spans="1:28">
      <c r="A81" t="s">
        <v>67</v>
      </c>
      <c r="B81" t="s">
        <v>68</v>
      </c>
      <c r="C81" t="s">
        <v>69</v>
      </c>
      <c r="D81" t="s">
        <v>140</v>
      </c>
      <c r="E81" t="s">
        <v>723</v>
      </c>
      <c r="F81" t="s">
        <v>724</v>
      </c>
      <c r="G81" t="s">
        <v>73</v>
      </c>
      <c r="H81" t="s">
        <v>74</v>
      </c>
      <c r="I81" t="s">
        <v>143</v>
      </c>
      <c r="J81" t="s">
        <v>144</v>
      </c>
      <c r="K81" t="s">
        <v>725</v>
      </c>
      <c r="L81" t="s">
        <v>78</v>
      </c>
      <c r="M81" t="s">
        <v>726</v>
      </c>
      <c r="N81" s="27">
        <v>45940.85</v>
      </c>
      <c r="O81" s="27">
        <v>45945.29791666667</v>
      </c>
      <c r="P81" t="s">
        <v>80</v>
      </c>
      <c r="Q81" t="s">
        <v>81</v>
      </c>
      <c r="R81" t="s">
        <v>82</v>
      </c>
      <c r="S81" t="s">
        <v>727</v>
      </c>
      <c r="T81" t="s">
        <v>84</v>
      </c>
      <c r="U81" t="s">
        <v>728</v>
      </c>
      <c r="V81" t="s">
        <v>13</v>
      </c>
      <c r="W81" t="s">
        <v>86</v>
      </c>
      <c r="X81" t="s">
        <v>729</v>
      </c>
      <c r="Y81" s="28">
        <v>1</v>
      </c>
      <c r="Z81" t="s">
        <v>88</v>
      </c>
      <c r="AA81" s="40">
        <v>275729</v>
      </c>
      <c r="AB81" s="40">
        <v>275729</v>
      </c>
    </row>
    <row r="82" spans="1:28">
      <c r="A82" t="s">
        <v>277</v>
      </c>
      <c r="B82" t="s">
        <v>151</v>
      </c>
      <c r="C82" t="s">
        <v>152</v>
      </c>
      <c r="D82" t="s">
        <v>325</v>
      </c>
      <c r="E82" t="s">
        <v>730</v>
      </c>
      <c r="F82" t="s">
        <v>731</v>
      </c>
      <c r="G82" t="s">
        <v>73</v>
      </c>
      <c r="H82" t="s">
        <v>74</v>
      </c>
      <c r="I82" t="s">
        <v>328</v>
      </c>
      <c r="J82" t="s">
        <v>277</v>
      </c>
      <c r="K82" t="s">
        <v>732</v>
      </c>
      <c r="L82" t="s">
        <v>78</v>
      </c>
      <c r="M82" t="s">
        <v>733</v>
      </c>
      <c r="N82" s="27">
        <v>45940.441666666673</v>
      </c>
      <c r="O82" s="27">
        <v>45946.537499999999</v>
      </c>
      <c r="P82" t="s">
        <v>80</v>
      </c>
      <c r="Q82" t="s">
        <v>187</v>
      </c>
      <c r="R82" t="s">
        <v>82</v>
      </c>
      <c r="S82" t="s">
        <v>734</v>
      </c>
      <c r="T82" t="s">
        <v>84</v>
      </c>
      <c r="U82" t="s">
        <v>735</v>
      </c>
      <c r="V82" t="s">
        <v>8</v>
      </c>
      <c r="W82" t="s">
        <v>86</v>
      </c>
      <c r="X82" t="s">
        <v>736</v>
      </c>
      <c r="Y82" s="28">
        <v>1</v>
      </c>
      <c r="Z82" t="s">
        <v>88</v>
      </c>
      <c r="AA82" s="40">
        <v>75096</v>
      </c>
      <c r="AB82" s="40">
        <v>75096</v>
      </c>
    </row>
    <row r="83" spans="1:28">
      <c r="A83" t="s">
        <v>277</v>
      </c>
      <c r="B83" t="s">
        <v>151</v>
      </c>
      <c r="C83" t="s">
        <v>152</v>
      </c>
      <c r="D83" t="s">
        <v>334</v>
      </c>
      <c r="E83" t="s">
        <v>737</v>
      </c>
      <c r="F83" t="s">
        <v>738</v>
      </c>
      <c r="G83" t="s">
        <v>73</v>
      </c>
      <c r="H83" t="s">
        <v>74</v>
      </c>
      <c r="I83" t="s">
        <v>328</v>
      </c>
      <c r="J83" t="s">
        <v>337</v>
      </c>
      <c r="K83" t="s">
        <v>739</v>
      </c>
      <c r="L83" t="s">
        <v>78</v>
      </c>
      <c r="M83" t="s">
        <v>740</v>
      </c>
      <c r="N83" s="27">
        <v>45940.441666666673</v>
      </c>
      <c r="O83" s="27">
        <v>45946.618055555547</v>
      </c>
      <c r="P83" t="s">
        <v>80</v>
      </c>
      <c r="Q83" t="s">
        <v>187</v>
      </c>
      <c r="R83" t="s">
        <v>233</v>
      </c>
      <c r="S83" t="s">
        <v>741</v>
      </c>
      <c r="T83" t="s">
        <v>84</v>
      </c>
      <c r="U83" t="s">
        <v>742</v>
      </c>
      <c r="V83" t="s">
        <v>8</v>
      </c>
      <c r="W83" t="s">
        <v>86</v>
      </c>
      <c r="X83" t="s">
        <v>743</v>
      </c>
      <c r="Y83" s="28">
        <v>1</v>
      </c>
      <c r="Z83" t="s">
        <v>88</v>
      </c>
      <c r="AA83" s="40">
        <v>75096</v>
      </c>
      <c r="AB83" s="40">
        <v>75096</v>
      </c>
    </row>
    <row r="84" spans="1:28">
      <c r="A84" t="s">
        <v>744</v>
      </c>
      <c r="B84" t="s">
        <v>113</v>
      </c>
      <c r="C84" t="s">
        <v>114</v>
      </c>
      <c r="D84" t="s">
        <v>745</v>
      </c>
      <c r="E84" t="s">
        <v>746</v>
      </c>
      <c r="F84" t="s">
        <v>747</v>
      </c>
      <c r="G84" t="s">
        <v>73</v>
      </c>
      <c r="H84" t="s">
        <v>74</v>
      </c>
      <c r="I84" t="s">
        <v>748</v>
      </c>
      <c r="J84" t="s">
        <v>749</v>
      </c>
      <c r="K84" t="s">
        <v>750</v>
      </c>
      <c r="L84" t="s">
        <v>78</v>
      </c>
      <c r="M84" t="s">
        <v>751</v>
      </c>
      <c r="N84" s="27">
        <v>45940.581250000003</v>
      </c>
      <c r="O84" s="27">
        <v>45945.302777777782</v>
      </c>
      <c r="P84" t="s">
        <v>80</v>
      </c>
      <c r="Q84" t="s">
        <v>187</v>
      </c>
      <c r="R84" t="s">
        <v>82</v>
      </c>
      <c r="S84" t="s">
        <v>752</v>
      </c>
      <c r="T84" t="s">
        <v>84</v>
      </c>
      <c r="U84" t="s">
        <v>753</v>
      </c>
      <c r="V84" t="s">
        <v>11</v>
      </c>
      <c r="W84" t="s">
        <v>86</v>
      </c>
      <c r="X84" t="s">
        <v>754</v>
      </c>
      <c r="Y84" s="28">
        <v>1</v>
      </c>
      <c r="Z84" t="s">
        <v>88</v>
      </c>
      <c r="AA84" s="40">
        <v>163814</v>
      </c>
      <c r="AB84" s="40">
        <v>163814</v>
      </c>
    </row>
    <row r="85" spans="1:28">
      <c r="A85" t="s">
        <v>343</v>
      </c>
      <c r="B85" t="s">
        <v>68</v>
      </c>
      <c r="C85" t="s">
        <v>69</v>
      </c>
      <c r="D85" t="s">
        <v>344</v>
      </c>
      <c r="E85" t="s">
        <v>755</v>
      </c>
      <c r="F85" t="s">
        <v>756</v>
      </c>
      <c r="G85" t="s">
        <v>73</v>
      </c>
      <c r="H85" t="s">
        <v>74</v>
      </c>
      <c r="I85" t="s">
        <v>347</v>
      </c>
      <c r="J85" t="s">
        <v>343</v>
      </c>
      <c r="K85" t="s">
        <v>757</v>
      </c>
      <c r="L85" t="s">
        <v>78</v>
      </c>
      <c r="M85" t="s">
        <v>758</v>
      </c>
      <c r="N85" s="27">
        <v>45940.712500000001</v>
      </c>
      <c r="O85" s="27">
        <v>45946.248611111107</v>
      </c>
      <c r="P85" t="s">
        <v>80</v>
      </c>
      <c r="Q85" t="s">
        <v>187</v>
      </c>
      <c r="R85" t="s">
        <v>233</v>
      </c>
      <c r="S85" t="s">
        <v>759</v>
      </c>
      <c r="T85" t="s">
        <v>84</v>
      </c>
      <c r="U85" t="s">
        <v>760</v>
      </c>
      <c r="V85" t="s">
        <v>8</v>
      </c>
      <c r="W85" t="s">
        <v>86</v>
      </c>
      <c r="X85" t="s">
        <v>761</v>
      </c>
      <c r="Y85" s="28">
        <v>1</v>
      </c>
      <c r="Z85" t="s">
        <v>88</v>
      </c>
      <c r="AA85" s="40">
        <v>75096</v>
      </c>
      <c r="AB85" s="40">
        <v>75096</v>
      </c>
    </row>
    <row r="86" spans="1:28">
      <c r="A86" t="s">
        <v>762</v>
      </c>
      <c r="B86" t="s">
        <v>119</v>
      </c>
      <c r="C86" t="s">
        <v>120</v>
      </c>
      <c r="D86" t="s">
        <v>763</v>
      </c>
      <c r="E86" t="s">
        <v>764</v>
      </c>
      <c r="F86" t="s">
        <v>765</v>
      </c>
      <c r="G86" t="s">
        <v>73</v>
      </c>
      <c r="H86" t="s">
        <v>74</v>
      </c>
      <c r="I86" t="s">
        <v>766</v>
      </c>
      <c r="J86" t="s">
        <v>762</v>
      </c>
      <c r="K86" t="s">
        <v>767</v>
      </c>
      <c r="L86" t="s">
        <v>78</v>
      </c>
      <c r="M86" t="s">
        <v>768</v>
      </c>
      <c r="N86" s="27">
        <v>45940.314583333333</v>
      </c>
      <c r="O86" s="27">
        <v>45944.617361111108</v>
      </c>
      <c r="P86" t="s">
        <v>80</v>
      </c>
      <c r="Q86" t="s">
        <v>187</v>
      </c>
      <c r="R86" t="s">
        <v>82</v>
      </c>
      <c r="S86" t="s">
        <v>769</v>
      </c>
      <c r="T86" t="s">
        <v>84</v>
      </c>
      <c r="U86" t="s">
        <v>770</v>
      </c>
      <c r="V86" t="s">
        <v>8</v>
      </c>
      <c r="W86" t="s">
        <v>86</v>
      </c>
      <c r="X86" t="s">
        <v>771</v>
      </c>
      <c r="Y86" s="28">
        <v>1</v>
      </c>
      <c r="Z86" t="s">
        <v>88</v>
      </c>
      <c r="AA86" s="40">
        <v>75096</v>
      </c>
      <c r="AB86" s="40">
        <v>75096</v>
      </c>
    </row>
    <row r="87" spans="1:28">
      <c r="A87" t="s">
        <v>459</v>
      </c>
      <c r="B87" t="s">
        <v>460</v>
      </c>
      <c r="C87" t="s">
        <v>461</v>
      </c>
      <c r="D87" t="s">
        <v>512</v>
      </c>
      <c r="E87" t="s">
        <v>772</v>
      </c>
      <c r="F87" t="s">
        <v>773</v>
      </c>
      <c r="G87" t="s">
        <v>73</v>
      </c>
      <c r="H87" t="s">
        <v>74</v>
      </c>
      <c r="I87" t="s">
        <v>460</v>
      </c>
      <c r="J87" t="s">
        <v>459</v>
      </c>
      <c r="K87" t="s">
        <v>774</v>
      </c>
      <c r="L87" t="s">
        <v>78</v>
      </c>
      <c r="M87" t="s">
        <v>775</v>
      </c>
      <c r="N87" s="27">
        <v>45940.319444444453</v>
      </c>
      <c r="O87" s="27">
        <v>45946.244444444441</v>
      </c>
      <c r="P87" t="s">
        <v>80</v>
      </c>
      <c r="Q87" t="s">
        <v>187</v>
      </c>
      <c r="R87" t="s">
        <v>82</v>
      </c>
      <c r="S87" t="s">
        <v>776</v>
      </c>
      <c r="T87" t="s">
        <v>84</v>
      </c>
      <c r="U87" t="s">
        <v>777</v>
      </c>
      <c r="V87" t="s">
        <v>8</v>
      </c>
      <c r="W87" t="s">
        <v>86</v>
      </c>
      <c r="X87" t="s">
        <v>778</v>
      </c>
      <c r="Y87" s="28">
        <v>1</v>
      </c>
      <c r="Z87" t="s">
        <v>88</v>
      </c>
      <c r="AA87" s="40">
        <v>75096</v>
      </c>
      <c r="AB87" s="40">
        <v>75096</v>
      </c>
    </row>
    <row r="88" spans="1:28">
      <c r="A88" t="s">
        <v>459</v>
      </c>
      <c r="B88" t="s">
        <v>460</v>
      </c>
      <c r="C88" t="s">
        <v>461</v>
      </c>
      <c r="D88" t="s">
        <v>512</v>
      </c>
      <c r="E88" t="s">
        <v>779</v>
      </c>
      <c r="F88" t="s">
        <v>780</v>
      </c>
      <c r="G88" t="s">
        <v>73</v>
      </c>
      <c r="H88" t="s">
        <v>183</v>
      </c>
      <c r="I88" t="s">
        <v>460</v>
      </c>
      <c r="J88" t="s">
        <v>459</v>
      </c>
      <c r="K88" t="s">
        <v>781</v>
      </c>
      <c r="L88" t="s">
        <v>78</v>
      </c>
      <c r="M88" t="s">
        <v>782</v>
      </c>
      <c r="N88" s="27">
        <v>45940.739583333343</v>
      </c>
      <c r="O88" s="27">
        <v>45944.621527777781</v>
      </c>
      <c r="P88" t="s">
        <v>783</v>
      </c>
      <c r="Q88" t="s">
        <v>784</v>
      </c>
      <c r="R88" t="s">
        <v>82</v>
      </c>
      <c r="S88" t="s">
        <v>785</v>
      </c>
      <c r="T88" t="s">
        <v>84</v>
      </c>
      <c r="U88" t="s">
        <v>786</v>
      </c>
      <c r="V88" t="s">
        <v>8</v>
      </c>
      <c r="W88" t="s">
        <v>86</v>
      </c>
      <c r="X88" t="s">
        <v>787</v>
      </c>
      <c r="Y88" s="28">
        <v>1</v>
      </c>
      <c r="Z88" t="s">
        <v>88</v>
      </c>
      <c r="AA88" s="40">
        <v>75096</v>
      </c>
      <c r="AB88" s="40">
        <v>75096</v>
      </c>
    </row>
    <row r="89" spans="1:28">
      <c r="A89" t="s">
        <v>343</v>
      </c>
      <c r="B89" t="s">
        <v>68</v>
      </c>
      <c r="C89" t="s">
        <v>69</v>
      </c>
      <c r="D89" t="s">
        <v>344</v>
      </c>
      <c r="E89" t="s">
        <v>788</v>
      </c>
      <c r="F89" t="s">
        <v>789</v>
      </c>
      <c r="G89" t="s">
        <v>73</v>
      </c>
      <c r="H89" t="s">
        <v>183</v>
      </c>
      <c r="I89" t="s">
        <v>347</v>
      </c>
      <c r="J89" t="s">
        <v>343</v>
      </c>
      <c r="K89" t="s">
        <v>790</v>
      </c>
      <c r="L89" t="s">
        <v>78</v>
      </c>
      <c r="M89" t="s">
        <v>791</v>
      </c>
      <c r="N89" s="27">
        <v>45946.756944444453</v>
      </c>
      <c r="O89" s="27">
        <v>45947.500983796293</v>
      </c>
      <c r="P89" t="s">
        <v>783</v>
      </c>
      <c r="Q89" t="s">
        <v>792</v>
      </c>
      <c r="R89" t="s">
        <v>82</v>
      </c>
      <c r="S89" t="s">
        <v>793</v>
      </c>
      <c r="T89" t="s">
        <v>84</v>
      </c>
      <c r="U89" t="s">
        <v>794</v>
      </c>
      <c r="V89" t="s">
        <v>8</v>
      </c>
      <c r="W89" t="s">
        <v>86</v>
      </c>
      <c r="X89" t="s">
        <v>352</v>
      </c>
      <c r="Y89" s="28">
        <v>1</v>
      </c>
      <c r="Z89" t="s">
        <v>88</v>
      </c>
      <c r="AA89" s="40">
        <v>75096</v>
      </c>
      <c r="AB89" s="40">
        <v>75096</v>
      </c>
    </row>
    <row r="90" spans="1:28">
      <c r="A90" t="s">
        <v>343</v>
      </c>
      <c r="B90" t="s">
        <v>68</v>
      </c>
      <c r="C90" t="s">
        <v>69</v>
      </c>
      <c r="D90" t="s">
        <v>795</v>
      </c>
      <c r="E90" t="s">
        <v>796</v>
      </c>
      <c r="F90" t="s">
        <v>797</v>
      </c>
      <c r="G90" t="s">
        <v>73</v>
      </c>
      <c r="H90" t="s">
        <v>588</v>
      </c>
      <c r="I90" t="s">
        <v>798</v>
      </c>
      <c r="J90" t="s">
        <v>799</v>
      </c>
      <c r="K90" t="s">
        <v>800</v>
      </c>
      <c r="L90" t="s">
        <v>78</v>
      </c>
      <c r="M90" t="s">
        <v>801</v>
      </c>
      <c r="N90" s="27">
        <v>45946.706250000003</v>
      </c>
      <c r="O90" s="27">
        <v>45947.647523148153</v>
      </c>
      <c r="P90" t="s">
        <v>80</v>
      </c>
      <c r="Q90" t="s">
        <v>81</v>
      </c>
      <c r="R90" t="s">
        <v>82</v>
      </c>
      <c r="S90" t="s">
        <v>802</v>
      </c>
      <c r="T90" t="s">
        <v>84</v>
      </c>
      <c r="U90" t="s">
        <v>803</v>
      </c>
      <c r="V90" t="s">
        <v>11</v>
      </c>
      <c r="W90" t="s">
        <v>86</v>
      </c>
      <c r="X90" t="s">
        <v>804</v>
      </c>
      <c r="Y90" s="28">
        <v>1</v>
      </c>
      <c r="Z90" t="s">
        <v>88</v>
      </c>
      <c r="AA90" s="40">
        <v>163814</v>
      </c>
      <c r="AB90" s="40">
        <v>163814</v>
      </c>
    </row>
    <row r="91" spans="1:28">
      <c r="A91" t="s">
        <v>191</v>
      </c>
      <c r="B91" t="s">
        <v>192</v>
      </c>
      <c r="C91" t="s">
        <v>193</v>
      </c>
      <c r="D91" t="s">
        <v>194</v>
      </c>
      <c r="E91" t="s">
        <v>805</v>
      </c>
      <c r="F91" t="s">
        <v>806</v>
      </c>
      <c r="G91" t="s">
        <v>73</v>
      </c>
      <c r="H91" t="s">
        <v>74</v>
      </c>
      <c r="I91" t="s">
        <v>197</v>
      </c>
      <c r="J91" t="s">
        <v>191</v>
      </c>
      <c r="K91" t="s">
        <v>807</v>
      </c>
      <c r="L91" t="s">
        <v>78</v>
      </c>
      <c r="M91" t="s">
        <v>808</v>
      </c>
      <c r="N91" s="27">
        <v>45950.333333333343</v>
      </c>
      <c r="O91" s="27">
        <v>45952.513888888891</v>
      </c>
      <c r="P91" t="s">
        <v>80</v>
      </c>
      <c r="Q91" t="s">
        <v>187</v>
      </c>
      <c r="R91" t="s">
        <v>82</v>
      </c>
      <c r="S91" t="s">
        <v>809</v>
      </c>
      <c r="T91" t="s">
        <v>84</v>
      </c>
      <c r="U91" t="s">
        <v>810</v>
      </c>
      <c r="V91" t="s">
        <v>8</v>
      </c>
      <c r="W91" t="s">
        <v>86</v>
      </c>
      <c r="X91" t="s">
        <v>236</v>
      </c>
      <c r="Y91" s="28">
        <v>1</v>
      </c>
      <c r="Z91" t="s">
        <v>88</v>
      </c>
      <c r="AA91" s="40">
        <v>75096</v>
      </c>
      <c r="AB91" s="40">
        <v>75096</v>
      </c>
    </row>
    <row r="92" spans="1:28">
      <c r="A92" t="s">
        <v>191</v>
      </c>
      <c r="B92" t="s">
        <v>192</v>
      </c>
      <c r="C92" t="s">
        <v>193</v>
      </c>
      <c r="D92" t="s">
        <v>194</v>
      </c>
      <c r="E92" t="s">
        <v>811</v>
      </c>
      <c r="F92" t="s">
        <v>812</v>
      </c>
      <c r="G92" t="s">
        <v>73</v>
      </c>
      <c r="H92" t="s">
        <v>74</v>
      </c>
      <c r="I92" t="s">
        <v>197</v>
      </c>
      <c r="J92" t="s">
        <v>191</v>
      </c>
      <c r="K92" t="s">
        <v>813</v>
      </c>
      <c r="L92" t="s">
        <v>78</v>
      </c>
      <c r="M92" t="s">
        <v>814</v>
      </c>
      <c r="N92" s="27">
        <v>45950.333333333343</v>
      </c>
      <c r="O92" s="27">
        <v>45953.28402777778</v>
      </c>
      <c r="P92" t="s">
        <v>80</v>
      </c>
      <c r="Q92" t="s">
        <v>187</v>
      </c>
      <c r="R92" t="s">
        <v>82</v>
      </c>
      <c r="S92" t="s">
        <v>809</v>
      </c>
      <c r="T92" t="s">
        <v>84</v>
      </c>
      <c r="U92" t="s">
        <v>815</v>
      </c>
      <c r="V92" t="s">
        <v>8</v>
      </c>
      <c r="W92" t="s">
        <v>86</v>
      </c>
      <c r="X92" t="s">
        <v>236</v>
      </c>
      <c r="Y92" s="28">
        <v>1</v>
      </c>
      <c r="Z92" t="s">
        <v>88</v>
      </c>
      <c r="AA92" s="40">
        <v>75096</v>
      </c>
      <c r="AB92" s="40">
        <v>75096</v>
      </c>
    </row>
    <row r="93" spans="1:28">
      <c r="A93" t="s">
        <v>191</v>
      </c>
      <c r="B93" t="s">
        <v>192</v>
      </c>
      <c r="C93" t="s">
        <v>193</v>
      </c>
      <c r="D93" t="s">
        <v>816</v>
      </c>
      <c r="E93" t="s">
        <v>817</v>
      </c>
      <c r="F93" t="s">
        <v>818</v>
      </c>
      <c r="G93" t="s">
        <v>73</v>
      </c>
      <c r="H93" t="s">
        <v>74</v>
      </c>
      <c r="I93" t="s">
        <v>197</v>
      </c>
      <c r="J93" t="s">
        <v>270</v>
      </c>
      <c r="K93" t="s">
        <v>819</v>
      </c>
      <c r="L93" t="s">
        <v>78</v>
      </c>
      <c r="M93" t="s">
        <v>820</v>
      </c>
      <c r="N93" s="27">
        <v>45950.333333333343</v>
      </c>
      <c r="O93" s="27">
        <v>45952.520833333343</v>
      </c>
      <c r="P93" t="s">
        <v>80</v>
      </c>
      <c r="Q93" t="s">
        <v>187</v>
      </c>
      <c r="R93" t="s">
        <v>82</v>
      </c>
      <c r="S93" t="s">
        <v>821</v>
      </c>
      <c r="T93" t="s">
        <v>84</v>
      </c>
      <c r="U93" t="s">
        <v>822</v>
      </c>
      <c r="V93" t="s">
        <v>8</v>
      </c>
      <c r="W93" t="s">
        <v>86</v>
      </c>
      <c r="X93" t="s">
        <v>202</v>
      </c>
      <c r="Y93" s="28">
        <v>1</v>
      </c>
      <c r="Z93" t="s">
        <v>88</v>
      </c>
      <c r="AA93" s="40">
        <v>75096</v>
      </c>
      <c r="AB93" s="40">
        <v>75096</v>
      </c>
    </row>
    <row r="94" spans="1:28">
      <c r="A94" t="s">
        <v>191</v>
      </c>
      <c r="B94" t="s">
        <v>192</v>
      </c>
      <c r="C94" t="s">
        <v>193</v>
      </c>
      <c r="D94" t="s">
        <v>823</v>
      </c>
      <c r="E94" t="s">
        <v>824</v>
      </c>
      <c r="F94" t="s">
        <v>825</v>
      </c>
      <c r="G94" t="s">
        <v>73</v>
      </c>
      <c r="H94" t="s">
        <v>74</v>
      </c>
      <c r="I94" t="s">
        <v>197</v>
      </c>
      <c r="J94" t="s">
        <v>826</v>
      </c>
      <c r="K94" t="s">
        <v>827</v>
      </c>
      <c r="L94" t="s">
        <v>78</v>
      </c>
      <c r="M94" t="s">
        <v>828</v>
      </c>
      <c r="N94" s="27">
        <v>45950.333333333343</v>
      </c>
      <c r="O94" s="27">
        <v>45952.61041666667</v>
      </c>
      <c r="P94" t="s">
        <v>80</v>
      </c>
      <c r="Q94" t="s">
        <v>187</v>
      </c>
      <c r="R94" t="s">
        <v>82</v>
      </c>
      <c r="S94" t="s">
        <v>821</v>
      </c>
      <c r="T94" t="s">
        <v>84</v>
      </c>
      <c r="U94" t="s">
        <v>829</v>
      </c>
      <c r="V94" t="s">
        <v>8</v>
      </c>
      <c r="W94" t="s">
        <v>86</v>
      </c>
      <c r="X94" t="s">
        <v>202</v>
      </c>
      <c r="Y94" s="28">
        <v>1</v>
      </c>
      <c r="Z94" t="s">
        <v>88</v>
      </c>
      <c r="AA94" s="40">
        <v>75096</v>
      </c>
      <c r="AB94" s="40">
        <v>75096</v>
      </c>
    </row>
    <row r="95" spans="1:28">
      <c r="A95" t="s">
        <v>118</v>
      </c>
      <c r="B95" t="s">
        <v>119</v>
      </c>
      <c r="C95" t="s">
        <v>120</v>
      </c>
      <c r="D95" t="s">
        <v>306</v>
      </c>
      <c r="E95" t="s">
        <v>830</v>
      </c>
      <c r="F95" t="s">
        <v>831</v>
      </c>
      <c r="G95" t="s">
        <v>73</v>
      </c>
      <c r="H95" t="s">
        <v>74</v>
      </c>
      <c r="I95" t="s">
        <v>309</v>
      </c>
      <c r="J95" t="s">
        <v>118</v>
      </c>
      <c r="K95" t="s">
        <v>832</v>
      </c>
      <c r="L95" t="s">
        <v>78</v>
      </c>
      <c r="M95" t="s">
        <v>833</v>
      </c>
      <c r="N95" s="27">
        <v>45950.333333333343</v>
      </c>
      <c r="O95" s="27">
        <v>45952.274305555547</v>
      </c>
      <c r="P95" t="s">
        <v>80</v>
      </c>
      <c r="Q95" t="s">
        <v>187</v>
      </c>
      <c r="R95" t="s">
        <v>82</v>
      </c>
      <c r="S95" t="s">
        <v>834</v>
      </c>
      <c r="T95" t="s">
        <v>84</v>
      </c>
      <c r="U95" t="s">
        <v>835</v>
      </c>
      <c r="V95" t="s">
        <v>8</v>
      </c>
      <c r="W95" t="s">
        <v>86</v>
      </c>
      <c r="X95" t="s">
        <v>477</v>
      </c>
      <c r="Y95" s="28">
        <v>1</v>
      </c>
      <c r="Z95" t="s">
        <v>88</v>
      </c>
      <c r="AA95" s="40">
        <v>75096</v>
      </c>
      <c r="AB95" s="40">
        <v>75096</v>
      </c>
    </row>
    <row r="96" spans="1:28">
      <c r="A96" t="s">
        <v>67</v>
      </c>
      <c r="B96" t="s">
        <v>68</v>
      </c>
      <c r="C96" t="s">
        <v>69</v>
      </c>
      <c r="D96" t="s">
        <v>484</v>
      </c>
      <c r="E96" t="s">
        <v>836</v>
      </c>
      <c r="F96" t="s">
        <v>837</v>
      </c>
      <c r="G96" t="s">
        <v>73</v>
      </c>
      <c r="H96" t="s">
        <v>74</v>
      </c>
      <c r="I96" t="s">
        <v>143</v>
      </c>
      <c r="J96" t="s">
        <v>67</v>
      </c>
      <c r="K96" t="s">
        <v>838</v>
      </c>
      <c r="L96" t="s">
        <v>78</v>
      </c>
      <c r="M96" t="s">
        <v>839</v>
      </c>
      <c r="N96" s="27">
        <v>45950.333333333343</v>
      </c>
      <c r="O96" s="27">
        <v>45951.645138888889</v>
      </c>
      <c r="P96" t="s">
        <v>80</v>
      </c>
      <c r="Q96" t="s">
        <v>187</v>
      </c>
      <c r="R96" t="s">
        <v>82</v>
      </c>
      <c r="S96" t="s">
        <v>840</v>
      </c>
      <c r="T96" t="s">
        <v>84</v>
      </c>
      <c r="U96" t="s">
        <v>841</v>
      </c>
      <c r="V96" t="s">
        <v>8</v>
      </c>
      <c r="W96" t="s">
        <v>86</v>
      </c>
      <c r="X96" t="s">
        <v>149</v>
      </c>
      <c r="Y96" s="28">
        <v>1</v>
      </c>
      <c r="Z96" t="s">
        <v>88</v>
      </c>
      <c r="AA96" s="40">
        <v>75096</v>
      </c>
      <c r="AB96" s="40">
        <v>75096</v>
      </c>
    </row>
    <row r="97" spans="1:28">
      <c r="A97" t="s">
        <v>277</v>
      </c>
      <c r="B97" t="s">
        <v>151</v>
      </c>
      <c r="C97" t="s">
        <v>152</v>
      </c>
      <c r="D97" t="s">
        <v>325</v>
      </c>
      <c r="E97" t="s">
        <v>842</v>
      </c>
      <c r="F97" t="s">
        <v>843</v>
      </c>
      <c r="G97" t="s">
        <v>73</v>
      </c>
      <c r="H97" t="s">
        <v>74</v>
      </c>
      <c r="I97" t="s">
        <v>328</v>
      </c>
      <c r="J97" t="s">
        <v>277</v>
      </c>
      <c r="K97" t="s">
        <v>844</v>
      </c>
      <c r="L97" t="s">
        <v>78</v>
      </c>
      <c r="M97" t="s">
        <v>845</v>
      </c>
      <c r="N97" s="27">
        <v>45950.333333333343</v>
      </c>
      <c r="O97" s="27">
        <v>45951.550694444442</v>
      </c>
      <c r="P97" t="s">
        <v>80</v>
      </c>
      <c r="Q97" t="s">
        <v>187</v>
      </c>
      <c r="R97" t="s">
        <v>82</v>
      </c>
      <c r="S97" t="s">
        <v>846</v>
      </c>
      <c r="T97" t="s">
        <v>84</v>
      </c>
      <c r="U97" t="s">
        <v>847</v>
      </c>
      <c r="V97" t="s">
        <v>8</v>
      </c>
      <c r="W97" t="s">
        <v>86</v>
      </c>
      <c r="X97" t="s">
        <v>848</v>
      </c>
      <c r="Y97" s="28">
        <v>1</v>
      </c>
      <c r="Z97" t="s">
        <v>88</v>
      </c>
      <c r="AA97" s="40">
        <v>75096</v>
      </c>
      <c r="AB97" s="40">
        <v>75096</v>
      </c>
    </row>
    <row r="98" spans="1:28">
      <c r="A98" t="s">
        <v>277</v>
      </c>
      <c r="B98" t="s">
        <v>151</v>
      </c>
      <c r="C98" t="s">
        <v>152</v>
      </c>
      <c r="D98" t="s">
        <v>849</v>
      </c>
      <c r="E98" t="s">
        <v>850</v>
      </c>
      <c r="F98" t="s">
        <v>851</v>
      </c>
      <c r="G98" t="s">
        <v>73</v>
      </c>
      <c r="H98" t="s">
        <v>74</v>
      </c>
      <c r="I98" t="s">
        <v>328</v>
      </c>
      <c r="J98" t="s">
        <v>852</v>
      </c>
      <c r="K98" t="s">
        <v>853</v>
      </c>
      <c r="L98" t="s">
        <v>78</v>
      </c>
      <c r="M98" t="s">
        <v>854</v>
      </c>
      <c r="N98" s="27">
        <v>45950.333333333343</v>
      </c>
      <c r="O98" s="27">
        <v>45951.63958333333</v>
      </c>
      <c r="P98" t="s">
        <v>80</v>
      </c>
      <c r="Q98" t="s">
        <v>187</v>
      </c>
      <c r="R98" t="s">
        <v>82</v>
      </c>
      <c r="S98" t="s">
        <v>855</v>
      </c>
      <c r="T98" t="s">
        <v>84</v>
      </c>
      <c r="U98" t="s">
        <v>856</v>
      </c>
      <c r="V98" t="s">
        <v>11</v>
      </c>
      <c r="W98" t="s">
        <v>86</v>
      </c>
      <c r="X98" t="s">
        <v>585</v>
      </c>
      <c r="Y98" s="28">
        <v>1</v>
      </c>
      <c r="Z98" t="s">
        <v>88</v>
      </c>
      <c r="AA98" s="40">
        <v>163814</v>
      </c>
      <c r="AB98" s="40">
        <v>163814</v>
      </c>
    </row>
    <row r="99" spans="1:28">
      <c r="A99" t="s">
        <v>277</v>
      </c>
      <c r="B99" t="s">
        <v>151</v>
      </c>
      <c r="C99" t="s">
        <v>152</v>
      </c>
      <c r="D99" t="s">
        <v>857</v>
      </c>
      <c r="E99" t="s">
        <v>858</v>
      </c>
      <c r="F99" t="s">
        <v>859</v>
      </c>
      <c r="G99" t="s">
        <v>73</v>
      </c>
      <c r="H99" t="s">
        <v>74</v>
      </c>
      <c r="I99" t="s">
        <v>328</v>
      </c>
      <c r="J99" t="s">
        <v>860</v>
      </c>
      <c r="K99" t="s">
        <v>861</v>
      </c>
      <c r="L99" t="s">
        <v>78</v>
      </c>
      <c r="M99" t="s">
        <v>862</v>
      </c>
      <c r="N99" s="27">
        <v>45950.333333333343</v>
      </c>
      <c r="O99" s="27">
        <v>45952.275694444441</v>
      </c>
      <c r="P99" t="s">
        <v>80</v>
      </c>
      <c r="Q99" t="s">
        <v>187</v>
      </c>
      <c r="R99" t="s">
        <v>82</v>
      </c>
      <c r="S99" t="s">
        <v>863</v>
      </c>
      <c r="T99" t="s">
        <v>84</v>
      </c>
      <c r="U99" t="s">
        <v>864</v>
      </c>
      <c r="V99" t="s">
        <v>15</v>
      </c>
      <c r="W99" t="s">
        <v>86</v>
      </c>
      <c r="X99" t="s">
        <v>342</v>
      </c>
      <c r="Y99" s="28">
        <v>1</v>
      </c>
      <c r="Z99" t="s">
        <v>88</v>
      </c>
      <c r="AA99" s="40">
        <v>504833</v>
      </c>
      <c r="AB99" s="40">
        <v>504833</v>
      </c>
    </row>
    <row r="100" spans="1:28">
      <c r="A100" t="s">
        <v>343</v>
      </c>
      <c r="B100" t="s">
        <v>68</v>
      </c>
      <c r="C100" t="s">
        <v>69</v>
      </c>
      <c r="D100" t="s">
        <v>344</v>
      </c>
      <c r="E100" t="s">
        <v>865</v>
      </c>
      <c r="F100" t="s">
        <v>866</v>
      </c>
      <c r="G100" t="s">
        <v>73</v>
      </c>
      <c r="H100" t="s">
        <v>74</v>
      </c>
      <c r="I100" t="s">
        <v>347</v>
      </c>
      <c r="J100" t="s">
        <v>343</v>
      </c>
      <c r="K100" t="s">
        <v>867</v>
      </c>
      <c r="L100" t="s">
        <v>78</v>
      </c>
      <c r="M100" t="s">
        <v>868</v>
      </c>
      <c r="N100" s="27">
        <v>45950.333333333343</v>
      </c>
      <c r="O100" s="27">
        <v>45951.651388888888</v>
      </c>
      <c r="P100" t="s">
        <v>80</v>
      </c>
      <c r="Q100" t="s">
        <v>187</v>
      </c>
      <c r="R100" t="s">
        <v>82</v>
      </c>
      <c r="S100" t="s">
        <v>869</v>
      </c>
      <c r="T100" t="s">
        <v>84</v>
      </c>
      <c r="U100" t="s">
        <v>870</v>
      </c>
      <c r="V100" t="s">
        <v>8</v>
      </c>
      <c r="W100" t="s">
        <v>86</v>
      </c>
      <c r="X100" t="s">
        <v>511</v>
      </c>
      <c r="Y100" s="28">
        <v>1</v>
      </c>
      <c r="Z100" t="s">
        <v>88</v>
      </c>
      <c r="AA100" s="40">
        <v>75096</v>
      </c>
      <c r="AB100" s="40">
        <v>75096</v>
      </c>
    </row>
    <row r="101" spans="1:28">
      <c r="A101" t="s">
        <v>343</v>
      </c>
      <c r="B101" t="s">
        <v>68</v>
      </c>
      <c r="C101" t="s">
        <v>69</v>
      </c>
      <c r="D101" t="s">
        <v>871</v>
      </c>
      <c r="E101" t="s">
        <v>872</v>
      </c>
      <c r="F101" t="s">
        <v>873</v>
      </c>
      <c r="G101" t="s">
        <v>73</v>
      </c>
      <c r="H101" t="s">
        <v>74</v>
      </c>
      <c r="I101" t="s">
        <v>347</v>
      </c>
      <c r="J101" t="s">
        <v>874</v>
      </c>
      <c r="K101" t="s">
        <v>875</v>
      </c>
      <c r="L101" t="s">
        <v>78</v>
      </c>
      <c r="M101" t="s">
        <v>876</v>
      </c>
      <c r="N101" s="27">
        <v>45950.333333333343</v>
      </c>
      <c r="O101" s="27">
        <v>45951.655555555553</v>
      </c>
      <c r="P101" t="s">
        <v>80</v>
      </c>
      <c r="Q101" t="s">
        <v>187</v>
      </c>
      <c r="R101" t="s">
        <v>82</v>
      </c>
      <c r="S101" t="s">
        <v>877</v>
      </c>
      <c r="T101" t="s">
        <v>84</v>
      </c>
      <c r="U101" t="s">
        <v>878</v>
      </c>
      <c r="V101" t="s">
        <v>11</v>
      </c>
      <c r="W101" t="s">
        <v>86</v>
      </c>
      <c r="X101" t="s">
        <v>804</v>
      </c>
      <c r="Y101" s="28">
        <v>1</v>
      </c>
      <c r="Z101" t="s">
        <v>88</v>
      </c>
      <c r="AA101" s="40">
        <v>163814</v>
      </c>
      <c r="AB101" s="40">
        <v>163814</v>
      </c>
    </row>
    <row r="102" spans="1:28">
      <c r="A102" t="s">
        <v>762</v>
      </c>
      <c r="B102" t="s">
        <v>119</v>
      </c>
      <c r="C102" t="s">
        <v>120</v>
      </c>
      <c r="D102" t="s">
        <v>763</v>
      </c>
      <c r="E102" t="s">
        <v>879</v>
      </c>
      <c r="F102" t="s">
        <v>880</v>
      </c>
      <c r="G102" t="s">
        <v>73</v>
      </c>
      <c r="H102" t="s">
        <v>74</v>
      </c>
      <c r="I102" t="s">
        <v>766</v>
      </c>
      <c r="J102" t="s">
        <v>762</v>
      </c>
      <c r="K102" t="s">
        <v>881</v>
      </c>
      <c r="L102" t="s">
        <v>78</v>
      </c>
      <c r="M102" t="s">
        <v>882</v>
      </c>
      <c r="N102" s="27">
        <v>45950.333333333343</v>
      </c>
      <c r="O102" s="27">
        <v>45951.658333333333</v>
      </c>
      <c r="P102" t="s">
        <v>80</v>
      </c>
      <c r="Q102" t="s">
        <v>187</v>
      </c>
      <c r="R102" t="s">
        <v>82</v>
      </c>
      <c r="S102" t="s">
        <v>883</v>
      </c>
      <c r="T102" t="s">
        <v>84</v>
      </c>
      <c r="U102" t="s">
        <v>884</v>
      </c>
      <c r="V102" t="s">
        <v>8</v>
      </c>
      <c r="W102" t="s">
        <v>86</v>
      </c>
      <c r="X102" t="s">
        <v>771</v>
      </c>
      <c r="Y102" s="28">
        <v>1</v>
      </c>
      <c r="Z102" t="s">
        <v>88</v>
      </c>
      <c r="AA102" s="40">
        <v>75096</v>
      </c>
      <c r="AB102" s="40">
        <v>75096</v>
      </c>
    </row>
    <row r="103" spans="1:28">
      <c r="A103" t="s">
        <v>762</v>
      </c>
      <c r="B103" t="s">
        <v>119</v>
      </c>
      <c r="C103" t="s">
        <v>120</v>
      </c>
      <c r="D103" t="s">
        <v>885</v>
      </c>
      <c r="E103" t="s">
        <v>886</v>
      </c>
      <c r="F103" t="s">
        <v>887</v>
      </c>
      <c r="G103" t="s">
        <v>73</v>
      </c>
      <c r="H103" t="s">
        <v>74</v>
      </c>
      <c r="I103" t="s">
        <v>766</v>
      </c>
      <c r="J103" t="s">
        <v>888</v>
      </c>
      <c r="K103" t="s">
        <v>889</v>
      </c>
      <c r="L103" t="s">
        <v>78</v>
      </c>
      <c r="M103" t="s">
        <v>890</v>
      </c>
      <c r="N103" s="27">
        <v>45950.333333333343</v>
      </c>
      <c r="O103" s="27">
        <v>45952.527777777781</v>
      </c>
      <c r="P103" t="s">
        <v>80</v>
      </c>
      <c r="Q103" t="s">
        <v>187</v>
      </c>
      <c r="R103" t="s">
        <v>82</v>
      </c>
      <c r="S103" t="s">
        <v>891</v>
      </c>
      <c r="T103" t="s">
        <v>84</v>
      </c>
      <c r="U103" t="s">
        <v>892</v>
      </c>
      <c r="V103" t="s">
        <v>11</v>
      </c>
      <c r="W103" t="s">
        <v>86</v>
      </c>
      <c r="X103" t="s">
        <v>771</v>
      </c>
      <c r="Y103" s="28">
        <v>1</v>
      </c>
      <c r="Z103" t="s">
        <v>88</v>
      </c>
      <c r="AA103" s="40">
        <v>163814</v>
      </c>
      <c r="AB103" s="40">
        <v>163814</v>
      </c>
    </row>
    <row r="104" spans="1:28">
      <c r="A104" t="s">
        <v>459</v>
      </c>
      <c r="B104" t="s">
        <v>460</v>
      </c>
      <c r="C104" t="s">
        <v>461</v>
      </c>
      <c r="D104" t="s">
        <v>512</v>
      </c>
      <c r="E104" t="s">
        <v>893</v>
      </c>
      <c r="F104" t="s">
        <v>894</v>
      </c>
      <c r="G104" t="s">
        <v>73</v>
      </c>
      <c r="H104" t="s">
        <v>74</v>
      </c>
      <c r="I104" t="s">
        <v>460</v>
      </c>
      <c r="J104" t="s">
        <v>459</v>
      </c>
      <c r="K104" t="s">
        <v>895</v>
      </c>
      <c r="L104" t="s">
        <v>78</v>
      </c>
      <c r="M104" t="s">
        <v>896</v>
      </c>
      <c r="N104" s="27">
        <v>45950.333333333343</v>
      </c>
      <c r="O104" s="27">
        <v>45953.286805555559</v>
      </c>
      <c r="P104" t="s">
        <v>80</v>
      </c>
      <c r="Q104" t="s">
        <v>187</v>
      </c>
      <c r="R104" t="s">
        <v>233</v>
      </c>
      <c r="S104" t="s">
        <v>897</v>
      </c>
      <c r="T104" t="s">
        <v>84</v>
      </c>
      <c r="U104" t="s">
        <v>898</v>
      </c>
      <c r="V104" t="s">
        <v>8</v>
      </c>
      <c r="W104" t="s">
        <v>86</v>
      </c>
      <c r="X104" t="s">
        <v>899</v>
      </c>
      <c r="Y104" s="28">
        <v>1</v>
      </c>
      <c r="Z104" t="s">
        <v>88</v>
      </c>
      <c r="AA104" s="40">
        <v>75096</v>
      </c>
      <c r="AB104" s="40">
        <v>75096</v>
      </c>
    </row>
    <row r="105" spans="1:28">
      <c r="A105" t="s">
        <v>217</v>
      </c>
      <c r="B105" t="s">
        <v>192</v>
      </c>
      <c r="C105" t="s">
        <v>193</v>
      </c>
      <c r="D105" t="s">
        <v>900</v>
      </c>
      <c r="E105" t="s">
        <v>901</v>
      </c>
      <c r="F105" t="s">
        <v>902</v>
      </c>
      <c r="G105" t="s">
        <v>73</v>
      </c>
      <c r="H105" t="s">
        <v>183</v>
      </c>
      <c r="I105" t="s">
        <v>903</v>
      </c>
      <c r="J105" t="s">
        <v>904</v>
      </c>
      <c r="K105" t="s">
        <v>905</v>
      </c>
      <c r="L105" t="s">
        <v>78</v>
      </c>
      <c r="M105" t="s">
        <v>906</v>
      </c>
      <c r="N105" s="27">
        <v>45950.333333333343</v>
      </c>
      <c r="O105" s="27">
        <v>45952.578472222223</v>
      </c>
      <c r="P105" t="s">
        <v>80</v>
      </c>
      <c r="Q105" t="s">
        <v>81</v>
      </c>
      <c r="R105" t="s">
        <v>82</v>
      </c>
      <c r="S105" t="s">
        <v>907</v>
      </c>
      <c r="T105" t="s">
        <v>84</v>
      </c>
      <c r="U105" t="s">
        <v>908</v>
      </c>
      <c r="V105" t="s">
        <v>139</v>
      </c>
      <c r="W105" t="s">
        <v>909</v>
      </c>
      <c r="X105" t="s">
        <v>403</v>
      </c>
      <c r="Y105" s="28">
        <v>1</v>
      </c>
      <c r="Z105" t="s">
        <v>88</v>
      </c>
      <c r="AA105" s="40">
        <v>504833</v>
      </c>
      <c r="AB105" s="40">
        <v>504833</v>
      </c>
    </row>
    <row r="106" spans="1:28">
      <c r="A106" t="s">
        <v>191</v>
      </c>
      <c r="B106" t="s">
        <v>192</v>
      </c>
      <c r="C106" t="s">
        <v>193</v>
      </c>
      <c r="D106" t="s">
        <v>194</v>
      </c>
      <c r="E106" t="s">
        <v>910</v>
      </c>
      <c r="F106" t="s">
        <v>911</v>
      </c>
      <c r="G106" t="s">
        <v>73</v>
      </c>
      <c r="H106" t="s">
        <v>74</v>
      </c>
      <c r="I106" t="s">
        <v>197</v>
      </c>
      <c r="J106" t="s">
        <v>191</v>
      </c>
      <c r="K106" t="s">
        <v>912</v>
      </c>
      <c r="L106" t="s">
        <v>78</v>
      </c>
      <c r="M106" t="s">
        <v>913</v>
      </c>
      <c r="N106" s="27">
        <v>45952.615277777782</v>
      </c>
      <c r="O106" s="27">
        <v>45954.537499999999</v>
      </c>
      <c r="P106" t="s">
        <v>80</v>
      </c>
      <c r="Q106" t="s">
        <v>187</v>
      </c>
      <c r="R106" t="s">
        <v>82</v>
      </c>
      <c r="S106" t="s">
        <v>914</v>
      </c>
      <c r="T106" t="s">
        <v>84</v>
      </c>
      <c r="U106" t="s">
        <v>915</v>
      </c>
      <c r="V106" t="s">
        <v>8</v>
      </c>
      <c r="W106" t="s">
        <v>86</v>
      </c>
      <c r="X106" t="s">
        <v>654</v>
      </c>
      <c r="Y106" s="28">
        <v>1</v>
      </c>
      <c r="Z106" t="s">
        <v>88</v>
      </c>
      <c r="AA106" s="40">
        <v>75096</v>
      </c>
      <c r="AB106" s="40">
        <v>75096</v>
      </c>
    </row>
    <row r="107" spans="1:28">
      <c r="A107" t="s">
        <v>191</v>
      </c>
      <c r="B107" t="s">
        <v>192</v>
      </c>
      <c r="C107" t="s">
        <v>193</v>
      </c>
      <c r="D107" t="s">
        <v>194</v>
      </c>
      <c r="E107" t="s">
        <v>916</v>
      </c>
      <c r="F107" t="s">
        <v>917</v>
      </c>
      <c r="G107" t="s">
        <v>73</v>
      </c>
      <c r="H107" t="s">
        <v>74</v>
      </c>
      <c r="I107" t="s">
        <v>197</v>
      </c>
      <c r="J107" t="s">
        <v>191</v>
      </c>
      <c r="K107" t="s">
        <v>918</v>
      </c>
      <c r="L107" t="s">
        <v>78</v>
      </c>
      <c r="M107" t="s">
        <v>919</v>
      </c>
      <c r="N107" s="27">
        <v>45952.615277777782</v>
      </c>
      <c r="O107" s="27">
        <v>45954.582638888889</v>
      </c>
      <c r="P107" t="s">
        <v>80</v>
      </c>
      <c r="Q107" t="s">
        <v>187</v>
      </c>
      <c r="R107" t="s">
        <v>82</v>
      </c>
      <c r="S107" t="s">
        <v>920</v>
      </c>
      <c r="T107" t="s">
        <v>84</v>
      </c>
      <c r="U107" t="s">
        <v>921</v>
      </c>
      <c r="V107" t="s">
        <v>8</v>
      </c>
      <c r="W107" t="s">
        <v>86</v>
      </c>
      <c r="X107" t="s">
        <v>599</v>
      </c>
      <c r="Y107" s="28">
        <v>1</v>
      </c>
      <c r="Z107" t="s">
        <v>88</v>
      </c>
      <c r="AA107" s="40">
        <v>75096</v>
      </c>
      <c r="AB107" s="40">
        <v>75096</v>
      </c>
    </row>
    <row r="108" spans="1:28">
      <c r="A108" t="s">
        <v>191</v>
      </c>
      <c r="B108" t="s">
        <v>192</v>
      </c>
      <c r="C108" t="s">
        <v>193</v>
      </c>
      <c r="D108" t="s">
        <v>194</v>
      </c>
      <c r="E108" t="s">
        <v>922</v>
      </c>
      <c r="F108" t="s">
        <v>923</v>
      </c>
      <c r="G108" t="s">
        <v>73</v>
      </c>
      <c r="H108" t="s">
        <v>74</v>
      </c>
      <c r="I108" t="s">
        <v>197</v>
      </c>
      <c r="J108" t="s">
        <v>191</v>
      </c>
      <c r="K108" t="s">
        <v>924</v>
      </c>
      <c r="L108" t="s">
        <v>78</v>
      </c>
      <c r="M108" t="s">
        <v>925</v>
      </c>
      <c r="N108" s="27">
        <v>45952.615972222222</v>
      </c>
      <c r="O108" s="27">
        <v>45954.7</v>
      </c>
      <c r="P108" t="s">
        <v>80</v>
      </c>
      <c r="Q108" t="s">
        <v>187</v>
      </c>
      <c r="R108" t="s">
        <v>82</v>
      </c>
      <c r="S108" t="s">
        <v>926</v>
      </c>
      <c r="T108" t="s">
        <v>84</v>
      </c>
      <c r="U108" t="s">
        <v>927</v>
      </c>
      <c r="V108" t="s">
        <v>8</v>
      </c>
      <c r="W108" t="s">
        <v>86</v>
      </c>
      <c r="X108" t="s">
        <v>236</v>
      </c>
      <c r="Y108" s="28">
        <v>1</v>
      </c>
      <c r="Z108" t="s">
        <v>88</v>
      </c>
      <c r="AA108" s="40">
        <v>75096</v>
      </c>
      <c r="AB108" s="40">
        <v>75096</v>
      </c>
    </row>
    <row r="109" spans="1:28">
      <c r="A109" t="s">
        <v>191</v>
      </c>
      <c r="B109" t="s">
        <v>192</v>
      </c>
      <c r="C109" t="s">
        <v>193</v>
      </c>
      <c r="D109" t="s">
        <v>194</v>
      </c>
      <c r="E109" t="s">
        <v>928</v>
      </c>
      <c r="F109" t="s">
        <v>929</v>
      </c>
      <c r="G109" t="s">
        <v>73</v>
      </c>
      <c r="H109" t="s">
        <v>74</v>
      </c>
      <c r="I109" t="s">
        <v>197</v>
      </c>
      <c r="J109" t="s">
        <v>191</v>
      </c>
      <c r="K109" t="s">
        <v>930</v>
      </c>
      <c r="L109" t="s">
        <v>78</v>
      </c>
      <c r="M109" t="s">
        <v>931</v>
      </c>
      <c r="N109" s="27">
        <v>45952.615277777782</v>
      </c>
      <c r="O109" s="27">
        <v>45955.42083333333</v>
      </c>
      <c r="P109" t="s">
        <v>80</v>
      </c>
      <c r="Q109" t="s">
        <v>187</v>
      </c>
      <c r="R109" t="s">
        <v>82</v>
      </c>
      <c r="S109" t="s">
        <v>932</v>
      </c>
      <c r="T109" t="s">
        <v>84</v>
      </c>
      <c r="U109" t="s">
        <v>933</v>
      </c>
      <c r="V109" t="s">
        <v>8</v>
      </c>
      <c r="W109" t="s">
        <v>86</v>
      </c>
      <c r="X109" t="s">
        <v>599</v>
      </c>
      <c r="Y109" s="28">
        <v>1</v>
      </c>
      <c r="Z109" t="s">
        <v>88</v>
      </c>
      <c r="AA109" s="40">
        <v>75096</v>
      </c>
      <c r="AB109" s="40">
        <v>75096</v>
      </c>
    </row>
    <row r="110" spans="1:28">
      <c r="A110" t="s">
        <v>191</v>
      </c>
      <c r="B110" t="s">
        <v>192</v>
      </c>
      <c r="C110" t="s">
        <v>193</v>
      </c>
      <c r="D110" t="s">
        <v>194</v>
      </c>
      <c r="E110" t="s">
        <v>934</v>
      </c>
      <c r="F110" t="s">
        <v>935</v>
      </c>
      <c r="G110" t="s">
        <v>73</v>
      </c>
      <c r="H110" t="s">
        <v>74</v>
      </c>
      <c r="I110" t="s">
        <v>197</v>
      </c>
      <c r="J110" t="s">
        <v>191</v>
      </c>
      <c r="K110" t="s">
        <v>936</v>
      </c>
      <c r="L110" t="s">
        <v>78</v>
      </c>
      <c r="M110" t="s">
        <v>937</v>
      </c>
      <c r="N110" s="27">
        <v>45952.615277777782</v>
      </c>
      <c r="O110" s="27">
        <v>45954.70208333333</v>
      </c>
      <c r="P110" t="s">
        <v>80</v>
      </c>
      <c r="Q110" t="s">
        <v>187</v>
      </c>
      <c r="R110" t="s">
        <v>82</v>
      </c>
      <c r="S110" t="s">
        <v>938</v>
      </c>
      <c r="T110" t="s">
        <v>84</v>
      </c>
      <c r="U110" t="s">
        <v>939</v>
      </c>
      <c r="V110" t="s">
        <v>8</v>
      </c>
      <c r="W110" t="s">
        <v>86</v>
      </c>
      <c r="X110" t="s">
        <v>654</v>
      </c>
      <c r="Y110" s="28">
        <v>1</v>
      </c>
      <c r="Z110" t="s">
        <v>88</v>
      </c>
      <c r="AA110" s="40">
        <v>75096</v>
      </c>
      <c r="AB110" s="40">
        <v>75096</v>
      </c>
    </row>
    <row r="111" spans="1:28">
      <c r="A111" t="s">
        <v>191</v>
      </c>
      <c r="B111" t="s">
        <v>192</v>
      </c>
      <c r="C111" t="s">
        <v>193</v>
      </c>
      <c r="D111" t="s">
        <v>940</v>
      </c>
      <c r="E111" t="s">
        <v>941</v>
      </c>
      <c r="F111" t="s">
        <v>942</v>
      </c>
      <c r="G111" t="s">
        <v>73</v>
      </c>
      <c r="H111" t="s">
        <v>74</v>
      </c>
      <c r="I111" t="s">
        <v>197</v>
      </c>
      <c r="J111" t="s">
        <v>943</v>
      </c>
      <c r="K111" t="s">
        <v>944</v>
      </c>
      <c r="L111" t="s">
        <v>78</v>
      </c>
      <c r="M111" t="s">
        <v>945</v>
      </c>
      <c r="N111" s="27">
        <v>45952.615277777782</v>
      </c>
      <c r="O111" s="27">
        <v>45953.682638888888</v>
      </c>
      <c r="P111" t="s">
        <v>80</v>
      </c>
      <c r="Q111" t="s">
        <v>187</v>
      </c>
      <c r="R111" t="s">
        <v>82</v>
      </c>
      <c r="S111" t="s">
        <v>946</v>
      </c>
      <c r="T111" t="s">
        <v>84</v>
      </c>
      <c r="U111" t="s">
        <v>947</v>
      </c>
      <c r="V111" t="s">
        <v>11</v>
      </c>
      <c r="W111" t="s">
        <v>86</v>
      </c>
      <c r="X111" t="s">
        <v>216</v>
      </c>
      <c r="Y111" s="28">
        <v>1</v>
      </c>
      <c r="Z111" t="s">
        <v>88</v>
      </c>
      <c r="AA111" s="40">
        <v>163814</v>
      </c>
      <c r="AB111" s="40">
        <v>163814</v>
      </c>
    </row>
    <row r="112" spans="1:28">
      <c r="A112" t="s">
        <v>217</v>
      </c>
      <c r="B112" t="s">
        <v>192</v>
      </c>
      <c r="C112" t="s">
        <v>193</v>
      </c>
      <c r="D112" t="s">
        <v>948</v>
      </c>
      <c r="E112" t="s">
        <v>949</v>
      </c>
      <c r="F112" t="s">
        <v>950</v>
      </c>
      <c r="G112" t="s">
        <v>73</v>
      </c>
      <c r="H112" t="s">
        <v>74</v>
      </c>
      <c r="I112" t="s">
        <v>197</v>
      </c>
      <c r="J112" t="s">
        <v>951</v>
      </c>
      <c r="K112" t="s">
        <v>952</v>
      </c>
      <c r="L112" t="s">
        <v>78</v>
      </c>
      <c r="M112" t="s">
        <v>953</v>
      </c>
      <c r="N112" s="27">
        <v>45952.615972222222</v>
      </c>
      <c r="O112" s="27">
        <v>45955.429166666669</v>
      </c>
      <c r="P112" t="s">
        <v>80</v>
      </c>
      <c r="Q112" t="s">
        <v>187</v>
      </c>
      <c r="R112" t="s">
        <v>82</v>
      </c>
      <c r="S112" t="s">
        <v>954</v>
      </c>
      <c r="T112" t="s">
        <v>84</v>
      </c>
      <c r="U112" t="s">
        <v>955</v>
      </c>
      <c r="V112" t="s">
        <v>11</v>
      </c>
      <c r="W112" t="s">
        <v>86</v>
      </c>
      <c r="X112" t="s">
        <v>403</v>
      </c>
      <c r="Y112" s="28">
        <v>1</v>
      </c>
      <c r="Z112" t="s">
        <v>88</v>
      </c>
      <c r="AA112" s="40">
        <v>163814</v>
      </c>
      <c r="AB112" s="40">
        <v>163814</v>
      </c>
    </row>
    <row r="113" spans="1:28">
      <c r="A113" t="s">
        <v>459</v>
      </c>
      <c r="B113" t="s">
        <v>460</v>
      </c>
      <c r="C113" t="s">
        <v>461</v>
      </c>
      <c r="D113" t="s">
        <v>956</v>
      </c>
      <c r="E113" t="s">
        <v>957</v>
      </c>
      <c r="F113" t="s">
        <v>958</v>
      </c>
      <c r="G113" t="s">
        <v>73</v>
      </c>
      <c r="H113" t="s">
        <v>74</v>
      </c>
      <c r="I113" t="s">
        <v>460</v>
      </c>
      <c r="J113" t="s">
        <v>959</v>
      </c>
      <c r="K113" t="s">
        <v>960</v>
      </c>
      <c r="L113" t="s">
        <v>78</v>
      </c>
      <c r="M113" t="s">
        <v>961</v>
      </c>
      <c r="N113" s="27">
        <v>45952.90625</v>
      </c>
      <c r="O113" s="27">
        <v>45959.667361111111</v>
      </c>
      <c r="P113" t="s">
        <v>80</v>
      </c>
      <c r="Q113" t="s">
        <v>187</v>
      </c>
      <c r="R113" t="s">
        <v>82</v>
      </c>
      <c r="S113" t="s">
        <v>962</v>
      </c>
      <c r="T113" t="s">
        <v>84</v>
      </c>
      <c r="U113" t="s">
        <v>963</v>
      </c>
      <c r="V113" t="s">
        <v>11</v>
      </c>
      <c r="W113" t="s">
        <v>86</v>
      </c>
      <c r="X113" t="s">
        <v>964</v>
      </c>
      <c r="Y113" s="28">
        <v>1</v>
      </c>
      <c r="Z113" t="s">
        <v>88</v>
      </c>
      <c r="AA113" s="40">
        <v>163814</v>
      </c>
      <c r="AB113" s="40">
        <v>163814</v>
      </c>
    </row>
    <row r="114" spans="1:28">
      <c r="A114" t="s">
        <v>965</v>
      </c>
      <c r="B114" t="s">
        <v>119</v>
      </c>
      <c r="C114" t="s">
        <v>120</v>
      </c>
      <c r="D114" t="s">
        <v>966</v>
      </c>
      <c r="E114" t="s">
        <v>967</v>
      </c>
      <c r="F114" t="s">
        <v>968</v>
      </c>
      <c r="G114" t="s">
        <v>73</v>
      </c>
      <c r="H114" t="s">
        <v>74</v>
      </c>
      <c r="I114" t="s">
        <v>969</v>
      </c>
      <c r="J114" t="s">
        <v>965</v>
      </c>
      <c r="K114" t="s">
        <v>970</v>
      </c>
      <c r="L114" t="s">
        <v>78</v>
      </c>
      <c r="M114" t="s">
        <v>971</v>
      </c>
      <c r="N114" s="27">
        <v>45952.806944444441</v>
      </c>
      <c r="O114" s="27">
        <v>45954.505555555559</v>
      </c>
      <c r="P114" t="s">
        <v>80</v>
      </c>
      <c r="Q114" t="s">
        <v>187</v>
      </c>
      <c r="R114" t="s">
        <v>82</v>
      </c>
      <c r="S114" t="s">
        <v>972</v>
      </c>
      <c r="T114" t="s">
        <v>84</v>
      </c>
      <c r="U114" t="s">
        <v>973</v>
      </c>
      <c r="V114" t="s">
        <v>8</v>
      </c>
      <c r="W114" t="s">
        <v>86</v>
      </c>
      <c r="X114" t="s">
        <v>974</v>
      </c>
      <c r="Y114" s="28">
        <v>1</v>
      </c>
      <c r="Z114" t="s">
        <v>88</v>
      </c>
      <c r="AA114" s="40">
        <v>75096</v>
      </c>
      <c r="AB114" s="40">
        <v>75096</v>
      </c>
    </row>
    <row r="115" spans="1:28">
      <c r="A115" t="s">
        <v>343</v>
      </c>
      <c r="B115" t="s">
        <v>68</v>
      </c>
      <c r="C115" t="s">
        <v>69</v>
      </c>
      <c r="D115" t="s">
        <v>344</v>
      </c>
      <c r="E115" t="s">
        <v>975</v>
      </c>
      <c r="F115" t="s">
        <v>976</v>
      </c>
      <c r="G115" t="s">
        <v>73</v>
      </c>
      <c r="H115" t="s">
        <v>74</v>
      </c>
      <c r="I115" t="s">
        <v>347</v>
      </c>
      <c r="J115" t="s">
        <v>343</v>
      </c>
      <c r="K115" t="s">
        <v>977</v>
      </c>
      <c r="L115" t="s">
        <v>78</v>
      </c>
      <c r="M115" t="s">
        <v>978</v>
      </c>
      <c r="N115" s="27">
        <v>45952.73541666667</v>
      </c>
      <c r="O115" s="27">
        <v>45954.539583333331</v>
      </c>
      <c r="P115" t="s">
        <v>80</v>
      </c>
      <c r="Q115" t="s">
        <v>187</v>
      </c>
      <c r="R115" t="s">
        <v>82</v>
      </c>
      <c r="S115" t="s">
        <v>979</v>
      </c>
      <c r="T115" t="s">
        <v>84</v>
      </c>
      <c r="U115" t="s">
        <v>980</v>
      </c>
      <c r="V115" t="s">
        <v>8</v>
      </c>
      <c r="W115" t="s">
        <v>86</v>
      </c>
      <c r="X115" t="s">
        <v>359</v>
      </c>
      <c r="Y115" s="28">
        <v>1</v>
      </c>
      <c r="Z115" t="s">
        <v>88</v>
      </c>
      <c r="AA115" s="40">
        <v>75096</v>
      </c>
      <c r="AB115" s="40">
        <v>75096</v>
      </c>
    </row>
    <row r="116" spans="1:28">
      <c r="A116" t="s">
        <v>343</v>
      </c>
      <c r="B116" t="s">
        <v>68</v>
      </c>
      <c r="C116" t="s">
        <v>69</v>
      </c>
      <c r="D116" t="s">
        <v>344</v>
      </c>
      <c r="E116" t="s">
        <v>981</v>
      </c>
      <c r="F116" t="s">
        <v>982</v>
      </c>
      <c r="G116" t="s">
        <v>73</v>
      </c>
      <c r="H116" t="s">
        <v>74</v>
      </c>
      <c r="I116" t="s">
        <v>347</v>
      </c>
      <c r="J116" t="s">
        <v>343</v>
      </c>
      <c r="K116" t="s">
        <v>983</v>
      </c>
      <c r="L116" t="s">
        <v>78</v>
      </c>
      <c r="M116" t="s">
        <v>984</v>
      </c>
      <c r="N116" s="27">
        <v>45952.715277777781</v>
      </c>
      <c r="O116" s="27">
        <v>45954.568749999999</v>
      </c>
      <c r="P116" t="s">
        <v>80</v>
      </c>
      <c r="Q116" t="s">
        <v>187</v>
      </c>
      <c r="R116" t="s">
        <v>82</v>
      </c>
      <c r="S116" t="s">
        <v>985</v>
      </c>
      <c r="T116" t="s">
        <v>84</v>
      </c>
      <c r="U116" t="s">
        <v>986</v>
      </c>
      <c r="V116" t="s">
        <v>8</v>
      </c>
      <c r="W116" t="s">
        <v>86</v>
      </c>
      <c r="X116" t="s">
        <v>352</v>
      </c>
      <c r="Y116" s="28">
        <v>1</v>
      </c>
      <c r="Z116" t="s">
        <v>88</v>
      </c>
      <c r="AA116" s="40">
        <v>75096</v>
      </c>
      <c r="AB116" s="40">
        <v>75096</v>
      </c>
    </row>
    <row r="117" spans="1:28">
      <c r="A117" t="s">
        <v>67</v>
      </c>
      <c r="B117" t="s">
        <v>68</v>
      </c>
      <c r="C117" t="s">
        <v>69</v>
      </c>
      <c r="D117" t="s">
        <v>89</v>
      </c>
      <c r="E117" t="s">
        <v>987</v>
      </c>
      <c r="F117" t="s">
        <v>988</v>
      </c>
      <c r="G117" t="s">
        <v>73</v>
      </c>
      <c r="H117" t="s">
        <v>74</v>
      </c>
      <c r="I117" t="s">
        <v>75</v>
      </c>
      <c r="J117" t="s">
        <v>92</v>
      </c>
      <c r="K117" t="s">
        <v>989</v>
      </c>
      <c r="L117" t="s">
        <v>78</v>
      </c>
      <c r="M117" t="s">
        <v>990</v>
      </c>
      <c r="N117" s="27">
        <v>45952.817361111112</v>
      </c>
      <c r="O117" s="27">
        <v>45958.603472222218</v>
      </c>
      <c r="P117" t="s">
        <v>80</v>
      </c>
      <c r="Q117" t="s">
        <v>187</v>
      </c>
      <c r="R117" t="s">
        <v>82</v>
      </c>
      <c r="S117" t="s">
        <v>991</v>
      </c>
      <c r="T117" t="s">
        <v>84</v>
      </c>
      <c r="U117" t="s">
        <v>992</v>
      </c>
      <c r="V117" t="s">
        <v>15</v>
      </c>
      <c r="W117" t="s">
        <v>86</v>
      </c>
      <c r="X117" t="s">
        <v>87</v>
      </c>
      <c r="Y117" s="28">
        <v>1</v>
      </c>
      <c r="Z117" t="s">
        <v>88</v>
      </c>
      <c r="AA117" s="40">
        <v>504833</v>
      </c>
      <c r="AB117" s="40">
        <v>504833</v>
      </c>
    </row>
    <row r="118" spans="1:28">
      <c r="A118" t="s">
        <v>191</v>
      </c>
      <c r="B118" t="s">
        <v>192</v>
      </c>
      <c r="C118" t="s">
        <v>193</v>
      </c>
      <c r="D118" t="s">
        <v>993</v>
      </c>
      <c r="E118" t="s">
        <v>994</v>
      </c>
      <c r="F118" t="s">
        <v>995</v>
      </c>
      <c r="G118" t="s">
        <v>73</v>
      </c>
      <c r="H118" t="s">
        <v>74</v>
      </c>
      <c r="I118" t="s">
        <v>197</v>
      </c>
      <c r="J118" t="s">
        <v>996</v>
      </c>
      <c r="K118" t="s">
        <v>997</v>
      </c>
      <c r="L118" t="s">
        <v>78</v>
      </c>
      <c r="M118" t="s">
        <v>998</v>
      </c>
      <c r="N118" s="27">
        <v>45952.615277777782</v>
      </c>
      <c r="O118" s="27">
        <v>45953.693055555559</v>
      </c>
      <c r="P118" t="s">
        <v>80</v>
      </c>
      <c r="Q118" t="s">
        <v>187</v>
      </c>
      <c r="R118" t="s">
        <v>82</v>
      </c>
      <c r="S118" t="s">
        <v>999</v>
      </c>
      <c r="T118" t="s">
        <v>84</v>
      </c>
      <c r="U118" t="s">
        <v>1000</v>
      </c>
      <c r="V118" t="s">
        <v>13</v>
      </c>
      <c r="W118" t="s">
        <v>86</v>
      </c>
      <c r="X118" t="s">
        <v>226</v>
      </c>
      <c r="Y118" s="28">
        <v>1</v>
      </c>
      <c r="Z118" t="s">
        <v>88</v>
      </c>
      <c r="AA118" s="40">
        <v>275729</v>
      </c>
      <c r="AB118" s="40">
        <v>275729</v>
      </c>
    </row>
    <row r="119" spans="1:28">
      <c r="A119" t="s">
        <v>459</v>
      </c>
      <c r="B119" t="s">
        <v>460</v>
      </c>
      <c r="C119" t="s">
        <v>461</v>
      </c>
      <c r="D119" t="s">
        <v>512</v>
      </c>
      <c r="E119" t="s">
        <v>1001</v>
      </c>
      <c r="F119" t="s">
        <v>1002</v>
      </c>
      <c r="G119" t="s">
        <v>73</v>
      </c>
      <c r="H119" t="s">
        <v>74</v>
      </c>
      <c r="I119" t="s">
        <v>460</v>
      </c>
      <c r="J119" t="s">
        <v>459</v>
      </c>
      <c r="K119" t="s">
        <v>1003</v>
      </c>
      <c r="L119" t="s">
        <v>78</v>
      </c>
      <c r="M119" t="s">
        <v>1004</v>
      </c>
      <c r="N119" s="27">
        <v>45952.90625</v>
      </c>
      <c r="O119" s="27">
        <v>45959.681944444441</v>
      </c>
      <c r="P119" t="s">
        <v>80</v>
      </c>
      <c r="Q119" t="s">
        <v>187</v>
      </c>
      <c r="R119" t="s">
        <v>82</v>
      </c>
      <c r="S119" t="s">
        <v>1005</v>
      </c>
      <c r="T119" t="s">
        <v>84</v>
      </c>
      <c r="U119" t="s">
        <v>1006</v>
      </c>
      <c r="V119" t="s">
        <v>8</v>
      </c>
      <c r="W119" t="s">
        <v>86</v>
      </c>
      <c r="X119" t="s">
        <v>526</v>
      </c>
      <c r="Y119" s="28">
        <v>1</v>
      </c>
      <c r="Z119" t="s">
        <v>88</v>
      </c>
      <c r="AA119" s="40">
        <v>75096</v>
      </c>
      <c r="AB119" s="40">
        <v>75096</v>
      </c>
    </row>
    <row r="120" spans="1:28">
      <c r="A120" t="s">
        <v>459</v>
      </c>
      <c r="B120" t="s">
        <v>460</v>
      </c>
      <c r="C120" t="s">
        <v>461</v>
      </c>
      <c r="D120" t="s">
        <v>512</v>
      </c>
      <c r="E120" t="s">
        <v>1007</v>
      </c>
      <c r="F120" t="s">
        <v>1008</v>
      </c>
      <c r="G120" t="s">
        <v>73</v>
      </c>
      <c r="H120" t="s">
        <v>74</v>
      </c>
      <c r="I120" t="s">
        <v>460</v>
      </c>
      <c r="J120" t="s">
        <v>459</v>
      </c>
      <c r="K120" t="s">
        <v>1009</v>
      </c>
      <c r="L120" t="s">
        <v>78</v>
      </c>
      <c r="M120" t="s">
        <v>1010</v>
      </c>
      <c r="N120" s="27">
        <v>45952.90625</v>
      </c>
      <c r="O120" s="27">
        <v>45959.554166666669</v>
      </c>
      <c r="P120" t="s">
        <v>80</v>
      </c>
      <c r="Q120" t="s">
        <v>187</v>
      </c>
      <c r="R120" t="s">
        <v>82</v>
      </c>
      <c r="S120" t="s">
        <v>1011</v>
      </c>
      <c r="T120" t="s">
        <v>84</v>
      </c>
      <c r="U120" t="s">
        <v>1012</v>
      </c>
      <c r="V120" t="s">
        <v>8</v>
      </c>
      <c r="W120" t="s">
        <v>86</v>
      </c>
      <c r="X120" t="s">
        <v>700</v>
      </c>
      <c r="Y120" s="28">
        <v>1</v>
      </c>
      <c r="Z120" t="s">
        <v>88</v>
      </c>
      <c r="AA120" s="40">
        <v>75096</v>
      </c>
      <c r="AB120" s="40">
        <v>75096</v>
      </c>
    </row>
    <row r="121" spans="1:28">
      <c r="A121" t="s">
        <v>459</v>
      </c>
      <c r="B121" t="s">
        <v>460</v>
      </c>
      <c r="C121" t="s">
        <v>461</v>
      </c>
      <c r="D121" t="s">
        <v>512</v>
      </c>
      <c r="E121" t="s">
        <v>1013</v>
      </c>
      <c r="F121" t="s">
        <v>1014</v>
      </c>
      <c r="G121" t="s">
        <v>73</v>
      </c>
      <c r="H121" t="s">
        <v>74</v>
      </c>
      <c r="I121" t="s">
        <v>460</v>
      </c>
      <c r="J121" t="s">
        <v>459</v>
      </c>
      <c r="K121" t="s">
        <v>1015</v>
      </c>
      <c r="L121" t="s">
        <v>78</v>
      </c>
      <c r="M121" t="s">
        <v>1016</v>
      </c>
      <c r="N121" s="27">
        <v>45952.90625</v>
      </c>
      <c r="O121" s="27">
        <v>45955.44027777778</v>
      </c>
      <c r="P121" t="s">
        <v>80</v>
      </c>
      <c r="Q121" t="s">
        <v>187</v>
      </c>
      <c r="R121" t="s">
        <v>82</v>
      </c>
      <c r="S121" t="s">
        <v>1017</v>
      </c>
      <c r="T121" t="s">
        <v>84</v>
      </c>
      <c r="U121" t="s">
        <v>1018</v>
      </c>
      <c r="V121" t="s">
        <v>8</v>
      </c>
      <c r="W121" t="s">
        <v>86</v>
      </c>
      <c r="X121" t="s">
        <v>778</v>
      </c>
      <c r="Y121" s="28">
        <v>1</v>
      </c>
      <c r="Z121" t="s">
        <v>88</v>
      </c>
      <c r="AA121" s="40">
        <v>75096</v>
      </c>
      <c r="AB121" s="40">
        <v>75096</v>
      </c>
    </row>
    <row r="122" spans="1:28">
      <c r="A122" t="s">
        <v>459</v>
      </c>
      <c r="B122" t="s">
        <v>460</v>
      </c>
      <c r="C122" t="s">
        <v>461</v>
      </c>
      <c r="D122" t="s">
        <v>512</v>
      </c>
      <c r="E122" t="s">
        <v>1019</v>
      </c>
      <c r="F122" t="s">
        <v>1020</v>
      </c>
      <c r="G122" t="s">
        <v>73</v>
      </c>
      <c r="H122" t="s">
        <v>74</v>
      </c>
      <c r="I122" t="s">
        <v>460</v>
      </c>
      <c r="J122" t="s">
        <v>459</v>
      </c>
      <c r="K122" t="s">
        <v>1021</v>
      </c>
      <c r="L122" t="s">
        <v>78</v>
      </c>
      <c r="M122" t="s">
        <v>1022</v>
      </c>
      <c r="N122" s="27">
        <v>45952.90625</v>
      </c>
      <c r="O122" s="27">
        <v>45954.620138888888</v>
      </c>
      <c r="P122" t="s">
        <v>80</v>
      </c>
      <c r="Q122" t="s">
        <v>187</v>
      </c>
      <c r="R122" t="s">
        <v>82</v>
      </c>
      <c r="S122" t="s">
        <v>1023</v>
      </c>
      <c r="T122" t="s">
        <v>84</v>
      </c>
      <c r="U122" t="s">
        <v>1024</v>
      </c>
      <c r="V122" t="s">
        <v>8</v>
      </c>
      <c r="W122" t="s">
        <v>86</v>
      </c>
      <c r="X122" t="s">
        <v>546</v>
      </c>
      <c r="Y122" s="28">
        <v>1</v>
      </c>
      <c r="Z122" t="s">
        <v>88</v>
      </c>
      <c r="AA122" s="40">
        <v>75096</v>
      </c>
      <c r="AB122" s="40">
        <v>75096</v>
      </c>
    </row>
    <row r="123" spans="1:28">
      <c r="A123" t="s">
        <v>191</v>
      </c>
      <c r="B123" t="s">
        <v>192</v>
      </c>
      <c r="C123" t="s">
        <v>193</v>
      </c>
      <c r="D123" t="s">
        <v>194</v>
      </c>
      <c r="E123" t="s">
        <v>1025</v>
      </c>
      <c r="F123" t="s">
        <v>1026</v>
      </c>
      <c r="G123" t="s">
        <v>73</v>
      </c>
      <c r="H123" t="s">
        <v>74</v>
      </c>
      <c r="I123" t="s">
        <v>197</v>
      </c>
      <c r="J123" t="s">
        <v>191</v>
      </c>
      <c r="K123" t="s">
        <v>1027</v>
      </c>
      <c r="L123" t="s">
        <v>78</v>
      </c>
      <c r="M123" t="s">
        <v>1028</v>
      </c>
      <c r="N123" s="27">
        <v>45954.649305555547</v>
      </c>
      <c r="O123" s="27">
        <v>45958.673611111109</v>
      </c>
      <c r="P123" t="s">
        <v>80</v>
      </c>
      <c r="Q123" t="s">
        <v>187</v>
      </c>
      <c r="R123" t="s">
        <v>82</v>
      </c>
      <c r="S123" t="s">
        <v>1029</v>
      </c>
      <c r="T123" t="s">
        <v>84</v>
      </c>
      <c r="U123" t="s">
        <v>1030</v>
      </c>
      <c r="V123" t="s">
        <v>8</v>
      </c>
      <c r="W123" t="s">
        <v>86</v>
      </c>
      <c r="X123" t="s">
        <v>202</v>
      </c>
      <c r="Y123" s="28">
        <v>1</v>
      </c>
      <c r="Z123" t="s">
        <v>88</v>
      </c>
      <c r="AA123" s="40">
        <v>75096</v>
      </c>
      <c r="AB123" s="40">
        <v>75096</v>
      </c>
    </row>
    <row r="124" spans="1:28">
      <c r="A124" t="s">
        <v>191</v>
      </c>
      <c r="B124" t="s">
        <v>192</v>
      </c>
      <c r="C124" t="s">
        <v>193</v>
      </c>
      <c r="D124" t="s">
        <v>547</v>
      </c>
      <c r="E124" t="s">
        <v>1031</v>
      </c>
      <c r="F124" t="s">
        <v>1032</v>
      </c>
      <c r="G124" t="s">
        <v>73</v>
      </c>
      <c r="H124" t="s">
        <v>74</v>
      </c>
      <c r="I124" t="s">
        <v>197</v>
      </c>
      <c r="J124" t="s">
        <v>550</v>
      </c>
      <c r="K124" t="s">
        <v>1033</v>
      </c>
      <c r="L124" t="s">
        <v>78</v>
      </c>
      <c r="M124" t="s">
        <v>1034</v>
      </c>
      <c r="N124" s="27">
        <v>45954.649305555547</v>
      </c>
      <c r="O124" s="27">
        <v>45958.675694444442</v>
      </c>
      <c r="P124" t="s">
        <v>80</v>
      </c>
      <c r="Q124" t="s">
        <v>187</v>
      </c>
      <c r="R124" t="s">
        <v>82</v>
      </c>
      <c r="S124" t="s">
        <v>1035</v>
      </c>
      <c r="T124" t="s">
        <v>84</v>
      </c>
      <c r="U124" t="s">
        <v>1036</v>
      </c>
      <c r="V124" t="s">
        <v>11</v>
      </c>
      <c r="W124" t="s">
        <v>86</v>
      </c>
      <c r="X124" t="s">
        <v>264</v>
      </c>
      <c r="Y124" s="28">
        <v>1</v>
      </c>
      <c r="Z124" t="s">
        <v>88</v>
      </c>
      <c r="AA124" s="40">
        <v>163814</v>
      </c>
      <c r="AB124" s="40">
        <v>163814</v>
      </c>
    </row>
    <row r="125" spans="1:28">
      <c r="A125" t="s">
        <v>191</v>
      </c>
      <c r="B125" t="s">
        <v>192</v>
      </c>
      <c r="C125" t="s">
        <v>193</v>
      </c>
      <c r="D125" t="s">
        <v>1037</v>
      </c>
      <c r="E125" t="s">
        <v>1038</v>
      </c>
      <c r="F125" t="s">
        <v>1039</v>
      </c>
      <c r="G125" t="s">
        <v>73</v>
      </c>
      <c r="H125" t="s">
        <v>74</v>
      </c>
      <c r="I125" t="s">
        <v>197</v>
      </c>
      <c r="J125" t="s">
        <v>1040</v>
      </c>
      <c r="K125" t="s">
        <v>1041</v>
      </c>
      <c r="L125" t="s">
        <v>78</v>
      </c>
      <c r="M125" t="s">
        <v>1042</v>
      </c>
      <c r="N125" s="27">
        <v>45954.65</v>
      </c>
      <c r="O125" s="27">
        <v>45959.290972222218</v>
      </c>
      <c r="P125" t="s">
        <v>80</v>
      </c>
      <c r="Q125" t="s">
        <v>187</v>
      </c>
      <c r="R125" t="s">
        <v>82</v>
      </c>
      <c r="S125" t="s">
        <v>1043</v>
      </c>
      <c r="T125" t="s">
        <v>84</v>
      </c>
      <c r="U125" t="s">
        <v>1044</v>
      </c>
      <c r="V125" t="s">
        <v>13</v>
      </c>
      <c r="W125" t="s">
        <v>86</v>
      </c>
      <c r="X125" t="s">
        <v>654</v>
      </c>
      <c r="Y125" s="28">
        <v>1</v>
      </c>
      <c r="Z125" t="s">
        <v>88</v>
      </c>
      <c r="AA125" s="40">
        <v>275729</v>
      </c>
      <c r="AB125" s="40">
        <v>275729</v>
      </c>
    </row>
    <row r="126" spans="1:28">
      <c r="A126" t="s">
        <v>442</v>
      </c>
      <c r="B126" t="s">
        <v>113</v>
      </c>
      <c r="C126" t="s">
        <v>114</v>
      </c>
      <c r="D126" t="s">
        <v>452</v>
      </c>
      <c r="E126" t="s">
        <v>1045</v>
      </c>
      <c r="F126" t="s">
        <v>1046</v>
      </c>
      <c r="G126" t="s">
        <v>73</v>
      </c>
      <c r="H126" t="s">
        <v>74</v>
      </c>
      <c r="I126" t="s">
        <v>446</v>
      </c>
      <c r="J126" t="s">
        <v>455</v>
      </c>
      <c r="K126" t="s">
        <v>1047</v>
      </c>
      <c r="L126" t="s">
        <v>78</v>
      </c>
      <c r="M126" t="s">
        <v>1048</v>
      </c>
      <c r="N126" s="27">
        <v>45954.623611111107</v>
      </c>
      <c r="O126" s="27">
        <v>45957.634722222218</v>
      </c>
      <c r="P126" t="s">
        <v>80</v>
      </c>
      <c r="Q126" t="s">
        <v>187</v>
      </c>
      <c r="R126" t="s">
        <v>82</v>
      </c>
      <c r="S126" t="s">
        <v>1049</v>
      </c>
      <c r="T126" t="s">
        <v>84</v>
      </c>
      <c r="U126" t="s">
        <v>1050</v>
      </c>
      <c r="V126" t="s">
        <v>8</v>
      </c>
      <c r="W126" t="s">
        <v>86</v>
      </c>
      <c r="X126" t="s">
        <v>451</v>
      </c>
      <c r="Y126" s="28">
        <v>1</v>
      </c>
      <c r="Z126" t="s">
        <v>88</v>
      </c>
      <c r="AA126" s="40">
        <v>75096</v>
      </c>
      <c r="AB126" s="40">
        <v>75096</v>
      </c>
    </row>
    <row r="127" spans="1:28">
      <c r="A127" t="s">
        <v>613</v>
      </c>
      <c r="B127" t="s">
        <v>151</v>
      </c>
      <c r="C127" t="s">
        <v>152</v>
      </c>
      <c r="D127" t="s">
        <v>1051</v>
      </c>
      <c r="E127" t="s">
        <v>1052</v>
      </c>
      <c r="F127" t="s">
        <v>1053</v>
      </c>
      <c r="G127" t="s">
        <v>73</v>
      </c>
      <c r="H127" t="s">
        <v>74</v>
      </c>
      <c r="I127" t="s">
        <v>258</v>
      </c>
      <c r="J127" t="s">
        <v>1054</v>
      </c>
      <c r="K127" t="s">
        <v>1055</v>
      </c>
      <c r="L127" t="s">
        <v>78</v>
      </c>
      <c r="M127" t="s">
        <v>1056</v>
      </c>
      <c r="N127" s="27">
        <v>45954.710416666669</v>
      </c>
      <c r="O127" s="27">
        <v>45958.547222222223</v>
      </c>
      <c r="P127" t="s">
        <v>80</v>
      </c>
      <c r="Q127" t="s">
        <v>187</v>
      </c>
      <c r="R127" t="s">
        <v>82</v>
      </c>
      <c r="S127" t="s">
        <v>1057</v>
      </c>
      <c r="T127" t="s">
        <v>84</v>
      </c>
      <c r="U127" t="s">
        <v>1058</v>
      </c>
      <c r="V127" t="s">
        <v>11</v>
      </c>
      <c r="W127" t="s">
        <v>86</v>
      </c>
      <c r="X127" t="s">
        <v>622</v>
      </c>
      <c r="Y127" s="28">
        <v>1</v>
      </c>
      <c r="Z127" t="s">
        <v>88</v>
      </c>
      <c r="AA127" s="40">
        <v>163814</v>
      </c>
      <c r="AB127" s="40">
        <v>163814</v>
      </c>
    </row>
    <row r="128" spans="1:28">
      <c r="A128" t="s">
        <v>277</v>
      </c>
      <c r="B128" t="s">
        <v>151</v>
      </c>
      <c r="C128" t="s">
        <v>152</v>
      </c>
      <c r="D128" t="s">
        <v>1059</v>
      </c>
      <c r="E128" t="s">
        <v>1060</v>
      </c>
      <c r="F128" t="s">
        <v>1061</v>
      </c>
      <c r="G128" t="s">
        <v>73</v>
      </c>
      <c r="H128" t="s">
        <v>74</v>
      </c>
      <c r="I128" t="s">
        <v>328</v>
      </c>
      <c r="J128" t="s">
        <v>1062</v>
      </c>
      <c r="K128" t="s">
        <v>1063</v>
      </c>
      <c r="L128" t="s">
        <v>78</v>
      </c>
      <c r="M128" t="s">
        <v>1064</v>
      </c>
      <c r="N128" s="27">
        <v>45954.729166666657</v>
      </c>
      <c r="O128" s="27">
        <v>45958.495833333327</v>
      </c>
      <c r="P128" t="s">
        <v>80</v>
      </c>
      <c r="Q128" t="s">
        <v>187</v>
      </c>
      <c r="R128" t="s">
        <v>82</v>
      </c>
      <c r="S128" t="s">
        <v>1065</v>
      </c>
      <c r="T128" t="s">
        <v>84</v>
      </c>
      <c r="U128" t="s">
        <v>1066</v>
      </c>
      <c r="V128" t="s">
        <v>8</v>
      </c>
      <c r="W128" t="s">
        <v>86</v>
      </c>
      <c r="X128" t="s">
        <v>1067</v>
      </c>
      <c r="Y128" s="28">
        <v>1</v>
      </c>
      <c r="Z128" t="s">
        <v>88</v>
      </c>
      <c r="AA128" s="40">
        <v>75096</v>
      </c>
      <c r="AB128" s="40">
        <v>75096</v>
      </c>
    </row>
    <row r="129" spans="1:28">
      <c r="A129" t="s">
        <v>277</v>
      </c>
      <c r="B129" t="s">
        <v>151</v>
      </c>
      <c r="C129" t="s">
        <v>152</v>
      </c>
      <c r="D129" t="s">
        <v>1059</v>
      </c>
      <c r="E129" t="s">
        <v>1068</v>
      </c>
      <c r="F129" t="s">
        <v>1069</v>
      </c>
      <c r="G129" t="s">
        <v>73</v>
      </c>
      <c r="H129" t="s">
        <v>74</v>
      </c>
      <c r="I129" t="s">
        <v>328</v>
      </c>
      <c r="J129" t="s">
        <v>1062</v>
      </c>
      <c r="K129" t="s">
        <v>1070</v>
      </c>
      <c r="L129" t="s">
        <v>78</v>
      </c>
      <c r="M129" t="s">
        <v>1071</v>
      </c>
      <c r="N129" s="27">
        <v>45954.729166666657</v>
      </c>
      <c r="O129" s="27">
        <v>45959.294444444437</v>
      </c>
      <c r="P129" t="s">
        <v>80</v>
      </c>
      <c r="Q129" t="s">
        <v>187</v>
      </c>
      <c r="R129" t="s">
        <v>82</v>
      </c>
      <c r="S129" t="s">
        <v>1072</v>
      </c>
      <c r="T129" t="s">
        <v>84</v>
      </c>
      <c r="U129" t="s">
        <v>1073</v>
      </c>
      <c r="V129" t="s">
        <v>8</v>
      </c>
      <c r="W129" t="s">
        <v>86</v>
      </c>
      <c r="X129" t="s">
        <v>1067</v>
      </c>
      <c r="Y129" s="28">
        <v>1</v>
      </c>
      <c r="Z129" t="s">
        <v>88</v>
      </c>
      <c r="AA129" s="40">
        <v>75096</v>
      </c>
      <c r="AB129" s="40">
        <v>75096</v>
      </c>
    </row>
    <row r="130" spans="1:28">
      <c r="A130" t="s">
        <v>343</v>
      </c>
      <c r="B130" t="s">
        <v>68</v>
      </c>
      <c r="C130" t="s">
        <v>69</v>
      </c>
      <c r="D130" t="s">
        <v>344</v>
      </c>
      <c r="E130" t="s">
        <v>1074</v>
      </c>
      <c r="F130" t="s">
        <v>1075</v>
      </c>
      <c r="G130" t="s">
        <v>73</v>
      </c>
      <c r="H130" t="s">
        <v>74</v>
      </c>
      <c r="I130" t="s">
        <v>347</v>
      </c>
      <c r="J130" t="s">
        <v>343</v>
      </c>
      <c r="K130" t="s">
        <v>1076</v>
      </c>
      <c r="L130" t="s">
        <v>78</v>
      </c>
      <c r="M130" t="s">
        <v>1077</v>
      </c>
      <c r="N130" s="27">
        <v>45954.724999999999</v>
      </c>
      <c r="O130" s="27">
        <v>45959.297222222223</v>
      </c>
      <c r="P130" t="s">
        <v>80</v>
      </c>
      <c r="Q130" t="s">
        <v>187</v>
      </c>
      <c r="R130" t="s">
        <v>82</v>
      </c>
      <c r="S130" t="s">
        <v>1078</v>
      </c>
      <c r="T130" t="s">
        <v>84</v>
      </c>
      <c r="U130" t="s">
        <v>1079</v>
      </c>
      <c r="V130" t="s">
        <v>8</v>
      </c>
      <c r="W130" t="s">
        <v>86</v>
      </c>
      <c r="X130" t="s">
        <v>804</v>
      </c>
      <c r="Y130" s="28">
        <v>1</v>
      </c>
      <c r="Z130" t="s">
        <v>88</v>
      </c>
      <c r="AA130" s="40">
        <v>75096</v>
      </c>
      <c r="AB130" s="40">
        <v>75096</v>
      </c>
    </row>
    <row r="131" spans="1:28">
      <c r="A131" t="s">
        <v>343</v>
      </c>
      <c r="B131" t="s">
        <v>68</v>
      </c>
      <c r="C131" t="s">
        <v>69</v>
      </c>
      <c r="D131" t="s">
        <v>344</v>
      </c>
      <c r="E131" t="s">
        <v>1080</v>
      </c>
      <c r="F131" t="s">
        <v>1081</v>
      </c>
      <c r="G131" t="s">
        <v>73</v>
      </c>
      <c r="H131" t="s">
        <v>74</v>
      </c>
      <c r="I131" t="s">
        <v>347</v>
      </c>
      <c r="J131" t="s">
        <v>343</v>
      </c>
      <c r="K131" t="s">
        <v>1082</v>
      </c>
      <c r="L131" t="s">
        <v>78</v>
      </c>
      <c r="M131" t="s">
        <v>1083</v>
      </c>
      <c r="N131" s="27">
        <v>45954.729166666657</v>
      </c>
      <c r="O131" s="27">
        <v>45958.569444444453</v>
      </c>
      <c r="P131" t="s">
        <v>80</v>
      </c>
      <c r="Q131" t="s">
        <v>187</v>
      </c>
      <c r="R131" t="s">
        <v>82</v>
      </c>
      <c r="S131" t="s">
        <v>1084</v>
      </c>
      <c r="T131" t="s">
        <v>84</v>
      </c>
      <c r="U131" t="s">
        <v>1085</v>
      </c>
      <c r="V131" t="s">
        <v>8</v>
      </c>
      <c r="W131" t="s">
        <v>86</v>
      </c>
      <c r="X131" t="s">
        <v>359</v>
      </c>
      <c r="Y131" s="28">
        <v>1</v>
      </c>
      <c r="Z131" t="s">
        <v>88</v>
      </c>
      <c r="AA131" s="40">
        <v>75096</v>
      </c>
      <c r="AB131" s="40">
        <v>75096</v>
      </c>
    </row>
    <row r="132" spans="1:28">
      <c r="A132" t="s">
        <v>343</v>
      </c>
      <c r="B132" t="s">
        <v>68</v>
      </c>
      <c r="C132" t="s">
        <v>69</v>
      </c>
      <c r="D132" t="s">
        <v>344</v>
      </c>
      <c r="E132" t="s">
        <v>1086</v>
      </c>
      <c r="F132" t="s">
        <v>1087</v>
      </c>
      <c r="G132" t="s">
        <v>73</v>
      </c>
      <c r="H132" t="s">
        <v>74</v>
      </c>
      <c r="I132" t="s">
        <v>347</v>
      </c>
      <c r="J132" t="s">
        <v>343</v>
      </c>
      <c r="K132" t="s">
        <v>1088</v>
      </c>
      <c r="L132" t="s">
        <v>78</v>
      </c>
      <c r="M132" t="s">
        <v>1089</v>
      </c>
      <c r="N132" s="27">
        <v>45954.724999999999</v>
      </c>
      <c r="O132" s="27">
        <v>45958.563888888893</v>
      </c>
      <c r="P132" t="s">
        <v>80</v>
      </c>
      <c r="Q132" t="s">
        <v>187</v>
      </c>
      <c r="R132" t="s">
        <v>82</v>
      </c>
      <c r="S132" t="s">
        <v>1078</v>
      </c>
      <c r="T132" t="s">
        <v>84</v>
      </c>
      <c r="U132" t="s">
        <v>1090</v>
      </c>
      <c r="V132" t="s">
        <v>8</v>
      </c>
      <c r="W132" t="s">
        <v>86</v>
      </c>
      <c r="X132" t="s">
        <v>804</v>
      </c>
      <c r="Y132" s="28">
        <v>1</v>
      </c>
      <c r="Z132" t="s">
        <v>88</v>
      </c>
      <c r="AA132" s="40">
        <v>75096</v>
      </c>
      <c r="AB132" s="40">
        <v>75096</v>
      </c>
    </row>
    <row r="133" spans="1:28">
      <c r="A133" t="s">
        <v>343</v>
      </c>
      <c r="B133" t="s">
        <v>68</v>
      </c>
      <c r="C133" t="s">
        <v>69</v>
      </c>
      <c r="D133" t="s">
        <v>1091</v>
      </c>
      <c r="E133" t="s">
        <v>1092</v>
      </c>
      <c r="F133" t="s">
        <v>1093</v>
      </c>
      <c r="G133" t="s">
        <v>73</v>
      </c>
      <c r="H133" t="s">
        <v>74</v>
      </c>
      <c r="I133" t="s">
        <v>347</v>
      </c>
      <c r="J133" t="s">
        <v>1094</v>
      </c>
      <c r="K133" t="s">
        <v>1095</v>
      </c>
      <c r="L133" t="s">
        <v>78</v>
      </c>
      <c r="M133" t="s">
        <v>1096</v>
      </c>
      <c r="N133" s="27">
        <v>45954.722222222219</v>
      </c>
      <c r="O133" s="27">
        <v>45958.572916666657</v>
      </c>
      <c r="P133" t="s">
        <v>80</v>
      </c>
      <c r="Q133" t="s">
        <v>187</v>
      </c>
      <c r="R133" t="s">
        <v>82</v>
      </c>
      <c r="S133" t="s">
        <v>1097</v>
      </c>
      <c r="T133" t="s">
        <v>84</v>
      </c>
      <c r="U133" t="s">
        <v>1098</v>
      </c>
      <c r="V133" t="s">
        <v>11</v>
      </c>
      <c r="W133" t="s">
        <v>86</v>
      </c>
      <c r="X133" t="s">
        <v>511</v>
      </c>
      <c r="Y133" s="28">
        <v>1</v>
      </c>
      <c r="Z133" t="s">
        <v>88</v>
      </c>
      <c r="AA133" s="40">
        <v>163814</v>
      </c>
      <c r="AB133" s="40">
        <v>163814</v>
      </c>
    </row>
    <row r="134" spans="1:28">
      <c r="A134" t="s">
        <v>67</v>
      </c>
      <c r="B134" t="s">
        <v>68</v>
      </c>
      <c r="C134" t="s">
        <v>69</v>
      </c>
      <c r="D134" t="s">
        <v>1099</v>
      </c>
      <c r="E134" t="s">
        <v>1100</v>
      </c>
      <c r="F134" t="s">
        <v>1101</v>
      </c>
      <c r="G134" t="s">
        <v>73</v>
      </c>
      <c r="H134" t="s">
        <v>74</v>
      </c>
      <c r="I134" t="s">
        <v>75</v>
      </c>
      <c r="J134" t="s">
        <v>1102</v>
      </c>
      <c r="K134" t="s">
        <v>1103</v>
      </c>
      <c r="L134" t="s">
        <v>78</v>
      </c>
      <c r="M134" t="s">
        <v>1104</v>
      </c>
      <c r="N134" s="27">
        <v>45954.689583333333</v>
      </c>
      <c r="O134" s="27">
        <v>45958.635416666657</v>
      </c>
      <c r="P134" t="s">
        <v>80</v>
      </c>
      <c r="Q134" t="s">
        <v>187</v>
      </c>
      <c r="R134" t="s">
        <v>82</v>
      </c>
      <c r="S134" t="s">
        <v>1105</v>
      </c>
      <c r="T134" t="s">
        <v>84</v>
      </c>
      <c r="U134" t="s">
        <v>1106</v>
      </c>
      <c r="V134" t="s">
        <v>13</v>
      </c>
      <c r="W134" t="s">
        <v>86</v>
      </c>
      <c r="X134" t="s">
        <v>97</v>
      </c>
      <c r="Y134" s="28">
        <v>1</v>
      </c>
      <c r="Z134" t="s">
        <v>88</v>
      </c>
      <c r="AA134" s="40">
        <v>275729</v>
      </c>
      <c r="AB134" s="40">
        <v>275729</v>
      </c>
    </row>
    <row r="135" spans="1:28">
      <c r="A135" t="s">
        <v>459</v>
      </c>
      <c r="B135" t="s">
        <v>460</v>
      </c>
      <c r="C135" t="s">
        <v>461</v>
      </c>
      <c r="D135" t="s">
        <v>512</v>
      </c>
      <c r="E135" t="s">
        <v>1107</v>
      </c>
      <c r="F135" t="s">
        <v>1108</v>
      </c>
      <c r="G135" t="s">
        <v>73</v>
      </c>
      <c r="H135" t="s">
        <v>74</v>
      </c>
      <c r="I135" t="s">
        <v>460</v>
      </c>
      <c r="J135" t="s">
        <v>459</v>
      </c>
      <c r="K135" t="s">
        <v>1109</v>
      </c>
      <c r="L135" t="s">
        <v>78</v>
      </c>
      <c r="M135" t="s">
        <v>1110</v>
      </c>
      <c r="N135" s="27">
        <v>45954.333333333343</v>
      </c>
      <c r="O135" s="27">
        <v>45958.552777777782</v>
      </c>
      <c r="P135" t="s">
        <v>80</v>
      </c>
      <c r="Q135" t="s">
        <v>187</v>
      </c>
      <c r="R135" t="s">
        <v>82</v>
      </c>
      <c r="S135" t="s">
        <v>1111</v>
      </c>
      <c r="T135" t="s">
        <v>84</v>
      </c>
      <c r="U135" t="s">
        <v>1112</v>
      </c>
      <c r="V135" t="s">
        <v>8</v>
      </c>
      <c r="W135" t="s">
        <v>86</v>
      </c>
      <c r="X135" t="s">
        <v>1113</v>
      </c>
      <c r="Y135" s="28">
        <v>1</v>
      </c>
      <c r="Z135" t="s">
        <v>88</v>
      </c>
      <c r="AA135" s="40">
        <v>75096</v>
      </c>
      <c r="AB135" s="40">
        <v>75096</v>
      </c>
    </row>
    <row r="136" spans="1:28">
      <c r="A136" t="s">
        <v>459</v>
      </c>
      <c r="B136" t="s">
        <v>460</v>
      </c>
      <c r="C136" t="s">
        <v>461</v>
      </c>
      <c r="D136" t="s">
        <v>512</v>
      </c>
      <c r="E136" t="s">
        <v>1114</v>
      </c>
      <c r="F136" t="s">
        <v>1115</v>
      </c>
      <c r="G136" t="s">
        <v>73</v>
      </c>
      <c r="H136" t="s">
        <v>74</v>
      </c>
      <c r="I136" t="s">
        <v>460</v>
      </c>
      <c r="J136" t="s">
        <v>459</v>
      </c>
      <c r="K136" t="s">
        <v>1116</v>
      </c>
      <c r="L136" t="s">
        <v>78</v>
      </c>
      <c r="M136" t="s">
        <v>1117</v>
      </c>
      <c r="N136" s="27">
        <v>45954.378472222219</v>
      </c>
      <c r="O136" s="27">
        <v>45958.557638888888</v>
      </c>
      <c r="P136" t="s">
        <v>80</v>
      </c>
      <c r="Q136" t="s">
        <v>187</v>
      </c>
      <c r="R136" t="s">
        <v>82</v>
      </c>
      <c r="S136" t="s">
        <v>1118</v>
      </c>
      <c r="T136" t="s">
        <v>84</v>
      </c>
      <c r="U136" t="s">
        <v>1119</v>
      </c>
      <c r="V136" t="s">
        <v>8</v>
      </c>
      <c r="W136" t="s">
        <v>86</v>
      </c>
      <c r="X136" t="s">
        <v>546</v>
      </c>
      <c r="Y136" s="28">
        <v>1</v>
      </c>
      <c r="Z136" t="s">
        <v>88</v>
      </c>
      <c r="AA136" s="40">
        <v>75096</v>
      </c>
      <c r="AB136" s="40">
        <v>75096</v>
      </c>
    </row>
    <row r="137" spans="1:28">
      <c r="A137" t="s">
        <v>459</v>
      </c>
      <c r="B137" t="s">
        <v>460</v>
      </c>
      <c r="C137" t="s">
        <v>461</v>
      </c>
      <c r="D137" t="s">
        <v>512</v>
      </c>
      <c r="E137" t="s">
        <v>1120</v>
      </c>
      <c r="F137" t="s">
        <v>1121</v>
      </c>
      <c r="G137" t="s">
        <v>73</v>
      </c>
      <c r="H137" t="s">
        <v>74</v>
      </c>
      <c r="I137" t="s">
        <v>460</v>
      </c>
      <c r="J137" t="s">
        <v>459</v>
      </c>
      <c r="K137" t="s">
        <v>1122</v>
      </c>
      <c r="L137" t="s">
        <v>78</v>
      </c>
      <c r="M137" t="s">
        <v>1123</v>
      </c>
      <c r="N137" s="27">
        <v>45954.378472222219</v>
      </c>
      <c r="O137" s="27">
        <v>45958.580555555563</v>
      </c>
      <c r="P137" t="s">
        <v>80</v>
      </c>
      <c r="Q137" t="s">
        <v>187</v>
      </c>
      <c r="R137" t="s">
        <v>82</v>
      </c>
      <c r="S137" t="s">
        <v>1124</v>
      </c>
      <c r="T137" t="s">
        <v>84</v>
      </c>
      <c r="U137" t="s">
        <v>1125</v>
      </c>
      <c r="V137" t="s">
        <v>8</v>
      </c>
      <c r="W137" t="s">
        <v>86</v>
      </c>
      <c r="X137" t="s">
        <v>539</v>
      </c>
      <c r="Y137" s="28">
        <v>1</v>
      </c>
      <c r="Z137" t="s">
        <v>88</v>
      </c>
      <c r="AA137" s="40">
        <v>75096</v>
      </c>
      <c r="AB137" s="40">
        <v>75096</v>
      </c>
    </row>
    <row r="138" spans="1:28">
      <c r="A138" t="s">
        <v>288</v>
      </c>
      <c r="B138" t="s">
        <v>113</v>
      </c>
      <c r="C138" t="s">
        <v>114</v>
      </c>
      <c r="D138" t="s">
        <v>1126</v>
      </c>
      <c r="E138" t="s">
        <v>1127</v>
      </c>
      <c r="F138" t="s">
        <v>1128</v>
      </c>
      <c r="G138" t="s">
        <v>73</v>
      </c>
      <c r="H138" t="s">
        <v>183</v>
      </c>
      <c r="I138" t="s">
        <v>292</v>
      </c>
      <c r="J138" t="s">
        <v>1129</v>
      </c>
      <c r="K138" t="s">
        <v>1130</v>
      </c>
      <c r="L138" t="s">
        <v>78</v>
      </c>
      <c r="M138" t="s">
        <v>1131</v>
      </c>
      <c r="N138" s="27">
        <v>45954.711111111108</v>
      </c>
      <c r="O138" s="27">
        <v>45957.675694444442</v>
      </c>
      <c r="P138" t="s">
        <v>80</v>
      </c>
      <c r="Q138" t="s">
        <v>81</v>
      </c>
      <c r="R138" t="s">
        <v>82</v>
      </c>
      <c r="S138" t="s">
        <v>1132</v>
      </c>
      <c r="T138" t="s">
        <v>84</v>
      </c>
      <c r="U138" t="s">
        <v>1133</v>
      </c>
      <c r="V138" t="s">
        <v>11</v>
      </c>
      <c r="W138" t="s">
        <v>86</v>
      </c>
      <c r="X138" t="s">
        <v>297</v>
      </c>
      <c r="Y138" s="28">
        <v>1</v>
      </c>
      <c r="Z138" t="s">
        <v>88</v>
      </c>
      <c r="AA138" s="40">
        <v>163814</v>
      </c>
      <c r="AB138" s="40">
        <v>163814</v>
      </c>
    </row>
    <row r="139" spans="1:28">
      <c r="A139" t="s">
        <v>1134</v>
      </c>
      <c r="B139" t="s">
        <v>113</v>
      </c>
      <c r="C139" t="s">
        <v>114</v>
      </c>
      <c r="D139" t="s">
        <v>1135</v>
      </c>
      <c r="E139" t="s">
        <v>1136</v>
      </c>
      <c r="F139" t="s">
        <v>1137</v>
      </c>
      <c r="G139" t="s">
        <v>73</v>
      </c>
      <c r="H139" t="s">
        <v>183</v>
      </c>
      <c r="I139" t="s">
        <v>1138</v>
      </c>
      <c r="J139" t="s">
        <v>1139</v>
      </c>
      <c r="K139" t="s">
        <v>1140</v>
      </c>
      <c r="L139" t="s">
        <v>78</v>
      </c>
      <c r="M139" t="s">
        <v>1141</v>
      </c>
      <c r="N139" s="27">
        <v>45954.579861111109</v>
      </c>
      <c r="O139" s="27">
        <v>45958.583333333343</v>
      </c>
      <c r="P139" t="s">
        <v>80</v>
      </c>
      <c r="Q139" t="s">
        <v>81</v>
      </c>
      <c r="R139" t="s">
        <v>82</v>
      </c>
      <c r="S139" t="s">
        <v>1142</v>
      </c>
      <c r="T139" t="s">
        <v>84</v>
      </c>
      <c r="U139" t="s">
        <v>1143</v>
      </c>
      <c r="V139" t="s">
        <v>13</v>
      </c>
      <c r="W139" t="s">
        <v>86</v>
      </c>
      <c r="X139" t="s">
        <v>1144</v>
      </c>
      <c r="Y139" s="28">
        <v>1</v>
      </c>
      <c r="Z139" t="s">
        <v>88</v>
      </c>
      <c r="AA139" s="40">
        <v>275729</v>
      </c>
      <c r="AB139" s="40">
        <v>275729</v>
      </c>
    </row>
    <row r="140" spans="1:28">
      <c r="A140" t="s">
        <v>459</v>
      </c>
      <c r="B140" t="s">
        <v>460</v>
      </c>
      <c r="C140" t="s">
        <v>461</v>
      </c>
      <c r="D140" t="s">
        <v>512</v>
      </c>
      <c r="E140" t="s">
        <v>1145</v>
      </c>
      <c r="F140" t="s">
        <v>1146</v>
      </c>
      <c r="G140" t="s">
        <v>73</v>
      </c>
      <c r="H140" t="s">
        <v>183</v>
      </c>
      <c r="I140" t="s">
        <v>460</v>
      </c>
      <c r="J140" t="s">
        <v>459</v>
      </c>
      <c r="K140" t="s">
        <v>1147</v>
      </c>
      <c r="L140" t="s">
        <v>78</v>
      </c>
      <c r="M140" t="s">
        <v>1148</v>
      </c>
      <c r="N140" s="27">
        <v>45954.375</v>
      </c>
      <c r="O140" s="27">
        <v>45958.597916666673</v>
      </c>
      <c r="P140" t="s">
        <v>80</v>
      </c>
      <c r="Q140" t="s">
        <v>81</v>
      </c>
      <c r="R140" t="s">
        <v>82</v>
      </c>
      <c r="S140" t="s">
        <v>1149</v>
      </c>
      <c r="T140" t="s">
        <v>84</v>
      </c>
      <c r="U140" t="s">
        <v>1150</v>
      </c>
      <c r="V140" t="s">
        <v>8</v>
      </c>
      <c r="W140" t="s">
        <v>86</v>
      </c>
      <c r="X140" t="s">
        <v>1113</v>
      </c>
      <c r="Y140" s="28">
        <v>1</v>
      </c>
      <c r="Z140" t="s">
        <v>88</v>
      </c>
      <c r="AA140" s="40">
        <v>75096</v>
      </c>
      <c r="AB140" s="40">
        <v>75096</v>
      </c>
    </row>
    <row r="141" spans="1:28">
      <c r="A141" t="s">
        <v>191</v>
      </c>
      <c r="B141" t="s">
        <v>192</v>
      </c>
      <c r="C141" t="s">
        <v>193</v>
      </c>
      <c r="D141" t="s">
        <v>194</v>
      </c>
      <c r="E141" t="s">
        <v>1151</v>
      </c>
      <c r="F141" t="s">
        <v>1152</v>
      </c>
      <c r="G141" t="s">
        <v>73</v>
      </c>
      <c r="H141" t="s">
        <v>74</v>
      </c>
      <c r="I141" t="s">
        <v>197</v>
      </c>
      <c r="J141" t="s">
        <v>191</v>
      </c>
      <c r="K141" t="s">
        <v>1153</v>
      </c>
      <c r="L141" t="s">
        <v>78</v>
      </c>
      <c r="M141" t="s">
        <v>1154</v>
      </c>
      <c r="N141" s="27">
        <v>45959.881249999999</v>
      </c>
      <c r="O141" s="27">
        <v>45961.280555555553</v>
      </c>
      <c r="P141" t="s">
        <v>80</v>
      </c>
      <c r="Q141" t="s">
        <v>187</v>
      </c>
      <c r="R141" t="s">
        <v>82</v>
      </c>
      <c r="S141" t="s">
        <v>1155</v>
      </c>
      <c r="T141" t="s">
        <v>84</v>
      </c>
      <c r="U141" t="s">
        <v>1156</v>
      </c>
      <c r="V141" t="s">
        <v>8</v>
      </c>
      <c r="W141" t="s">
        <v>86</v>
      </c>
      <c r="X141" t="s">
        <v>236</v>
      </c>
      <c r="Y141" s="28">
        <v>1</v>
      </c>
      <c r="Z141" t="s">
        <v>88</v>
      </c>
      <c r="AA141" s="40">
        <v>75096</v>
      </c>
      <c r="AB141" s="40">
        <v>75096</v>
      </c>
    </row>
    <row r="142" spans="1:28">
      <c r="A142" t="s">
        <v>191</v>
      </c>
      <c r="B142" t="s">
        <v>192</v>
      </c>
      <c r="C142" t="s">
        <v>193</v>
      </c>
      <c r="D142" t="s">
        <v>194</v>
      </c>
      <c r="E142" t="s">
        <v>1157</v>
      </c>
      <c r="F142" t="s">
        <v>1158</v>
      </c>
      <c r="G142" t="s">
        <v>73</v>
      </c>
      <c r="H142" t="s">
        <v>74</v>
      </c>
      <c r="I142" t="s">
        <v>197</v>
      </c>
      <c r="J142" t="s">
        <v>191</v>
      </c>
      <c r="K142" t="s">
        <v>1159</v>
      </c>
      <c r="L142" t="s">
        <v>78</v>
      </c>
      <c r="M142" t="s">
        <v>1160</v>
      </c>
      <c r="N142" s="27">
        <v>45959.881249999999</v>
      </c>
      <c r="O142" s="27">
        <v>45961.282638888893</v>
      </c>
      <c r="P142" t="s">
        <v>80</v>
      </c>
      <c r="Q142" t="s">
        <v>187</v>
      </c>
      <c r="R142" t="s">
        <v>82</v>
      </c>
      <c r="S142" t="s">
        <v>1161</v>
      </c>
      <c r="T142" t="s">
        <v>84</v>
      </c>
      <c r="U142" t="s">
        <v>1162</v>
      </c>
      <c r="V142" t="s">
        <v>8</v>
      </c>
      <c r="W142" t="s">
        <v>86</v>
      </c>
      <c r="X142" t="s">
        <v>236</v>
      </c>
      <c r="Y142" s="28">
        <v>1</v>
      </c>
      <c r="Z142" t="s">
        <v>88</v>
      </c>
      <c r="AA142" s="40">
        <v>75096</v>
      </c>
      <c r="AB142" s="40">
        <v>75096</v>
      </c>
    </row>
    <row r="143" spans="1:28">
      <c r="A143" t="s">
        <v>191</v>
      </c>
      <c r="B143" t="s">
        <v>192</v>
      </c>
      <c r="C143" t="s">
        <v>193</v>
      </c>
      <c r="D143" t="s">
        <v>194</v>
      </c>
      <c r="E143" t="s">
        <v>1163</v>
      </c>
      <c r="F143" t="s">
        <v>1164</v>
      </c>
      <c r="G143" t="s">
        <v>73</v>
      </c>
      <c r="H143" t="s">
        <v>74</v>
      </c>
      <c r="I143" t="s">
        <v>197</v>
      </c>
      <c r="J143" t="s">
        <v>191</v>
      </c>
      <c r="K143" t="s">
        <v>1165</v>
      </c>
      <c r="L143" t="s">
        <v>78</v>
      </c>
      <c r="M143" t="s">
        <v>1166</v>
      </c>
      <c r="N143" s="27">
        <v>45959.881249999999</v>
      </c>
      <c r="O143" s="27">
        <v>45960.493055555547</v>
      </c>
      <c r="P143" t="s">
        <v>80</v>
      </c>
      <c r="Q143" t="s">
        <v>81</v>
      </c>
      <c r="R143" t="s">
        <v>82</v>
      </c>
      <c r="S143" t="s">
        <v>1167</v>
      </c>
      <c r="T143" t="s">
        <v>84</v>
      </c>
      <c r="U143" t="s">
        <v>1168</v>
      </c>
      <c r="V143" t="s">
        <v>8</v>
      </c>
      <c r="W143" t="s">
        <v>86</v>
      </c>
      <c r="X143" t="s">
        <v>654</v>
      </c>
      <c r="Y143" s="28">
        <v>1</v>
      </c>
      <c r="Z143" t="s">
        <v>88</v>
      </c>
      <c r="AA143" s="40">
        <v>75096</v>
      </c>
      <c r="AB143" s="40">
        <v>75096</v>
      </c>
    </row>
    <row r="144" spans="1:28">
      <c r="A144" t="s">
        <v>191</v>
      </c>
      <c r="B144" t="s">
        <v>192</v>
      </c>
      <c r="C144" t="s">
        <v>193</v>
      </c>
      <c r="D144" t="s">
        <v>194</v>
      </c>
      <c r="E144" t="s">
        <v>1169</v>
      </c>
      <c r="F144" t="s">
        <v>1170</v>
      </c>
      <c r="G144" t="s">
        <v>73</v>
      </c>
      <c r="H144" t="s">
        <v>74</v>
      </c>
      <c r="I144" t="s">
        <v>197</v>
      </c>
      <c r="J144" t="s">
        <v>191</v>
      </c>
      <c r="K144" t="s">
        <v>1171</v>
      </c>
      <c r="L144" t="s">
        <v>78</v>
      </c>
      <c r="M144" t="s">
        <v>1172</v>
      </c>
      <c r="N144" s="27">
        <v>45959.881249999999</v>
      </c>
      <c r="O144" s="27">
        <v>45960.640277777777</v>
      </c>
      <c r="P144" t="s">
        <v>80</v>
      </c>
      <c r="Q144" t="s">
        <v>81</v>
      </c>
      <c r="R144" t="s">
        <v>82</v>
      </c>
      <c r="S144" t="s">
        <v>1173</v>
      </c>
      <c r="T144" t="s">
        <v>84</v>
      </c>
      <c r="U144" t="s">
        <v>1174</v>
      </c>
      <c r="V144" t="s">
        <v>8</v>
      </c>
      <c r="W144" t="s">
        <v>86</v>
      </c>
      <c r="X144" t="s">
        <v>226</v>
      </c>
      <c r="Y144" s="28">
        <v>1</v>
      </c>
      <c r="Z144" t="s">
        <v>88</v>
      </c>
      <c r="AA144" s="40">
        <v>75096</v>
      </c>
      <c r="AB144" s="40">
        <v>75096</v>
      </c>
    </row>
    <row r="145" spans="1:28">
      <c r="A145" t="s">
        <v>191</v>
      </c>
      <c r="B145" t="s">
        <v>192</v>
      </c>
      <c r="C145" t="s">
        <v>193</v>
      </c>
      <c r="D145" t="s">
        <v>194</v>
      </c>
      <c r="E145" t="s">
        <v>1175</v>
      </c>
      <c r="F145" t="s">
        <v>1176</v>
      </c>
      <c r="G145" t="s">
        <v>73</v>
      </c>
      <c r="H145" t="s">
        <v>74</v>
      </c>
      <c r="I145" t="s">
        <v>197</v>
      </c>
      <c r="J145" t="s">
        <v>191</v>
      </c>
      <c r="K145" t="s">
        <v>1177</v>
      </c>
      <c r="L145" t="s">
        <v>78</v>
      </c>
      <c r="M145" t="s">
        <v>1178</v>
      </c>
      <c r="N145" s="27">
        <v>45959.881249999999</v>
      </c>
      <c r="O145" s="27">
        <v>45961.552083333343</v>
      </c>
      <c r="P145" t="s">
        <v>80</v>
      </c>
      <c r="Q145" t="s">
        <v>81</v>
      </c>
      <c r="R145" t="s">
        <v>82</v>
      </c>
      <c r="S145" t="s">
        <v>1179</v>
      </c>
      <c r="T145" t="s">
        <v>84</v>
      </c>
      <c r="U145" t="s">
        <v>1180</v>
      </c>
      <c r="V145" t="s">
        <v>8</v>
      </c>
      <c r="W145" t="s">
        <v>86</v>
      </c>
      <c r="X145" t="s">
        <v>226</v>
      </c>
      <c r="Y145" s="28">
        <v>1</v>
      </c>
      <c r="Z145" t="s">
        <v>88</v>
      </c>
      <c r="AA145" s="40">
        <v>75096</v>
      </c>
      <c r="AB145" s="40">
        <v>75096</v>
      </c>
    </row>
    <row r="146" spans="1:28">
      <c r="A146" t="s">
        <v>191</v>
      </c>
      <c r="B146" t="s">
        <v>192</v>
      </c>
      <c r="C146" t="s">
        <v>193</v>
      </c>
      <c r="D146" t="s">
        <v>194</v>
      </c>
      <c r="E146" t="s">
        <v>1181</v>
      </c>
      <c r="F146" t="s">
        <v>1182</v>
      </c>
      <c r="G146" t="s">
        <v>73</v>
      </c>
      <c r="H146" t="s">
        <v>74</v>
      </c>
      <c r="I146" t="s">
        <v>197</v>
      </c>
      <c r="J146" t="s">
        <v>191</v>
      </c>
      <c r="K146" t="s">
        <v>1183</v>
      </c>
      <c r="L146" t="s">
        <v>78</v>
      </c>
      <c r="M146" t="s">
        <v>1184</v>
      </c>
      <c r="N146" s="27">
        <v>45959.881249999999</v>
      </c>
      <c r="O146" s="27">
        <v>45960.529861111107</v>
      </c>
      <c r="P146" t="s">
        <v>80</v>
      </c>
      <c r="Q146" t="s">
        <v>81</v>
      </c>
      <c r="R146" t="s">
        <v>82</v>
      </c>
      <c r="S146" t="s">
        <v>1185</v>
      </c>
      <c r="T146" t="s">
        <v>84</v>
      </c>
      <c r="U146" t="s">
        <v>1186</v>
      </c>
      <c r="V146" t="s">
        <v>8</v>
      </c>
      <c r="W146" t="s">
        <v>86</v>
      </c>
      <c r="X146" t="s">
        <v>226</v>
      </c>
      <c r="Y146" s="28">
        <v>1</v>
      </c>
      <c r="Z146" t="s">
        <v>88</v>
      </c>
      <c r="AA146" s="40">
        <v>75096</v>
      </c>
      <c r="AB146" s="40">
        <v>75096</v>
      </c>
    </row>
    <row r="147" spans="1:28">
      <c r="A147" t="s">
        <v>191</v>
      </c>
      <c r="B147" t="s">
        <v>192</v>
      </c>
      <c r="C147" t="s">
        <v>193</v>
      </c>
      <c r="D147" t="s">
        <v>208</v>
      </c>
      <c r="E147" t="s">
        <v>1187</v>
      </c>
      <c r="F147" t="s">
        <v>1188</v>
      </c>
      <c r="G147" t="s">
        <v>73</v>
      </c>
      <c r="H147" t="s">
        <v>74</v>
      </c>
      <c r="I147" t="s">
        <v>197</v>
      </c>
      <c r="J147" t="s">
        <v>211</v>
      </c>
      <c r="K147" t="s">
        <v>1189</v>
      </c>
      <c r="L147" t="s">
        <v>78</v>
      </c>
      <c r="M147" t="s">
        <v>1190</v>
      </c>
      <c r="N147" s="27">
        <v>45959.881249999999</v>
      </c>
      <c r="O147" s="27">
        <v>45960.651388888888</v>
      </c>
      <c r="P147" t="s">
        <v>80</v>
      </c>
      <c r="Q147" t="s">
        <v>81</v>
      </c>
      <c r="R147" t="s">
        <v>82</v>
      </c>
      <c r="S147" t="s">
        <v>1191</v>
      </c>
      <c r="T147" t="s">
        <v>84</v>
      </c>
      <c r="U147" t="s">
        <v>1192</v>
      </c>
      <c r="V147" t="s">
        <v>8</v>
      </c>
      <c r="W147" t="s">
        <v>86</v>
      </c>
      <c r="X147" t="s">
        <v>216</v>
      </c>
      <c r="Y147" s="28">
        <v>1</v>
      </c>
      <c r="Z147" t="s">
        <v>88</v>
      </c>
      <c r="AA147" s="40">
        <v>75096</v>
      </c>
      <c r="AB147" s="40">
        <v>75096</v>
      </c>
    </row>
    <row r="148" spans="1:28">
      <c r="A148" t="s">
        <v>288</v>
      </c>
      <c r="B148" t="s">
        <v>113</v>
      </c>
      <c r="C148" t="s">
        <v>114</v>
      </c>
      <c r="D148" t="s">
        <v>1193</v>
      </c>
      <c r="E148" t="s">
        <v>1194</v>
      </c>
      <c r="F148" t="s">
        <v>1195</v>
      </c>
      <c r="G148" t="s">
        <v>73</v>
      </c>
      <c r="H148" t="s">
        <v>74</v>
      </c>
      <c r="I148" t="s">
        <v>197</v>
      </c>
      <c r="J148" t="s">
        <v>1196</v>
      </c>
      <c r="K148" t="s">
        <v>1197</v>
      </c>
      <c r="L148" t="s">
        <v>78</v>
      </c>
      <c r="M148" t="s">
        <v>1198</v>
      </c>
      <c r="N148" s="27">
        <v>45959.570138888892</v>
      </c>
      <c r="O148" s="27">
        <v>45961.553472222222</v>
      </c>
      <c r="P148" t="s">
        <v>80</v>
      </c>
      <c r="Q148" t="s">
        <v>81</v>
      </c>
      <c r="R148" t="s">
        <v>82</v>
      </c>
      <c r="S148" t="s">
        <v>1199</v>
      </c>
      <c r="T148" t="s">
        <v>84</v>
      </c>
      <c r="U148" t="s">
        <v>1200</v>
      </c>
      <c r="V148" t="s">
        <v>11</v>
      </c>
      <c r="W148" t="s">
        <v>86</v>
      </c>
      <c r="X148" t="s">
        <v>297</v>
      </c>
      <c r="Y148" s="28">
        <v>1</v>
      </c>
      <c r="Z148" t="s">
        <v>88</v>
      </c>
      <c r="AA148" s="40">
        <v>163814</v>
      </c>
      <c r="AB148" s="40">
        <v>163814</v>
      </c>
    </row>
    <row r="149" spans="1:28">
      <c r="A149" t="s">
        <v>191</v>
      </c>
      <c r="B149" t="s">
        <v>192</v>
      </c>
      <c r="C149" t="s">
        <v>193</v>
      </c>
      <c r="D149" t="s">
        <v>1201</v>
      </c>
      <c r="E149" t="s">
        <v>1202</v>
      </c>
      <c r="F149" t="s">
        <v>1203</v>
      </c>
      <c r="G149" t="s">
        <v>73</v>
      </c>
      <c r="H149" t="s">
        <v>74</v>
      </c>
      <c r="I149" t="s">
        <v>197</v>
      </c>
      <c r="J149" t="s">
        <v>1204</v>
      </c>
      <c r="K149" t="s">
        <v>1205</v>
      </c>
      <c r="L149" t="s">
        <v>78</v>
      </c>
      <c r="M149" t="s">
        <v>1206</v>
      </c>
      <c r="N149" s="27">
        <v>45959.881249999999</v>
      </c>
      <c r="O149" s="27">
        <v>45961.693749999999</v>
      </c>
      <c r="P149" t="s">
        <v>80</v>
      </c>
      <c r="Q149" t="s">
        <v>81</v>
      </c>
      <c r="R149" t="s">
        <v>82</v>
      </c>
      <c r="S149" t="s">
        <v>1207</v>
      </c>
      <c r="T149" t="s">
        <v>84</v>
      </c>
      <c r="U149" t="s">
        <v>1208</v>
      </c>
      <c r="V149" t="s">
        <v>8</v>
      </c>
      <c r="W149" t="s">
        <v>86</v>
      </c>
      <c r="X149" t="s">
        <v>226</v>
      </c>
      <c r="Y149" s="28">
        <v>1</v>
      </c>
      <c r="Z149" t="s">
        <v>88</v>
      </c>
      <c r="AA149" s="40">
        <v>75096</v>
      </c>
      <c r="AB149" s="40">
        <v>75096</v>
      </c>
    </row>
    <row r="150" spans="1:28">
      <c r="A150" t="s">
        <v>191</v>
      </c>
      <c r="B150" t="s">
        <v>192</v>
      </c>
      <c r="C150" t="s">
        <v>193</v>
      </c>
      <c r="D150" t="s">
        <v>1209</v>
      </c>
      <c r="E150" t="s">
        <v>1210</v>
      </c>
      <c r="F150" t="s">
        <v>1211</v>
      </c>
      <c r="G150" t="s">
        <v>73</v>
      </c>
      <c r="H150" t="s">
        <v>74</v>
      </c>
      <c r="I150" t="s">
        <v>197</v>
      </c>
      <c r="J150" t="s">
        <v>1212</v>
      </c>
      <c r="K150" t="s">
        <v>1213</v>
      </c>
      <c r="L150" t="s">
        <v>78</v>
      </c>
      <c r="M150" t="s">
        <v>1214</v>
      </c>
      <c r="N150" s="27">
        <v>45959.881249999999</v>
      </c>
      <c r="O150" s="27">
        <v>45961.589583333327</v>
      </c>
      <c r="P150" t="s">
        <v>80</v>
      </c>
      <c r="Q150" t="s">
        <v>81</v>
      </c>
      <c r="R150" t="s">
        <v>82</v>
      </c>
      <c r="S150" t="s">
        <v>1215</v>
      </c>
      <c r="T150" t="s">
        <v>84</v>
      </c>
      <c r="U150" t="s">
        <v>1216</v>
      </c>
      <c r="V150" t="s">
        <v>11</v>
      </c>
      <c r="W150" t="s">
        <v>86</v>
      </c>
      <c r="X150" t="s">
        <v>236</v>
      </c>
      <c r="Y150" s="28">
        <v>1</v>
      </c>
      <c r="Z150" t="s">
        <v>88</v>
      </c>
      <c r="AA150" s="40">
        <v>163814</v>
      </c>
      <c r="AB150" s="40">
        <v>163814</v>
      </c>
    </row>
    <row r="151" spans="1:28">
      <c r="A151" t="s">
        <v>191</v>
      </c>
      <c r="B151" t="s">
        <v>192</v>
      </c>
      <c r="C151" t="s">
        <v>193</v>
      </c>
      <c r="D151" t="s">
        <v>1217</v>
      </c>
      <c r="E151" t="s">
        <v>1218</v>
      </c>
      <c r="F151" t="s">
        <v>1219</v>
      </c>
      <c r="G151" t="s">
        <v>73</v>
      </c>
      <c r="H151" t="s">
        <v>74</v>
      </c>
      <c r="I151" t="s">
        <v>197</v>
      </c>
      <c r="J151" t="s">
        <v>1220</v>
      </c>
      <c r="K151" t="s">
        <v>1221</v>
      </c>
      <c r="L151" t="s">
        <v>78</v>
      </c>
      <c r="M151" t="s">
        <v>1222</v>
      </c>
      <c r="N151" s="27">
        <v>45959.881249999999</v>
      </c>
      <c r="O151" s="27">
        <v>45961.288194444453</v>
      </c>
      <c r="P151" t="s">
        <v>80</v>
      </c>
      <c r="Q151" t="s">
        <v>81</v>
      </c>
      <c r="R151" t="s">
        <v>82</v>
      </c>
      <c r="S151" t="s">
        <v>1223</v>
      </c>
      <c r="T151" t="s">
        <v>84</v>
      </c>
      <c r="U151" t="s">
        <v>1224</v>
      </c>
      <c r="V151" t="s">
        <v>15</v>
      </c>
      <c r="W151" t="s">
        <v>86</v>
      </c>
      <c r="X151" t="s">
        <v>202</v>
      </c>
      <c r="Y151" s="28">
        <v>1</v>
      </c>
      <c r="Z151" t="s">
        <v>88</v>
      </c>
      <c r="AA151" s="40">
        <v>504833</v>
      </c>
      <c r="AB151" s="40">
        <v>504833</v>
      </c>
    </row>
    <row r="152" spans="1:28">
      <c r="A152" t="s">
        <v>288</v>
      </c>
      <c r="B152" t="s">
        <v>113</v>
      </c>
      <c r="C152" t="s">
        <v>114</v>
      </c>
      <c r="D152" t="s">
        <v>1225</v>
      </c>
      <c r="E152" t="s">
        <v>1226</v>
      </c>
      <c r="F152" t="s">
        <v>1227</v>
      </c>
      <c r="G152" t="s">
        <v>73</v>
      </c>
      <c r="H152" t="s">
        <v>74</v>
      </c>
      <c r="I152" t="s">
        <v>197</v>
      </c>
      <c r="J152" t="s">
        <v>1228</v>
      </c>
      <c r="K152" t="s">
        <v>1229</v>
      </c>
      <c r="L152" t="s">
        <v>78</v>
      </c>
      <c r="M152" t="s">
        <v>1230</v>
      </c>
      <c r="N152" s="27">
        <v>45959.572222222218</v>
      </c>
      <c r="O152" s="27">
        <v>45961.591666666667</v>
      </c>
      <c r="P152" t="s">
        <v>80</v>
      </c>
      <c r="Q152" t="s">
        <v>81</v>
      </c>
      <c r="R152" t="s">
        <v>82</v>
      </c>
      <c r="S152" t="s">
        <v>1231</v>
      </c>
      <c r="T152" t="s">
        <v>84</v>
      </c>
      <c r="U152" t="s">
        <v>1232</v>
      </c>
      <c r="V152" t="s">
        <v>11</v>
      </c>
      <c r="W152" t="s">
        <v>86</v>
      </c>
      <c r="X152" t="s">
        <v>245</v>
      </c>
      <c r="Y152" s="28">
        <v>1</v>
      </c>
      <c r="Z152" t="s">
        <v>88</v>
      </c>
      <c r="AA152" s="40">
        <v>163814</v>
      </c>
      <c r="AB152" s="40">
        <v>163814</v>
      </c>
    </row>
    <row r="153" spans="1:28">
      <c r="A153" t="s">
        <v>191</v>
      </c>
      <c r="B153" t="s">
        <v>192</v>
      </c>
      <c r="C153" t="s">
        <v>193</v>
      </c>
      <c r="D153" t="s">
        <v>1233</v>
      </c>
      <c r="E153" t="s">
        <v>1234</v>
      </c>
      <c r="F153" t="s">
        <v>1235</v>
      </c>
      <c r="G153" t="s">
        <v>73</v>
      </c>
      <c r="H153" t="s">
        <v>74</v>
      </c>
      <c r="I153" t="s">
        <v>197</v>
      </c>
      <c r="J153" t="s">
        <v>1236</v>
      </c>
      <c r="K153" t="s">
        <v>1237</v>
      </c>
      <c r="L153" t="s">
        <v>78</v>
      </c>
      <c r="M153" t="s">
        <v>1238</v>
      </c>
      <c r="N153" s="27">
        <v>45959.881944444453</v>
      </c>
      <c r="O153" s="27">
        <v>45961.513888888891</v>
      </c>
      <c r="P153" t="s">
        <v>80</v>
      </c>
      <c r="Q153" t="s">
        <v>81</v>
      </c>
      <c r="R153" t="s">
        <v>82</v>
      </c>
      <c r="S153" t="s">
        <v>1239</v>
      </c>
      <c r="T153" t="s">
        <v>84</v>
      </c>
      <c r="U153" t="s">
        <v>1240</v>
      </c>
      <c r="V153" t="s">
        <v>15</v>
      </c>
      <c r="W153" t="s">
        <v>86</v>
      </c>
      <c r="X153" t="s">
        <v>202</v>
      </c>
      <c r="Y153" s="28">
        <v>1</v>
      </c>
      <c r="Z153" t="s">
        <v>88</v>
      </c>
      <c r="AA153" s="40">
        <v>504833</v>
      </c>
      <c r="AB153" s="40">
        <v>504833</v>
      </c>
    </row>
    <row r="154" spans="1:28">
      <c r="A154" t="s">
        <v>217</v>
      </c>
      <c r="B154" t="s">
        <v>192</v>
      </c>
      <c r="C154" t="s">
        <v>193</v>
      </c>
      <c r="D154" t="s">
        <v>1241</v>
      </c>
      <c r="E154" t="s">
        <v>1242</v>
      </c>
      <c r="F154" t="s">
        <v>1243</v>
      </c>
      <c r="G154" t="s">
        <v>73</v>
      </c>
      <c r="H154" t="s">
        <v>74</v>
      </c>
      <c r="I154" t="s">
        <v>197</v>
      </c>
      <c r="J154" t="s">
        <v>1244</v>
      </c>
      <c r="K154" t="s">
        <v>1245</v>
      </c>
      <c r="L154" t="s">
        <v>78</v>
      </c>
      <c r="M154" t="s">
        <v>1246</v>
      </c>
      <c r="N154" s="27">
        <v>45959.881944444453</v>
      </c>
      <c r="O154" s="27">
        <v>45961.662499999999</v>
      </c>
      <c r="P154" t="s">
        <v>80</v>
      </c>
      <c r="Q154" t="s">
        <v>81</v>
      </c>
      <c r="R154" t="s">
        <v>82</v>
      </c>
      <c r="S154" t="s">
        <v>1247</v>
      </c>
      <c r="T154" t="s">
        <v>84</v>
      </c>
      <c r="U154" t="s">
        <v>1248</v>
      </c>
      <c r="V154" t="s">
        <v>11</v>
      </c>
      <c r="W154" t="s">
        <v>86</v>
      </c>
      <c r="X154" t="s">
        <v>403</v>
      </c>
      <c r="Y154" s="28">
        <v>1</v>
      </c>
      <c r="Z154" t="s">
        <v>88</v>
      </c>
      <c r="AA154" s="40">
        <v>163814</v>
      </c>
      <c r="AB154" s="40">
        <v>163814</v>
      </c>
    </row>
    <row r="155" spans="1:28">
      <c r="A155" t="s">
        <v>191</v>
      </c>
      <c r="B155" t="s">
        <v>192</v>
      </c>
      <c r="C155" t="s">
        <v>193</v>
      </c>
      <c r="D155" t="s">
        <v>1249</v>
      </c>
      <c r="E155" t="s">
        <v>1250</v>
      </c>
      <c r="F155" t="s">
        <v>1251</v>
      </c>
      <c r="G155" t="s">
        <v>73</v>
      </c>
      <c r="H155" t="s">
        <v>74</v>
      </c>
      <c r="I155" t="s">
        <v>197</v>
      </c>
      <c r="J155" t="s">
        <v>1252</v>
      </c>
      <c r="K155" t="s">
        <v>1253</v>
      </c>
      <c r="L155" t="s">
        <v>78</v>
      </c>
      <c r="M155" t="s">
        <v>1254</v>
      </c>
      <c r="N155" s="27">
        <v>45959.881944444453</v>
      </c>
      <c r="O155" s="27">
        <v>45961.651388888888</v>
      </c>
      <c r="P155" t="s">
        <v>80</v>
      </c>
      <c r="Q155" t="s">
        <v>81</v>
      </c>
      <c r="R155" t="s">
        <v>82</v>
      </c>
      <c r="S155" t="s">
        <v>1255</v>
      </c>
      <c r="T155" t="s">
        <v>84</v>
      </c>
      <c r="U155" t="s">
        <v>1256</v>
      </c>
      <c r="V155" t="s">
        <v>13</v>
      </c>
      <c r="W155" t="s">
        <v>86</v>
      </c>
      <c r="X155" t="s">
        <v>654</v>
      </c>
      <c r="Y155" s="28">
        <v>1</v>
      </c>
      <c r="Z155" t="s">
        <v>88</v>
      </c>
      <c r="AA155" s="40">
        <v>275729</v>
      </c>
      <c r="AB155" s="40">
        <v>275729</v>
      </c>
    </row>
    <row r="156" spans="1:28">
      <c r="A156" t="s">
        <v>442</v>
      </c>
      <c r="B156" t="s">
        <v>113</v>
      </c>
      <c r="C156" t="s">
        <v>114</v>
      </c>
      <c r="D156" t="s">
        <v>452</v>
      </c>
      <c r="E156" t="s">
        <v>1257</v>
      </c>
      <c r="F156" t="s">
        <v>1258</v>
      </c>
      <c r="G156" t="s">
        <v>73</v>
      </c>
      <c r="H156" t="s">
        <v>74</v>
      </c>
      <c r="I156" t="s">
        <v>446</v>
      </c>
      <c r="J156" t="s">
        <v>455</v>
      </c>
      <c r="K156" t="s">
        <v>1259</v>
      </c>
      <c r="L156" t="s">
        <v>78</v>
      </c>
      <c r="M156" t="s">
        <v>1260</v>
      </c>
      <c r="N156" s="27">
        <v>45959.578472222223</v>
      </c>
      <c r="O156" s="27">
        <v>45960.643055555563</v>
      </c>
      <c r="P156" t="s">
        <v>80</v>
      </c>
      <c r="Q156" t="s">
        <v>81</v>
      </c>
      <c r="R156" t="s">
        <v>82</v>
      </c>
      <c r="S156" t="s">
        <v>1261</v>
      </c>
      <c r="T156" t="s">
        <v>84</v>
      </c>
      <c r="U156" t="s">
        <v>1262</v>
      </c>
      <c r="V156" t="s">
        <v>8</v>
      </c>
      <c r="W156" t="s">
        <v>86</v>
      </c>
      <c r="X156" t="s">
        <v>1263</v>
      </c>
      <c r="Y156" s="28">
        <v>1</v>
      </c>
      <c r="Z156" t="s">
        <v>88</v>
      </c>
      <c r="AA156" s="40">
        <v>75096</v>
      </c>
      <c r="AB156" s="40">
        <v>75096</v>
      </c>
    </row>
    <row r="157" spans="1:28">
      <c r="A157" t="s">
        <v>112</v>
      </c>
      <c r="B157" t="s">
        <v>113</v>
      </c>
      <c r="C157" t="s">
        <v>114</v>
      </c>
      <c r="D157" t="s">
        <v>1264</v>
      </c>
      <c r="E157" t="s">
        <v>1265</v>
      </c>
      <c r="F157" t="s">
        <v>1266</v>
      </c>
      <c r="G157" t="s">
        <v>73</v>
      </c>
      <c r="H157" t="s">
        <v>74</v>
      </c>
      <c r="I157" t="s">
        <v>116</v>
      </c>
      <c r="J157" t="s">
        <v>1267</v>
      </c>
      <c r="K157" t="s">
        <v>1268</v>
      </c>
      <c r="L157" t="s">
        <v>78</v>
      </c>
      <c r="M157" t="s">
        <v>1269</v>
      </c>
      <c r="N157" s="27">
        <v>45959.574305555558</v>
      </c>
      <c r="O157" s="27">
        <v>45960.579861111109</v>
      </c>
      <c r="P157" t="s">
        <v>80</v>
      </c>
      <c r="Q157" t="s">
        <v>81</v>
      </c>
      <c r="R157" t="s">
        <v>82</v>
      </c>
      <c r="S157" t="s">
        <v>1270</v>
      </c>
      <c r="T157" t="s">
        <v>84</v>
      </c>
      <c r="U157" t="s">
        <v>1271</v>
      </c>
      <c r="V157" t="s">
        <v>15</v>
      </c>
      <c r="W157" t="s">
        <v>86</v>
      </c>
      <c r="X157" t="s">
        <v>1272</v>
      </c>
      <c r="Y157" s="28">
        <v>1</v>
      </c>
      <c r="Z157" t="s">
        <v>88</v>
      </c>
      <c r="AA157" s="40">
        <v>504833</v>
      </c>
      <c r="AB157" s="40">
        <v>504833</v>
      </c>
    </row>
    <row r="158" spans="1:28">
      <c r="A158" t="s">
        <v>613</v>
      </c>
      <c r="B158" t="s">
        <v>151</v>
      </c>
      <c r="C158" t="s">
        <v>152</v>
      </c>
      <c r="D158" t="s">
        <v>1273</v>
      </c>
      <c r="E158" t="s">
        <v>1274</v>
      </c>
      <c r="F158" t="s">
        <v>1275</v>
      </c>
      <c r="G158" t="s">
        <v>73</v>
      </c>
      <c r="H158" t="s">
        <v>74</v>
      </c>
      <c r="I158" t="s">
        <v>258</v>
      </c>
      <c r="J158" t="s">
        <v>1276</v>
      </c>
      <c r="K158" t="s">
        <v>1277</v>
      </c>
      <c r="L158" t="s">
        <v>78</v>
      </c>
      <c r="M158" t="s">
        <v>1278</v>
      </c>
      <c r="N158" s="27">
        <v>45959.710416666669</v>
      </c>
      <c r="O158" s="27">
        <v>45960.59375</v>
      </c>
      <c r="P158" t="s">
        <v>80</v>
      </c>
      <c r="Q158" t="s">
        <v>81</v>
      </c>
      <c r="R158" t="s">
        <v>82</v>
      </c>
      <c r="S158" t="s">
        <v>1279</v>
      </c>
      <c r="T158" t="s">
        <v>84</v>
      </c>
      <c r="U158" t="s">
        <v>1280</v>
      </c>
      <c r="V158" t="s">
        <v>11</v>
      </c>
      <c r="W158" t="s">
        <v>86</v>
      </c>
      <c r="X158" t="s">
        <v>1281</v>
      </c>
      <c r="Y158" s="28">
        <v>1</v>
      </c>
      <c r="Z158" t="s">
        <v>88</v>
      </c>
      <c r="AA158" s="40">
        <v>163814</v>
      </c>
      <c r="AB158" s="40">
        <v>163814</v>
      </c>
    </row>
    <row r="159" spans="1:28">
      <c r="A159" t="s">
        <v>265</v>
      </c>
      <c r="B159" t="s">
        <v>68</v>
      </c>
      <c r="C159" t="s">
        <v>266</v>
      </c>
      <c r="D159" t="s">
        <v>1282</v>
      </c>
      <c r="E159" t="s">
        <v>1283</v>
      </c>
      <c r="F159" t="s">
        <v>1284</v>
      </c>
      <c r="G159" t="s">
        <v>73</v>
      </c>
      <c r="H159" t="s">
        <v>74</v>
      </c>
      <c r="I159" t="s">
        <v>270</v>
      </c>
      <c r="J159" t="s">
        <v>1285</v>
      </c>
      <c r="K159" t="s">
        <v>1286</v>
      </c>
      <c r="L159" t="s">
        <v>78</v>
      </c>
      <c r="M159" t="s">
        <v>1287</v>
      </c>
      <c r="N159" s="27">
        <v>45959.631249999999</v>
      </c>
      <c r="O159" s="27">
        <v>45960.649305555547</v>
      </c>
      <c r="P159" t="s">
        <v>80</v>
      </c>
      <c r="Q159" t="s">
        <v>81</v>
      </c>
      <c r="R159" t="s">
        <v>82</v>
      </c>
      <c r="S159" t="s">
        <v>1288</v>
      </c>
      <c r="T159" t="s">
        <v>84</v>
      </c>
      <c r="U159" t="s">
        <v>1289</v>
      </c>
      <c r="V159" t="s">
        <v>13</v>
      </c>
      <c r="W159" t="s">
        <v>86</v>
      </c>
      <c r="X159" t="s">
        <v>1290</v>
      </c>
      <c r="Y159" s="28">
        <v>1</v>
      </c>
      <c r="Z159" t="s">
        <v>88</v>
      </c>
      <c r="AA159" s="40">
        <v>275729</v>
      </c>
      <c r="AB159" s="40">
        <v>275729</v>
      </c>
    </row>
    <row r="160" spans="1:28">
      <c r="A160" t="s">
        <v>343</v>
      </c>
      <c r="B160" t="s">
        <v>68</v>
      </c>
      <c r="C160" t="s">
        <v>69</v>
      </c>
      <c r="D160" t="s">
        <v>1291</v>
      </c>
      <c r="E160" t="s">
        <v>1292</v>
      </c>
      <c r="F160" t="s">
        <v>1293</v>
      </c>
      <c r="G160" t="s">
        <v>73</v>
      </c>
      <c r="H160" t="s">
        <v>74</v>
      </c>
      <c r="I160" t="s">
        <v>798</v>
      </c>
      <c r="J160" t="s">
        <v>1294</v>
      </c>
      <c r="K160" t="s">
        <v>1295</v>
      </c>
      <c r="L160" t="s">
        <v>78</v>
      </c>
      <c r="M160" t="s">
        <v>1296</v>
      </c>
      <c r="N160" s="27">
        <v>45959.679861111108</v>
      </c>
      <c r="O160" s="27">
        <v>45961.715277777781</v>
      </c>
      <c r="P160" t="s">
        <v>80</v>
      </c>
      <c r="Q160" t="s">
        <v>81</v>
      </c>
      <c r="R160" t="s">
        <v>82</v>
      </c>
      <c r="S160" t="s">
        <v>1297</v>
      </c>
      <c r="T160" t="s">
        <v>84</v>
      </c>
      <c r="U160" t="s">
        <v>1298</v>
      </c>
      <c r="V160" t="s">
        <v>13</v>
      </c>
      <c r="W160" t="s">
        <v>86</v>
      </c>
      <c r="X160" t="s">
        <v>1299</v>
      </c>
      <c r="Y160" s="28">
        <v>1</v>
      </c>
      <c r="Z160" t="s">
        <v>88</v>
      </c>
      <c r="AA160" s="40">
        <v>275729</v>
      </c>
      <c r="AB160" s="40">
        <v>275729</v>
      </c>
    </row>
    <row r="161" spans="1:28">
      <c r="A161" t="s">
        <v>343</v>
      </c>
      <c r="B161" t="s">
        <v>68</v>
      </c>
      <c r="C161" t="s">
        <v>69</v>
      </c>
      <c r="D161" t="s">
        <v>1291</v>
      </c>
      <c r="E161" t="s">
        <v>1300</v>
      </c>
      <c r="F161" t="s">
        <v>1301</v>
      </c>
      <c r="G161" t="s">
        <v>73</v>
      </c>
      <c r="H161" t="s">
        <v>74</v>
      </c>
      <c r="I161" t="s">
        <v>798</v>
      </c>
      <c r="J161" t="s">
        <v>1294</v>
      </c>
      <c r="K161" t="s">
        <v>1302</v>
      </c>
      <c r="L161" t="s">
        <v>78</v>
      </c>
      <c r="M161" t="s">
        <v>1303</v>
      </c>
      <c r="N161" s="27">
        <v>45959.679861111108</v>
      </c>
      <c r="O161" s="27">
        <v>45961.517361111109</v>
      </c>
      <c r="P161" t="s">
        <v>80</v>
      </c>
      <c r="Q161" t="s">
        <v>81</v>
      </c>
      <c r="R161" t="s">
        <v>82</v>
      </c>
      <c r="S161" t="s">
        <v>1304</v>
      </c>
      <c r="T161" t="s">
        <v>84</v>
      </c>
      <c r="U161" t="s">
        <v>1305</v>
      </c>
      <c r="V161" t="s">
        <v>13</v>
      </c>
      <c r="W161" t="s">
        <v>86</v>
      </c>
      <c r="X161" t="s">
        <v>1299</v>
      </c>
      <c r="Y161" s="28">
        <v>1</v>
      </c>
      <c r="Z161" t="s">
        <v>88</v>
      </c>
      <c r="AA161" s="40">
        <v>275729</v>
      </c>
      <c r="AB161" s="40">
        <v>275729</v>
      </c>
    </row>
    <row r="162" spans="1:28">
      <c r="A162" t="s">
        <v>683</v>
      </c>
      <c r="B162" t="s">
        <v>113</v>
      </c>
      <c r="C162" t="s">
        <v>114</v>
      </c>
      <c r="D162" t="s">
        <v>1306</v>
      </c>
      <c r="E162" t="s">
        <v>1307</v>
      </c>
      <c r="F162" t="s">
        <v>1308</v>
      </c>
      <c r="G162" t="s">
        <v>73</v>
      </c>
      <c r="H162" t="s">
        <v>74</v>
      </c>
      <c r="I162" t="s">
        <v>281</v>
      </c>
      <c r="J162" t="s">
        <v>1309</v>
      </c>
      <c r="K162" t="s">
        <v>1310</v>
      </c>
      <c r="L162" t="s">
        <v>78</v>
      </c>
      <c r="M162" t="s">
        <v>1311</v>
      </c>
      <c r="N162" s="27">
        <v>45959.6875</v>
      </c>
      <c r="O162" s="27">
        <v>45960.677083333343</v>
      </c>
      <c r="P162" t="s">
        <v>80</v>
      </c>
      <c r="Q162" t="s">
        <v>81</v>
      </c>
      <c r="R162" t="s">
        <v>82</v>
      </c>
      <c r="S162" t="s">
        <v>1312</v>
      </c>
      <c r="T162" t="s">
        <v>84</v>
      </c>
      <c r="U162" t="s">
        <v>1313</v>
      </c>
      <c r="V162" t="s">
        <v>15</v>
      </c>
      <c r="W162" t="s">
        <v>86</v>
      </c>
      <c r="X162" t="s">
        <v>333</v>
      </c>
      <c r="Y162" s="28">
        <v>1</v>
      </c>
      <c r="Z162" t="s">
        <v>88</v>
      </c>
      <c r="AA162" s="40">
        <v>504833</v>
      </c>
      <c r="AB162" s="40">
        <v>504833</v>
      </c>
    </row>
    <row r="163" spans="1:28">
      <c r="A163" t="s">
        <v>288</v>
      </c>
      <c r="B163" t="s">
        <v>113</v>
      </c>
      <c r="C163" t="s">
        <v>114</v>
      </c>
      <c r="D163" t="s">
        <v>289</v>
      </c>
      <c r="E163" t="s">
        <v>1314</v>
      </c>
      <c r="F163" t="s">
        <v>1315</v>
      </c>
      <c r="G163" t="s">
        <v>73</v>
      </c>
      <c r="H163" t="s">
        <v>74</v>
      </c>
      <c r="I163" t="s">
        <v>292</v>
      </c>
      <c r="J163" t="s">
        <v>288</v>
      </c>
      <c r="K163" t="s">
        <v>1316</v>
      </c>
      <c r="L163" t="s">
        <v>78</v>
      </c>
      <c r="M163" t="s">
        <v>1317</v>
      </c>
      <c r="N163" s="27">
        <v>45959.570138888892</v>
      </c>
      <c r="O163" s="27">
        <v>45960.699305555558</v>
      </c>
      <c r="P163" t="s">
        <v>80</v>
      </c>
      <c r="Q163" t="s">
        <v>81</v>
      </c>
      <c r="R163" t="s">
        <v>82</v>
      </c>
      <c r="S163" t="s">
        <v>1318</v>
      </c>
      <c r="T163" t="s">
        <v>84</v>
      </c>
      <c r="U163" t="s">
        <v>1319</v>
      </c>
      <c r="V163" t="s">
        <v>8</v>
      </c>
      <c r="W163" t="s">
        <v>86</v>
      </c>
      <c r="X163" t="s">
        <v>297</v>
      </c>
      <c r="Y163" s="28">
        <v>1</v>
      </c>
      <c r="Z163" t="s">
        <v>88</v>
      </c>
      <c r="AA163" s="40">
        <v>75096</v>
      </c>
      <c r="AB163" s="40">
        <v>75096</v>
      </c>
    </row>
    <row r="164" spans="1:28">
      <c r="A164" t="s">
        <v>288</v>
      </c>
      <c r="B164" t="s">
        <v>113</v>
      </c>
      <c r="C164" t="s">
        <v>114</v>
      </c>
      <c r="D164" t="s">
        <v>1320</v>
      </c>
      <c r="E164" t="s">
        <v>1321</v>
      </c>
      <c r="F164" t="s">
        <v>1322</v>
      </c>
      <c r="G164" t="s">
        <v>73</v>
      </c>
      <c r="H164" t="s">
        <v>74</v>
      </c>
      <c r="I164" t="s">
        <v>292</v>
      </c>
      <c r="J164" t="s">
        <v>1323</v>
      </c>
      <c r="K164" t="s">
        <v>1324</v>
      </c>
      <c r="L164" t="s">
        <v>78</v>
      </c>
      <c r="M164" t="s">
        <v>1325</v>
      </c>
      <c r="N164" s="27">
        <v>45959.572222222218</v>
      </c>
      <c r="O164" s="27">
        <v>45960.647222222222</v>
      </c>
      <c r="P164" t="s">
        <v>80</v>
      </c>
      <c r="Q164" t="s">
        <v>81</v>
      </c>
      <c r="R164" t="s">
        <v>82</v>
      </c>
      <c r="S164" t="s">
        <v>1326</v>
      </c>
      <c r="T164" t="s">
        <v>84</v>
      </c>
      <c r="U164" t="s">
        <v>1327</v>
      </c>
      <c r="V164" t="s">
        <v>11</v>
      </c>
      <c r="W164" t="s">
        <v>86</v>
      </c>
      <c r="X164" t="s">
        <v>245</v>
      </c>
      <c r="Y164" s="28">
        <v>1</v>
      </c>
      <c r="Z164" t="s">
        <v>88</v>
      </c>
      <c r="AA164" s="40">
        <v>163814</v>
      </c>
      <c r="AB164" s="40">
        <v>163814</v>
      </c>
    </row>
    <row r="165" spans="1:28">
      <c r="A165" t="s">
        <v>1134</v>
      </c>
      <c r="B165" t="s">
        <v>113</v>
      </c>
      <c r="C165" t="s">
        <v>114</v>
      </c>
      <c r="D165" t="s">
        <v>1328</v>
      </c>
      <c r="E165" t="s">
        <v>1329</v>
      </c>
      <c r="F165" t="s">
        <v>1330</v>
      </c>
      <c r="G165" t="s">
        <v>73</v>
      </c>
      <c r="H165" t="s">
        <v>74</v>
      </c>
      <c r="I165" t="s">
        <v>1138</v>
      </c>
      <c r="J165" t="s">
        <v>1331</v>
      </c>
      <c r="K165" t="s">
        <v>1332</v>
      </c>
      <c r="L165" t="s">
        <v>78</v>
      </c>
      <c r="M165" t="s">
        <v>1333</v>
      </c>
      <c r="N165" s="27">
        <v>45959.48333333333</v>
      </c>
      <c r="O165" s="27">
        <v>45961.478472222218</v>
      </c>
      <c r="P165" t="s">
        <v>80</v>
      </c>
      <c r="Q165" t="s">
        <v>81</v>
      </c>
      <c r="R165" t="s">
        <v>82</v>
      </c>
      <c r="S165" t="s">
        <v>1334</v>
      </c>
      <c r="T165" t="s">
        <v>84</v>
      </c>
      <c r="U165" t="s">
        <v>1335</v>
      </c>
      <c r="V165" t="s">
        <v>15</v>
      </c>
      <c r="W165" t="s">
        <v>86</v>
      </c>
      <c r="X165" t="s">
        <v>1144</v>
      </c>
      <c r="Y165" s="28">
        <v>1</v>
      </c>
      <c r="Z165" t="s">
        <v>88</v>
      </c>
      <c r="AA165" s="40">
        <v>504833</v>
      </c>
      <c r="AB165" s="40">
        <v>504833</v>
      </c>
    </row>
    <row r="166" spans="1:28">
      <c r="A166" t="s">
        <v>67</v>
      </c>
      <c r="B166" t="s">
        <v>68</v>
      </c>
      <c r="C166" t="s">
        <v>69</v>
      </c>
      <c r="D166" t="s">
        <v>484</v>
      </c>
      <c r="E166" t="s">
        <v>1336</v>
      </c>
      <c r="F166" t="s">
        <v>1337</v>
      </c>
      <c r="G166" t="s">
        <v>73</v>
      </c>
      <c r="H166" t="s">
        <v>74</v>
      </c>
      <c r="I166" t="s">
        <v>143</v>
      </c>
      <c r="J166" t="s">
        <v>67</v>
      </c>
      <c r="K166" t="s">
        <v>1338</v>
      </c>
      <c r="L166" t="s">
        <v>78</v>
      </c>
      <c r="M166" t="s">
        <v>1339</v>
      </c>
      <c r="N166" s="27">
        <v>45959.701388888891</v>
      </c>
      <c r="O166" s="27">
        <v>45960.495833333327</v>
      </c>
      <c r="P166" t="s">
        <v>80</v>
      </c>
      <c r="Q166" t="s">
        <v>81</v>
      </c>
      <c r="R166" t="s">
        <v>82</v>
      </c>
      <c r="S166" t="s">
        <v>1340</v>
      </c>
      <c r="T166" t="s">
        <v>84</v>
      </c>
      <c r="U166" t="s">
        <v>1341</v>
      </c>
      <c r="V166" t="s">
        <v>8</v>
      </c>
      <c r="W166" t="s">
        <v>86</v>
      </c>
      <c r="X166" t="s">
        <v>87</v>
      </c>
      <c r="Y166" s="28">
        <v>1</v>
      </c>
      <c r="Z166" t="s">
        <v>88</v>
      </c>
      <c r="AA166" s="40">
        <v>75096</v>
      </c>
      <c r="AB166" s="40">
        <v>75096</v>
      </c>
    </row>
    <row r="167" spans="1:28">
      <c r="A167" t="s">
        <v>67</v>
      </c>
      <c r="B167" t="s">
        <v>68</v>
      </c>
      <c r="C167" t="s">
        <v>69</v>
      </c>
      <c r="D167" t="s">
        <v>484</v>
      </c>
      <c r="E167" t="s">
        <v>1342</v>
      </c>
      <c r="F167" t="s">
        <v>1343</v>
      </c>
      <c r="G167" t="s">
        <v>73</v>
      </c>
      <c r="H167" t="s">
        <v>74</v>
      </c>
      <c r="I167" t="s">
        <v>143</v>
      </c>
      <c r="J167" t="s">
        <v>67</v>
      </c>
      <c r="K167" t="s">
        <v>1344</v>
      </c>
      <c r="L167" t="s">
        <v>78</v>
      </c>
      <c r="M167" t="s">
        <v>1345</v>
      </c>
      <c r="N167" s="27">
        <v>45959.70208333333</v>
      </c>
      <c r="O167" s="27">
        <v>45960.679166666669</v>
      </c>
      <c r="P167" t="s">
        <v>80</v>
      </c>
      <c r="Q167" t="s">
        <v>81</v>
      </c>
      <c r="R167" t="s">
        <v>82</v>
      </c>
      <c r="S167" t="s">
        <v>1340</v>
      </c>
      <c r="T167" t="s">
        <v>84</v>
      </c>
      <c r="U167" t="s">
        <v>1346</v>
      </c>
      <c r="V167" t="s">
        <v>8</v>
      </c>
      <c r="W167" t="s">
        <v>86</v>
      </c>
      <c r="X167" t="s">
        <v>87</v>
      </c>
      <c r="Y167" s="28">
        <v>1</v>
      </c>
      <c r="Z167" t="s">
        <v>88</v>
      </c>
      <c r="AA167" s="40">
        <v>75096</v>
      </c>
      <c r="AB167" s="40">
        <v>75096</v>
      </c>
    </row>
    <row r="168" spans="1:28">
      <c r="A168" t="s">
        <v>67</v>
      </c>
      <c r="B168" t="s">
        <v>68</v>
      </c>
      <c r="C168" t="s">
        <v>69</v>
      </c>
      <c r="D168" t="s">
        <v>484</v>
      </c>
      <c r="E168" t="s">
        <v>1347</v>
      </c>
      <c r="F168" t="s">
        <v>1348</v>
      </c>
      <c r="G168" t="s">
        <v>73</v>
      </c>
      <c r="H168" t="s">
        <v>74</v>
      </c>
      <c r="I168" t="s">
        <v>143</v>
      </c>
      <c r="J168" t="s">
        <v>67</v>
      </c>
      <c r="K168" t="s">
        <v>1349</v>
      </c>
      <c r="L168" t="s">
        <v>78</v>
      </c>
      <c r="M168" t="s">
        <v>1350</v>
      </c>
      <c r="N168" s="27">
        <v>45959.681944444441</v>
      </c>
      <c r="O168" s="27">
        <v>45961.700694444437</v>
      </c>
      <c r="P168" t="s">
        <v>80</v>
      </c>
      <c r="Q168" t="s">
        <v>81</v>
      </c>
      <c r="R168" t="s">
        <v>82</v>
      </c>
      <c r="S168" t="s">
        <v>1351</v>
      </c>
      <c r="T168" t="s">
        <v>84</v>
      </c>
      <c r="U168" t="s">
        <v>1352</v>
      </c>
      <c r="V168" t="s">
        <v>8</v>
      </c>
      <c r="W168" t="s">
        <v>86</v>
      </c>
      <c r="X168" t="s">
        <v>149</v>
      </c>
      <c r="Y168" s="28">
        <v>1</v>
      </c>
      <c r="Z168" t="s">
        <v>88</v>
      </c>
      <c r="AA168" s="40">
        <v>75096</v>
      </c>
      <c r="AB168" s="40">
        <v>75096</v>
      </c>
    </row>
    <row r="169" spans="1:28">
      <c r="A169" t="s">
        <v>67</v>
      </c>
      <c r="B169" t="s">
        <v>68</v>
      </c>
      <c r="C169" t="s">
        <v>69</v>
      </c>
      <c r="D169" t="s">
        <v>1353</v>
      </c>
      <c r="E169" t="s">
        <v>1354</v>
      </c>
      <c r="F169" t="s">
        <v>1355</v>
      </c>
      <c r="G169" t="s">
        <v>73</v>
      </c>
      <c r="H169" t="s">
        <v>74</v>
      </c>
      <c r="I169" t="s">
        <v>143</v>
      </c>
      <c r="J169" t="s">
        <v>1356</v>
      </c>
      <c r="K169" t="s">
        <v>1357</v>
      </c>
      <c r="L169" t="s">
        <v>78</v>
      </c>
      <c r="M169" t="s">
        <v>1358</v>
      </c>
      <c r="N169" s="27">
        <v>45959.698611111111</v>
      </c>
      <c r="O169" s="27">
        <v>45960.59652777778</v>
      </c>
      <c r="P169" t="s">
        <v>80</v>
      </c>
      <c r="Q169" t="s">
        <v>81</v>
      </c>
      <c r="R169" t="s">
        <v>82</v>
      </c>
      <c r="S169" t="s">
        <v>1359</v>
      </c>
      <c r="T169" t="s">
        <v>84</v>
      </c>
      <c r="U169" t="s">
        <v>1360</v>
      </c>
      <c r="V169" t="s">
        <v>11</v>
      </c>
      <c r="W169" t="s">
        <v>86</v>
      </c>
      <c r="X169" t="s">
        <v>149</v>
      </c>
      <c r="Y169" s="28">
        <v>1</v>
      </c>
      <c r="Z169" t="s">
        <v>88</v>
      </c>
      <c r="AA169" s="40">
        <v>163814</v>
      </c>
      <c r="AB169" s="40">
        <v>163814</v>
      </c>
    </row>
    <row r="170" spans="1:28">
      <c r="A170" t="s">
        <v>67</v>
      </c>
      <c r="B170" t="s">
        <v>68</v>
      </c>
      <c r="C170" t="s">
        <v>69</v>
      </c>
      <c r="D170" t="s">
        <v>1361</v>
      </c>
      <c r="E170" t="s">
        <v>1362</v>
      </c>
      <c r="F170" t="s">
        <v>1363</v>
      </c>
      <c r="G170" t="s">
        <v>73</v>
      </c>
      <c r="H170" t="s">
        <v>74</v>
      </c>
      <c r="I170" t="s">
        <v>143</v>
      </c>
      <c r="J170" t="s">
        <v>1364</v>
      </c>
      <c r="K170" t="s">
        <v>1365</v>
      </c>
      <c r="L170" t="s">
        <v>78</v>
      </c>
      <c r="M170" t="s">
        <v>1366</v>
      </c>
      <c r="N170" s="27">
        <v>45959.696527777778</v>
      </c>
      <c r="O170" s="27">
        <v>45960.654861111107</v>
      </c>
      <c r="P170" t="s">
        <v>80</v>
      </c>
      <c r="Q170" t="s">
        <v>81</v>
      </c>
      <c r="R170" t="s">
        <v>82</v>
      </c>
      <c r="S170" t="s">
        <v>1367</v>
      </c>
      <c r="T170" t="s">
        <v>84</v>
      </c>
      <c r="U170" t="s">
        <v>1368</v>
      </c>
      <c r="V170" t="s">
        <v>11</v>
      </c>
      <c r="W170" t="s">
        <v>86</v>
      </c>
      <c r="X170" t="s">
        <v>97</v>
      </c>
      <c r="Y170" s="28">
        <v>1</v>
      </c>
      <c r="Z170" t="s">
        <v>88</v>
      </c>
      <c r="AA170" s="40">
        <v>163814</v>
      </c>
      <c r="AB170" s="40">
        <v>163814</v>
      </c>
    </row>
    <row r="171" spans="1:28">
      <c r="A171" t="s">
        <v>67</v>
      </c>
      <c r="B171" t="s">
        <v>68</v>
      </c>
      <c r="C171" t="s">
        <v>69</v>
      </c>
      <c r="D171" t="s">
        <v>1369</v>
      </c>
      <c r="E171" t="s">
        <v>1370</v>
      </c>
      <c r="F171" t="s">
        <v>1371</v>
      </c>
      <c r="G171" t="s">
        <v>73</v>
      </c>
      <c r="H171" t="s">
        <v>74</v>
      </c>
      <c r="I171" t="s">
        <v>143</v>
      </c>
      <c r="J171" t="s">
        <v>1372</v>
      </c>
      <c r="K171" t="s">
        <v>1373</v>
      </c>
      <c r="L171" t="s">
        <v>78</v>
      </c>
      <c r="M171" t="s">
        <v>1374</v>
      </c>
      <c r="N171" s="27">
        <v>45959.69027777778</v>
      </c>
      <c r="O171" s="27">
        <v>45961.580555555563</v>
      </c>
      <c r="P171" t="s">
        <v>80</v>
      </c>
      <c r="Q171" t="s">
        <v>81</v>
      </c>
      <c r="R171" t="s">
        <v>82</v>
      </c>
      <c r="S171" t="s">
        <v>1375</v>
      </c>
      <c r="T171" t="s">
        <v>84</v>
      </c>
      <c r="U171" t="s">
        <v>1376</v>
      </c>
      <c r="V171" t="s">
        <v>11</v>
      </c>
      <c r="W171" t="s">
        <v>86</v>
      </c>
      <c r="X171" t="s">
        <v>97</v>
      </c>
      <c r="Y171" s="28">
        <v>1</v>
      </c>
      <c r="Z171" t="s">
        <v>88</v>
      </c>
      <c r="AA171" s="40">
        <v>163814</v>
      </c>
      <c r="AB171" s="40">
        <v>163814</v>
      </c>
    </row>
    <row r="172" spans="1:28">
      <c r="A172" t="s">
        <v>1377</v>
      </c>
      <c r="B172" t="s">
        <v>68</v>
      </c>
      <c r="C172" t="s">
        <v>266</v>
      </c>
      <c r="D172" t="s">
        <v>1378</v>
      </c>
      <c r="E172" t="s">
        <v>1379</v>
      </c>
      <c r="F172" t="s">
        <v>1380</v>
      </c>
      <c r="G172" t="s">
        <v>73</v>
      </c>
      <c r="H172" t="s">
        <v>74</v>
      </c>
      <c r="I172" t="s">
        <v>1381</v>
      </c>
      <c r="J172" t="s">
        <v>1377</v>
      </c>
      <c r="K172" t="s">
        <v>1382</v>
      </c>
      <c r="L172" t="s">
        <v>78</v>
      </c>
      <c r="M172" t="s">
        <v>1383</v>
      </c>
      <c r="N172" s="27">
        <v>45959.640277777777</v>
      </c>
      <c r="O172" s="27">
        <v>45960.531944444447</v>
      </c>
      <c r="P172" t="s">
        <v>80</v>
      </c>
      <c r="Q172" t="s">
        <v>81</v>
      </c>
      <c r="R172" t="s">
        <v>82</v>
      </c>
      <c r="S172" t="s">
        <v>1384</v>
      </c>
      <c r="T172" t="s">
        <v>84</v>
      </c>
      <c r="U172" t="s">
        <v>1385</v>
      </c>
      <c r="V172" t="s">
        <v>8</v>
      </c>
      <c r="W172" t="s">
        <v>86</v>
      </c>
      <c r="X172" t="s">
        <v>276</v>
      </c>
      <c r="Y172" s="28">
        <v>1</v>
      </c>
      <c r="Z172" t="s">
        <v>88</v>
      </c>
      <c r="AA172" s="40">
        <v>75096</v>
      </c>
      <c r="AB172" s="40">
        <v>75096</v>
      </c>
    </row>
    <row r="173" spans="1:28">
      <c r="A173" t="s">
        <v>965</v>
      </c>
      <c r="B173" t="s">
        <v>119</v>
      </c>
      <c r="C173" t="s">
        <v>120</v>
      </c>
      <c r="D173" t="s">
        <v>1386</v>
      </c>
      <c r="E173" t="s">
        <v>1387</v>
      </c>
      <c r="F173" t="s">
        <v>1388</v>
      </c>
      <c r="G173" t="s">
        <v>73</v>
      </c>
      <c r="H173" t="s">
        <v>74</v>
      </c>
      <c r="I173" t="s">
        <v>969</v>
      </c>
      <c r="J173" t="s">
        <v>1389</v>
      </c>
      <c r="K173" t="s">
        <v>1390</v>
      </c>
      <c r="L173" t="s">
        <v>78</v>
      </c>
      <c r="M173" t="s">
        <v>1391</v>
      </c>
      <c r="N173" s="27">
        <v>45959.97152777778</v>
      </c>
      <c r="O173" s="27">
        <v>45961.715277777781</v>
      </c>
      <c r="P173" t="s">
        <v>80</v>
      </c>
      <c r="Q173" t="s">
        <v>81</v>
      </c>
      <c r="R173" t="s">
        <v>82</v>
      </c>
      <c r="S173" t="s">
        <v>1392</v>
      </c>
      <c r="T173" t="s">
        <v>84</v>
      </c>
      <c r="U173" t="s">
        <v>1393</v>
      </c>
      <c r="V173" t="s">
        <v>13</v>
      </c>
      <c r="W173" t="s">
        <v>86</v>
      </c>
      <c r="X173" t="s">
        <v>1394</v>
      </c>
      <c r="Y173" s="28">
        <v>1</v>
      </c>
      <c r="Z173" t="s">
        <v>88</v>
      </c>
      <c r="AA173" s="40">
        <v>275729</v>
      </c>
      <c r="AB173" s="40">
        <v>275729</v>
      </c>
    </row>
    <row r="174" spans="1:28">
      <c r="A174" t="s">
        <v>343</v>
      </c>
      <c r="B174" t="s">
        <v>68</v>
      </c>
      <c r="C174" t="s">
        <v>69</v>
      </c>
      <c r="D174" t="s">
        <v>344</v>
      </c>
      <c r="E174" t="s">
        <v>1395</v>
      </c>
      <c r="F174" t="s">
        <v>1396</v>
      </c>
      <c r="G174" t="s">
        <v>73</v>
      </c>
      <c r="H174" t="s">
        <v>74</v>
      </c>
      <c r="I174" t="s">
        <v>347</v>
      </c>
      <c r="J174" t="s">
        <v>343</v>
      </c>
      <c r="K174" t="s">
        <v>1397</v>
      </c>
      <c r="L174" t="s">
        <v>78</v>
      </c>
      <c r="M174" t="s">
        <v>1398</v>
      </c>
      <c r="N174" s="27">
        <v>45959.724305555559</v>
      </c>
      <c r="O174" s="27">
        <v>45961.725694444453</v>
      </c>
      <c r="P174" t="s">
        <v>80</v>
      </c>
      <c r="Q174" t="s">
        <v>81</v>
      </c>
      <c r="R174" t="s">
        <v>82</v>
      </c>
      <c r="S174" t="s">
        <v>1399</v>
      </c>
      <c r="T174" t="s">
        <v>84</v>
      </c>
      <c r="U174" t="s">
        <v>1400</v>
      </c>
      <c r="V174" t="s">
        <v>8</v>
      </c>
      <c r="W174" t="s">
        <v>86</v>
      </c>
      <c r="X174" t="s">
        <v>359</v>
      </c>
      <c r="Y174" s="28">
        <v>1</v>
      </c>
      <c r="Z174" t="s">
        <v>88</v>
      </c>
      <c r="AA174" s="40">
        <v>75096</v>
      </c>
      <c r="AB174" s="40">
        <v>75096</v>
      </c>
    </row>
    <row r="175" spans="1:28">
      <c r="A175" t="s">
        <v>343</v>
      </c>
      <c r="B175" t="s">
        <v>68</v>
      </c>
      <c r="C175" t="s">
        <v>69</v>
      </c>
      <c r="D175" t="s">
        <v>344</v>
      </c>
      <c r="E175" t="s">
        <v>1401</v>
      </c>
      <c r="F175" t="s">
        <v>1402</v>
      </c>
      <c r="G175" t="s">
        <v>73</v>
      </c>
      <c r="H175" t="s">
        <v>74</v>
      </c>
      <c r="I175" t="s">
        <v>347</v>
      </c>
      <c r="J175" t="s">
        <v>343</v>
      </c>
      <c r="K175" t="s">
        <v>1403</v>
      </c>
      <c r="L175" t="s">
        <v>78</v>
      </c>
      <c r="M175" t="s">
        <v>1404</v>
      </c>
      <c r="N175" s="27">
        <v>45959.711111111108</v>
      </c>
      <c r="O175" s="27">
        <v>45960.53402777778</v>
      </c>
      <c r="P175" t="s">
        <v>80</v>
      </c>
      <c r="Q175" t="s">
        <v>81</v>
      </c>
      <c r="R175" t="s">
        <v>82</v>
      </c>
      <c r="S175" t="s">
        <v>1405</v>
      </c>
      <c r="T175" t="s">
        <v>84</v>
      </c>
      <c r="U175" t="s">
        <v>1406</v>
      </c>
      <c r="V175" t="s">
        <v>8</v>
      </c>
      <c r="W175" t="s">
        <v>86</v>
      </c>
      <c r="X175" t="s">
        <v>366</v>
      </c>
      <c r="Y175" s="28">
        <v>1</v>
      </c>
      <c r="Z175" t="s">
        <v>88</v>
      </c>
      <c r="AA175" s="40">
        <v>75096</v>
      </c>
      <c r="AB175" s="40">
        <v>75096</v>
      </c>
    </row>
    <row r="176" spans="1:28">
      <c r="A176" t="s">
        <v>1377</v>
      </c>
      <c r="B176" t="s">
        <v>68</v>
      </c>
      <c r="C176" t="s">
        <v>266</v>
      </c>
      <c r="D176" t="s">
        <v>1407</v>
      </c>
      <c r="E176" t="s">
        <v>1408</v>
      </c>
      <c r="F176" t="s">
        <v>1409</v>
      </c>
      <c r="G176" t="s">
        <v>73</v>
      </c>
      <c r="H176" t="s">
        <v>74</v>
      </c>
      <c r="I176" t="s">
        <v>347</v>
      </c>
      <c r="J176" t="s">
        <v>116</v>
      </c>
      <c r="K176" t="s">
        <v>1410</v>
      </c>
      <c r="L176" t="s">
        <v>78</v>
      </c>
      <c r="M176" t="s">
        <v>1411</v>
      </c>
      <c r="N176" s="27">
        <v>45959.751388888893</v>
      </c>
      <c r="O176" s="27">
        <v>45961.715277777781</v>
      </c>
      <c r="P176" t="s">
        <v>80</v>
      </c>
      <c r="Q176" t="s">
        <v>81</v>
      </c>
      <c r="R176" t="s">
        <v>82</v>
      </c>
      <c r="S176" t="s">
        <v>1412</v>
      </c>
      <c r="T176" t="s">
        <v>84</v>
      </c>
      <c r="U176" t="s">
        <v>1413</v>
      </c>
      <c r="V176" t="s">
        <v>11</v>
      </c>
      <c r="W176" t="s">
        <v>86</v>
      </c>
      <c r="X176" t="s">
        <v>352</v>
      </c>
      <c r="Y176" s="28">
        <v>1</v>
      </c>
      <c r="Z176" t="s">
        <v>88</v>
      </c>
      <c r="AA176" s="40">
        <v>163814</v>
      </c>
      <c r="AB176" s="40">
        <v>163814</v>
      </c>
    </row>
    <row r="177" spans="1:28">
      <c r="A177" t="s">
        <v>343</v>
      </c>
      <c r="B177" t="s">
        <v>68</v>
      </c>
      <c r="C177" t="s">
        <v>69</v>
      </c>
      <c r="D177" t="s">
        <v>1414</v>
      </c>
      <c r="E177" t="s">
        <v>1415</v>
      </c>
      <c r="F177" t="s">
        <v>1416</v>
      </c>
      <c r="G177" t="s">
        <v>73</v>
      </c>
      <c r="H177" t="s">
        <v>74</v>
      </c>
      <c r="I177" t="s">
        <v>347</v>
      </c>
      <c r="J177" t="s">
        <v>1417</v>
      </c>
      <c r="K177" t="s">
        <v>1418</v>
      </c>
      <c r="L177" t="s">
        <v>78</v>
      </c>
      <c r="M177" t="s">
        <v>1419</v>
      </c>
      <c r="N177" s="27">
        <v>45959.669444444437</v>
      </c>
      <c r="O177" s="27">
        <v>45960.583333333343</v>
      </c>
      <c r="P177" t="s">
        <v>80</v>
      </c>
      <c r="Q177" t="s">
        <v>81</v>
      </c>
      <c r="R177" t="s">
        <v>82</v>
      </c>
      <c r="S177" t="s">
        <v>1420</v>
      </c>
      <c r="T177" t="s">
        <v>84</v>
      </c>
      <c r="U177" t="s">
        <v>1421</v>
      </c>
      <c r="V177" t="s">
        <v>11</v>
      </c>
      <c r="W177" t="s">
        <v>86</v>
      </c>
      <c r="X177" t="s">
        <v>352</v>
      </c>
      <c r="Y177" s="28">
        <v>1</v>
      </c>
      <c r="Z177" t="s">
        <v>88</v>
      </c>
      <c r="AA177" s="40">
        <v>163814</v>
      </c>
      <c r="AB177" s="40">
        <v>163814</v>
      </c>
    </row>
    <row r="178" spans="1:28">
      <c r="A178" t="s">
        <v>343</v>
      </c>
      <c r="B178" t="s">
        <v>68</v>
      </c>
      <c r="C178" t="s">
        <v>69</v>
      </c>
      <c r="D178" t="s">
        <v>1414</v>
      </c>
      <c r="E178" t="s">
        <v>1422</v>
      </c>
      <c r="F178" t="s">
        <v>1423</v>
      </c>
      <c r="G178" t="s">
        <v>73</v>
      </c>
      <c r="H178" t="s">
        <v>74</v>
      </c>
      <c r="I178" t="s">
        <v>347</v>
      </c>
      <c r="J178" t="s">
        <v>1417</v>
      </c>
      <c r="K178" t="s">
        <v>1424</v>
      </c>
      <c r="L178" t="s">
        <v>78</v>
      </c>
      <c r="M178" t="s">
        <v>1425</v>
      </c>
      <c r="N178" s="27">
        <v>45959.669444444437</v>
      </c>
      <c r="O178" s="27">
        <v>45961.292361111111</v>
      </c>
      <c r="P178" t="s">
        <v>80</v>
      </c>
      <c r="Q178" t="s">
        <v>81</v>
      </c>
      <c r="R178" t="s">
        <v>82</v>
      </c>
      <c r="S178" t="s">
        <v>1426</v>
      </c>
      <c r="T178" t="s">
        <v>84</v>
      </c>
      <c r="U178" t="s">
        <v>1427</v>
      </c>
      <c r="V178" t="s">
        <v>11</v>
      </c>
      <c r="W178" t="s">
        <v>86</v>
      </c>
      <c r="X178" t="s">
        <v>352</v>
      </c>
      <c r="Y178" s="28">
        <v>1</v>
      </c>
      <c r="Z178" t="s">
        <v>88</v>
      </c>
      <c r="AA178" s="40">
        <v>163814</v>
      </c>
      <c r="AB178" s="40">
        <v>163814</v>
      </c>
    </row>
    <row r="179" spans="1:28">
      <c r="A179" t="s">
        <v>343</v>
      </c>
      <c r="B179" t="s">
        <v>68</v>
      </c>
      <c r="C179" t="s">
        <v>69</v>
      </c>
      <c r="D179" t="s">
        <v>1091</v>
      </c>
      <c r="E179" t="s">
        <v>1428</v>
      </c>
      <c r="F179" t="s">
        <v>1429</v>
      </c>
      <c r="G179" t="s">
        <v>73</v>
      </c>
      <c r="H179" t="s">
        <v>74</v>
      </c>
      <c r="I179" t="s">
        <v>347</v>
      </c>
      <c r="J179" t="s">
        <v>1094</v>
      </c>
      <c r="K179" t="s">
        <v>1430</v>
      </c>
      <c r="L179" t="s">
        <v>78</v>
      </c>
      <c r="M179" t="s">
        <v>1431</v>
      </c>
      <c r="N179" s="27">
        <v>45959.711111111108</v>
      </c>
      <c r="O179" s="27">
        <v>45961.645138888889</v>
      </c>
      <c r="P179" t="s">
        <v>80</v>
      </c>
      <c r="Q179" t="s">
        <v>81</v>
      </c>
      <c r="R179" t="s">
        <v>82</v>
      </c>
      <c r="S179" t="s">
        <v>1432</v>
      </c>
      <c r="T179" t="s">
        <v>84</v>
      </c>
      <c r="U179" t="s">
        <v>1433</v>
      </c>
      <c r="V179" t="s">
        <v>11</v>
      </c>
      <c r="W179" t="s">
        <v>86</v>
      </c>
      <c r="X179" t="s">
        <v>511</v>
      </c>
      <c r="Y179" s="28">
        <v>1</v>
      </c>
      <c r="Z179" t="s">
        <v>88</v>
      </c>
      <c r="AA179" s="40">
        <v>163814</v>
      </c>
      <c r="AB179" s="40">
        <v>163814</v>
      </c>
    </row>
    <row r="180" spans="1:28">
      <c r="A180" t="s">
        <v>459</v>
      </c>
      <c r="B180" t="s">
        <v>460</v>
      </c>
      <c r="C180" t="s">
        <v>461</v>
      </c>
      <c r="D180" t="s">
        <v>512</v>
      </c>
      <c r="E180" t="s">
        <v>1434</v>
      </c>
      <c r="F180" t="s">
        <v>1435</v>
      </c>
      <c r="G180" t="s">
        <v>73</v>
      </c>
      <c r="H180" t="s">
        <v>74</v>
      </c>
      <c r="I180" t="s">
        <v>460</v>
      </c>
      <c r="J180" t="s">
        <v>459</v>
      </c>
      <c r="K180" t="s">
        <v>1436</v>
      </c>
      <c r="L180" t="s">
        <v>78</v>
      </c>
      <c r="M180" t="s">
        <v>1437</v>
      </c>
      <c r="N180" s="27">
        <v>45959.208333333343</v>
      </c>
      <c r="O180" s="27">
        <v>45960.468055555553</v>
      </c>
      <c r="P180" t="s">
        <v>80</v>
      </c>
      <c r="Q180" t="s">
        <v>81</v>
      </c>
      <c r="R180" t="s">
        <v>82</v>
      </c>
      <c r="S180" t="s">
        <v>1438</v>
      </c>
      <c r="T180" t="s">
        <v>84</v>
      </c>
      <c r="U180" t="s">
        <v>1439</v>
      </c>
      <c r="V180" t="s">
        <v>8</v>
      </c>
      <c r="W180" t="s">
        <v>86</v>
      </c>
      <c r="X180" t="s">
        <v>539</v>
      </c>
      <c r="Y180" s="28">
        <v>1</v>
      </c>
      <c r="Z180" t="s">
        <v>88</v>
      </c>
      <c r="AA180" s="40">
        <v>75096</v>
      </c>
      <c r="AB180" s="40">
        <v>75096</v>
      </c>
    </row>
    <row r="181" spans="1:28">
      <c r="A181" t="s">
        <v>459</v>
      </c>
      <c r="B181" t="s">
        <v>460</v>
      </c>
      <c r="C181" t="s">
        <v>461</v>
      </c>
      <c r="D181" t="s">
        <v>512</v>
      </c>
      <c r="E181" t="s">
        <v>1440</v>
      </c>
      <c r="F181" t="s">
        <v>1441</v>
      </c>
      <c r="G181" t="s">
        <v>73</v>
      </c>
      <c r="H181" t="s">
        <v>74</v>
      </c>
      <c r="I181" t="s">
        <v>460</v>
      </c>
      <c r="J181" t="s">
        <v>459</v>
      </c>
      <c r="K181" t="s">
        <v>1442</v>
      </c>
      <c r="L181" t="s">
        <v>78</v>
      </c>
      <c r="M181" t="s">
        <v>1443</v>
      </c>
      <c r="N181" s="27">
        <v>45959.541666666657</v>
      </c>
      <c r="O181" s="27">
        <v>45960.586111111108</v>
      </c>
      <c r="P181" t="s">
        <v>80</v>
      </c>
      <c r="Q181" t="s">
        <v>81</v>
      </c>
      <c r="R181" t="s">
        <v>82</v>
      </c>
      <c r="S181" t="s">
        <v>1444</v>
      </c>
      <c r="T181" t="s">
        <v>84</v>
      </c>
      <c r="U181" t="s">
        <v>1445</v>
      </c>
      <c r="V181" t="s">
        <v>8</v>
      </c>
      <c r="W181" t="s">
        <v>86</v>
      </c>
      <c r="X181" t="s">
        <v>539</v>
      </c>
      <c r="Y181" s="28">
        <v>1</v>
      </c>
      <c r="Z181" t="s">
        <v>88</v>
      </c>
      <c r="AA181" s="40">
        <v>75096</v>
      </c>
      <c r="AB181" s="40">
        <v>75096</v>
      </c>
    </row>
    <row r="182" spans="1:28">
      <c r="AB182" s="41">
        <f>SUM(AB2:AB181)</f>
        <v>28693432</v>
      </c>
    </row>
  </sheetData>
  <autoFilter ref="A1:AB181" xr:uid="{00000000-0009-0000-0000-000001000000}"/>
  <conditionalFormatting sqref="E1:E1048576">
    <cfRule type="duplicateValues" dxfId="13" priority="1"/>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79998168889431442"/>
  </sheetPr>
  <dimension ref="A1:AB3"/>
  <sheetViews>
    <sheetView topLeftCell="U1" workbookViewId="0">
      <selection activeCell="AB3" sqref="AB3"/>
    </sheetView>
  </sheetViews>
  <sheetFormatPr baseColWidth="10" defaultColWidth="9.140625" defaultRowHeight="15"/>
  <cols>
    <col min="1" max="1" width="13" customWidth="1"/>
    <col min="2" max="2" width="14" customWidth="1"/>
    <col min="3" max="3" width="27" customWidth="1"/>
    <col min="4" max="4" width="13" customWidth="1"/>
    <col min="5" max="5" width="21" customWidth="1"/>
    <col min="6" max="6" width="12" customWidth="1"/>
    <col min="7" max="7" width="11" customWidth="1"/>
    <col min="8" max="8" width="18" customWidth="1"/>
    <col min="9" max="9" width="14" customWidth="1"/>
    <col min="10" max="10" width="10" customWidth="1"/>
    <col min="11" max="11" width="17" customWidth="1"/>
    <col min="12" max="12" width="10" customWidth="1"/>
    <col min="13" max="13" width="15" customWidth="1"/>
    <col min="14" max="14" width="21" customWidth="1"/>
    <col min="15" max="15" width="28" customWidth="1"/>
    <col min="16" max="16" width="13" customWidth="1"/>
    <col min="17" max="17" width="10" customWidth="1"/>
    <col min="18" max="18" width="11" customWidth="1"/>
    <col min="19" max="19" width="50" customWidth="1"/>
    <col min="20" max="20" width="19" customWidth="1"/>
    <col min="21" max="22" width="14" customWidth="1"/>
    <col min="23" max="23" width="18" customWidth="1"/>
    <col min="24" max="24" width="33" customWidth="1"/>
    <col min="25" max="25" width="16" customWidth="1"/>
    <col min="26" max="26" width="15" customWidth="1"/>
    <col min="27" max="27" width="34" customWidth="1"/>
    <col min="28" max="28" width="13" customWidth="1"/>
  </cols>
  <sheetData>
    <row r="1" spans="1:28" ht="30">
      <c r="A1" s="26" t="s">
        <v>39</v>
      </c>
      <c r="B1" s="26" t="s">
        <v>40</v>
      </c>
      <c r="C1" s="26" t="s">
        <v>41</v>
      </c>
      <c r="D1" s="26" t="s">
        <v>42</v>
      </c>
      <c r="E1" s="26" t="s">
        <v>43</v>
      </c>
      <c r="F1" s="26" t="s">
        <v>44</v>
      </c>
      <c r="G1" s="26" t="s">
        <v>45</v>
      </c>
      <c r="H1" s="26" t="s">
        <v>46</v>
      </c>
      <c r="I1" s="26" t="s">
        <v>47</v>
      </c>
      <c r="J1" s="26" t="s">
        <v>48</v>
      </c>
      <c r="K1" s="26" t="s">
        <v>49</v>
      </c>
      <c r="L1" s="26" t="s">
        <v>50</v>
      </c>
      <c r="M1" s="26" t="s">
        <v>51</v>
      </c>
      <c r="N1" s="26" t="s">
        <v>52</v>
      </c>
      <c r="O1" s="26" t="s">
        <v>53</v>
      </c>
      <c r="P1" s="26" t="s">
        <v>1446</v>
      </c>
      <c r="Q1" s="26" t="s">
        <v>1447</v>
      </c>
      <c r="R1" s="26" t="s">
        <v>56</v>
      </c>
      <c r="S1" s="26" t="s">
        <v>57</v>
      </c>
      <c r="T1" s="26" t="s">
        <v>58</v>
      </c>
      <c r="U1" s="26" t="s">
        <v>59</v>
      </c>
      <c r="V1" s="26" t="s">
        <v>60</v>
      </c>
      <c r="W1" s="26" t="s">
        <v>61</v>
      </c>
      <c r="X1" s="26" t="s">
        <v>62</v>
      </c>
      <c r="Y1" s="26" t="s">
        <v>63</v>
      </c>
      <c r="Z1" s="26" t="s">
        <v>64</v>
      </c>
      <c r="AA1" s="26" t="s">
        <v>65</v>
      </c>
      <c r="AB1" s="26" t="s">
        <v>66</v>
      </c>
    </row>
    <row r="2" spans="1:28">
      <c r="A2" t="s">
        <v>191</v>
      </c>
      <c r="B2" t="s">
        <v>192</v>
      </c>
      <c r="C2" t="s">
        <v>193</v>
      </c>
      <c r="D2" t="s">
        <v>194</v>
      </c>
      <c r="E2" t="s">
        <v>1448</v>
      </c>
      <c r="F2" t="s">
        <v>1449</v>
      </c>
      <c r="G2" t="s">
        <v>73</v>
      </c>
      <c r="I2" t="s">
        <v>197</v>
      </c>
      <c r="J2" t="s">
        <v>191</v>
      </c>
      <c r="K2" t="s">
        <v>1450</v>
      </c>
      <c r="L2" t="s">
        <v>1451</v>
      </c>
      <c r="M2" t="s">
        <v>1452</v>
      </c>
      <c r="N2" s="27">
        <v>45954.700694444437</v>
      </c>
      <c r="O2" s="27">
        <v>45958.485162037039</v>
      </c>
      <c r="R2" t="s">
        <v>82</v>
      </c>
      <c r="S2" t="s">
        <v>1453</v>
      </c>
      <c r="T2" t="s">
        <v>84</v>
      </c>
      <c r="U2" t="s">
        <v>1454</v>
      </c>
      <c r="V2" t="s">
        <v>8</v>
      </c>
      <c r="W2" t="s">
        <v>86</v>
      </c>
      <c r="X2" t="s">
        <v>1455</v>
      </c>
      <c r="Y2" s="28">
        <v>1</v>
      </c>
      <c r="Z2" t="s">
        <v>88</v>
      </c>
      <c r="AA2" s="40">
        <v>75096</v>
      </c>
      <c r="AB2" s="40">
        <f>AA2*Y2</f>
        <v>75096</v>
      </c>
    </row>
    <row r="3" spans="1:28">
      <c r="AA3" s="40"/>
      <c r="AB3" s="41">
        <f>SUM(AB2)</f>
        <v>75096</v>
      </c>
    </row>
  </sheetData>
  <autoFilter ref="A1:AB2" xr:uid="{00000000-0009-0000-0000-000002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79998168889431442"/>
  </sheetPr>
  <dimension ref="A1:AE977"/>
  <sheetViews>
    <sheetView topLeftCell="W946" workbookViewId="0">
      <selection activeCell="AE977" sqref="AE977"/>
    </sheetView>
  </sheetViews>
  <sheetFormatPr baseColWidth="10" defaultColWidth="9.140625" defaultRowHeight="15"/>
  <cols>
    <col min="1" max="1" width="15" customWidth="1"/>
    <col min="2" max="2" width="29" customWidth="1"/>
    <col min="3" max="3" width="27" customWidth="1"/>
    <col min="4" max="4" width="13" customWidth="1"/>
    <col min="5" max="5" width="21" customWidth="1"/>
    <col min="6" max="6" width="12" customWidth="1"/>
    <col min="7" max="7" width="11" customWidth="1"/>
    <col min="8" max="8" width="20" customWidth="1"/>
    <col min="9" max="9" width="27" customWidth="1"/>
    <col min="10" max="10" width="44" customWidth="1"/>
    <col min="11" max="11" width="10" customWidth="1"/>
    <col min="12" max="12" width="31" customWidth="1"/>
    <col min="13" max="13" width="41" customWidth="1"/>
    <col min="14" max="14" width="44" customWidth="1"/>
    <col min="15" max="15" width="11" customWidth="1"/>
    <col min="16" max="16" width="13" customWidth="1"/>
    <col min="17" max="17" width="25" customWidth="1"/>
    <col min="18" max="18" width="38" customWidth="1"/>
    <col min="19" max="19" width="14" customWidth="1"/>
    <col min="20" max="20" width="15" customWidth="1"/>
    <col min="21" max="21" width="35" customWidth="1"/>
    <col min="22" max="22" width="50" customWidth="1"/>
    <col min="23" max="23" width="20" customWidth="1"/>
    <col min="24" max="24" width="21" customWidth="1"/>
    <col min="25" max="25" width="14" customWidth="1"/>
    <col min="26" max="26" width="19" customWidth="1"/>
    <col min="27" max="27" width="42" customWidth="1"/>
    <col min="28" max="28" width="16" customWidth="1"/>
    <col min="29" max="29" width="15" customWidth="1"/>
    <col min="30" max="31" width="20.85546875" style="40" customWidth="1"/>
  </cols>
  <sheetData>
    <row r="1" spans="1:31" ht="45">
      <c r="A1" s="26" t="s">
        <v>39</v>
      </c>
      <c r="B1" s="26" t="s">
        <v>40</v>
      </c>
      <c r="C1" s="26" t="s">
        <v>41</v>
      </c>
      <c r="D1" s="26" t="s">
        <v>42</v>
      </c>
      <c r="E1" s="26" t="s">
        <v>43</v>
      </c>
      <c r="F1" s="26" t="s">
        <v>44</v>
      </c>
      <c r="G1" s="26" t="s">
        <v>45</v>
      </c>
      <c r="H1" s="26" t="s">
        <v>47</v>
      </c>
      <c r="I1" s="26" t="s">
        <v>48</v>
      </c>
      <c r="J1" s="26" t="s">
        <v>49</v>
      </c>
      <c r="K1" s="26" t="s">
        <v>50</v>
      </c>
      <c r="L1" s="26" t="s">
        <v>51</v>
      </c>
      <c r="M1" s="26" t="s">
        <v>1456</v>
      </c>
      <c r="N1" s="26" t="s">
        <v>1457</v>
      </c>
      <c r="O1" s="26" t="s">
        <v>1458</v>
      </c>
      <c r="P1" s="26" t="s">
        <v>1459</v>
      </c>
      <c r="Q1" s="26" t="s">
        <v>1460</v>
      </c>
      <c r="R1" s="26" t="s">
        <v>1461</v>
      </c>
      <c r="S1" s="26" t="s">
        <v>54</v>
      </c>
      <c r="T1" s="26" t="s">
        <v>55</v>
      </c>
      <c r="U1" s="26" t="s">
        <v>56</v>
      </c>
      <c r="V1" s="26" t="s">
        <v>1462</v>
      </c>
      <c r="W1" s="26" t="s">
        <v>58</v>
      </c>
      <c r="X1" s="26" t="s">
        <v>59</v>
      </c>
      <c r="Y1" s="26" t="s">
        <v>60</v>
      </c>
      <c r="Z1" s="26" t="s">
        <v>61</v>
      </c>
      <c r="AA1" s="26" t="s">
        <v>62</v>
      </c>
      <c r="AB1" s="26" t="s">
        <v>63</v>
      </c>
      <c r="AC1" s="26" t="s">
        <v>64</v>
      </c>
      <c r="AD1" s="26" t="s">
        <v>65</v>
      </c>
      <c r="AE1" s="26" t="s">
        <v>66</v>
      </c>
    </row>
    <row r="2" spans="1:31">
      <c r="A2" t="s">
        <v>191</v>
      </c>
      <c r="B2" t="s">
        <v>192</v>
      </c>
      <c r="C2" t="s">
        <v>193</v>
      </c>
      <c r="D2" t="s">
        <v>1472</v>
      </c>
      <c r="E2" t="s">
        <v>1473</v>
      </c>
      <c r="F2" t="s">
        <v>1474</v>
      </c>
      <c r="G2" t="s">
        <v>1464</v>
      </c>
      <c r="H2" t="s">
        <v>903</v>
      </c>
      <c r="I2" t="s">
        <v>1475</v>
      </c>
      <c r="J2" t="s">
        <v>1476</v>
      </c>
      <c r="K2" t="s">
        <v>78</v>
      </c>
      <c r="L2" t="s">
        <v>1477</v>
      </c>
      <c r="M2" s="27">
        <v>45920.642893518518</v>
      </c>
      <c r="N2" s="27">
        <v>45932.560416666667</v>
      </c>
      <c r="O2" t="s">
        <v>1466</v>
      </c>
      <c r="P2" t="s">
        <v>1467</v>
      </c>
      <c r="Q2" t="s">
        <v>1478</v>
      </c>
      <c r="R2" t="s">
        <v>1469</v>
      </c>
      <c r="S2" t="s">
        <v>1479</v>
      </c>
      <c r="T2" t="s">
        <v>1470</v>
      </c>
      <c r="U2" t="s">
        <v>82</v>
      </c>
      <c r="V2" t="s">
        <v>1480</v>
      </c>
      <c r="W2" t="s">
        <v>84</v>
      </c>
      <c r="X2" t="s">
        <v>1481</v>
      </c>
      <c r="Y2" t="s">
        <v>139</v>
      </c>
      <c r="Z2" t="s">
        <v>1482</v>
      </c>
      <c r="AA2" t="s">
        <v>599</v>
      </c>
      <c r="AB2" s="28">
        <v>1</v>
      </c>
      <c r="AC2" t="s">
        <v>88</v>
      </c>
      <c r="AD2" s="40">
        <v>988463</v>
      </c>
      <c r="AE2" s="40">
        <v>988463</v>
      </c>
    </row>
    <row r="3" spans="1:31">
      <c r="A3" t="s">
        <v>67</v>
      </c>
      <c r="B3" t="s">
        <v>68</v>
      </c>
      <c r="C3" t="s">
        <v>69</v>
      </c>
      <c r="D3" t="s">
        <v>70</v>
      </c>
      <c r="E3" t="s">
        <v>1483</v>
      </c>
      <c r="F3" t="s">
        <v>1484</v>
      </c>
      <c r="G3" t="s">
        <v>1464</v>
      </c>
      <c r="H3" t="s">
        <v>75</v>
      </c>
      <c r="I3" t="s">
        <v>76</v>
      </c>
      <c r="J3" t="s">
        <v>1485</v>
      </c>
      <c r="K3" t="s">
        <v>78</v>
      </c>
      <c r="L3" t="s">
        <v>1486</v>
      </c>
      <c r="M3" s="27">
        <v>45924.739664351851</v>
      </c>
      <c r="N3" s="27">
        <v>45932.566666666673</v>
      </c>
      <c r="O3" t="s">
        <v>1466</v>
      </c>
      <c r="P3" t="s">
        <v>1467</v>
      </c>
      <c r="Q3" t="s">
        <v>1468</v>
      </c>
      <c r="R3" t="s">
        <v>1469</v>
      </c>
      <c r="S3" t="s">
        <v>80</v>
      </c>
      <c r="T3" t="s">
        <v>81</v>
      </c>
      <c r="U3" t="s">
        <v>82</v>
      </c>
      <c r="V3" t="s">
        <v>1487</v>
      </c>
      <c r="W3" t="s">
        <v>84</v>
      </c>
      <c r="X3" t="s">
        <v>1488</v>
      </c>
      <c r="Y3" t="s">
        <v>15</v>
      </c>
      <c r="Z3" t="s">
        <v>86</v>
      </c>
      <c r="AA3" t="s">
        <v>87</v>
      </c>
      <c r="AB3" s="28">
        <v>1</v>
      </c>
      <c r="AC3" t="s">
        <v>88</v>
      </c>
      <c r="AD3" s="40">
        <v>479589</v>
      </c>
      <c r="AE3" s="40">
        <v>479589</v>
      </c>
    </row>
    <row r="4" spans="1:31">
      <c r="A4" t="s">
        <v>569</v>
      </c>
      <c r="B4" t="s">
        <v>119</v>
      </c>
      <c r="C4" t="s">
        <v>120</v>
      </c>
      <c r="D4" t="s">
        <v>1489</v>
      </c>
      <c r="E4" t="s">
        <v>1490</v>
      </c>
      <c r="F4" t="s">
        <v>1491</v>
      </c>
      <c r="G4" t="s">
        <v>1464</v>
      </c>
      <c r="H4" t="s">
        <v>1492</v>
      </c>
      <c r="I4" t="s">
        <v>1493</v>
      </c>
      <c r="J4" t="s">
        <v>1494</v>
      </c>
      <c r="K4" t="s">
        <v>78</v>
      </c>
      <c r="L4" t="s">
        <v>1495</v>
      </c>
      <c r="M4" s="27">
        <v>45925.356851851851</v>
      </c>
      <c r="N4" s="27">
        <v>45931.731944444437</v>
      </c>
      <c r="O4" t="s">
        <v>1466</v>
      </c>
      <c r="P4" t="s">
        <v>1467</v>
      </c>
      <c r="Q4" t="s">
        <v>1496</v>
      </c>
      <c r="R4" t="s">
        <v>1497</v>
      </c>
      <c r="S4" t="s">
        <v>1479</v>
      </c>
      <c r="T4" t="s">
        <v>1479</v>
      </c>
      <c r="U4" t="s">
        <v>82</v>
      </c>
      <c r="V4" t="s">
        <v>1498</v>
      </c>
      <c r="W4" t="s">
        <v>84</v>
      </c>
      <c r="X4" t="s">
        <v>1499</v>
      </c>
      <c r="Y4" t="s">
        <v>15</v>
      </c>
      <c r="Z4" t="s">
        <v>86</v>
      </c>
      <c r="AA4" t="s">
        <v>1500</v>
      </c>
      <c r="AB4" s="28">
        <v>1</v>
      </c>
      <c r="AC4" t="s">
        <v>88</v>
      </c>
      <c r="AD4" s="40">
        <v>479589</v>
      </c>
      <c r="AE4" s="40">
        <v>479589</v>
      </c>
    </row>
    <row r="5" spans="1:31">
      <c r="A5" t="s">
        <v>191</v>
      </c>
      <c r="B5" t="s">
        <v>192</v>
      </c>
      <c r="C5" t="s">
        <v>193</v>
      </c>
      <c r="D5" t="s">
        <v>1501</v>
      </c>
      <c r="E5" t="s">
        <v>1502</v>
      </c>
      <c r="F5" t="s">
        <v>1503</v>
      </c>
      <c r="G5" t="s">
        <v>1464</v>
      </c>
      <c r="H5" t="s">
        <v>197</v>
      </c>
      <c r="I5" t="s">
        <v>1504</v>
      </c>
      <c r="J5" t="s">
        <v>1505</v>
      </c>
      <c r="K5" t="s">
        <v>78</v>
      </c>
      <c r="L5" t="s">
        <v>1506</v>
      </c>
      <c r="M5" s="27">
        <v>45927.452928240738</v>
      </c>
      <c r="N5" s="27">
        <v>45931.343055555553</v>
      </c>
      <c r="O5" t="s">
        <v>1466</v>
      </c>
      <c r="P5" t="s">
        <v>1467</v>
      </c>
      <c r="Q5" t="s">
        <v>1496</v>
      </c>
      <c r="R5" t="s">
        <v>1507</v>
      </c>
      <c r="S5" t="s">
        <v>1470</v>
      </c>
      <c r="T5" t="s">
        <v>1470</v>
      </c>
      <c r="U5" t="s">
        <v>82</v>
      </c>
      <c r="V5" t="s">
        <v>1508</v>
      </c>
      <c r="W5" t="s">
        <v>84</v>
      </c>
      <c r="X5" t="s">
        <v>1509</v>
      </c>
      <c r="Y5" t="s">
        <v>15</v>
      </c>
      <c r="Z5" t="s">
        <v>86</v>
      </c>
      <c r="AA5" t="s">
        <v>254</v>
      </c>
      <c r="AB5" s="28">
        <v>1</v>
      </c>
      <c r="AC5" t="s">
        <v>88</v>
      </c>
      <c r="AD5" s="40">
        <v>479589</v>
      </c>
      <c r="AE5" s="40">
        <v>479589</v>
      </c>
    </row>
    <row r="6" spans="1:31">
      <c r="A6" t="s">
        <v>217</v>
      </c>
      <c r="B6" t="s">
        <v>192</v>
      </c>
      <c r="C6" t="s">
        <v>193</v>
      </c>
      <c r="D6" t="s">
        <v>900</v>
      </c>
      <c r="E6" t="s">
        <v>1510</v>
      </c>
      <c r="F6" t="s">
        <v>1511</v>
      </c>
      <c r="G6" t="s">
        <v>1464</v>
      </c>
      <c r="H6" t="s">
        <v>903</v>
      </c>
      <c r="I6" t="s">
        <v>904</v>
      </c>
      <c r="J6" t="s">
        <v>1512</v>
      </c>
      <c r="K6" t="s">
        <v>78</v>
      </c>
      <c r="L6" t="s">
        <v>1513</v>
      </c>
      <c r="M6" s="27">
        <v>45927.454421296286</v>
      </c>
      <c r="N6" s="27">
        <v>45931.415972222218</v>
      </c>
      <c r="O6" t="s">
        <v>1466</v>
      </c>
      <c r="P6" t="s">
        <v>1514</v>
      </c>
      <c r="Q6" t="s">
        <v>1478</v>
      </c>
      <c r="R6" t="s">
        <v>1515</v>
      </c>
      <c r="S6" t="s">
        <v>1470</v>
      </c>
      <c r="T6" t="s">
        <v>1470</v>
      </c>
      <c r="U6" t="s">
        <v>82</v>
      </c>
      <c r="V6" t="s">
        <v>1516</v>
      </c>
      <c r="W6" t="s">
        <v>84</v>
      </c>
      <c r="X6" t="s">
        <v>1517</v>
      </c>
      <c r="Y6" t="s">
        <v>139</v>
      </c>
      <c r="Z6" t="s">
        <v>909</v>
      </c>
      <c r="AA6" t="s">
        <v>226</v>
      </c>
      <c r="AB6" s="28">
        <v>1</v>
      </c>
      <c r="AC6" t="s">
        <v>88</v>
      </c>
      <c r="AD6" s="40">
        <v>479589</v>
      </c>
      <c r="AE6" s="40">
        <v>479589</v>
      </c>
    </row>
    <row r="7" spans="1:31">
      <c r="A7" t="s">
        <v>112</v>
      </c>
      <c r="B7" t="s">
        <v>113</v>
      </c>
      <c r="C7" t="s">
        <v>114</v>
      </c>
      <c r="D7" t="s">
        <v>1264</v>
      </c>
      <c r="E7" t="s">
        <v>1518</v>
      </c>
      <c r="F7" t="s">
        <v>1519</v>
      </c>
      <c r="G7" t="s">
        <v>1464</v>
      </c>
      <c r="H7" t="s">
        <v>116</v>
      </c>
      <c r="I7" t="s">
        <v>1267</v>
      </c>
      <c r="J7" t="s">
        <v>1520</v>
      </c>
      <c r="K7" t="s">
        <v>78</v>
      </c>
      <c r="L7" t="s">
        <v>1521</v>
      </c>
      <c r="M7" s="27">
        <v>45927.643773148149</v>
      </c>
      <c r="N7" s="27">
        <v>45931.597916666673</v>
      </c>
      <c r="O7" t="s">
        <v>1466</v>
      </c>
      <c r="P7" t="s">
        <v>1467</v>
      </c>
      <c r="Q7" t="s">
        <v>1522</v>
      </c>
      <c r="R7" t="s">
        <v>1523</v>
      </c>
      <c r="S7" t="s">
        <v>1470</v>
      </c>
      <c r="T7" t="s">
        <v>1470</v>
      </c>
      <c r="U7" t="s">
        <v>82</v>
      </c>
      <c r="V7" t="s">
        <v>1524</v>
      </c>
      <c r="W7" t="s">
        <v>84</v>
      </c>
      <c r="X7" t="s">
        <v>1525</v>
      </c>
      <c r="Y7" t="s">
        <v>15</v>
      </c>
      <c r="Z7" t="s">
        <v>86</v>
      </c>
      <c r="AA7" t="s">
        <v>754</v>
      </c>
      <c r="AB7" s="28">
        <v>1</v>
      </c>
      <c r="AC7" t="s">
        <v>88</v>
      </c>
      <c r="AD7" s="40">
        <v>479589</v>
      </c>
      <c r="AE7" s="40">
        <v>479589</v>
      </c>
    </row>
    <row r="8" spans="1:31">
      <c r="A8" t="s">
        <v>191</v>
      </c>
      <c r="B8" t="s">
        <v>192</v>
      </c>
      <c r="C8" t="s">
        <v>193</v>
      </c>
      <c r="D8" t="s">
        <v>1526</v>
      </c>
      <c r="E8" t="s">
        <v>1527</v>
      </c>
      <c r="F8" t="s">
        <v>1528</v>
      </c>
      <c r="G8" t="s">
        <v>1464</v>
      </c>
      <c r="H8" t="s">
        <v>197</v>
      </c>
      <c r="I8" t="s">
        <v>1529</v>
      </c>
      <c r="J8" t="s">
        <v>1530</v>
      </c>
      <c r="K8" t="s">
        <v>78</v>
      </c>
      <c r="L8" t="s">
        <v>1531</v>
      </c>
      <c r="M8" s="27">
        <v>45929.350543981483</v>
      </c>
      <c r="N8" s="27">
        <v>45931.327777777777</v>
      </c>
      <c r="O8" t="s">
        <v>1466</v>
      </c>
      <c r="P8" t="s">
        <v>1514</v>
      </c>
      <c r="Q8" t="s">
        <v>1478</v>
      </c>
      <c r="R8" t="s">
        <v>1515</v>
      </c>
      <c r="S8" t="s">
        <v>1479</v>
      </c>
      <c r="T8" t="s">
        <v>1479</v>
      </c>
      <c r="U8" t="s">
        <v>82</v>
      </c>
      <c r="V8" t="s">
        <v>1532</v>
      </c>
      <c r="W8" t="s">
        <v>84</v>
      </c>
      <c r="X8" t="s">
        <v>1533</v>
      </c>
      <c r="Y8" t="s">
        <v>11</v>
      </c>
      <c r="Z8" t="s">
        <v>86</v>
      </c>
      <c r="AA8" t="s">
        <v>1534</v>
      </c>
      <c r="AB8" s="28">
        <v>1</v>
      </c>
      <c r="AC8" t="s">
        <v>88</v>
      </c>
      <c r="AD8" s="40">
        <v>144968</v>
      </c>
      <c r="AE8" s="40">
        <v>144968</v>
      </c>
    </row>
    <row r="9" spans="1:31">
      <c r="A9" t="s">
        <v>118</v>
      </c>
      <c r="B9" t="s">
        <v>119</v>
      </c>
      <c r="C9" t="s">
        <v>120</v>
      </c>
      <c r="D9" t="s">
        <v>1535</v>
      </c>
      <c r="E9">
        <v>2807230</v>
      </c>
      <c r="F9" t="s">
        <v>1536</v>
      </c>
      <c r="G9" t="s">
        <v>1464</v>
      </c>
      <c r="H9" t="s">
        <v>309</v>
      </c>
      <c r="I9" t="s">
        <v>1537</v>
      </c>
      <c r="J9" t="s">
        <v>1538</v>
      </c>
      <c r="K9" t="s">
        <v>78</v>
      </c>
      <c r="L9" t="s">
        <v>1539</v>
      </c>
      <c r="M9" s="27">
        <v>45929.441296296303</v>
      </c>
      <c r="N9" s="27">
        <v>45931.434027777781</v>
      </c>
      <c r="O9" t="s">
        <v>1466</v>
      </c>
      <c r="P9" t="s">
        <v>1540</v>
      </c>
      <c r="Q9" t="s">
        <v>1541</v>
      </c>
      <c r="R9" t="s">
        <v>1542</v>
      </c>
      <c r="S9" t="s">
        <v>1470</v>
      </c>
      <c r="T9" t="s">
        <v>1470</v>
      </c>
      <c r="U9" t="s">
        <v>1543</v>
      </c>
      <c r="V9" t="s">
        <v>1544</v>
      </c>
      <c r="W9" t="s">
        <v>84</v>
      </c>
      <c r="X9" t="s">
        <v>1545</v>
      </c>
      <c r="Y9" t="s">
        <v>11</v>
      </c>
      <c r="Z9" t="s">
        <v>86</v>
      </c>
      <c r="AA9" t="s">
        <v>316</v>
      </c>
      <c r="AB9" s="28">
        <v>1</v>
      </c>
      <c r="AC9" t="s">
        <v>88</v>
      </c>
      <c r="AD9" s="40">
        <v>144968</v>
      </c>
      <c r="AE9" s="40">
        <v>144968</v>
      </c>
    </row>
    <row r="10" spans="1:31">
      <c r="A10" t="s">
        <v>762</v>
      </c>
      <c r="B10" t="s">
        <v>119</v>
      </c>
      <c r="C10" t="s">
        <v>120</v>
      </c>
      <c r="D10" t="s">
        <v>1546</v>
      </c>
      <c r="E10" t="s">
        <v>1547</v>
      </c>
      <c r="F10" t="s">
        <v>1548</v>
      </c>
      <c r="G10" t="s">
        <v>1464</v>
      </c>
      <c r="H10" t="s">
        <v>766</v>
      </c>
      <c r="I10" t="s">
        <v>1549</v>
      </c>
      <c r="J10" t="s">
        <v>1550</v>
      </c>
      <c r="K10" t="s">
        <v>78</v>
      </c>
      <c r="L10" t="s">
        <v>1551</v>
      </c>
      <c r="M10" s="27">
        <v>45929.461018518523</v>
      </c>
      <c r="N10" s="27">
        <v>45931.728472222218</v>
      </c>
      <c r="O10" t="s">
        <v>1466</v>
      </c>
      <c r="P10" t="s">
        <v>1514</v>
      </c>
      <c r="Q10" t="s">
        <v>1552</v>
      </c>
      <c r="R10" t="s">
        <v>1553</v>
      </c>
      <c r="S10" t="s">
        <v>80</v>
      </c>
      <c r="T10" t="s">
        <v>81</v>
      </c>
      <c r="U10" t="s">
        <v>82</v>
      </c>
      <c r="V10" t="s">
        <v>1554</v>
      </c>
      <c r="W10" t="s">
        <v>84</v>
      </c>
      <c r="X10" t="s">
        <v>1555</v>
      </c>
      <c r="Y10" t="s">
        <v>139</v>
      </c>
      <c r="Z10" t="s">
        <v>909</v>
      </c>
      <c r="AA10" t="s">
        <v>771</v>
      </c>
      <c r="AB10" s="28">
        <v>1</v>
      </c>
      <c r="AC10" t="s">
        <v>88</v>
      </c>
      <c r="AD10" s="40">
        <v>479589</v>
      </c>
      <c r="AE10" s="40">
        <v>479589</v>
      </c>
    </row>
    <row r="11" spans="1:31">
      <c r="A11" t="s">
        <v>191</v>
      </c>
      <c r="B11" t="s">
        <v>192</v>
      </c>
      <c r="C11" t="s">
        <v>193</v>
      </c>
      <c r="D11" t="s">
        <v>1556</v>
      </c>
      <c r="E11" t="s">
        <v>1557</v>
      </c>
      <c r="F11" t="s">
        <v>1558</v>
      </c>
      <c r="G11" t="s">
        <v>1464</v>
      </c>
      <c r="H11" t="s">
        <v>903</v>
      </c>
      <c r="I11" t="s">
        <v>1559</v>
      </c>
      <c r="J11" t="s">
        <v>1560</v>
      </c>
      <c r="K11" t="s">
        <v>78</v>
      </c>
      <c r="L11" t="s">
        <v>1561</v>
      </c>
      <c r="M11" s="27">
        <v>45929.46193287037</v>
      </c>
      <c r="N11" s="27">
        <v>45932.569444444453</v>
      </c>
      <c r="O11" t="s">
        <v>1466</v>
      </c>
      <c r="P11" t="s">
        <v>1467</v>
      </c>
      <c r="Q11" t="s">
        <v>1562</v>
      </c>
      <c r="R11" t="s">
        <v>1562</v>
      </c>
      <c r="S11" t="s">
        <v>1470</v>
      </c>
      <c r="T11" t="s">
        <v>1470</v>
      </c>
      <c r="U11" t="s">
        <v>82</v>
      </c>
      <c r="V11" t="s">
        <v>1563</v>
      </c>
      <c r="W11" t="s">
        <v>84</v>
      </c>
      <c r="X11" t="s">
        <v>1564</v>
      </c>
      <c r="Y11" t="s">
        <v>15</v>
      </c>
      <c r="Z11" t="s">
        <v>86</v>
      </c>
      <c r="AA11" t="s">
        <v>423</v>
      </c>
      <c r="AB11" s="28">
        <v>1</v>
      </c>
      <c r="AC11" t="s">
        <v>88</v>
      </c>
      <c r="AD11" s="40">
        <v>479589</v>
      </c>
      <c r="AE11" s="40">
        <v>479589</v>
      </c>
    </row>
    <row r="12" spans="1:31">
      <c r="A12" t="s">
        <v>683</v>
      </c>
      <c r="B12" t="s">
        <v>113</v>
      </c>
      <c r="C12" t="s">
        <v>114</v>
      </c>
      <c r="D12" t="s">
        <v>1565</v>
      </c>
      <c r="E12" t="s">
        <v>1566</v>
      </c>
      <c r="F12" t="s">
        <v>1567</v>
      </c>
      <c r="G12" t="s">
        <v>1464</v>
      </c>
      <c r="H12" t="s">
        <v>281</v>
      </c>
      <c r="I12" t="s">
        <v>1568</v>
      </c>
      <c r="J12" t="s">
        <v>1569</v>
      </c>
      <c r="K12" t="s">
        <v>78</v>
      </c>
      <c r="L12" t="s">
        <v>1570</v>
      </c>
      <c r="M12" s="27">
        <v>45929.526539351849</v>
      </c>
      <c r="N12" s="27">
        <v>45931.418749999997</v>
      </c>
      <c r="O12" t="s">
        <v>1466</v>
      </c>
      <c r="P12" t="s">
        <v>1467</v>
      </c>
      <c r="Q12" t="s">
        <v>1478</v>
      </c>
      <c r="R12" t="s">
        <v>1469</v>
      </c>
      <c r="S12" t="s">
        <v>1470</v>
      </c>
      <c r="T12" t="s">
        <v>1470</v>
      </c>
      <c r="U12" t="s">
        <v>82</v>
      </c>
      <c r="V12" t="s">
        <v>1571</v>
      </c>
      <c r="W12" t="s">
        <v>84</v>
      </c>
      <c r="X12" t="s">
        <v>1572</v>
      </c>
      <c r="Y12" t="s">
        <v>15</v>
      </c>
      <c r="Z12" t="s">
        <v>86</v>
      </c>
      <c r="AA12" t="s">
        <v>1573</v>
      </c>
      <c r="AB12" s="28">
        <v>1</v>
      </c>
      <c r="AC12" t="s">
        <v>88</v>
      </c>
      <c r="AD12" s="40">
        <v>479589</v>
      </c>
      <c r="AE12" s="40">
        <v>479589</v>
      </c>
    </row>
    <row r="13" spans="1:31">
      <c r="A13" t="s">
        <v>683</v>
      </c>
      <c r="B13" t="s">
        <v>113</v>
      </c>
      <c r="C13" t="s">
        <v>114</v>
      </c>
      <c r="D13" t="s">
        <v>1574</v>
      </c>
      <c r="E13" t="s">
        <v>1575</v>
      </c>
      <c r="F13" t="s">
        <v>1576</v>
      </c>
      <c r="G13" t="s">
        <v>1464</v>
      </c>
      <c r="H13" t="s">
        <v>116</v>
      </c>
      <c r="I13" t="s">
        <v>1577</v>
      </c>
      <c r="J13" t="s">
        <v>1578</v>
      </c>
      <c r="K13" t="s">
        <v>78</v>
      </c>
      <c r="L13" t="s">
        <v>1579</v>
      </c>
      <c r="M13" s="27">
        <v>45929.590810185182</v>
      </c>
      <c r="N13" s="27">
        <v>45931.384722222218</v>
      </c>
      <c r="O13" t="s">
        <v>1466</v>
      </c>
      <c r="P13" t="s">
        <v>1467</v>
      </c>
      <c r="Q13" t="s">
        <v>1580</v>
      </c>
      <c r="R13" t="s">
        <v>1581</v>
      </c>
      <c r="S13" t="s">
        <v>1470</v>
      </c>
      <c r="T13" t="s">
        <v>1470</v>
      </c>
      <c r="U13" t="s">
        <v>82</v>
      </c>
      <c r="V13" t="s">
        <v>1582</v>
      </c>
      <c r="W13" t="s">
        <v>84</v>
      </c>
      <c r="X13" t="s">
        <v>1583</v>
      </c>
      <c r="Y13" t="s">
        <v>15</v>
      </c>
      <c r="Z13" t="s">
        <v>86</v>
      </c>
      <c r="AA13" t="s">
        <v>585</v>
      </c>
      <c r="AB13" s="28">
        <v>1</v>
      </c>
      <c r="AC13" t="s">
        <v>88</v>
      </c>
      <c r="AD13" s="40">
        <v>479589</v>
      </c>
      <c r="AE13" s="40">
        <v>479589</v>
      </c>
    </row>
    <row r="14" spans="1:31">
      <c r="A14" t="s">
        <v>569</v>
      </c>
      <c r="B14" t="s">
        <v>119</v>
      </c>
      <c r="C14" t="s">
        <v>120</v>
      </c>
      <c r="D14" t="s">
        <v>1584</v>
      </c>
      <c r="E14" t="s">
        <v>1585</v>
      </c>
      <c r="F14" t="s">
        <v>1586</v>
      </c>
      <c r="G14" t="s">
        <v>1464</v>
      </c>
      <c r="H14" t="s">
        <v>573</v>
      </c>
      <c r="I14" t="s">
        <v>1587</v>
      </c>
      <c r="J14" t="s">
        <v>1588</v>
      </c>
      <c r="K14" t="s">
        <v>78</v>
      </c>
      <c r="L14" t="s">
        <v>1589</v>
      </c>
      <c r="M14" s="27">
        <v>45929.687534722223</v>
      </c>
      <c r="N14" s="27">
        <v>45931.545138888891</v>
      </c>
      <c r="O14" t="s">
        <v>1466</v>
      </c>
      <c r="P14" t="s">
        <v>1514</v>
      </c>
      <c r="Q14" t="s">
        <v>1580</v>
      </c>
      <c r="R14" t="s">
        <v>1590</v>
      </c>
      <c r="S14" t="s">
        <v>1470</v>
      </c>
      <c r="T14" t="s">
        <v>1470</v>
      </c>
      <c r="U14" t="s">
        <v>82</v>
      </c>
      <c r="V14" t="s">
        <v>1591</v>
      </c>
      <c r="W14" t="s">
        <v>84</v>
      </c>
      <c r="X14" t="s">
        <v>1592</v>
      </c>
      <c r="Y14" t="s">
        <v>11</v>
      </c>
      <c r="Z14" t="s">
        <v>86</v>
      </c>
      <c r="AA14" t="s">
        <v>1500</v>
      </c>
      <c r="AB14" s="28">
        <v>1</v>
      </c>
      <c r="AC14" t="s">
        <v>88</v>
      </c>
      <c r="AD14" s="40">
        <v>144968</v>
      </c>
      <c r="AE14" s="40">
        <v>144968</v>
      </c>
    </row>
    <row r="15" spans="1:31">
      <c r="A15" t="s">
        <v>112</v>
      </c>
      <c r="B15" t="s">
        <v>113</v>
      </c>
      <c r="C15" t="s">
        <v>114</v>
      </c>
      <c r="D15" t="s">
        <v>1598</v>
      </c>
      <c r="E15" t="s">
        <v>1599</v>
      </c>
      <c r="F15" t="s">
        <v>1600</v>
      </c>
      <c r="G15" t="s">
        <v>1464</v>
      </c>
      <c r="H15" t="s">
        <v>116</v>
      </c>
      <c r="I15" t="s">
        <v>1601</v>
      </c>
      <c r="J15" t="s">
        <v>1602</v>
      </c>
      <c r="K15" t="s">
        <v>78</v>
      </c>
      <c r="L15" t="s">
        <v>1603</v>
      </c>
      <c r="M15" s="27">
        <v>45930.333333333343</v>
      </c>
      <c r="N15" s="27">
        <v>45931.620138888888</v>
      </c>
      <c r="O15" t="s">
        <v>1466</v>
      </c>
      <c r="P15" t="s">
        <v>1467</v>
      </c>
      <c r="Q15" t="s">
        <v>1478</v>
      </c>
      <c r="R15" t="s">
        <v>1604</v>
      </c>
      <c r="S15" t="s">
        <v>1470</v>
      </c>
      <c r="T15" t="s">
        <v>1470</v>
      </c>
      <c r="U15" t="s">
        <v>82</v>
      </c>
      <c r="V15" t="s">
        <v>1605</v>
      </c>
      <c r="W15" t="s">
        <v>84</v>
      </c>
      <c r="X15" t="s">
        <v>1606</v>
      </c>
      <c r="Y15" t="s">
        <v>11</v>
      </c>
      <c r="Z15" t="s">
        <v>86</v>
      </c>
      <c r="AA15" t="s">
        <v>1263</v>
      </c>
      <c r="AB15" s="28">
        <v>1</v>
      </c>
      <c r="AC15" t="s">
        <v>88</v>
      </c>
      <c r="AD15" s="40">
        <v>144968</v>
      </c>
      <c r="AE15" s="40">
        <v>144968</v>
      </c>
    </row>
    <row r="16" spans="1:31">
      <c r="A16" t="s">
        <v>459</v>
      </c>
      <c r="B16" t="s">
        <v>460</v>
      </c>
      <c r="C16" t="s">
        <v>461</v>
      </c>
      <c r="D16" t="s">
        <v>1607</v>
      </c>
      <c r="E16" t="s">
        <v>1608</v>
      </c>
      <c r="F16" t="s">
        <v>1609</v>
      </c>
      <c r="G16" t="s">
        <v>1464</v>
      </c>
      <c r="H16" t="s">
        <v>460</v>
      </c>
      <c r="I16" t="s">
        <v>143</v>
      </c>
      <c r="J16" t="s">
        <v>1610</v>
      </c>
      <c r="K16" t="s">
        <v>78</v>
      </c>
      <c r="L16" t="s">
        <v>1611</v>
      </c>
      <c r="M16" s="27">
        <v>45930.333333333343</v>
      </c>
      <c r="N16" s="27">
        <v>45931.438194444447</v>
      </c>
      <c r="O16" t="s">
        <v>1466</v>
      </c>
      <c r="P16" t="s">
        <v>1467</v>
      </c>
      <c r="Q16" t="s">
        <v>1552</v>
      </c>
      <c r="R16" t="s">
        <v>1612</v>
      </c>
      <c r="S16" t="s">
        <v>1470</v>
      </c>
      <c r="T16" t="s">
        <v>1470</v>
      </c>
      <c r="U16" t="s">
        <v>82</v>
      </c>
      <c r="V16" t="s">
        <v>1613</v>
      </c>
      <c r="W16" t="s">
        <v>84</v>
      </c>
      <c r="X16" t="s">
        <v>1614</v>
      </c>
      <c r="Y16" t="s">
        <v>13</v>
      </c>
      <c r="Z16" t="s">
        <v>86</v>
      </c>
      <c r="AA16" t="s">
        <v>700</v>
      </c>
      <c r="AB16" s="28">
        <v>1</v>
      </c>
      <c r="AC16" t="s">
        <v>88</v>
      </c>
      <c r="AD16" s="40">
        <v>275729</v>
      </c>
      <c r="AE16" s="40">
        <v>275729</v>
      </c>
    </row>
    <row r="17" spans="1:31">
      <c r="A17" t="s">
        <v>277</v>
      </c>
      <c r="B17" t="s">
        <v>151</v>
      </c>
      <c r="C17" t="s">
        <v>152</v>
      </c>
      <c r="D17" t="s">
        <v>1615</v>
      </c>
      <c r="E17" t="s">
        <v>1616</v>
      </c>
      <c r="F17" t="s">
        <v>1617</v>
      </c>
      <c r="G17" t="s">
        <v>1464</v>
      </c>
      <c r="H17" t="s">
        <v>328</v>
      </c>
      <c r="I17" t="s">
        <v>1618</v>
      </c>
      <c r="J17" t="s">
        <v>1619</v>
      </c>
      <c r="K17" t="s">
        <v>78</v>
      </c>
      <c r="L17" t="s">
        <v>1620</v>
      </c>
      <c r="M17" s="27">
        <v>45930.346666666657</v>
      </c>
      <c r="N17" s="27">
        <v>45931.62222222222</v>
      </c>
      <c r="O17" t="s">
        <v>1466</v>
      </c>
      <c r="P17" t="s">
        <v>1467</v>
      </c>
      <c r="Q17" t="s">
        <v>1621</v>
      </c>
      <c r="R17" t="s">
        <v>1469</v>
      </c>
      <c r="S17" t="s">
        <v>1470</v>
      </c>
      <c r="T17" t="s">
        <v>1470</v>
      </c>
      <c r="U17" t="s">
        <v>82</v>
      </c>
      <c r="V17" t="s">
        <v>1622</v>
      </c>
      <c r="W17" t="s">
        <v>84</v>
      </c>
      <c r="X17" t="s">
        <v>1623</v>
      </c>
      <c r="Y17" t="s">
        <v>15</v>
      </c>
      <c r="Z17" t="s">
        <v>86</v>
      </c>
      <c r="AA17" t="s">
        <v>1067</v>
      </c>
      <c r="AB17" s="28">
        <v>1</v>
      </c>
      <c r="AC17" t="s">
        <v>88</v>
      </c>
      <c r="AD17" s="40">
        <v>479589</v>
      </c>
      <c r="AE17" s="40">
        <v>479589</v>
      </c>
    </row>
    <row r="18" spans="1:31">
      <c r="A18" t="s">
        <v>67</v>
      </c>
      <c r="B18" t="s">
        <v>68</v>
      </c>
      <c r="C18" t="s">
        <v>69</v>
      </c>
      <c r="D18" t="s">
        <v>1624</v>
      </c>
      <c r="E18" t="s">
        <v>1625</v>
      </c>
      <c r="F18" t="s">
        <v>1626</v>
      </c>
      <c r="G18" t="s">
        <v>1464</v>
      </c>
      <c r="H18" t="s">
        <v>143</v>
      </c>
      <c r="I18" t="s">
        <v>1627</v>
      </c>
      <c r="J18" t="s">
        <v>1628</v>
      </c>
      <c r="K18" t="s">
        <v>78</v>
      </c>
      <c r="L18" t="s">
        <v>1629</v>
      </c>
      <c r="M18" s="27">
        <v>45930.361273148148</v>
      </c>
      <c r="N18" s="27">
        <v>45931.628472222219</v>
      </c>
      <c r="O18" t="s">
        <v>1466</v>
      </c>
      <c r="P18" t="s">
        <v>1467</v>
      </c>
      <c r="Q18" t="s">
        <v>1580</v>
      </c>
      <c r="R18" t="s">
        <v>1469</v>
      </c>
      <c r="S18" t="s">
        <v>1470</v>
      </c>
      <c r="T18" t="s">
        <v>1470</v>
      </c>
      <c r="U18" t="s">
        <v>82</v>
      </c>
      <c r="V18" t="s">
        <v>1630</v>
      </c>
      <c r="W18" t="s">
        <v>84</v>
      </c>
      <c r="X18" t="s">
        <v>1631</v>
      </c>
      <c r="Y18" t="s">
        <v>11</v>
      </c>
      <c r="Z18" t="s">
        <v>86</v>
      </c>
      <c r="AA18" t="s">
        <v>729</v>
      </c>
      <c r="AB18" s="28">
        <v>1</v>
      </c>
      <c r="AC18" t="s">
        <v>88</v>
      </c>
      <c r="AD18" s="40">
        <v>144968</v>
      </c>
      <c r="AE18" s="40">
        <v>144968</v>
      </c>
    </row>
    <row r="19" spans="1:31">
      <c r="A19" t="s">
        <v>191</v>
      </c>
      <c r="B19" t="s">
        <v>192</v>
      </c>
      <c r="C19" t="s">
        <v>193</v>
      </c>
      <c r="D19" t="s">
        <v>1632</v>
      </c>
      <c r="E19" t="s">
        <v>1633</v>
      </c>
      <c r="F19" t="s">
        <v>1634</v>
      </c>
      <c r="G19" t="s">
        <v>1464</v>
      </c>
      <c r="H19" t="s">
        <v>197</v>
      </c>
      <c r="I19" t="s">
        <v>1635</v>
      </c>
      <c r="J19" t="s">
        <v>1636</v>
      </c>
      <c r="K19" t="s">
        <v>78</v>
      </c>
      <c r="L19" t="s">
        <v>1637</v>
      </c>
      <c r="M19" s="27">
        <v>45930.362650462957</v>
      </c>
      <c r="N19" s="27">
        <v>45931.625</v>
      </c>
      <c r="O19" t="s">
        <v>1466</v>
      </c>
      <c r="P19" t="s">
        <v>1467</v>
      </c>
      <c r="Q19" t="s">
        <v>1478</v>
      </c>
      <c r="R19" t="s">
        <v>1469</v>
      </c>
      <c r="S19" t="s">
        <v>1470</v>
      </c>
      <c r="T19" t="s">
        <v>1470</v>
      </c>
      <c r="U19" t="s">
        <v>82</v>
      </c>
      <c r="V19" t="s">
        <v>1638</v>
      </c>
      <c r="W19" t="s">
        <v>84</v>
      </c>
      <c r="X19" t="s">
        <v>1639</v>
      </c>
      <c r="Y19" t="s">
        <v>11</v>
      </c>
      <c r="Z19" t="s">
        <v>86</v>
      </c>
      <c r="AA19" t="s">
        <v>1640</v>
      </c>
      <c r="AB19" s="28">
        <v>1</v>
      </c>
      <c r="AC19" t="s">
        <v>88</v>
      </c>
      <c r="AD19" s="40">
        <v>144968</v>
      </c>
      <c r="AE19" s="40">
        <v>144968</v>
      </c>
    </row>
    <row r="20" spans="1:31">
      <c r="A20" t="s">
        <v>191</v>
      </c>
      <c r="B20" t="s">
        <v>192</v>
      </c>
      <c r="C20" t="s">
        <v>193</v>
      </c>
      <c r="D20" t="s">
        <v>1641</v>
      </c>
      <c r="E20" t="s">
        <v>1642</v>
      </c>
      <c r="F20" t="s">
        <v>1643</v>
      </c>
      <c r="G20" t="s">
        <v>1464</v>
      </c>
      <c r="H20" t="s">
        <v>197</v>
      </c>
      <c r="I20" t="s">
        <v>320</v>
      </c>
      <c r="J20" t="s">
        <v>1644</v>
      </c>
      <c r="K20" t="s">
        <v>78</v>
      </c>
      <c r="L20" t="s">
        <v>1645</v>
      </c>
      <c r="M20" s="27">
        <v>45930.386921296304</v>
      </c>
      <c r="N20" s="27">
        <v>45931.501388888893</v>
      </c>
      <c r="O20" t="s">
        <v>1466</v>
      </c>
      <c r="P20" t="s">
        <v>1467</v>
      </c>
      <c r="Q20" t="s">
        <v>1496</v>
      </c>
      <c r="R20" t="s">
        <v>1497</v>
      </c>
      <c r="S20" t="s">
        <v>1470</v>
      </c>
      <c r="T20" t="s">
        <v>1470</v>
      </c>
      <c r="U20" t="s">
        <v>82</v>
      </c>
      <c r="V20" t="s">
        <v>1646</v>
      </c>
      <c r="W20" t="s">
        <v>84</v>
      </c>
      <c r="X20" t="s">
        <v>1647</v>
      </c>
      <c r="Y20" t="s">
        <v>11</v>
      </c>
      <c r="Z20" t="s">
        <v>86</v>
      </c>
      <c r="AA20" t="s">
        <v>654</v>
      </c>
      <c r="AB20" s="28">
        <v>1</v>
      </c>
      <c r="AC20" t="s">
        <v>88</v>
      </c>
      <c r="AD20" s="40">
        <v>144968</v>
      </c>
      <c r="AE20" s="40">
        <v>144968</v>
      </c>
    </row>
    <row r="21" spans="1:31">
      <c r="A21" t="s">
        <v>343</v>
      </c>
      <c r="B21" t="s">
        <v>68</v>
      </c>
      <c r="C21" t="s">
        <v>69</v>
      </c>
      <c r="D21" t="s">
        <v>1648</v>
      </c>
      <c r="E21" t="s">
        <v>1649</v>
      </c>
      <c r="F21" t="s">
        <v>1650</v>
      </c>
      <c r="G21" t="s">
        <v>1464</v>
      </c>
      <c r="H21" t="s">
        <v>347</v>
      </c>
      <c r="I21" t="s">
        <v>1651</v>
      </c>
      <c r="J21" t="s">
        <v>1652</v>
      </c>
      <c r="K21" t="s">
        <v>78</v>
      </c>
      <c r="L21" t="s">
        <v>1653</v>
      </c>
      <c r="M21" s="27">
        <v>45930.388275462959</v>
      </c>
      <c r="N21" s="27">
        <v>45931.444444444453</v>
      </c>
      <c r="O21" t="s">
        <v>1466</v>
      </c>
      <c r="P21" t="s">
        <v>1467</v>
      </c>
      <c r="Q21" t="s">
        <v>1654</v>
      </c>
      <c r="R21" t="s">
        <v>1655</v>
      </c>
      <c r="S21" t="s">
        <v>1470</v>
      </c>
      <c r="T21" t="s">
        <v>1470</v>
      </c>
      <c r="U21" t="s">
        <v>82</v>
      </c>
      <c r="V21" t="s">
        <v>1656</v>
      </c>
      <c r="W21" t="s">
        <v>84</v>
      </c>
      <c r="X21" t="s">
        <v>1657</v>
      </c>
      <c r="Y21" t="s">
        <v>11</v>
      </c>
      <c r="Z21" t="s">
        <v>86</v>
      </c>
      <c r="AA21" t="s">
        <v>387</v>
      </c>
      <c r="AB21" s="28">
        <v>1</v>
      </c>
      <c r="AC21" t="s">
        <v>88</v>
      </c>
      <c r="AD21" s="40">
        <v>144968</v>
      </c>
      <c r="AE21" s="40">
        <v>144968</v>
      </c>
    </row>
    <row r="22" spans="1:31">
      <c r="A22" t="s">
        <v>569</v>
      </c>
      <c r="B22" t="s">
        <v>119</v>
      </c>
      <c r="C22" t="s">
        <v>120</v>
      </c>
      <c r="D22" t="s">
        <v>1658</v>
      </c>
      <c r="E22" t="s">
        <v>1659</v>
      </c>
      <c r="F22" t="s">
        <v>1660</v>
      </c>
      <c r="G22" t="s">
        <v>1464</v>
      </c>
      <c r="H22" t="s">
        <v>573</v>
      </c>
      <c r="I22" t="s">
        <v>1661</v>
      </c>
      <c r="J22" t="s">
        <v>1662</v>
      </c>
      <c r="K22" t="s">
        <v>78</v>
      </c>
      <c r="L22" t="s">
        <v>1663</v>
      </c>
      <c r="M22" s="27">
        <v>45930.39916666667</v>
      </c>
      <c r="N22" s="27">
        <v>45931.425000000003</v>
      </c>
      <c r="O22" t="s">
        <v>1466</v>
      </c>
      <c r="P22" t="s">
        <v>1467</v>
      </c>
      <c r="Q22" t="s">
        <v>1580</v>
      </c>
      <c r="R22" t="s">
        <v>1581</v>
      </c>
      <c r="S22" t="s">
        <v>1479</v>
      </c>
      <c r="T22" t="s">
        <v>1470</v>
      </c>
      <c r="U22" t="s">
        <v>1664</v>
      </c>
      <c r="V22" t="s">
        <v>1665</v>
      </c>
      <c r="W22" t="s">
        <v>84</v>
      </c>
      <c r="X22" t="s">
        <v>1666</v>
      </c>
      <c r="Y22" t="s">
        <v>11</v>
      </c>
      <c r="Z22" t="s">
        <v>86</v>
      </c>
      <c r="AA22" t="s">
        <v>1667</v>
      </c>
      <c r="AB22" s="28">
        <v>1</v>
      </c>
      <c r="AC22" t="s">
        <v>88</v>
      </c>
      <c r="AD22" s="40">
        <v>144968</v>
      </c>
      <c r="AE22" s="40">
        <v>144968</v>
      </c>
    </row>
    <row r="23" spans="1:31">
      <c r="A23" t="s">
        <v>191</v>
      </c>
      <c r="B23" t="s">
        <v>192</v>
      </c>
      <c r="C23" t="s">
        <v>193</v>
      </c>
      <c r="D23" t="s">
        <v>1668</v>
      </c>
      <c r="E23" t="s">
        <v>1669</v>
      </c>
      <c r="F23" t="s">
        <v>1670</v>
      </c>
      <c r="G23" t="s">
        <v>1464</v>
      </c>
      <c r="H23" t="s">
        <v>197</v>
      </c>
      <c r="I23" t="s">
        <v>1671</v>
      </c>
      <c r="J23" t="s">
        <v>1672</v>
      </c>
      <c r="K23" t="s">
        <v>78</v>
      </c>
      <c r="L23" t="s">
        <v>1673</v>
      </c>
      <c r="M23" s="27">
        <v>45930.389675925922</v>
      </c>
      <c r="N23" s="27">
        <v>45931.421527777777</v>
      </c>
      <c r="O23" t="s">
        <v>1466</v>
      </c>
      <c r="P23" t="s">
        <v>1467</v>
      </c>
      <c r="Q23" t="s">
        <v>1496</v>
      </c>
      <c r="R23" t="s">
        <v>1507</v>
      </c>
      <c r="S23" t="s">
        <v>1470</v>
      </c>
      <c r="T23" t="s">
        <v>1470</v>
      </c>
      <c r="U23" t="s">
        <v>82</v>
      </c>
      <c r="V23" t="s">
        <v>1674</v>
      </c>
      <c r="W23" t="s">
        <v>84</v>
      </c>
      <c r="X23" t="s">
        <v>1675</v>
      </c>
      <c r="Y23" t="s">
        <v>13</v>
      </c>
      <c r="Z23" t="s">
        <v>86</v>
      </c>
      <c r="AA23" t="s">
        <v>254</v>
      </c>
      <c r="AB23" s="28">
        <v>1</v>
      </c>
      <c r="AC23" t="s">
        <v>88</v>
      </c>
      <c r="AD23" s="40">
        <v>275729</v>
      </c>
      <c r="AE23" s="40">
        <v>275729</v>
      </c>
    </row>
    <row r="24" spans="1:31">
      <c r="A24" t="s">
        <v>217</v>
      </c>
      <c r="B24" t="s">
        <v>192</v>
      </c>
      <c r="C24" t="s">
        <v>193</v>
      </c>
      <c r="D24" t="s">
        <v>1676</v>
      </c>
      <c r="E24" t="s">
        <v>1677</v>
      </c>
      <c r="F24" t="s">
        <v>1678</v>
      </c>
      <c r="G24" t="s">
        <v>1464</v>
      </c>
      <c r="H24" t="s">
        <v>197</v>
      </c>
      <c r="I24" t="s">
        <v>1679</v>
      </c>
      <c r="J24" t="s">
        <v>1680</v>
      </c>
      <c r="K24" t="s">
        <v>78</v>
      </c>
      <c r="L24" t="s">
        <v>1681</v>
      </c>
      <c r="M24" s="27">
        <v>45930.4059837963</v>
      </c>
      <c r="N24" s="27">
        <v>45931.734722222223</v>
      </c>
      <c r="O24" t="s">
        <v>1466</v>
      </c>
      <c r="P24" t="s">
        <v>1467</v>
      </c>
      <c r="Q24" t="s">
        <v>1478</v>
      </c>
      <c r="R24" t="s">
        <v>1469</v>
      </c>
      <c r="S24" t="s">
        <v>1470</v>
      </c>
      <c r="T24" t="s">
        <v>1470</v>
      </c>
      <c r="U24" t="s">
        <v>82</v>
      </c>
      <c r="V24" t="s">
        <v>1682</v>
      </c>
      <c r="W24" t="s">
        <v>84</v>
      </c>
      <c r="X24" t="s">
        <v>1683</v>
      </c>
      <c r="Y24" t="s">
        <v>8</v>
      </c>
      <c r="Z24" t="s">
        <v>86</v>
      </c>
      <c r="AA24" t="s">
        <v>1684</v>
      </c>
      <c r="AB24" s="28">
        <v>1</v>
      </c>
      <c r="AC24" t="s">
        <v>88</v>
      </c>
      <c r="AD24" s="40">
        <v>65960</v>
      </c>
      <c r="AE24" s="40">
        <v>65960</v>
      </c>
    </row>
    <row r="25" spans="1:31">
      <c r="A25" t="s">
        <v>965</v>
      </c>
      <c r="B25" t="s">
        <v>119</v>
      </c>
      <c r="C25" t="s">
        <v>120</v>
      </c>
      <c r="D25" t="s">
        <v>1685</v>
      </c>
      <c r="E25" t="s">
        <v>1686</v>
      </c>
      <c r="F25" t="s">
        <v>1687</v>
      </c>
      <c r="G25" t="s">
        <v>1464</v>
      </c>
      <c r="H25" t="s">
        <v>969</v>
      </c>
      <c r="I25" t="s">
        <v>1688</v>
      </c>
      <c r="J25" t="s">
        <v>1689</v>
      </c>
      <c r="K25" t="s">
        <v>78</v>
      </c>
      <c r="L25" t="s">
        <v>1690</v>
      </c>
      <c r="M25" s="27">
        <v>45930.425173611111</v>
      </c>
      <c r="N25" s="27">
        <v>45931.633333333331</v>
      </c>
      <c r="O25" t="s">
        <v>1466</v>
      </c>
      <c r="P25" t="s">
        <v>1467</v>
      </c>
      <c r="Q25" t="s">
        <v>1468</v>
      </c>
      <c r="R25" t="s">
        <v>1469</v>
      </c>
      <c r="S25" t="s">
        <v>1470</v>
      </c>
      <c r="T25" t="s">
        <v>1470</v>
      </c>
      <c r="U25" t="s">
        <v>82</v>
      </c>
      <c r="V25" t="s">
        <v>1691</v>
      </c>
      <c r="W25" t="s">
        <v>84</v>
      </c>
      <c r="X25" t="s">
        <v>1692</v>
      </c>
      <c r="Y25" t="s">
        <v>11</v>
      </c>
      <c r="Z25" t="s">
        <v>86</v>
      </c>
      <c r="AA25" t="s">
        <v>1693</v>
      </c>
      <c r="AB25" s="28">
        <v>1</v>
      </c>
      <c r="AC25" t="s">
        <v>88</v>
      </c>
      <c r="AD25" s="40">
        <v>144968</v>
      </c>
      <c r="AE25" s="40">
        <v>144968</v>
      </c>
    </row>
    <row r="26" spans="1:31">
      <c r="A26" t="s">
        <v>191</v>
      </c>
      <c r="B26" t="s">
        <v>192</v>
      </c>
      <c r="C26" t="s">
        <v>193</v>
      </c>
      <c r="D26" t="s">
        <v>1233</v>
      </c>
      <c r="E26" t="s">
        <v>1694</v>
      </c>
      <c r="F26" t="s">
        <v>1695</v>
      </c>
      <c r="G26" t="s">
        <v>1464</v>
      </c>
      <c r="H26" t="s">
        <v>197</v>
      </c>
      <c r="I26" t="s">
        <v>1236</v>
      </c>
      <c r="J26" t="s">
        <v>1696</v>
      </c>
      <c r="K26" t="s">
        <v>78</v>
      </c>
      <c r="L26" t="s">
        <v>1697</v>
      </c>
      <c r="M26" s="27">
        <v>45930.430405092593</v>
      </c>
      <c r="N26" s="27">
        <v>45931.630555555559</v>
      </c>
      <c r="O26" t="s">
        <v>1466</v>
      </c>
      <c r="P26" t="s">
        <v>1467</v>
      </c>
      <c r="Q26" t="s">
        <v>1698</v>
      </c>
      <c r="R26" t="s">
        <v>1699</v>
      </c>
      <c r="S26" t="s">
        <v>80</v>
      </c>
      <c r="T26" t="s">
        <v>81</v>
      </c>
      <c r="U26" t="s">
        <v>82</v>
      </c>
      <c r="V26" t="s">
        <v>1700</v>
      </c>
      <c r="W26" t="s">
        <v>84</v>
      </c>
      <c r="X26" t="s">
        <v>1701</v>
      </c>
      <c r="Y26" t="s">
        <v>15</v>
      </c>
      <c r="Z26" t="s">
        <v>86</v>
      </c>
      <c r="AA26" t="s">
        <v>254</v>
      </c>
      <c r="AB26" s="28">
        <v>1</v>
      </c>
      <c r="AC26" t="s">
        <v>88</v>
      </c>
      <c r="AD26" s="40">
        <v>479589</v>
      </c>
      <c r="AE26" s="40">
        <v>479589</v>
      </c>
    </row>
    <row r="27" spans="1:31">
      <c r="A27" t="s">
        <v>288</v>
      </c>
      <c r="B27" t="s">
        <v>113</v>
      </c>
      <c r="C27" t="s">
        <v>114</v>
      </c>
      <c r="D27" t="s">
        <v>1702</v>
      </c>
      <c r="E27" t="s">
        <v>1703</v>
      </c>
      <c r="F27" t="s">
        <v>1704</v>
      </c>
      <c r="G27" t="s">
        <v>1464</v>
      </c>
      <c r="H27" t="s">
        <v>197</v>
      </c>
      <c r="I27" t="s">
        <v>1705</v>
      </c>
      <c r="J27" t="s">
        <v>1706</v>
      </c>
      <c r="K27" t="s">
        <v>78</v>
      </c>
      <c r="L27" t="s">
        <v>1707</v>
      </c>
      <c r="M27" s="27">
        <v>45930.422268518523</v>
      </c>
      <c r="N27" s="27">
        <v>45932.741666666669</v>
      </c>
      <c r="O27" t="s">
        <v>1466</v>
      </c>
      <c r="P27" t="s">
        <v>1467</v>
      </c>
      <c r="Q27" t="s">
        <v>1478</v>
      </c>
      <c r="R27" t="s">
        <v>1604</v>
      </c>
      <c r="S27" t="s">
        <v>80</v>
      </c>
      <c r="T27" t="s">
        <v>187</v>
      </c>
      <c r="U27" t="s">
        <v>82</v>
      </c>
      <c r="V27" t="s">
        <v>1708</v>
      </c>
      <c r="W27" t="s">
        <v>84</v>
      </c>
      <c r="X27" t="s">
        <v>1709</v>
      </c>
      <c r="Y27" t="s">
        <v>15</v>
      </c>
      <c r="Z27" t="s">
        <v>86</v>
      </c>
      <c r="AA27" t="s">
        <v>1710</v>
      </c>
      <c r="AB27" s="28">
        <v>1</v>
      </c>
      <c r="AC27" t="s">
        <v>88</v>
      </c>
      <c r="AD27" s="40">
        <v>479589</v>
      </c>
      <c r="AE27" s="40">
        <v>479589</v>
      </c>
    </row>
    <row r="28" spans="1:31">
      <c r="A28" t="s">
        <v>569</v>
      </c>
      <c r="B28" t="s">
        <v>119</v>
      </c>
      <c r="C28" t="s">
        <v>120</v>
      </c>
      <c r="D28" t="s">
        <v>1711</v>
      </c>
      <c r="E28" t="s">
        <v>1712</v>
      </c>
      <c r="F28" t="s">
        <v>1713</v>
      </c>
      <c r="G28" t="s">
        <v>1464</v>
      </c>
      <c r="H28" t="s">
        <v>573</v>
      </c>
      <c r="I28" t="s">
        <v>1714</v>
      </c>
      <c r="J28" t="s">
        <v>1715</v>
      </c>
      <c r="K28" t="s">
        <v>78</v>
      </c>
      <c r="L28" t="s">
        <v>1716</v>
      </c>
      <c r="M28" s="27">
        <v>45930.455092592587</v>
      </c>
      <c r="N28" s="27">
        <v>45931.490277777782</v>
      </c>
      <c r="O28" t="s">
        <v>1466</v>
      </c>
      <c r="P28" t="s">
        <v>1467</v>
      </c>
      <c r="Q28" t="s">
        <v>1717</v>
      </c>
      <c r="R28" t="s">
        <v>1718</v>
      </c>
      <c r="S28" t="s">
        <v>1470</v>
      </c>
      <c r="T28" t="s">
        <v>1470</v>
      </c>
      <c r="U28" t="s">
        <v>82</v>
      </c>
      <c r="V28" t="s">
        <v>1719</v>
      </c>
      <c r="W28" t="s">
        <v>84</v>
      </c>
      <c r="X28" t="s">
        <v>1720</v>
      </c>
      <c r="Y28" t="s">
        <v>11</v>
      </c>
      <c r="Z28" t="s">
        <v>86</v>
      </c>
      <c r="AA28" t="s">
        <v>1500</v>
      </c>
      <c r="AB28" s="28">
        <v>1</v>
      </c>
      <c r="AC28" t="s">
        <v>88</v>
      </c>
      <c r="AD28" s="40">
        <v>144968</v>
      </c>
      <c r="AE28" s="40">
        <v>144968</v>
      </c>
    </row>
    <row r="29" spans="1:31">
      <c r="A29" t="s">
        <v>459</v>
      </c>
      <c r="B29" t="s">
        <v>460</v>
      </c>
      <c r="C29" t="s">
        <v>461</v>
      </c>
      <c r="D29" t="s">
        <v>1721</v>
      </c>
      <c r="E29" t="s">
        <v>1722</v>
      </c>
      <c r="F29" t="s">
        <v>1723</v>
      </c>
      <c r="G29" t="s">
        <v>1464</v>
      </c>
      <c r="H29" t="s">
        <v>969</v>
      </c>
      <c r="I29" t="s">
        <v>1724</v>
      </c>
      <c r="J29" t="s">
        <v>1725</v>
      </c>
      <c r="K29" t="s">
        <v>78</v>
      </c>
      <c r="L29" t="s">
        <v>1726</v>
      </c>
      <c r="M29" s="27">
        <v>45930.451423611114</v>
      </c>
      <c r="N29" s="27">
        <v>45931.634722222218</v>
      </c>
      <c r="O29" t="s">
        <v>1466</v>
      </c>
      <c r="P29" t="s">
        <v>1467</v>
      </c>
      <c r="Q29" t="s">
        <v>1717</v>
      </c>
      <c r="R29" t="s">
        <v>1718</v>
      </c>
      <c r="S29" t="s">
        <v>1470</v>
      </c>
      <c r="T29" t="s">
        <v>1470</v>
      </c>
      <c r="U29" t="s">
        <v>82</v>
      </c>
      <c r="V29" t="s">
        <v>1727</v>
      </c>
      <c r="W29" t="s">
        <v>84</v>
      </c>
      <c r="X29" t="s">
        <v>1728</v>
      </c>
      <c r="Y29" t="s">
        <v>11</v>
      </c>
      <c r="Z29" t="s">
        <v>86</v>
      </c>
      <c r="AA29" t="s">
        <v>700</v>
      </c>
      <c r="AB29" s="28">
        <v>1</v>
      </c>
      <c r="AC29" t="s">
        <v>88</v>
      </c>
      <c r="AD29" s="40">
        <v>144968</v>
      </c>
      <c r="AE29" s="40">
        <v>144968</v>
      </c>
    </row>
    <row r="30" spans="1:31">
      <c r="A30" t="s">
        <v>112</v>
      </c>
      <c r="B30" t="s">
        <v>113</v>
      </c>
      <c r="C30" t="s">
        <v>114</v>
      </c>
      <c r="D30" t="s">
        <v>1729</v>
      </c>
      <c r="E30" t="s">
        <v>1730</v>
      </c>
      <c r="F30" t="s">
        <v>1731</v>
      </c>
      <c r="G30" t="s">
        <v>1464</v>
      </c>
      <c r="H30" t="s">
        <v>116</v>
      </c>
      <c r="I30" t="s">
        <v>1732</v>
      </c>
      <c r="J30" t="s">
        <v>1733</v>
      </c>
      <c r="K30" t="s">
        <v>78</v>
      </c>
      <c r="L30" t="s">
        <v>1734</v>
      </c>
      <c r="M30" s="27">
        <v>45930.459467592591</v>
      </c>
      <c r="N30" s="27">
        <v>45931.738194444442</v>
      </c>
      <c r="O30" t="s">
        <v>1466</v>
      </c>
      <c r="P30" t="s">
        <v>1467</v>
      </c>
      <c r="Q30" t="s">
        <v>1496</v>
      </c>
      <c r="R30" t="s">
        <v>1507</v>
      </c>
      <c r="S30" t="s">
        <v>1470</v>
      </c>
      <c r="T30" t="s">
        <v>1470</v>
      </c>
      <c r="U30" t="s">
        <v>82</v>
      </c>
      <c r="V30" t="s">
        <v>1735</v>
      </c>
      <c r="W30" t="s">
        <v>84</v>
      </c>
      <c r="X30" t="s">
        <v>1736</v>
      </c>
      <c r="Y30" t="s">
        <v>15</v>
      </c>
      <c r="Z30" t="s">
        <v>86</v>
      </c>
      <c r="AA30" t="s">
        <v>1573</v>
      </c>
      <c r="AB30" s="28">
        <v>1</v>
      </c>
      <c r="AC30" t="s">
        <v>88</v>
      </c>
      <c r="AD30" s="40">
        <v>479589</v>
      </c>
      <c r="AE30" s="40">
        <v>479589</v>
      </c>
    </row>
    <row r="31" spans="1:31">
      <c r="A31" t="s">
        <v>191</v>
      </c>
      <c r="B31" t="s">
        <v>192</v>
      </c>
      <c r="C31" t="s">
        <v>193</v>
      </c>
      <c r="D31" t="s">
        <v>1737</v>
      </c>
      <c r="E31" t="s">
        <v>1738</v>
      </c>
      <c r="F31" t="s">
        <v>1739</v>
      </c>
      <c r="G31" t="s">
        <v>1464</v>
      </c>
      <c r="H31" t="s">
        <v>197</v>
      </c>
      <c r="I31" t="s">
        <v>1740</v>
      </c>
      <c r="J31" t="s">
        <v>1741</v>
      </c>
      <c r="K31" t="s">
        <v>78</v>
      </c>
      <c r="L31" t="s">
        <v>1742</v>
      </c>
      <c r="M31" s="27">
        <v>45930.491273148153</v>
      </c>
      <c r="N31" s="27">
        <v>45931.504861111112</v>
      </c>
      <c r="O31" t="s">
        <v>1466</v>
      </c>
      <c r="P31" t="s">
        <v>1467</v>
      </c>
      <c r="Q31" t="s">
        <v>1580</v>
      </c>
      <c r="R31" t="s">
        <v>1581</v>
      </c>
      <c r="S31" t="s">
        <v>1470</v>
      </c>
      <c r="T31" t="s">
        <v>1470</v>
      </c>
      <c r="U31" t="s">
        <v>82</v>
      </c>
      <c r="V31" t="s">
        <v>1743</v>
      </c>
      <c r="W31" t="s">
        <v>84</v>
      </c>
      <c r="X31" t="s">
        <v>1744</v>
      </c>
      <c r="Y31" t="s">
        <v>11</v>
      </c>
      <c r="Z31" t="s">
        <v>86</v>
      </c>
      <c r="AA31" t="s">
        <v>264</v>
      </c>
      <c r="AB31" s="28">
        <v>1</v>
      </c>
      <c r="AC31" t="s">
        <v>88</v>
      </c>
      <c r="AD31" s="40">
        <v>144968</v>
      </c>
      <c r="AE31" s="40">
        <v>144968</v>
      </c>
    </row>
    <row r="32" spans="1:31">
      <c r="A32" t="s">
        <v>343</v>
      </c>
      <c r="B32" t="s">
        <v>68</v>
      </c>
      <c r="C32" t="s">
        <v>69</v>
      </c>
      <c r="D32" t="s">
        <v>344</v>
      </c>
      <c r="E32" t="s">
        <v>1745</v>
      </c>
      <c r="F32" t="s">
        <v>1746</v>
      </c>
      <c r="G32" t="s">
        <v>1464</v>
      </c>
      <c r="H32" t="s">
        <v>347</v>
      </c>
      <c r="I32" t="s">
        <v>343</v>
      </c>
      <c r="J32" t="s">
        <v>1747</v>
      </c>
      <c r="K32" t="s">
        <v>78</v>
      </c>
      <c r="L32" t="s">
        <v>1748</v>
      </c>
      <c r="M32" s="27">
        <v>45930.496678240743</v>
      </c>
      <c r="N32" s="27">
        <v>45931.466666666667</v>
      </c>
      <c r="O32" t="s">
        <v>1466</v>
      </c>
      <c r="P32" t="s">
        <v>1467</v>
      </c>
      <c r="Q32" t="s">
        <v>1749</v>
      </c>
      <c r="R32" t="s">
        <v>1469</v>
      </c>
      <c r="S32" t="s">
        <v>783</v>
      </c>
      <c r="T32" t="s">
        <v>1750</v>
      </c>
      <c r="U32" t="s">
        <v>82</v>
      </c>
      <c r="V32" t="s">
        <v>1751</v>
      </c>
      <c r="W32" t="s">
        <v>84</v>
      </c>
      <c r="X32" t="s">
        <v>1752</v>
      </c>
      <c r="Y32" t="s">
        <v>8</v>
      </c>
      <c r="Z32" t="s">
        <v>86</v>
      </c>
      <c r="AA32" t="s">
        <v>511</v>
      </c>
      <c r="AB32" s="28">
        <v>1</v>
      </c>
      <c r="AC32" t="s">
        <v>88</v>
      </c>
      <c r="AD32" s="40">
        <v>65960</v>
      </c>
      <c r="AE32" s="40">
        <v>65960</v>
      </c>
    </row>
    <row r="33" spans="1:31">
      <c r="A33" t="s">
        <v>343</v>
      </c>
      <c r="B33" t="s">
        <v>68</v>
      </c>
      <c r="C33" t="s">
        <v>69</v>
      </c>
      <c r="D33" t="s">
        <v>1291</v>
      </c>
      <c r="E33" t="s">
        <v>1753</v>
      </c>
      <c r="F33" t="s">
        <v>1754</v>
      </c>
      <c r="G33" t="s">
        <v>1464</v>
      </c>
      <c r="H33" t="s">
        <v>798</v>
      </c>
      <c r="I33" t="s">
        <v>1294</v>
      </c>
      <c r="J33" t="s">
        <v>1755</v>
      </c>
      <c r="K33" t="s">
        <v>78</v>
      </c>
      <c r="L33" t="s">
        <v>1756</v>
      </c>
      <c r="M33" s="27">
        <v>45930.493344907409</v>
      </c>
      <c r="N33" s="27">
        <v>45931.668055555558</v>
      </c>
      <c r="O33" t="s">
        <v>1466</v>
      </c>
      <c r="P33" t="s">
        <v>1467</v>
      </c>
      <c r="Q33" t="s">
        <v>1580</v>
      </c>
      <c r="R33" t="s">
        <v>1581</v>
      </c>
      <c r="S33" t="s">
        <v>1470</v>
      </c>
      <c r="T33" t="s">
        <v>1470</v>
      </c>
      <c r="U33" t="s">
        <v>82</v>
      </c>
      <c r="V33" t="s">
        <v>1757</v>
      </c>
      <c r="W33" t="s">
        <v>84</v>
      </c>
      <c r="X33" t="s">
        <v>1758</v>
      </c>
      <c r="Y33" t="s">
        <v>13</v>
      </c>
      <c r="Z33" t="s">
        <v>86</v>
      </c>
      <c r="AA33" t="s">
        <v>1299</v>
      </c>
      <c r="AB33" s="28">
        <v>1</v>
      </c>
      <c r="AC33" t="s">
        <v>88</v>
      </c>
      <c r="AD33" s="40">
        <v>275729</v>
      </c>
      <c r="AE33" s="40">
        <v>275729</v>
      </c>
    </row>
    <row r="34" spans="1:31">
      <c r="A34" t="s">
        <v>744</v>
      </c>
      <c r="B34" t="s">
        <v>113</v>
      </c>
      <c r="C34" t="s">
        <v>114</v>
      </c>
      <c r="D34" t="s">
        <v>745</v>
      </c>
      <c r="E34" t="s">
        <v>1759</v>
      </c>
      <c r="F34" t="s">
        <v>1760</v>
      </c>
      <c r="G34" t="s">
        <v>1464</v>
      </c>
      <c r="H34" t="s">
        <v>748</v>
      </c>
      <c r="I34" t="s">
        <v>749</v>
      </c>
      <c r="J34" t="s">
        <v>1761</v>
      </c>
      <c r="K34" t="s">
        <v>78</v>
      </c>
      <c r="L34" t="s">
        <v>1762</v>
      </c>
      <c r="M34" s="27">
        <v>45930.535555555558</v>
      </c>
      <c r="N34" s="27">
        <v>45931.636805555558</v>
      </c>
      <c r="O34" t="s">
        <v>1466</v>
      </c>
      <c r="P34" t="s">
        <v>1467</v>
      </c>
      <c r="Q34" t="s">
        <v>1562</v>
      </c>
      <c r="R34" t="s">
        <v>1562</v>
      </c>
      <c r="S34" t="s">
        <v>1470</v>
      </c>
      <c r="T34" t="s">
        <v>1470</v>
      </c>
      <c r="U34" t="s">
        <v>82</v>
      </c>
      <c r="V34" t="s">
        <v>1763</v>
      </c>
      <c r="W34" t="s">
        <v>84</v>
      </c>
      <c r="X34" t="s">
        <v>1764</v>
      </c>
      <c r="Y34" t="s">
        <v>11</v>
      </c>
      <c r="Z34" t="s">
        <v>86</v>
      </c>
      <c r="AA34" t="s">
        <v>1272</v>
      </c>
      <c r="AB34" s="28">
        <v>1</v>
      </c>
      <c r="AC34" t="s">
        <v>88</v>
      </c>
      <c r="AD34" s="40">
        <v>144968</v>
      </c>
      <c r="AE34" s="40">
        <v>144968</v>
      </c>
    </row>
    <row r="35" spans="1:31">
      <c r="A35" t="s">
        <v>191</v>
      </c>
      <c r="B35" t="s">
        <v>192</v>
      </c>
      <c r="C35" t="s">
        <v>193</v>
      </c>
      <c r="D35" t="s">
        <v>255</v>
      </c>
      <c r="E35" t="s">
        <v>1765</v>
      </c>
      <c r="F35" t="s">
        <v>1766</v>
      </c>
      <c r="G35" t="s">
        <v>1464</v>
      </c>
      <c r="H35" t="s">
        <v>258</v>
      </c>
      <c r="I35" t="s">
        <v>259</v>
      </c>
      <c r="J35" t="s">
        <v>1767</v>
      </c>
      <c r="K35" t="s">
        <v>78</v>
      </c>
      <c r="L35" t="s">
        <v>1768</v>
      </c>
      <c r="M35" s="27">
        <v>45930.545092592591</v>
      </c>
      <c r="N35" s="27">
        <v>45931.446527777778</v>
      </c>
      <c r="O35" t="s">
        <v>1466</v>
      </c>
      <c r="P35" t="s">
        <v>1467</v>
      </c>
      <c r="Q35" t="s">
        <v>1562</v>
      </c>
      <c r="R35" t="s">
        <v>1562</v>
      </c>
      <c r="S35" t="s">
        <v>80</v>
      </c>
      <c r="T35" t="s">
        <v>81</v>
      </c>
      <c r="U35" t="s">
        <v>82</v>
      </c>
      <c r="V35" t="s">
        <v>1769</v>
      </c>
      <c r="W35" t="s">
        <v>84</v>
      </c>
      <c r="X35" t="s">
        <v>1770</v>
      </c>
      <c r="Y35" t="s">
        <v>15</v>
      </c>
      <c r="Z35" t="s">
        <v>86</v>
      </c>
      <c r="AA35" t="s">
        <v>216</v>
      </c>
      <c r="AB35" s="28">
        <v>1</v>
      </c>
      <c r="AC35" t="s">
        <v>88</v>
      </c>
      <c r="AD35" s="40">
        <v>479589</v>
      </c>
      <c r="AE35" s="40">
        <v>479589</v>
      </c>
    </row>
    <row r="36" spans="1:31">
      <c r="A36" t="s">
        <v>112</v>
      </c>
      <c r="B36" t="s">
        <v>113</v>
      </c>
      <c r="C36" t="s">
        <v>114</v>
      </c>
      <c r="D36" t="s">
        <v>115</v>
      </c>
      <c r="E36" t="s">
        <v>1771</v>
      </c>
      <c r="F36" t="s">
        <v>1772</v>
      </c>
      <c r="G36" t="s">
        <v>1464</v>
      </c>
      <c r="H36" t="s">
        <v>116</v>
      </c>
      <c r="I36" t="s">
        <v>112</v>
      </c>
      <c r="J36" t="s">
        <v>1773</v>
      </c>
      <c r="K36" t="s">
        <v>78</v>
      </c>
      <c r="L36" t="s">
        <v>1774</v>
      </c>
      <c r="M36" s="27">
        <v>45930.588217592587</v>
      </c>
      <c r="N36" s="27">
        <v>45931.451388888891</v>
      </c>
      <c r="O36" t="s">
        <v>1466</v>
      </c>
      <c r="P36" t="s">
        <v>1467</v>
      </c>
      <c r="Q36" t="s">
        <v>1562</v>
      </c>
      <c r="R36" t="s">
        <v>1562</v>
      </c>
      <c r="S36" t="s">
        <v>1479</v>
      </c>
      <c r="T36" t="s">
        <v>1470</v>
      </c>
      <c r="U36" t="s">
        <v>82</v>
      </c>
      <c r="V36" t="s">
        <v>1775</v>
      </c>
      <c r="W36" t="s">
        <v>84</v>
      </c>
      <c r="X36" t="s">
        <v>1776</v>
      </c>
      <c r="Y36" t="s">
        <v>8</v>
      </c>
      <c r="Z36" t="s">
        <v>86</v>
      </c>
      <c r="AA36" t="s">
        <v>1777</v>
      </c>
      <c r="AB36" s="28">
        <v>1</v>
      </c>
      <c r="AC36" t="s">
        <v>88</v>
      </c>
      <c r="AD36" s="40">
        <v>65960</v>
      </c>
      <c r="AE36" s="40">
        <v>65960</v>
      </c>
    </row>
    <row r="37" spans="1:31">
      <c r="A37" t="s">
        <v>343</v>
      </c>
      <c r="B37" t="s">
        <v>68</v>
      </c>
      <c r="C37" t="s">
        <v>69</v>
      </c>
      <c r="D37" t="s">
        <v>1291</v>
      </c>
      <c r="E37" t="s">
        <v>1778</v>
      </c>
      <c r="F37" t="s">
        <v>1779</v>
      </c>
      <c r="G37" t="s">
        <v>1464</v>
      </c>
      <c r="H37" t="s">
        <v>798</v>
      </c>
      <c r="I37" t="s">
        <v>1294</v>
      </c>
      <c r="J37" t="s">
        <v>1780</v>
      </c>
      <c r="K37" t="s">
        <v>78</v>
      </c>
      <c r="L37" t="s">
        <v>1781</v>
      </c>
      <c r="M37" s="27">
        <v>45930.545243055552</v>
      </c>
      <c r="N37" s="27">
        <v>45931.638888888891</v>
      </c>
      <c r="O37" t="s">
        <v>1466</v>
      </c>
      <c r="P37" t="s">
        <v>1467</v>
      </c>
      <c r="Q37" t="s">
        <v>1580</v>
      </c>
      <c r="R37" t="s">
        <v>1581</v>
      </c>
      <c r="S37" t="s">
        <v>80</v>
      </c>
      <c r="T37" t="s">
        <v>81</v>
      </c>
      <c r="U37" t="s">
        <v>82</v>
      </c>
      <c r="V37" t="s">
        <v>1782</v>
      </c>
      <c r="W37" t="s">
        <v>84</v>
      </c>
      <c r="X37" t="s">
        <v>1783</v>
      </c>
      <c r="Y37" t="s">
        <v>13</v>
      </c>
      <c r="Z37" t="s">
        <v>86</v>
      </c>
      <c r="AA37" t="s">
        <v>1299</v>
      </c>
      <c r="AB37" s="28">
        <v>1</v>
      </c>
      <c r="AC37" t="s">
        <v>88</v>
      </c>
      <c r="AD37" s="40">
        <v>275729</v>
      </c>
      <c r="AE37" s="40">
        <v>275729</v>
      </c>
    </row>
    <row r="38" spans="1:31">
      <c r="A38" t="s">
        <v>459</v>
      </c>
      <c r="B38" t="s">
        <v>460</v>
      </c>
      <c r="C38" t="s">
        <v>461</v>
      </c>
      <c r="D38" t="s">
        <v>1784</v>
      </c>
      <c r="E38" t="s">
        <v>1785</v>
      </c>
      <c r="F38" t="s">
        <v>1786</v>
      </c>
      <c r="G38" t="s">
        <v>1464</v>
      </c>
      <c r="H38" t="s">
        <v>460</v>
      </c>
      <c r="I38" t="s">
        <v>1787</v>
      </c>
      <c r="J38" t="s">
        <v>1788</v>
      </c>
      <c r="K38" t="s">
        <v>78</v>
      </c>
      <c r="L38" t="s">
        <v>1789</v>
      </c>
      <c r="M38" s="27">
        <v>45930.545891203707</v>
      </c>
      <c r="N38" s="27">
        <v>45931.570833333331</v>
      </c>
      <c r="O38" t="s">
        <v>1466</v>
      </c>
      <c r="P38" t="s">
        <v>1467</v>
      </c>
      <c r="Q38" t="s">
        <v>1790</v>
      </c>
      <c r="R38" t="s">
        <v>1621</v>
      </c>
      <c r="S38" t="s">
        <v>783</v>
      </c>
      <c r="T38" t="s">
        <v>1791</v>
      </c>
      <c r="U38" t="s">
        <v>82</v>
      </c>
      <c r="V38" t="s">
        <v>1792</v>
      </c>
      <c r="W38" t="s">
        <v>84</v>
      </c>
      <c r="X38" t="s">
        <v>1793</v>
      </c>
      <c r="Y38" t="s">
        <v>11</v>
      </c>
      <c r="Z38" t="s">
        <v>86</v>
      </c>
      <c r="AA38" t="s">
        <v>470</v>
      </c>
      <c r="AB38" s="28">
        <v>1</v>
      </c>
      <c r="AC38" t="s">
        <v>88</v>
      </c>
      <c r="AD38" s="40">
        <v>144968</v>
      </c>
      <c r="AE38" s="40">
        <v>144968</v>
      </c>
    </row>
    <row r="39" spans="1:31">
      <c r="A39" t="s">
        <v>569</v>
      </c>
      <c r="B39" t="s">
        <v>119</v>
      </c>
      <c r="C39" t="s">
        <v>120</v>
      </c>
      <c r="D39" t="s">
        <v>1794</v>
      </c>
      <c r="E39" t="s">
        <v>1795</v>
      </c>
      <c r="F39" t="s">
        <v>1796</v>
      </c>
      <c r="G39" t="s">
        <v>1464</v>
      </c>
      <c r="H39" t="s">
        <v>573</v>
      </c>
      <c r="I39" t="s">
        <v>1797</v>
      </c>
      <c r="J39" t="s">
        <v>1798</v>
      </c>
      <c r="K39" t="s">
        <v>78</v>
      </c>
      <c r="L39" t="s">
        <v>1799</v>
      </c>
      <c r="M39" s="27">
        <v>45930.546724537038</v>
      </c>
      <c r="N39" s="27">
        <v>45939.38958333333</v>
      </c>
      <c r="P39" t="s">
        <v>1467</v>
      </c>
      <c r="Q39" t="s">
        <v>1654</v>
      </c>
      <c r="R39" t="s">
        <v>1655</v>
      </c>
      <c r="S39" t="s">
        <v>1479</v>
      </c>
      <c r="T39" t="s">
        <v>1470</v>
      </c>
      <c r="V39" t="s">
        <v>1800</v>
      </c>
      <c r="W39" t="s">
        <v>1801</v>
      </c>
      <c r="Y39" t="s">
        <v>139</v>
      </c>
      <c r="Z39" t="s">
        <v>1482</v>
      </c>
      <c r="AA39" t="s">
        <v>1667</v>
      </c>
      <c r="AB39" s="28">
        <v>0</v>
      </c>
      <c r="AC39" t="s">
        <v>88</v>
      </c>
      <c r="AD39" s="40">
        <v>41241</v>
      </c>
      <c r="AE39" s="40">
        <v>41241</v>
      </c>
    </row>
    <row r="40" spans="1:31">
      <c r="A40" t="s">
        <v>459</v>
      </c>
      <c r="B40" t="s">
        <v>460</v>
      </c>
      <c r="C40" t="s">
        <v>461</v>
      </c>
      <c r="D40" t="s">
        <v>512</v>
      </c>
      <c r="E40" t="s">
        <v>1802</v>
      </c>
      <c r="F40" t="s">
        <v>1803</v>
      </c>
      <c r="G40" t="s">
        <v>1464</v>
      </c>
      <c r="H40" t="s">
        <v>460</v>
      </c>
      <c r="I40" t="s">
        <v>459</v>
      </c>
      <c r="J40" t="s">
        <v>1804</v>
      </c>
      <c r="K40" t="s">
        <v>78</v>
      </c>
      <c r="L40" t="s">
        <v>1805</v>
      </c>
      <c r="M40" s="27">
        <v>45930.552627314813</v>
      </c>
      <c r="N40" s="27">
        <v>45931.614583333343</v>
      </c>
      <c r="O40" t="s">
        <v>1466</v>
      </c>
      <c r="P40" t="s">
        <v>1467</v>
      </c>
      <c r="Q40" t="s">
        <v>1478</v>
      </c>
      <c r="R40" t="s">
        <v>1604</v>
      </c>
      <c r="S40" t="s">
        <v>1470</v>
      </c>
      <c r="T40" t="s">
        <v>1470</v>
      </c>
      <c r="U40" t="s">
        <v>82</v>
      </c>
      <c r="V40" t="s">
        <v>1806</v>
      </c>
      <c r="W40" t="s">
        <v>84</v>
      </c>
      <c r="X40" t="s">
        <v>1807</v>
      </c>
      <c r="Y40" t="s">
        <v>8</v>
      </c>
      <c r="Z40" t="s">
        <v>86</v>
      </c>
      <c r="AA40" t="s">
        <v>546</v>
      </c>
      <c r="AB40" s="28">
        <v>1</v>
      </c>
      <c r="AC40" t="s">
        <v>88</v>
      </c>
      <c r="AD40" s="40">
        <v>65960</v>
      </c>
      <c r="AE40" s="40">
        <v>65960</v>
      </c>
    </row>
    <row r="41" spans="1:31">
      <c r="A41" t="s">
        <v>191</v>
      </c>
      <c r="B41" t="s">
        <v>192</v>
      </c>
      <c r="C41" t="s">
        <v>193</v>
      </c>
      <c r="D41" t="s">
        <v>194</v>
      </c>
      <c r="E41" t="s">
        <v>1808</v>
      </c>
      <c r="F41" t="s">
        <v>1809</v>
      </c>
      <c r="G41" t="s">
        <v>1464</v>
      </c>
      <c r="H41" t="s">
        <v>197</v>
      </c>
      <c r="I41" t="s">
        <v>191</v>
      </c>
      <c r="J41" t="s">
        <v>1810</v>
      </c>
      <c r="K41" t="s">
        <v>78</v>
      </c>
      <c r="L41" t="s">
        <v>1811</v>
      </c>
      <c r="M41" s="27">
        <v>45930.601203703707</v>
      </c>
      <c r="N41" s="27">
        <v>45931.463888888888</v>
      </c>
      <c r="O41" t="s">
        <v>1466</v>
      </c>
      <c r="P41" t="s">
        <v>1467</v>
      </c>
      <c r="Q41" t="s">
        <v>1654</v>
      </c>
      <c r="R41" t="s">
        <v>1469</v>
      </c>
      <c r="S41" t="s">
        <v>1812</v>
      </c>
      <c r="T41" t="s">
        <v>313</v>
      </c>
      <c r="U41" t="s">
        <v>82</v>
      </c>
      <c r="V41" t="s">
        <v>1813</v>
      </c>
      <c r="W41" t="s">
        <v>84</v>
      </c>
      <c r="X41" t="s">
        <v>1814</v>
      </c>
      <c r="Y41" t="s">
        <v>8</v>
      </c>
      <c r="Z41" t="s">
        <v>86</v>
      </c>
      <c r="AA41" t="s">
        <v>599</v>
      </c>
      <c r="AB41" s="28">
        <v>1</v>
      </c>
      <c r="AC41" t="s">
        <v>88</v>
      </c>
      <c r="AD41" s="40">
        <v>65960</v>
      </c>
      <c r="AE41" s="40">
        <v>65960</v>
      </c>
    </row>
    <row r="42" spans="1:31">
      <c r="A42" t="s">
        <v>112</v>
      </c>
      <c r="B42" t="s">
        <v>113</v>
      </c>
      <c r="C42" t="s">
        <v>114</v>
      </c>
      <c r="D42" t="s">
        <v>1815</v>
      </c>
      <c r="E42" t="s">
        <v>1816</v>
      </c>
      <c r="F42" t="s">
        <v>1817</v>
      </c>
      <c r="G42" t="s">
        <v>1464</v>
      </c>
      <c r="H42" t="s">
        <v>116</v>
      </c>
      <c r="I42" t="s">
        <v>1818</v>
      </c>
      <c r="J42" t="s">
        <v>1819</v>
      </c>
      <c r="K42" t="s">
        <v>78</v>
      </c>
      <c r="L42" t="s">
        <v>1820</v>
      </c>
      <c r="M42" s="27">
        <v>45930.619722222233</v>
      </c>
      <c r="N42" s="27">
        <v>45932.609027777777</v>
      </c>
      <c r="O42" t="s">
        <v>1466</v>
      </c>
      <c r="P42" t="s">
        <v>1467</v>
      </c>
      <c r="Q42" t="s">
        <v>1790</v>
      </c>
      <c r="R42" t="s">
        <v>1621</v>
      </c>
      <c r="S42" t="s">
        <v>1470</v>
      </c>
      <c r="T42" t="s">
        <v>1470</v>
      </c>
      <c r="U42" t="s">
        <v>82</v>
      </c>
      <c r="V42" t="s">
        <v>1821</v>
      </c>
      <c r="W42" t="s">
        <v>84</v>
      </c>
      <c r="X42" t="s">
        <v>1822</v>
      </c>
      <c r="Y42" t="s">
        <v>11</v>
      </c>
      <c r="Z42" t="s">
        <v>86</v>
      </c>
      <c r="AA42" t="s">
        <v>117</v>
      </c>
      <c r="AB42" s="28">
        <v>1</v>
      </c>
      <c r="AC42" t="s">
        <v>88</v>
      </c>
      <c r="AD42" s="40">
        <v>144968</v>
      </c>
      <c r="AE42" s="40">
        <v>144968</v>
      </c>
    </row>
    <row r="43" spans="1:31">
      <c r="A43" t="s">
        <v>217</v>
      </c>
      <c r="B43" t="s">
        <v>192</v>
      </c>
      <c r="C43" t="s">
        <v>193</v>
      </c>
      <c r="D43" t="s">
        <v>396</v>
      </c>
      <c r="E43" t="s">
        <v>1823</v>
      </c>
      <c r="F43" t="s">
        <v>1824</v>
      </c>
      <c r="G43" t="s">
        <v>1464</v>
      </c>
      <c r="H43" t="s">
        <v>197</v>
      </c>
      <c r="I43" t="s">
        <v>217</v>
      </c>
      <c r="J43" t="s">
        <v>1825</v>
      </c>
      <c r="K43" t="s">
        <v>78</v>
      </c>
      <c r="L43" t="s">
        <v>1826</v>
      </c>
      <c r="M43" s="27">
        <v>45930.632928240739</v>
      </c>
      <c r="N43" s="27">
        <v>45931.616666666669</v>
      </c>
      <c r="O43" t="s">
        <v>1466</v>
      </c>
      <c r="P43" t="s">
        <v>1514</v>
      </c>
      <c r="Q43" t="s">
        <v>1541</v>
      </c>
      <c r="R43" t="s">
        <v>1827</v>
      </c>
      <c r="S43" t="s">
        <v>80</v>
      </c>
      <c r="T43" t="s">
        <v>81</v>
      </c>
      <c r="U43" t="s">
        <v>82</v>
      </c>
      <c r="V43" t="s">
        <v>1828</v>
      </c>
      <c r="W43" t="s">
        <v>84</v>
      </c>
      <c r="X43" t="s">
        <v>1829</v>
      </c>
      <c r="Y43" t="s">
        <v>8</v>
      </c>
      <c r="Z43" t="s">
        <v>86</v>
      </c>
      <c r="AA43" t="s">
        <v>1684</v>
      </c>
      <c r="AB43" s="28">
        <v>1</v>
      </c>
      <c r="AC43" t="s">
        <v>88</v>
      </c>
      <c r="AD43" s="40">
        <v>65960</v>
      </c>
      <c r="AE43" s="40">
        <v>65960</v>
      </c>
    </row>
    <row r="44" spans="1:31">
      <c r="A44" t="s">
        <v>683</v>
      </c>
      <c r="B44" t="s">
        <v>113</v>
      </c>
      <c r="C44" t="s">
        <v>114</v>
      </c>
      <c r="D44" t="s">
        <v>1830</v>
      </c>
      <c r="E44" t="s">
        <v>1831</v>
      </c>
      <c r="F44" t="s">
        <v>1832</v>
      </c>
      <c r="G44" t="s">
        <v>1464</v>
      </c>
      <c r="H44" t="s">
        <v>1138</v>
      </c>
      <c r="I44" t="s">
        <v>1833</v>
      </c>
      <c r="J44" t="s">
        <v>1834</v>
      </c>
      <c r="K44" t="s">
        <v>78</v>
      </c>
      <c r="L44" t="s">
        <v>1835</v>
      </c>
      <c r="M44" s="27">
        <v>45930.652303240742</v>
      </c>
      <c r="N44" s="27">
        <v>45932.571527777778</v>
      </c>
      <c r="O44" t="s">
        <v>1466</v>
      </c>
      <c r="P44" t="s">
        <v>1467</v>
      </c>
      <c r="Q44" t="s">
        <v>1552</v>
      </c>
      <c r="R44" t="s">
        <v>1612</v>
      </c>
      <c r="S44" t="s">
        <v>1470</v>
      </c>
      <c r="T44" t="s">
        <v>1470</v>
      </c>
      <c r="U44" t="s">
        <v>82</v>
      </c>
      <c r="V44" t="s">
        <v>1836</v>
      </c>
      <c r="W44" t="s">
        <v>84</v>
      </c>
      <c r="X44" t="s">
        <v>1837</v>
      </c>
      <c r="Y44" t="s">
        <v>13</v>
      </c>
      <c r="Z44" t="s">
        <v>86</v>
      </c>
      <c r="AA44" t="s">
        <v>1144</v>
      </c>
      <c r="AB44" s="28">
        <v>1</v>
      </c>
      <c r="AC44" t="s">
        <v>88</v>
      </c>
      <c r="AD44" s="40">
        <v>275729</v>
      </c>
      <c r="AE44" s="40">
        <v>275729</v>
      </c>
    </row>
    <row r="45" spans="1:31">
      <c r="A45" t="s">
        <v>288</v>
      </c>
      <c r="B45" t="s">
        <v>113</v>
      </c>
      <c r="C45" t="s">
        <v>114</v>
      </c>
      <c r="D45" t="s">
        <v>1838</v>
      </c>
      <c r="E45" t="s">
        <v>1839</v>
      </c>
      <c r="F45" t="s">
        <v>1840</v>
      </c>
      <c r="G45" t="s">
        <v>1464</v>
      </c>
      <c r="H45" t="s">
        <v>292</v>
      </c>
      <c r="I45" t="s">
        <v>1841</v>
      </c>
      <c r="J45" t="s">
        <v>1842</v>
      </c>
      <c r="K45" t="s">
        <v>78</v>
      </c>
      <c r="L45" t="s">
        <v>1843</v>
      </c>
      <c r="M45" s="27">
        <v>45930.653958333343</v>
      </c>
      <c r="N45" s="27">
        <v>45931.643055555563</v>
      </c>
      <c r="O45" t="s">
        <v>1466</v>
      </c>
      <c r="P45" t="s">
        <v>1467</v>
      </c>
      <c r="Q45" t="s">
        <v>1496</v>
      </c>
      <c r="R45" t="s">
        <v>1469</v>
      </c>
      <c r="S45" t="s">
        <v>1479</v>
      </c>
      <c r="T45" t="s">
        <v>1479</v>
      </c>
      <c r="U45" t="s">
        <v>82</v>
      </c>
      <c r="V45" t="s">
        <v>1844</v>
      </c>
      <c r="W45" t="s">
        <v>84</v>
      </c>
      <c r="X45" t="s">
        <v>1845</v>
      </c>
      <c r="Y45" t="s">
        <v>13</v>
      </c>
      <c r="Z45" t="s">
        <v>86</v>
      </c>
      <c r="AA45" t="s">
        <v>1846</v>
      </c>
      <c r="AB45" s="28">
        <v>1</v>
      </c>
      <c r="AC45" t="s">
        <v>88</v>
      </c>
      <c r="AD45" s="40">
        <v>275729</v>
      </c>
      <c r="AE45" s="40">
        <v>275729</v>
      </c>
    </row>
    <row r="46" spans="1:31">
      <c r="A46" t="s">
        <v>277</v>
      </c>
      <c r="B46" t="s">
        <v>151</v>
      </c>
      <c r="C46" t="s">
        <v>152</v>
      </c>
      <c r="D46" t="s">
        <v>1847</v>
      </c>
      <c r="E46" t="s">
        <v>1848</v>
      </c>
      <c r="F46" t="s">
        <v>1849</v>
      </c>
      <c r="G46" t="s">
        <v>1464</v>
      </c>
      <c r="H46" t="s">
        <v>328</v>
      </c>
      <c r="I46" t="s">
        <v>1850</v>
      </c>
      <c r="J46" t="s">
        <v>1851</v>
      </c>
      <c r="K46" t="s">
        <v>78</v>
      </c>
      <c r="L46" t="s">
        <v>1852</v>
      </c>
      <c r="M46" s="27">
        <v>45930.672025462962</v>
      </c>
      <c r="N46" s="27">
        <v>45931.495138888888</v>
      </c>
      <c r="O46" t="s">
        <v>1466</v>
      </c>
      <c r="P46" t="s">
        <v>1467</v>
      </c>
      <c r="Q46" t="s">
        <v>1552</v>
      </c>
      <c r="R46" t="s">
        <v>1612</v>
      </c>
      <c r="S46" t="s">
        <v>80</v>
      </c>
      <c r="T46" t="s">
        <v>187</v>
      </c>
      <c r="U46" t="s">
        <v>82</v>
      </c>
      <c r="V46" t="s">
        <v>1853</v>
      </c>
      <c r="W46" t="s">
        <v>84</v>
      </c>
      <c r="X46" t="s">
        <v>1854</v>
      </c>
      <c r="Y46" t="s">
        <v>13</v>
      </c>
      <c r="Z46" t="s">
        <v>86</v>
      </c>
      <c r="AA46" t="s">
        <v>333</v>
      </c>
      <c r="AB46" s="28">
        <v>1</v>
      </c>
      <c r="AC46" t="s">
        <v>88</v>
      </c>
      <c r="AD46" s="40">
        <v>275729</v>
      </c>
      <c r="AE46" s="40">
        <v>275729</v>
      </c>
    </row>
    <row r="47" spans="1:31">
      <c r="A47" t="s">
        <v>459</v>
      </c>
      <c r="B47" t="s">
        <v>460</v>
      </c>
      <c r="C47" t="s">
        <v>461</v>
      </c>
      <c r="D47" t="s">
        <v>462</v>
      </c>
      <c r="E47" t="s">
        <v>1855</v>
      </c>
      <c r="F47" t="s">
        <v>1856</v>
      </c>
      <c r="G47" t="s">
        <v>1464</v>
      </c>
      <c r="H47" t="s">
        <v>460</v>
      </c>
      <c r="I47" t="s">
        <v>465</v>
      </c>
      <c r="J47" t="s">
        <v>1857</v>
      </c>
      <c r="K47" t="s">
        <v>78</v>
      </c>
      <c r="L47" t="s">
        <v>1858</v>
      </c>
      <c r="M47" s="27">
        <v>45930.672835648147</v>
      </c>
      <c r="N47" s="27">
        <v>45931.607638888891</v>
      </c>
      <c r="O47" t="s">
        <v>1466</v>
      </c>
      <c r="P47" t="s">
        <v>1467</v>
      </c>
      <c r="Q47" t="s">
        <v>1621</v>
      </c>
      <c r="R47" t="s">
        <v>1469</v>
      </c>
      <c r="S47" t="s">
        <v>1470</v>
      </c>
      <c r="T47" t="s">
        <v>1470</v>
      </c>
      <c r="U47" t="s">
        <v>82</v>
      </c>
      <c r="V47" t="s">
        <v>1859</v>
      </c>
      <c r="W47" t="s">
        <v>84</v>
      </c>
      <c r="X47" t="s">
        <v>1860</v>
      </c>
      <c r="Y47" t="s">
        <v>11</v>
      </c>
      <c r="Z47" t="s">
        <v>86</v>
      </c>
      <c r="AA47" t="s">
        <v>1597</v>
      </c>
      <c r="AB47" s="28">
        <v>1</v>
      </c>
      <c r="AC47" t="s">
        <v>88</v>
      </c>
      <c r="AD47" s="40">
        <v>144968</v>
      </c>
      <c r="AE47" s="40">
        <v>144968</v>
      </c>
    </row>
    <row r="48" spans="1:31">
      <c r="A48" t="s">
        <v>459</v>
      </c>
      <c r="B48" t="s">
        <v>460</v>
      </c>
      <c r="C48" t="s">
        <v>461</v>
      </c>
      <c r="D48" t="s">
        <v>1861</v>
      </c>
      <c r="E48" t="s">
        <v>1862</v>
      </c>
      <c r="F48" t="s">
        <v>1863</v>
      </c>
      <c r="G48" t="s">
        <v>1464</v>
      </c>
      <c r="H48" t="s">
        <v>460</v>
      </c>
      <c r="I48" t="s">
        <v>1864</v>
      </c>
      <c r="J48" t="s">
        <v>1865</v>
      </c>
      <c r="K48" t="s">
        <v>78</v>
      </c>
      <c r="L48" t="s">
        <v>1866</v>
      </c>
      <c r="M48" s="27">
        <v>45930.678402777783</v>
      </c>
      <c r="N48" s="27">
        <v>45932.573611111111</v>
      </c>
      <c r="O48" t="s">
        <v>1466</v>
      </c>
      <c r="P48" t="s">
        <v>1467</v>
      </c>
      <c r="Q48" t="s">
        <v>1496</v>
      </c>
      <c r="R48" t="s">
        <v>1497</v>
      </c>
      <c r="S48" t="s">
        <v>1479</v>
      </c>
      <c r="T48" t="s">
        <v>1479</v>
      </c>
      <c r="U48" t="s">
        <v>82</v>
      </c>
      <c r="V48" t="s">
        <v>1867</v>
      </c>
      <c r="W48" t="s">
        <v>84</v>
      </c>
      <c r="X48" t="s">
        <v>1868</v>
      </c>
      <c r="Y48" t="s">
        <v>11</v>
      </c>
      <c r="Z48" t="s">
        <v>86</v>
      </c>
      <c r="AA48" t="s">
        <v>1113</v>
      </c>
      <c r="AB48" s="28">
        <v>1</v>
      </c>
      <c r="AC48" t="s">
        <v>88</v>
      </c>
      <c r="AD48" s="40">
        <v>144968</v>
      </c>
      <c r="AE48" s="40">
        <v>144968</v>
      </c>
    </row>
    <row r="49" spans="1:31">
      <c r="A49" t="s">
        <v>459</v>
      </c>
      <c r="B49" t="s">
        <v>460</v>
      </c>
      <c r="C49" t="s">
        <v>461</v>
      </c>
      <c r="D49" t="s">
        <v>512</v>
      </c>
      <c r="E49" t="s">
        <v>1869</v>
      </c>
      <c r="F49" t="s">
        <v>1870</v>
      </c>
      <c r="G49" t="s">
        <v>1464</v>
      </c>
      <c r="H49" t="s">
        <v>460</v>
      </c>
      <c r="I49" t="s">
        <v>459</v>
      </c>
      <c r="J49" t="s">
        <v>1871</v>
      </c>
      <c r="K49" t="s">
        <v>78</v>
      </c>
      <c r="L49" t="s">
        <v>1872</v>
      </c>
      <c r="M49" s="27">
        <v>45930.676481481481</v>
      </c>
      <c r="N49" s="27">
        <v>45931.592361111107</v>
      </c>
      <c r="O49" t="s">
        <v>1466</v>
      </c>
      <c r="P49" t="s">
        <v>1467</v>
      </c>
      <c r="Q49" t="s">
        <v>1698</v>
      </c>
      <c r="R49" t="s">
        <v>1699</v>
      </c>
      <c r="S49" t="s">
        <v>80</v>
      </c>
      <c r="T49" t="s">
        <v>187</v>
      </c>
      <c r="U49" t="s">
        <v>82</v>
      </c>
      <c r="V49" t="s">
        <v>1873</v>
      </c>
      <c r="W49" t="s">
        <v>84</v>
      </c>
      <c r="X49" t="s">
        <v>1874</v>
      </c>
      <c r="Y49" t="s">
        <v>8</v>
      </c>
      <c r="Z49" t="s">
        <v>86</v>
      </c>
      <c r="AA49" t="s">
        <v>1875</v>
      </c>
      <c r="AB49" s="28">
        <v>1</v>
      </c>
      <c r="AC49" t="s">
        <v>88</v>
      </c>
      <c r="AD49" s="40">
        <v>65960</v>
      </c>
      <c r="AE49" s="40">
        <v>65960</v>
      </c>
    </row>
    <row r="50" spans="1:31">
      <c r="A50" t="s">
        <v>343</v>
      </c>
      <c r="B50" t="s">
        <v>68</v>
      </c>
      <c r="C50" t="s">
        <v>69</v>
      </c>
      <c r="D50" t="s">
        <v>344</v>
      </c>
      <c r="E50" t="s">
        <v>1876</v>
      </c>
      <c r="F50" t="s">
        <v>1877</v>
      </c>
      <c r="G50" t="s">
        <v>1464</v>
      </c>
      <c r="H50" t="s">
        <v>347</v>
      </c>
      <c r="I50" t="s">
        <v>343</v>
      </c>
      <c r="J50" t="s">
        <v>1878</v>
      </c>
      <c r="K50" t="s">
        <v>78</v>
      </c>
      <c r="L50" t="s">
        <v>1879</v>
      </c>
      <c r="M50" s="27">
        <v>45930.682175925933</v>
      </c>
      <c r="N50" s="27">
        <v>45933.438888888893</v>
      </c>
      <c r="O50" t="s">
        <v>1466</v>
      </c>
      <c r="P50" t="s">
        <v>1467</v>
      </c>
      <c r="Q50" t="s">
        <v>1580</v>
      </c>
      <c r="R50" t="s">
        <v>1581</v>
      </c>
      <c r="S50" t="s">
        <v>1470</v>
      </c>
      <c r="T50" t="s">
        <v>1470</v>
      </c>
      <c r="U50" t="s">
        <v>1543</v>
      </c>
      <c r="V50" t="s">
        <v>1880</v>
      </c>
      <c r="W50" t="s">
        <v>84</v>
      </c>
      <c r="X50" t="s">
        <v>1881</v>
      </c>
      <c r="Y50" t="s">
        <v>8</v>
      </c>
      <c r="Z50" t="s">
        <v>86</v>
      </c>
      <c r="AA50" t="s">
        <v>352</v>
      </c>
      <c r="AB50" s="28">
        <v>2</v>
      </c>
      <c r="AC50" t="s">
        <v>88</v>
      </c>
      <c r="AD50" s="40">
        <v>131920</v>
      </c>
      <c r="AE50" s="40">
        <v>131920</v>
      </c>
    </row>
    <row r="51" spans="1:31">
      <c r="A51" t="s">
        <v>965</v>
      </c>
      <c r="B51" t="s">
        <v>119</v>
      </c>
      <c r="C51" t="s">
        <v>120</v>
      </c>
      <c r="D51" t="s">
        <v>966</v>
      </c>
      <c r="E51" t="s">
        <v>1882</v>
      </c>
      <c r="F51" t="s">
        <v>1883</v>
      </c>
      <c r="G51" t="s">
        <v>1464</v>
      </c>
      <c r="H51" t="s">
        <v>969</v>
      </c>
      <c r="I51" t="s">
        <v>965</v>
      </c>
      <c r="J51" t="s">
        <v>1884</v>
      </c>
      <c r="K51" t="s">
        <v>78</v>
      </c>
      <c r="L51" t="s">
        <v>1885</v>
      </c>
      <c r="M51" s="27">
        <v>45930.732743055552</v>
      </c>
      <c r="N51" s="27">
        <v>45931.449305555558</v>
      </c>
      <c r="O51" t="s">
        <v>1466</v>
      </c>
      <c r="P51" t="s">
        <v>1467</v>
      </c>
      <c r="Q51" t="s">
        <v>1562</v>
      </c>
      <c r="R51" t="s">
        <v>1562</v>
      </c>
      <c r="S51" t="s">
        <v>1470</v>
      </c>
      <c r="T51" t="s">
        <v>1470</v>
      </c>
      <c r="U51" t="s">
        <v>82</v>
      </c>
      <c r="V51" t="s">
        <v>1886</v>
      </c>
      <c r="W51" t="s">
        <v>84</v>
      </c>
      <c r="X51" t="s">
        <v>1887</v>
      </c>
      <c r="Y51" t="s">
        <v>8</v>
      </c>
      <c r="Z51" t="s">
        <v>86</v>
      </c>
      <c r="AA51" t="s">
        <v>974</v>
      </c>
      <c r="AB51" s="28">
        <v>1</v>
      </c>
      <c r="AC51" t="s">
        <v>88</v>
      </c>
      <c r="AD51" s="40">
        <v>65960</v>
      </c>
      <c r="AE51" s="40">
        <v>65960</v>
      </c>
    </row>
    <row r="52" spans="1:31">
      <c r="A52" t="s">
        <v>343</v>
      </c>
      <c r="B52" t="s">
        <v>68</v>
      </c>
      <c r="C52" t="s">
        <v>69</v>
      </c>
      <c r="D52" t="s">
        <v>344</v>
      </c>
      <c r="E52" t="s">
        <v>1888</v>
      </c>
      <c r="F52" t="s">
        <v>1889</v>
      </c>
      <c r="G52" t="s">
        <v>1464</v>
      </c>
      <c r="H52" t="s">
        <v>347</v>
      </c>
      <c r="I52" t="s">
        <v>343</v>
      </c>
      <c r="J52" t="s">
        <v>1890</v>
      </c>
      <c r="K52" t="s">
        <v>78</v>
      </c>
      <c r="L52" t="s">
        <v>1891</v>
      </c>
      <c r="M52" s="27">
        <v>45930.739490740743</v>
      </c>
      <c r="N52" s="27">
        <v>45931.565972222219</v>
      </c>
      <c r="O52" t="s">
        <v>1466</v>
      </c>
      <c r="P52" t="s">
        <v>1467</v>
      </c>
      <c r="Q52" t="s">
        <v>1698</v>
      </c>
      <c r="R52" t="s">
        <v>1699</v>
      </c>
      <c r="S52" t="s">
        <v>783</v>
      </c>
      <c r="T52" t="s">
        <v>1791</v>
      </c>
      <c r="U52" t="s">
        <v>82</v>
      </c>
      <c r="V52" t="s">
        <v>1892</v>
      </c>
      <c r="W52" t="s">
        <v>84</v>
      </c>
      <c r="X52" t="s">
        <v>1893</v>
      </c>
      <c r="Y52" t="s">
        <v>8</v>
      </c>
      <c r="Z52" t="s">
        <v>86</v>
      </c>
      <c r="AA52" t="s">
        <v>511</v>
      </c>
      <c r="AB52" s="28">
        <v>1</v>
      </c>
      <c r="AC52" t="s">
        <v>88</v>
      </c>
      <c r="AD52" s="40">
        <v>65960</v>
      </c>
      <c r="AE52" s="40">
        <v>65960</v>
      </c>
    </row>
    <row r="53" spans="1:31">
      <c r="A53" t="s">
        <v>343</v>
      </c>
      <c r="B53" t="s">
        <v>68</v>
      </c>
      <c r="C53" t="s">
        <v>69</v>
      </c>
      <c r="D53" t="s">
        <v>379</v>
      </c>
      <c r="E53" t="s">
        <v>1894</v>
      </c>
      <c r="F53" t="s">
        <v>1895</v>
      </c>
      <c r="G53" t="s">
        <v>1464</v>
      </c>
      <c r="H53" t="s">
        <v>347</v>
      </c>
      <c r="I53" t="s">
        <v>382</v>
      </c>
      <c r="J53" t="s">
        <v>1896</v>
      </c>
      <c r="K53" t="s">
        <v>78</v>
      </c>
      <c r="L53" t="s">
        <v>1897</v>
      </c>
      <c r="M53" s="27">
        <v>45931.333333333343</v>
      </c>
      <c r="N53" s="27">
        <v>45931.67083333333</v>
      </c>
      <c r="O53" t="s">
        <v>1466</v>
      </c>
      <c r="P53" t="s">
        <v>1467</v>
      </c>
      <c r="Q53" t="s">
        <v>1580</v>
      </c>
      <c r="R53" t="s">
        <v>1581</v>
      </c>
      <c r="S53" t="s">
        <v>1470</v>
      </c>
      <c r="T53" t="s">
        <v>1470</v>
      </c>
      <c r="U53" t="s">
        <v>82</v>
      </c>
      <c r="V53" t="s">
        <v>1898</v>
      </c>
      <c r="W53" t="s">
        <v>84</v>
      </c>
      <c r="X53" t="s">
        <v>1899</v>
      </c>
      <c r="Y53" t="s">
        <v>8</v>
      </c>
      <c r="Z53" t="s">
        <v>86</v>
      </c>
      <c r="AA53" t="s">
        <v>387</v>
      </c>
      <c r="AB53" s="28">
        <v>1</v>
      </c>
      <c r="AC53" t="s">
        <v>88</v>
      </c>
      <c r="AD53" s="40">
        <v>65960</v>
      </c>
      <c r="AE53" s="40">
        <v>65960</v>
      </c>
    </row>
    <row r="54" spans="1:31">
      <c r="A54" t="s">
        <v>343</v>
      </c>
      <c r="B54" t="s">
        <v>68</v>
      </c>
      <c r="C54" t="s">
        <v>69</v>
      </c>
      <c r="D54" t="s">
        <v>1900</v>
      </c>
      <c r="E54" t="s">
        <v>1901</v>
      </c>
      <c r="F54" t="s">
        <v>1902</v>
      </c>
      <c r="G54" t="s">
        <v>1464</v>
      </c>
      <c r="H54" t="s">
        <v>798</v>
      </c>
      <c r="I54" t="s">
        <v>1903</v>
      </c>
      <c r="J54" t="s">
        <v>1904</v>
      </c>
      <c r="K54" t="s">
        <v>78</v>
      </c>
      <c r="L54" t="s">
        <v>1905</v>
      </c>
      <c r="M54" s="27">
        <v>45931.333333333343</v>
      </c>
      <c r="N54" s="27">
        <v>45933.65</v>
      </c>
      <c r="O54" t="s">
        <v>1466</v>
      </c>
      <c r="P54" t="s">
        <v>1467</v>
      </c>
      <c r="Q54" t="s">
        <v>1562</v>
      </c>
      <c r="R54" t="s">
        <v>1562</v>
      </c>
      <c r="S54" t="s">
        <v>1470</v>
      </c>
      <c r="T54" t="s">
        <v>1470</v>
      </c>
      <c r="U54" t="s">
        <v>82</v>
      </c>
      <c r="V54" t="s">
        <v>1906</v>
      </c>
      <c r="W54" t="s">
        <v>84</v>
      </c>
      <c r="X54" t="s">
        <v>1907</v>
      </c>
      <c r="Y54" t="s">
        <v>15</v>
      </c>
      <c r="Z54" t="s">
        <v>86</v>
      </c>
      <c r="AA54" t="s">
        <v>1299</v>
      </c>
      <c r="AB54" s="28">
        <v>1</v>
      </c>
      <c r="AC54" t="s">
        <v>88</v>
      </c>
      <c r="AD54" s="40">
        <v>479589</v>
      </c>
      <c r="AE54" s="40">
        <v>479589</v>
      </c>
    </row>
    <row r="55" spans="1:31">
      <c r="A55" t="s">
        <v>288</v>
      </c>
      <c r="B55" t="s">
        <v>113</v>
      </c>
      <c r="C55" t="s">
        <v>114</v>
      </c>
      <c r="D55" t="s">
        <v>1908</v>
      </c>
      <c r="E55" t="s">
        <v>1909</v>
      </c>
      <c r="F55" t="s">
        <v>1910</v>
      </c>
      <c r="G55" t="s">
        <v>1464</v>
      </c>
      <c r="H55" t="s">
        <v>292</v>
      </c>
      <c r="I55" t="s">
        <v>1911</v>
      </c>
      <c r="J55" t="s">
        <v>1912</v>
      </c>
      <c r="K55" t="s">
        <v>78</v>
      </c>
      <c r="L55" t="s">
        <v>1913</v>
      </c>
      <c r="M55" s="27">
        <v>45931.333333333343</v>
      </c>
      <c r="N55" s="27">
        <v>45931.991666666669</v>
      </c>
      <c r="P55" t="s">
        <v>1467</v>
      </c>
      <c r="Q55" t="s">
        <v>1621</v>
      </c>
      <c r="R55" t="s">
        <v>1469</v>
      </c>
      <c r="S55" t="s">
        <v>1812</v>
      </c>
      <c r="T55" t="s">
        <v>1914</v>
      </c>
      <c r="V55" t="s">
        <v>1915</v>
      </c>
      <c r="W55" t="s">
        <v>1801</v>
      </c>
      <c r="Y55" t="s">
        <v>8</v>
      </c>
      <c r="Z55" t="s">
        <v>86</v>
      </c>
      <c r="AA55" t="s">
        <v>1916</v>
      </c>
      <c r="AB55" s="28">
        <v>0</v>
      </c>
      <c r="AC55" t="s">
        <v>88</v>
      </c>
      <c r="AD55" s="40">
        <v>41241</v>
      </c>
      <c r="AE55" s="40">
        <v>41241</v>
      </c>
    </row>
    <row r="56" spans="1:31">
      <c r="A56" t="s">
        <v>343</v>
      </c>
      <c r="B56" t="s">
        <v>68</v>
      </c>
      <c r="C56" t="s">
        <v>69</v>
      </c>
      <c r="D56" t="s">
        <v>1917</v>
      </c>
      <c r="E56" t="s">
        <v>1918</v>
      </c>
      <c r="F56" t="s">
        <v>1919</v>
      </c>
      <c r="G56" t="s">
        <v>1464</v>
      </c>
      <c r="H56" t="s">
        <v>798</v>
      </c>
      <c r="I56" t="s">
        <v>1920</v>
      </c>
      <c r="J56" t="s">
        <v>1921</v>
      </c>
      <c r="K56" t="s">
        <v>78</v>
      </c>
      <c r="L56" t="s">
        <v>1922</v>
      </c>
      <c r="M56" s="27">
        <v>45931.333333333343</v>
      </c>
      <c r="N56" s="27">
        <v>45932.575694444437</v>
      </c>
      <c r="P56" t="s">
        <v>1467</v>
      </c>
      <c r="Q56" t="s">
        <v>1580</v>
      </c>
      <c r="R56" t="s">
        <v>1581</v>
      </c>
      <c r="S56" t="s">
        <v>1479</v>
      </c>
      <c r="T56" t="s">
        <v>1470</v>
      </c>
      <c r="V56" t="s">
        <v>1923</v>
      </c>
      <c r="W56" t="s">
        <v>1801</v>
      </c>
      <c r="Y56" t="s">
        <v>15</v>
      </c>
      <c r="Z56" t="s">
        <v>86</v>
      </c>
      <c r="AA56" t="s">
        <v>1299</v>
      </c>
      <c r="AB56" s="28">
        <v>0</v>
      </c>
      <c r="AC56" t="s">
        <v>88</v>
      </c>
      <c r="AD56" s="40">
        <v>41241</v>
      </c>
      <c r="AE56" s="40">
        <v>41241</v>
      </c>
    </row>
    <row r="57" spans="1:31">
      <c r="A57" t="s">
        <v>343</v>
      </c>
      <c r="B57" t="s">
        <v>68</v>
      </c>
      <c r="C57" t="s">
        <v>69</v>
      </c>
      <c r="D57" t="s">
        <v>1291</v>
      </c>
      <c r="E57" t="s">
        <v>1927</v>
      </c>
      <c r="F57" t="s">
        <v>1928</v>
      </c>
      <c r="G57" t="s">
        <v>1464</v>
      </c>
      <c r="H57" t="s">
        <v>798</v>
      </c>
      <c r="I57" t="s">
        <v>1294</v>
      </c>
      <c r="J57" t="s">
        <v>1929</v>
      </c>
      <c r="K57" t="s">
        <v>78</v>
      </c>
      <c r="L57" t="s">
        <v>1930</v>
      </c>
      <c r="M57" s="27">
        <v>45931.349814814806</v>
      </c>
      <c r="N57" s="27">
        <v>45932.744444444441</v>
      </c>
      <c r="O57" t="s">
        <v>1466</v>
      </c>
      <c r="P57" t="s">
        <v>1467</v>
      </c>
      <c r="Q57" t="s">
        <v>1749</v>
      </c>
      <c r="R57" t="s">
        <v>1469</v>
      </c>
      <c r="S57" t="s">
        <v>1470</v>
      </c>
      <c r="T57" t="s">
        <v>1470</v>
      </c>
      <c r="U57" t="s">
        <v>82</v>
      </c>
      <c r="V57" t="s">
        <v>1931</v>
      </c>
      <c r="W57" t="s">
        <v>84</v>
      </c>
      <c r="X57" t="s">
        <v>1932</v>
      </c>
      <c r="Y57" t="s">
        <v>13</v>
      </c>
      <c r="Z57" t="s">
        <v>86</v>
      </c>
      <c r="AA57" t="s">
        <v>1299</v>
      </c>
      <c r="AB57" s="28">
        <v>1</v>
      </c>
      <c r="AC57" t="s">
        <v>88</v>
      </c>
      <c r="AD57" s="40">
        <v>275729</v>
      </c>
      <c r="AE57" s="40">
        <v>275729</v>
      </c>
    </row>
    <row r="58" spans="1:31">
      <c r="A58" t="s">
        <v>965</v>
      </c>
      <c r="B58" t="s">
        <v>119</v>
      </c>
      <c r="C58" t="s">
        <v>120</v>
      </c>
      <c r="D58" t="s">
        <v>1933</v>
      </c>
      <c r="E58" t="s">
        <v>1934</v>
      </c>
      <c r="F58" t="s">
        <v>1935</v>
      </c>
      <c r="G58" t="s">
        <v>1464</v>
      </c>
      <c r="H58" t="s">
        <v>969</v>
      </c>
      <c r="I58" t="s">
        <v>1936</v>
      </c>
      <c r="J58" t="s">
        <v>1937</v>
      </c>
      <c r="K58" t="s">
        <v>78</v>
      </c>
      <c r="L58" t="s">
        <v>1938</v>
      </c>
      <c r="M58" s="27">
        <v>45931.365324074082</v>
      </c>
      <c r="N58" s="27">
        <v>45932.603472222218</v>
      </c>
      <c r="O58" t="s">
        <v>1466</v>
      </c>
      <c r="P58" t="s">
        <v>1514</v>
      </c>
      <c r="Q58" t="s">
        <v>1580</v>
      </c>
      <c r="R58" t="s">
        <v>1590</v>
      </c>
      <c r="S58" t="s">
        <v>1470</v>
      </c>
      <c r="T58" t="s">
        <v>1470</v>
      </c>
      <c r="U58" t="s">
        <v>82</v>
      </c>
      <c r="V58" t="s">
        <v>1939</v>
      </c>
      <c r="W58" t="s">
        <v>84</v>
      </c>
      <c r="X58" t="s">
        <v>1940</v>
      </c>
      <c r="Y58" t="s">
        <v>13</v>
      </c>
      <c r="Z58" t="s">
        <v>86</v>
      </c>
      <c r="AA58" t="s">
        <v>1394</v>
      </c>
      <c r="AB58" s="28">
        <v>1</v>
      </c>
      <c r="AC58" t="s">
        <v>88</v>
      </c>
      <c r="AD58" s="40">
        <v>275729</v>
      </c>
      <c r="AE58" s="40">
        <v>275729</v>
      </c>
    </row>
    <row r="59" spans="1:31">
      <c r="A59" t="s">
        <v>191</v>
      </c>
      <c r="B59" t="s">
        <v>192</v>
      </c>
      <c r="C59" t="s">
        <v>193</v>
      </c>
      <c r="D59" t="s">
        <v>1941</v>
      </c>
      <c r="E59" t="s">
        <v>1942</v>
      </c>
      <c r="F59" t="s">
        <v>1943</v>
      </c>
      <c r="G59" t="s">
        <v>1464</v>
      </c>
      <c r="H59" t="s">
        <v>197</v>
      </c>
      <c r="I59" t="s">
        <v>1944</v>
      </c>
      <c r="J59" t="s">
        <v>1945</v>
      </c>
      <c r="K59" t="s">
        <v>78</v>
      </c>
      <c r="L59" t="s">
        <v>1946</v>
      </c>
      <c r="M59" s="27">
        <v>45931.405289351853</v>
      </c>
      <c r="N59" s="27">
        <v>45933.467361111107</v>
      </c>
      <c r="O59" t="s">
        <v>1466</v>
      </c>
      <c r="P59" t="s">
        <v>1514</v>
      </c>
      <c r="Q59" t="s">
        <v>1478</v>
      </c>
      <c r="R59" t="s">
        <v>1515</v>
      </c>
      <c r="S59" t="s">
        <v>1470</v>
      </c>
      <c r="T59" t="s">
        <v>1470</v>
      </c>
      <c r="U59" t="s">
        <v>82</v>
      </c>
      <c r="V59" t="s">
        <v>1947</v>
      </c>
      <c r="W59" t="s">
        <v>84</v>
      </c>
      <c r="X59" t="s">
        <v>1948</v>
      </c>
      <c r="Y59" t="s">
        <v>11</v>
      </c>
      <c r="Z59" t="s">
        <v>86</v>
      </c>
      <c r="AA59" t="s">
        <v>1640</v>
      </c>
      <c r="AB59" s="28">
        <v>1</v>
      </c>
      <c r="AC59" t="s">
        <v>88</v>
      </c>
      <c r="AD59" s="40">
        <v>144968</v>
      </c>
      <c r="AE59" s="40">
        <v>144968</v>
      </c>
    </row>
    <row r="60" spans="1:31">
      <c r="A60" t="s">
        <v>191</v>
      </c>
      <c r="B60" t="s">
        <v>192</v>
      </c>
      <c r="C60" t="s">
        <v>193</v>
      </c>
      <c r="D60" t="s">
        <v>194</v>
      </c>
      <c r="E60" t="s">
        <v>1949</v>
      </c>
      <c r="F60" t="s">
        <v>1950</v>
      </c>
      <c r="G60" t="s">
        <v>1464</v>
      </c>
      <c r="H60" t="s">
        <v>197</v>
      </c>
      <c r="I60" t="s">
        <v>191</v>
      </c>
      <c r="J60" t="s">
        <v>1951</v>
      </c>
      <c r="K60" t="s">
        <v>78</v>
      </c>
      <c r="L60" t="s">
        <v>1952</v>
      </c>
      <c r="M60" s="27">
        <v>45931.430983796286</v>
      </c>
      <c r="N60" s="27">
        <v>45931.953472222223</v>
      </c>
      <c r="O60" t="s">
        <v>1466</v>
      </c>
      <c r="P60" t="s">
        <v>1514</v>
      </c>
      <c r="Q60" t="s">
        <v>1580</v>
      </c>
      <c r="R60" t="s">
        <v>1953</v>
      </c>
      <c r="S60" t="s">
        <v>80</v>
      </c>
      <c r="T60" t="s">
        <v>187</v>
      </c>
      <c r="U60" t="s">
        <v>82</v>
      </c>
      <c r="V60" t="s">
        <v>1954</v>
      </c>
      <c r="W60" t="s">
        <v>84</v>
      </c>
      <c r="X60" t="s">
        <v>1955</v>
      </c>
      <c r="Y60" t="s">
        <v>8</v>
      </c>
      <c r="Z60" t="s">
        <v>86</v>
      </c>
      <c r="AA60" t="s">
        <v>1956</v>
      </c>
      <c r="AB60" s="28">
        <v>1</v>
      </c>
      <c r="AC60" t="s">
        <v>88</v>
      </c>
      <c r="AD60" s="40">
        <v>65960</v>
      </c>
      <c r="AE60" s="40">
        <v>65960</v>
      </c>
    </row>
    <row r="61" spans="1:31">
      <c r="A61" t="s">
        <v>150</v>
      </c>
      <c r="B61" t="s">
        <v>151</v>
      </c>
      <c r="C61" t="s">
        <v>152</v>
      </c>
      <c r="D61" t="s">
        <v>1957</v>
      </c>
      <c r="E61" t="s">
        <v>1958</v>
      </c>
      <c r="F61" t="s">
        <v>1959</v>
      </c>
      <c r="G61" t="s">
        <v>1464</v>
      </c>
      <c r="H61" t="s">
        <v>156</v>
      </c>
      <c r="I61" t="s">
        <v>1960</v>
      </c>
      <c r="J61" t="s">
        <v>1961</v>
      </c>
      <c r="K61" t="s">
        <v>78</v>
      </c>
      <c r="L61" t="s">
        <v>1962</v>
      </c>
      <c r="M61" s="27">
        <v>45931.43650462963</v>
      </c>
      <c r="N61" s="27">
        <v>45933.49722222222</v>
      </c>
      <c r="O61" t="s">
        <v>1466</v>
      </c>
      <c r="P61" t="s">
        <v>1467</v>
      </c>
      <c r="Q61" t="s">
        <v>1580</v>
      </c>
      <c r="R61" t="s">
        <v>1469</v>
      </c>
      <c r="S61" t="s">
        <v>1479</v>
      </c>
      <c r="T61" t="s">
        <v>1470</v>
      </c>
      <c r="U61" t="s">
        <v>82</v>
      </c>
      <c r="V61" t="s">
        <v>1963</v>
      </c>
      <c r="W61" t="s">
        <v>84</v>
      </c>
      <c r="X61" t="s">
        <v>1964</v>
      </c>
      <c r="Y61" t="s">
        <v>13</v>
      </c>
      <c r="Z61" t="s">
        <v>86</v>
      </c>
      <c r="AA61" t="s">
        <v>162</v>
      </c>
      <c r="AB61" s="28">
        <v>1</v>
      </c>
      <c r="AC61" t="s">
        <v>88</v>
      </c>
      <c r="AD61" s="40">
        <v>275729</v>
      </c>
      <c r="AE61" s="40">
        <v>275729</v>
      </c>
    </row>
    <row r="62" spans="1:31">
      <c r="A62" t="s">
        <v>442</v>
      </c>
      <c r="B62" t="s">
        <v>113</v>
      </c>
      <c r="C62" t="s">
        <v>114</v>
      </c>
      <c r="D62" t="s">
        <v>1965</v>
      </c>
      <c r="E62" t="s">
        <v>1966</v>
      </c>
      <c r="F62" t="s">
        <v>1967</v>
      </c>
      <c r="G62" t="s">
        <v>1464</v>
      </c>
      <c r="H62" t="s">
        <v>446</v>
      </c>
      <c r="I62" t="s">
        <v>1968</v>
      </c>
      <c r="J62" t="s">
        <v>1969</v>
      </c>
      <c r="K62" t="s">
        <v>78</v>
      </c>
      <c r="L62" t="s">
        <v>1970</v>
      </c>
      <c r="M62" s="27">
        <v>45931.44840277778</v>
      </c>
      <c r="N62" s="27">
        <v>45932.420138888891</v>
      </c>
      <c r="O62" t="s">
        <v>1466</v>
      </c>
      <c r="P62" t="s">
        <v>1467</v>
      </c>
      <c r="Q62" t="s">
        <v>1749</v>
      </c>
      <c r="R62" t="s">
        <v>1971</v>
      </c>
      <c r="S62" t="s">
        <v>1470</v>
      </c>
      <c r="T62" t="s">
        <v>1470</v>
      </c>
      <c r="U62" t="s">
        <v>82</v>
      </c>
      <c r="V62" t="s">
        <v>1972</v>
      </c>
      <c r="W62" t="s">
        <v>84</v>
      </c>
      <c r="X62" t="s">
        <v>1973</v>
      </c>
      <c r="Y62" t="s">
        <v>8</v>
      </c>
      <c r="Z62" t="s">
        <v>86</v>
      </c>
      <c r="AA62" t="s">
        <v>1974</v>
      </c>
      <c r="AB62" s="28">
        <v>1</v>
      </c>
      <c r="AC62" t="s">
        <v>88</v>
      </c>
      <c r="AD62" s="40">
        <v>65960</v>
      </c>
      <c r="AE62" s="40">
        <v>65960</v>
      </c>
    </row>
    <row r="63" spans="1:31">
      <c r="A63" t="s">
        <v>191</v>
      </c>
      <c r="B63" t="s">
        <v>192</v>
      </c>
      <c r="C63" t="s">
        <v>193</v>
      </c>
      <c r="D63" t="s">
        <v>1201</v>
      </c>
      <c r="E63" t="s">
        <v>1975</v>
      </c>
      <c r="F63" t="s">
        <v>1976</v>
      </c>
      <c r="G63" t="s">
        <v>1464</v>
      </c>
      <c r="H63" t="s">
        <v>197</v>
      </c>
      <c r="I63" t="s">
        <v>1204</v>
      </c>
      <c r="J63" t="s">
        <v>1977</v>
      </c>
      <c r="K63" t="s">
        <v>78</v>
      </c>
      <c r="L63" t="s">
        <v>1978</v>
      </c>
      <c r="M63" s="27">
        <v>45931.455682870372</v>
      </c>
      <c r="N63" s="27">
        <v>45931.957638888889</v>
      </c>
      <c r="O63" t="s">
        <v>1466</v>
      </c>
      <c r="P63" t="s">
        <v>1514</v>
      </c>
      <c r="Q63" t="s">
        <v>1580</v>
      </c>
      <c r="R63" t="s">
        <v>1953</v>
      </c>
      <c r="S63" t="s">
        <v>1479</v>
      </c>
      <c r="T63" t="s">
        <v>1470</v>
      </c>
      <c r="U63" t="s">
        <v>82</v>
      </c>
      <c r="V63" t="s">
        <v>1979</v>
      </c>
      <c r="W63" t="s">
        <v>84</v>
      </c>
      <c r="X63" t="s">
        <v>1980</v>
      </c>
      <c r="Y63" t="s">
        <v>8</v>
      </c>
      <c r="Z63" t="s">
        <v>86</v>
      </c>
      <c r="AA63" t="s">
        <v>1981</v>
      </c>
      <c r="AB63" s="28">
        <v>1</v>
      </c>
      <c r="AC63" t="s">
        <v>88</v>
      </c>
      <c r="AD63" s="40">
        <v>65960</v>
      </c>
      <c r="AE63" s="40">
        <v>65960</v>
      </c>
    </row>
    <row r="64" spans="1:31">
      <c r="A64" t="s">
        <v>288</v>
      </c>
      <c r="B64" t="s">
        <v>113</v>
      </c>
      <c r="C64" t="s">
        <v>114</v>
      </c>
      <c r="D64" t="s">
        <v>1702</v>
      </c>
      <c r="E64" t="s">
        <v>1982</v>
      </c>
      <c r="F64" t="s">
        <v>1983</v>
      </c>
      <c r="G64" t="s">
        <v>1464</v>
      </c>
      <c r="H64" t="s">
        <v>197</v>
      </c>
      <c r="I64" t="s">
        <v>1705</v>
      </c>
      <c r="J64" t="s">
        <v>1984</v>
      </c>
      <c r="K64" t="s">
        <v>78</v>
      </c>
      <c r="L64" t="s">
        <v>1985</v>
      </c>
      <c r="M64" s="27">
        <v>45931.446712962963</v>
      </c>
      <c r="N64" s="27">
        <v>45933.470138888893</v>
      </c>
      <c r="O64" t="s">
        <v>1466</v>
      </c>
      <c r="P64" t="s">
        <v>1467</v>
      </c>
      <c r="Q64" t="s">
        <v>1552</v>
      </c>
      <c r="R64" t="s">
        <v>1469</v>
      </c>
      <c r="S64" t="s">
        <v>1470</v>
      </c>
      <c r="T64" t="s">
        <v>1470</v>
      </c>
      <c r="U64" t="s">
        <v>82</v>
      </c>
      <c r="V64" t="s">
        <v>1986</v>
      </c>
      <c r="W64" t="s">
        <v>84</v>
      </c>
      <c r="X64" t="s">
        <v>1987</v>
      </c>
      <c r="Y64" t="s">
        <v>15</v>
      </c>
      <c r="Z64" t="s">
        <v>86</v>
      </c>
      <c r="AA64" t="s">
        <v>1710</v>
      </c>
      <c r="AB64" s="28">
        <v>1</v>
      </c>
      <c r="AC64" t="s">
        <v>88</v>
      </c>
      <c r="AD64" s="40">
        <v>479589</v>
      </c>
      <c r="AE64" s="40">
        <v>479589</v>
      </c>
    </row>
    <row r="65" spans="1:31">
      <c r="A65" t="s">
        <v>459</v>
      </c>
      <c r="B65" t="s">
        <v>460</v>
      </c>
      <c r="C65" t="s">
        <v>461</v>
      </c>
      <c r="D65" t="s">
        <v>1988</v>
      </c>
      <c r="E65" t="s">
        <v>1989</v>
      </c>
      <c r="F65" t="s">
        <v>1990</v>
      </c>
      <c r="G65" t="s">
        <v>1464</v>
      </c>
      <c r="H65" t="s">
        <v>460</v>
      </c>
      <c r="I65" t="s">
        <v>1991</v>
      </c>
      <c r="J65" t="s">
        <v>1992</v>
      </c>
      <c r="K65" t="s">
        <v>78</v>
      </c>
      <c r="L65" t="s">
        <v>1993</v>
      </c>
      <c r="M65" s="27">
        <v>45931.459976851853</v>
      </c>
      <c r="N65" s="27">
        <v>45932.62777777778</v>
      </c>
      <c r="O65" t="s">
        <v>1466</v>
      </c>
      <c r="P65" t="s">
        <v>1467</v>
      </c>
      <c r="Q65" t="s">
        <v>1552</v>
      </c>
      <c r="R65" t="s">
        <v>1469</v>
      </c>
      <c r="S65" t="s">
        <v>1470</v>
      </c>
      <c r="T65" t="s">
        <v>1470</v>
      </c>
      <c r="U65" t="s">
        <v>82</v>
      </c>
      <c r="V65" t="s">
        <v>1994</v>
      </c>
      <c r="W65" t="s">
        <v>84</v>
      </c>
      <c r="X65" t="s">
        <v>1995</v>
      </c>
      <c r="Y65" t="s">
        <v>11</v>
      </c>
      <c r="Z65" t="s">
        <v>86</v>
      </c>
      <c r="AA65" t="s">
        <v>526</v>
      </c>
      <c r="AB65" s="28">
        <v>1</v>
      </c>
      <c r="AC65" t="s">
        <v>88</v>
      </c>
      <c r="AD65" s="40">
        <v>144968</v>
      </c>
      <c r="AE65" s="40">
        <v>144968</v>
      </c>
    </row>
    <row r="66" spans="1:31">
      <c r="A66" t="s">
        <v>277</v>
      </c>
      <c r="B66" t="s">
        <v>151</v>
      </c>
      <c r="C66" t="s">
        <v>152</v>
      </c>
      <c r="D66" t="s">
        <v>325</v>
      </c>
      <c r="E66" t="s">
        <v>1996</v>
      </c>
      <c r="F66" t="s">
        <v>1997</v>
      </c>
      <c r="G66" t="s">
        <v>1464</v>
      </c>
      <c r="H66" t="s">
        <v>328</v>
      </c>
      <c r="I66" t="s">
        <v>277</v>
      </c>
      <c r="J66" t="s">
        <v>1998</v>
      </c>
      <c r="K66" t="s">
        <v>78</v>
      </c>
      <c r="L66" t="s">
        <v>1999</v>
      </c>
      <c r="M66" s="27">
        <v>45931.458113425928</v>
      </c>
      <c r="N66" s="27">
        <v>45931.965277777781</v>
      </c>
      <c r="O66" t="s">
        <v>1466</v>
      </c>
      <c r="P66" t="s">
        <v>1467</v>
      </c>
      <c r="Q66" t="s">
        <v>1552</v>
      </c>
      <c r="R66" t="s">
        <v>2000</v>
      </c>
      <c r="S66" t="s">
        <v>80</v>
      </c>
      <c r="T66" t="s">
        <v>187</v>
      </c>
      <c r="U66" t="s">
        <v>82</v>
      </c>
      <c r="V66" t="s">
        <v>2001</v>
      </c>
      <c r="W66" t="s">
        <v>84</v>
      </c>
      <c r="X66" t="s">
        <v>2002</v>
      </c>
      <c r="Y66" t="s">
        <v>8</v>
      </c>
      <c r="Z66" t="s">
        <v>86</v>
      </c>
      <c r="AA66" t="s">
        <v>2003</v>
      </c>
      <c r="AB66" s="28">
        <v>1</v>
      </c>
      <c r="AC66" t="s">
        <v>88</v>
      </c>
      <c r="AD66" s="40">
        <v>65960</v>
      </c>
      <c r="AE66" s="40">
        <v>65960</v>
      </c>
    </row>
    <row r="67" spans="1:31">
      <c r="A67" t="s">
        <v>191</v>
      </c>
      <c r="B67" t="s">
        <v>192</v>
      </c>
      <c r="C67" t="s">
        <v>193</v>
      </c>
      <c r="D67" t="s">
        <v>2004</v>
      </c>
      <c r="E67" t="s">
        <v>2005</v>
      </c>
      <c r="F67" t="s">
        <v>2006</v>
      </c>
      <c r="G67" t="s">
        <v>1464</v>
      </c>
      <c r="H67" t="s">
        <v>903</v>
      </c>
      <c r="I67" t="s">
        <v>2007</v>
      </c>
      <c r="J67" t="s">
        <v>2008</v>
      </c>
      <c r="K67" t="s">
        <v>78</v>
      </c>
      <c r="L67" t="s">
        <v>2009</v>
      </c>
      <c r="M67" s="27">
        <v>45931.470752314817</v>
      </c>
      <c r="N67" s="27">
        <v>45940.432638888888</v>
      </c>
      <c r="O67" t="s">
        <v>1466</v>
      </c>
      <c r="P67" t="s">
        <v>1467</v>
      </c>
      <c r="Q67" t="s">
        <v>1562</v>
      </c>
      <c r="R67" t="s">
        <v>1562</v>
      </c>
      <c r="S67" t="s">
        <v>1479</v>
      </c>
      <c r="T67" t="s">
        <v>1479</v>
      </c>
      <c r="U67" t="s">
        <v>1664</v>
      </c>
      <c r="V67" t="s">
        <v>2010</v>
      </c>
      <c r="W67" t="s">
        <v>84</v>
      </c>
      <c r="X67" t="s">
        <v>2011</v>
      </c>
      <c r="Y67" t="s">
        <v>139</v>
      </c>
      <c r="Z67" t="s">
        <v>1482</v>
      </c>
      <c r="AA67" t="s">
        <v>2012</v>
      </c>
      <c r="AB67" s="28">
        <v>2</v>
      </c>
      <c r="AC67" t="s">
        <v>88</v>
      </c>
      <c r="AD67" s="40">
        <v>1976926</v>
      </c>
      <c r="AE67" s="40">
        <v>1976926</v>
      </c>
    </row>
    <row r="68" spans="1:31">
      <c r="A68" t="s">
        <v>191</v>
      </c>
      <c r="B68" t="s">
        <v>192</v>
      </c>
      <c r="C68" t="s">
        <v>193</v>
      </c>
      <c r="D68" t="s">
        <v>194</v>
      </c>
      <c r="E68" t="s">
        <v>2013</v>
      </c>
      <c r="F68" t="s">
        <v>2014</v>
      </c>
      <c r="G68" t="s">
        <v>1464</v>
      </c>
      <c r="H68" t="s">
        <v>197</v>
      </c>
      <c r="I68" t="s">
        <v>191</v>
      </c>
      <c r="J68" t="s">
        <v>2015</v>
      </c>
      <c r="K68" t="s">
        <v>78</v>
      </c>
      <c r="L68" t="s">
        <v>2016</v>
      </c>
      <c r="M68" s="27">
        <v>45931.467569444438</v>
      </c>
      <c r="N68" s="27">
        <v>45931.961805555547</v>
      </c>
      <c r="O68" t="s">
        <v>1466</v>
      </c>
      <c r="P68" t="s">
        <v>1467</v>
      </c>
      <c r="Q68" t="s">
        <v>1717</v>
      </c>
      <c r="R68" t="s">
        <v>1718</v>
      </c>
      <c r="S68" t="s">
        <v>80</v>
      </c>
      <c r="T68" t="s">
        <v>187</v>
      </c>
      <c r="U68" t="s">
        <v>82</v>
      </c>
      <c r="V68" t="s">
        <v>2017</v>
      </c>
      <c r="W68" t="s">
        <v>84</v>
      </c>
      <c r="X68" t="s">
        <v>2018</v>
      </c>
      <c r="Y68" t="s">
        <v>8</v>
      </c>
      <c r="Z68" t="s">
        <v>86</v>
      </c>
      <c r="AA68" t="s">
        <v>1455</v>
      </c>
      <c r="AB68" s="28">
        <v>1</v>
      </c>
      <c r="AC68" t="s">
        <v>88</v>
      </c>
      <c r="AD68" s="40">
        <v>65960</v>
      </c>
      <c r="AE68" s="40">
        <v>65960</v>
      </c>
    </row>
    <row r="69" spans="1:31">
      <c r="A69" t="s">
        <v>459</v>
      </c>
      <c r="B69" t="s">
        <v>460</v>
      </c>
      <c r="C69" t="s">
        <v>461</v>
      </c>
      <c r="D69" t="s">
        <v>2019</v>
      </c>
      <c r="E69" t="s">
        <v>2020</v>
      </c>
      <c r="F69" t="s">
        <v>2021</v>
      </c>
      <c r="G69" t="s">
        <v>1464</v>
      </c>
      <c r="H69" t="s">
        <v>460</v>
      </c>
      <c r="I69" t="s">
        <v>2022</v>
      </c>
      <c r="J69" t="s">
        <v>2023</v>
      </c>
      <c r="K69" t="s">
        <v>78</v>
      </c>
      <c r="L69" t="s">
        <v>2024</v>
      </c>
      <c r="M69" s="27">
        <v>45931.468344907407</v>
      </c>
      <c r="N69" s="27">
        <v>45932.625</v>
      </c>
      <c r="O69" t="s">
        <v>1466</v>
      </c>
      <c r="P69" t="s">
        <v>1467</v>
      </c>
      <c r="Q69" t="s">
        <v>1580</v>
      </c>
      <c r="R69" t="s">
        <v>1469</v>
      </c>
      <c r="S69" t="s">
        <v>1470</v>
      </c>
      <c r="T69" t="s">
        <v>1470</v>
      </c>
      <c r="U69" t="s">
        <v>82</v>
      </c>
      <c r="V69" t="s">
        <v>2025</v>
      </c>
      <c r="W69" t="s">
        <v>84</v>
      </c>
      <c r="X69" t="s">
        <v>2026</v>
      </c>
      <c r="Y69" t="s">
        <v>11</v>
      </c>
      <c r="Z69" t="s">
        <v>86</v>
      </c>
      <c r="AA69" t="s">
        <v>526</v>
      </c>
      <c r="AB69" s="28">
        <v>1</v>
      </c>
      <c r="AC69" t="s">
        <v>88</v>
      </c>
      <c r="AD69" s="40">
        <v>144968</v>
      </c>
      <c r="AE69" s="40">
        <v>144968</v>
      </c>
    </row>
    <row r="70" spans="1:31">
      <c r="A70" t="s">
        <v>191</v>
      </c>
      <c r="B70" t="s">
        <v>192</v>
      </c>
      <c r="C70" t="s">
        <v>193</v>
      </c>
      <c r="D70" t="s">
        <v>2004</v>
      </c>
      <c r="E70" t="s">
        <v>2027</v>
      </c>
      <c r="F70" t="s">
        <v>2028</v>
      </c>
      <c r="G70" t="s">
        <v>1464</v>
      </c>
      <c r="H70" t="s">
        <v>903</v>
      </c>
      <c r="I70" t="s">
        <v>2007</v>
      </c>
      <c r="J70" t="s">
        <v>2029</v>
      </c>
      <c r="K70" t="s">
        <v>78</v>
      </c>
      <c r="L70" t="s">
        <v>2030</v>
      </c>
      <c r="M70" s="27">
        <v>45931.472372685188</v>
      </c>
      <c r="N70" s="27">
        <v>45934.432638888888</v>
      </c>
      <c r="O70" t="s">
        <v>1466</v>
      </c>
      <c r="P70" t="s">
        <v>1467</v>
      </c>
      <c r="Q70" t="s">
        <v>1496</v>
      </c>
      <c r="R70" t="s">
        <v>1507</v>
      </c>
      <c r="S70" t="s">
        <v>1470</v>
      </c>
      <c r="T70" t="s">
        <v>1470</v>
      </c>
      <c r="U70" t="s">
        <v>82</v>
      </c>
      <c r="V70" t="s">
        <v>2031</v>
      </c>
      <c r="W70" t="s">
        <v>84</v>
      </c>
      <c r="X70" t="s">
        <v>2032</v>
      </c>
      <c r="Y70" t="s">
        <v>139</v>
      </c>
      <c r="Z70" t="s">
        <v>1482</v>
      </c>
      <c r="AA70" t="s">
        <v>2012</v>
      </c>
      <c r="AB70" s="28">
        <v>1</v>
      </c>
      <c r="AC70" t="s">
        <v>88</v>
      </c>
      <c r="AD70" s="40">
        <v>988463</v>
      </c>
      <c r="AE70" s="40">
        <v>988463</v>
      </c>
    </row>
    <row r="71" spans="1:31">
      <c r="A71" t="s">
        <v>343</v>
      </c>
      <c r="B71" t="s">
        <v>68</v>
      </c>
      <c r="C71" t="s">
        <v>69</v>
      </c>
      <c r="D71" t="s">
        <v>503</v>
      </c>
      <c r="E71" t="s">
        <v>2033</v>
      </c>
      <c r="F71" t="s">
        <v>2034</v>
      </c>
      <c r="G71" t="s">
        <v>1464</v>
      </c>
      <c r="H71" t="s">
        <v>347</v>
      </c>
      <c r="I71" t="s">
        <v>506</v>
      </c>
      <c r="J71" t="s">
        <v>2035</v>
      </c>
      <c r="K71" t="s">
        <v>78</v>
      </c>
      <c r="L71" t="s">
        <v>2036</v>
      </c>
      <c r="M71" s="27">
        <v>45931.476006944453</v>
      </c>
      <c r="N71" s="27">
        <v>45932.606249999997</v>
      </c>
      <c r="O71" t="s">
        <v>1466</v>
      </c>
      <c r="P71" t="s">
        <v>1467</v>
      </c>
      <c r="Q71" t="s">
        <v>1496</v>
      </c>
      <c r="R71" t="s">
        <v>2037</v>
      </c>
      <c r="S71" t="s">
        <v>80</v>
      </c>
      <c r="T71" t="s">
        <v>81</v>
      </c>
      <c r="U71" t="s">
        <v>82</v>
      </c>
      <c r="V71" t="s">
        <v>2038</v>
      </c>
      <c r="W71" t="s">
        <v>84</v>
      </c>
      <c r="X71" t="s">
        <v>2039</v>
      </c>
      <c r="Y71" t="s">
        <v>11</v>
      </c>
      <c r="Z71" t="s">
        <v>86</v>
      </c>
      <c r="AA71" t="s">
        <v>359</v>
      </c>
      <c r="AB71" s="28">
        <v>1</v>
      </c>
      <c r="AC71" t="s">
        <v>88</v>
      </c>
      <c r="AD71" s="40">
        <v>144968</v>
      </c>
      <c r="AE71" s="40">
        <v>144968</v>
      </c>
    </row>
    <row r="72" spans="1:31">
      <c r="A72" t="s">
        <v>1377</v>
      </c>
      <c r="B72" t="s">
        <v>68</v>
      </c>
      <c r="C72" t="s">
        <v>266</v>
      </c>
      <c r="D72" t="s">
        <v>2040</v>
      </c>
      <c r="E72" t="s">
        <v>2041</v>
      </c>
      <c r="F72" t="s">
        <v>2042</v>
      </c>
      <c r="G72" t="s">
        <v>1464</v>
      </c>
      <c r="H72" t="s">
        <v>2043</v>
      </c>
      <c r="I72" t="s">
        <v>2044</v>
      </c>
      <c r="J72" t="s">
        <v>2045</v>
      </c>
      <c r="K72" t="s">
        <v>78</v>
      </c>
      <c r="L72" t="s">
        <v>2046</v>
      </c>
      <c r="M72" s="27">
        <v>45931.487453703703</v>
      </c>
      <c r="N72" s="27">
        <v>45932.584722222222</v>
      </c>
      <c r="O72" t="s">
        <v>1466</v>
      </c>
      <c r="P72" t="s">
        <v>1467</v>
      </c>
      <c r="Q72" t="s">
        <v>1580</v>
      </c>
      <c r="R72" t="s">
        <v>1469</v>
      </c>
      <c r="S72" t="s">
        <v>1470</v>
      </c>
      <c r="T72" t="s">
        <v>1470</v>
      </c>
      <c r="U72" t="s">
        <v>82</v>
      </c>
      <c r="V72" t="s">
        <v>2047</v>
      </c>
      <c r="W72" t="s">
        <v>84</v>
      </c>
      <c r="X72" t="s">
        <v>2048</v>
      </c>
      <c r="Y72" t="s">
        <v>11</v>
      </c>
      <c r="Z72" t="s">
        <v>86</v>
      </c>
      <c r="AA72" t="s">
        <v>2049</v>
      </c>
      <c r="AB72" s="28">
        <v>1</v>
      </c>
      <c r="AC72" t="s">
        <v>88</v>
      </c>
      <c r="AD72" s="40">
        <v>144968</v>
      </c>
      <c r="AE72" s="40">
        <v>144968</v>
      </c>
    </row>
    <row r="73" spans="1:31">
      <c r="A73" t="s">
        <v>459</v>
      </c>
      <c r="B73" t="s">
        <v>460</v>
      </c>
      <c r="C73" t="s">
        <v>461</v>
      </c>
      <c r="D73" t="s">
        <v>512</v>
      </c>
      <c r="E73" t="s">
        <v>2050</v>
      </c>
      <c r="F73" t="s">
        <v>2051</v>
      </c>
      <c r="G73" t="s">
        <v>1464</v>
      </c>
      <c r="H73" t="s">
        <v>460</v>
      </c>
      <c r="I73" t="s">
        <v>459</v>
      </c>
      <c r="J73" t="s">
        <v>2052</v>
      </c>
      <c r="K73" t="s">
        <v>78</v>
      </c>
      <c r="L73" t="s">
        <v>2053</v>
      </c>
      <c r="M73" s="27">
        <v>45931.489733796298</v>
      </c>
      <c r="N73" s="27">
        <v>45931.605555555558</v>
      </c>
      <c r="O73" t="s">
        <v>1466</v>
      </c>
      <c r="P73" t="s">
        <v>1514</v>
      </c>
      <c r="Q73" t="s">
        <v>1541</v>
      </c>
      <c r="R73" t="s">
        <v>1827</v>
      </c>
      <c r="S73" t="s">
        <v>1470</v>
      </c>
      <c r="T73" t="s">
        <v>1470</v>
      </c>
      <c r="U73" t="s">
        <v>82</v>
      </c>
      <c r="V73" t="s">
        <v>2054</v>
      </c>
      <c r="W73" t="s">
        <v>84</v>
      </c>
      <c r="X73" t="s">
        <v>2055</v>
      </c>
      <c r="Y73" t="s">
        <v>8</v>
      </c>
      <c r="Z73" t="s">
        <v>86</v>
      </c>
      <c r="AA73" t="s">
        <v>526</v>
      </c>
      <c r="AB73" s="28">
        <v>1</v>
      </c>
      <c r="AC73" t="s">
        <v>88</v>
      </c>
      <c r="AD73" s="40">
        <v>65960</v>
      </c>
      <c r="AE73" s="40">
        <v>65960</v>
      </c>
    </row>
    <row r="74" spans="1:31">
      <c r="A74" t="s">
        <v>191</v>
      </c>
      <c r="B74" t="s">
        <v>192</v>
      </c>
      <c r="C74" t="s">
        <v>193</v>
      </c>
      <c r="D74" t="s">
        <v>2056</v>
      </c>
      <c r="E74" t="s">
        <v>2057</v>
      </c>
      <c r="F74" t="s">
        <v>2058</v>
      </c>
      <c r="G74" t="s">
        <v>1464</v>
      </c>
      <c r="H74" t="s">
        <v>197</v>
      </c>
      <c r="I74" t="s">
        <v>2059</v>
      </c>
      <c r="J74" t="s">
        <v>2060</v>
      </c>
      <c r="K74" t="s">
        <v>78</v>
      </c>
      <c r="L74" t="s">
        <v>2061</v>
      </c>
      <c r="M74" s="27">
        <v>45931.511874999997</v>
      </c>
      <c r="N74" s="27">
        <v>45932.580555555563</v>
      </c>
      <c r="O74" t="s">
        <v>1466</v>
      </c>
      <c r="P74" t="s">
        <v>1467</v>
      </c>
      <c r="Q74" t="s">
        <v>1580</v>
      </c>
      <c r="R74" t="s">
        <v>1581</v>
      </c>
      <c r="S74" t="s">
        <v>80</v>
      </c>
      <c r="T74" t="s">
        <v>187</v>
      </c>
      <c r="U74" t="s">
        <v>82</v>
      </c>
      <c r="V74" t="s">
        <v>2062</v>
      </c>
      <c r="W74" t="s">
        <v>84</v>
      </c>
      <c r="X74" t="s">
        <v>2063</v>
      </c>
      <c r="Y74" t="s">
        <v>11</v>
      </c>
      <c r="Z74" t="s">
        <v>86</v>
      </c>
      <c r="AA74" t="s">
        <v>1981</v>
      </c>
      <c r="AB74" s="28">
        <v>1</v>
      </c>
      <c r="AC74" t="s">
        <v>88</v>
      </c>
      <c r="AD74" s="40">
        <v>144968</v>
      </c>
      <c r="AE74" s="40">
        <v>144968</v>
      </c>
    </row>
    <row r="75" spans="1:31">
      <c r="A75" t="s">
        <v>112</v>
      </c>
      <c r="B75" t="s">
        <v>113</v>
      </c>
      <c r="C75" t="s">
        <v>114</v>
      </c>
      <c r="D75" t="s">
        <v>1598</v>
      </c>
      <c r="E75" t="s">
        <v>2064</v>
      </c>
      <c r="F75" t="s">
        <v>2065</v>
      </c>
      <c r="G75" t="s">
        <v>1464</v>
      </c>
      <c r="H75" t="s">
        <v>116</v>
      </c>
      <c r="I75" t="s">
        <v>1601</v>
      </c>
      <c r="J75" t="s">
        <v>2066</v>
      </c>
      <c r="K75" t="s">
        <v>78</v>
      </c>
      <c r="L75" t="s">
        <v>2067</v>
      </c>
      <c r="M75" s="27">
        <v>45931.531643518523</v>
      </c>
      <c r="N75" s="27">
        <v>45933.525694444441</v>
      </c>
      <c r="O75" t="s">
        <v>1466</v>
      </c>
      <c r="P75" t="s">
        <v>1467</v>
      </c>
      <c r="Q75" t="s">
        <v>1621</v>
      </c>
      <c r="R75" t="s">
        <v>1469</v>
      </c>
      <c r="S75" t="s">
        <v>1470</v>
      </c>
      <c r="T75" t="s">
        <v>1470</v>
      </c>
      <c r="U75" t="s">
        <v>82</v>
      </c>
      <c r="V75" t="s">
        <v>2068</v>
      </c>
      <c r="W75" t="s">
        <v>84</v>
      </c>
      <c r="X75" t="s">
        <v>2069</v>
      </c>
      <c r="Y75" t="s">
        <v>11</v>
      </c>
      <c r="Z75" t="s">
        <v>86</v>
      </c>
      <c r="AA75" t="s">
        <v>117</v>
      </c>
      <c r="AB75" s="28">
        <v>1</v>
      </c>
      <c r="AC75" t="s">
        <v>88</v>
      </c>
      <c r="AD75" s="40">
        <v>144968</v>
      </c>
      <c r="AE75" s="40">
        <v>144968</v>
      </c>
    </row>
    <row r="76" spans="1:31">
      <c r="A76" t="s">
        <v>150</v>
      </c>
      <c r="B76" t="s">
        <v>151</v>
      </c>
      <c r="C76" t="s">
        <v>152</v>
      </c>
      <c r="D76" t="s">
        <v>2070</v>
      </c>
      <c r="E76" t="s">
        <v>2071</v>
      </c>
      <c r="F76" t="s">
        <v>2072</v>
      </c>
      <c r="G76" t="s">
        <v>1464</v>
      </c>
      <c r="H76" t="s">
        <v>156</v>
      </c>
      <c r="I76" t="s">
        <v>2073</v>
      </c>
      <c r="J76" t="s">
        <v>2074</v>
      </c>
      <c r="K76" t="s">
        <v>78</v>
      </c>
      <c r="L76" t="s">
        <v>2075</v>
      </c>
      <c r="M76" s="27">
        <v>45931.539236111108</v>
      </c>
      <c r="N76" s="27">
        <v>45933.544444444437</v>
      </c>
      <c r="O76" t="s">
        <v>1466</v>
      </c>
      <c r="P76" t="s">
        <v>1467</v>
      </c>
      <c r="Q76" t="s">
        <v>1562</v>
      </c>
      <c r="R76" t="s">
        <v>1562</v>
      </c>
      <c r="S76" t="s">
        <v>1470</v>
      </c>
      <c r="T76" t="s">
        <v>1470</v>
      </c>
      <c r="U76" t="s">
        <v>82</v>
      </c>
      <c r="V76" t="s">
        <v>2076</v>
      </c>
      <c r="W76" t="s">
        <v>84</v>
      </c>
      <c r="X76" t="s">
        <v>2077</v>
      </c>
      <c r="Y76" t="s">
        <v>15</v>
      </c>
      <c r="Z76" t="s">
        <v>86</v>
      </c>
      <c r="AA76" t="s">
        <v>2078</v>
      </c>
      <c r="AB76" s="28">
        <v>1</v>
      </c>
      <c r="AC76" t="s">
        <v>88</v>
      </c>
      <c r="AD76" s="40">
        <v>479589</v>
      </c>
      <c r="AE76" s="40">
        <v>479589</v>
      </c>
    </row>
    <row r="77" spans="1:31">
      <c r="A77" t="s">
        <v>459</v>
      </c>
      <c r="B77" t="s">
        <v>460</v>
      </c>
      <c r="C77" t="s">
        <v>461</v>
      </c>
      <c r="D77" t="s">
        <v>512</v>
      </c>
      <c r="E77" t="s">
        <v>2079</v>
      </c>
      <c r="F77" t="s">
        <v>2080</v>
      </c>
      <c r="G77" t="s">
        <v>1464</v>
      </c>
      <c r="H77" t="s">
        <v>460</v>
      </c>
      <c r="I77" t="s">
        <v>459</v>
      </c>
      <c r="J77" t="s">
        <v>2081</v>
      </c>
      <c r="K77" t="s">
        <v>78</v>
      </c>
      <c r="L77" t="s">
        <v>2082</v>
      </c>
      <c r="M77" s="27">
        <v>45931.543599537043</v>
      </c>
      <c r="N77" s="27">
        <v>45931.967361111107</v>
      </c>
      <c r="O77" t="s">
        <v>1466</v>
      </c>
      <c r="P77" t="s">
        <v>1467</v>
      </c>
      <c r="Q77" t="s">
        <v>1552</v>
      </c>
      <c r="R77" t="s">
        <v>1469</v>
      </c>
      <c r="S77" t="s">
        <v>1470</v>
      </c>
      <c r="T77" t="s">
        <v>1470</v>
      </c>
      <c r="U77" t="s">
        <v>82</v>
      </c>
      <c r="V77" t="s">
        <v>2083</v>
      </c>
      <c r="W77" t="s">
        <v>84</v>
      </c>
      <c r="X77" t="s">
        <v>2084</v>
      </c>
      <c r="Y77" t="s">
        <v>8</v>
      </c>
      <c r="Z77" t="s">
        <v>86</v>
      </c>
      <c r="AA77" t="s">
        <v>519</v>
      </c>
      <c r="AB77" s="28">
        <v>1</v>
      </c>
      <c r="AC77" t="s">
        <v>88</v>
      </c>
      <c r="AD77" s="40">
        <v>65960</v>
      </c>
      <c r="AE77" s="40">
        <v>65960</v>
      </c>
    </row>
    <row r="78" spans="1:31">
      <c r="A78" t="s">
        <v>191</v>
      </c>
      <c r="B78" t="s">
        <v>192</v>
      </c>
      <c r="C78" t="s">
        <v>193</v>
      </c>
      <c r="D78" t="s">
        <v>2085</v>
      </c>
      <c r="E78" t="s">
        <v>2086</v>
      </c>
      <c r="F78" t="s">
        <v>2087</v>
      </c>
      <c r="G78" t="s">
        <v>1464</v>
      </c>
      <c r="H78" t="s">
        <v>197</v>
      </c>
      <c r="I78" t="s">
        <v>2088</v>
      </c>
      <c r="J78" t="s">
        <v>2089</v>
      </c>
      <c r="K78" t="s">
        <v>78</v>
      </c>
      <c r="L78" t="s">
        <v>2090</v>
      </c>
      <c r="M78" s="27">
        <v>45931.558333333327</v>
      </c>
      <c r="N78" s="27">
        <v>45932.477083333331</v>
      </c>
      <c r="O78" t="s">
        <v>1466</v>
      </c>
      <c r="P78" t="s">
        <v>1467</v>
      </c>
      <c r="Q78" t="s">
        <v>1496</v>
      </c>
      <c r="R78" t="s">
        <v>1497</v>
      </c>
      <c r="S78" t="s">
        <v>80</v>
      </c>
      <c r="T78" t="s">
        <v>187</v>
      </c>
      <c r="U78" t="s">
        <v>82</v>
      </c>
      <c r="V78" t="s">
        <v>2091</v>
      </c>
      <c r="W78" t="s">
        <v>84</v>
      </c>
      <c r="X78" t="s">
        <v>2092</v>
      </c>
      <c r="Y78" t="s">
        <v>8</v>
      </c>
      <c r="Z78" t="s">
        <v>86</v>
      </c>
      <c r="AA78" t="s">
        <v>2093</v>
      </c>
      <c r="AB78" s="28">
        <v>1</v>
      </c>
      <c r="AC78" t="s">
        <v>88</v>
      </c>
      <c r="AD78" s="40">
        <v>65960</v>
      </c>
      <c r="AE78" s="40">
        <v>65960</v>
      </c>
    </row>
    <row r="79" spans="1:31">
      <c r="A79" t="s">
        <v>277</v>
      </c>
      <c r="B79" t="s">
        <v>151</v>
      </c>
      <c r="C79" t="s">
        <v>152</v>
      </c>
      <c r="D79" t="s">
        <v>1847</v>
      </c>
      <c r="E79" t="s">
        <v>2094</v>
      </c>
      <c r="F79" t="s">
        <v>2095</v>
      </c>
      <c r="G79" t="s">
        <v>1464</v>
      </c>
      <c r="H79" t="s">
        <v>328</v>
      </c>
      <c r="I79" t="s">
        <v>1850</v>
      </c>
      <c r="J79" t="s">
        <v>2096</v>
      </c>
      <c r="K79" t="s">
        <v>78</v>
      </c>
      <c r="L79" t="s">
        <v>2097</v>
      </c>
      <c r="M79" s="27">
        <v>45931.617442129631</v>
      </c>
      <c r="N79" s="27">
        <v>45933.652083333327</v>
      </c>
      <c r="O79" t="s">
        <v>1466</v>
      </c>
      <c r="P79" t="s">
        <v>1467</v>
      </c>
      <c r="Q79" t="s">
        <v>1552</v>
      </c>
      <c r="R79" t="s">
        <v>2000</v>
      </c>
      <c r="S79" t="s">
        <v>1470</v>
      </c>
      <c r="T79" t="s">
        <v>1470</v>
      </c>
      <c r="U79" t="s">
        <v>82</v>
      </c>
      <c r="V79" t="s">
        <v>2098</v>
      </c>
      <c r="W79" t="s">
        <v>84</v>
      </c>
      <c r="X79" t="s">
        <v>2099</v>
      </c>
      <c r="Y79" t="s">
        <v>13</v>
      </c>
      <c r="Z79" t="s">
        <v>86</v>
      </c>
      <c r="AA79" t="s">
        <v>2003</v>
      </c>
      <c r="AB79" s="28">
        <v>1</v>
      </c>
      <c r="AC79" t="s">
        <v>88</v>
      </c>
      <c r="AD79" s="40">
        <v>275729</v>
      </c>
      <c r="AE79" s="40">
        <v>275729</v>
      </c>
    </row>
    <row r="80" spans="1:31">
      <c r="A80" t="s">
        <v>265</v>
      </c>
      <c r="B80" t="s">
        <v>68</v>
      </c>
      <c r="C80" t="s">
        <v>266</v>
      </c>
      <c r="D80" t="s">
        <v>2100</v>
      </c>
      <c r="E80" t="s">
        <v>2101</v>
      </c>
      <c r="F80" t="s">
        <v>2102</v>
      </c>
      <c r="G80" t="s">
        <v>1464</v>
      </c>
      <c r="H80" t="s">
        <v>270</v>
      </c>
      <c r="I80" t="s">
        <v>2103</v>
      </c>
      <c r="J80" t="s">
        <v>2104</v>
      </c>
      <c r="K80" t="s">
        <v>78</v>
      </c>
      <c r="L80" t="s">
        <v>2105</v>
      </c>
      <c r="M80" s="27">
        <v>45931.631944444453</v>
      </c>
      <c r="N80" s="27">
        <v>45938.479861111111</v>
      </c>
      <c r="O80" t="s">
        <v>1466</v>
      </c>
      <c r="P80" t="s">
        <v>1467</v>
      </c>
      <c r="Q80" t="s">
        <v>1552</v>
      </c>
      <c r="R80" t="s">
        <v>1469</v>
      </c>
      <c r="S80" t="s">
        <v>80</v>
      </c>
      <c r="T80" t="s">
        <v>81</v>
      </c>
      <c r="U80" t="s">
        <v>82</v>
      </c>
      <c r="V80" t="s">
        <v>2106</v>
      </c>
      <c r="W80" t="s">
        <v>84</v>
      </c>
      <c r="X80" t="s">
        <v>2107</v>
      </c>
      <c r="Y80" t="s">
        <v>15</v>
      </c>
      <c r="Z80" t="s">
        <v>86</v>
      </c>
      <c r="AA80" t="s">
        <v>2108</v>
      </c>
      <c r="AB80" s="28">
        <v>1</v>
      </c>
      <c r="AC80" t="s">
        <v>88</v>
      </c>
      <c r="AD80" s="40">
        <v>479589</v>
      </c>
      <c r="AE80" s="40">
        <v>479589</v>
      </c>
    </row>
    <row r="81" spans="1:31">
      <c r="A81" t="s">
        <v>343</v>
      </c>
      <c r="B81" t="s">
        <v>68</v>
      </c>
      <c r="C81" t="s">
        <v>69</v>
      </c>
      <c r="D81" t="s">
        <v>795</v>
      </c>
      <c r="E81" t="s">
        <v>2109</v>
      </c>
      <c r="F81" t="s">
        <v>2110</v>
      </c>
      <c r="G81" t="s">
        <v>1464</v>
      </c>
      <c r="H81" t="s">
        <v>798</v>
      </c>
      <c r="I81" t="s">
        <v>799</v>
      </c>
      <c r="J81" t="s">
        <v>2111</v>
      </c>
      <c r="K81" t="s">
        <v>78</v>
      </c>
      <c r="L81" t="s">
        <v>2112</v>
      </c>
      <c r="M81" s="27">
        <v>45931.639039351852</v>
      </c>
      <c r="N81" s="27">
        <v>45932.675694444442</v>
      </c>
      <c r="O81" t="s">
        <v>1466</v>
      </c>
      <c r="P81" t="s">
        <v>1467</v>
      </c>
      <c r="Q81" t="s">
        <v>1552</v>
      </c>
      <c r="R81" t="s">
        <v>1612</v>
      </c>
      <c r="S81" t="s">
        <v>80</v>
      </c>
      <c r="T81" t="s">
        <v>187</v>
      </c>
      <c r="U81" t="s">
        <v>82</v>
      </c>
      <c r="V81" t="s">
        <v>2113</v>
      </c>
      <c r="W81" t="s">
        <v>84</v>
      </c>
      <c r="X81" t="s">
        <v>2114</v>
      </c>
      <c r="Y81" t="s">
        <v>11</v>
      </c>
      <c r="Z81" t="s">
        <v>86</v>
      </c>
      <c r="AA81" t="s">
        <v>804</v>
      </c>
      <c r="AB81" s="28">
        <v>1</v>
      </c>
      <c r="AC81" t="s">
        <v>88</v>
      </c>
      <c r="AD81" s="40">
        <v>144968</v>
      </c>
      <c r="AE81" s="40">
        <v>144968</v>
      </c>
    </row>
    <row r="82" spans="1:31">
      <c r="A82" t="s">
        <v>343</v>
      </c>
      <c r="B82" t="s">
        <v>68</v>
      </c>
      <c r="C82" t="s">
        <v>69</v>
      </c>
      <c r="D82" t="s">
        <v>344</v>
      </c>
      <c r="E82" t="s">
        <v>2115</v>
      </c>
      <c r="F82" t="s">
        <v>2116</v>
      </c>
      <c r="G82" t="s">
        <v>1464</v>
      </c>
      <c r="H82" t="s">
        <v>347</v>
      </c>
      <c r="I82" t="s">
        <v>343</v>
      </c>
      <c r="J82" t="s">
        <v>2117</v>
      </c>
      <c r="K82" t="s">
        <v>78</v>
      </c>
      <c r="L82" t="s">
        <v>2118</v>
      </c>
      <c r="M82" s="27">
        <v>45931.642361111109</v>
      </c>
      <c r="N82" s="27">
        <v>45932.615277777782</v>
      </c>
      <c r="O82" t="s">
        <v>1466</v>
      </c>
      <c r="P82" t="s">
        <v>1467</v>
      </c>
      <c r="Q82" t="s">
        <v>1580</v>
      </c>
      <c r="R82" t="s">
        <v>1581</v>
      </c>
      <c r="S82" t="s">
        <v>1479</v>
      </c>
      <c r="T82" t="s">
        <v>1470</v>
      </c>
      <c r="U82" t="s">
        <v>82</v>
      </c>
      <c r="V82" t="s">
        <v>2119</v>
      </c>
      <c r="W82" t="s">
        <v>84</v>
      </c>
      <c r="X82" t="s">
        <v>2120</v>
      </c>
      <c r="Y82" t="s">
        <v>8</v>
      </c>
      <c r="Z82" t="s">
        <v>86</v>
      </c>
      <c r="AA82" t="s">
        <v>366</v>
      </c>
      <c r="AB82" s="28">
        <v>1</v>
      </c>
      <c r="AC82" t="s">
        <v>88</v>
      </c>
      <c r="AD82" s="40">
        <v>65960</v>
      </c>
      <c r="AE82" s="40">
        <v>65960</v>
      </c>
    </row>
    <row r="83" spans="1:31">
      <c r="A83" t="s">
        <v>288</v>
      </c>
      <c r="B83" t="s">
        <v>113</v>
      </c>
      <c r="C83" t="s">
        <v>114</v>
      </c>
      <c r="D83" t="s">
        <v>2121</v>
      </c>
      <c r="E83" t="s">
        <v>2122</v>
      </c>
      <c r="F83" t="s">
        <v>2123</v>
      </c>
      <c r="G83" t="s">
        <v>1464</v>
      </c>
      <c r="H83" t="s">
        <v>197</v>
      </c>
      <c r="I83" t="s">
        <v>2124</v>
      </c>
      <c r="J83" t="s">
        <v>2125</v>
      </c>
      <c r="K83" t="s">
        <v>78</v>
      </c>
      <c r="L83" t="s">
        <v>2126</v>
      </c>
      <c r="M83" s="27">
        <v>45931.680254629631</v>
      </c>
      <c r="N83" s="27">
        <v>45932.636111111111</v>
      </c>
      <c r="O83" t="s">
        <v>1466</v>
      </c>
      <c r="P83" t="s">
        <v>1467</v>
      </c>
      <c r="Q83" t="s">
        <v>1478</v>
      </c>
      <c r="R83" t="s">
        <v>1469</v>
      </c>
      <c r="S83" t="s">
        <v>1470</v>
      </c>
      <c r="T83" t="s">
        <v>1470</v>
      </c>
      <c r="U83" t="s">
        <v>82</v>
      </c>
      <c r="V83" t="s">
        <v>2127</v>
      </c>
      <c r="W83" t="s">
        <v>84</v>
      </c>
      <c r="X83" t="s">
        <v>2128</v>
      </c>
      <c r="Y83" t="s">
        <v>15</v>
      </c>
      <c r="Z83" t="s">
        <v>86</v>
      </c>
      <c r="AA83" t="s">
        <v>1710</v>
      </c>
      <c r="AB83" s="28">
        <v>1</v>
      </c>
      <c r="AC83" t="s">
        <v>88</v>
      </c>
      <c r="AD83" s="40">
        <v>479589</v>
      </c>
      <c r="AE83" s="40">
        <v>479589</v>
      </c>
    </row>
    <row r="84" spans="1:31">
      <c r="A84" t="s">
        <v>191</v>
      </c>
      <c r="B84" t="s">
        <v>192</v>
      </c>
      <c r="C84" t="s">
        <v>193</v>
      </c>
      <c r="D84" t="s">
        <v>208</v>
      </c>
      <c r="E84" t="s">
        <v>2129</v>
      </c>
      <c r="F84" t="s">
        <v>2130</v>
      </c>
      <c r="G84" t="s">
        <v>1464</v>
      </c>
      <c r="H84" t="s">
        <v>197</v>
      </c>
      <c r="I84" t="s">
        <v>211</v>
      </c>
      <c r="J84" t="s">
        <v>2131</v>
      </c>
      <c r="K84" t="s">
        <v>78</v>
      </c>
      <c r="L84" t="s">
        <v>2132</v>
      </c>
      <c r="M84" s="27">
        <v>45931.701122685183</v>
      </c>
      <c r="N84" s="27">
        <v>45932.634027777778</v>
      </c>
      <c r="O84" t="s">
        <v>1466</v>
      </c>
      <c r="P84" t="s">
        <v>1467</v>
      </c>
      <c r="Q84" t="s">
        <v>1552</v>
      </c>
      <c r="R84" t="s">
        <v>1612</v>
      </c>
      <c r="S84" t="s">
        <v>80</v>
      </c>
      <c r="T84" t="s">
        <v>187</v>
      </c>
      <c r="U84" t="s">
        <v>82</v>
      </c>
      <c r="V84" t="s">
        <v>2133</v>
      </c>
      <c r="W84" t="s">
        <v>84</v>
      </c>
      <c r="X84" t="s">
        <v>2134</v>
      </c>
      <c r="Y84" t="s">
        <v>8</v>
      </c>
      <c r="Z84" t="s">
        <v>86</v>
      </c>
      <c r="AA84" t="s">
        <v>1455</v>
      </c>
      <c r="AB84" s="28">
        <v>1</v>
      </c>
      <c r="AC84" t="s">
        <v>88</v>
      </c>
      <c r="AD84" s="40">
        <v>65960</v>
      </c>
      <c r="AE84" s="40">
        <v>65960</v>
      </c>
    </row>
    <row r="85" spans="1:31">
      <c r="A85" t="s">
        <v>459</v>
      </c>
      <c r="B85" t="s">
        <v>460</v>
      </c>
      <c r="C85" t="s">
        <v>461</v>
      </c>
      <c r="D85" t="s">
        <v>2135</v>
      </c>
      <c r="E85" t="s">
        <v>2136</v>
      </c>
      <c r="F85" t="s">
        <v>2137</v>
      </c>
      <c r="G85" t="s">
        <v>1464</v>
      </c>
      <c r="H85" t="s">
        <v>460</v>
      </c>
      <c r="I85" t="s">
        <v>2138</v>
      </c>
      <c r="J85" t="s">
        <v>2139</v>
      </c>
      <c r="K85" t="s">
        <v>78</v>
      </c>
      <c r="L85" t="s">
        <v>2140</v>
      </c>
      <c r="M85" s="27">
        <v>45932.333333333343</v>
      </c>
      <c r="N85" s="27">
        <v>45932.643750000003</v>
      </c>
      <c r="O85" t="s">
        <v>1466</v>
      </c>
      <c r="P85" t="s">
        <v>1467</v>
      </c>
      <c r="Q85" t="s">
        <v>1552</v>
      </c>
      <c r="R85" t="s">
        <v>1612</v>
      </c>
      <c r="S85" t="s">
        <v>1470</v>
      </c>
      <c r="T85" t="s">
        <v>1470</v>
      </c>
      <c r="U85" t="s">
        <v>82</v>
      </c>
      <c r="V85" t="s">
        <v>2141</v>
      </c>
      <c r="W85" t="s">
        <v>84</v>
      </c>
      <c r="X85" t="s">
        <v>2142</v>
      </c>
      <c r="Y85" t="s">
        <v>8</v>
      </c>
      <c r="Z85" t="s">
        <v>86</v>
      </c>
      <c r="AA85" t="s">
        <v>1597</v>
      </c>
      <c r="AB85" s="28">
        <v>1</v>
      </c>
      <c r="AC85" t="s">
        <v>88</v>
      </c>
      <c r="AD85" s="40">
        <v>65960</v>
      </c>
      <c r="AE85" s="40">
        <v>65960</v>
      </c>
    </row>
    <row r="86" spans="1:31">
      <c r="A86" t="s">
        <v>191</v>
      </c>
      <c r="B86" t="s">
        <v>192</v>
      </c>
      <c r="C86" t="s">
        <v>193</v>
      </c>
      <c r="D86" t="s">
        <v>208</v>
      </c>
      <c r="E86" t="s">
        <v>2143</v>
      </c>
      <c r="F86" t="s">
        <v>2144</v>
      </c>
      <c r="G86" t="s">
        <v>1464</v>
      </c>
      <c r="H86" t="s">
        <v>197</v>
      </c>
      <c r="I86" t="s">
        <v>211</v>
      </c>
      <c r="J86" t="s">
        <v>2145</v>
      </c>
      <c r="K86" t="s">
        <v>78</v>
      </c>
      <c r="L86" t="s">
        <v>2146</v>
      </c>
      <c r="M86" s="27">
        <v>45932.333333333343</v>
      </c>
      <c r="N86" s="27">
        <v>45932.638194444437</v>
      </c>
      <c r="P86" t="s">
        <v>1514</v>
      </c>
      <c r="Q86" t="s">
        <v>1552</v>
      </c>
      <c r="R86" t="s">
        <v>1553</v>
      </c>
      <c r="S86" t="s">
        <v>80</v>
      </c>
      <c r="T86" t="s">
        <v>187</v>
      </c>
      <c r="V86" t="s">
        <v>2147</v>
      </c>
      <c r="W86" t="s">
        <v>1801</v>
      </c>
      <c r="Y86" t="s">
        <v>8</v>
      </c>
      <c r="Z86" t="s">
        <v>86</v>
      </c>
      <c r="AA86" t="s">
        <v>1455</v>
      </c>
      <c r="AB86" s="28">
        <v>0</v>
      </c>
      <c r="AC86" t="s">
        <v>88</v>
      </c>
      <c r="AD86" s="40">
        <v>41241</v>
      </c>
      <c r="AE86" s="40">
        <v>41241</v>
      </c>
    </row>
    <row r="87" spans="1:31">
      <c r="A87" t="s">
        <v>191</v>
      </c>
      <c r="B87" t="s">
        <v>192</v>
      </c>
      <c r="C87" t="s">
        <v>193</v>
      </c>
      <c r="D87" t="s">
        <v>208</v>
      </c>
      <c r="E87" t="s">
        <v>2148</v>
      </c>
      <c r="F87" t="s">
        <v>2149</v>
      </c>
      <c r="G87" t="s">
        <v>1464</v>
      </c>
      <c r="H87" t="s">
        <v>197</v>
      </c>
      <c r="I87" t="s">
        <v>211</v>
      </c>
      <c r="J87" t="s">
        <v>2150</v>
      </c>
      <c r="K87" t="s">
        <v>78</v>
      </c>
      <c r="L87" t="s">
        <v>2151</v>
      </c>
      <c r="M87" s="27">
        <v>45932.350937499999</v>
      </c>
      <c r="N87" s="27">
        <v>45932.65347222222</v>
      </c>
      <c r="O87" t="s">
        <v>1466</v>
      </c>
      <c r="P87" t="s">
        <v>1467</v>
      </c>
      <c r="Q87" t="s">
        <v>1552</v>
      </c>
      <c r="R87" t="s">
        <v>1612</v>
      </c>
      <c r="S87" t="s">
        <v>783</v>
      </c>
      <c r="T87" t="s">
        <v>2152</v>
      </c>
      <c r="U87" t="s">
        <v>82</v>
      </c>
      <c r="V87" t="s">
        <v>2153</v>
      </c>
      <c r="W87" t="s">
        <v>84</v>
      </c>
      <c r="X87" t="s">
        <v>2154</v>
      </c>
      <c r="Y87" t="s">
        <v>8</v>
      </c>
      <c r="Z87" t="s">
        <v>86</v>
      </c>
      <c r="AA87" t="s">
        <v>1455</v>
      </c>
      <c r="AB87" s="28">
        <v>1</v>
      </c>
      <c r="AC87" t="s">
        <v>88</v>
      </c>
      <c r="AD87" s="40">
        <v>65960</v>
      </c>
      <c r="AE87" s="40">
        <v>65960</v>
      </c>
    </row>
    <row r="88" spans="1:31">
      <c r="A88" t="s">
        <v>683</v>
      </c>
      <c r="B88" t="s">
        <v>113</v>
      </c>
      <c r="C88" t="s">
        <v>114</v>
      </c>
      <c r="D88" t="s">
        <v>684</v>
      </c>
      <c r="E88" t="s">
        <v>2155</v>
      </c>
      <c r="F88" t="s">
        <v>2156</v>
      </c>
      <c r="G88" t="s">
        <v>1464</v>
      </c>
      <c r="H88" t="s">
        <v>281</v>
      </c>
      <c r="I88" t="s">
        <v>683</v>
      </c>
      <c r="J88" t="s">
        <v>2157</v>
      </c>
      <c r="K88" t="s">
        <v>78</v>
      </c>
      <c r="L88" t="s">
        <v>2158</v>
      </c>
      <c r="M88" s="27">
        <v>45932.346388888887</v>
      </c>
      <c r="N88" s="27">
        <v>45933.451388888891</v>
      </c>
      <c r="O88" t="s">
        <v>1466</v>
      </c>
      <c r="P88" t="s">
        <v>1467</v>
      </c>
      <c r="Q88" t="s">
        <v>1621</v>
      </c>
      <c r="R88" t="s">
        <v>1469</v>
      </c>
      <c r="S88" t="s">
        <v>1470</v>
      </c>
      <c r="T88" t="s">
        <v>1470</v>
      </c>
      <c r="U88" t="s">
        <v>82</v>
      </c>
      <c r="V88" t="s">
        <v>2159</v>
      </c>
      <c r="W88" t="s">
        <v>84</v>
      </c>
      <c r="X88" t="s">
        <v>2160</v>
      </c>
      <c r="Y88" t="s">
        <v>8</v>
      </c>
      <c r="Z88" t="s">
        <v>86</v>
      </c>
      <c r="AA88" t="s">
        <v>691</v>
      </c>
      <c r="AB88" s="28">
        <v>1</v>
      </c>
      <c r="AC88" t="s">
        <v>88</v>
      </c>
      <c r="AD88" s="40">
        <v>65960</v>
      </c>
      <c r="AE88" s="40">
        <v>65960</v>
      </c>
    </row>
    <row r="89" spans="1:31">
      <c r="A89" t="s">
        <v>343</v>
      </c>
      <c r="B89" t="s">
        <v>68</v>
      </c>
      <c r="C89" t="s">
        <v>69</v>
      </c>
      <c r="D89" t="s">
        <v>1900</v>
      </c>
      <c r="E89" t="s">
        <v>2161</v>
      </c>
      <c r="F89" t="s">
        <v>2162</v>
      </c>
      <c r="G89" t="s">
        <v>1464</v>
      </c>
      <c r="H89" t="s">
        <v>798</v>
      </c>
      <c r="I89" t="s">
        <v>1903</v>
      </c>
      <c r="J89" t="s">
        <v>2163</v>
      </c>
      <c r="K89" t="s">
        <v>78</v>
      </c>
      <c r="L89" t="s">
        <v>2164</v>
      </c>
      <c r="M89" s="27">
        <v>45932.34783564815</v>
      </c>
      <c r="N89" s="27">
        <v>45933.708333333343</v>
      </c>
      <c r="P89" t="s">
        <v>1467</v>
      </c>
      <c r="Q89" t="s">
        <v>1580</v>
      </c>
      <c r="R89" t="s">
        <v>1581</v>
      </c>
      <c r="S89" t="s">
        <v>1479</v>
      </c>
      <c r="T89" t="s">
        <v>1479</v>
      </c>
      <c r="V89" t="s">
        <v>2165</v>
      </c>
      <c r="W89" t="s">
        <v>1801</v>
      </c>
      <c r="Y89" t="s">
        <v>15</v>
      </c>
      <c r="Z89" t="s">
        <v>86</v>
      </c>
      <c r="AA89" t="s">
        <v>1299</v>
      </c>
      <c r="AB89" s="28">
        <v>0</v>
      </c>
      <c r="AC89" t="s">
        <v>88</v>
      </c>
      <c r="AD89" s="40">
        <v>41241</v>
      </c>
      <c r="AE89" s="40">
        <v>41241</v>
      </c>
    </row>
    <row r="90" spans="1:31">
      <c r="A90" t="s">
        <v>459</v>
      </c>
      <c r="B90" t="s">
        <v>460</v>
      </c>
      <c r="C90" t="s">
        <v>461</v>
      </c>
      <c r="D90" t="s">
        <v>512</v>
      </c>
      <c r="E90" t="s">
        <v>2166</v>
      </c>
      <c r="F90" t="s">
        <v>2167</v>
      </c>
      <c r="G90" t="s">
        <v>1464</v>
      </c>
      <c r="H90" t="s">
        <v>460</v>
      </c>
      <c r="I90" t="s">
        <v>459</v>
      </c>
      <c r="J90" t="s">
        <v>2168</v>
      </c>
      <c r="K90" t="s">
        <v>78</v>
      </c>
      <c r="L90" t="s">
        <v>2169</v>
      </c>
      <c r="M90" s="27">
        <v>45932.354108796288</v>
      </c>
      <c r="N90" s="27">
        <v>45932.651388888888</v>
      </c>
      <c r="O90" t="s">
        <v>1466</v>
      </c>
      <c r="P90" t="s">
        <v>1467</v>
      </c>
      <c r="Q90" t="s">
        <v>1496</v>
      </c>
      <c r="R90" t="s">
        <v>1507</v>
      </c>
      <c r="S90" t="s">
        <v>1470</v>
      </c>
      <c r="T90" t="s">
        <v>1470</v>
      </c>
      <c r="U90" t="s">
        <v>82</v>
      </c>
      <c r="V90" t="s">
        <v>2170</v>
      </c>
      <c r="W90" t="s">
        <v>84</v>
      </c>
      <c r="X90" t="s">
        <v>2171</v>
      </c>
      <c r="Y90" t="s">
        <v>8</v>
      </c>
      <c r="Z90" t="s">
        <v>86</v>
      </c>
      <c r="AA90" t="s">
        <v>2172</v>
      </c>
      <c r="AB90" s="28">
        <v>1</v>
      </c>
      <c r="AC90" t="s">
        <v>88</v>
      </c>
      <c r="AD90" s="40">
        <v>65960</v>
      </c>
      <c r="AE90" s="40">
        <v>65960</v>
      </c>
    </row>
    <row r="91" spans="1:31">
      <c r="A91" t="s">
        <v>191</v>
      </c>
      <c r="B91" t="s">
        <v>192</v>
      </c>
      <c r="C91" t="s">
        <v>193</v>
      </c>
      <c r="D91" t="s">
        <v>1737</v>
      </c>
      <c r="E91" t="s">
        <v>2173</v>
      </c>
      <c r="F91" t="s">
        <v>2174</v>
      </c>
      <c r="G91" t="s">
        <v>1464</v>
      </c>
      <c r="H91" t="s">
        <v>197</v>
      </c>
      <c r="I91" t="s">
        <v>1740</v>
      </c>
      <c r="J91" t="s">
        <v>2175</v>
      </c>
      <c r="K91" t="s">
        <v>78</v>
      </c>
      <c r="L91" t="s">
        <v>2176</v>
      </c>
      <c r="M91" s="27">
        <v>45932.355937499997</v>
      </c>
      <c r="N91" s="27">
        <v>45933.548611111109</v>
      </c>
      <c r="O91" t="s">
        <v>1466</v>
      </c>
      <c r="P91" t="s">
        <v>1467</v>
      </c>
      <c r="Q91" t="s">
        <v>1562</v>
      </c>
      <c r="R91" t="s">
        <v>1562</v>
      </c>
      <c r="S91" t="s">
        <v>1470</v>
      </c>
      <c r="T91" t="s">
        <v>1470</v>
      </c>
      <c r="U91" t="s">
        <v>82</v>
      </c>
      <c r="V91" t="s">
        <v>2177</v>
      </c>
      <c r="W91" t="s">
        <v>84</v>
      </c>
      <c r="X91" t="s">
        <v>2178</v>
      </c>
      <c r="Y91" t="s">
        <v>11</v>
      </c>
      <c r="Z91" t="s">
        <v>86</v>
      </c>
      <c r="AA91" t="s">
        <v>1534</v>
      </c>
      <c r="AB91" s="28">
        <v>1</v>
      </c>
      <c r="AC91" t="s">
        <v>88</v>
      </c>
      <c r="AD91" s="40">
        <v>144968</v>
      </c>
      <c r="AE91" s="40">
        <v>144968</v>
      </c>
    </row>
    <row r="92" spans="1:31">
      <c r="A92" t="s">
        <v>965</v>
      </c>
      <c r="B92" t="s">
        <v>119</v>
      </c>
      <c r="C92" t="s">
        <v>120</v>
      </c>
      <c r="D92" t="s">
        <v>2179</v>
      </c>
      <c r="E92" t="s">
        <v>2180</v>
      </c>
      <c r="F92" t="s">
        <v>2181</v>
      </c>
      <c r="G92" t="s">
        <v>1464</v>
      </c>
      <c r="H92" t="s">
        <v>969</v>
      </c>
      <c r="I92" t="s">
        <v>2182</v>
      </c>
      <c r="J92" t="s">
        <v>2183</v>
      </c>
      <c r="K92" t="s">
        <v>78</v>
      </c>
      <c r="L92" t="s">
        <v>2184</v>
      </c>
      <c r="M92" s="27">
        <v>45932.366249999999</v>
      </c>
      <c r="N92" s="27">
        <v>45933.573611111111</v>
      </c>
      <c r="O92" t="s">
        <v>1466</v>
      </c>
      <c r="P92" t="s">
        <v>1467</v>
      </c>
      <c r="Q92" t="s">
        <v>1562</v>
      </c>
      <c r="R92" t="s">
        <v>1562</v>
      </c>
      <c r="S92" t="s">
        <v>1470</v>
      </c>
      <c r="T92" t="s">
        <v>1470</v>
      </c>
      <c r="U92" t="s">
        <v>82</v>
      </c>
      <c r="V92" t="s">
        <v>2185</v>
      </c>
      <c r="W92" t="s">
        <v>84</v>
      </c>
      <c r="X92" t="s">
        <v>2186</v>
      </c>
      <c r="Y92" t="s">
        <v>13</v>
      </c>
      <c r="Z92" t="s">
        <v>86</v>
      </c>
      <c r="AA92" t="s">
        <v>1394</v>
      </c>
      <c r="AB92" s="28">
        <v>1</v>
      </c>
      <c r="AC92" t="s">
        <v>88</v>
      </c>
      <c r="AD92" s="40">
        <v>275729</v>
      </c>
      <c r="AE92" s="40">
        <v>275729</v>
      </c>
    </row>
    <row r="93" spans="1:31">
      <c r="A93" t="s">
        <v>112</v>
      </c>
      <c r="B93" t="s">
        <v>113</v>
      </c>
      <c r="C93" t="s">
        <v>114</v>
      </c>
      <c r="D93" t="s">
        <v>115</v>
      </c>
      <c r="E93" t="s">
        <v>2187</v>
      </c>
      <c r="F93" t="s">
        <v>2188</v>
      </c>
      <c r="G93" t="s">
        <v>1464</v>
      </c>
      <c r="H93" t="s">
        <v>116</v>
      </c>
      <c r="I93" t="s">
        <v>112</v>
      </c>
      <c r="J93" t="s">
        <v>2189</v>
      </c>
      <c r="K93" t="s">
        <v>78</v>
      </c>
      <c r="L93" t="s">
        <v>2190</v>
      </c>
      <c r="M93" s="27">
        <v>45932.367534722223</v>
      </c>
      <c r="N93" s="27">
        <v>45932.55</v>
      </c>
      <c r="O93" t="s">
        <v>1466</v>
      </c>
      <c r="P93" t="s">
        <v>1467</v>
      </c>
      <c r="Q93" t="s">
        <v>1580</v>
      </c>
      <c r="R93" t="s">
        <v>1581</v>
      </c>
      <c r="S93" t="s">
        <v>1470</v>
      </c>
      <c r="T93" t="s">
        <v>1470</v>
      </c>
      <c r="U93" t="s">
        <v>82</v>
      </c>
      <c r="V93" t="s">
        <v>2191</v>
      </c>
      <c r="W93" t="s">
        <v>84</v>
      </c>
      <c r="X93" t="s">
        <v>2192</v>
      </c>
      <c r="Y93" t="s">
        <v>8</v>
      </c>
      <c r="Z93" t="s">
        <v>86</v>
      </c>
      <c r="AA93" t="s">
        <v>1777</v>
      </c>
      <c r="AB93" s="28">
        <v>1</v>
      </c>
      <c r="AC93" t="s">
        <v>88</v>
      </c>
      <c r="AD93" s="40">
        <v>65960</v>
      </c>
      <c r="AE93" s="40">
        <v>65960</v>
      </c>
    </row>
    <row r="94" spans="1:31">
      <c r="A94" t="s">
        <v>459</v>
      </c>
      <c r="B94" t="s">
        <v>460</v>
      </c>
      <c r="C94" t="s">
        <v>461</v>
      </c>
      <c r="D94" t="s">
        <v>2019</v>
      </c>
      <c r="E94" t="s">
        <v>2193</v>
      </c>
      <c r="F94" t="s">
        <v>2194</v>
      </c>
      <c r="G94" t="s">
        <v>1464</v>
      </c>
      <c r="H94" t="s">
        <v>460</v>
      </c>
      <c r="I94" t="s">
        <v>2022</v>
      </c>
      <c r="J94" t="s">
        <v>2195</v>
      </c>
      <c r="K94" t="s">
        <v>78</v>
      </c>
      <c r="L94" t="s">
        <v>2196</v>
      </c>
      <c r="M94" s="27">
        <v>45932.374942129631</v>
      </c>
      <c r="N94" s="27">
        <v>45932.656944444447</v>
      </c>
      <c r="O94" t="s">
        <v>1466</v>
      </c>
      <c r="P94" t="s">
        <v>1467</v>
      </c>
      <c r="Q94" t="s">
        <v>1749</v>
      </c>
      <c r="R94" t="s">
        <v>1469</v>
      </c>
      <c r="S94" t="s">
        <v>1470</v>
      </c>
      <c r="T94" t="s">
        <v>1470</v>
      </c>
      <c r="U94" t="s">
        <v>82</v>
      </c>
      <c r="V94" t="s">
        <v>2197</v>
      </c>
      <c r="W94" t="s">
        <v>84</v>
      </c>
      <c r="X94" t="s">
        <v>2198</v>
      </c>
      <c r="Y94" t="s">
        <v>11</v>
      </c>
      <c r="Z94" t="s">
        <v>86</v>
      </c>
      <c r="AA94" t="s">
        <v>526</v>
      </c>
      <c r="AB94" s="28">
        <v>1</v>
      </c>
      <c r="AC94" t="s">
        <v>88</v>
      </c>
      <c r="AD94" s="40">
        <v>144968</v>
      </c>
      <c r="AE94" s="40">
        <v>144968</v>
      </c>
    </row>
    <row r="95" spans="1:31">
      <c r="A95" t="s">
        <v>217</v>
      </c>
      <c r="B95" t="s">
        <v>192</v>
      </c>
      <c r="C95" t="s">
        <v>193</v>
      </c>
      <c r="D95" t="s">
        <v>396</v>
      </c>
      <c r="E95" t="s">
        <v>2199</v>
      </c>
      <c r="F95" t="s">
        <v>2200</v>
      </c>
      <c r="G95" t="s">
        <v>1464</v>
      </c>
      <c r="H95" t="s">
        <v>197</v>
      </c>
      <c r="I95" t="s">
        <v>217</v>
      </c>
      <c r="J95" t="s">
        <v>2201</v>
      </c>
      <c r="K95" t="s">
        <v>78</v>
      </c>
      <c r="L95" t="s">
        <v>2202</v>
      </c>
      <c r="M95" s="27">
        <v>45932.383229166669</v>
      </c>
      <c r="N95" s="27">
        <v>45932.541666666657</v>
      </c>
      <c r="O95" t="s">
        <v>1466</v>
      </c>
      <c r="P95" t="s">
        <v>1467</v>
      </c>
      <c r="Q95" t="s">
        <v>1580</v>
      </c>
      <c r="R95" t="s">
        <v>1581</v>
      </c>
      <c r="S95" t="s">
        <v>80</v>
      </c>
      <c r="T95" t="s">
        <v>81</v>
      </c>
      <c r="U95" t="s">
        <v>82</v>
      </c>
      <c r="V95" t="s">
        <v>2203</v>
      </c>
      <c r="W95" t="s">
        <v>84</v>
      </c>
      <c r="X95" t="s">
        <v>2204</v>
      </c>
      <c r="Y95" t="s">
        <v>8</v>
      </c>
      <c r="Z95" t="s">
        <v>86</v>
      </c>
      <c r="AA95" t="s">
        <v>403</v>
      </c>
      <c r="AB95" s="28">
        <v>1</v>
      </c>
      <c r="AC95" t="s">
        <v>88</v>
      </c>
      <c r="AD95" s="40">
        <v>65960</v>
      </c>
      <c r="AE95" s="40">
        <v>65960</v>
      </c>
    </row>
    <row r="96" spans="1:31">
      <c r="A96" t="s">
        <v>683</v>
      </c>
      <c r="B96" t="s">
        <v>113</v>
      </c>
      <c r="C96" t="s">
        <v>114</v>
      </c>
      <c r="D96" t="s">
        <v>2205</v>
      </c>
      <c r="E96" t="s">
        <v>2206</v>
      </c>
      <c r="F96" t="s">
        <v>2207</v>
      </c>
      <c r="G96" t="s">
        <v>1464</v>
      </c>
      <c r="H96" t="s">
        <v>116</v>
      </c>
      <c r="I96" t="s">
        <v>2208</v>
      </c>
      <c r="J96" t="s">
        <v>2209</v>
      </c>
      <c r="K96" t="s">
        <v>78</v>
      </c>
      <c r="L96" t="s">
        <v>2210</v>
      </c>
      <c r="M96" s="27">
        <v>45932.376250000001</v>
      </c>
      <c r="N96" s="27">
        <v>45936.571527777778</v>
      </c>
      <c r="O96" t="s">
        <v>1466</v>
      </c>
      <c r="P96" t="s">
        <v>1467</v>
      </c>
      <c r="Q96" t="s">
        <v>1496</v>
      </c>
      <c r="R96" t="s">
        <v>1507</v>
      </c>
      <c r="S96" t="s">
        <v>80</v>
      </c>
      <c r="T96" t="s">
        <v>81</v>
      </c>
      <c r="U96" t="s">
        <v>82</v>
      </c>
      <c r="V96" t="s">
        <v>2211</v>
      </c>
      <c r="W96" t="s">
        <v>84</v>
      </c>
      <c r="X96" t="s">
        <v>2212</v>
      </c>
      <c r="Y96" t="s">
        <v>15</v>
      </c>
      <c r="Z96" t="s">
        <v>86</v>
      </c>
      <c r="AA96" t="s">
        <v>1144</v>
      </c>
      <c r="AB96" s="28">
        <v>1</v>
      </c>
      <c r="AC96" t="s">
        <v>88</v>
      </c>
      <c r="AD96" s="40">
        <v>479589</v>
      </c>
      <c r="AE96" s="40">
        <v>479589</v>
      </c>
    </row>
    <row r="97" spans="1:31">
      <c r="A97" t="s">
        <v>277</v>
      </c>
      <c r="B97" t="s">
        <v>151</v>
      </c>
      <c r="C97" t="s">
        <v>152</v>
      </c>
      <c r="D97" t="s">
        <v>2213</v>
      </c>
      <c r="E97" t="s">
        <v>2214</v>
      </c>
      <c r="F97" t="s">
        <v>2215</v>
      </c>
      <c r="G97" t="s">
        <v>1464</v>
      </c>
      <c r="H97" t="s">
        <v>116</v>
      </c>
      <c r="I97" t="s">
        <v>2216</v>
      </c>
      <c r="J97" t="s">
        <v>2217</v>
      </c>
      <c r="K97" t="s">
        <v>78</v>
      </c>
      <c r="L97" t="s">
        <v>2218</v>
      </c>
      <c r="M97" s="27">
        <v>45932.401562500003</v>
      </c>
      <c r="N97" s="27">
        <v>45933.431250000001</v>
      </c>
      <c r="O97" t="s">
        <v>1466</v>
      </c>
      <c r="P97" t="s">
        <v>1467</v>
      </c>
      <c r="Q97" t="s">
        <v>2219</v>
      </c>
      <c r="R97" t="s">
        <v>1469</v>
      </c>
      <c r="S97" t="s">
        <v>1470</v>
      </c>
      <c r="T97" t="s">
        <v>1470</v>
      </c>
      <c r="U97" t="s">
        <v>82</v>
      </c>
      <c r="V97" t="s">
        <v>2220</v>
      </c>
      <c r="W97" t="s">
        <v>84</v>
      </c>
      <c r="X97" t="s">
        <v>2221</v>
      </c>
      <c r="Y97" t="s">
        <v>139</v>
      </c>
      <c r="Z97" t="s">
        <v>909</v>
      </c>
      <c r="AA97" t="s">
        <v>585</v>
      </c>
      <c r="AB97" s="28">
        <v>1</v>
      </c>
      <c r="AC97" t="s">
        <v>88</v>
      </c>
      <c r="AD97" s="40">
        <v>479589</v>
      </c>
      <c r="AE97" s="40">
        <v>479589</v>
      </c>
    </row>
    <row r="98" spans="1:31">
      <c r="A98" t="s">
        <v>217</v>
      </c>
      <c r="B98" t="s">
        <v>192</v>
      </c>
      <c r="C98" t="s">
        <v>193</v>
      </c>
      <c r="D98" t="s">
        <v>218</v>
      </c>
      <c r="E98" t="s">
        <v>2222</v>
      </c>
      <c r="F98" t="s">
        <v>2223</v>
      </c>
      <c r="G98" t="s">
        <v>1464</v>
      </c>
      <c r="H98" t="s">
        <v>197</v>
      </c>
      <c r="I98" t="s">
        <v>221</v>
      </c>
      <c r="J98" t="s">
        <v>2224</v>
      </c>
      <c r="K98" t="s">
        <v>78</v>
      </c>
      <c r="L98" t="s">
        <v>2225</v>
      </c>
      <c r="M98" s="27">
        <v>45932.404097222221</v>
      </c>
      <c r="N98" s="27">
        <v>45933.349305555559</v>
      </c>
      <c r="O98" t="s">
        <v>1466</v>
      </c>
      <c r="P98" t="s">
        <v>1467</v>
      </c>
      <c r="Q98" t="s">
        <v>1580</v>
      </c>
      <c r="R98" t="s">
        <v>1581</v>
      </c>
      <c r="S98" t="s">
        <v>80</v>
      </c>
      <c r="T98" t="s">
        <v>187</v>
      </c>
      <c r="U98" t="s">
        <v>82</v>
      </c>
      <c r="V98" t="s">
        <v>2226</v>
      </c>
      <c r="W98" t="s">
        <v>84</v>
      </c>
      <c r="X98" t="s">
        <v>2227</v>
      </c>
      <c r="Y98" t="s">
        <v>11</v>
      </c>
      <c r="Z98" t="s">
        <v>86</v>
      </c>
      <c r="AA98" t="s">
        <v>226</v>
      </c>
      <c r="AB98" s="28">
        <v>1</v>
      </c>
      <c r="AC98" t="s">
        <v>88</v>
      </c>
      <c r="AD98" s="40">
        <v>144968</v>
      </c>
      <c r="AE98" s="40">
        <v>144968</v>
      </c>
    </row>
    <row r="99" spans="1:31">
      <c r="A99" t="s">
        <v>191</v>
      </c>
      <c r="B99" t="s">
        <v>192</v>
      </c>
      <c r="C99" t="s">
        <v>193</v>
      </c>
      <c r="D99" t="s">
        <v>194</v>
      </c>
      <c r="E99" t="s">
        <v>2228</v>
      </c>
      <c r="F99" t="s">
        <v>2229</v>
      </c>
      <c r="G99" t="s">
        <v>1464</v>
      </c>
      <c r="H99" t="s">
        <v>197</v>
      </c>
      <c r="I99" t="s">
        <v>191</v>
      </c>
      <c r="J99" t="s">
        <v>2230</v>
      </c>
      <c r="K99" t="s">
        <v>78</v>
      </c>
      <c r="L99" t="s">
        <v>2231</v>
      </c>
      <c r="M99" s="27">
        <v>45932.414340277777</v>
      </c>
      <c r="N99" s="27">
        <v>45932.553472222222</v>
      </c>
      <c r="O99" t="s">
        <v>1466</v>
      </c>
      <c r="P99" t="s">
        <v>1467</v>
      </c>
      <c r="Q99" t="s">
        <v>2232</v>
      </c>
      <c r="R99" t="s">
        <v>1523</v>
      </c>
      <c r="S99" t="s">
        <v>80</v>
      </c>
      <c r="T99" t="s">
        <v>187</v>
      </c>
      <c r="U99" t="s">
        <v>82</v>
      </c>
      <c r="V99" t="s">
        <v>2233</v>
      </c>
      <c r="W99" t="s">
        <v>84</v>
      </c>
      <c r="X99" t="s">
        <v>2234</v>
      </c>
      <c r="Y99" t="s">
        <v>8</v>
      </c>
      <c r="Z99" t="s">
        <v>86</v>
      </c>
      <c r="AA99" t="s">
        <v>216</v>
      </c>
      <c r="AB99" s="28">
        <v>1</v>
      </c>
      <c r="AC99" t="s">
        <v>88</v>
      </c>
      <c r="AD99" s="40">
        <v>65960</v>
      </c>
      <c r="AE99" s="40">
        <v>65960</v>
      </c>
    </row>
    <row r="100" spans="1:31">
      <c r="A100" t="s">
        <v>459</v>
      </c>
      <c r="B100" t="s">
        <v>460</v>
      </c>
      <c r="C100" t="s">
        <v>461</v>
      </c>
      <c r="D100" t="s">
        <v>512</v>
      </c>
      <c r="E100" t="s">
        <v>2235</v>
      </c>
      <c r="F100" t="s">
        <v>2236</v>
      </c>
      <c r="G100" t="s">
        <v>1464</v>
      </c>
      <c r="H100" t="s">
        <v>460</v>
      </c>
      <c r="I100" t="s">
        <v>459</v>
      </c>
      <c r="J100" t="s">
        <v>2237</v>
      </c>
      <c r="K100" t="s">
        <v>78</v>
      </c>
      <c r="L100" t="s">
        <v>2238</v>
      </c>
      <c r="M100" s="27">
        <v>45932.416215277779</v>
      </c>
      <c r="N100" s="27">
        <v>45932.745833333327</v>
      </c>
      <c r="O100" t="s">
        <v>1466</v>
      </c>
      <c r="P100" t="s">
        <v>1467</v>
      </c>
      <c r="Q100" t="s">
        <v>1698</v>
      </c>
      <c r="R100" t="s">
        <v>1699</v>
      </c>
      <c r="S100" t="s">
        <v>1470</v>
      </c>
      <c r="T100" t="s">
        <v>1470</v>
      </c>
      <c r="U100" t="s">
        <v>1664</v>
      </c>
      <c r="V100" t="s">
        <v>2239</v>
      </c>
      <c r="W100" t="s">
        <v>84</v>
      </c>
      <c r="X100" t="s">
        <v>2240</v>
      </c>
      <c r="Y100" t="s">
        <v>8</v>
      </c>
      <c r="Z100" t="s">
        <v>86</v>
      </c>
      <c r="AA100" t="s">
        <v>778</v>
      </c>
      <c r="AB100" s="28">
        <v>1</v>
      </c>
      <c r="AC100" t="s">
        <v>88</v>
      </c>
      <c r="AD100" s="40">
        <v>65960</v>
      </c>
      <c r="AE100" s="40">
        <v>65960</v>
      </c>
    </row>
    <row r="101" spans="1:31">
      <c r="A101" t="s">
        <v>613</v>
      </c>
      <c r="B101" t="s">
        <v>151</v>
      </c>
      <c r="C101" t="s">
        <v>152</v>
      </c>
      <c r="D101" t="s">
        <v>2241</v>
      </c>
      <c r="E101" t="s">
        <v>2242</v>
      </c>
      <c r="F101" t="s">
        <v>2243</v>
      </c>
      <c r="G101" t="s">
        <v>1464</v>
      </c>
      <c r="H101" t="s">
        <v>258</v>
      </c>
      <c r="I101" t="s">
        <v>2244</v>
      </c>
      <c r="J101" t="s">
        <v>2245</v>
      </c>
      <c r="K101" t="s">
        <v>78</v>
      </c>
      <c r="L101" t="s">
        <v>2246</v>
      </c>
      <c r="M101" s="27">
        <v>45932.441944444443</v>
      </c>
      <c r="N101" s="27">
        <v>45933.551388888889</v>
      </c>
      <c r="O101" t="s">
        <v>1466</v>
      </c>
      <c r="P101" t="s">
        <v>1467</v>
      </c>
      <c r="Q101" t="s">
        <v>1552</v>
      </c>
      <c r="R101" t="s">
        <v>2000</v>
      </c>
      <c r="S101" t="s">
        <v>1470</v>
      </c>
      <c r="T101" t="s">
        <v>1470</v>
      </c>
      <c r="U101" t="s">
        <v>82</v>
      </c>
      <c r="V101" t="s">
        <v>2247</v>
      </c>
      <c r="W101" t="s">
        <v>84</v>
      </c>
      <c r="X101" t="s">
        <v>2248</v>
      </c>
      <c r="Y101" t="s">
        <v>13</v>
      </c>
      <c r="Z101" t="s">
        <v>86</v>
      </c>
      <c r="AA101" t="s">
        <v>1281</v>
      </c>
      <c r="AB101" s="28">
        <v>1</v>
      </c>
      <c r="AC101" t="s">
        <v>88</v>
      </c>
      <c r="AD101" s="40">
        <v>275729</v>
      </c>
      <c r="AE101" s="40">
        <v>275729</v>
      </c>
    </row>
    <row r="102" spans="1:31">
      <c r="A102" t="s">
        <v>1377</v>
      </c>
      <c r="B102" t="s">
        <v>68</v>
      </c>
      <c r="C102" t="s">
        <v>266</v>
      </c>
      <c r="D102" t="s">
        <v>1378</v>
      </c>
      <c r="E102" t="s">
        <v>2249</v>
      </c>
      <c r="F102" t="s">
        <v>2250</v>
      </c>
      <c r="G102" t="s">
        <v>1464</v>
      </c>
      <c r="H102" t="s">
        <v>1381</v>
      </c>
      <c r="I102" t="s">
        <v>1377</v>
      </c>
      <c r="J102" t="s">
        <v>2251</v>
      </c>
      <c r="K102" t="s">
        <v>78</v>
      </c>
      <c r="L102" t="s">
        <v>2252</v>
      </c>
      <c r="M102" s="27">
        <v>45932.454016203701</v>
      </c>
      <c r="N102" s="27">
        <v>45932.665972222218</v>
      </c>
      <c r="O102" t="s">
        <v>1466</v>
      </c>
      <c r="P102" t="s">
        <v>1467</v>
      </c>
      <c r="Q102" t="s">
        <v>1496</v>
      </c>
      <c r="R102" t="s">
        <v>1497</v>
      </c>
      <c r="S102" t="s">
        <v>1479</v>
      </c>
      <c r="T102" t="s">
        <v>1479</v>
      </c>
      <c r="U102" t="s">
        <v>82</v>
      </c>
      <c r="V102" t="s">
        <v>2253</v>
      </c>
      <c r="W102" t="s">
        <v>84</v>
      </c>
      <c r="X102" t="s">
        <v>2254</v>
      </c>
      <c r="Y102" t="s">
        <v>8</v>
      </c>
      <c r="Z102" t="s">
        <v>86</v>
      </c>
      <c r="AA102" t="s">
        <v>2108</v>
      </c>
      <c r="AB102" s="28">
        <v>1</v>
      </c>
      <c r="AC102" t="s">
        <v>88</v>
      </c>
      <c r="AD102" s="40">
        <v>65960</v>
      </c>
      <c r="AE102" s="40">
        <v>65960</v>
      </c>
    </row>
    <row r="103" spans="1:31">
      <c r="A103" t="s">
        <v>1134</v>
      </c>
      <c r="B103" t="s">
        <v>113</v>
      </c>
      <c r="C103" t="s">
        <v>114</v>
      </c>
      <c r="D103" t="s">
        <v>1135</v>
      </c>
      <c r="E103" t="s">
        <v>2255</v>
      </c>
      <c r="F103" t="s">
        <v>2256</v>
      </c>
      <c r="G103" t="s">
        <v>1464</v>
      </c>
      <c r="H103" t="s">
        <v>1138</v>
      </c>
      <c r="I103" t="s">
        <v>1139</v>
      </c>
      <c r="J103" t="s">
        <v>2257</v>
      </c>
      <c r="K103" t="s">
        <v>78</v>
      </c>
      <c r="L103" t="s">
        <v>2258</v>
      </c>
      <c r="M103" s="27">
        <v>45932.450462962966</v>
      </c>
      <c r="N103" s="27">
        <v>45932.672222222223</v>
      </c>
      <c r="O103" t="s">
        <v>1466</v>
      </c>
      <c r="P103" t="s">
        <v>1467</v>
      </c>
      <c r="Q103" t="s">
        <v>1580</v>
      </c>
      <c r="R103" t="s">
        <v>1469</v>
      </c>
      <c r="S103" t="s">
        <v>80</v>
      </c>
      <c r="T103" t="s">
        <v>81</v>
      </c>
      <c r="U103" t="s">
        <v>82</v>
      </c>
      <c r="V103" t="s">
        <v>2259</v>
      </c>
      <c r="W103" t="s">
        <v>84</v>
      </c>
      <c r="X103" t="s">
        <v>2260</v>
      </c>
      <c r="Y103" t="s">
        <v>13</v>
      </c>
      <c r="Z103" t="s">
        <v>86</v>
      </c>
      <c r="AA103" t="s">
        <v>1144</v>
      </c>
      <c r="AB103" s="28">
        <v>1</v>
      </c>
      <c r="AC103" t="s">
        <v>88</v>
      </c>
      <c r="AD103" s="40">
        <v>275729</v>
      </c>
      <c r="AE103" s="40">
        <v>275729</v>
      </c>
    </row>
    <row r="104" spans="1:31">
      <c r="A104" t="s">
        <v>191</v>
      </c>
      <c r="B104" t="s">
        <v>192</v>
      </c>
      <c r="C104" t="s">
        <v>193</v>
      </c>
      <c r="D104" t="s">
        <v>194</v>
      </c>
      <c r="E104" t="s">
        <v>2261</v>
      </c>
      <c r="F104" t="s">
        <v>2262</v>
      </c>
      <c r="G104" t="s">
        <v>1464</v>
      </c>
      <c r="H104" t="s">
        <v>197</v>
      </c>
      <c r="I104" t="s">
        <v>191</v>
      </c>
      <c r="J104" t="s">
        <v>2263</v>
      </c>
      <c r="K104" t="s">
        <v>78</v>
      </c>
      <c r="L104" t="s">
        <v>2264</v>
      </c>
      <c r="M104" s="27">
        <v>45932.451319444437</v>
      </c>
      <c r="N104" s="27">
        <v>45932.668749999997</v>
      </c>
      <c r="O104" t="s">
        <v>1466</v>
      </c>
      <c r="P104" t="s">
        <v>1467</v>
      </c>
      <c r="Q104" t="s">
        <v>1790</v>
      </c>
      <c r="R104" t="s">
        <v>2265</v>
      </c>
      <c r="S104" t="s">
        <v>783</v>
      </c>
      <c r="T104" t="s">
        <v>2152</v>
      </c>
      <c r="U104" t="s">
        <v>82</v>
      </c>
      <c r="V104" t="s">
        <v>2266</v>
      </c>
      <c r="W104" t="s">
        <v>84</v>
      </c>
      <c r="X104" t="s">
        <v>2267</v>
      </c>
      <c r="Y104" t="s">
        <v>8</v>
      </c>
      <c r="Z104" t="s">
        <v>86</v>
      </c>
      <c r="AA104" t="s">
        <v>1640</v>
      </c>
      <c r="AB104" s="28">
        <v>1</v>
      </c>
      <c r="AC104" t="s">
        <v>88</v>
      </c>
      <c r="AD104" s="40">
        <v>65960</v>
      </c>
      <c r="AE104" s="40">
        <v>65960</v>
      </c>
    </row>
    <row r="105" spans="1:31">
      <c r="A105" t="s">
        <v>683</v>
      </c>
      <c r="B105" t="s">
        <v>113</v>
      </c>
      <c r="C105" t="s">
        <v>114</v>
      </c>
      <c r="D105" t="s">
        <v>2268</v>
      </c>
      <c r="E105" t="s">
        <v>2269</v>
      </c>
      <c r="F105" t="s">
        <v>2270</v>
      </c>
      <c r="G105" t="s">
        <v>1464</v>
      </c>
      <c r="H105" t="s">
        <v>281</v>
      </c>
      <c r="I105" t="s">
        <v>2271</v>
      </c>
      <c r="J105" t="s">
        <v>2272</v>
      </c>
      <c r="K105" t="s">
        <v>78</v>
      </c>
      <c r="L105" t="s">
        <v>2273</v>
      </c>
      <c r="M105" s="27">
        <v>45932.452418981477</v>
      </c>
      <c r="N105" s="27">
        <v>45933.555555555547</v>
      </c>
      <c r="O105" t="s">
        <v>1466</v>
      </c>
      <c r="P105" t="s">
        <v>1467</v>
      </c>
      <c r="Q105" t="s">
        <v>1580</v>
      </c>
      <c r="R105" t="s">
        <v>1581</v>
      </c>
      <c r="S105" t="s">
        <v>1470</v>
      </c>
      <c r="T105" t="s">
        <v>1470</v>
      </c>
      <c r="U105" t="s">
        <v>82</v>
      </c>
      <c r="V105" t="s">
        <v>2274</v>
      </c>
      <c r="W105" t="s">
        <v>84</v>
      </c>
      <c r="X105" t="s">
        <v>2275</v>
      </c>
      <c r="Y105" t="s">
        <v>15</v>
      </c>
      <c r="Z105" t="s">
        <v>86</v>
      </c>
      <c r="AA105" t="s">
        <v>287</v>
      </c>
      <c r="AB105" s="28">
        <v>1</v>
      </c>
      <c r="AC105" t="s">
        <v>88</v>
      </c>
      <c r="AD105" s="40">
        <v>479589</v>
      </c>
      <c r="AE105" s="40">
        <v>479589</v>
      </c>
    </row>
    <row r="106" spans="1:31">
      <c r="A106" t="s">
        <v>744</v>
      </c>
      <c r="B106" t="s">
        <v>113</v>
      </c>
      <c r="C106" t="s">
        <v>114</v>
      </c>
      <c r="D106" t="s">
        <v>2276</v>
      </c>
      <c r="E106" t="s">
        <v>2277</v>
      </c>
      <c r="F106" t="s">
        <v>2278</v>
      </c>
      <c r="G106" t="s">
        <v>1464</v>
      </c>
      <c r="H106" t="s">
        <v>748</v>
      </c>
      <c r="I106" t="s">
        <v>744</v>
      </c>
      <c r="J106" t="s">
        <v>2279</v>
      </c>
      <c r="K106" t="s">
        <v>78</v>
      </c>
      <c r="L106" t="s">
        <v>2280</v>
      </c>
      <c r="M106" s="27">
        <v>45932.460162037038</v>
      </c>
      <c r="N106" s="27">
        <v>45932.568113425928</v>
      </c>
      <c r="O106" t="s">
        <v>1466</v>
      </c>
      <c r="P106" t="s">
        <v>1467</v>
      </c>
      <c r="Q106" t="s">
        <v>1717</v>
      </c>
      <c r="R106" t="s">
        <v>1718</v>
      </c>
      <c r="S106" t="s">
        <v>80</v>
      </c>
      <c r="T106" t="s">
        <v>81</v>
      </c>
      <c r="U106" t="s">
        <v>82</v>
      </c>
      <c r="V106" t="s">
        <v>2281</v>
      </c>
      <c r="W106" t="s">
        <v>84</v>
      </c>
      <c r="X106" t="s">
        <v>2282</v>
      </c>
      <c r="Y106" t="s">
        <v>8</v>
      </c>
      <c r="Z106" t="s">
        <v>86</v>
      </c>
      <c r="AA106" t="s">
        <v>754</v>
      </c>
      <c r="AB106" s="28">
        <v>1</v>
      </c>
      <c r="AC106" t="s">
        <v>88</v>
      </c>
      <c r="AD106" s="40">
        <v>65960</v>
      </c>
      <c r="AE106" s="40">
        <v>65960</v>
      </c>
    </row>
    <row r="107" spans="1:31">
      <c r="A107" t="s">
        <v>343</v>
      </c>
      <c r="B107" t="s">
        <v>68</v>
      </c>
      <c r="C107" t="s">
        <v>69</v>
      </c>
      <c r="D107" t="s">
        <v>344</v>
      </c>
      <c r="E107" t="s">
        <v>2283</v>
      </c>
      <c r="F107" t="s">
        <v>2284</v>
      </c>
      <c r="G107" t="s">
        <v>1464</v>
      </c>
      <c r="H107" t="s">
        <v>347</v>
      </c>
      <c r="I107" t="s">
        <v>343</v>
      </c>
      <c r="J107" t="s">
        <v>2285</v>
      </c>
      <c r="K107" t="s">
        <v>78</v>
      </c>
      <c r="L107" t="s">
        <v>2286</v>
      </c>
      <c r="M107" s="27">
        <v>45932.458333333343</v>
      </c>
      <c r="N107" s="27">
        <v>45933.558333333327</v>
      </c>
      <c r="O107" t="s">
        <v>1466</v>
      </c>
      <c r="P107" t="s">
        <v>1514</v>
      </c>
      <c r="Q107" t="s">
        <v>1541</v>
      </c>
      <c r="R107" t="s">
        <v>1827</v>
      </c>
      <c r="S107" t="s">
        <v>1470</v>
      </c>
      <c r="T107" t="s">
        <v>1470</v>
      </c>
      <c r="U107" t="s">
        <v>82</v>
      </c>
      <c r="V107" t="s">
        <v>2287</v>
      </c>
      <c r="W107" t="s">
        <v>84</v>
      </c>
      <c r="X107" t="s">
        <v>2288</v>
      </c>
      <c r="Y107" t="s">
        <v>8</v>
      </c>
      <c r="Z107" t="s">
        <v>86</v>
      </c>
      <c r="AA107" t="s">
        <v>511</v>
      </c>
      <c r="AB107" s="28">
        <v>1</v>
      </c>
      <c r="AC107" t="s">
        <v>88</v>
      </c>
      <c r="AD107" s="40">
        <v>65960</v>
      </c>
      <c r="AE107" s="40">
        <v>65960</v>
      </c>
    </row>
    <row r="108" spans="1:31">
      <c r="A108" t="s">
        <v>191</v>
      </c>
      <c r="B108" t="s">
        <v>192</v>
      </c>
      <c r="C108" t="s">
        <v>193</v>
      </c>
      <c r="D108" t="s">
        <v>194</v>
      </c>
      <c r="E108" t="s">
        <v>2289</v>
      </c>
      <c r="F108" t="s">
        <v>2290</v>
      </c>
      <c r="G108" t="s">
        <v>1464</v>
      </c>
      <c r="H108" t="s">
        <v>197</v>
      </c>
      <c r="I108" t="s">
        <v>191</v>
      </c>
      <c r="J108" t="s">
        <v>2291</v>
      </c>
      <c r="K108" t="s">
        <v>78</v>
      </c>
      <c r="L108" t="s">
        <v>2292</v>
      </c>
      <c r="M108" s="27">
        <v>45932.466550925928</v>
      </c>
      <c r="N108" s="27">
        <v>45932.659722222219</v>
      </c>
      <c r="O108" t="s">
        <v>1466</v>
      </c>
      <c r="P108" t="s">
        <v>1467</v>
      </c>
      <c r="Q108" t="s">
        <v>1478</v>
      </c>
      <c r="R108" t="s">
        <v>1604</v>
      </c>
      <c r="S108" t="s">
        <v>80</v>
      </c>
      <c r="T108" t="s">
        <v>187</v>
      </c>
      <c r="U108" t="s">
        <v>82</v>
      </c>
      <c r="V108" t="s">
        <v>2293</v>
      </c>
      <c r="W108" t="s">
        <v>84</v>
      </c>
      <c r="X108" t="s">
        <v>2294</v>
      </c>
      <c r="Y108" t="s">
        <v>8</v>
      </c>
      <c r="Z108" t="s">
        <v>86</v>
      </c>
      <c r="AA108" t="s">
        <v>1640</v>
      </c>
      <c r="AB108" s="28">
        <v>1</v>
      </c>
      <c r="AC108" t="s">
        <v>88</v>
      </c>
      <c r="AD108" s="40">
        <v>65960</v>
      </c>
      <c r="AE108" s="40">
        <v>65960</v>
      </c>
    </row>
    <row r="109" spans="1:31">
      <c r="A109" t="s">
        <v>442</v>
      </c>
      <c r="B109" t="s">
        <v>113</v>
      </c>
      <c r="C109" t="s">
        <v>114</v>
      </c>
      <c r="D109" t="s">
        <v>452</v>
      </c>
      <c r="E109" t="s">
        <v>2295</v>
      </c>
      <c r="F109" t="s">
        <v>2296</v>
      </c>
      <c r="G109" t="s">
        <v>1464</v>
      </c>
      <c r="H109" t="s">
        <v>446</v>
      </c>
      <c r="I109" t="s">
        <v>455</v>
      </c>
      <c r="J109" t="s">
        <v>2297</v>
      </c>
      <c r="K109" t="s">
        <v>78</v>
      </c>
      <c r="L109" t="s">
        <v>2298</v>
      </c>
      <c r="M109" s="27">
        <v>45932.469224537039</v>
      </c>
      <c r="N109" s="27">
        <v>45932.74722222222</v>
      </c>
      <c r="O109" t="s">
        <v>1466</v>
      </c>
      <c r="P109" t="s">
        <v>1467</v>
      </c>
      <c r="Q109" t="s">
        <v>1580</v>
      </c>
      <c r="R109" t="s">
        <v>1469</v>
      </c>
      <c r="S109" t="s">
        <v>80</v>
      </c>
      <c r="T109" t="s">
        <v>187</v>
      </c>
      <c r="U109" t="s">
        <v>82</v>
      </c>
      <c r="V109" t="s">
        <v>2299</v>
      </c>
      <c r="W109" t="s">
        <v>84</v>
      </c>
      <c r="X109" t="s">
        <v>2300</v>
      </c>
      <c r="Y109" t="s">
        <v>8</v>
      </c>
      <c r="Z109" t="s">
        <v>86</v>
      </c>
      <c r="AA109" t="s">
        <v>2301</v>
      </c>
      <c r="AB109" s="28">
        <v>1</v>
      </c>
      <c r="AC109" t="s">
        <v>88</v>
      </c>
      <c r="AD109" s="40">
        <v>65960</v>
      </c>
      <c r="AE109" s="40">
        <v>65960</v>
      </c>
    </row>
    <row r="110" spans="1:31">
      <c r="A110" t="s">
        <v>191</v>
      </c>
      <c r="B110" t="s">
        <v>192</v>
      </c>
      <c r="C110" t="s">
        <v>193</v>
      </c>
      <c r="D110" t="s">
        <v>194</v>
      </c>
      <c r="E110" t="s">
        <v>2302</v>
      </c>
      <c r="F110" t="s">
        <v>2303</v>
      </c>
      <c r="G110" t="s">
        <v>1464</v>
      </c>
      <c r="H110" t="s">
        <v>197</v>
      </c>
      <c r="I110" t="s">
        <v>191</v>
      </c>
      <c r="J110" t="s">
        <v>2304</v>
      </c>
      <c r="K110" t="s">
        <v>78</v>
      </c>
      <c r="L110" t="s">
        <v>2305</v>
      </c>
      <c r="M110" s="27">
        <v>45932.501932870371</v>
      </c>
      <c r="N110" s="27">
        <v>45932.695138888892</v>
      </c>
      <c r="O110" t="s">
        <v>1466</v>
      </c>
      <c r="P110" t="s">
        <v>1467</v>
      </c>
      <c r="Q110" t="s">
        <v>1496</v>
      </c>
      <c r="R110" t="s">
        <v>1497</v>
      </c>
      <c r="S110" t="s">
        <v>80</v>
      </c>
      <c r="T110" t="s">
        <v>81</v>
      </c>
      <c r="U110" t="s">
        <v>82</v>
      </c>
      <c r="V110" t="s">
        <v>2306</v>
      </c>
      <c r="W110" t="s">
        <v>84</v>
      </c>
      <c r="X110" t="s">
        <v>2307</v>
      </c>
      <c r="Y110" t="s">
        <v>8</v>
      </c>
      <c r="Z110" t="s">
        <v>86</v>
      </c>
      <c r="AA110" t="s">
        <v>1956</v>
      </c>
      <c r="AB110" s="28">
        <v>1</v>
      </c>
      <c r="AC110" t="s">
        <v>88</v>
      </c>
      <c r="AD110" s="40">
        <v>65960</v>
      </c>
      <c r="AE110" s="40">
        <v>65960</v>
      </c>
    </row>
    <row r="111" spans="1:31">
      <c r="A111" t="s">
        <v>343</v>
      </c>
      <c r="B111" t="s">
        <v>68</v>
      </c>
      <c r="C111" t="s">
        <v>69</v>
      </c>
      <c r="D111" t="s">
        <v>2308</v>
      </c>
      <c r="E111" t="s">
        <v>2309</v>
      </c>
      <c r="F111" t="s">
        <v>2310</v>
      </c>
      <c r="G111" t="s">
        <v>1464</v>
      </c>
      <c r="H111" t="s">
        <v>347</v>
      </c>
      <c r="I111" t="s">
        <v>2311</v>
      </c>
      <c r="J111" t="s">
        <v>2312</v>
      </c>
      <c r="K111" t="s">
        <v>78</v>
      </c>
      <c r="L111" t="s">
        <v>2313</v>
      </c>
      <c r="M111" s="27">
        <v>45932.520601851851</v>
      </c>
      <c r="N111" s="27">
        <v>45933.654861111107</v>
      </c>
      <c r="O111" t="s">
        <v>1466</v>
      </c>
      <c r="P111" t="s">
        <v>1467</v>
      </c>
      <c r="Q111" t="s">
        <v>1698</v>
      </c>
      <c r="R111" t="s">
        <v>1699</v>
      </c>
      <c r="S111" t="s">
        <v>1470</v>
      </c>
      <c r="T111" t="s">
        <v>1470</v>
      </c>
      <c r="U111" t="s">
        <v>82</v>
      </c>
      <c r="V111" t="s">
        <v>2314</v>
      </c>
      <c r="W111" t="s">
        <v>84</v>
      </c>
      <c r="X111" t="s">
        <v>2315</v>
      </c>
      <c r="Y111" t="s">
        <v>11</v>
      </c>
      <c r="Z111" t="s">
        <v>86</v>
      </c>
      <c r="AA111" t="s">
        <v>366</v>
      </c>
      <c r="AB111" s="28">
        <v>1</v>
      </c>
      <c r="AC111" t="s">
        <v>88</v>
      </c>
      <c r="AD111" s="40">
        <v>144968</v>
      </c>
      <c r="AE111" s="40">
        <v>144968</v>
      </c>
    </row>
    <row r="112" spans="1:31">
      <c r="A112" t="s">
        <v>683</v>
      </c>
      <c r="B112" t="s">
        <v>113</v>
      </c>
      <c r="C112" t="s">
        <v>114</v>
      </c>
      <c r="D112" t="s">
        <v>1306</v>
      </c>
      <c r="E112" t="s">
        <v>2316</v>
      </c>
      <c r="F112" t="s">
        <v>2317</v>
      </c>
      <c r="G112" t="s">
        <v>1464</v>
      </c>
      <c r="H112" t="s">
        <v>281</v>
      </c>
      <c r="I112" t="s">
        <v>1309</v>
      </c>
      <c r="J112" t="s">
        <v>2318</v>
      </c>
      <c r="K112" t="s">
        <v>78</v>
      </c>
      <c r="L112" t="s">
        <v>2319</v>
      </c>
      <c r="M112" s="27">
        <v>45932.526678240742</v>
      </c>
      <c r="N112" s="27">
        <v>45933.657638888893</v>
      </c>
      <c r="P112" t="s">
        <v>1467</v>
      </c>
      <c r="Q112" t="s">
        <v>1496</v>
      </c>
      <c r="R112" t="s">
        <v>1497</v>
      </c>
      <c r="S112" t="s">
        <v>80</v>
      </c>
      <c r="T112" t="s">
        <v>81</v>
      </c>
      <c r="V112" t="s">
        <v>2320</v>
      </c>
      <c r="W112" t="s">
        <v>1801</v>
      </c>
      <c r="Y112" t="s">
        <v>15</v>
      </c>
      <c r="Z112" t="s">
        <v>86</v>
      </c>
      <c r="AA112" t="s">
        <v>287</v>
      </c>
      <c r="AB112" s="28">
        <v>0</v>
      </c>
      <c r="AC112" t="s">
        <v>88</v>
      </c>
      <c r="AD112" s="40">
        <v>41241</v>
      </c>
      <c r="AE112" s="40">
        <v>41241</v>
      </c>
    </row>
    <row r="113" spans="1:31">
      <c r="A113" t="s">
        <v>683</v>
      </c>
      <c r="B113" t="s">
        <v>113</v>
      </c>
      <c r="C113" t="s">
        <v>114</v>
      </c>
      <c r="D113" t="s">
        <v>684</v>
      </c>
      <c r="E113" t="s">
        <v>2321</v>
      </c>
      <c r="F113" t="s">
        <v>2322</v>
      </c>
      <c r="G113" t="s">
        <v>1464</v>
      </c>
      <c r="H113" t="s">
        <v>281</v>
      </c>
      <c r="I113" t="s">
        <v>683</v>
      </c>
      <c r="J113" t="s">
        <v>2323</v>
      </c>
      <c r="K113" t="s">
        <v>78</v>
      </c>
      <c r="L113" t="s">
        <v>2324</v>
      </c>
      <c r="M113" s="27">
        <v>45932.52144675926</v>
      </c>
      <c r="N113" s="27">
        <v>45933.517361111109</v>
      </c>
      <c r="O113" t="s">
        <v>1466</v>
      </c>
      <c r="P113" t="s">
        <v>1467</v>
      </c>
      <c r="Q113" t="s">
        <v>1552</v>
      </c>
      <c r="R113" t="s">
        <v>1612</v>
      </c>
      <c r="S113" t="s">
        <v>1470</v>
      </c>
      <c r="T113" t="s">
        <v>1470</v>
      </c>
      <c r="U113" t="s">
        <v>82</v>
      </c>
      <c r="V113" t="s">
        <v>2325</v>
      </c>
      <c r="W113" t="s">
        <v>84</v>
      </c>
      <c r="X113" t="s">
        <v>2326</v>
      </c>
      <c r="Y113" t="s">
        <v>8</v>
      </c>
      <c r="Z113" t="s">
        <v>86</v>
      </c>
      <c r="AA113" t="s">
        <v>691</v>
      </c>
      <c r="AB113" s="28">
        <v>1</v>
      </c>
      <c r="AC113" t="s">
        <v>88</v>
      </c>
      <c r="AD113" s="40">
        <v>65960</v>
      </c>
      <c r="AE113" s="40">
        <v>65960</v>
      </c>
    </row>
    <row r="114" spans="1:31">
      <c r="A114" t="s">
        <v>459</v>
      </c>
      <c r="B114" t="s">
        <v>460</v>
      </c>
      <c r="C114" t="s">
        <v>461</v>
      </c>
      <c r="D114" t="s">
        <v>512</v>
      </c>
      <c r="E114" t="s">
        <v>2327</v>
      </c>
      <c r="F114" t="s">
        <v>2328</v>
      </c>
      <c r="G114" t="s">
        <v>1464</v>
      </c>
      <c r="H114" t="s">
        <v>460</v>
      </c>
      <c r="I114" t="s">
        <v>459</v>
      </c>
      <c r="J114" t="s">
        <v>2329</v>
      </c>
      <c r="K114" t="s">
        <v>78</v>
      </c>
      <c r="L114" t="s">
        <v>2330</v>
      </c>
      <c r="M114" s="27">
        <v>45932.524780092594</v>
      </c>
      <c r="N114" s="27">
        <v>45932.691666666673</v>
      </c>
      <c r="O114" t="s">
        <v>1466</v>
      </c>
      <c r="P114" t="s">
        <v>1467</v>
      </c>
      <c r="Q114" t="s">
        <v>1552</v>
      </c>
      <c r="R114" t="s">
        <v>1612</v>
      </c>
      <c r="S114" t="s">
        <v>783</v>
      </c>
      <c r="T114" t="s">
        <v>1791</v>
      </c>
      <c r="U114" t="s">
        <v>82</v>
      </c>
      <c r="V114" t="s">
        <v>2331</v>
      </c>
      <c r="W114" t="s">
        <v>84</v>
      </c>
      <c r="X114" t="s">
        <v>2332</v>
      </c>
      <c r="Y114" t="s">
        <v>8</v>
      </c>
      <c r="Z114" t="s">
        <v>86</v>
      </c>
      <c r="AA114" t="s">
        <v>519</v>
      </c>
      <c r="AB114" s="28">
        <v>1</v>
      </c>
      <c r="AC114" t="s">
        <v>88</v>
      </c>
      <c r="AD114" s="40">
        <v>65960</v>
      </c>
      <c r="AE114" s="40">
        <v>65960</v>
      </c>
    </row>
    <row r="115" spans="1:31">
      <c r="A115" t="s">
        <v>459</v>
      </c>
      <c r="B115" t="s">
        <v>460</v>
      </c>
      <c r="C115" t="s">
        <v>461</v>
      </c>
      <c r="D115" t="s">
        <v>512</v>
      </c>
      <c r="E115" t="s">
        <v>2333</v>
      </c>
      <c r="F115" t="s">
        <v>2334</v>
      </c>
      <c r="G115" t="s">
        <v>1464</v>
      </c>
      <c r="H115" t="s">
        <v>460</v>
      </c>
      <c r="I115" t="s">
        <v>459</v>
      </c>
      <c r="J115" t="s">
        <v>2335</v>
      </c>
      <c r="K115" t="s">
        <v>78</v>
      </c>
      <c r="L115" t="s">
        <v>2336</v>
      </c>
      <c r="M115" s="27">
        <v>45932.536527777767</v>
      </c>
      <c r="N115" s="27">
        <v>45932.673611111109</v>
      </c>
      <c r="O115" t="s">
        <v>1466</v>
      </c>
      <c r="P115" t="s">
        <v>1514</v>
      </c>
      <c r="Q115" t="s">
        <v>1580</v>
      </c>
      <c r="R115" t="s">
        <v>1953</v>
      </c>
      <c r="S115" t="s">
        <v>1470</v>
      </c>
      <c r="T115" t="s">
        <v>1470</v>
      </c>
      <c r="U115" t="s">
        <v>82</v>
      </c>
      <c r="V115" t="s">
        <v>2337</v>
      </c>
      <c r="W115" t="s">
        <v>84</v>
      </c>
      <c r="X115" t="s">
        <v>2338</v>
      </c>
      <c r="Y115" t="s">
        <v>8</v>
      </c>
      <c r="Z115" t="s">
        <v>86</v>
      </c>
      <c r="AA115" t="s">
        <v>1113</v>
      </c>
      <c r="AB115" s="28">
        <v>1</v>
      </c>
      <c r="AC115" t="s">
        <v>88</v>
      </c>
      <c r="AD115" s="40">
        <v>65960</v>
      </c>
      <c r="AE115" s="40">
        <v>65960</v>
      </c>
    </row>
    <row r="116" spans="1:31">
      <c r="A116" t="s">
        <v>150</v>
      </c>
      <c r="B116" t="s">
        <v>151</v>
      </c>
      <c r="C116" t="s">
        <v>152</v>
      </c>
      <c r="D116" t="s">
        <v>2339</v>
      </c>
      <c r="E116" t="s">
        <v>2340</v>
      </c>
      <c r="F116" t="s">
        <v>2341</v>
      </c>
      <c r="G116" t="s">
        <v>1464</v>
      </c>
      <c r="H116" t="s">
        <v>156</v>
      </c>
      <c r="I116" t="s">
        <v>150</v>
      </c>
      <c r="J116" t="s">
        <v>2342</v>
      </c>
      <c r="K116" t="s">
        <v>78</v>
      </c>
      <c r="L116" t="s">
        <v>2343</v>
      </c>
      <c r="M116" s="27">
        <v>45932.594317129631</v>
      </c>
      <c r="N116" s="27">
        <v>45933.590277777781</v>
      </c>
      <c r="O116" t="s">
        <v>1466</v>
      </c>
      <c r="P116" t="s">
        <v>1467</v>
      </c>
      <c r="Q116" t="s">
        <v>1468</v>
      </c>
      <c r="R116" t="s">
        <v>1469</v>
      </c>
      <c r="S116" t="s">
        <v>783</v>
      </c>
      <c r="T116" t="s">
        <v>2152</v>
      </c>
      <c r="U116" t="s">
        <v>82</v>
      </c>
      <c r="V116" t="s">
        <v>2344</v>
      </c>
      <c r="W116" t="s">
        <v>84</v>
      </c>
      <c r="X116" t="s">
        <v>2345</v>
      </c>
      <c r="Y116" t="s">
        <v>8</v>
      </c>
      <c r="Z116" t="s">
        <v>86</v>
      </c>
      <c r="AA116" t="s">
        <v>173</v>
      </c>
      <c r="AB116" s="28">
        <v>1</v>
      </c>
      <c r="AC116" t="s">
        <v>88</v>
      </c>
      <c r="AD116" s="40">
        <v>65960</v>
      </c>
      <c r="AE116" s="40">
        <v>65960</v>
      </c>
    </row>
    <row r="117" spans="1:31">
      <c r="A117" t="s">
        <v>191</v>
      </c>
      <c r="B117" t="s">
        <v>192</v>
      </c>
      <c r="C117" t="s">
        <v>193</v>
      </c>
      <c r="D117" t="s">
        <v>194</v>
      </c>
      <c r="E117" t="s">
        <v>2346</v>
      </c>
      <c r="F117" t="s">
        <v>2347</v>
      </c>
      <c r="G117" t="s">
        <v>1464</v>
      </c>
      <c r="H117" t="s">
        <v>197</v>
      </c>
      <c r="I117" t="s">
        <v>191</v>
      </c>
      <c r="J117" t="s">
        <v>2348</v>
      </c>
      <c r="K117" t="s">
        <v>78</v>
      </c>
      <c r="L117" t="s">
        <v>2349</v>
      </c>
      <c r="M117" s="27">
        <v>45932.605520833327</v>
      </c>
      <c r="N117" s="27">
        <v>45933.50277777778</v>
      </c>
      <c r="O117" t="s">
        <v>1466</v>
      </c>
      <c r="P117" t="s">
        <v>1467</v>
      </c>
      <c r="Q117" t="s">
        <v>1698</v>
      </c>
      <c r="R117" t="s">
        <v>1699</v>
      </c>
      <c r="S117" t="s">
        <v>1470</v>
      </c>
      <c r="T117" t="s">
        <v>1470</v>
      </c>
      <c r="U117" t="s">
        <v>82</v>
      </c>
      <c r="V117" t="s">
        <v>2350</v>
      </c>
      <c r="W117" t="s">
        <v>84</v>
      </c>
      <c r="X117" t="s">
        <v>2351</v>
      </c>
      <c r="Y117" t="s">
        <v>8</v>
      </c>
      <c r="Z117" t="s">
        <v>86</v>
      </c>
      <c r="AA117" t="s">
        <v>1981</v>
      </c>
      <c r="AB117" s="28">
        <v>1</v>
      </c>
      <c r="AC117" t="s">
        <v>88</v>
      </c>
      <c r="AD117" s="40">
        <v>65960</v>
      </c>
      <c r="AE117" s="40">
        <v>65960</v>
      </c>
    </row>
    <row r="118" spans="1:31">
      <c r="A118" t="s">
        <v>442</v>
      </c>
      <c r="B118" t="s">
        <v>113</v>
      </c>
      <c r="C118" t="s">
        <v>114</v>
      </c>
      <c r="D118" t="s">
        <v>2352</v>
      </c>
      <c r="E118" t="s">
        <v>2353</v>
      </c>
      <c r="F118" t="s">
        <v>2354</v>
      </c>
      <c r="G118" t="s">
        <v>1464</v>
      </c>
      <c r="H118" t="s">
        <v>446</v>
      </c>
      <c r="I118" t="s">
        <v>2355</v>
      </c>
      <c r="J118" t="s">
        <v>2356</v>
      </c>
      <c r="K118" t="s">
        <v>78</v>
      </c>
      <c r="L118" t="s">
        <v>2357</v>
      </c>
      <c r="M118" s="27">
        <v>45932.608263888891</v>
      </c>
      <c r="N118" s="27">
        <v>45933.472916666673</v>
      </c>
      <c r="O118" t="s">
        <v>1466</v>
      </c>
      <c r="P118" t="s">
        <v>1467</v>
      </c>
      <c r="Q118" t="s">
        <v>1478</v>
      </c>
      <c r="R118" t="s">
        <v>1604</v>
      </c>
      <c r="S118" t="s">
        <v>1470</v>
      </c>
      <c r="T118" t="s">
        <v>1470</v>
      </c>
      <c r="U118" t="s">
        <v>82</v>
      </c>
      <c r="V118" t="s">
        <v>2358</v>
      </c>
      <c r="W118" t="s">
        <v>84</v>
      </c>
      <c r="X118" t="s">
        <v>2359</v>
      </c>
      <c r="Y118" t="s">
        <v>11</v>
      </c>
      <c r="Z118" t="s">
        <v>86</v>
      </c>
      <c r="AA118" t="s">
        <v>2360</v>
      </c>
      <c r="AB118" s="28">
        <v>1</v>
      </c>
      <c r="AC118" t="s">
        <v>88</v>
      </c>
      <c r="AD118" s="40">
        <v>144968</v>
      </c>
      <c r="AE118" s="40">
        <v>144968</v>
      </c>
    </row>
    <row r="119" spans="1:31">
      <c r="A119" t="s">
        <v>459</v>
      </c>
      <c r="B119" t="s">
        <v>460</v>
      </c>
      <c r="C119" t="s">
        <v>461</v>
      </c>
      <c r="D119" t="s">
        <v>512</v>
      </c>
      <c r="E119" t="s">
        <v>2361</v>
      </c>
      <c r="F119" t="s">
        <v>2362</v>
      </c>
      <c r="G119" t="s">
        <v>1464</v>
      </c>
      <c r="H119" t="s">
        <v>460</v>
      </c>
      <c r="I119" t="s">
        <v>459</v>
      </c>
      <c r="J119" t="s">
        <v>2363</v>
      </c>
      <c r="K119" t="s">
        <v>78</v>
      </c>
      <c r="L119" t="s">
        <v>2364</v>
      </c>
      <c r="M119" s="27">
        <v>45932.608854166669</v>
      </c>
      <c r="N119" s="27">
        <v>45933.506249999999</v>
      </c>
      <c r="O119" t="s">
        <v>1466</v>
      </c>
      <c r="P119" t="s">
        <v>1467</v>
      </c>
      <c r="Q119" t="s">
        <v>1496</v>
      </c>
      <c r="R119" t="s">
        <v>1507</v>
      </c>
      <c r="S119" t="s">
        <v>783</v>
      </c>
      <c r="T119" t="s">
        <v>792</v>
      </c>
      <c r="U119" t="s">
        <v>82</v>
      </c>
      <c r="V119" t="s">
        <v>2365</v>
      </c>
      <c r="W119" t="s">
        <v>84</v>
      </c>
      <c r="X119" t="s">
        <v>2366</v>
      </c>
      <c r="Y119" t="s">
        <v>8</v>
      </c>
      <c r="Z119" t="s">
        <v>86</v>
      </c>
      <c r="AA119" t="s">
        <v>526</v>
      </c>
      <c r="AB119" s="28">
        <v>1</v>
      </c>
      <c r="AC119" t="s">
        <v>88</v>
      </c>
      <c r="AD119" s="40">
        <v>65960</v>
      </c>
      <c r="AE119" s="40">
        <v>65960</v>
      </c>
    </row>
    <row r="120" spans="1:31">
      <c r="A120" t="s">
        <v>191</v>
      </c>
      <c r="B120" t="s">
        <v>192</v>
      </c>
      <c r="C120" t="s">
        <v>193</v>
      </c>
      <c r="D120" t="s">
        <v>227</v>
      </c>
      <c r="E120" t="s">
        <v>2367</v>
      </c>
      <c r="F120" t="s">
        <v>2368</v>
      </c>
      <c r="G120" t="s">
        <v>1464</v>
      </c>
      <c r="H120" t="s">
        <v>197</v>
      </c>
      <c r="I120" t="s">
        <v>230</v>
      </c>
      <c r="J120" t="s">
        <v>2369</v>
      </c>
      <c r="K120" t="s">
        <v>78</v>
      </c>
      <c r="L120" t="s">
        <v>2370</v>
      </c>
      <c r="M120" s="27">
        <v>45932.619155092587</v>
      </c>
      <c r="N120" s="27">
        <v>45933.493750000001</v>
      </c>
      <c r="O120" t="s">
        <v>1466</v>
      </c>
      <c r="P120" t="s">
        <v>1467</v>
      </c>
      <c r="Q120" t="s">
        <v>1552</v>
      </c>
      <c r="R120" t="s">
        <v>1612</v>
      </c>
      <c r="S120" t="s">
        <v>80</v>
      </c>
      <c r="T120" t="s">
        <v>187</v>
      </c>
      <c r="U120" t="s">
        <v>82</v>
      </c>
      <c r="V120" t="s">
        <v>2371</v>
      </c>
      <c r="W120" t="s">
        <v>84</v>
      </c>
      <c r="X120" t="s">
        <v>2372</v>
      </c>
      <c r="Y120" t="s">
        <v>8</v>
      </c>
      <c r="Z120" t="s">
        <v>86</v>
      </c>
      <c r="AA120" t="s">
        <v>2093</v>
      </c>
      <c r="AB120" s="28">
        <v>1</v>
      </c>
      <c r="AC120" t="s">
        <v>88</v>
      </c>
      <c r="AD120" s="40">
        <v>65960</v>
      </c>
      <c r="AE120" s="40">
        <v>65960</v>
      </c>
    </row>
    <row r="121" spans="1:31">
      <c r="A121" t="s">
        <v>288</v>
      </c>
      <c r="B121" t="s">
        <v>113</v>
      </c>
      <c r="C121" t="s">
        <v>114</v>
      </c>
      <c r="D121" t="s">
        <v>289</v>
      </c>
      <c r="E121" t="s">
        <v>2373</v>
      </c>
      <c r="F121" t="s">
        <v>2374</v>
      </c>
      <c r="G121" t="s">
        <v>1464</v>
      </c>
      <c r="H121" t="s">
        <v>292</v>
      </c>
      <c r="I121" t="s">
        <v>288</v>
      </c>
      <c r="J121" t="s">
        <v>2375</v>
      </c>
      <c r="K121" t="s">
        <v>78</v>
      </c>
      <c r="L121" t="s">
        <v>2376</v>
      </c>
      <c r="M121" s="27">
        <v>45932.636759259258</v>
      </c>
      <c r="N121" s="27">
        <v>45933.5</v>
      </c>
      <c r="O121" t="s">
        <v>1466</v>
      </c>
      <c r="P121" t="s">
        <v>1467</v>
      </c>
      <c r="Q121" t="s">
        <v>1552</v>
      </c>
      <c r="R121" t="s">
        <v>1612</v>
      </c>
      <c r="S121" t="s">
        <v>783</v>
      </c>
      <c r="T121" t="s">
        <v>1791</v>
      </c>
      <c r="U121" t="s">
        <v>82</v>
      </c>
      <c r="V121" t="s">
        <v>2377</v>
      </c>
      <c r="W121" t="s">
        <v>84</v>
      </c>
      <c r="X121" t="s">
        <v>2378</v>
      </c>
      <c r="Y121" t="s">
        <v>8</v>
      </c>
      <c r="Z121" t="s">
        <v>86</v>
      </c>
      <c r="AA121" t="s">
        <v>1846</v>
      </c>
      <c r="AB121" s="28">
        <v>1</v>
      </c>
      <c r="AC121" t="s">
        <v>88</v>
      </c>
      <c r="AD121" s="40">
        <v>65960</v>
      </c>
      <c r="AE121" s="40">
        <v>65960</v>
      </c>
    </row>
    <row r="122" spans="1:31">
      <c r="A122" t="s">
        <v>459</v>
      </c>
      <c r="B122" t="s">
        <v>460</v>
      </c>
      <c r="C122" t="s">
        <v>461</v>
      </c>
      <c r="D122" t="s">
        <v>512</v>
      </c>
      <c r="E122" t="s">
        <v>2379</v>
      </c>
      <c r="F122" t="s">
        <v>2380</v>
      </c>
      <c r="G122" t="s">
        <v>1464</v>
      </c>
      <c r="H122" t="s">
        <v>460</v>
      </c>
      <c r="I122" t="s">
        <v>459</v>
      </c>
      <c r="J122" t="s">
        <v>2381</v>
      </c>
      <c r="K122" t="s">
        <v>78</v>
      </c>
      <c r="L122" t="s">
        <v>2382</v>
      </c>
      <c r="M122" s="27">
        <v>45932.630162037043</v>
      </c>
      <c r="N122" s="27">
        <v>45933.489583333343</v>
      </c>
      <c r="O122" t="s">
        <v>1466</v>
      </c>
      <c r="P122" t="s">
        <v>1514</v>
      </c>
      <c r="Q122" t="s">
        <v>1580</v>
      </c>
      <c r="R122" t="s">
        <v>1590</v>
      </c>
      <c r="S122" t="s">
        <v>1470</v>
      </c>
      <c r="T122" t="s">
        <v>1470</v>
      </c>
      <c r="U122" t="s">
        <v>82</v>
      </c>
      <c r="V122" t="s">
        <v>2383</v>
      </c>
      <c r="W122" t="s">
        <v>84</v>
      </c>
      <c r="X122" t="s">
        <v>2384</v>
      </c>
      <c r="Y122" t="s">
        <v>8</v>
      </c>
      <c r="Z122" t="s">
        <v>86</v>
      </c>
      <c r="AA122" t="s">
        <v>1113</v>
      </c>
      <c r="AB122" s="28">
        <v>1</v>
      </c>
      <c r="AC122" t="s">
        <v>88</v>
      </c>
      <c r="AD122" s="40">
        <v>65960</v>
      </c>
      <c r="AE122" s="40">
        <v>65960</v>
      </c>
    </row>
    <row r="123" spans="1:31">
      <c r="A123" t="s">
        <v>191</v>
      </c>
      <c r="B123" t="s">
        <v>192</v>
      </c>
      <c r="C123" t="s">
        <v>193</v>
      </c>
      <c r="D123" t="s">
        <v>208</v>
      </c>
      <c r="E123" t="s">
        <v>2385</v>
      </c>
      <c r="F123" t="s">
        <v>2386</v>
      </c>
      <c r="G123" t="s">
        <v>1464</v>
      </c>
      <c r="H123" t="s">
        <v>197</v>
      </c>
      <c r="I123" t="s">
        <v>211</v>
      </c>
      <c r="J123" t="s">
        <v>2387</v>
      </c>
      <c r="K123" t="s">
        <v>78</v>
      </c>
      <c r="L123" t="s">
        <v>2388</v>
      </c>
      <c r="M123" s="27">
        <v>45932.634837962964</v>
      </c>
      <c r="N123" s="27">
        <v>45933.486805555563</v>
      </c>
      <c r="O123" t="s">
        <v>1466</v>
      </c>
      <c r="P123" t="s">
        <v>1467</v>
      </c>
      <c r="Q123" t="s">
        <v>1468</v>
      </c>
      <c r="R123" t="s">
        <v>1469</v>
      </c>
      <c r="S123" t="s">
        <v>80</v>
      </c>
      <c r="T123" t="s">
        <v>187</v>
      </c>
      <c r="U123" t="s">
        <v>82</v>
      </c>
      <c r="V123" t="s">
        <v>2389</v>
      </c>
      <c r="W123" t="s">
        <v>84</v>
      </c>
      <c r="X123" t="s">
        <v>2390</v>
      </c>
      <c r="Y123" t="s">
        <v>8</v>
      </c>
      <c r="Z123" t="s">
        <v>86</v>
      </c>
      <c r="AA123" t="s">
        <v>216</v>
      </c>
      <c r="AB123" s="28">
        <v>1</v>
      </c>
      <c r="AC123" t="s">
        <v>88</v>
      </c>
      <c r="AD123" s="40">
        <v>65960</v>
      </c>
      <c r="AE123" s="40">
        <v>65960</v>
      </c>
    </row>
    <row r="124" spans="1:31">
      <c r="A124" t="s">
        <v>288</v>
      </c>
      <c r="B124" t="s">
        <v>113</v>
      </c>
      <c r="C124" t="s">
        <v>114</v>
      </c>
      <c r="D124" t="s">
        <v>1838</v>
      </c>
      <c r="E124" t="s">
        <v>2391</v>
      </c>
      <c r="F124" t="s">
        <v>2392</v>
      </c>
      <c r="G124" t="s">
        <v>1464</v>
      </c>
      <c r="H124" t="s">
        <v>292</v>
      </c>
      <c r="I124" t="s">
        <v>1841</v>
      </c>
      <c r="J124" t="s">
        <v>2393</v>
      </c>
      <c r="K124" t="s">
        <v>78</v>
      </c>
      <c r="L124" t="s">
        <v>2394</v>
      </c>
      <c r="M124" s="27">
        <v>45932.643946759257</v>
      </c>
      <c r="N124" s="27">
        <v>45934.529166666667</v>
      </c>
      <c r="O124" t="s">
        <v>1466</v>
      </c>
      <c r="P124" t="s">
        <v>1467</v>
      </c>
      <c r="Q124" t="s">
        <v>1468</v>
      </c>
      <c r="R124" t="s">
        <v>1469</v>
      </c>
      <c r="S124" t="s">
        <v>1470</v>
      </c>
      <c r="T124" t="s">
        <v>1470</v>
      </c>
      <c r="U124" t="s">
        <v>82</v>
      </c>
      <c r="V124" t="s">
        <v>2395</v>
      </c>
      <c r="W124" t="s">
        <v>84</v>
      </c>
      <c r="X124" t="s">
        <v>2396</v>
      </c>
      <c r="Y124" t="s">
        <v>13</v>
      </c>
      <c r="Z124" t="s">
        <v>86</v>
      </c>
      <c r="AA124" t="s">
        <v>1710</v>
      </c>
      <c r="AB124" s="28">
        <v>1</v>
      </c>
      <c r="AC124" t="s">
        <v>88</v>
      </c>
      <c r="AD124" s="40">
        <v>275729</v>
      </c>
      <c r="AE124" s="40">
        <v>275729</v>
      </c>
    </row>
    <row r="125" spans="1:31">
      <c r="A125" t="s">
        <v>683</v>
      </c>
      <c r="B125" t="s">
        <v>113</v>
      </c>
      <c r="C125" t="s">
        <v>114</v>
      </c>
      <c r="D125" t="s">
        <v>2397</v>
      </c>
      <c r="E125" t="s">
        <v>2398</v>
      </c>
      <c r="F125" t="s">
        <v>2399</v>
      </c>
      <c r="G125" t="s">
        <v>1464</v>
      </c>
      <c r="H125" t="s">
        <v>281</v>
      </c>
      <c r="I125" t="s">
        <v>2400</v>
      </c>
      <c r="J125" t="s">
        <v>2401</v>
      </c>
      <c r="K125" t="s">
        <v>78</v>
      </c>
      <c r="L125" t="s">
        <v>2402</v>
      </c>
      <c r="M125" s="27">
        <v>45932.654560185183</v>
      </c>
      <c r="N125" s="27">
        <v>45933.587500000001</v>
      </c>
      <c r="O125" t="s">
        <v>1466</v>
      </c>
      <c r="P125" t="s">
        <v>1467</v>
      </c>
      <c r="Q125" t="s">
        <v>2403</v>
      </c>
      <c r="R125" t="s">
        <v>1469</v>
      </c>
      <c r="S125" t="s">
        <v>1470</v>
      </c>
      <c r="T125" t="s">
        <v>1470</v>
      </c>
      <c r="U125" t="s">
        <v>82</v>
      </c>
      <c r="V125" t="s">
        <v>2404</v>
      </c>
      <c r="W125" t="s">
        <v>84</v>
      </c>
      <c r="X125" t="s">
        <v>2405</v>
      </c>
      <c r="Y125" t="s">
        <v>11</v>
      </c>
      <c r="Z125" t="s">
        <v>86</v>
      </c>
      <c r="AA125" t="s">
        <v>1573</v>
      </c>
      <c r="AB125" s="28">
        <v>1</v>
      </c>
      <c r="AC125" t="s">
        <v>88</v>
      </c>
      <c r="AD125" s="40">
        <v>144968</v>
      </c>
      <c r="AE125" s="40">
        <v>144968</v>
      </c>
    </row>
    <row r="126" spans="1:31">
      <c r="A126" t="s">
        <v>191</v>
      </c>
      <c r="B126" t="s">
        <v>192</v>
      </c>
      <c r="C126" t="s">
        <v>193</v>
      </c>
      <c r="D126" t="s">
        <v>606</v>
      </c>
      <c r="E126" t="s">
        <v>2406</v>
      </c>
      <c r="F126" t="s">
        <v>2407</v>
      </c>
      <c r="G126" t="s">
        <v>1464</v>
      </c>
      <c r="H126" t="s">
        <v>197</v>
      </c>
      <c r="I126" t="s">
        <v>609</v>
      </c>
      <c r="J126" t="s">
        <v>2408</v>
      </c>
      <c r="K126" t="s">
        <v>78</v>
      </c>
      <c r="L126" t="s">
        <v>2409</v>
      </c>
      <c r="M126" s="27">
        <v>45932.663449074083</v>
      </c>
      <c r="N126" s="27">
        <v>45933.427777777782</v>
      </c>
      <c r="O126" t="s">
        <v>1466</v>
      </c>
      <c r="P126" t="s">
        <v>1467</v>
      </c>
      <c r="Q126" t="s">
        <v>1580</v>
      </c>
      <c r="R126" t="s">
        <v>1581</v>
      </c>
      <c r="S126" t="s">
        <v>80</v>
      </c>
      <c r="T126" t="s">
        <v>81</v>
      </c>
      <c r="U126" t="s">
        <v>82</v>
      </c>
      <c r="V126" t="s">
        <v>2410</v>
      </c>
      <c r="W126" t="s">
        <v>84</v>
      </c>
      <c r="X126" t="s">
        <v>2411</v>
      </c>
      <c r="Y126" t="s">
        <v>8</v>
      </c>
      <c r="Z126" t="s">
        <v>86</v>
      </c>
      <c r="AA126" t="s">
        <v>2093</v>
      </c>
      <c r="AB126" s="28">
        <v>1</v>
      </c>
      <c r="AC126" t="s">
        <v>88</v>
      </c>
      <c r="AD126" s="40">
        <v>65960</v>
      </c>
      <c r="AE126" s="40">
        <v>65960</v>
      </c>
    </row>
    <row r="127" spans="1:31">
      <c r="A127" t="s">
        <v>191</v>
      </c>
      <c r="B127" t="s">
        <v>192</v>
      </c>
      <c r="C127" t="s">
        <v>193</v>
      </c>
      <c r="D127" t="s">
        <v>2056</v>
      </c>
      <c r="E127" t="s">
        <v>2412</v>
      </c>
      <c r="F127" t="s">
        <v>2413</v>
      </c>
      <c r="G127" t="s">
        <v>1464</v>
      </c>
      <c r="H127" t="s">
        <v>197</v>
      </c>
      <c r="I127" t="s">
        <v>2059</v>
      </c>
      <c r="J127" t="s">
        <v>2414</v>
      </c>
      <c r="K127" t="s">
        <v>78</v>
      </c>
      <c r="L127" t="s">
        <v>2415</v>
      </c>
      <c r="M127" s="27">
        <v>45932.665312500001</v>
      </c>
      <c r="N127" s="27">
        <v>45933.5625</v>
      </c>
      <c r="O127" t="s">
        <v>1466</v>
      </c>
      <c r="P127" t="s">
        <v>1467</v>
      </c>
      <c r="Q127" t="s">
        <v>1749</v>
      </c>
      <c r="R127" t="s">
        <v>1621</v>
      </c>
      <c r="S127" t="s">
        <v>80</v>
      </c>
      <c r="T127" t="s">
        <v>187</v>
      </c>
      <c r="U127" t="s">
        <v>82</v>
      </c>
      <c r="V127" t="s">
        <v>2416</v>
      </c>
      <c r="W127" t="s">
        <v>84</v>
      </c>
      <c r="X127" t="s">
        <v>2417</v>
      </c>
      <c r="Y127" t="s">
        <v>11</v>
      </c>
      <c r="Z127" t="s">
        <v>86</v>
      </c>
      <c r="AA127" t="s">
        <v>1640</v>
      </c>
      <c r="AB127" s="28">
        <v>1</v>
      </c>
      <c r="AC127" t="s">
        <v>88</v>
      </c>
      <c r="AD127" s="40">
        <v>144968</v>
      </c>
      <c r="AE127" s="40">
        <v>144968</v>
      </c>
    </row>
    <row r="128" spans="1:31">
      <c r="A128" t="s">
        <v>459</v>
      </c>
      <c r="B128" t="s">
        <v>460</v>
      </c>
      <c r="C128" t="s">
        <v>461</v>
      </c>
      <c r="D128" t="s">
        <v>512</v>
      </c>
      <c r="E128" t="s">
        <v>2418</v>
      </c>
      <c r="F128" t="s">
        <v>2419</v>
      </c>
      <c r="G128" t="s">
        <v>1464</v>
      </c>
      <c r="H128" t="s">
        <v>460</v>
      </c>
      <c r="I128" t="s">
        <v>459</v>
      </c>
      <c r="J128" t="s">
        <v>2420</v>
      </c>
      <c r="K128" t="s">
        <v>78</v>
      </c>
      <c r="L128" t="s">
        <v>2421</v>
      </c>
      <c r="M128" s="27">
        <v>45932.67465277778</v>
      </c>
      <c r="N128" s="27">
        <v>45933.48333333333</v>
      </c>
      <c r="O128" t="s">
        <v>1466</v>
      </c>
      <c r="P128" t="s">
        <v>1467</v>
      </c>
      <c r="Q128" t="s">
        <v>1562</v>
      </c>
      <c r="R128" t="s">
        <v>1562</v>
      </c>
      <c r="S128" t="s">
        <v>1470</v>
      </c>
      <c r="T128" t="s">
        <v>1470</v>
      </c>
      <c r="U128" t="s">
        <v>82</v>
      </c>
      <c r="V128" t="s">
        <v>2422</v>
      </c>
      <c r="W128" t="s">
        <v>84</v>
      </c>
      <c r="X128" t="s">
        <v>2423</v>
      </c>
      <c r="Y128" t="s">
        <v>8</v>
      </c>
      <c r="Z128" t="s">
        <v>86</v>
      </c>
      <c r="AA128" t="s">
        <v>539</v>
      </c>
      <c r="AB128" s="28">
        <v>1</v>
      </c>
      <c r="AC128" t="s">
        <v>88</v>
      </c>
      <c r="AD128" s="40">
        <v>65960</v>
      </c>
      <c r="AE128" s="40">
        <v>65960</v>
      </c>
    </row>
    <row r="129" spans="1:31">
      <c r="A129" t="s">
        <v>112</v>
      </c>
      <c r="B129" t="s">
        <v>113</v>
      </c>
      <c r="C129" t="s">
        <v>114</v>
      </c>
      <c r="D129" t="s">
        <v>115</v>
      </c>
      <c r="E129" t="s">
        <v>2424</v>
      </c>
      <c r="F129" t="s">
        <v>2425</v>
      </c>
      <c r="G129" t="s">
        <v>1464</v>
      </c>
      <c r="H129" t="s">
        <v>116</v>
      </c>
      <c r="I129" t="s">
        <v>112</v>
      </c>
      <c r="J129" t="s">
        <v>2426</v>
      </c>
      <c r="K129" t="s">
        <v>78</v>
      </c>
      <c r="L129" t="s">
        <v>2427</v>
      </c>
      <c r="M129" s="27">
        <v>45932.682951388888</v>
      </c>
      <c r="N129" s="27">
        <v>45933.529166666667</v>
      </c>
      <c r="O129" t="s">
        <v>1466</v>
      </c>
      <c r="P129" t="s">
        <v>1467</v>
      </c>
      <c r="Q129" t="s">
        <v>1562</v>
      </c>
      <c r="R129" t="s">
        <v>1562</v>
      </c>
      <c r="S129" t="s">
        <v>80</v>
      </c>
      <c r="T129" t="s">
        <v>187</v>
      </c>
      <c r="U129" t="s">
        <v>82</v>
      </c>
      <c r="V129" t="s">
        <v>2428</v>
      </c>
      <c r="W129" t="s">
        <v>84</v>
      </c>
      <c r="X129" t="s">
        <v>2429</v>
      </c>
      <c r="Y129" t="s">
        <v>8</v>
      </c>
      <c r="Z129" t="s">
        <v>86</v>
      </c>
      <c r="AA129" t="s">
        <v>1777</v>
      </c>
      <c r="AB129" s="28">
        <v>1</v>
      </c>
      <c r="AC129" t="s">
        <v>88</v>
      </c>
      <c r="AD129" s="40">
        <v>65960</v>
      </c>
      <c r="AE129" s="40">
        <v>65960</v>
      </c>
    </row>
    <row r="130" spans="1:31">
      <c r="A130" t="s">
        <v>683</v>
      </c>
      <c r="B130" t="s">
        <v>113</v>
      </c>
      <c r="C130" t="s">
        <v>114</v>
      </c>
      <c r="D130" t="s">
        <v>1574</v>
      </c>
      <c r="E130" t="s">
        <v>2430</v>
      </c>
      <c r="F130" t="s">
        <v>2431</v>
      </c>
      <c r="G130" t="s">
        <v>1464</v>
      </c>
      <c r="H130" t="s">
        <v>116</v>
      </c>
      <c r="I130" t="s">
        <v>1577</v>
      </c>
      <c r="J130" t="s">
        <v>2432</v>
      </c>
      <c r="K130" t="s">
        <v>78</v>
      </c>
      <c r="L130" t="s">
        <v>2433</v>
      </c>
      <c r="M130" s="27">
        <v>45932.68346064815</v>
      </c>
      <c r="N130" s="27">
        <v>45936.620138888888</v>
      </c>
      <c r="O130" t="s">
        <v>1466</v>
      </c>
      <c r="P130" t="s">
        <v>1467</v>
      </c>
      <c r="Q130" t="s">
        <v>1654</v>
      </c>
      <c r="R130" t="s">
        <v>1655</v>
      </c>
      <c r="S130" t="s">
        <v>1470</v>
      </c>
      <c r="T130" t="s">
        <v>1470</v>
      </c>
      <c r="U130" t="s">
        <v>82</v>
      </c>
      <c r="V130" t="s">
        <v>2434</v>
      </c>
      <c r="W130" t="s">
        <v>84</v>
      </c>
      <c r="X130" t="s">
        <v>2435</v>
      </c>
      <c r="Y130" t="s">
        <v>15</v>
      </c>
      <c r="Z130" t="s">
        <v>86</v>
      </c>
      <c r="AA130" t="s">
        <v>1144</v>
      </c>
      <c r="AB130" s="28">
        <v>1</v>
      </c>
      <c r="AC130" t="s">
        <v>88</v>
      </c>
      <c r="AD130" s="40">
        <v>479589</v>
      </c>
      <c r="AE130" s="40">
        <v>479589</v>
      </c>
    </row>
    <row r="131" spans="1:31">
      <c r="A131" t="s">
        <v>343</v>
      </c>
      <c r="B131" t="s">
        <v>68</v>
      </c>
      <c r="C131" t="s">
        <v>69</v>
      </c>
      <c r="D131" t="s">
        <v>1091</v>
      </c>
      <c r="E131" t="s">
        <v>2436</v>
      </c>
      <c r="F131" t="s">
        <v>2437</v>
      </c>
      <c r="G131" t="s">
        <v>1464</v>
      </c>
      <c r="H131" t="s">
        <v>347</v>
      </c>
      <c r="I131" t="s">
        <v>1094</v>
      </c>
      <c r="J131" t="s">
        <v>2438</v>
      </c>
      <c r="K131" t="s">
        <v>78</v>
      </c>
      <c r="L131" t="s">
        <v>2439</v>
      </c>
      <c r="M131" s="27">
        <v>45932.726168981477</v>
      </c>
      <c r="N131" s="27">
        <v>45934.448611111111</v>
      </c>
      <c r="O131" t="s">
        <v>1466</v>
      </c>
      <c r="P131" t="s">
        <v>1467</v>
      </c>
      <c r="Q131" t="s">
        <v>1496</v>
      </c>
      <c r="R131" t="s">
        <v>1497</v>
      </c>
      <c r="S131" t="s">
        <v>80</v>
      </c>
      <c r="T131" t="s">
        <v>81</v>
      </c>
      <c r="U131" t="s">
        <v>82</v>
      </c>
      <c r="V131" t="s">
        <v>2440</v>
      </c>
      <c r="W131" t="s">
        <v>84</v>
      </c>
      <c r="X131" t="s">
        <v>2441</v>
      </c>
      <c r="Y131" t="s">
        <v>11</v>
      </c>
      <c r="Z131" t="s">
        <v>86</v>
      </c>
      <c r="AA131" t="s">
        <v>352</v>
      </c>
      <c r="AB131" s="28">
        <v>1</v>
      </c>
      <c r="AC131" t="s">
        <v>88</v>
      </c>
      <c r="AD131" s="40">
        <v>144968</v>
      </c>
      <c r="AE131" s="40">
        <v>144968</v>
      </c>
    </row>
    <row r="132" spans="1:31">
      <c r="A132" t="s">
        <v>277</v>
      </c>
      <c r="B132" t="s">
        <v>151</v>
      </c>
      <c r="C132" t="s">
        <v>152</v>
      </c>
      <c r="D132" t="s">
        <v>2442</v>
      </c>
      <c r="E132" t="s">
        <v>2443</v>
      </c>
      <c r="F132" t="s">
        <v>2444</v>
      </c>
      <c r="G132" t="s">
        <v>1464</v>
      </c>
      <c r="H132" t="s">
        <v>328</v>
      </c>
      <c r="I132" t="s">
        <v>2445</v>
      </c>
      <c r="J132" t="s">
        <v>2446</v>
      </c>
      <c r="K132" t="s">
        <v>78</v>
      </c>
      <c r="L132" t="s">
        <v>2447</v>
      </c>
      <c r="M132" s="27">
        <v>45932.728206018517</v>
      </c>
      <c r="N132" s="27">
        <v>45933.662499999999</v>
      </c>
      <c r="O132" t="s">
        <v>1466</v>
      </c>
      <c r="P132" t="s">
        <v>1467</v>
      </c>
      <c r="Q132" t="s">
        <v>1552</v>
      </c>
      <c r="R132" t="s">
        <v>2000</v>
      </c>
      <c r="S132" t="s">
        <v>80</v>
      </c>
      <c r="T132" t="s">
        <v>81</v>
      </c>
      <c r="U132" t="s">
        <v>82</v>
      </c>
      <c r="V132" t="s">
        <v>2448</v>
      </c>
      <c r="W132" t="s">
        <v>84</v>
      </c>
      <c r="X132" t="s">
        <v>2449</v>
      </c>
      <c r="Y132" t="s">
        <v>11</v>
      </c>
      <c r="Z132" t="s">
        <v>86</v>
      </c>
      <c r="AA132" t="s">
        <v>2450</v>
      </c>
      <c r="AB132" s="28">
        <v>1</v>
      </c>
      <c r="AC132" t="s">
        <v>88</v>
      </c>
      <c r="AD132" s="40">
        <v>144968</v>
      </c>
      <c r="AE132" s="40">
        <v>144968</v>
      </c>
    </row>
    <row r="133" spans="1:31">
      <c r="A133" t="s">
        <v>191</v>
      </c>
      <c r="B133" t="s">
        <v>192</v>
      </c>
      <c r="C133" t="s">
        <v>193</v>
      </c>
      <c r="D133" t="s">
        <v>2451</v>
      </c>
      <c r="E133" t="s">
        <v>2452</v>
      </c>
      <c r="F133" t="s">
        <v>2453</v>
      </c>
      <c r="G133" t="s">
        <v>1464</v>
      </c>
      <c r="H133" t="s">
        <v>903</v>
      </c>
      <c r="I133" t="s">
        <v>2454</v>
      </c>
      <c r="J133" t="s">
        <v>2455</v>
      </c>
      <c r="K133" t="s">
        <v>78</v>
      </c>
      <c r="L133" t="s">
        <v>2456</v>
      </c>
      <c r="M133" s="27">
        <v>45932.748368055552</v>
      </c>
      <c r="N133" s="27">
        <v>45936.411111111112</v>
      </c>
      <c r="O133" t="s">
        <v>1466</v>
      </c>
      <c r="P133" t="s">
        <v>1467</v>
      </c>
      <c r="Q133" t="s">
        <v>1478</v>
      </c>
      <c r="R133" t="s">
        <v>1604</v>
      </c>
      <c r="S133" t="s">
        <v>1470</v>
      </c>
      <c r="T133" t="s">
        <v>1470</v>
      </c>
      <c r="U133" t="s">
        <v>82</v>
      </c>
      <c r="V133" t="s">
        <v>2457</v>
      </c>
      <c r="W133" t="s">
        <v>84</v>
      </c>
      <c r="X133" t="s">
        <v>2458</v>
      </c>
      <c r="Y133" t="s">
        <v>139</v>
      </c>
      <c r="Z133" t="s">
        <v>1482</v>
      </c>
      <c r="AA133" t="s">
        <v>2012</v>
      </c>
      <c r="AB133" s="28">
        <v>1</v>
      </c>
      <c r="AC133" t="s">
        <v>88</v>
      </c>
      <c r="AD133" s="40">
        <v>988463</v>
      </c>
      <c r="AE133" s="40">
        <v>988463</v>
      </c>
    </row>
    <row r="134" spans="1:31">
      <c r="A134" t="s">
        <v>217</v>
      </c>
      <c r="B134" t="s">
        <v>192</v>
      </c>
      <c r="C134" t="s">
        <v>193</v>
      </c>
      <c r="D134" t="s">
        <v>1241</v>
      </c>
      <c r="E134" t="s">
        <v>2459</v>
      </c>
      <c r="F134" t="s">
        <v>2460</v>
      </c>
      <c r="G134" t="s">
        <v>1464</v>
      </c>
      <c r="H134" t="s">
        <v>197</v>
      </c>
      <c r="I134" t="s">
        <v>1244</v>
      </c>
      <c r="J134" t="s">
        <v>2461</v>
      </c>
      <c r="K134" t="s">
        <v>78</v>
      </c>
      <c r="L134" t="s">
        <v>2462</v>
      </c>
      <c r="M134" s="27">
        <v>45933.333333333343</v>
      </c>
      <c r="N134" s="27">
        <v>45933.727777777778</v>
      </c>
      <c r="O134" t="s">
        <v>1466</v>
      </c>
      <c r="P134" t="s">
        <v>1467</v>
      </c>
      <c r="Q134" t="s">
        <v>1478</v>
      </c>
      <c r="R134" t="s">
        <v>1469</v>
      </c>
      <c r="S134" t="s">
        <v>783</v>
      </c>
      <c r="T134" t="s">
        <v>2152</v>
      </c>
      <c r="U134" t="s">
        <v>82</v>
      </c>
      <c r="V134" t="s">
        <v>2463</v>
      </c>
      <c r="W134" t="s">
        <v>84</v>
      </c>
      <c r="X134" t="s">
        <v>2464</v>
      </c>
      <c r="Y134" t="s">
        <v>11</v>
      </c>
      <c r="Z134" t="s">
        <v>86</v>
      </c>
      <c r="AA134" t="s">
        <v>403</v>
      </c>
      <c r="AB134" s="28">
        <v>1</v>
      </c>
      <c r="AC134" t="s">
        <v>88</v>
      </c>
      <c r="AD134" s="40">
        <v>144968</v>
      </c>
      <c r="AE134" s="40">
        <v>144968</v>
      </c>
    </row>
    <row r="135" spans="1:31">
      <c r="A135" t="s">
        <v>343</v>
      </c>
      <c r="B135" t="s">
        <v>68</v>
      </c>
      <c r="C135" t="s">
        <v>69</v>
      </c>
      <c r="D135" t="s">
        <v>379</v>
      </c>
      <c r="E135" t="s">
        <v>2465</v>
      </c>
      <c r="F135" t="s">
        <v>2466</v>
      </c>
      <c r="G135" t="s">
        <v>1464</v>
      </c>
      <c r="H135" t="s">
        <v>347</v>
      </c>
      <c r="I135" t="s">
        <v>382</v>
      </c>
      <c r="J135" t="s">
        <v>2467</v>
      </c>
      <c r="K135" t="s">
        <v>78</v>
      </c>
      <c r="L135" t="s">
        <v>2468</v>
      </c>
      <c r="M135" s="27">
        <v>45933.333333333343</v>
      </c>
      <c r="N135" s="27">
        <v>45934.367361111108</v>
      </c>
      <c r="P135" t="s">
        <v>1514</v>
      </c>
      <c r="Q135" t="s">
        <v>1552</v>
      </c>
      <c r="R135" t="s">
        <v>2469</v>
      </c>
      <c r="S135" t="s">
        <v>80</v>
      </c>
      <c r="T135" t="s">
        <v>81</v>
      </c>
      <c r="V135" t="s">
        <v>2470</v>
      </c>
      <c r="W135" t="s">
        <v>1801</v>
      </c>
      <c r="Y135" t="s">
        <v>8</v>
      </c>
      <c r="Z135" t="s">
        <v>86</v>
      </c>
      <c r="AA135" t="s">
        <v>804</v>
      </c>
      <c r="AB135" s="28">
        <v>0</v>
      </c>
      <c r="AC135" t="s">
        <v>88</v>
      </c>
      <c r="AD135" s="40">
        <v>41241</v>
      </c>
      <c r="AE135" s="40">
        <v>41241</v>
      </c>
    </row>
    <row r="136" spans="1:31">
      <c r="A136" t="s">
        <v>67</v>
      </c>
      <c r="B136" t="s">
        <v>68</v>
      </c>
      <c r="C136" t="s">
        <v>69</v>
      </c>
      <c r="D136" t="s">
        <v>104</v>
      </c>
      <c r="E136" t="s">
        <v>2471</v>
      </c>
      <c r="F136" t="s">
        <v>2472</v>
      </c>
      <c r="G136" t="s">
        <v>1464</v>
      </c>
      <c r="H136" t="s">
        <v>75</v>
      </c>
      <c r="I136" t="s">
        <v>107</v>
      </c>
      <c r="J136" t="s">
        <v>2473</v>
      </c>
      <c r="K136" t="s">
        <v>78</v>
      </c>
      <c r="L136" t="s">
        <v>2474</v>
      </c>
      <c r="M136" s="27">
        <v>45933.338541666657</v>
      </c>
      <c r="N136" s="27">
        <v>45939.455555555563</v>
      </c>
      <c r="O136" t="s">
        <v>1466</v>
      </c>
      <c r="P136" t="s">
        <v>1467</v>
      </c>
      <c r="Q136" t="s">
        <v>1478</v>
      </c>
      <c r="R136" t="s">
        <v>1469</v>
      </c>
      <c r="S136" t="s">
        <v>80</v>
      </c>
      <c r="T136" t="s">
        <v>187</v>
      </c>
      <c r="U136" t="s">
        <v>82</v>
      </c>
      <c r="V136" t="s">
        <v>2475</v>
      </c>
      <c r="W136" t="s">
        <v>84</v>
      </c>
      <c r="X136" t="s">
        <v>2476</v>
      </c>
      <c r="Y136" t="s">
        <v>15</v>
      </c>
      <c r="Z136" t="s">
        <v>86</v>
      </c>
      <c r="AA136" t="s">
        <v>190</v>
      </c>
      <c r="AB136" s="28">
        <v>1</v>
      </c>
      <c r="AC136" t="s">
        <v>88</v>
      </c>
      <c r="AD136" s="40">
        <v>479589</v>
      </c>
      <c r="AE136" s="40">
        <v>479589</v>
      </c>
    </row>
    <row r="137" spans="1:31">
      <c r="A137" t="s">
        <v>277</v>
      </c>
      <c r="B137" t="s">
        <v>151</v>
      </c>
      <c r="C137" t="s">
        <v>152</v>
      </c>
      <c r="D137" t="s">
        <v>2442</v>
      </c>
      <c r="E137" t="s">
        <v>2477</v>
      </c>
      <c r="F137" t="s">
        <v>2478</v>
      </c>
      <c r="G137" t="s">
        <v>1464</v>
      </c>
      <c r="H137" t="s">
        <v>328</v>
      </c>
      <c r="I137" t="s">
        <v>2445</v>
      </c>
      <c r="J137" t="s">
        <v>2479</v>
      </c>
      <c r="K137" t="s">
        <v>78</v>
      </c>
      <c r="L137" t="s">
        <v>2480</v>
      </c>
      <c r="M137" s="27">
        <v>45933.342581018522</v>
      </c>
      <c r="N137" s="27">
        <v>45933.714583333327</v>
      </c>
      <c r="O137" t="s">
        <v>1466</v>
      </c>
      <c r="P137" t="s">
        <v>1467</v>
      </c>
      <c r="Q137" t="s">
        <v>1552</v>
      </c>
      <c r="R137" t="s">
        <v>2000</v>
      </c>
      <c r="S137" t="s">
        <v>80</v>
      </c>
      <c r="T137" t="s">
        <v>187</v>
      </c>
      <c r="U137" t="s">
        <v>82</v>
      </c>
      <c r="V137" t="s">
        <v>2481</v>
      </c>
      <c r="W137" t="s">
        <v>84</v>
      </c>
      <c r="X137" t="s">
        <v>2482</v>
      </c>
      <c r="Y137" t="s">
        <v>11</v>
      </c>
      <c r="Z137" t="s">
        <v>86</v>
      </c>
      <c r="AA137" t="s">
        <v>2450</v>
      </c>
      <c r="AB137" s="28">
        <v>1</v>
      </c>
      <c r="AC137" t="s">
        <v>88</v>
      </c>
      <c r="AD137" s="40">
        <v>144968</v>
      </c>
      <c r="AE137" s="40">
        <v>144968</v>
      </c>
    </row>
    <row r="138" spans="1:31">
      <c r="A138" t="s">
        <v>965</v>
      </c>
      <c r="B138" t="s">
        <v>119</v>
      </c>
      <c r="C138" t="s">
        <v>120</v>
      </c>
      <c r="D138" t="s">
        <v>2483</v>
      </c>
      <c r="E138" t="s">
        <v>2484</v>
      </c>
      <c r="F138" t="s">
        <v>2485</v>
      </c>
      <c r="G138" t="s">
        <v>1464</v>
      </c>
      <c r="H138" t="s">
        <v>969</v>
      </c>
      <c r="I138" t="s">
        <v>2486</v>
      </c>
      <c r="J138" t="s">
        <v>2487</v>
      </c>
      <c r="K138" t="s">
        <v>78</v>
      </c>
      <c r="L138" t="s">
        <v>2488</v>
      </c>
      <c r="M138" s="27">
        <v>45933.357245370367</v>
      </c>
      <c r="N138" s="27">
        <v>45934.550694444442</v>
      </c>
      <c r="O138" t="s">
        <v>1466</v>
      </c>
      <c r="P138" t="s">
        <v>1467</v>
      </c>
      <c r="Q138" t="s">
        <v>1580</v>
      </c>
      <c r="R138" t="s">
        <v>1469</v>
      </c>
      <c r="S138" t="s">
        <v>1470</v>
      </c>
      <c r="T138" t="s">
        <v>1470</v>
      </c>
      <c r="U138" t="s">
        <v>82</v>
      </c>
      <c r="V138" t="s">
        <v>2489</v>
      </c>
      <c r="W138" t="s">
        <v>84</v>
      </c>
      <c r="X138" t="s">
        <v>2490</v>
      </c>
      <c r="Y138" t="s">
        <v>11</v>
      </c>
      <c r="Z138" t="s">
        <v>86</v>
      </c>
      <c r="AA138" t="s">
        <v>1693</v>
      </c>
      <c r="AB138" s="28">
        <v>1</v>
      </c>
      <c r="AC138" t="s">
        <v>88</v>
      </c>
      <c r="AD138" s="40">
        <v>144968</v>
      </c>
      <c r="AE138" s="40">
        <v>144968</v>
      </c>
    </row>
    <row r="139" spans="1:31">
      <c r="A139" t="s">
        <v>343</v>
      </c>
      <c r="B139" t="s">
        <v>68</v>
      </c>
      <c r="C139" t="s">
        <v>69</v>
      </c>
      <c r="D139" t="s">
        <v>2491</v>
      </c>
      <c r="E139" t="s">
        <v>2492</v>
      </c>
      <c r="F139" t="s">
        <v>2493</v>
      </c>
      <c r="G139" t="s">
        <v>1464</v>
      </c>
      <c r="H139" t="s">
        <v>347</v>
      </c>
      <c r="I139" t="s">
        <v>2494</v>
      </c>
      <c r="J139" t="s">
        <v>2495</v>
      </c>
      <c r="K139" t="s">
        <v>78</v>
      </c>
      <c r="L139" t="s">
        <v>2496</v>
      </c>
      <c r="M139" s="27">
        <v>45933.356689814813</v>
      </c>
      <c r="N139" s="27">
        <v>45934.547222222223</v>
      </c>
      <c r="O139" t="s">
        <v>1466</v>
      </c>
      <c r="P139" t="s">
        <v>1467</v>
      </c>
      <c r="Q139" t="s">
        <v>2403</v>
      </c>
      <c r="R139" t="s">
        <v>1469</v>
      </c>
      <c r="S139" t="s">
        <v>80</v>
      </c>
      <c r="T139" t="s">
        <v>187</v>
      </c>
      <c r="U139" t="s">
        <v>82</v>
      </c>
      <c r="V139" t="s">
        <v>2497</v>
      </c>
      <c r="W139" t="s">
        <v>84</v>
      </c>
      <c r="X139" t="s">
        <v>2498</v>
      </c>
      <c r="Y139" t="s">
        <v>11</v>
      </c>
      <c r="Z139" t="s">
        <v>86</v>
      </c>
      <c r="AA139" t="s">
        <v>804</v>
      </c>
      <c r="AB139" s="28">
        <v>1</v>
      </c>
      <c r="AC139" t="s">
        <v>88</v>
      </c>
      <c r="AD139" s="40">
        <v>144968</v>
      </c>
      <c r="AE139" s="40">
        <v>144968</v>
      </c>
    </row>
    <row r="140" spans="1:31">
      <c r="A140" t="s">
        <v>277</v>
      </c>
      <c r="B140" t="s">
        <v>151</v>
      </c>
      <c r="C140" t="s">
        <v>152</v>
      </c>
      <c r="D140" t="s">
        <v>2499</v>
      </c>
      <c r="E140" t="s">
        <v>2500</v>
      </c>
      <c r="F140" t="s">
        <v>2501</v>
      </c>
      <c r="G140" t="s">
        <v>1464</v>
      </c>
      <c r="H140" t="s">
        <v>197</v>
      </c>
      <c r="I140" t="s">
        <v>2502</v>
      </c>
      <c r="J140" t="s">
        <v>2503</v>
      </c>
      <c r="K140" t="s">
        <v>78</v>
      </c>
      <c r="L140" t="s">
        <v>2504</v>
      </c>
      <c r="M140" s="27">
        <v>45933.371898148151</v>
      </c>
      <c r="N140" s="27">
        <v>45937.435416666667</v>
      </c>
      <c r="O140" t="s">
        <v>1466</v>
      </c>
      <c r="P140" t="s">
        <v>1467</v>
      </c>
      <c r="Q140" t="s">
        <v>1717</v>
      </c>
      <c r="R140" t="s">
        <v>1718</v>
      </c>
      <c r="S140" t="s">
        <v>1470</v>
      </c>
      <c r="T140" t="s">
        <v>1470</v>
      </c>
      <c r="U140" t="s">
        <v>82</v>
      </c>
      <c r="V140" t="s">
        <v>2505</v>
      </c>
      <c r="W140" t="s">
        <v>84</v>
      </c>
      <c r="X140" t="s">
        <v>2506</v>
      </c>
      <c r="Y140" t="s">
        <v>15</v>
      </c>
      <c r="Z140" t="s">
        <v>86</v>
      </c>
      <c r="AA140" t="s">
        <v>416</v>
      </c>
      <c r="AB140" s="28">
        <v>1</v>
      </c>
      <c r="AC140" t="s">
        <v>88</v>
      </c>
      <c r="AD140" s="40">
        <v>479589</v>
      </c>
      <c r="AE140" s="40">
        <v>479589</v>
      </c>
    </row>
    <row r="141" spans="1:31">
      <c r="A141" t="s">
        <v>191</v>
      </c>
      <c r="B141" t="s">
        <v>192</v>
      </c>
      <c r="C141" t="s">
        <v>193</v>
      </c>
      <c r="D141" t="s">
        <v>606</v>
      </c>
      <c r="E141" t="s">
        <v>2507</v>
      </c>
      <c r="F141" t="s">
        <v>2508</v>
      </c>
      <c r="G141" t="s">
        <v>1464</v>
      </c>
      <c r="H141" t="s">
        <v>197</v>
      </c>
      <c r="I141" t="s">
        <v>609</v>
      </c>
      <c r="J141" t="s">
        <v>2509</v>
      </c>
      <c r="K141" t="s">
        <v>78</v>
      </c>
      <c r="L141" t="s">
        <v>2510</v>
      </c>
      <c r="M141" s="27">
        <v>45933.384837962964</v>
      </c>
      <c r="N141" s="27">
        <v>45933.477083333331</v>
      </c>
      <c r="O141" t="s">
        <v>1466</v>
      </c>
      <c r="P141" t="s">
        <v>1467</v>
      </c>
      <c r="Q141" t="s">
        <v>1580</v>
      </c>
      <c r="R141" t="s">
        <v>1581</v>
      </c>
      <c r="S141" t="s">
        <v>1470</v>
      </c>
      <c r="T141" t="s">
        <v>1470</v>
      </c>
      <c r="U141" t="s">
        <v>82</v>
      </c>
      <c r="V141" t="s">
        <v>2511</v>
      </c>
      <c r="W141" t="s">
        <v>84</v>
      </c>
      <c r="X141" t="s">
        <v>2512</v>
      </c>
      <c r="Y141" t="s">
        <v>8</v>
      </c>
      <c r="Z141" t="s">
        <v>86</v>
      </c>
      <c r="AA141" t="s">
        <v>2093</v>
      </c>
      <c r="AB141" s="28">
        <v>1</v>
      </c>
      <c r="AC141" t="s">
        <v>88</v>
      </c>
      <c r="AD141" s="40">
        <v>65960</v>
      </c>
      <c r="AE141" s="40">
        <v>65960</v>
      </c>
    </row>
    <row r="142" spans="1:31">
      <c r="A142" t="s">
        <v>191</v>
      </c>
      <c r="B142" t="s">
        <v>192</v>
      </c>
      <c r="C142" t="s">
        <v>193</v>
      </c>
      <c r="D142" t="s">
        <v>194</v>
      </c>
      <c r="E142" t="s">
        <v>2513</v>
      </c>
      <c r="F142" t="s">
        <v>2514</v>
      </c>
      <c r="G142" t="s">
        <v>1464</v>
      </c>
      <c r="H142" t="s">
        <v>197</v>
      </c>
      <c r="I142" t="s">
        <v>191</v>
      </c>
      <c r="J142" t="s">
        <v>2515</v>
      </c>
      <c r="K142" t="s">
        <v>78</v>
      </c>
      <c r="L142" t="s">
        <v>2516</v>
      </c>
      <c r="M142" s="27">
        <v>45933.391435185193</v>
      </c>
      <c r="N142" s="27">
        <v>45933.475694444453</v>
      </c>
      <c r="O142" t="s">
        <v>1466</v>
      </c>
      <c r="P142" t="s">
        <v>1467</v>
      </c>
      <c r="Q142" t="s">
        <v>1496</v>
      </c>
      <c r="R142" t="s">
        <v>1507</v>
      </c>
      <c r="S142" t="s">
        <v>80</v>
      </c>
      <c r="T142" t="s">
        <v>187</v>
      </c>
      <c r="U142" t="s">
        <v>82</v>
      </c>
      <c r="V142" t="s">
        <v>2517</v>
      </c>
      <c r="W142" t="s">
        <v>84</v>
      </c>
      <c r="X142" t="s">
        <v>2518</v>
      </c>
      <c r="Y142" t="s">
        <v>8</v>
      </c>
      <c r="Z142" t="s">
        <v>86</v>
      </c>
      <c r="AA142" t="s">
        <v>423</v>
      </c>
      <c r="AB142" s="28">
        <v>1</v>
      </c>
      <c r="AC142" t="s">
        <v>88</v>
      </c>
      <c r="AD142" s="40">
        <v>65960</v>
      </c>
      <c r="AE142" s="40">
        <v>65960</v>
      </c>
    </row>
    <row r="143" spans="1:31">
      <c r="A143" t="s">
        <v>965</v>
      </c>
      <c r="B143" t="s">
        <v>119</v>
      </c>
      <c r="C143" t="s">
        <v>120</v>
      </c>
      <c r="D143" t="s">
        <v>2519</v>
      </c>
      <c r="E143" t="s">
        <v>2520</v>
      </c>
      <c r="F143" t="s">
        <v>2521</v>
      </c>
      <c r="G143" t="s">
        <v>1464</v>
      </c>
      <c r="H143" t="s">
        <v>969</v>
      </c>
      <c r="I143" t="s">
        <v>2522</v>
      </c>
      <c r="J143" t="s">
        <v>2523</v>
      </c>
      <c r="K143" t="s">
        <v>78</v>
      </c>
      <c r="L143" t="s">
        <v>2524</v>
      </c>
      <c r="M143" s="27">
        <v>45933.395520833343</v>
      </c>
      <c r="N143" s="27">
        <v>45933.577777777777</v>
      </c>
      <c r="O143" t="s">
        <v>1466</v>
      </c>
      <c r="P143" t="s">
        <v>1467</v>
      </c>
      <c r="Q143" t="s">
        <v>1496</v>
      </c>
      <c r="R143" t="s">
        <v>2037</v>
      </c>
      <c r="S143" t="s">
        <v>1470</v>
      </c>
      <c r="T143" t="s">
        <v>1470</v>
      </c>
      <c r="U143" t="s">
        <v>82</v>
      </c>
      <c r="V143" t="s">
        <v>2525</v>
      </c>
      <c r="W143" t="s">
        <v>84</v>
      </c>
      <c r="X143" t="s">
        <v>2526</v>
      </c>
      <c r="Y143" t="s">
        <v>11</v>
      </c>
      <c r="Z143" t="s">
        <v>86</v>
      </c>
      <c r="AA143" t="s">
        <v>2527</v>
      </c>
      <c r="AB143" s="28">
        <v>1</v>
      </c>
      <c r="AC143" t="s">
        <v>88</v>
      </c>
      <c r="AD143" s="40">
        <v>144968</v>
      </c>
      <c r="AE143" s="40">
        <v>144968</v>
      </c>
    </row>
    <row r="144" spans="1:31">
      <c r="A144" t="s">
        <v>965</v>
      </c>
      <c r="B144" t="s">
        <v>119</v>
      </c>
      <c r="C144" t="s">
        <v>120</v>
      </c>
      <c r="D144" t="s">
        <v>966</v>
      </c>
      <c r="E144" t="s">
        <v>2528</v>
      </c>
      <c r="F144" t="s">
        <v>2529</v>
      </c>
      <c r="G144" t="s">
        <v>1464</v>
      </c>
      <c r="H144" t="s">
        <v>969</v>
      </c>
      <c r="I144" t="s">
        <v>965</v>
      </c>
      <c r="J144" t="s">
        <v>2530</v>
      </c>
      <c r="K144" t="s">
        <v>78</v>
      </c>
      <c r="L144" t="s">
        <v>2531</v>
      </c>
      <c r="M144" s="27">
        <v>45933.399687500001</v>
      </c>
      <c r="N144" s="27">
        <v>45933.756249999999</v>
      </c>
      <c r="O144" t="s">
        <v>1466</v>
      </c>
      <c r="P144" t="s">
        <v>1467</v>
      </c>
      <c r="Q144" t="s">
        <v>1496</v>
      </c>
      <c r="R144" t="s">
        <v>1507</v>
      </c>
      <c r="S144" t="s">
        <v>80</v>
      </c>
      <c r="T144" t="s">
        <v>187</v>
      </c>
      <c r="U144" t="s">
        <v>82</v>
      </c>
      <c r="V144" t="s">
        <v>2532</v>
      </c>
      <c r="W144" t="s">
        <v>84</v>
      </c>
      <c r="X144" t="s">
        <v>2533</v>
      </c>
      <c r="Y144" t="s">
        <v>8</v>
      </c>
      <c r="Z144" t="s">
        <v>86</v>
      </c>
      <c r="AA144" t="s">
        <v>1693</v>
      </c>
      <c r="AB144" s="28">
        <v>1</v>
      </c>
      <c r="AC144" t="s">
        <v>88</v>
      </c>
      <c r="AD144" s="40">
        <v>65960</v>
      </c>
      <c r="AE144" s="40">
        <v>65960</v>
      </c>
    </row>
    <row r="145" spans="1:31">
      <c r="A145" t="s">
        <v>288</v>
      </c>
      <c r="B145" t="s">
        <v>113</v>
      </c>
      <c r="C145" t="s">
        <v>114</v>
      </c>
      <c r="D145" t="s">
        <v>1193</v>
      </c>
      <c r="E145" t="s">
        <v>2534</v>
      </c>
      <c r="F145" t="s">
        <v>2535</v>
      </c>
      <c r="G145" t="s">
        <v>1464</v>
      </c>
      <c r="H145" t="s">
        <v>197</v>
      </c>
      <c r="I145" t="s">
        <v>1196</v>
      </c>
      <c r="J145" t="s">
        <v>2536</v>
      </c>
      <c r="K145" t="s">
        <v>78</v>
      </c>
      <c r="L145" t="s">
        <v>2537</v>
      </c>
      <c r="M145" s="27">
        <v>45933.409456018519</v>
      </c>
      <c r="N145" s="27">
        <v>45934.474999999999</v>
      </c>
      <c r="O145" t="s">
        <v>1466</v>
      </c>
      <c r="P145" t="s">
        <v>1467</v>
      </c>
      <c r="Q145" t="s">
        <v>1717</v>
      </c>
      <c r="R145" t="s">
        <v>1718</v>
      </c>
      <c r="S145" t="s">
        <v>80</v>
      </c>
      <c r="T145" t="s">
        <v>81</v>
      </c>
      <c r="U145" t="s">
        <v>82</v>
      </c>
      <c r="V145" t="s">
        <v>2538</v>
      </c>
      <c r="W145" t="s">
        <v>84</v>
      </c>
      <c r="X145" t="s">
        <v>2539</v>
      </c>
      <c r="Y145" t="s">
        <v>11</v>
      </c>
      <c r="Z145" t="s">
        <v>86</v>
      </c>
      <c r="AA145" t="s">
        <v>297</v>
      </c>
      <c r="AB145" s="28">
        <v>1</v>
      </c>
      <c r="AC145" t="s">
        <v>88</v>
      </c>
      <c r="AD145" s="40">
        <v>144968</v>
      </c>
      <c r="AE145" s="40">
        <v>144968</v>
      </c>
    </row>
    <row r="146" spans="1:31">
      <c r="A146" t="s">
        <v>67</v>
      </c>
      <c r="B146" t="s">
        <v>68</v>
      </c>
      <c r="C146" t="s">
        <v>69</v>
      </c>
      <c r="D146" t="s">
        <v>2540</v>
      </c>
      <c r="E146" t="s">
        <v>2541</v>
      </c>
      <c r="F146" t="s">
        <v>2542</v>
      </c>
      <c r="G146" t="s">
        <v>1464</v>
      </c>
      <c r="H146" t="s">
        <v>75</v>
      </c>
      <c r="I146" t="s">
        <v>2543</v>
      </c>
      <c r="J146" t="s">
        <v>2544</v>
      </c>
      <c r="K146" t="s">
        <v>78</v>
      </c>
      <c r="L146" t="s">
        <v>2545</v>
      </c>
      <c r="M146" s="27">
        <v>45933.422847222217</v>
      </c>
      <c r="N146" s="27">
        <v>45938.60833333333</v>
      </c>
      <c r="O146" t="s">
        <v>1466</v>
      </c>
      <c r="P146" t="s">
        <v>1467</v>
      </c>
      <c r="Q146" t="s">
        <v>1749</v>
      </c>
      <c r="R146" t="s">
        <v>1621</v>
      </c>
      <c r="S146" t="s">
        <v>1470</v>
      </c>
      <c r="T146" t="s">
        <v>1470</v>
      </c>
      <c r="U146" t="s">
        <v>82</v>
      </c>
      <c r="V146" t="s">
        <v>2546</v>
      </c>
      <c r="W146" t="s">
        <v>84</v>
      </c>
      <c r="X146" t="s">
        <v>2547</v>
      </c>
      <c r="Y146" t="s">
        <v>15</v>
      </c>
      <c r="Z146" t="s">
        <v>86</v>
      </c>
      <c r="AA146" t="s">
        <v>190</v>
      </c>
      <c r="AB146" s="28">
        <v>1</v>
      </c>
      <c r="AC146" t="s">
        <v>88</v>
      </c>
      <c r="AD146" s="40">
        <v>479589</v>
      </c>
      <c r="AE146" s="40">
        <v>479589</v>
      </c>
    </row>
    <row r="147" spans="1:31">
      <c r="A147" t="s">
        <v>965</v>
      </c>
      <c r="B147" t="s">
        <v>119</v>
      </c>
      <c r="C147" t="s">
        <v>120</v>
      </c>
      <c r="D147" t="s">
        <v>966</v>
      </c>
      <c r="E147" t="s">
        <v>2548</v>
      </c>
      <c r="F147" t="s">
        <v>2549</v>
      </c>
      <c r="G147" t="s">
        <v>1464</v>
      </c>
      <c r="H147" t="s">
        <v>969</v>
      </c>
      <c r="I147" t="s">
        <v>965</v>
      </c>
      <c r="J147" t="s">
        <v>2550</v>
      </c>
      <c r="K147" t="s">
        <v>78</v>
      </c>
      <c r="L147" t="s">
        <v>2551</v>
      </c>
      <c r="M147" s="27">
        <v>45933.422013888892</v>
      </c>
      <c r="N147" s="27">
        <v>45934.408333333333</v>
      </c>
      <c r="O147" t="s">
        <v>1466</v>
      </c>
      <c r="P147" t="s">
        <v>1467</v>
      </c>
      <c r="Q147" t="s">
        <v>1496</v>
      </c>
      <c r="R147" t="s">
        <v>1507</v>
      </c>
      <c r="S147" t="s">
        <v>1470</v>
      </c>
      <c r="T147" t="s">
        <v>1470</v>
      </c>
      <c r="U147" t="s">
        <v>82</v>
      </c>
      <c r="V147" t="s">
        <v>2552</v>
      </c>
      <c r="W147" t="s">
        <v>84</v>
      </c>
      <c r="X147" t="s">
        <v>2553</v>
      </c>
      <c r="Y147" t="s">
        <v>8</v>
      </c>
      <c r="Z147" t="s">
        <v>86</v>
      </c>
      <c r="AA147" t="s">
        <v>974</v>
      </c>
      <c r="AB147" s="28">
        <v>1</v>
      </c>
      <c r="AC147" t="s">
        <v>88</v>
      </c>
      <c r="AD147" s="40">
        <v>65960</v>
      </c>
      <c r="AE147" s="40">
        <v>65960</v>
      </c>
    </row>
    <row r="148" spans="1:31">
      <c r="A148" t="s">
        <v>343</v>
      </c>
      <c r="B148" t="s">
        <v>68</v>
      </c>
      <c r="C148" t="s">
        <v>69</v>
      </c>
      <c r="D148" t="s">
        <v>344</v>
      </c>
      <c r="E148" t="s">
        <v>2554</v>
      </c>
      <c r="F148" t="s">
        <v>2555</v>
      </c>
      <c r="G148" t="s">
        <v>1464</v>
      </c>
      <c r="H148" t="s">
        <v>347</v>
      </c>
      <c r="I148" t="s">
        <v>343</v>
      </c>
      <c r="J148" t="s">
        <v>2556</v>
      </c>
      <c r="K148" t="s">
        <v>78</v>
      </c>
      <c r="L148" t="s">
        <v>2557</v>
      </c>
      <c r="M148" s="27">
        <v>45933.434166666673</v>
      </c>
      <c r="N148" s="27">
        <v>45933.665972222218</v>
      </c>
      <c r="O148" t="s">
        <v>1466</v>
      </c>
      <c r="P148" t="s">
        <v>1467</v>
      </c>
      <c r="Q148" t="s">
        <v>1496</v>
      </c>
      <c r="R148" t="s">
        <v>1507</v>
      </c>
      <c r="S148" t="s">
        <v>1470</v>
      </c>
      <c r="T148" t="s">
        <v>1470</v>
      </c>
      <c r="U148" t="s">
        <v>82</v>
      </c>
      <c r="V148" t="s">
        <v>2558</v>
      </c>
      <c r="W148" t="s">
        <v>84</v>
      </c>
      <c r="X148" t="s">
        <v>2559</v>
      </c>
      <c r="Y148" t="s">
        <v>8</v>
      </c>
      <c r="Z148" t="s">
        <v>86</v>
      </c>
      <c r="AA148" t="s">
        <v>761</v>
      </c>
      <c r="AB148" s="28">
        <v>1</v>
      </c>
      <c r="AC148" t="s">
        <v>88</v>
      </c>
      <c r="AD148" s="40">
        <v>65960</v>
      </c>
      <c r="AE148" s="40">
        <v>65960</v>
      </c>
    </row>
    <row r="149" spans="1:31">
      <c r="A149" t="s">
        <v>118</v>
      </c>
      <c r="B149" t="s">
        <v>119</v>
      </c>
      <c r="C149" t="s">
        <v>120</v>
      </c>
      <c r="D149" t="s">
        <v>2560</v>
      </c>
      <c r="E149" t="s">
        <v>2561</v>
      </c>
      <c r="F149" t="s">
        <v>2562</v>
      </c>
      <c r="G149" t="s">
        <v>1464</v>
      </c>
      <c r="H149" t="s">
        <v>309</v>
      </c>
      <c r="I149" t="s">
        <v>2563</v>
      </c>
      <c r="J149" t="s">
        <v>2564</v>
      </c>
      <c r="K149" t="s">
        <v>78</v>
      </c>
      <c r="L149" t="s">
        <v>2565</v>
      </c>
      <c r="M149" s="27">
        <v>45933.450578703712</v>
      </c>
      <c r="N149" s="27">
        <v>45936.743055555547</v>
      </c>
      <c r="O149" t="s">
        <v>1466</v>
      </c>
      <c r="P149" t="s">
        <v>1467</v>
      </c>
      <c r="Q149" t="s">
        <v>1496</v>
      </c>
      <c r="R149" t="s">
        <v>1507</v>
      </c>
      <c r="S149" t="s">
        <v>1470</v>
      </c>
      <c r="T149" t="s">
        <v>1470</v>
      </c>
      <c r="U149" t="s">
        <v>1664</v>
      </c>
      <c r="V149" t="s">
        <v>2566</v>
      </c>
      <c r="W149" t="s">
        <v>84</v>
      </c>
      <c r="X149" t="s">
        <v>2567</v>
      </c>
      <c r="Y149" t="s">
        <v>13</v>
      </c>
      <c r="Z149" t="s">
        <v>86</v>
      </c>
      <c r="AA149" t="s">
        <v>316</v>
      </c>
      <c r="AB149" s="28">
        <v>1</v>
      </c>
      <c r="AC149" t="s">
        <v>88</v>
      </c>
      <c r="AD149" s="40">
        <v>275729</v>
      </c>
      <c r="AE149" s="40">
        <v>275729</v>
      </c>
    </row>
    <row r="150" spans="1:31">
      <c r="A150" t="s">
        <v>965</v>
      </c>
      <c r="B150" t="s">
        <v>119</v>
      </c>
      <c r="C150" t="s">
        <v>120</v>
      </c>
      <c r="D150" t="s">
        <v>2568</v>
      </c>
      <c r="E150" t="s">
        <v>2569</v>
      </c>
      <c r="F150" t="s">
        <v>2570</v>
      </c>
      <c r="G150" t="s">
        <v>1464</v>
      </c>
      <c r="H150" t="s">
        <v>969</v>
      </c>
      <c r="I150" t="s">
        <v>2571</v>
      </c>
      <c r="J150" t="s">
        <v>2572</v>
      </c>
      <c r="K150" t="s">
        <v>78</v>
      </c>
      <c r="L150" t="s">
        <v>2573</v>
      </c>
      <c r="M150" s="27">
        <v>45933.474027777767</v>
      </c>
      <c r="N150" s="27">
        <v>45934.523611111108</v>
      </c>
      <c r="O150" t="s">
        <v>1466</v>
      </c>
      <c r="P150" t="s">
        <v>1467</v>
      </c>
      <c r="Q150" t="s">
        <v>1749</v>
      </c>
      <c r="R150" t="s">
        <v>1469</v>
      </c>
      <c r="S150" t="s">
        <v>1470</v>
      </c>
      <c r="T150" t="s">
        <v>1470</v>
      </c>
      <c r="U150" t="s">
        <v>82</v>
      </c>
      <c r="V150" t="s">
        <v>2574</v>
      </c>
      <c r="W150" t="s">
        <v>84</v>
      </c>
      <c r="X150" t="s">
        <v>2575</v>
      </c>
      <c r="Y150" t="s">
        <v>11</v>
      </c>
      <c r="Z150" t="s">
        <v>86</v>
      </c>
      <c r="AA150" t="s">
        <v>2527</v>
      </c>
      <c r="AB150" s="28">
        <v>1</v>
      </c>
      <c r="AC150" t="s">
        <v>88</v>
      </c>
      <c r="AD150" s="40">
        <v>144968</v>
      </c>
      <c r="AE150" s="40">
        <v>144968</v>
      </c>
    </row>
    <row r="151" spans="1:31">
      <c r="A151" t="s">
        <v>191</v>
      </c>
      <c r="B151" t="s">
        <v>192</v>
      </c>
      <c r="C151" t="s">
        <v>193</v>
      </c>
      <c r="D151" t="s">
        <v>208</v>
      </c>
      <c r="E151" t="s">
        <v>2578</v>
      </c>
      <c r="F151" t="s">
        <v>2579</v>
      </c>
      <c r="G151" t="s">
        <v>1464</v>
      </c>
      <c r="H151" t="s">
        <v>197</v>
      </c>
      <c r="I151" t="s">
        <v>211</v>
      </c>
      <c r="J151" t="s">
        <v>2580</v>
      </c>
      <c r="K151" t="s">
        <v>78</v>
      </c>
      <c r="L151" t="s">
        <v>2581</v>
      </c>
      <c r="M151" s="27">
        <v>45933.480428240742</v>
      </c>
      <c r="N151" s="27">
        <v>45934.425694444442</v>
      </c>
      <c r="O151" t="s">
        <v>1466</v>
      </c>
      <c r="P151" t="s">
        <v>1467</v>
      </c>
      <c r="Q151" t="s">
        <v>1580</v>
      </c>
      <c r="R151" t="s">
        <v>1581</v>
      </c>
      <c r="S151" t="s">
        <v>1470</v>
      </c>
      <c r="T151" t="s">
        <v>1470</v>
      </c>
      <c r="U151" t="s">
        <v>82</v>
      </c>
      <c r="V151" t="s">
        <v>2582</v>
      </c>
      <c r="W151" t="s">
        <v>84</v>
      </c>
      <c r="X151" t="s">
        <v>2583</v>
      </c>
      <c r="Y151" t="s">
        <v>8</v>
      </c>
      <c r="Z151" t="s">
        <v>86</v>
      </c>
      <c r="AA151" t="s">
        <v>1534</v>
      </c>
      <c r="AB151" s="28">
        <v>1</v>
      </c>
      <c r="AC151" t="s">
        <v>88</v>
      </c>
      <c r="AD151" s="40">
        <v>65960</v>
      </c>
      <c r="AE151" s="40">
        <v>65960</v>
      </c>
    </row>
    <row r="152" spans="1:31">
      <c r="A152" t="s">
        <v>1377</v>
      </c>
      <c r="B152" t="s">
        <v>68</v>
      </c>
      <c r="C152" t="s">
        <v>266</v>
      </c>
      <c r="D152" t="s">
        <v>2584</v>
      </c>
      <c r="E152" t="s">
        <v>2585</v>
      </c>
      <c r="F152" t="s">
        <v>2586</v>
      </c>
      <c r="G152" t="s">
        <v>1464</v>
      </c>
      <c r="H152" t="s">
        <v>1381</v>
      </c>
      <c r="I152" t="s">
        <v>2587</v>
      </c>
      <c r="J152" t="s">
        <v>2588</v>
      </c>
      <c r="K152" t="s">
        <v>78</v>
      </c>
      <c r="L152" t="s">
        <v>2589</v>
      </c>
      <c r="M152" s="27">
        <v>45933.494293981479</v>
      </c>
      <c r="N152" s="27">
        <v>45933.683333333327</v>
      </c>
      <c r="O152" t="s">
        <v>1466</v>
      </c>
      <c r="P152" t="s">
        <v>1467</v>
      </c>
      <c r="Q152" t="s">
        <v>1698</v>
      </c>
      <c r="R152" t="s">
        <v>2590</v>
      </c>
      <c r="S152" t="s">
        <v>80</v>
      </c>
      <c r="T152" t="s">
        <v>81</v>
      </c>
      <c r="U152" t="s">
        <v>82</v>
      </c>
      <c r="V152" t="s">
        <v>2591</v>
      </c>
      <c r="W152" t="s">
        <v>84</v>
      </c>
      <c r="X152" t="s">
        <v>2592</v>
      </c>
      <c r="Y152" t="s">
        <v>8</v>
      </c>
      <c r="Z152" t="s">
        <v>86</v>
      </c>
      <c r="AA152" t="s">
        <v>2108</v>
      </c>
      <c r="AB152" s="28">
        <v>1</v>
      </c>
      <c r="AC152" t="s">
        <v>88</v>
      </c>
      <c r="AD152" s="40">
        <v>65960</v>
      </c>
      <c r="AE152" s="40">
        <v>65960</v>
      </c>
    </row>
    <row r="153" spans="1:31">
      <c r="A153" t="s">
        <v>288</v>
      </c>
      <c r="B153" t="s">
        <v>113</v>
      </c>
      <c r="C153" t="s">
        <v>114</v>
      </c>
      <c r="D153" t="s">
        <v>1320</v>
      </c>
      <c r="E153" t="s">
        <v>2593</v>
      </c>
      <c r="F153" t="s">
        <v>2594</v>
      </c>
      <c r="G153" t="s">
        <v>1464</v>
      </c>
      <c r="H153" t="s">
        <v>292</v>
      </c>
      <c r="I153" t="s">
        <v>1323</v>
      </c>
      <c r="J153" t="s">
        <v>2595</v>
      </c>
      <c r="K153" t="s">
        <v>78</v>
      </c>
      <c r="L153" t="s">
        <v>2596</v>
      </c>
      <c r="M153" s="27">
        <v>45933.496481481481</v>
      </c>
      <c r="N153" s="27">
        <v>45934.472916666673</v>
      </c>
      <c r="O153" t="s">
        <v>1466</v>
      </c>
      <c r="P153" t="s">
        <v>1467</v>
      </c>
      <c r="Q153" t="s">
        <v>1552</v>
      </c>
      <c r="R153" t="s">
        <v>1612</v>
      </c>
      <c r="S153" t="s">
        <v>1470</v>
      </c>
      <c r="T153" t="s">
        <v>1470</v>
      </c>
      <c r="U153" t="s">
        <v>82</v>
      </c>
      <c r="V153" t="s">
        <v>2597</v>
      </c>
      <c r="W153" t="s">
        <v>84</v>
      </c>
      <c r="X153" t="s">
        <v>2598</v>
      </c>
      <c r="Y153" t="s">
        <v>11</v>
      </c>
      <c r="Z153" t="s">
        <v>86</v>
      </c>
      <c r="AA153" t="s">
        <v>1846</v>
      </c>
      <c r="AB153" s="28">
        <v>1</v>
      </c>
      <c r="AC153" t="s">
        <v>88</v>
      </c>
      <c r="AD153" s="40">
        <v>144968</v>
      </c>
      <c r="AE153" s="40">
        <v>144968</v>
      </c>
    </row>
    <row r="154" spans="1:31">
      <c r="A154" t="s">
        <v>459</v>
      </c>
      <c r="B154" t="s">
        <v>460</v>
      </c>
      <c r="C154" t="s">
        <v>461</v>
      </c>
      <c r="D154" t="s">
        <v>2599</v>
      </c>
      <c r="E154" t="s">
        <v>2600</v>
      </c>
      <c r="F154" t="s">
        <v>2601</v>
      </c>
      <c r="G154" t="s">
        <v>1464</v>
      </c>
      <c r="H154" t="s">
        <v>460</v>
      </c>
      <c r="I154" t="s">
        <v>2602</v>
      </c>
      <c r="J154" t="s">
        <v>2603</v>
      </c>
      <c r="K154" t="s">
        <v>78</v>
      </c>
      <c r="L154" t="s">
        <v>2604</v>
      </c>
      <c r="M154" s="27">
        <v>45933.499907407408</v>
      </c>
      <c r="N154" s="27">
        <v>45933.668055555558</v>
      </c>
      <c r="O154" t="s">
        <v>1466</v>
      </c>
      <c r="P154" t="s">
        <v>1467</v>
      </c>
      <c r="Q154" t="s">
        <v>1580</v>
      </c>
      <c r="R154" t="s">
        <v>1581</v>
      </c>
      <c r="S154" t="s">
        <v>783</v>
      </c>
      <c r="T154" t="s">
        <v>2152</v>
      </c>
      <c r="U154" t="s">
        <v>82</v>
      </c>
      <c r="V154" t="s">
        <v>2605</v>
      </c>
      <c r="W154" t="s">
        <v>84</v>
      </c>
      <c r="X154" t="s">
        <v>2606</v>
      </c>
      <c r="Y154" t="s">
        <v>11</v>
      </c>
      <c r="Z154" t="s">
        <v>86</v>
      </c>
      <c r="AA154" t="s">
        <v>964</v>
      </c>
      <c r="AB154" s="28">
        <v>1</v>
      </c>
      <c r="AC154" t="s">
        <v>88</v>
      </c>
      <c r="AD154" s="40">
        <v>144968</v>
      </c>
      <c r="AE154" s="40">
        <v>144968</v>
      </c>
    </row>
    <row r="155" spans="1:31">
      <c r="A155" t="s">
        <v>459</v>
      </c>
      <c r="B155" t="s">
        <v>460</v>
      </c>
      <c r="C155" t="s">
        <v>461</v>
      </c>
      <c r="D155" t="s">
        <v>512</v>
      </c>
      <c r="E155" t="s">
        <v>2607</v>
      </c>
      <c r="F155" t="s">
        <v>2608</v>
      </c>
      <c r="G155" t="s">
        <v>1464</v>
      </c>
      <c r="H155" t="s">
        <v>460</v>
      </c>
      <c r="I155" t="s">
        <v>459</v>
      </c>
      <c r="J155" t="s">
        <v>2609</v>
      </c>
      <c r="K155" t="s">
        <v>78</v>
      </c>
      <c r="L155" t="s">
        <v>2610</v>
      </c>
      <c r="M155" s="27">
        <v>45933.509583333333</v>
      </c>
      <c r="N155" s="27">
        <v>45933.679166666669</v>
      </c>
      <c r="O155" t="s">
        <v>1466</v>
      </c>
      <c r="P155" t="s">
        <v>1467</v>
      </c>
      <c r="Q155" t="s">
        <v>1496</v>
      </c>
      <c r="R155" t="s">
        <v>1469</v>
      </c>
      <c r="S155" t="s">
        <v>1479</v>
      </c>
      <c r="T155" t="s">
        <v>1479</v>
      </c>
      <c r="U155" t="s">
        <v>82</v>
      </c>
      <c r="V155" t="s">
        <v>2611</v>
      </c>
      <c r="W155" t="s">
        <v>84</v>
      </c>
      <c r="X155" t="s">
        <v>2612</v>
      </c>
      <c r="Y155" t="s">
        <v>8</v>
      </c>
      <c r="Z155" t="s">
        <v>86</v>
      </c>
      <c r="AA155" t="s">
        <v>1875</v>
      </c>
      <c r="AB155" s="28">
        <v>1</v>
      </c>
      <c r="AC155" t="s">
        <v>88</v>
      </c>
      <c r="AD155" s="40">
        <v>65960</v>
      </c>
      <c r="AE155" s="40">
        <v>65960</v>
      </c>
    </row>
    <row r="156" spans="1:31">
      <c r="A156" t="s">
        <v>112</v>
      </c>
      <c r="B156" t="s">
        <v>113</v>
      </c>
      <c r="C156" t="s">
        <v>114</v>
      </c>
      <c r="D156" t="s">
        <v>1815</v>
      </c>
      <c r="E156" t="s">
        <v>2613</v>
      </c>
      <c r="F156" t="s">
        <v>1817</v>
      </c>
      <c r="G156" t="s">
        <v>1464</v>
      </c>
      <c r="H156" t="s">
        <v>116</v>
      </c>
      <c r="I156" t="s">
        <v>1818</v>
      </c>
      <c r="J156" t="s">
        <v>1819</v>
      </c>
      <c r="K156" t="s">
        <v>78</v>
      </c>
      <c r="L156" t="s">
        <v>2614</v>
      </c>
      <c r="M156" s="27">
        <v>45933.510555555556</v>
      </c>
      <c r="N156" s="27">
        <v>45934.422222222223</v>
      </c>
      <c r="O156" t="s">
        <v>1466</v>
      </c>
      <c r="P156" t="s">
        <v>1467</v>
      </c>
      <c r="Q156" t="s">
        <v>1621</v>
      </c>
      <c r="R156" t="s">
        <v>1469</v>
      </c>
      <c r="S156" t="s">
        <v>1470</v>
      </c>
      <c r="T156" t="s">
        <v>1470</v>
      </c>
      <c r="U156" t="s">
        <v>82</v>
      </c>
      <c r="V156" t="s">
        <v>2615</v>
      </c>
      <c r="W156" t="s">
        <v>84</v>
      </c>
      <c r="X156" t="s">
        <v>1822</v>
      </c>
      <c r="Y156" t="s">
        <v>11</v>
      </c>
      <c r="Z156" t="s">
        <v>86</v>
      </c>
      <c r="AA156" t="s">
        <v>117</v>
      </c>
      <c r="AB156" s="28">
        <v>1</v>
      </c>
      <c r="AC156" t="s">
        <v>88</v>
      </c>
      <c r="AD156" s="40">
        <v>144968</v>
      </c>
      <c r="AE156" s="40">
        <v>144968</v>
      </c>
    </row>
    <row r="157" spans="1:31">
      <c r="A157" t="s">
        <v>965</v>
      </c>
      <c r="B157" t="s">
        <v>119</v>
      </c>
      <c r="C157" t="s">
        <v>120</v>
      </c>
      <c r="D157" t="s">
        <v>2616</v>
      </c>
      <c r="E157" t="s">
        <v>2617</v>
      </c>
      <c r="F157" t="s">
        <v>2618</v>
      </c>
      <c r="G157" t="s">
        <v>1464</v>
      </c>
      <c r="H157" t="s">
        <v>969</v>
      </c>
      <c r="I157" t="s">
        <v>2619</v>
      </c>
      <c r="J157" t="s">
        <v>2620</v>
      </c>
      <c r="K157" t="s">
        <v>78</v>
      </c>
      <c r="L157" t="s">
        <v>2621</v>
      </c>
      <c r="M157" s="27">
        <v>45933.541087962964</v>
      </c>
      <c r="N157" s="27">
        <v>45933.720138888893</v>
      </c>
      <c r="O157" t="s">
        <v>1466</v>
      </c>
      <c r="P157" t="s">
        <v>1467</v>
      </c>
      <c r="Q157" t="s">
        <v>1552</v>
      </c>
      <c r="R157" t="s">
        <v>1612</v>
      </c>
      <c r="S157" t="s">
        <v>1470</v>
      </c>
      <c r="T157" t="s">
        <v>1470</v>
      </c>
      <c r="U157" t="s">
        <v>82</v>
      </c>
      <c r="V157" t="s">
        <v>2622</v>
      </c>
      <c r="W157" t="s">
        <v>84</v>
      </c>
      <c r="X157" t="s">
        <v>2623</v>
      </c>
      <c r="Y157" t="s">
        <v>11</v>
      </c>
      <c r="Z157" t="s">
        <v>86</v>
      </c>
      <c r="AA157" t="s">
        <v>2527</v>
      </c>
      <c r="AB157" s="28">
        <v>1</v>
      </c>
      <c r="AC157" t="s">
        <v>88</v>
      </c>
      <c r="AD157" s="40">
        <v>144968</v>
      </c>
      <c r="AE157" s="40">
        <v>144968</v>
      </c>
    </row>
    <row r="158" spans="1:31">
      <c r="A158" t="s">
        <v>191</v>
      </c>
      <c r="B158" t="s">
        <v>192</v>
      </c>
      <c r="C158" t="s">
        <v>193</v>
      </c>
      <c r="D158" t="s">
        <v>1668</v>
      </c>
      <c r="E158" t="s">
        <v>2624</v>
      </c>
      <c r="F158" t="s">
        <v>2625</v>
      </c>
      <c r="G158" t="s">
        <v>1464</v>
      </c>
      <c r="H158" t="s">
        <v>197</v>
      </c>
      <c r="I158" t="s">
        <v>1671</v>
      </c>
      <c r="J158" t="s">
        <v>2626</v>
      </c>
      <c r="K158" t="s">
        <v>78</v>
      </c>
      <c r="L158" t="s">
        <v>2627</v>
      </c>
      <c r="M158" s="27">
        <v>45933.543194444443</v>
      </c>
      <c r="N158" s="27">
        <v>45936.579861111109</v>
      </c>
      <c r="O158" t="s">
        <v>1466</v>
      </c>
      <c r="P158" t="s">
        <v>1467</v>
      </c>
      <c r="Q158" t="s">
        <v>1580</v>
      </c>
      <c r="R158" t="s">
        <v>1581</v>
      </c>
      <c r="S158" t="s">
        <v>80</v>
      </c>
      <c r="T158" t="s">
        <v>81</v>
      </c>
      <c r="U158" t="s">
        <v>82</v>
      </c>
      <c r="V158" t="s">
        <v>2628</v>
      </c>
      <c r="W158" t="s">
        <v>84</v>
      </c>
      <c r="X158" t="s">
        <v>2629</v>
      </c>
      <c r="Y158" t="s">
        <v>13</v>
      </c>
      <c r="Z158" t="s">
        <v>86</v>
      </c>
      <c r="AA158" t="s">
        <v>202</v>
      </c>
      <c r="AB158" s="28">
        <v>1</v>
      </c>
      <c r="AC158" t="s">
        <v>88</v>
      </c>
      <c r="AD158" s="40">
        <v>275729</v>
      </c>
      <c r="AE158" s="40">
        <v>275729</v>
      </c>
    </row>
    <row r="159" spans="1:31">
      <c r="A159" t="s">
        <v>118</v>
      </c>
      <c r="B159" t="s">
        <v>119</v>
      </c>
      <c r="C159" t="s">
        <v>120</v>
      </c>
      <c r="D159" t="s">
        <v>306</v>
      </c>
      <c r="E159" t="s">
        <v>2630</v>
      </c>
      <c r="F159" t="s">
        <v>2631</v>
      </c>
      <c r="G159" t="s">
        <v>1464</v>
      </c>
      <c r="H159" t="s">
        <v>309</v>
      </c>
      <c r="I159" t="s">
        <v>118</v>
      </c>
      <c r="J159" t="s">
        <v>2632</v>
      </c>
      <c r="K159" t="s">
        <v>78</v>
      </c>
      <c r="L159" t="s">
        <v>2633</v>
      </c>
      <c r="M159" s="27">
        <v>45933.528935185182</v>
      </c>
      <c r="N159" s="27">
        <v>45933.675694444442</v>
      </c>
      <c r="O159" t="s">
        <v>1466</v>
      </c>
      <c r="P159" t="s">
        <v>1467</v>
      </c>
      <c r="Q159" t="s">
        <v>1552</v>
      </c>
      <c r="R159" t="s">
        <v>1612</v>
      </c>
      <c r="S159" t="s">
        <v>1479</v>
      </c>
      <c r="T159" t="s">
        <v>1479</v>
      </c>
      <c r="U159" t="s">
        <v>82</v>
      </c>
      <c r="V159" t="s">
        <v>2634</v>
      </c>
      <c r="W159" t="s">
        <v>84</v>
      </c>
      <c r="X159" t="s">
        <v>2635</v>
      </c>
      <c r="Y159" t="s">
        <v>8</v>
      </c>
      <c r="Z159" t="s">
        <v>86</v>
      </c>
      <c r="AA159" t="s">
        <v>316</v>
      </c>
      <c r="AB159" s="28">
        <v>1</v>
      </c>
      <c r="AC159" t="s">
        <v>88</v>
      </c>
      <c r="AD159" s="40">
        <v>65960</v>
      </c>
      <c r="AE159" s="40">
        <v>65960</v>
      </c>
    </row>
    <row r="160" spans="1:31">
      <c r="A160" t="s">
        <v>118</v>
      </c>
      <c r="B160" t="s">
        <v>119</v>
      </c>
      <c r="C160" t="s">
        <v>120</v>
      </c>
      <c r="D160" t="s">
        <v>2636</v>
      </c>
      <c r="E160" t="s">
        <v>2637</v>
      </c>
      <c r="F160" t="s">
        <v>2638</v>
      </c>
      <c r="G160" t="s">
        <v>1464</v>
      </c>
      <c r="H160" t="s">
        <v>309</v>
      </c>
      <c r="I160" t="s">
        <v>2639</v>
      </c>
      <c r="J160" t="s">
        <v>2640</v>
      </c>
      <c r="K160" t="s">
        <v>78</v>
      </c>
      <c r="L160" t="s">
        <v>2641</v>
      </c>
      <c r="M160" s="27">
        <v>45933.545856481483</v>
      </c>
      <c r="N160" s="27">
        <v>45934.521527777782</v>
      </c>
      <c r="O160" t="s">
        <v>1466</v>
      </c>
      <c r="P160" t="s">
        <v>1467</v>
      </c>
      <c r="Q160" t="s">
        <v>1496</v>
      </c>
      <c r="R160" t="s">
        <v>1507</v>
      </c>
      <c r="S160" t="s">
        <v>1470</v>
      </c>
      <c r="T160" t="s">
        <v>1470</v>
      </c>
      <c r="U160" t="s">
        <v>82</v>
      </c>
      <c r="V160" t="s">
        <v>2642</v>
      </c>
      <c r="W160" t="s">
        <v>84</v>
      </c>
      <c r="X160" t="s">
        <v>2643</v>
      </c>
      <c r="Y160" t="s">
        <v>13</v>
      </c>
      <c r="Z160" t="s">
        <v>86</v>
      </c>
      <c r="AA160" t="s">
        <v>477</v>
      </c>
      <c r="AB160" s="28">
        <v>1</v>
      </c>
      <c r="AC160" t="s">
        <v>88</v>
      </c>
      <c r="AD160" s="40">
        <v>275729</v>
      </c>
      <c r="AE160" s="40">
        <v>275729</v>
      </c>
    </row>
    <row r="161" spans="1:31">
      <c r="A161" t="s">
        <v>217</v>
      </c>
      <c r="B161" t="s">
        <v>192</v>
      </c>
      <c r="C161" t="s">
        <v>193</v>
      </c>
      <c r="D161" t="s">
        <v>1676</v>
      </c>
      <c r="E161" t="s">
        <v>2644</v>
      </c>
      <c r="F161" t="s">
        <v>2645</v>
      </c>
      <c r="G161" t="s">
        <v>1464</v>
      </c>
      <c r="H161" t="s">
        <v>197</v>
      </c>
      <c r="I161" t="s">
        <v>1679</v>
      </c>
      <c r="J161" t="s">
        <v>2646</v>
      </c>
      <c r="K161" t="s">
        <v>78</v>
      </c>
      <c r="L161" t="s">
        <v>2647</v>
      </c>
      <c r="M161" s="27">
        <v>45933.567986111113</v>
      </c>
      <c r="N161" s="27">
        <v>45934.536111111112</v>
      </c>
      <c r="O161" t="s">
        <v>1466</v>
      </c>
      <c r="P161" t="s">
        <v>1467</v>
      </c>
      <c r="Q161" t="s">
        <v>1496</v>
      </c>
      <c r="R161" t="s">
        <v>1497</v>
      </c>
      <c r="S161" t="s">
        <v>1470</v>
      </c>
      <c r="T161" t="s">
        <v>1470</v>
      </c>
      <c r="U161" t="s">
        <v>82</v>
      </c>
      <c r="V161" t="s">
        <v>2648</v>
      </c>
      <c r="W161" t="s">
        <v>84</v>
      </c>
      <c r="X161" t="s">
        <v>2649</v>
      </c>
      <c r="Y161" t="s">
        <v>8</v>
      </c>
      <c r="Z161" t="s">
        <v>86</v>
      </c>
      <c r="AA161" t="s">
        <v>403</v>
      </c>
      <c r="AB161" s="28">
        <v>1</v>
      </c>
      <c r="AC161" t="s">
        <v>88</v>
      </c>
      <c r="AD161" s="40">
        <v>65960</v>
      </c>
      <c r="AE161" s="40">
        <v>65960</v>
      </c>
    </row>
    <row r="162" spans="1:31">
      <c r="A162" t="s">
        <v>1377</v>
      </c>
      <c r="B162" t="s">
        <v>68</v>
      </c>
      <c r="C162" t="s">
        <v>266</v>
      </c>
      <c r="D162" t="s">
        <v>2040</v>
      </c>
      <c r="E162" t="s">
        <v>2650</v>
      </c>
      <c r="F162" t="s">
        <v>2651</v>
      </c>
      <c r="G162" t="s">
        <v>1464</v>
      </c>
      <c r="H162" t="s">
        <v>2043</v>
      </c>
      <c r="I162" t="s">
        <v>2044</v>
      </c>
      <c r="J162" t="s">
        <v>2652</v>
      </c>
      <c r="K162" t="s">
        <v>78</v>
      </c>
      <c r="L162" t="s">
        <v>2653</v>
      </c>
      <c r="M162" s="27">
        <v>45933.576863425929</v>
      </c>
      <c r="N162" s="27">
        <v>45934.429861111108</v>
      </c>
      <c r="O162" t="s">
        <v>1466</v>
      </c>
      <c r="P162" t="s">
        <v>1514</v>
      </c>
      <c r="Q162" t="s">
        <v>1580</v>
      </c>
      <c r="R162" t="s">
        <v>1590</v>
      </c>
      <c r="S162" t="s">
        <v>1470</v>
      </c>
      <c r="T162" t="s">
        <v>1470</v>
      </c>
      <c r="U162" t="s">
        <v>82</v>
      </c>
      <c r="V162" t="s">
        <v>2654</v>
      </c>
      <c r="W162" t="s">
        <v>84</v>
      </c>
      <c r="X162" t="s">
        <v>2655</v>
      </c>
      <c r="Y162" t="s">
        <v>11</v>
      </c>
      <c r="Z162" t="s">
        <v>86</v>
      </c>
      <c r="AA162" t="s">
        <v>2049</v>
      </c>
      <c r="AB162" s="28">
        <v>1</v>
      </c>
      <c r="AC162" t="s">
        <v>88</v>
      </c>
      <c r="AD162" s="40">
        <v>144968</v>
      </c>
      <c r="AE162" s="40">
        <v>144968</v>
      </c>
    </row>
    <row r="163" spans="1:31">
      <c r="A163" t="s">
        <v>459</v>
      </c>
      <c r="B163" t="s">
        <v>460</v>
      </c>
      <c r="C163" t="s">
        <v>461</v>
      </c>
      <c r="D163" t="s">
        <v>2656</v>
      </c>
      <c r="E163" t="s">
        <v>2657</v>
      </c>
      <c r="F163" t="s">
        <v>2658</v>
      </c>
      <c r="G163" t="s">
        <v>1464</v>
      </c>
      <c r="H163" t="s">
        <v>460</v>
      </c>
      <c r="I163" t="s">
        <v>2659</v>
      </c>
      <c r="J163" t="s">
        <v>2660</v>
      </c>
      <c r="K163" t="s">
        <v>78</v>
      </c>
      <c r="L163" t="s">
        <v>2661</v>
      </c>
      <c r="M163" s="27">
        <v>45933.576226851852</v>
      </c>
      <c r="N163" s="27">
        <v>45934.507638888892</v>
      </c>
      <c r="O163" t="s">
        <v>1466</v>
      </c>
      <c r="P163" t="s">
        <v>1467</v>
      </c>
      <c r="Q163" t="s">
        <v>1749</v>
      </c>
      <c r="R163" t="s">
        <v>1469</v>
      </c>
      <c r="S163" t="s">
        <v>783</v>
      </c>
      <c r="T163" t="s">
        <v>2152</v>
      </c>
      <c r="U163" t="s">
        <v>82</v>
      </c>
      <c r="V163" t="s">
        <v>2662</v>
      </c>
      <c r="W163" t="s">
        <v>84</v>
      </c>
      <c r="X163" t="s">
        <v>2663</v>
      </c>
      <c r="Y163" t="s">
        <v>11</v>
      </c>
      <c r="Z163" t="s">
        <v>86</v>
      </c>
      <c r="AA163" t="s">
        <v>526</v>
      </c>
      <c r="AB163" s="28">
        <v>1</v>
      </c>
      <c r="AC163" t="s">
        <v>88</v>
      </c>
      <c r="AD163" s="40">
        <v>144968</v>
      </c>
      <c r="AE163" s="40">
        <v>144968</v>
      </c>
    </row>
    <row r="164" spans="1:31">
      <c r="A164" t="s">
        <v>459</v>
      </c>
      <c r="B164" t="s">
        <v>460</v>
      </c>
      <c r="C164" t="s">
        <v>461</v>
      </c>
      <c r="D164" t="s">
        <v>2664</v>
      </c>
      <c r="E164" t="s">
        <v>2665</v>
      </c>
      <c r="F164" t="s">
        <v>2666</v>
      </c>
      <c r="G164" t="s">
        <v>1464</v>
      </c>
      <c r="H164" t="s">
        <v>460</v>
      </c>
      <c r="I164" t="s">
        <v>2667</v>
      </c>
      <c r="J164" t="s">
        <v>2668</v>
      </c>
      <c r="K164" t="s">
        <v>78</v>
      </c>
      <c r="L164" t="s">
        <v>2669</v>
      </c>
      <c r="M164" s="27">
        <v>45933.577557870369</v>
      </c>
      <c r="N164" s="27">
        <v>45934.386111111111</v>
      </c>
      <c r="P164" t="s">
        <v>1467</v>
      </c>
      <c r="Q164" t="s">
        <v>1522</v>
      </c>
      <c r="R164" t="s">
        <v>1469</v>
      </c>
      <c r="S164" t="s">
        <v>1812</v>
      </c>
      <c r="T164" t="s">
        <v>1914</v>
      </c>
      <c r="V164" t="s">
        <v>2670</v>
      </c>
      <c r="W164" t="s">
        <v>1801</v>
      </c>
      <c r="Y164" t="s">
        <v>11</v>
      </c>
      <c r="Z164" t="s">
        <v>86</v>
      </c>
      <c r="AA164" t="s">
        <v>1916</v>
      </c>
      <c r="AB164" s="28">
        <v>0</v>
      </c>
      <c r="AC164" t="s">
        <v>88</v>
      </c>
      <c r="AD164" s="40">
        <v>41241</v>
      </c>
      <c r="AE164" s="40">
        <v>41241</v>
      </c>
    </row>
    <row r="165" spans="1:31">
      <c r="A165" t="s">
        <v>277</v>
      </c>
      <c r="B165" t="s">
        <v>151</v>
      </c>
      <c r="C165" t="s">
        <v>152</v>
      </c>
      <c r="D165" t="s">
        <v>325</v>
      </c>
      <c r="E165" t="s">
        <v>2671</v>
      </c>
      <c r="F165" t="s">
        <v>2672</v>
      </c>
      <c r="G165" t="s">
        <v>1464</v>
      </c>
      <c r="H165" t="s">
        <v>328</v>
      </c>
      <c r="I165" t="s">
        <v>277</v>
      </c>
      <c r="J165" t="s">
        <v>2673</v>
      </c>
      <c r="K165" t="s">
        <v>78</v>
      </c>
      <c r="L165" t="s">
        <v>2674</v>
      </c>
      <c r="M165" s="27">
        <v>45933.5781712963</v>
      </c>
      <c r="N165" s="27">
        <v>45934.412499999999</v>
      </c>
      <c r="O165" t="s">
        <v>1466</v>
      </c>
      <c r="P165" t="s">
        <v>1467</v>
      </c>
      <c r="Q165" t="s">
        <v>1468</v>
      </c>
      <c r="R165" t="s">
        <v>1469</v>
      </c>
      <c r="S165" t="s">
        <v>80</v>
      </c>
      <c r="T165" t="s">
        <v>187</v>
      </c>
      <c r="U165" t="s">
        <v>82</v>
      </c>
      <c r="V165" t="s">
        <v>2675</v>
      </c>
      <c r="W165" t="s">
        <v>84</v>
      </c>
      <c r="X165" t="s">
        <v>2676</v>
      </c>
      <c r="Y165" t="s">
        <v>8</v>
      </c>
      <c r="Z165" t="s">
        <v>86</v>
      </c>
      <c r="AA165" t="s">
        <v>2003</v>
      </c>
      <c r="AB165" s="28">
        <v>1</v>
      </c>
      <c r="AC165" t="s">
        <v>88</v>
      </c>
      <c r="AD165" s="40">
        <v>65960</v>
      </c>
      <c r="AE165" s="40">
        <v>65960</v>
      </c>
    </row>
    <row r="166" spans="1:31">
      <c r="A166" t="s">
        <v>191</v>
      </c>
      <c r="B166" t="s">
        <v>192</v>
      </c>
      <c r="C166" t="s">
        <v>193</v>
      </c>
      <c r="D166" t="s">
        <v>237</v>
      </c>
      <c r="E166" t="s">
        <v>2677</v>
      </c>
      <c r="F166" t="s">
        <v>2678</v>
      </c>
      <c r="G166" t="s">
        <v>1464</v>
      </c>
      <c r="H166" t="s">
        <v>197</v>
      </c>
      <c r="I166" t="s">
        <v>240</v>
      </c>
      <c r="J166" t="s">
        <v>2679</v>
      </c>
      <c r="K166" t="s">
        <v>78</v>
      </c>
      <c r="L166" t="s">
        <v>2680</v>
      </c>
      <c r="M166" s="27">
        <v>45933.600300925929</v>
      </c>
      <c r="N166" s="27">
        <v>45933.722222222219</v>
      </c>
      <c r="O166" t="s">
        <v>1466</v>
      </c>
      <c r="P166" t="s">
        <v>1467</v>
      </c>
      <c r="Q166" t="s">
        <v>1552</v>
      </c>
      <c r="R166" t="s">
        <v>1612</v>
      </c>
      <c r="S166" t="s">
        <v>80</v>
      </c>
      <c r="T166" t="s">
        <v>81</v>
      </c>
      <c r="U166" t="s">
        <v>82</v>
      </c>
      <c r="V166" t="s">
        <v>2681</v>
      </c>
      <c r="W166" t="s">
        <v>84</v>
      </c>
      <c r="X166" t="s">
        <v>2682</v>
      </c>
      <c r="Y166" t="s">
        <v>15</v>
      </c>
      <c r="Z166" t="s">
        <v>86</v>
      </c>
      <c r="AA166" t="s">
        <v>245</v>
      </c>
      <c r="AB166" s="28">
        <v>1</v>
      </c>
      <c r="AC166" t="s">
        <v>88</v>
      </c>
      <c r="AD166" s="40">
        <v>479589</v>
      </c>
      <c r="AE166" s="40">
        <v>479589</v>
      </c>
    </row>
    <row r="167" spans="1:31">
      <c r="A167" t="s">
        <v>191</v>
      </c>
      <c r="B167" t="s">
        <v>192</v>
      </c>
      <c r="C167" t="s">
        <v>193</v>
      </c>
      <c r="D167" t="s">
        <v>227</v>
      </c>
      <c r="E167" t="s">
        <v>2683</v>
      </c>
      <c r="F167" t="s">
        <v>2684</v>
      </c>
      <c r="G167" t="s">
        <v>1464</v>
      </c>
      <c r="H167" t="s">
        <v>197</v>
      </c>
      <c r="I167" t="s">
        <v>230</v>
      </c>
      <c r="J167" t="s">
        <v>2685</v>
      </c>
      <c r="K167" t="s">
        <v>78</v>
      </c>
      <c r="L167" t="s">
        <v>2686</v>
      </c>
      <c r="M167" s="27">
        <v>45933.620115740741</v>
      </c>
      <c r="N167" s="27">
        <v>45934.438194444447</v>
      </c>
      <c r="O167" t="s">
        <v>1466</v>
      </c>
      <c r="P167" t="s">
        <v>1467</v>
      </c>
      <c r="Q167" t="s">
        <v>1580</v>
      </c>
      <c r="R167" t="s">
        <v>1581</v>
      </c>
      <c r="S167" t="s">
        <v>1470</v>
      </c>
      <c r="T167" t="s">
        <v>1470</v>
      </c>
      <c r="U167" t="s">
        <v>82</v>
      </c>
      <c r="V167" t="s">
        <v>2687</v>
      </c>
      <c r="W167" t="s">
        <v>84</v>
      </c>
      <c r="X167" t="s">
        <v>2688</v>
      </c>
      <c r="Y167" t="s">
        <v>8</v>
      </c>
      <c r="Z167" t="s">
        <v>86</v>
      </c>
      <c r="AA167" t="s">
        <v>2093</v>
      </c>
      <c r="AB167" s="28">
        <v>1</v>
      </c>
      <c r="AC167" t="s">
        <v>88</v>
      </c>
      <c r="AD167" s="40">
        <v>65960</v>
      </c>
      <c r="AE167" s="40">
        <v>65960</v>
      </c>
    </row>
    <row r="168" spans="1:31">
      <c r="A168" t="s">
        <v>118</v>
      </c>
      <c r="B168" t="s">
        <v>119</v>
      </c>
      <c r="C168" t="s">
        <v>120</v>
      </c>
      <c r="D168" t="s">
        <v>121</v>
      </c>
      <c r="E168" t="s">
        <v>2689</v>
      </c>
      <c r="F168" t="s">
        <v>2690</v>
      </c>
      <c r="G168" t="s">
        <v>1464</v>
      </c>
      <c r="H168" t="s">
        <v>124</v>
      </c>
      <c r="I168" t="s">
        <v>125</v>
      </c>
      <c r="J168" t="s">
        <v>2691</v>
      </c>
      <c r="K168" t="s">
        <v>78</v>
      </c>
      <c r="L168" t="s">
        <v>2692</v>
      </c>
      <c r="M168" s="27">
        <v>45933.637129629627</v>
      </c>
      <c r="N168" s="27">
        <v>45936.381249999999</v>
      </c>
      <c r="P168" t="s">
        <v>1467</v>
      </c>
      <c r="Q168" t="s">
        <v>1496</v>
      </c>
      <c r="R168" t="s">
        <v>1507</v>
      </c>
      <c r="S168" t="s">
        <v>1479</v>
      </c>
      <c r="T168" t="s">
        <v>1479</v>
      </c>
      <c r="V168" t="s">
        <v>2693</v>
      </c>
      <c r="W168" t="s">
        <v>1801</v>
      </c>
      <c r="Y168" t="s">
        <v>15</v>
      </c>
      <c r="Z168" t="s">
        <v>86</v>
      </c>
      <c r="AA168" t="s">
        <v>130</v>
      </c>
      <c r="AB168" s="28">
        <v>0</v>
      </c>
      <c r="AC168" t="s">
        <v>88</v>
      </c>
      <c r="AD168" s="40">
        <v>41241</v>
      </c>
      <c r="AE168" s="40">
        <v>41241</v>
      </c>
    </row>
    <row r="169" spans="1:31">
      <c r="A169" t="s">
        <v>1377</v>
      </c>
      <c r="B169" t="s">
        <v>68</v>
      </c>
      <c r="C169" t="s">
        <v>266</v>
      </c>
      <c r="D169" t="s">
        <v>2040</v>
      </c>
      <c r="E169" t="s">
        <v>2694</v>
      </c>
      <c r="F169" t="s">
        <v>2695</v>
      </c>
      <c r="G169" t="s">
        <v>1464</v>
      </c>
      <c r="H169" t="s">
        <v>2043</v>
      </c>
      <c r="I169" t="s">
        <v>2044</v>
      </c>
      <c r="J169" t="s">
        <v>2696</v>
      </c>
      <c r="K169" t="s">
        <v>78</v>
      </c>
      <c r="L169" t="s">
        <v>2697</v>
      </c>
      <c r="M169" s="27">
        <v>45933.648113425923</v>
      </c>
      <c r="N169" s="27">
        <v>45934.469444444447</v>
      </c>
      <c r="O169" t="s">
        <v>1466</v>
      </c>
      <c r="P169" t="s">
        <v>1467</v>
      </c>
      <c r="Q169" t="s">
        <v>1698</v>
      </c>
      <c r="R169" t="s">
        <v>1699</v>
      </c>
      <c r="S169" t="s">
        <v>1470</v>
      </c>
      <c r="T169" t="s">
        <v>1470</v>
      </c>
      <c r="U169" t="s">
        <v>82</v>
      </c>
      <c r="V169" t="s">
        <v>2698</v>
      </c>
      <c r="W169" t="s">
        <v>84</v>
      </c>
      <c r="X169" t="s">
        <v>2699</v>
      </c>
      <c r="Y169" t="s">
        <v>11</v>
      </c>
      <c r="Z169" t="s">
        <v>86</v>
      </c>
      <c r="AA169" t="s">
        <v>2049</v>
      </c>
      <c r="AB169" s="28">
        <v>1</v>
      </c>
      <c r="AC169" t="s">
        <v>88</v>
      </c>
      <c r="AD169" s="40">
        <v>144968</v>
      </c>
      <c r="AE169" s="40">
        <v>144968</v>
      </c>
    </row>
    <row r="170" spans="1:31">
      <c r="A170" t="s">
        <v>569</v>
      </c>
      <c r="B170" t="s">
        <v>119</v>
      </c>
      <c r="C170" t="s">
        <v>120</v>
      </c>
      <c r="D170" t="s">
        <v>709</v>
      </c>
      <c r="E170" t="s">
        <v>2700</v>
      </c>
      <c r="F170" t="s">
        <v>2701</v>
      </c>
      <c r="G170" t="s">
        <v>1464</v>
      </c>
      <c r="H170" t="s">
        <v>573</v>
      </c>
      <c r="I170" t="s">
        <v>712</v>
      </c>
      <c r="J170" t="s">
        <v>2702</v>
      </c>
      <c r="K170" t="s">
        <v>78</v>
      </c>
      <c r="L170" t="s">
        <v>2703</v>
      </c>
      <c r="M170" s="27">
        <v>45933.680671296293</v>
      </c>
      <c r="N170" s="27">
        <v>45936.665972222218</v>
      </c>
      <c r="O170" t="s">
        <v>1466</v>
      </c>
      <c r="P170" t="s">
        <v>1467</v>
      </c>
      <c r="Q170" t="s">
        <v>1749</v>
      </c>
      <c r="R170" t="s">
        <v>1971</v>
      </c>
      <c r="S170" t="s">
        <v>1470</v>
      </c>
      <c r="T170" t="s">
        <v>1470</v>
      </c>
      <c r="U170" t="s">
        <v>82</v>
      </c>
      <c r="V170" t="s">
        <v>2704</v>
      </c>
      <c r="W170" t="s">
        <v>84</v>
      </c>
      <c r="X170" t="s">
        <v>2705</v>
      </c>
      <c r="Y170" t="s">
        <v>13</v>
      </c>
      <c r="Z170" t="s">
        <v>86</v>
      </c>
      <c r="AA170" t="s">
        <v>2706</v>
      </c>
      <c r="AB170" s="28">
        <v>1</v>
      </c>
      <c r="AC170" t="s">
        <v>88</v>
      </c>
      <c r="AD170" s="40">
        <v>275729</v>
      </c>
      <c r="AE170" s="40">
        <v>275729</v>
      </c>
    </row>
    <row r="171" spans="1:31">
      <c r="A171" t="s">
        <v>191</v>
      </c>
      <c r="B171" t="s">
        <v>192</v>
      </c>
      <c r="C171" t="s">
        <v>193</v>
      </c>
      <c r="D171" t="s">
        <v>675</v>
      </c>
      <c r="E171" t="s">
        <v>2707</v>
      </c>
      <c r="F171" t="s">
        <v>1924</v>
      </c>
      <c r="G171" t="s">
        <v>1464</v>
      </c>
      <c r="H171" t="s">
        <v>197</v>
      </c>
      <c r="I171" t="s">
        <v>678</v>
      </c>
      <c r="J171" t="s">
        <v>1925</v>
      </c>
      <c r="K171" t="s">
        <v>78</v>
      </c>
      <c r="L171" t="s">
        <v>2708</v>
      </c>
      <c r="M171" s="27">
        <v>45933.694062499999</v>
      </c>
      <c r="N171" s="27">
        <v>45934.445833333331</v>
      </c>
      <c r="O171" t="s">
        <v>1466</v>
      </c>
      <c r="P171" t="s">
        <v>1467</v>
      </c>
      <c r="Q171" t="s">
        <v>2219</v>
      </c>
      <c r="R171" t="s">
        <v>1469</v>
      </c>
      <c r="S171" t="s">
        <v>80</v>
      </c>
      <c r="T171" t="s">
        <v>187</v>
      </c>
      <c r="U171" t="s">
        <v>82</v>
      </c>
      <c r="V171" t="s">
        <v>2709</v>
      </c>
      <c r="W171" t="s">
        <v>84</v>
      </c>
      <c r="X171" t="s">
        <v>1926</v>
      </c>
      <c r="Y171" t="s">
        <v>11</v>
      </c>
      <c r="Z171" t="s">
        <v>86</v>
      </c>
      <c r="AA171" t="s">
        <v>1640</v>
      </c>
      <c r="AB171" s="28">
        <v>1</v>
      </c>
      <c r="AC171" t="s">
        <v>88</v>
      </c>
      <c r="AD171" s="40">
        <v>144968</v>
      </c>
      <c r="AE171" s="40">
        <v>144968</v>
      </c>
    </row>
    <row r="172" spans="1:31">
      <c r="A172" t="s">
        <v>1134</v>
      </c>
      <c r="B172" t="s">
        <v>113</v>
      </c>
      <c r="C172" t="s">
        <v>114</v>
      </c>
      <c r="D172" t="s">
        <v>2710</v>
      </c>
      <c r="E172" t="s">
        <v>2711</v>
      </c>
      <c r="F172" t="s">
        <v>2712</v>
      </c>
      <c r="G172" t="s">
        <v>1464</v>
      </c>
      <c r="H172" t="s">
        <v>2713</v>
      </c>
      <c r="I172" t="s">
        <v>1134</v>
      </c>
      <c r="J172" t="s">
        <v>2714</v>
      </c>
      <c r="K172" t="s">
        <v>78</v>
      </c>
      <c r="L172" t="s">
        <v>2715</v>
      </c>
      <c r="M172" s="27">
        <v>45933.735995370371</v>
      </c>
      <c r="N172" s="27">
        <v>45934.515277777777</v>
      </c>
      <c r="O172" t="s">
        <v>1466</v>
      </c>
      <c r="P172" t="s">
        <v>1467</v>
      </c>
      <c r="Q172" t="s">
        <v>1654</v>
      </c>
      <c r="R172" t="s">
        <v>1655</v>
      </c>
      <c r="S172" t="s">
        <v>1470</v>
      </c>
      <c r="T172" t="s">
        <v>1470</v>
      </c>
      <c r="U172" t="s">
        <v>82</v>
      </c>
      <c r="V172" t="s">
        <v>2716</v>
      </c>
      <c r="W172" t="s">
        <v>84</v>
      </c>
      <c r="X172" t="s">
        <v>2717</v>
      </c>
      <c r="Y172" t="s">
        <v>8</v>
      </c>
      <c r="Z172" t="s">
        <v>86</v>
      </c>
      <c r="AA172" t="s">
        <v>2718</v>
      </c>
      <c r="AB172" s="28">
        <v>1</v>
      </c>
      <c r="AC172" t="s">
        <v>88</v>
      </c>
      <c r="AD172" s="40">
        <v>65960</v>
      </c>
      <c r="AE172" s="40">
        <v>65960</v>
      </c>
    </row>
    <row r="173" spans="1:31">
      <c r="A173" t="s">
        <v>67</v>
      </c>
      <c r="B173" t="s">
        <v>68</v>
      </c>
      <c r="C173" t="s">
        <v>69</v>
      </c>
      <c r="D173" t="s">
        <v>2719</v>
      </c>
      <c r="E173" t="s">
        <v>2720</v>
      </c>
      <c r="F173" t="s">
        <v>2721</v>
      </c>
      <c r="G173" t="s">
        <v>1464</v>
      </c>
      <c r="H173" t="s">
        <v>75</v>
      </c>
      <c r="I173" t="s">
        <v>2722</v>
      </c>
      <c r="J173" t="s">
        <v>2723</v>
      </c>
      <c r="K173" t="s">
        <v>78</v>
      </c>
      <c r="L173" t="s">
        <v>2724</v>
      </c>
      <c r="M173" s="27">
        <v>45933.717442129629</v>
      </c>
      <c r="N173" s="27">
        <v>45938.468055555553</v>
      </c>
      <c r="O173" t="s">
        <v>1466</v>
      </c>
      <c r="P173" t="s">
        <v>1514</v>
      </c>
      <c r="Q173" t="s">
        <v>1580</v>
      </c>
      <c r="R173" t="s">
        <v>1953</v>
      </c>
      <c r="S173" t="s">
        <v>80</v>
      </c>
      <c r="T173" t="s">
        <v>187</v>
      </c>
      <c r="U173" t="s">
        <v>82</v>
      </c>
      <c r="V173" t="s">
        <v>2725</v>
      </c>
      <c r="W173" t="s">
        <v>84</v>
      </c>
      <c r="X173" t="s">
        <v>2726</v>
      </c>
      <c r="Y173" t="s">
        <v>15</v>
      </c>
      <c r="Z173" t="s">
        <v>86</v>
      </c>
      <c r="AA173" t="s">
        <v>190</v>
      </c>
      <c r="AB173" s="28">
        <v>1</v>
      </c>
      <c r="AC173" t="s">
        <v>88</v>
      </c>
      <c r="AD173" s="40">
        <v>479589</v>
      </c>
      <c r="AE173" s="40">
        <v>479589</v>
      </c>
    </row>
    <row r="174" spans="1:31">
      <c r="A174" t="s">
        <v>1377</v>
      </c>
      <c r="B174" t="s">
        <v>68</v>
      </c>
      <c r="C174" t="s">
        <v>266</v>
      </c>
      <c r="D174" t="s">
        <v>2727</v>
      </c>
      <c r="E174" t="s">
        <v>2728</v>
      </c>
      <c r="F174" t="s">
        <v>2729</v>
      </c>
      <c r="G174" t="s">
        <v>1464</v>
      </c>
      <c r="H174" t="s">
        <v>1381</v>
      </c>
      <c r="I174" t="s">
        <v>2730</v>
      </c>
      <c r="J174" t="s">
        <v>2731</v>
      </c>
      <c r="K174" t="s">
        <v>78</v>
      </c>
      <c r="L174" t="s">
        <v>2732</v>
      </c>
      <c r="M174" s="27">
        <v>45933.72855324074</v>
      </c>
      <c r="N174" s="27">
        <v>45934.453472222223</v>
      </c>
      <c r="O174" t="s">
        <v>1466</v>
      </c>
      <c r="P174" t="s">
        <v>1467</v>
      </c>
      <c r="Q174" t="s">
        <v>1562</v>
      </c>
      <c r="R174" t="s">
        <v>1562</v>
      </c>
      <c r="S174" t="s">
        <v>80</v>
      </c>
      <c r="T174" t="s">
        <v>81</v>
      </c>
      <c r="U174" t="s">
        <v>82</v>
      </c>
      <c r="V174" t="s">
        <v>2733</v>
      </c>
      <c r="W174" t="s">
        <v>84</v>
      </c>
      <c r="X174" t="s">
        <v>2734</v>
      </c>
      <c r="Y174" t="s">
        <v>8</v>
      </c>
      <c r="Z174" t="s">
        <v>86</v>
      </c>
      <c r="AA174" t="s">
        <v>2735</v>
      </c>
      <c r="AB174" s="28">
        <v>1</v>
      </c>
      <c r="AC174" t="s">
        <v>88</v>
      </c>
      <c r="AD174" s="40">
        <v>65960</v>
      </c>
      <c r="AE174" s="40">
        <v>65960</v>
      </c>
    </row>
    <row r="175" spans="1:31">
      <c r="A175" t="s">
        <v>191</v>
      </c>
      <c r="B175" t="s">
        <v>192</v>
      </c>
      <c r="C175" t="s">
        <v>193</v>
      </c>
      <c r="D175" t="s">
        <v>606</v>
      </c>
      <c r="E175" t="s">
        <v>2736</v>
      </c>
      <c r="F175" t="s">
        <v>2737</v>
      </c>
      <c r="G175" t="s">
        <v>1464</v>
      </c>
      <c r="H175" t="s">
        <v>197</v>
      </c>
      <c r="I175" t="s">
        <v>609</v>
      </c>
      <c r="J175" t="s">
        <v>2738</v>
      </c>
      <c r="K175" t="s">
        <v>78</v>
      </c>
      <c r="L175" t="s">
        <v>2739</v>
      </c>
      <c r="M175" s="27">
        <v>45934.333333333343</v>
      </c>
      <c r="N175" s="27">
        <v>45934.462500000001</v>
      </c>
      <c r="O175" t="s">
        <v>1466</v>
      </c>
      <c r="P175" t="s">
        <v>1514</v>
      </c>
      <c r="Q175" t="s">
        <v>1580</v>
      </c>
      <c r="R175" t="s">
        <v>1953</v>
      </c>
      <c r="S175" t="s">
        <v>80</v>
      </c>
      <c r="T175" t="s">
        <v>187</v>
      </c>
      <c r="U175" t="s">
        <v>82</v>
      </c>
      <c r="V175" t="s">
        <v>2740</v>
      </c>
      <c r="W175" t="s">
        <v>84</v>
      </c>
      <c r="X175" t="s">
        <v>2741</v>
      </c>
      <c r="Y175" t="s">
        <v>8</v>
      </c>
      <c r="Z175" t="s">
        <v>86</v>
      </c>
      <c r="AA175" t="s">
        <v>2093</v>
      </c>
      <c r="AB175" s="28">
        <v>1</v>
      </c>
      <c r="AC175" t="s">
        <v>88</v>
      </c>
      <c r="AD175" s="40">
        <v>65960</v>
      </c>
      <c r="AE175" s="40">
        <v>65960</v>
      </c>
    </row>
    <row r="176" spans="1:31">
      <c r="A176" t="s">
        <v>459</v>
      </c>
      <c r="B176" t="s">
        <v>460</v>
      </c>
      <c r="C176" t="s">
        <v>461</v>
      </c>
      <c r="D176" t="s">
        <v>2135</v>
      </c>
      <c r="E176" t="s">
        <v>2742</v>
      </c>
      <c r="F176" t="s">
        <v>2743</v>
      </c>
      <c r="G176" t="s">
        <v>1464</v>
      </c>
      <c r="H176" t="s">
        <v>460</v>
      </c>
      <c r="I176" t="s">
        <v>2138</v>
      </c>
      <c r="J176" t="s">
        <v>2744</v>
      </c>
      <c r="K176" t="s">
        <v>78</v>
      </c>
      <c r="L176" t="s">
        <v>2745</v>
      </c>
      <c r="M176" s="27">
        <v>45934.333333333343</v>
      </c>
      <c r="N176" s="27">
        <v>45934.569444444453</v>
      </c>
      <c r="O176" t="s">
        <v>1466</v>
      </c>
      <c r="P176" t="s">
        <v>1467</v>
      </c>
      <c r="Q176" t="s">
        <v>1496</v>
      </c>
      <c r="R176" t="s">
        <v>1469</v>
      </c>
      <c r="S176" t="s">
        <v>1479</v>
      </c>
      <c r="T176" t="s">
        <v>1470</v>
      </c>
      <c r="U176" t="s">
        <v>82</v>
      </c>
      <c r="V176" t="s">
        <v>2746</v>
      </c>
      <c r="W176" t="s">
        <v>84</v>
      </c>
      <c r="X176" t="s">
        <v>2747</v>
      </c>
      <c r="Y176" t="s">
        <v>8</v>
      </c>
      <c r="Z176" t="s">
        <v>86</v>
      </c>
      <c r="AA176" t="s">
        <v>1597</v>
      </c>
      <c r="AB176" s="28">
        <v>1</v>
      </c>
      <c r="AC176" t="s">
        <v>88</v>
      </c>
      <c r="AD176" s="40">
        <v>65960</v>
      </c>
      <c r="AE176" s="40">
        <v>65960</v>
      </c>
    </row>
    <row r="177" spans="1:31">
      <c r="A177" t="s">
        <v>191</v>
      </c>
      <c r="B177" t="s">
        <v>192</v>
      </c>
      <c r="C177" t="s">
        <v>193</v>
      </c>
      <c r="D177" t="s">
        <v>208</v>
      </c>
      <c r="E177" t="s">
        <v>2748</v>
      </c>
      <c r="F177" t="s">
        <v>2749</v>
      </c>
      <c r="G177" t="s">
        <v>1464</v>
      </c>
      <c r="H177" t="s">
        <v>197</v>
      </c>
      <c r="I177" t="s">
        <v>211</v>
      </c>
      <c r="J177" t="s">
        <v>2750</v>
      </c>
      <c r="K177" t="s">
        <v>78</v>
      </c>
      <c r="L177" t="s">
        <v>2751</v>
      </c>
      <c r="M177" s="27">
        <v>45934.333333333343</v>
      </c>
      <c r="N177" s="27">
        <v>45934.465277777781</v>
      </c>
      <c r="O177" t="s">
        <v>1466</v>
      </c>
      <c r="P177" t="s">
        <v>1467</v>
      </c>
      <c r="Q177" t="s">
        <v>1562</v>
      </c>
      <c r="R177" t="s">
        <v>1562</v>
      </c>
      <c r="S177" t="s">
        <v>80</v>
      </c>
      <c r="T177" t="s">
        <v>187</v>
      </c>
      <c r="U177" t="s">
        <v>1664</v>
      </c>
      <c r="V177" t="s">
        <v>2752</v>
      </c>
      <c r="W177" t="s">
        <v>84</v>
      </c>
      <c r="X177" t="s">
        <v>1666</v>
      </c>
      <c r="Y177" t="s">
        <v>8</v>
      </c>
      <c r="Z177" t="s">
        <v>86</v>
      </c>
      <c r="AA177" t="s">
        <v>1534</v>
      </c>
      <c r="AB177" s="28">
        <v>1</v>
      </c>
      <c r="AC177" t="s">
        <v>88</v>
      </c>
      <c r="AD177" s="40">
        <v>65960</v>
      </c>
      <c r="AE177" s="40">
        <v>65960</v>
      </c>
    </row>
    <row r="178" spans="1:31">
      <c r="A178" t="s">
        <v>343</v>
      </c>
      <c r="B178" t="s">
        <v>68</v>
      </c>
      <c r="C178" t="s">
        <v>69</v>
      </c>
      <c r="D178" t="s">
        <v>344</v>
      </c>
      <c r="E178" t="s">
        <v>2753</v>
      </c>
      <c r="F178" t="s">
        <v>2754</v>
      </c>
      <c r="G178" t="s">
        <v>1464</v>
      </c>
      <c r="H178" t="s">
        <v>347</v>
      </c>
      <c r="I178" t="s">
        <v>343</v>
      </c>
      <c r="J178" t="s">
        <v>2755</v>
      </c>
      <c r="K178" t="s">
        <v>78</v>
      </c>
      <c r="L178" t="s">
        <v>2756</v>
      </c>
      <c r="M178" s="27">
        <v>45934.333333333343</v>
      </c>
      <c r="N178" s="27">
        <v>45934.49722222222</v>
      </c>
      <c r="O178" t="s">
        <v>1466</v>
      </c>
      <c r="P178" t="s">
        <v>1467</v>
      </c>
      <c r="Q178" t="s">
        <v>1654</v>
      </c>
      <c r="R178" t="s">
        <v>1655</v>
      </c>
      <c r="S178" t="s">
        <v>1479</v>
      </c>
      <c r="T178" t="s">
        <v>1479</v>
      </c>
      <c r="U178" t="s">
        <v>82</v>
      </c>
      <c r="V178" t="s">
        <v>2757</v>
      </c>
      <c r="W178" t="s">
        <v>84</v>
      </c>
      <c r="X178" t="s">
        <v>2758</v>
      </c>
      <c r="Y178" t="s">
        <v>8</v>
      </c>
      <c r="Z178" t="s">
        <v>86</v>
      </c>
      <c r="AA178" t="s">
        <v>761</v>
      </c>
      <c r="AB178" s="28">
        <v>1</v>
      </c>
      <c r="AC178" t="s">
        <v>88</v>
      </c>
      <c r="AD178" s="40">
        <v>65960</v>
      </c>
      <c r="AE178" s="40">
        <v>65960</v>
      </c>
    </row>
    <row r="179" spans="1:31">
      <c r="A179" t="s">
        <v>343</v>
      </c>
      <c r="B179" t="s">
        <v>68</v>
      </c>
      <c r="C179" t="s">
        <v>69</v>
      </c>
      <c r="D179" t="s">
        <v>1291</v>
      </c>
      <c r="E179" t="s">
        <v>2759</v>
      </c>
      <c r="F179" t="s">
        <v>2760</v>
      </c>
      <c r="G179" t="s">
        <v>1464</v>
      </c>
      <c r="H179" t="s">
        <v>798</v>
      </c>
      <c r="I179" t="s">
        <v>1294</v>
      </c>
      <c r="J179" t="s">
        <v>2761</v>
      </c>
      <c r="K179" t="s">
        <v>78</v>
      </c>
      <c r="L179" t="s">
        <v>2762</v>
      </c>
      <c r="M179" s="27">
        <v>45934.364849537043</v>
      </c>
      <c r="N179" s="27">
        <v>45936.625694444447</v>
      </c>
      <c r="O179" t="s">
        <v>1466</v>
      </c>
      <c r="P179" t="s">
        <v>1467</v>
      </c>
      <c r="Q179" t="s">
        <v>1580</v>
      </c>
      <c r="R179" t="s">
        <v>1581</v>
      </c>
      <c r="S179" t="s">
        <v>1470</v>
      </c>
      <c r="T179" t="s">
        <v>1470</v>
      </c>
      <c r="U179" t="s">
        <v>82</v>
      </c>
      <c r="V179" t="s">
        <v>2763</v>
      </c>
      <c r="W179" t="s">
        <v>84</v>
      </c>
      <c r="X179" t="s">
        <v>2764</v>
      </c>
      <c r="Y179" t="s">
        <v>13</v>
      </c>
      <c r="Z179" t="s">
        <v>86</v>
      </c>
      <c r="AA179" t="s">
        <v>1299</v>
      </c>
      <c r="AB179" s="28">
        <v>1</v>
      </c>
      <c r="AC179" t="s">
        <v>88</v>
      </c>
      <c r="AD179" s="40">
        <v>275729</v>
      </c>
      <c r="AE179" s="40">
        <v>275729</v>
      </c>
    </row>
    <row r="180" spans="1:31">
      <c r="A180" t="s">
        <v>343</v>
      </c>
      <c r="B180" t="s">
        <v>68</v>
      </c>
      <c r="C180" t="s">
        <v>69</v>
      </c>
      <c r="D180" t="s">
        <v>344</v>
      </c>
      <c r="E180" t="s">
        <v>2765</v>
      </c>
      <c r="F180" t="s">
        <v>2766</v>
      </c>
      <c r="G180" t="s">
        <v>1464</v>
      </c>
      <c r="H180" t="s">
        <v>347</v>
      </c>
      <c r="I180" t="s">
        <v>343</v>
      </c>
      <c r="J180" t="s">
        <v>2767</v>
      </c>
      <c r="K180" t="s">
        <v>78</v>
      </c>
      <c r="L180" t="s">
        <v>2768</v>
      </c>
      <c r="M180" s="27">
        <v>45934.393946759257</v>
      </c>
      <c r="N180" s="27">
        <v>45934.573611111111</v>
      </c>
      <c r="O180" t="s">
        <v>1466</v>
      </c>
      <c r="P180" t="s">
        <v>1467</v>
      </c>
      <c r="Q180" t="s">
        <v>1496</v>
      </c>
      <c r="R180" t="s">
        <v>2037</v>
      </c>
      <c r="S180" t="s">
        <v>1470</v>
      </c>
      <c r="T180" t="s">
        <v>1470</v>
      </c>
      <c r="U180" t="s">
        <v>82</v>
      </c>
      <c r="V180" t="s">
        <v>2769</v>
      </c>
      <c r="W180" t="s">
        <v>84</v>
      </c>
      <c r="X180" t="s">
        <v>2770</v>
      </c>
      <c r="Y180" t="s">
        <v>8</v>
      </c>
      <c r="Z180" t="s">
        <v>86</v>
      </c>
      <c r="AA180" t="s">
        <v>366</v>
      </c>
      <c r="AB180" s="28">
        <v>1</v>
      </c>
      <c r="AC180" t="s">
        <v>88</v>
      </c>
      <c r="AD180" s="40">
        <v>65960</v>
      </c>
      <c r="AE180" s="40">
        <v>65960</v>
      </c>
    </row>
    <row r="181" spans="1:31">
      <c r="A181" t="s">
        <v>191</v>
      </c>
      <c r="B181" t="s">
        <v>192</v>
      </c>
      <c r="C181" t="s">
        <v>193</v>
      </c>
      <c r="D181" t="s">
        <v>194</v>
      </c>
      <c r="E181" t="s">
        <v>2771</v>
      </c>
      <c r="F181" t="s">
        <v>2772</v>
      </c>
      <c r="G181" t="s">
        <v>1464</v>
      </c>
      <c r="H181" t="s">
        <v>197</v>
      </c>
      <c r="I181" t="s">
        <v>191</v>
      </c>
      <c r="J181" t="s">
        <v>2773</v>
      </c>
      <c r="K181" t="s">
        <v>78</v>
      </c>
      <c r="L181" t="s">
        <v>2774</v>
      </c>
      <c r="M181" s="27">
        <v>45934.365497685183</v>
      </c>
      <c r="N181" s="27">
        <v>45934.500694444447</v>
      </c>
      <c r="O181" t="s">
        <v>1466</v>
      </c>
      <c r="P181" t="s">
        <v>1467</v>
      </c>
      <c r="Q181" t="s">
        <v>1496</v>
      </c>
      <c r="R181" t="s">
        <v>1507</v>
      </c>
      <c r="S181" t="s">
        <v>80</v>
      </c>
      <c r="T181" t="s">
        <v>81</v>
      </c>
      <c r="U181" t="s">
        <v>82</v>
      </c>
      <c r="V181" t="s">
        <v>2775</v>
      </c>
      <c r="W181" t="s">
        <v>84</v>
      </c>
      <c r="X181" t="s">
        <v>2776</v>
      </c>
      <c r="Y181" t="s">
        <v>8</v>
      </c>
      <c r="Z181" t="s">
        <v>86</v>
      </c>
      <c r="AA181" t="s">
        <v>202</v>
      </c>
      <c r="AB181" s="28">
        <v>1</v>
      </c>
      <c r="AC181" t="s">
        <v>88</v>
      </c>
      <c r="AD181" s="40">
        <v>65960</v>
      </c>
      <c r="AE181" s="40">
        <v>65960</v>
      </c>
    </row>
    <row r="182" spans="1:31">
      <c r="A182" t="s">
        <v>569</v>
      </c>
      <c r="B182" t="s">
        <v>119</v>
      </c>
      <c r="C182" t="s">
        <v>120</v>
      </c>
      <c r="D182" t="s">
        <v>2777</v>
      </c>
      <c r="E182" t="s">
        <v>2778</v>
      </c>
      <c r="F182" t="s">
        <v>2779</v>
      </c>
      <c r="G182" t="s">
        <v>1464</v>
      </c>
      <c r="H182" t="s">
        <v>573</v>
      </c>
      <c r="I182" t="s">
        <v>2780</v>
      </c>
      <c r="J182" t="s">
        <v>2781</v>
      </c>
      <c r="K182" t="s">
        <v>78</v>
      </c>
      <c r="L182" t="s">
        <v>2782</v>
      </c>
      <c r="M182" s="27">
        <v>45934.43340277778</v>
      </c>
      <c r="N182" s="27">
        <v>45937.376388888893</v>
      </c>
      <c r="O182" t="s">
        <v>1466</v>
      </c>
      <c r="P182" t="s">
        <v>1467</v>
      </c>
      <c r="Q182" t="s">
        <v>1654</v>
      </c>
      <c r="R182" t="s">
        <v>1655</v>
      </c>
      <c r="S182" t="s">
        <v>1470</v>
      </c>
      <c r="T182" t="s">
        <v>1470</v>
      </c>
      <c r="U182" t="s">
        <v>82</v>
      </c>
      <c r="V182" t="s">
        <v>2783</v>
      </c>
      <c r="W182" t="s">
        <v>84</v>
      </c>
      <c r="X182" t="s">
        <v>2784</v>
      </c>
      <c r="Y182" t="s">
        <v>15</v>
      </c>
      <c r="Z182" t="s">
        <v>86</v>
      </c>
      <c r="AA182" t="s">
        <v>1667</v>
      </c>
      <c r="AB182" s="28">
        <v>1</v>
      </c>
      <c r="AC182" t="s">
        <v>88</v>
      </c>
      <c r="AD182" s="40">
        <v>479589</v>
      </c>
      <c r="AE182" s="40">
        <v>479589</v>
      </c>
    </row>
    <row r="183" spans="1:31">
      <c r="A183" t="s">
        <v>277</v>
      </c>
      <c r="B183" t="s">
        <v>151</v>
      </c>
      <c r="C183" t="s">
        <v>152</v>
      </c>
      <c r="D183" t="s">
        <v>2785</v>
      </c>
      <c r="E183" t="s">
        <v>2786</v>
      </c>
      <c r="F183" t="s">
        <v>2787</v>
      </c>
      <c r="G183" t="s">
        <v>1464</v>
      </c>
      <c r="H183" t="s">
        <v>328</v>
      </c>
      <c r="I183" t="s">
        <v>2059</v>
      </c>
      <c r="J183" t="s">
        <v>2788</v>
      </c>
      <c r="K183" t="s">
        <v>78</v>
      </c>
      <c r="L183" t="s">
        <v>2789</v>
      </c>
      <c r="M183" s="27">
        <v>45934.371539351851</v>
      </c>
      <c r="N183" s="27">
        <v>45936.587500000001</v>
      </c>
      <c r="O183" t="s">
        <v>1466</v>
      </c>
      <c r="P183" t="s">
        <v>1467</v>
      </c>
      <c r="Q183" t="s">
        <v>1580</v>
      </c>
      <c r="R183" t="s">
        <v>1581</v>
      </c>
      <c r="S183" t="s">
        <v>1470</v>
      </c>
      <c r="T183" t="s">
        <v>1470</v>
      </c>
      <c r="U183" t="s">
        <v>82</v>
      </c>
      <c r="V183" t="s">
        <v>2790</v>
      </c>
      <c r="W183" t="s">
        <v>84</v>
      </c>
      <c r="X183" t="s">
        <v>2791</v>
      </c>
      <c r="Y183" t="s">
        <v>11</v>
      </c>
      <c r="Z183" t="s">
        <v>86</v>
      </c>
      <c r="AA183" t="s">
        <v>287</v>
      </c>
      <c r="AB183" s="28">
        <v>1</v>
      </c>
      <c r="AC183" t="s">
        <v>88</v>
      </c>
      <c r="AD183" s="40">
        <v>144968</v>
      </c>
      <c r="AE183" s="40">
        <v>144968</v>
      </c>
    </row>
    <row r="184" spans="1:31">
      <c r="A184" t="s">
        <v>1134</v>
      </c>
      <c r="B184" t="s">
        <v>113</v>
      </c>
      <c r="C184" t="s">
        <v>114</v>
      </c>
      <c r="D184" t="s">
        <v>2792</v>
      </c>
      <c r="E184" t="s">
        <v>2793</v>
      </c>
      <c r="F184" t="s">
        <v>2794</v>
      </c>
      <c r="G184" t="s">
        <v>1464</v>
      </c>
      <c r="H184" t="s">
        <v>2713</v>
      </c>
      <c r="I184" t="s">
        <v>2795</v>
      </c>
      <c r="J184" t="s">
        <v>2796</v>
      </c>
      <c r="K184" t="s">
        <v>78</v>
      </c>
      <c r="L184" t="s">
        <v>2797</v>
      </c>
      <c r="M184" s="27">
        <v>45934.426122685189</v>
      </c>
      <c r="N184" s="27">
        <v>45937.431944444441</v>
      </c>
      <c r="O184" t="s">
        <v>1466</v>
      </c>
      <c r="P184" t="s">
        <v>1467</v>
      </c>
      <c r="Q184" t="s">
        <v>1749</v>
      </c>
      <c r="R184" t="s">
        <v>1469</v>
      </c>
      <c r="S184" t="s">
        <v>80</v>
      </c>
      <c r="T184" t="s">
        <v>187</v>
      </c>
      <c r="U184" t="s">
        <v>82</v>
      </c>
      <c r="V184" t="s">
        <v>2798</v>
      </c>
      <c r="W184" t="s">
        <v>84</v>
      </c>
      <c r="X184" t="s">
        <v>2799</v>
      </c>
      <c r="Y184" t="s">
        <v>13</v>
      </c>
      <c r="Z184" t="s">
        <v>86</v>
      </c>
      <c r="AA184" t="s">
        <v>2718</v>
      </c>
      <c r="AB184" s="28">
        <v>1</v>
      </c>
      <c r="AC184" t="s">
        <v>88</v>
      </c>
      <c r="AD184" s="40">
        <v>275729</v>
      </c>
      <c r="AE184" s="40">
        <v>275729</v>
      </c>
    </row>
    <row r="185" spans="1:31">
      <c r="A185" t="s">
        <v>191</v>
      </c>
      <c r="B185" t="s">
        <v>192</v>
      </c>
      <c r="C185" t="s">
        <v>193</v>
      </c>
      <c r="D185" t="s">
        <v>194</v>
      </c>
      <c r="E185" t="s">
        <v>2800</v>
      </c>
      <c r="F185" t="s">
        <v>2801</v>
      </c>
      <c r="G185" t="s">
        <v>1464</v>
      </c>
      <c r="H185" t="s">
        <v>197</v>
      </c>
      <c r="I185" t="s">
        <v>191</v>
      </c>
      <c r="J185" t="s">
        <v>2802</v>
      </c>
      <c r="K185" t="s">
        <v>78</v>
      </c>
      <c r="L185" t="s">
        <v>2803</v>
      </c>
      <c r="M185" s="27">
        <v>45934.434050925927</v>
      </c>
      <c r="N185" s="27">
        <v>45936.61041666667</v>
      </c>
      <c r="O185" t="s">
        <v>1466</v>
      </c>
      <c r="P185" t="s">
        <v>1514</v>
      </c>
      <c r="Q185" t="s">
        <v>1580</v>
      </c>
      <c r="R185" t="s">
        <v>1590</v>
      </c>
      <c r="S185" t="s">
        <v>1470</v>
      </c>
      <c r="T185" t="s">
        <v>1470</v>
      </c>
      <c r="U185" t="s">
        <v>82</v>
      </c>
      <c r="V185" t="s">
        <v>2804</v>
      </c>
      <c r="W185" t="s">
        <v>84</v>
      </c>
      <c r="X185" t="s">
        <v>2801</v>
      </c>
      <c r="Y185" t="s">
        <v>8</v>
      </c>
      <c r="Z185" t="s">
        <v>86</v>
      </c>
      <c r="AA185" t="s">
        <v>1534</v>
      </c>
      <c r="AB185" s="28">
        <v>1</v>
      </c>
      <c r="AC185" t="s">
        <v>88</v>
      </c>
      <c r="AD185" s="40">
        <v>65960</v>
      </c>
      <c r="AE185" s="40">
        <v>65960</v>
      </c>
    </row>
    <row r="186" spans="1:31">
      <c r="A186" t="s">
        <v>683</v>
      </c>
      <c r="B186" t="s">
        <v>113</v>
      </c>
      <c r="C186" t="s">
        <v>114</v>
      </c>
      <c r="D186" t="s">
        <v>684</v>
      </c>
      <c r="E186" t="s">
        <v>2805</v>
      </c>
      <c r="F186" t="s">
        <v>2806</v>
      </c>
      <c r="G186" t="s">
        <v>1464</v>
      </c>
      <c r="H186" t="s">
        <v>281</v>
      </c>
      <c r="I186" t="s">
        <v>683</v>
      </c>
      <c r="J186" t="s">
        <v>2807</v>
      </c>
      <c r="K186" t="s">
        <v>78</v>
      </c>
      <c r="L186" t="s">
        <v>2808</v>
      </c>
      <c r="M186" s="27">
        <v>45934.466770833344</v>
      </c>
      <c r="N186" s="27">
        <v>45936.539583333331</v>
      </c>
      <c r="O186" t="s">
        <v>1466</v>
      </c>
      <c r="P186" t="s">
        <v>1467</v>
      </c>
      <c r="Q186" t="s">
        <v>1496</v>
      </c>
      <c r="R186" t="s">
        <v>1497</v>
      </c>
      <c r="S186" t="s">
        <v>1470</v>
      </c>
      <c r="T186" t="s">
        <v>1470</v>
      </c>
      <c r="U186" t="s">
        <v>82</v>
      </c>
      <c r="V186" t="s">
        <v>2809</v>
      </c>
      <c r="W186" t="s">
        <v>84</v>
      </c>
      <c r="X186" t="s">
        <v>2810</v>
      </c>
      <c r="Y186" t="s">
        <v>8</v>
      </c>
      <c r="Z186" t="s">
        <v>86</v>
      </c>
      <c r="AA186" t="s">
        <v>691</v>
      </c>
      <c r="AB186" s="28">
        <v>1</v>
      </c>
      <c r="AC186" t="s">
        <v>88</v>
      </c>
      <c r="AD186" s="40">
        <v>65960</v>
      </c>
      <c r="AE186" s="40">
        <v>65960</v>
      </c>
    </row>
    <row r="187" spans="1:31">
      <c r="A187" t="s">
        <v>459</v>
      </c>
      <c r="B187" t="s">
        <v>460</v>
      </c>
      <c r="C187" t="s">
        <v>461</v>
      </c>
      <c r="D187" t="s">
        <v>512</v>
      </c>
      <c r="E187" t="s">
        <v>2811</v>
      </c>
      <c r="F187" t="s">
        <v>2812</v>
      </c>
      <c r="G187" t="s">
        <v>1464</v>
      </c>
      <c r="H187" t="s">
        <v>460</v>
      </c>
      <c r="I187" t="s">
        <v>459</v>
      </c>
      <c r="J187" t="s">
        <v>2813</v>
      </c>
      <c r="K187" t="s">
        <v>78</v>
      </c>
      <c r="L187" t="s">
        <v>2814</v>
      </c>
      <c r="M187" s="27">
        <v>45934.539224537039</v>
      </c>
      <c r="N187" s="27">
        <v>45936.451388888891</v>
      </c>
      <c r="O187" t="s">
        <v>1466</v>
      </c>
      <c r="P187" t="s">
        <v>1514</v>
      </c>
      <c r="Q187" t="s">
        <v>1621</v>
      </c>
      <c r="R187" t="s">
        <v>2815</v>
      </c>
      <c r="S187" t="s">
        <v>1479</v>
      </c>
      <c r="T187" t="s">
        <v>1479</v>
      </c>
      <c r="U187" t="s">
        <v>1664</v>
      </c>
      <c r="V187" t="s">
        <v>2816</v>
      </c>
      <c r="W187" t="s">
        <v>84</v>
      </c>
      <c r="X187" t="s">
        <v>2817</v>
      </c>
      <c r="Y187" t="s">
        <v>8</v>
      </c>
      <c r="Z187" t="s">
        <v>86</v>
      </c>
      <c r="AA187" t="s">
        <v>787</v>
      </c>
      <c r="AB187" s="28">
        <v>1</v>
      </c>
      <c r="AC187" t="s">
        <v>88</v>
      </c>
      <c r="AD187" s="40">
        <v>65960</v>
      </c>
      <c r="AE187" s="40">
        <v>65960</v>
      </c>
    </row>
    <row r="188" spans="1:31">
      <c r="A188" t="s">
        <v>343</v>
      </c>
      <c r="B188" t="s">
        <v>68</v>
      </c>
      <c r="C188" t="s">
        <v>69</v>
      </c>
      <c r="D188" t="s">
        <v>344</v>
      </c>
      <c r="E188" t="s">
        <v>2818</v>
      </c>
      <c r="F188" t="s">
        <v>2819</v>
      </c>
      <c r="G188" t="s">
        <v>1464</v>
      </c>
      <c r="H188" t="s">
        <v>347</v>
      </c>
      <c r="I188" t="s">
        <v>343</v>
      </c>
      <c r="J188" t="s">
        <v>2820</v>
      </c>
      <c r="K188" t="s">
        <v>78</v>
      </c>
      <c r="L188" t="s">
        <v>2821</v>
      </c>
      <c r="M188" s="27">
        <v>45934.459374999999</v>
      </c>
      <c r="N188" s="27">
        <v>45936.59097222222</v>
      </c>
      <c r="O188" t="s">
        <v>1466</v>
      </c>
      <c r="P188" t="s">
        <v>1467</v>
      </c>
      <c r="Q188" t="s">
        <v>1496</v>
      </c>
      <c r="R188" t="s">
        <v>1507</v>
      </c>
      <c r="S188" t="s">
        <v>80</v>
      </c>
      <c r="T188" t="s">
        <v>187</v>
      </c>
      <c r="U188" t="s">
        <v>82</v>
      </c>
      <c r="V188" t="s">
        <v>2822</v>
      </c>
      <c r="W188" t="s">
        <v>84</v>
      </c>
      <c r="X188" t="s">
        <v>2823</v>
      </c>
      <c r="Y188" t="s">
        <v>8</v>
      </c>
      <c r="Z188" t="s">
        <v>86</v>
      </c>
      <c r="AA188" t="s">
        <v>804</v>
      </c>
      <c r="AB188" s="28">
        <v>1</v>
      </c>
      <c r="AC188" t="s">
        <v>88</v>
      </c>
      <c r="AD188" s="40">
        <v>65960</v>
      </c>
      <c r="AE188" s="40">
        <v>65960</v>
      </c>
    </row>
    <row r="189" spans="1:31">
      <c r="A189" t="s">
        <v>277</v>
      </c>
      <c r="B189" t="s">
        <v>151</v>
      </c>
      <c r="C189" t="s">
        <v>152</v>
      </c>
      <c r="D189" t="s">
        <v>2213</v>
      </c>
      <c r="E189" t="s">
        <v>2824</v>
      </c>
      <c r="F189" t="s">
        <v>2825</v>
      </c>
      <c r="G189" t="s">
        <v>1464</v>
      </c>
      <c r="H189" t="s">
        <v>116</v>
      </c>
      <c r="I189" t="s">
        <v>2216</v>
      </c>
      <c r="J189" t="s">
        <v>2826</v>
      </c>
      <c r="K189" t="s">
        <v>78</v>
      </c>
      <c r="L189" t="s">
        <v>2827</v>
      </c>
      <c r="M189" s="27">
        <v>45934.46465277778</v>
      </c>
      <c r="N189" s="27">
        <v>45938.427083333343</v>
      </c>
      <c r="O189" t="s">
        <v>1466</v>
      </c>
      <c r="P189" t="s">
        <v>1467</v>
      </c>
      <c r="Q189" t="s">
        <v>1580</v>
      </c>
      <c r="R189" t="s">
        <v>1469</v>
      </c>
      <c r="S189" t="s">
        <v>1470</v>
      </c>
      <c r="T189" t="s">
        <v>1470</v>
      </c>
      <c r="U189" t="s">
        <v>82</v>
      </c>
      <c r="V189" t="s">
        <v>2828</v>
      </c>
      <c r="W189" t="s">
        <v>84</v>
      </c>
      <c r="X189" t="s">
        <v>2829</v>
      </c>
      <c r="Y189" t="s">
        <v>139</v>
      </c>
      <c r="Z189" t="s">
        <v>909</v>
      </c>
      <c r="AA189" t="s">
        <v>416</v>
      </c>
      <c r="AB189" s="28">
        <v>1</v>
      </c>
      <c r="AC189" t="s">
        <v>88</v>
      </c>
      <c r="AD189" s="40">
        <v>479589</v>
      </c>
      <c r="AE189" s="40">
        <v>479589</v>
      </c>
    </row>
    <row r="190" spans="1:31">
      <c r="A190" t="s">
        <v>343</v>
      </c>
      <c r="B190" t="s">
        <v>68</v>
      </c>
      <c r="C190" t="s">
        <v>69</v>
      </c>
      <c r="D190" t="s">
        <v>1917</v>
      </c>
      <c r="E190" t="s">
        <v>2830</v>
      </c>
      <c r="F190" t="s">
        <v>1919</v>
      </c>
      <c r="G190" t="s">
        <v>1464</v>
      </c>
      <c r="H190" t="s">
        <v>798</v>
      </c>
      <c r="I190" t="s">
        <v>1920</v>
      </c>
      <c r="J190" t="s">
        <v>1921</v>
      </c>
      <c r="K190" t="s">
        <v>78</v>
      </c>
      <c r="L190" t="s">
        <v>2831</v>
      </c>
      <c r="M190" s="27">
        <v>45934.496770833342</v>
      </c>
      <c r="N190" s="27">
        <v>45938.693055555559</v>
      </c>
      <c r="O190" t="s">
        <v>1466</v>
      </c>
      <c r="P190" t="s">
        <v>1467</v>
      </c>
      <c r="Q190" t="s">
        <v>1580</v>
      </c>
      <c r="R190" t="s">
        <v>1581</v>
      </c>
      <c r="S190" t="s">
        <v>1479</v>
      </c>
      <c r="T190" t="s">
        <v>1470</v>
      </c>
      <c r="U190" t="s">
        <v>82</v>
      </c>
      <c r="V190" t="s">
        <v>2832</v>
      </c>
      <c r="W190" t="s">
        <v>84</v>
      </c>
      <c r="X190" t="s">
        <v>2833</v>
      </c>
      <c r="Y190" t="s">
        <v>15</v>
      </c>
      <c r="Z190" t="s">
        <v>86</v>
      </c>
      <c r="AA190" t="s">
        <v>1299</v>
      </c>
      <c r="AB190" s="28">
        <v>1</v>
      </c>
      <c r="AC190" t="s">
        <v>88</v>
      </c>
      <c r="AD190" s="40">
        <v>479589</v>
      </c>
      <c r="AE190" s="40">
        <v>479589</v>
      </c>
    </row>
    <row r="191" spans="1:31">
      <c r="A191" t="s">
        <v>1377</v>
      </c>
      <c r="B191" t="s">
        <v>68</v>
      </c>
      <c r="C191" t="s">
        <v>266</v>
      </c>
      <c r="D191" t="s">
        <v>1378</v>
      </c>
      <c r="E191" t="s">
        <v>2834</v>
      </c>
      <c r="F191" t="s">
        <v>2835</v>
      </c>
      <c r="G191" t="s">
        <v>1464</v>
      </c>
      <c r="H191" t="s">
        <v>1381</v>
      </c>
      <c r="I191" t="s">
        <v>1377</v>
      </c>
      <c r="J191" t="s">
        <v>2836</v>
      </c>
      <c r="K191" t="s">
        <v>78</v>
      </c>
      <c r="L191" t="s">
        <v>2837</v>
      </c>
      <c r="M191" s="27">
        <v>45934.53597222222</v>
      </c>
      <c r="N191" s="27">
        <v>45935.487500000003</v>
      </c>
      <c r="P191" t="s">
        <v>1467</v>
      </c>
      <c r="Q191" t="s">
        <v>1496</v>
      </c>
      <c r="R191" t="s">
        <v>1497</v>
      </c>
      <c r="S191" t="s">
        <v>80</v>
      </c>
      <c r="T191" t="s">
        <v>81</v>
      </c>
      <c r="V191" t="s">
        <v>2838</v>
      </c>
      <c r="W191" t="s">
        <v>1801</v>
      </c>
      <c r="Y191" t="s">
        <v>8</v>
      </c>
      <c r="Z191" t="s">
        <v>86</v>
      </c>
      <c r="AA191" t="s">
        <v>276</v>
      </c>
      <c r="AB191" s="28">
        <v>0</v>
      </c>
      <c r="AC191" t="s">
        <v>88</v>
      </c>
      <c r="AD191" s="40">
        <v>41241</v>
      </c>
      <c r="AE191" s="40">
        <v>41241</v>
      </c>
    </row>
    <row r="192" spans="1:31">
      <c r="A192" t="s">
        <v>965</v>
      </c>
      <c r="B192" t="s">
        <v>119</v>
      </c>
      <c r="C192" t="s">
        <v>120</v>
      </c>
      <c r="D192" t="s">
        <v>2568</v>
      </c>
      <c r="E192" t="s">
        <v>2839</v>
      </c>
      <c r="F192" t="s">
        <v>2840</v>
      </c>
      <c r="G192" t="s">
        <v>1464</v>
      </c>
      <c r="H192" t="s">
        <v>969</v>
      </c>
      <c r="I192" t="s">
        <v>2571</v>
      </c>
      <c r="J192" t="s">
        <v>2841</v>
      </c>
      <c r="K192" t="s">
        <v>78</v>
      </c>
      <c r="L192" t="s">
        <v>2842</v>
      </c>
      <c r="M192" s="27">
        <v>45934.478854166657</v>
      </c>
      <c r="N192" s="27">
        <v>45934.607638888891</v>
      </c>
      <c r="P192" t="s">
        <v>1467</v>
      </c>
      <c r="Q192" t="s">
        <v>1580</v>
      </c>
      <c r="R192" t="s">
        <v>1581</v>
      </c>
      <c r="S192" t="s">
        <v>1812</v>
      </c>
      <c r="T192" t="s">
        <v>1914</v>
      </c>
      <c r="V192" t="s">
        <v>2843</v>
      </c>
      <c r="W192" t="s">
        <v>1801</v>
      </c>
      <c r="Y192" t="s">
        <v>11</v>
      </c>
      <c r="Z192" t="s">
        <v>86</v>
      </c>
      <c r="AA192" t="s">
        <v>1916</v>
      </c>
      <c r="AB192" s="28">
        <v>0</v>
      </c>
      <c r="AC192" t="s">
        <v>88</v>
      </c>
      <c r="AD192" s="40">
        <v>41241</v>
      </c>
      <c r="AE192" s="40">
        <v>41241</v>
      </c>
    </row>
    <row r="193" spans="1:31">
      <c r="A193" t="s">
        <v>343</v>
      </c>
      <c r="B193" t="s">
        <v>68</v>
      </c>
      <c r="C193" t="s">
        <v>69</v>
      </c>
      <c r="D193" t="s">
        <v>344</v>
      </c>
      <c r="E193" t="s">
        <v>2844</v>
      </c>
      <c r="F193" t="s">
        <v>2845</v>
      </c>
      <c r="G193" t="s">
        <v>1464</v>
      </c>
      <c r="H193" t="s">
        <v>347</v>
      </c>
      <c r="I193" t="s">
        <v>343</v>
      </c>
      <c r="J193" t="s">
        <v>2846</v>
      </c>
      <c r="K193" t="s">
        <v>78</v>
      </c>
      <c r="L193" t="s">
        <v>2847</v>
      </c>
      <c r="M193" s="27">
        <v>45934.489282407398</v>
      </c>
      <c r="N193" s="27">
        <v>45936.550694444442</v>
      </c>
      <c r="O193" t="s">
        <v>1466</v>
      </c>
      <c r="P193" t="s">
        <v>1467</v>
      </c>
      <c r="Q193" t="s">
        <v>1654</v>
      </c>
      <c r="R193" t="s">
        <v>1469</v>
      </c>
      <c r="S193" t="s">
        <v>80</v>
      </c>
      <c r="T193" t="s">
        <v>187</v>
      </c>
      <c r="U193" t="s">
        <v>82</v>
      </c>
      <c r="V193" t="s">
        <v>2848</v>
      </c>
      <c r="W193" t="s">
        <v>84</v>
      </c>
      <c r="X193" t="s">
        <v>2849</v>
      </c>
      <c r="Y193" t="s">
        <v>8</v>
      </c>
      <c r="Z193" t="s">
        <v>86</v>
      </c>
      <c r="AA193" t="s">
        <v>2850</v>
      </c>
      <c r="AB193" s="28">
        <v>1</v>
      </c>
      <c r="AC193" t="s">
        <v>88</v>
      </c>
      <c r="AD193" s="40">
        <v>65960</v>
      </c>
      <c r="AE193" s="40">
        <v>65960</v>
      </c>
    </row>
    <row r="194" spans="1:31">
      <c r="A194" t="s">
        <v>191</v>
      </c>
      <c r="B194" t="s">
        <v>192</v>
      </c>
      <c r="C194" t="s">
        <v>193</v>
      </c>
      <c r="D194" t="s">
        <v>208</v>
      </c>
      <c r="E194" t="s">
        <v>2851</v>
      </c>
      <c r="F194" t="s">
        <v>2852</v>
      </c>
      <c r="G194" t="s">
        <v>1464</v>
      </c>
      <c r="H194" t="s">
        <v>197</v>
      </c>
      <c r="I194" t="s">
        <v>211</v>
      </c>
      <c r="J194" t="s">
        <v>2853</v>
      </c>
      <c r="K194" t="s">
        <v>78</v>
      </c>
      <c r="L194" t="s">
        <v>2854</v>
      </c>
      <c r="M194" s="27">
        <v>45934.54011574074</v>
      </c>
      <c r="N194" s="27">
        <v>45935.462500000001</v>
      </c>
      <c r="O194" t="s">
        <v>1466</v>
      </c>
      <c r="P194" t="s">
        <v>1467</v>
      </c>
      <c r="Q194" t="s">
        <v>1496</v>
      </c>
      <c r="R194" t="s">
        <v>1507</v>
      </c>
      <c r="S194" t="s">
        <v>80</v>
      </c>
      <c r="T194" t="s">
        <v>187</v>
      </c>
      <c r="U194" t="s">
        <v>82</v>
      </c>
      <c r="V194" t="s">
        <v>2855</v>
      </c>
      <c r="W194" t="s">
        <v>84</v>
      </c>
      <c r="X194" t="s">
        <v>2856</v>
      </c>
      <c r="Y194" t="s">
        <v>8</v>
      </c>
      <c r="Z194" t="s">
        <v>86</v>
      </c>
      <c r="AA194" t="s">
        <v>226</v>
      </c>
      <c r="AB194" s="28">
        <v>1</v>
      </c>
      <c r="AC194" t="s">
        <v>88</v>
      </c>
      <c r="AD194" s="40">
        <v>65960</v>
      </c>
      <c r="AE194" s="40">
        <v>65960</v>
      </c>
    </row>
    <row r="195" spans="1:31">
      <c r="A195" t="s">
        <v>343</v>
      </c>
      <c r="B195" t="s">
        <v>68</v>
      </c>
      <c r="C195" t="s">
        <v>69</v>
      </c>
      <c r="D195" t="s">
        <v>2857</v>
      </c>
      <c r="E195" t="s">
        <v>2858</v>
      </c>
      <c r="F195" t="s">
        <v>2859</v>
      </c>
      <c r="G195" t="s">
        <v>1464</v>
      </c>
      <c r="H195" t="s">
        <v>347</v>
      </c>
      <c r="I195" t="s">
        <v>2860</v>
      </c>
      <c r="J195" t="s">
        <v>2861</v>
      </c>
      <c r="K195" t="s">
        <v>78</v>
      </c>
      <c r="L195" t="s">
        <v>2862</v>
      </c>
      <c r="M195" s="27">
        <v>45934.560381944437</v>
      </c>
      <c r="N195" s="27">
        <v>45936.536111111112</v>
      </c>
      <c r="O195" t="s">
        <v>1466</v>
      </c>
      <c r="P195" t="s">
        <v>1467</v>
      </c>
      <c r="Q195" t="s">
        <v>1478</v>
      </c>
      <c r="R195" t="s">
        <v>1604</v>
      </c>
      <c r="S195" t="s">
        <v>1470</v>
      </c>
      <c r="T195" t="s">
        <v>1470</v>
      </c>
      <c r="U195" t="s">
        <v>82</v>
      </c>
      <c r="V195" t="s">
        <v>2863</v>
      </c>
      <c r="W195" t="s">
        <v>84</v>
      </c>
      <c r="X195" t="s">
        <v>2864</v>
      </c>
      <c r="Y195" t="s">
        <v>11</v>
      </c>
      <c r="Z195" t="s">
        <v>86</v>
      </c>
      <c r="AA195" t="s">
        <v>366</v>
      </c>
      <c r="AB195" s="28">
        <v>1</v>
      </c>
      <c r="AC195" t="s">
        <v>88</v>
      </c>
      <c r="AD195" s="40">
        <v>144968</v>
      </c>
      <c r="AE195" s="40">
        <v>144968</v>
      </c>
    </row>
    <row r="196" spans="1:31">
      <c r="A196" t="s">
        <v>343</v>
      </c>
      <c r="B196" t="s">
        <v>68</v>
      </c>
      <c r="C196" t="s">
        <v>69</v>
      </c>
      <c r="D196" t="s">
        <v>379</v>
      </c>
      <c r="E196" t="s">
        <v>2865</v>
      </c>
      <c r="F196" t="s">
        <v>2466</v>
      </c>
      <c r="G196" t="s">
        <v>1464</v>
      </c>
      <c r="H196" t="s">
        <v>347</v>
      </c>
      <c r="I196" t="s">
        <v>382</v>
      </c>
      <c r="J196" t="s">
        <v>2467</v>
      </c>
      <c r="K196" t="s">
        <v>78</v>
      </c>
      <c r="L196" t="s">
        <v>2866</v>
      </c>
      <c r="M196" s="27">
        <v>45934.619432870371</v>
      </c>
      <c r="N196" s="27">
        <v>45936.543749999997</v>
      </c>
      <c r="O196" t="s">
        <v>1466</v>
      </c>
      <c r="P196" t="s">
        <v>1467</v>
      </c>
      <c r="Q196" t="s">
        <v>1580</v>
      </c>
      <c r="R196" t="s">
        <v>1469</v>
      </c>
      <c r="S196" t="s">
        <v>80</v>
      </c>
      <c r="T196" t="s">
        <v>81</v>
      </c>
      <c r="U196" t="s">
        <v>82</v>
      </c>
      <c r="V196" t="s">
        <v>2867</v>
      </c>
      <c r="W196" t="s">
        <v>84</v>
      </c>
      <c r="X196" t="s">
        <v>2868</v>
      </c>
      <c r="Y196" t="s">
        <v>8</v>
      </c>
      <c r="Z196" t="s">
        <v>86</v>
      </c>
      <c r="AA196" t="s">
        <v>387</v>
      </c>
      <c r="AB196" s="28">
        <v>1</v>
      </c>
      <c r="AC196" t="s">
        <v>88</v>
      </c>
      <c r="AD196" s="40">
        <v>65960</v>
      </c>
      <c r="AE196" s="40">
        <v>65960</v>
      </c>
    </row>
    <row r="197" spans="1:31">
      <c r="A197" t="s">
        <v>683</v>
      </c>
      <c r="B197" t="s">
        <v>113</v>
      </c>
      <c r="C197" t="s">
        <v>114</v>
      </c>
      <c r="D197" t="s">
        <v>684</v>
      </c>
      <c r="E197" t="s">
        <v>2869</v>
      </c>
      <c r="F197" t="s">
        <v>2870</v>
      </c>
      <c r="G197" t="s">
        <v>1464</v>
      </c>
      <c r="H197" t="s">
        <v>281</v>
      </c>
      <c r="I197" t="s">
        <v>683</v>
      </c>
      <c r="J197" t="s">
        <v>2871</v>
      </c>
      <c r="K197" t="s">
        <v>78</v>
      </c>
      <c r="L197" t="s">
        <v>2872</v>
      </c>
      <c r="M197" s="27">
        <v>45934.633912037039</v>
      </c>
      <c r="N197" s="27">
        <v>45936.466666666667</v>
      </c>
      <c r="O197" t="s">
        <v>1466</v>
      </c>
      <c r="P197" t="s">
        <v>1467</v>
      </c>
      <c r="Q197" t="s">
        <v>1496</v>
      </c>
      <c r="R197" t="s">
        <v>2037</v>
      </c>
      <c r="S197" t="s">
        <v>80</v>
      </c>
      <c r="T197" t="s">
        <v>81</v>
      </c>
      <c r="U197" t="s">
        <v>82</v>
      </c>
      <c r="V197" t="s">
        <v>2873</v>
      </c>
      <c r="W197" t="s">
        <v>84</v>
      </c>
      <c r="X197" t="s">
        <v>2874</v>
      </c>
      <c r="Y197" t="s">
        <v>8</v>
      </c>
      <c r="Z197" t="s">
        <v>86</v>
      </c>
      <c r="AA197" t="s">
        <v>691</v>
      </c>
      <c r="AB197" s="28">
        <v>1</v>
      </c>
      <c r="AC197" t="s">
        <v>88</v>
      </c>
      <c r="AD197" s="40">
        <v>65960</v>
      </c>
      <c r="AE197" s="40">
        <v>65960</v>
      </c>
    </row>
    <row r="198" spans="1:31">
      <c r="A198" t="s">
        <v>683</v>
      </c>
      <c r="B198" t="s">
        <v>113</v>
      </c>
      <c r="C198" t="s">
        <v>114</v>
      </c>
      <c r="D198" t="s">
        <v>2875</v>
      </c>
      <c r="E198" t="s">
        <v>2876</v>
      </c>
      <c r="F198" t="s">
        <v>2877</v>
      </c>
      <c r="G198" t="s">
        <v>1464</v>
      </c>
      <c r="H198" t="s">
        <v>281</v>
      </c>
      <c r="I198" t="s">
        <v>2878</v>
      </c>
      <c r="J198" t="s">
        <v>2879</v>
      </c>
      <c r="K198" t="s">
        <v>78</v>
      </c>
      <c r="L198" t="s">
        <v>2880</v>
      </c>
      <c r="M198" s="27">
        <v>45934.667361111111</v>
      </c>
      <c r="N198" s="27">
        <v>45937.479166666657</v>
      </c>
      <c r="O198" t="s">
        <v>1466</v>
      </c>
      <c r="P198" t="s">
        <v>1467</v>
      </c>
      <c r="Q198" t="s">
        <v>1496</v>
      </c>
      <c r="R198" t="s">
        <v>1497</v>
      </c>
      <c r="S198" t="s">
        <v>1470</v>
      </c>
      <c r="T198" t="s">
        <v>1470</v>
      </c>
      <c r="U198" t="s">
        <v>82</v>
      </c>
      <c r="V198" t="s">
        <v>2881</v>
      </c>
      <c r="W198" t="s">
        <v>84</v>
      </c>
      <c r="X198" t="s">
        <v>2882</v>
      </c>
      <c r="Y198" t="s">
        <v>13</v>
      </c>
      <c r="Z198" t="s">
        <v>86</v>
      </c>
      <c r="AA198" t="s">
        <v>1573</v>
      </c>
      <c r="AB198" s="28">
        <v>1</v>
      </c>
      <c r="AC198" t="s">
        <v>88</v>
      </c>
      <c r="AD198" s="40">
        <v>275729</v>
      </c>
      <c r="AE198" s="40">
        <v>275729</v>
      </c>
    </row>
    <row r="199" spans="1:31">
      <c r="A199" t="s">
        <v>191</v>
      </c>
      <c r="B199" t="s">
        <v>192</v>
      </c>
      <c r="C199" t="s">
        <v>193</v>
      </c>
      <c r="D199" t="s">
        <v>208</v>
      </c>
      <c r="E199" t="s">
        <v>2883</v>
      </c>
      <c r="F199" t="s">
        <v>2884</v>
      </c>
      <c r="G199" t="s">
        <v>1464</v>
      </c>
      <c r="H199" t="s">
        <v>197</v>
      </c>
      <c r="I199" t="s">
        <v>211</v>
      </c>
      <c r="J199" t="s">
        <v>2885</v>
      </c>
      <c r="K199" t="s">
        <v>78</v>
      </c>
      <c r="L199" t="s">
        <v>2886</v>
      </c>
      <c r="M199" s="27">
        <v>45934.678472222222</v>
      </c>
      <c r="N199" s="27">
        <v>45935.550694444442</v>
      </c>
      <c r="O199" t="s">
        <v>1466</v>
      </c>
      <c r="P199" t="s">
        <v>1467</v>
      </c>
      <c r="Q199" t="s">
        <v>1580</v>
      </c>
      <c r="R199" t="s">
        <v>1581</v>
      </c>
      <c r="S199" t="s">
        <v>80</v>
      </c>
      <c r="T199" t="s">
        <v>187</v>
      </c>
      <c r="U199" t="s">
        <v>82</v>
      </c>
      <c r="V199" t="s">
        <v>2887</v>
      </c>
      <c r="W199" t="s">
        <v>84</v>
      </c>
      <c r="X199" t="s">
        <v>2888</v>
      </c>
      <c r="Y199" t="s">
        <v>8</v>
      </c>
      <c r="Z199" t="s">
        <v>86</v>
      </c>
      <c r="AA199" t="s">
        <v>226</v>
      </c>
      <c r="AB199" s="28">
        <v>1</v>
      </c>
      <c r="AC199" t="s">
        <v>88</v>
      </c>
      <c r="AD199" s="40">
        <v>65960</v>
      </c>
      <c r="AE199" s="40">
        <v>65960</v>
      </c>
    </row>
    <row r="200" spans="1:31">
      <c r="A200" t="s">
        <v>112</v>
      </c>
      <c r="B200" t="s">
        <v>113</v>
      </c>
      <c r="C200" t="s">
        <v>114</v>
      </c>
      <c r="D200" t="s">
        <v>115</v>
      </c>
      <c r="E200" t="s">
        <v>2889</v>
      </c>
      <c r="F200" t="s">
        <v>2890</v>
      </c>
      <c r="G200" t="s">
        <v>1464</v>
      </c>
      <c r="H200" t="s">
        <v>116</v>
      </c>
      <c r="I200" t="s">
        <v>112</v>
      </c>
      <c r="J200" t="s">
        <v>2891</v>
      </c>
      <c r="K200" t="s">
        <v>78</v>
      </c>
      <c r="L200" t="s">
        <v>2892</v>
      </c>
      <c r="M200" s="27">
        <v>45934.734027777777</v>
      </c>
      <c r="N200" s="27">
        <v>45936.56527777778</v>
      </c>
      <c r="O200" t="s">
        <v>1466</v>
      </c>
      <c r="P200" t="s">
        <v>1467</v>
      </c>
      <c r="Q200" t="s">
        <v>1562</v>
      </c>
      <c r="R200" t="s">
        <v>1562</v>
      </c>
      <c r="S200" t="s">
        <v>80</v>
      </c>
      <c r="T200" t="s">
        <v>187</v>
      </c>
      <c r="U200" t="s">
        <v>82</v>
      </c>
      <c r="V200" t="s">
        <v>2893</v>
      </c>
      <c r="W200" t="s">
        <v>84</v>
      </c>
      <c r="X200" t="s">
        <v>2894</v>
      </c>
      <c r="Y200" t="s">
        <v>8</v>
      </c>
      <c r="Z200" t="s">
        <v>86</v>
      </c>
      <c r="AA200" t="s">
        <v>1777</v>
      </c>
      <c r="AB200" s="28">
        <v>1</v>
      </c>
      <c r="AC200" t="s">
        <v>88</v>
      </c>
      <c r="AD200" s="40">
        <v>65960</v>
      </c>
      <c r="AE200" s="40">
        <v>65960</v>
      </c>
    </row>
    <row r="201" spans="1:31">
      <c r="A201" t="s">
        <v>191</v>
      </c>
      <c r="B201" t="s">
        <v>192</v>
      </c>
      <c r="C201" t="s">
        <v>193</v>
      </c>
      <c r="D201" t="s">
        <v>255</v>
      </c>
      <c r="E201" t="s">
        <v>2895</v>
      </c>
      <c r="F201" t="s">
        <v>257</v>
      </c>
      <c r="G201" t="s">
        <v>1464</v>
      </c>
      <c r="H201" t="s">
        <v>258</v>
      </c>
      <c r="I201" t="s">
        <v>259</v>
      </c>
      <c r="J201" t="s">
        <v>260</v>
      </c>
      <c r="K201" t="s">
        <v>78</v>
      </c>
      <c r="L201" t="s">
        <v>2896</v>
      </c>
      <c r="M201" s="27">
        <v>45934.620532407411</v>
      </c>
      <c r="N201" s="27">
        <v>45937.377083333333</v>
      </c>
      <c r="O201" t="s">
        <v>1466</v>
      </c>
      <c r="P201" t="s">
        <v>1514</v>
      </c>
      <c r="Q201" t="s">
        <v>1552</v>
      </c>
      <c r="R201" t="s">
        <v>2469</v>
      </c>
      <c r="S201" t="s">
        <v>80</v>
      </c>
      <c r="T201" t="s">
        <v>81</v>
      </c>
      <c r="U201" t="s">
        <v>82</v>
      </c>
      <c r="V201" t="s">
        <v>2897</v>
      </c>
      <c r="W201" t="s">
        <v>84</v>
      </c>
      <c r="X201" t="s">
        <v>275</v>
      </c>
      <c r="Y201" t="s">
        <v>15</v>
      </c>
      <c r="Z201" t="s">
        <v>86</v>
      </c>
      <c r="AA201" t="s">
        <v>654</v>
      </c>
      <c r="AB201" s="28">
        <v>1</v>
      </c>
      <c r="AC201" t="s">
        <v>88</v>
      </c>
      <c r="AD201" s="40">
        <v>479589</v>
      </c>
      <c r="AE201" s="40">
        <v>479589</v>
      </c>
    </row>
    <row r="202" spans="1:31">
      <c r="A202" t="s">
        <v>965</v>
      </c>
      <c r="B202" t="s">
        <v>119</v>
      </c>
      <c r="C202" t="s">
        <v>120</v>
      </c>
      <c r="D202" t="s">
        <v>2616</v>
      </c>
      <c r="E202" t="s">
        <v>2898</v>
      </c>
      <c r="F202" t="s">
        <v>2899</v>
      </c>
      <c r="G202" t="s">
        <v>1464</v>
      </c>
      <c r="H202" t="s">
        <v>969</v>
      </c>
      <c r="I202" t="s">
        <v>2619</v>
      </c>
      <c r="J202" t="s">
        <v>2900</v>
      </c>
      <c r="K202" t="s">
        <v>78</v>
      </c>
      <c r="L202" t="s">
        <v>2901</v>
      </c>
      <c r="M202" s="27">
        <v>45934.626921296287</v>
      </c>
      <c r="N202" s="27">
        <v>45936.555555555547</v>
      </c>
      <c r="O202" t="s">
        <v>1466</v>
      </c>
      <c r="P202" t="s">
        <v>1467</v>
      </c>
      <c r="Q202" t="s">
        <v>1562</v>
      </c>
      <c r="R202" t="s">
        <v>1562</v>
      </c>
      <c r="S202" t="s">
        <v>1470</v>
      </c>
      <c r="T202" t="s">
        <v>1470</v>
      </c>
      <c r="U202" t="s">
        <v>1664</v>
      </c>
      <c r="V202" t="s">
        <v>2902</v>
      </c>
      <c r="W202" t="s">
        <v>84</v>
      </c>
      <c r="X202" t="s">
        <v>2903</v>
      </c>
      <c r="Y202" t="s">
        <v>11</v>
      </c>
      <c r="Z202" t="s">
        <v>86</v>
      </c>
      <c r="AA202" t="s">
        <v>2527</v>
      </c>
      <c r="AB202" s="28">
        <v>1</v>
      </c>
      <c r="AC202" t="s">
        <v>88</v>
      </c>
      <c r="AD202" s="40">
        <v>144968</v>
      </c>
      <c r="AE202" s="40">
        <v>144968</v>
      </c>
    </row>
    <row r="203" spans="1:31">
      <c r="A203" t="s">
        <v>343</v>
      </c>
      <c r="B203" t="s">
        <v>68</v>
      </c>
      <c r="C203" t="s">
        <v>69</v>
      </c>
      <c r="D203" t="s">
        <v>344</v>
      </c>
      <c r="E203" t="s">
        <v>2904</v>
      </c>
      <c r="F203" t="s">
        <v>2905</v>
      </c>
      <c r="G203" t="s">
        <v>1464</v>
      </c>
      <c r="H203" t="s">
        <v>347</v>
      </c>
      <c r="I203" t="s">
        <v>343</v>
      </c>
      <c r="J203" t="s">
        <v>2906</v>
      </c>
      <c r="K203" t="s">
        <v>78</v>
      </c>
      <c r="L203" t="s">
        <v>2907</v>
      </c>
      <c r="M203" s="27">
        <v>45934.746527777781</v>
      </c>
      <c r="N203" s="27">
        <v>45935.554861111108</v>
      </c>
      <c r="O203" t="s">
        <v>1466</v>
      </c>
      <c r="P203" t="s">
        <v>1467</v>
      </c>
      <c r="Q203" t="s">
        <v>1790</v>
      </c>
      <c r="R203" t="s">
        <v>2908</v>
      </c>
      <c r="S203" t="s">
        <v>1470</v>
      </c>
      <c r="T203" t="s">
        <v>1470</v>
      </c>
      <c r="U203" t="s">
        <v>82</v>
      </c>
      <c r="V203" t="s">
        <v>2909</v>
      </c>
      <c r="W203" t="s">
        <v>84</v>
      </c>
      <c r="X203" t="s">
        <v>2910</v>
      </c>
      <c r="Y203" t="s">
        <v>8</v>
      </c>
      <c r="Z203" t="s">
        <v>86</v>
      </c>
      <c r="AA203" t="s">
        <v>366</v>
      </c>
      <c r="AB203" s="28">
        <v>1</v>
      </c>
      <c r="AC203" t="s">
        <v>88</v>
      </c>
      <c r="AD203" s="40">
        <v>65960</v>
      </c>
      <c r="AE203" s="40">
        <v>65960</v>
      </c>
    </row>
    <row r="204" spans="1:31">
      <c r="A204" t="s">
        <v>343</v>
      </c>
      <c r="B204" t="s">
        <v>68</v>
      </c>
      <c r="C204" t="s">
        <v>69</v>
      </c>
      <c r="D204" t="s">
        <v>2911</v>
      </c>
      <c r="E204" t="s">
        <v>2912</v>
      </c>
      <c r="F204" t="s">
        <v>2913</v>
      </c>
      <c r="G204" t="s">
        <v>1464</v>
      </c>
      <c r="H204" t="s">
        <v>347</v>
      </c>
      <c r="I204" t="s">
        <v>2914</v>
      </c>
      <c r="J204" t="s">
        <v>2915</v>
      </c>
      <c r="K204" t="s">
        <v>78</v>
      </c>
      <c r="L204" t="s">
        <v>2916</v>
      </c>
      <c r="M204" s="27">
        <v>45935.382210648153</v>
      </c>
      <c r="N204" s="27">
        <v>45936.612500000003</v>
      </c>
      <c r="O204" t="s">
        <v>1466</v>
      </c>
      <c r="P204" t="s">
        <v>1467</v>
      </c>
      <c r="Q204" t="s">
        <v>1717</v>
      </c>
      <c r="R204" t="s">
        <v>1718</v>
      </c>
      <c r="S204" t="s">
        <v>1470</v>
      </c>
      <c r="T204" t="s">
        <v>1470</v>
      </c>
      <c r="U204" t="s">
        <v>82</v>
      </c>
      <c r="V204" t="s">
        <v>2917</v>
      </c>
      <c r="W204" t="s">
        <v>84</v>
      </c>
      <c r="X204" t="s">
        <v>2918</v>
      </c>
      <c r="Y204" t="s">
        <v>13</v>
      </c>
      <c r="Z204" t="s">
        <v>86</v>
      </c>
      <c r="AA204" t="s">
        <v>359</v>
      </c>
      <c r="AB204" s="28">
        <v>1</v>
      </c>
      <c r="AC204" t="s">
        <v>88</v>
      </c>
      <c r="AD204" s="40">
        <v>275729</v>
      </c>
      <c r="AE204" s="40">
        <v>275729</v>
      </c>
    </row>
    <row r="205" spans="1:31">
      <c r="A205" t="s">
        <v>191</v>
      </c>
      <c r="B205" t="s">
        <v>192</v>
      </c>
      <c r="C205" t="s">
        <v>193</v>
      </c>
      <c r="D205" t="s">
        <v>2919</v>
      </c>
      <c r="E205" t="s">
        <v>2920</v>
      </c>
      <c r="F205" t="s">
        <v>2921</v>
      </c>
      <c r="G205" t="s">
        <v>1464</v>
      </c>
      <c r="H205" t="s">
        <v>197</v>
      </c>
      <c r="I205" t="s">
        <v>2922</v>
      </c>
      <c r="J205" t="s">
        <v>2923</v>
      </c>
      <c r="K205" t="s">
        <v>78</v>
      </c>
      <c r="L205" t="s">
        <v>2924</v>
      </c>
      <c r="M205" s="27">
        <v>45935.436111111107</v>
      </c>
      <c r="N205" s="27">
        <v>45936.531944444447</v>
      </c>
      <c r="O205" t="s">
        <v>1466</v>
      </c>
      <c r="P205" t="s">
        <v>1467</v>
      </c>
      <c r="Q205" t="s">
        <v>1468</v>
      </c>
      <c r="R205" t="s">
        <v>1469</v>
      </c>
      <c r="S205" t="s">
        <v>1470</v>
      </c>
      <c r="T205" t="s">
        <v>1470</v>
      </c>
      <c r="U205" t="s">
        <v>82</v>
      </c>
      <c r="V205" t="s">
        <v>2925</v>
      </c>
      <c r="W205" t="s">
        <v>84</v>
      </c>
      <c r="X205" t="s">
        <v>2926</v>
      </c>
      <c r="Y205" t="s">
        <v>11</v>
      </c>
      <c r="Z205" t="s">
        <v>86</v>
      </c>
      <c r="AA205" t="s">
        <v>1640</v>
      </c>
      <c r="AB205" s="28">
        <v>1</v>
      </c>
      <c r="AC205" t="s">
        <v>88</v>
      </c>
      <c r="AD205" s="40">
        <v>144968</v>
      </c>
      <c r="AE205" s="40">
        <v>144968</v>
      </c>
    </row>
    <row r="206" spans="1:31">
      <c r="A206" t="s">
        <v>1134</v>
      </c>
      <c r="B206" t="s">
        <v>113</v>
      </c>
      <c r="C206" t="s">
        <v>114</v>
      </c>
      <c r="D206" t="s">
        <v>1328</v>
      </c>
      <c r="E206" t="s">
        <v>2927</v>
      </c>
      <c r="F206" t="s">
        <v>2928</v>
      </c>
      <c r="G206" t="s">
        <v>1464</v>
      </c>
      <c r="H206" t="s">
        <v>1138</v>
      </c>
      <c r="I206" t="s">
        <v>1331</v>
      </c>
      <c r="J206" t="s">
        <v>2929</v>
      </c>
      <c r="K206" t="s">
        <v>78</v>
      </c>
      <c r="L206" t="s">
        <v>2930</v>
      </c>
      <c r="M206" s="27">
        <v>45935.44027777778</v>
      </c>
      <c r="N206" s="27">
        <v>45936.624305555553</v>
      </c>
      <c r="O206" t="s">
        <v>1466</v>
      </c>
      <c r="P206" t="s">
        <v>1514</v>
      </c>
      <c r="Q206" t="s">
        <v>1580</v>
      </c>
      <c r="R206" t="s">
        <v>1590</v>
      </c>
      <c r="S206" t="s">
        <v>1470</v>
      </c>
      <c r="T206" t="s">
        <v>1470</v>
      </c>
      <c r="U206" t="s">
        <v>82</v>
      </c>
      <c r="V206" t="s">
        <v>2931</v>
      </c>
      <c r="W206" t="s">
        <v>84</v>
      </c>
      <c r="X206" t="s">
        <v>2932</v>
      </c>
      <c r="Y206" t="s">
        <v>15</v>
      </c>
      <c r="Z206" t="s">
        <v>86</v>
      </c>
      <c r="AA206" t="s">
        <v>2718</v>
      </c>
      <c r="AB206" s="28">
        <v>1</v>
      </c>
      <c r="AC206" t="s">
        <v>88</v>
      </c>
      <c r="AD206" s="40">
        <v>479589</v>
      </c>
      <c r="AE206" s="40">
        <v>479589</v>
      </c>
    </row>
    <row r="207" spans="1:31">
      <c r="A207" t="s">
        <v>613</v>
      </c>
      <c r="B207" t="s">
        <v>151</v>
      </c>
      <c r="C207" t="s">
        <v>152</v>
      </c>
      <c r="D207" t="s">
        <v>2933</v>
      </c>
      <c r="E207" t="s">
        <v>2934</v>
      </c>
      <c r="F207" t="s">
        <v>2935</v>
      </c>
      <c r="G207" t="s">
        <v>1464</v>
      </c>
      <c r="H207" t="s">
        <v>258</v>
      </c>
      <c r="I207" t="s">
        <v>2936</v>
      </c>
      <c r="J207" t="s">
        <v>2937</v>
      </c>
      <c r="K207" t="s">
        <v>78</v>
      </c>
      <c r="L207" t="s">
        <v>2938</v>
      </c>
      <c r="M207" s="27">
        <v>45935.443749999999</v>
      </c>
      <c r="N207" s="27">
        <v>45936.62222222222</v>
      </c>
      <c r="O207" t="s">
        <v>1466</v>
      </c>
      <c r="P207" t="s">
        <v>1467</v>
      </c>
      <c r="Q207" t="s">
        <v>1749</v>
      </c>
      <c r="R207" t="s">
        <v>1469</v>
      </c>
      <c r="S207" t="s">
        <v>1470</v>
      </c>
      <c r="T207" t="s">
        <v>1470</v>
      </c>
      <c r="U207" t="s">
        <v>82</v>
      </c>
      <c r="V207" t="s">
        <v>2939</v>
      </c>
      <c r="W207" t="s">
        <v>84</v>
      </c>
      <c r="X207" t="s">
        <v>2940</v>
      </c>
      <c r="Y207" t="s">
        <v>11</v>
      </c>
      <c r="Z207" t="s">
        <v>86</v>
      </c>
      <c r="AA207" t="s">
        <v>2941</v>
      </c>
      <c r="AB207" s="28">
        <v>1</v>
      </c>
      <c r="AC207" t="s">
        <v>88</v>
      </c>
      <c r="AD207" s="40">
        <v>144968</v>
      </c>
      <c r="AE207" s="40">
        <v>144968</v>
      </c>
    </row>
    <row r="208" spans="1:31">
      <c r="A208" t="s">
        <v>191</v>
      </c>
      <c r="B208" t="s">
        <v>192</v>
      </c>
      <c r="C208" t="s">
        <v>193</v>
      </c>
      <c r="D208" t="s">
        <v>194</v>
      </c>
      <c r="E208" t="s">
        <v>2942</v>
      </c>
      <c r="F208" t="s">
        <v>2943</v>
      </c>
      <c r="G208" t="s">
        <v>1464</v>
      </c>
      <c r="H208" t="s">
        <v>197</v>
      </c>
      <c r="I208" t="s">
        <v>191</v>
      </c>
      <c r="J208" t="s">
        <v>2944</v>
      </c>
      <c r="K208" t="s">
        <v>78</v>
      </c>
      <c r="L208" t="s">
        <v>2945</v>
      </c>
      <c r="M208" s="27">
        <v>45935.482083333343</v>
      </c>
      <c r="N208" s="27">
        <v>45936.447916666657</v>
      </c>
      <c r="O208" t="s">
        <v>1466</v>
      </c>
      <c r="P208" t="s">
        <v>1514</v>
      </c>
      <c r="Q208" t="s">
        <v>1580</v>
      </c>
      <c r="R208" t="s">
        <v>1953</v>
      </c>
      <c r="S208" t="s">
        <v>80</v>
      </c>
      <c r="T208" t="s">
        <v>81</v>
      </c>
      <c r="U208" t="s">
        <v>82</v>
      </c>
      <c r="V208" t="s">
        <v>2946</v>
      </c>
      <c r="W208" t="s">
        <v>84</v>
      </c>
      <c r="X208" t="s">
        <v>2947</v>
      </c>
      <c r="Y208" t="s">
        <v>8</v>
      </c>
      <c r="Z208" t="s">
        <v>86</v>
      </c>
      <c r="AA208" t="s">
        <v>423</v>
      </c>
      <c r="AB208" s="28">
        <v>1</v>
      </c>
      <c r="AC208" t="s">
        <v>88</v>
      </c>
      <c r="AD208" s="40">
        <v>65960</v>
      </c>
      <c r="AE208" s="40">
        <v>65960</v>
      </c>
    </row>
    <row r="209" spans="1:31">
      <c r="A209" t="s">
        <v>459</v>
      </c>
      <c r="B209" t="s">
        <v>460</v>
      </c>
      <c r="C209" t="s">
        <v>461</v>
      </c>
      <c r="D209" t="s">
        <v>512</v>
      </c>
      <c r="E209" t="s">
        <v>2948</v>
      </c>
      <c r="F209" t="s">
        <v>2949</v>
      </c>
      <c r="G209" t="s">
        <v>1464</v>
      </c>
      <c r="H209" t="s">
        <v>460</v>
      </c>
      <c r="I209" t="s">
        <v>459</v>
      </c>
      <c r="J209" t="s">
        <v>2950</v>
      </c>
      <c r="K209" t="s">
        <v>78</v>
      </c>
      <c r="L209" t="s">
        <v>2951</v>
      </c>
      <c r="M209" s="27">
        <v>45935.547974537039</v>
      </c>
      <c r="N209" s="27">
        <v>45936.53402777778</v>
      </c>
      <c r="O209" t="s">
        <v>1466</v>
      </c>
      <c r="P209" t="s">
        <v>1467</v>
      </c>
      <c r="Q209" t="s">
        <v>1654</v>
      </c>
      <c r="R209" t="s">
        <v>1655</v>
      </c>
      <c r="S209" t="s">
        <v>80</v>
      </c>
      <c r="T209" t="s">
        <v>187</v>
      </c>
      <c r="U209" t="s">
        <v>82</v>
      </c>
      <c r="V209" t="s">
        <v>2952</v>
      </c>
      <c r="W209" t="s">
        <v>84</v>
      </c>
      <c r="X209" t="s">
        <v>2953</v>
      </c>
      <c r="Y209" t="s">
        <v>8</v>
      </c>
      <c r="Z209" t="s">
        <v>86</v>
      </c>
      <c r="AA209" t="s">
        <v>1113</v>
      </c>
      <c r="AB209" s="28">
        <v>1</v>
      </c>
      <c r="AC209" t="s">
        <v>88</v>
      </c>
      <c r="AD209" s="40">
        <v>65960</v>
      </c>
      <c r="AE209" s="40">
        <v>65960</v>
      </c>
    </row>
    <row r="210" spans="1:31">
      <c r="A210" t="s">
        <v>442</v>
      </c>
      <c r="B210" t="s">
        <v>113</v>
      </c>
      <c r="C210" t="s">
        <v>114</v>
      </c>
      <c r="D210" t="s">
        <v>2954</v>
      </c>
      <c r="E210" t="s">
        <v>2955</v>
      </c>
      <c r="F210" t="s">
        <v>2956</v>
      </c>
      <c r="G210" t="s">
        <v>1464</v>
      </c>
      <c r="H210" t="s">
        <v>446</v>
      </c>
      <c r="I210" t="s">
        <v>2957</v>
      </c>
      <c r="J210" t="s">
        <v>2958</v>
      </c>
      <c r="K210" t="s">
        <v>78</v>
      </c>
      <c r="L210" t="s">
        <v>2959</v>
      </c>
      <c r="M210" s="27">
        <v>45935.656307870369</v>
      </c>
      <c r="N210" s="27">
        <v>45937.574999999997</v>
      </c>
      <c r="O210" t="s">
        <v>1466</v>
      </c>
      <c r="P210" t="s">
        <v>1467</v>
      </c>
      <c r="Q210" t="s">
        <v>1478</v>
      </c>
      <c r="R210" t="s">
        <v>1604</v>
      </c>
      <c r="S210" t="s">
        <v>1470</v>
      </c>
      <c r="T210" t="s">
        <v>1470</v>
      </c>
      <c r="U210" t="s">
        <v>82</v>
      </c>
      <c r="V210" t="s">
        <v>2960</v>
      </c>
      <c r="W210" t="s">
        <v>84</v>
      </c>
      <c r="X210" t="s">
        <v>2961</v>
      </c>
      <c r="Y210" t="s">
        <v>11</v>
      </c>
      <c r="Z210" t="s">
        <v>86</v>
      </c>
      <c r="AA210" t="s">
        <v>1263</v>
      </c>
      <c r="AB210" s="28">
        <v>1</v>
      </c>
      <c r="AC210" t="s">
        <v>88</v>
      </c>
      <c r="AD210" s="40">
        <v>144968</v>
      </c>
      <c r="AE210" s="40">
        <v>144968</v>
      </c>
    </row>
    <row r="211" spans="1:31">
      <c r="A211" t="s">
        <v>277</v>
      </c>
      <c r="B211" t="s">
        <v>151</v>
      </c>
      <c r="C211" t="s">
        <v>152</v>
      </c>
      <c r="D211" t="s">
        <v>2962</v>
      </c>
      <c r="E211" t="s">
        <v>2963</v>
      </c>
      <c r="F211" t="s">
        <v>2964</v>
      </c>
      <c r="G211" t="s">
        <v>1464</v>
      </c>
      <c r="H211" t="s">
        <v>328</v>
      </c>
      <c r="I211" t="s">
        <v>2965</v>
      </c>
      <c r="J211" t="s">
        <v>2966</v>
      </c>
      <c r="K211" t="s">
        <v>78</v>
      </c>
      <c r="L211" t="s">
        <v>2967</v>
      </c>
      <c r="M211" s="27">
        <v>45936.335972222223</v>
      </c>
      <c r="N211" s="27">
        <v>45937.515277777777</v>
      </c>
      <c r="O211" t="s">
        <v>1466</v>
      </c>
      <c r="P211" t="s">
        <v>1467</v>
      </c>
      <c r="Q211" t="s">
        <v>1496</v>
      </c>
      <c r="R211" t="s">
        <v>1507</v>
      </c>
      <c r="S211" t="s">
        <v>80</v>
      </c>
      <c r="T211" t="s">
        <v>81</v>
      </c>
      <c r="U211" t="s">
        <v>82</v>
      </c>
      <c r="V211" t="s">
        <v>2968</v>
      </c>
      <c r="W211" t="s">
        <v>84</v>
      </c>
      <c r="X211" t="s">
        <v>2969</v>
      </c>
      <c r="Y211" t="s">
        <v>13</v>
      </c>
      <c r="Z211" t="s">
        <v>86</v>
      </c>
      <c r="AA211" t="s">
        <v>416</v>
      </c>
      <c r="AB211" s="28">
        <v>1</v>
      </c>
      <c r="AC211" t="s">
        <v>88</v>
      </c>
      <c r="AD211" s="40">
        <v>275729</v>
      </c>
      <c r="AE211" s="40">
        <v>275729</v>
      </c>
    </row>
    <row r="212" spans="1:31">
      <c r="A212" t="s">
        <v>67</v>
      </c>
      <c r="B212" t="s">
        <v>68</v>
      </c>
      <c r="C212" t="s">
        <v>69</v>
      </c>
      <c r="D212" t="s">
        <v>2970</v>
      </c>
      <c r="E212" t="s">
        <v>2971</v>
      </c>
      <c r="F212" t="s">
        <v>2972</v>
      </c>
      <c r="G212" t="s">
        <v>1464</v>
      </c>
      <c r="H212" t="s">
        <v>143</v>
      </c>
      <c r="I212" t="s">
        <v>2973</v>
      </c>
      <c r="J212" t="s">
        <v>2974</v>
      </c>
      <c r="K212" t="s">
        <v>78</v>
      </c>
      <c r="L212" t="s">
        <v>2975</v>
      </c>
      <c r="M212" s="27">
        <v>45936.347650462973</v>
      </c>
      <c r="N212" s="27">
        <v>45937.498611111107</v>
      </c>
      <c r="O212" t="s">
        <v>1466</v>
      </c>
      <c r="P212" t="s">
        <v>1467</v>
      </c>
      <c r="Q212" t="s">
        <v>1496</v>
      </c>
      <c r="R212" t="s">
        <v>1497</v>
      </c>
      <c r="S212" t="s">
        <v>80</v>
      </c>
      <c r="T212" t="s">
        <v>81</v>
      </c>
      <c r="U212" t="s">
        <v>82</v>
      </c>
      <c r="V212" t="s">
        <v>2976</v>
      </c>
      <c r="W212" t="s">
        <v>84</v>
      </c>
      <c r="X212" t="s">
        <v>2977</v>
      </c>
      <c r="Y212" t="s">
        <v>11</v>
      </c>
      <c r="Z212" t="s">
        <v>86</v>
      </c>
      <c r="AA212" t="s">
        <v>87</v>
      </c>
      <c r="AB212" s="28">
        <v>1</v>
      </c>
      <c r="AC212" t="s">
        <v>88</v>
      </c>
      <c r="AD212" s="40">
        <v>144968</v>
      </c>
      <c r="AE212" s="40">
        <v>144968</v>
      </c>
    </row>
    <row r="213" spans="1:31">
      <c r="A213" t="s">
        <v>1377</v>
      </c>
      <c r="B213" t="s">
        <v>68</v>
      </c>
      <c r="C213" t="s">
        <v>266</v>
      </c>
      <c r="D213" t="s">
        <v>1378</v>
      </c>
      <c r="E213" t="s">
        <v>2978</v>
      </c>
      <c r="F213" t="s">
        <v>2979</v>
      </c>
      <c r="G213" t="s">
        <v>1464</v>
      </c>
      <c r="H213" t="s">
        <v>1381</v>
      </c>
      <c r="I213" t="s">
        <v>1377</v>
      </c>
      <c r="J213" t="s">
        <v>2980</v>
      </c>
      <c r="K213" t="s">
        <v>78</v>
      </c>
      <c r="L213" t="s">
        <v>2981</v>
      </c>
      <c r="M213" s="27">
        <v>45936.355509259258</v>
      </c>
      <c r="N213" s="27">
        <v>45936.460416666669</v>
      </c>
      <c r="O213" t="s">
        <v>1466</v>
      </c>
      <c r="P213" t="s">
        <v>1467</v>
      </c>
      <c r="Q213" t="s">
        <v>1496</v>
      </c>
      <c r="R213" t="s">
        <v>2037</v>
      </c>
      <c r="S213" t="s">
        <v>80</v>
      </c>
      <c r="T213" t="s">
        <v>81</v>
      </c>
      <c r="U213" t="s">
        <v>82</v>
      </c>
      <c r="V213" t="s">
        <v>2982</v>
      </c>
      <c r="W213" t="s">
        <v>84</v>
      </c>
      <c r="X213" t="s">
        <v>2983</v>
      </c>
      <c r="Y213" t="s">
        <v>8</v>
      </c>
      <c r="Z213" t="s">
        <v>86</v>
      </c>
      <c r="AA213" t="s">
        <v>2735</v>
      </c>
      <c r="AB213" s="28">
        <v>1</v>
      </c>
      <c r="AC213" t="s">
        <v>88</v>
      </c>
      <c r="AD213" s="40">
        <v>65960</v>
      </c>
      <c r="AE213" s="40">
        <v>65960</v>
      </c>
    </row>
    <row r="214" spans="1:31">
      <c r="A214" t="s">
        <v>277</v>
      </c>
      <c r="B214" t="s">
        <v>151</v>
      </c>
      <c r="C214" t="s">
        <v>152</v>
      </c>
      <c r="D214" t="s">
        <v>325</v>
      </c>
      <c r="E214" t="s">
        <v>2984</v>
      </c>
      <c r="F214" t="s">
        <v>2985</v>
      </c>
      <c r="G214" t="s">
        <v>1464</v>
      </c>
      <c r="H214" t="s">
        <v>328</v>
      </c>
      <c r="I214" t="s">
        <v>277</v>
      </c>
      <c r="J214" t="s">
        <v>2986</v>
      </c>
      <c r="K214" t="s">
        <v>78</v>
      </c>
      <c r="L214" t="s">
        <v>2987</v>
      </c>
      <c r="M214" s="27">
        <v>45936.359652777777</v>
      </c>
      <c r="N214" s="27">
        <v>45936.630555555559</v>
      </c>
      <c r="O214" t="s">
        <v>1466</v>
      </c>
      <c r="P214" t="s">
        <v>1467</v>
      </c>
      <c r="Q214" t="s">
        <v>1478</v>
      </c>
      <c r="R214" t="s">
        <v>1604</v>
      </c>
      <c r="S214" t="s">
        <v>1470</v>
      </c>
      <c r="T214" t="s">
        <v>1470</v>
      </c>
      <c r="U214" t="s">
        <v>82</v>
      </c>
      <c r="V214" t="s">
        <v>2988</v>
      </c>
      <c r="W214" t="s">
        <v>84</v>
      </c>
      <c r="X214" t="s">
        <v>2989</v>
      </c>
      <c r="Y214" t="s">
        <v>8</v>
      </c>
      <c r="Z214" t="s">
        <v>86</v>
      </c>
      <c r="AA214" t="s">
        <v>585</v>
      </c>
      <c r="AB214" s="28">
        <v>1</v>
      </c>
      <c r="AC214" t="s">
        <v>88</v>
      </c>
      <c r="AD214" s="40">
        <v>65960</v>
      </c>
      <c r="AE214" s="40">
        <v>65960</v>
      </c>
    </row>
    <row r="215" spans="1:31">
      <c r="A215" t="s">
        <v>343</v>
      </c>
      <c r="B215" t="s">
        <v>68</v>
      </c>
      <c r="C215" t="s">
        <v>69</v>
      </c>
      <c r="D215" t="s">
        <v>344</v>
      </c>
      <c r="E215" t="s">
        <v>2990</v>
      </c>
      <c r="F215" t="s">
        <v>2991</v>
      </c>
      <c r="G215" t="s">
        <v>1464</v>
      </c>
      <c r="H215" t="s">
        <v>347</v>
      </c>
      <c r="I215" t="s">
        <v>343</v>
      </c>
      <c r="J215" t="s">
        <v>2992</v>
      </c>
      <c r="K215" t="s">
        <v>78</v>
      </c>
      <c r="L215" t="s">
        <v>2993</v>
      </c>
      <c r="M215" s="27">
        <v>45936.373391203713</v>
      </c>
      <c r="N215" s="27">
        <v>45936.672222222223</v>
      </c>
      <c r="O215" t="s">
        <v>1466</v>
      </c>
      <c r="P215" t="s">
        <v>1467</v>
      </c>
      <c r="Q215" t="s">
        <v>1552</v>
      </c>
      <c r="R215" t="s">
        <v>1469</v>
      </c>
      <c r="S215" t="s">
        <v>1470</v>
      </c>
      <c r="T215" t="s">
        <v>1470</v>
      </c>
      <c r="U215" t="s">
        <v>82</v>
      </c>
      <c r="V215" t="s">
        <v>2994</v>
      </c>
      <c r="W215" t="s">
        <v>84</v>
      </c>
      <c r="X215" t="s">
        <v>2995</v>
      </c>
      <c r="Y215" t="s">
        <v>8</v>
      </c>
      <c r="Z215" t="s">
        <v>86</v>
      </c>
      <c r="AA215" t="s">
        <v>804</v>
      </c>
      <c r="AB215" s="28">
        <v>1</v>
      </c>
      <c r="AC215" t="s">
        <v>88</v>
      </c>
      <c r="AD215" s="40">
        <v>65960</v>
      </c>
      <c r="AE215" s="40">
        <v>65960</v>
      </c>
    </row>
    <row r="216" spans="1:31">
      <c r="A216" t="s">
        <v>288</v>
      </c>
      <c r="B216" t="s">
        <v>113</v>
      </c>
      <c r="C216" t="s">
        <v>114</v>
      </c>
      <c r="D216" t="s">
        <v>289</v>
      </c>
      <c r="E216" t="s">
        <v>2996</v>
      </c>
      <c r="F216" t="s">
        <v>2997</v>
      </c>
      <c r="G216" t="s">
        <v>1464</v>
      </c>
      <c r="H216" t="s">
        <v>292</v>
      </c>
      <c r="I216" t="s">
        <v>288</v>
      </c>
      <c r="J216" t="s">
        <v>2998</v>
      </c>
      <c r="K216" t="s">
        <v>78</v>
      </c>
      <c r="L216" t="s">
        <v>2999</v>
      </c>
      <c r="M216" s="27">
        <v>45936.37195601852</v>
      </c>
      <c r="N216" s="27">
        <v>45936.659722222219</v>
      </c>
      <c r="O216" t="s">
        <v>1466</v>
      </c>
      <c r="P216" t="s">
        <v>1467</v>
      </c>
      <c r="Q216" t="s">
        <v>1496</v>
      </c>
      <c r="R216" t="s">
        <v>1507</v>
      </c>
      <c r="S216" t="s">
        <v>1470</v>
      </c>
      <c r="T216" t="s">
        <v>1470</v>
      </c>
      <c r="U216" t="s">
        <v>82</v>
      </c>
      <c r="V216" t="s">
        <v>3000</v>
      </c>
      <c r="W216" t="s">
        <v>84</v>
      </c>
      <c r="X216" t="s">
        <v>3001</v>
      </c>
      <c r="Y216" t="s">
        <v>8</v>
      </c>
      <c r="Z216" t="s">
        <v>86</v>
      </c>
      <c r="AA216" t="s">
        <v>245</v>
      </c>
      <c r="AB216" s="28">
        <v>1</v>
      </c>
      <c r="AC216" t="s">
        <v>88</v>
      </c>
      <c r="AD216" s="40">
        <v>65960</v>
      </c>
      <c r="AE216" s="40">
        <v>65960</v>
      </c>
    </row>
    <row r="217" spans="1:31">
      <c r="A217" t="s">
        <v>459</v>
      </c>
      <c r="B217" t="s">
        <v>460</v>
      </c>
      <c r="C217" t="s">
        <v>461</v>
      </c>
      <c r="D217" t="s">
        <v>2599</v>
      </c>
      <c r="E217" t="s">
        <v>3002</v>
      </c>
      <c r="F217" t="s">
        <v>3003</v>
      </c>
      <c r="G217" t="s">
        <v>1464</v>
      </c>
      <c r="H217" t="s">
        <v>460</v>
      </c>
      <c r="I217" t="s">
        <v>2602</v>
      </c>
      <c r="J217" t="s">
        <v>3004</v>
      </c>
      <c r="K217" t="s">
        <v>78</v>
      </c>
      <c r="L217" t="s">
        <v>3005</v>
      </c>
      <c r="M217" s="27">
        <v>45936.382303240738</v>
      </c>
      <c r="N217" s="27">
        <v>45936.642361111109</v>
      </c>
      <c r="O217" t="s">
        <v>1466</v>
      </c>
      <c r="P217" t="s">
        <v>1467</v>
      </c>
      <c r="Q217" t="s">
        <v>1496</v>
      </c>
      <c r="R217" t="s">
        <v>1507</v>
      </c>
      <c r="S217" t="s">
        <v>783</v>
      </c>
      <c r="T217" t="s">
        <v>2152</v>
      </c>
      <c r="U217" t="s">
        <v>82</v>
      </c>
      <c r="V217" t="s">
        <v>3006</v>
      </c>
      <c r="W217" t="s">
        <v>84</v>
      </c>
      <c r="X217" t="s">
        <v>3007</v>
      </c>
      <c r="Y217" t="s">
        <v>11</v>
      </c>
      <c r="Z217" t="s">
        <v>86</v>
      </c>
      <c r="AA217" t="s">
        <v>546</v>
      </c>
      <c r="AB217" s="28">
        <v>1</v>
      </c>
      <c r="AC217" t="s">
        <v>88</v>
      </c>
      <c r="AD217" s="40">
        <v>144968</v>
      </c>
      <c r="AE217" s="40">
        <v>144968</v>
      </c>
    </row>
    <row r="218" spans="1:31">
      <c r="A218" t="s">
        <v>683</v>
      </c>
      <c r="B218" t="s">
        <v>113</v>
      </c>
      <c r="C218" t="s">
        <v>114</v>
      </c>
      <c r="D218" t="s">
        <v>1306</v>
      </c>
      <c r="E218" t="s">
        <v>3008</v>
      </c>
      <c r="F218" t="s">
        <v>3009</v>
      </c>
      <c r="G218" t="s">
        <v>1464</v>
      </c>
      <c r="H218" t="s">
        <v>281</v>
      </c>
      <c r="I218" t="s">
        <v>1309</v>
      </c>
      <c r="J218" t="s">
        <v>3010</v>
      </c>
      <c r="K218" t="s">
        <v>78</v>
      </c>
      <c r="L218" t="s">
        <v>3011</v>
      </c>
      <c r="M218" s="27">
        <v>45936.38484953704</v>
      </c>
      <c r="N218" s="27">
        <v>45936.716666666667</v>
      </c>
      <c r="O218" t="s">
        <v>1466</v>
      </c>
      <c r="P218" t="s">
        <v>1467</v>
      </c>
      <c r="Q218" t="s">
        <v>1496</v>
      </c>
      <c r="R218" t="s">
        <v>1507</v>
      </c>
      <c r="S218" t="s">
        <v>80</v>
      </c>
      <c r="T218" t="s">
        <v>81</v>
      </c>
      <c r="U218" t="s">
        <v>82</v>
      </c>
      <c r="V218" t="s">
        <v>3012</v>
      </c>
      <c r="W218" t="s">
        <v>84</v>
      </c>
      <c r="X218" t="s">
        <v>3013</v>
      </c>
      <c r="Y218" t="s">
        <v>15</v>
      </c>
      <c r="Z218" t="s">
        <v>86</v>
      </c>
      <c r="AA218" t="s">
        <v>1144</v>
      </c>
      <c r="AB218" s="28">
        <v>1</v>
      </c>
      <c r="AC218" t="s">
        <v>88</v>
      </c>
      <c r="AD218" s="40">
        <v>479589</v>
      </c>
      <c r="AE218" s="40">
        <v>479589</v>
      </c>
    </row>
    <row r="219" spans="1:31">
      <c r="A219" t="s">
        <v>744</v>
      </c>
      <c r="B219" t="s">
        <v>113</v>
      </c>
      <c r="C219" t="s">
        <v>114</v>
      </c>
      <c r="D219" t="s">
        <v>3014</v>
      </c>
      <c r="E219" t="s">
        <v>3015</v>
      </c>
      <c r="F219" t="s">
        <v>3016</v>
      </c>
      <c r="G219" t="s">
        <v>1464</v>
      </c>
      <c r="H219" t="s">
        <v>748</v>
      </c>
      <c r="I219" t="s">
        <v>3017</v>
      </c>
      <c r="J219" t="s">
        <v>3018</v>
      </c>
      <c r="K219" t="s">
        <v>78</v>
      </c>
      <c r="L219" t="s">
        <v>3019</v>
      </c>
      <c r="M219" s="27">
        <v>45936.383032407408</v>
      </c>
      <c r="N219" s="27">
        <v>45937.568749999999</v>
      </c>
      <c r="O219" t="s">
        <v>1466</v>
      </c>
      <c r="P219" t="s">
        <v>1467</v>
      </c>
      <c r="Q219" t="s">
        <v>1552</v>
      </c>
      <c r="R219" t="s">
        <v>1612</v>
      </c>
      <c r="S219" t="s">
        <v>80</v>
      </c>
      <c r="T219" t="s">
        <v>81</v>
      </c>
      <c r="U219" t="s">
        <v>82</v>
      </c>
      <c r="V219" t="s">
        <v>3020</v>
      </c>
      <c r="W219" t="s">
        <v>84</v>
      </c>
      <c r="X219" t="s">
        <v>3021</v>
      </c>
      <c r="Y219" t="s">
        <v>15</v>
      </c>
      <c r="Z219" t="s">
        <v>86</v>
      </c>
      <c r="AA219" t="s">
        <v>754</v>
      </c>
      <c r="AB219" s="28">
        <v>1</v>
      </c>
      <c r="AC219" t="s">
        <v>88</v>
      </c>
      <c r="AD219" s="40">
        <v>479589</v>
      </c>
      <c r="AE219" s="40">
        <v>479589</v>
      </c>
    </row>
    <row r="220" spans="1:31">
      <c r="A220" t="s">
        <v>191</v>
      </c>
      <c r="B220" t="s">
        <v>192</v>
      </c>
      <c r="C220" t="s">
        <v>193</v>
      </c>
      <c r="D220" t="s">
        <v>3022</v>
      </c>
      <c r="E220" t="s">
        <v>3023</v>
      </c>
      <c r="F220" t="s">
        <v>3024</v>
      </c>
      <c r="G220" t="s">
        <v>1464</v>
      </c>
      <c r="H220" t="s">
        <v>197</v>
      </c>
      <c r="I220" t="s">
        <v>3025</v>
      </c>
      <c r="J220" t="s">
        <v>3026</v>
      </c>
      <c r="K220" t="s">
        <v>78</v>
      </c>
      <c r="L220" t="s">
        <v>3027</v>
      </c>
      <c r="M220" s="27">
        <v>45936.387824074067</v>
      </c>
      <c r="N220" s="27">
        <v>45938.614583333343</v>
      </c>
      <c r="O220" t="s">
        <v>1466</v>
      </c>
      <c r="P220" t="s">
        <v>1467</v>
      </c>
      <c r="Q220" t="s">
        <v>1562</v>
      </c>
      <c r="R220" t="s">
        <v>1562</v>
      </c>
      <c r="S220" t="s">
        <v>1470</v>
      </c>
      <c r="T220" t="s">
        <v>1470</v>
      </c>
      <c r="U220" t="s">
        <v>82</v>
      </c>
      <c r="V220" t="s">
        <v>3028</v>
      </c>
      <c r="W220" t="s">
        <v>84</v>
      </c>
      <c r="X220" t="s">
        <v>3029</v>
      </c>
      <c r="Y220" t="s">
        <v>11</v>
      </c>
      <c r="Z220" t="s">
        <v>86</v>
      </c>
      <c r="AA220" t="s">
        <v>599</v>
      </c>
      <c r="AB220" s="28">
        <v>1</v>
      </c>
      <c r="AC220" t="s">
        <v>88</v>
      </c>
      <c r="AD220" s="40">
        <v>144968</v>
      </c>
      <c r="AE220" s="40">
        <v>144968</v>
      </c>
    </row>
    <row r="221" spans="1:31">
      <c r="A221" t="s">
        <v>459</v>
      </c>
      <c r="B221" t="s">
        <v>460</v>
      </c>
      <c r="C221" t="s">
        <v>461</v>
      </c>
      <c r="D221" t="s">
        <v>2135</v>
      </c>
      <c r="E221" t="s">
        <v>3030</v>
      </c>
      <c r="F221" t="s">
        <v>3031</v>
      </c>
      <c r="G221" t="s">
        <v>1464</v>
      </c>
      <c r="H221" t="s">
        <v>460</v>
      </c>
      <c r="I221" t="s">
        <v>2138</v>
      </c>
      <c r="J221" t="s">
        <v>3032</v>
      </c>
      <c r="K221" t="s">
        <v>78</v>
      </c>
      <c r="L221" t="s">
        <v>3033</v>
      </c>
      <c r="M221" s="27">
        <v>45936.389421296299</v>
      </c>
      <c r="N221" s="27">
        <v>45936.680555555547</v>
      </c>
      <c r="O221" t="s">
        <v>1466</v>
      </c>
      <c r="P221" t="s">
        <v>1467</v>
      </c>
      <c r="Q221" t="s">
        <v>1654</v>
      </c>
      <c r="R221" t="s">
        <v>1655</v>
      </c>
      <c r="S221" t="s">
        <v>1470</v>
      </c>
      <c r="T221" t="s">
        <v>1470</v>
      </c>
      <c r="U221" t="s">
        <v>82</v>
      </c>
      <c r="V221" t="s">
        <v>3034</v>
      </c>
      <c r="W221" t="s">
        <v>84</v>
      </c>
      <c r="X221" t="s">
        <v>3035</v>
      </c>
      <c r="Y221" t="s">
        <v>8</v>
      </c>
      <c r="Z221" t="s">
        <v>86</v>
      </c>
      <c r="AA221" t="s">
        <v>470</v>
      </c>
      <c r="AB221" s="28">
        <v>1</v>
      </c>
      <c r="AC221" t="s">
        <v>88</v>
      </c>
      <c r="AD221" s="40">
        <v>65960</v>
      </c>
      <c r="AE221" s="40">
        <v>65960</v>
      </c>
    </row>
    <row r="222" spans="1:31">
      <c r="A222" t="s">
        <v>459</v>
      </c>
      <c r="B222" t="s">
        <v>460</v>
      </c>
      <c r="C222" t="s">
        <v>461</v>
      </c>
      <c r="D222" t="s">
        <v>512</v>
      </c>
      <c r="E222" t="s">
        <v>3036</v>
      </c>
      <c r="F222" t="s">
        <v>3037</v>
      </c>
      <c r="G222" t="s">
        <v>1464</v>
      </c>
      <c r="H222" t="s">
        <v>460</v>
      </c>
      <c r="I222" t="s">
        <v>459</v>
      </c>
      <c r="J222" t="s">
        <v>3038</v>
      </c>
      <c r="K222" t="s">
        <v>78</v>
      </c>
      <c r="L222" t="s">
        <v>3039</v>
      </c>
      <c r="M222" s="27">
        <v>45936.396701388891</v>
      </c>
      <c r="N222" s="27">
        <v>45936.683333333327</v>
      </c>
      <c r="O222" t="s">
        <v>1466</v>
      </c>
      <c r="P222" t="s">
        <v>1467</v>
      </c>
      <c r="Q222" t="s">
        <v>1562</v>
      </c>
      <c r="R222" t="s">
        <v>1562</v>
      </c>
      <c r="S222" t="s">
        <v>80</v>
      </c>
      <c r="T222" t="s">
        <v>187</v>
      </c>
      <c r="U222" t="s">
        <v>82</v>
      </c>
      <c r="V222" t="s">
        <v>3040</v>
      </c>
      <c r="W222" t="s">
        <v>84</v>
      </c>
      <c r="X222" t="s">
        <v>3041</v>
      </c>
      <c r="Y222" t="s">
        <v>8</v>
      </c>
      <c r="Z222" t="s">
        <v>86</v>
      </c>
      <c r="AA222" t="s">
        <v>1875</v>
      </c>
      <c r="AB222" s="28">
        <v>1</v>
      </c>
      <c r="AC222" t="s">
        <v>88</v>
      </c>
      <c r="AD222" s="40">
        <v>65960</v>
      </c>
      <c r="AE222" s="40">
        <v>65960</v>
      </c>
    </row>
    <row r="223" spans="1:31">
      <c r="A223" t="s">
        <v>118</v>
      </c>
      <c r="B223" t="s">
        <v>119</v>
      </c>
      <c r="C223" t="s">
        <v>120</v>
      </c>
      <c r="D223" t="s">
        <v>3042</v>
      </c>
      <c r="E223" t="s">
        <v>3043</v>
      </c>
      <c r="F223" t="s">
        <v>3044</v>
      </c>
      <c r="G223" t="s">
        <v>1464</v>
      </c>
      <c r="H223" t="s">
        <v>309</v>
      </c>
      <c r="I223" t="s">
        <v>3045</v>
      </c>
      <c r="J223" t="s">
        <v>3046</v>
      </c>
      <c r="K223" t="s">
        <v>78</v>
      </c>
      <c r="L223" t="s">
        <v>3047</v>
      </c>
      <c r="M223" s="27">
        <v>45936.408506944441</v>
      </c>
      <c r="N223" s="27">
        <v>45936.638194444437</v>
      </c>
      <c r="O223" t="s">
        <v>1466</v>
      </c>
      <c r="P223" t="s">
        <v>1467</v>
      </c>
      <c r="Q223" t="s">
        <v>1552</v>
      </c>
      <c r="R223" t="s">
        <v>1612</v>
      </c>
      <c r="S223" t="s">
        <v>1470</v>
      </c>
      <c r="T223" t="s">
        <v>1470</v>
      </c>
      <c r="U223" t="s">
        <v>82</v>
      </c>
      <c r="V223" t="s">
        <v>3048</v>
      </c>
      <c r="W223" t="s">
        <v>84</v>
      </c>
      <c r="X223" t="s">
        <v>3049</v>
      </c>
      <c r="Y223" t="s">
        <v>13</v>
      </c>
      <c r="Z223" t="s">
        <v>86</v>
      </c>
      <c r="AA223" t="s">
        <v>316</v>
      </c>
      <c r="AB223" s="28">
        <v>1</v>
      </c>
      <c r="AC223" t="s">
        <v>88</v>
      </c>
      <c r="AD223" s="40">
        <v>275729</v>
      </c>
      <c r="AE223" s="40">
        <v>275729</v>
      </c>
    </row>
    <row r="224" spans="1:31">
      <c r="A224" t="s">
        <v>191</v>
      </c>
      <c r="B224" t="s">
        <v>192</v>
      </c>
      <c r="C224" t="s">
        <v>193</v>
      </c>
      <c r="D224" t="s">
        <v>194</v>
      </c>
      <c r="E224" t="s">
        <v>3050</v>
      </c>
      <c r="F224" t="s">
        <v>3051</v>
      </c>
      <c r="G224" t="s">
        <v>1464</v>
      </c>
      <c r="H224" t="s">
        <v>197</v>
      </c>
      <c r="I224" t="s">
        <v>191</v>
      </c>
      <c r="J224" t="s">
        <v>3052</v>
      </c>
      <c r="K224" t="s">
        <v>78</v>
      </c>
      <c r="L224" t="s">
        <v>3053</v>
      </c>
      <c r="M224" s="27">
        <v>45936.412708333337</v>
      </c>
      <c r="N224" s="27">
        <v>45936.727777777778</v>
      </c>
      <c r="O224" t="s">
        <v>1466</v>
      </c>
      <c r="P224" t="s">
        <v>1467</v>
      </c>
      <c r="Q224" t="s">
        <v>1654</v>
      </c>
      <c r="R224" t="s">
        <v>1469</v>
      </c>
      <c r="S224" t="s">
        <v>80</v>
      </c>
      <c r="T224" t="s">
        <v>81</v>
      </c>
      <c r="U224" t="s">
        <v>82</v>
      </c>
      <c r="V224" t="s">
        <v>3054</v>
      </c>
      <c r="W224" t="s">
        <v>84</v>
      </c>
      <c r="X224" t="s">
        <v>3055</v>
      </c>
      <c r="Y224" t="s">
        <v>8</v>
      </c>
      <c r="Z224" t="s">
        <v>86</v>
      </c>
      <c r="AA224" t="s">
        <v>1534</v>
      </c>
      <c r="AB224" s="28">
        <v>1</v>
      </c>
      <c r="AC224" t="s">
        <v>88</v>
      </c>
      <c r="AD224" s="40">
        <v>65960</v>
      </c>
      <c r="AE224" s="40">
        <v>65960</v>
      </c>
    </row>
    <row r="225" spans="1:31">
      <c r="A225" t="s">
        <v>191</v>
      </c>
      <c r="B225" t="s">
        <v>192</v>
      </c>
      <c r="C225" t="s">
        <v>193</v>
      </c>
      <c r="D225" t="s">
        <v>3056</v>
      </c>
      <c r="E225" t="s">
        <v>3057</v>
      </c>
      <c r="F225" t="s">
        <v>3058</v>
      </c>
      <c r="G225" t="s">
        <v>1464</v>
      </c>
      <c r="H225" t="s">
        <v>197</v>
      </c>
      <c r="I225" t="s">
        <v>3059</v>
      </c>
      <c r="J225" t="s">
        <v>3060</v>
      </c>
      <c r="K225" t="s">
        <v>78</v>
      </c>
      <c r="L225" t="s">
        <v>3061</v>
      </c>
      <c r="M225" s="27">
        <v>45936.421261574083</v>
      </c>
      <c r="N225" s="27">
        <v>45937.736805555563</v>
      </c>
      <c r="O225" t="s">
        <v>1466</v>
      </c>
      <c r="P225" t="s">
        <v>1467</v>
      </c>
      <c r="Q225" t="s">
        <v>1552</v>
      </c>
      <c r="R225" t="s">
        <v>1612</v>
      </c>
      <c r="S225" t="s">
        <v>1470</v>
      </c>
      <c r="T225" t="s">
        <v>1470</v>
      </c>
      <c r="U225" t="s">
        <v>82</v>
      </c>
      <c r="V225" t="s">
        <v>3062</v>
      </c>
      <c r="W225" t="s">
        <v>84</v>
      </c>
      <c r="X225" t="s">
        <v>3063</v>
      </c>
      <c r="Y225" t="s">
        <v>15</v>
      </c>
      <c r="Z225" t="s">
        <v>86</v>
      </c>
      <c r="AA225" t="s">
        <v>599</v>
      </c>
      <c r="AB225" s="28">
        <v>1</v>
      </c>
      <c r="AC225" t="s">
        <v>88</v>
      </c>
      <c r="AD225" s="40">
        <v>479589</v>
      </c>
      <c r="AE225" s="40">
        <v>479589</v>
      </c>
    </row>
    <row r="226" spans="1:31">
      <c r="A226" t="s">
        <v>744</v>
      </c>
      <c r="B226" t="s">
        <v>113</v>
      </c>
      <c r="C226" t="s">
        <v>114</v>
      </c>
      <c r="D226" t="s">
        <v>3064</v>
      </c>
      <c r="E226" t="s">
        <v>3065</v>
      </c>
      <c r="F226" t="s">
        <v>3066</v>
      </c>
      <c r="G226" t="s">
        <v>1464</v>
      </c>
      <c r="H226" t="s">
        <v>748</v>
      </c>
      <c r="I226" t="s">
        <v>3067</v>
      </c>
      <c r="J226" t="s">
        <v>3068</v>
      </c>
      <c r="K226" t="s">
        <v>78</v>
      </c>
      <c r="L226" t="s">
        <v>3069</v>
      </c>
      <c r="M226" s="27">
        <v>45936.428425925929</v>
      </c>
      <c r="N226" s="27">
        <v>45937.538888888892</v>
      </c>
      <c r="O226" t="s">
        <v>1466</v>
      </c>
      <c r="P226" t="s">
        <v>1467</v>
      </c>
      <c r="Q226" t="s">
        <v>1552</v>
      </c>
      <c r="R226" t="s">
        <v>1469</v>
      </c>
      <c r="S226" t="s">
        <v>80</v>
      </c>
      <c r="T226" t="s">
        <v>81</v>
      </c>
      <c r="U226" t="s">
        <v>82</v>
      </c>
      <c r="V226" t="s">
        <v>3070</v>
      </c>
      <c r="W226" t="s">
        <v>84</v>
      </c>
      <c r="X226" t="s">
        <v>3071</v>
      </c>
      <c r="Y226" t="s">
        <v>11</v>
      </c>
      <c r="Z226" t="s">
        <v>86</v>
      </c>
      <c r="AA226" t="s">
        <v>1272</v>
      </c>
      <c r="AB226" s="28">
        <v>1</v>
      </c>
      <c r="AC226" t="s">
        <v>88</v>
      </c>
      <c r="AD226" s="40">
        <v>144968</v>
      </c>
      <c r="AE226" s="40">
        <v>144968</v>
      </c>
    </row>
    <row r="227" spans="1:31">
      <c r="A227" t="s">
        <v>277</v>
      </c>
      <c r="B227" t="s">
        <v>151</v>
      </c>
      <c r="C227" t="s">
        <v>152</v>
      </c>
      <c r="D227" t="s">
        <v>334</v>
      </c>
      <c r="E227" t="s">
        <v>3072</v>
      </c>
      <c r="F227" t="s">
        <v>3073</v>
      </c>
      <c r="G227" t="s">
        <v>1464</v>
      </c>
      <c r="H227" t="s">
        <v>328</v>
      </c>
      <c r="I227" t="s">
        <v>337</v>
      </c>
      <c r="J227" t="s">
        <v>3074</v>
      </c>
      <c r="K227" t="s">
        <v>78</v>
      </c>
      <c r="L227" t="s">
        <v>3075</v>
      </c>
      <c r="M227" s="27">
        <v>45936.431527777779</v>
      </c>
      <c r="N227" s="27">
        <v>45936.689583333333</v>
      </c>
      <c r="O227" t="s">
        <v>1466</v>
      </c>
      <c r="P227" t="s">
        <v>1467</v>
      </c>
      <c r="Q227" t="s">
        <v>1552</v>
      </c>
      <c r="R227" t="s">
        <v>2000</v>
      </c>
      <c r="S227" t="s">
        <v>1479</v>
      </c>
      <c r="T227" t="s">
        <v>1479</v>
      </c>
      <c r="U227" t="s">
        <v>82</v>
      </c>
      <c r="V227" t="s">
        <v>3076</v>
      </c>
      <c r="W227" t="s">
        <v>84</v>
      </c>
      <c r="X227" t="s">
        <v>3077</v>
      </c>
      <c r="Y227" t="s">
        <v>8</v>
      </c>
      <c r="Z227" t="s">
        <v>86</v>
      </c>
      <c r="AA227" t="s">
        <v>2450</v>
      </c>
      <c r="AB227" s="28">
        <v>1</v>
      </c>
      <c r="AC227" t="s">
        <v>88</v>
      </c>
      <c r="AD227" s="40">
        <v>65960</v>
      </c>
      <c r="AE227" s="40">
        <v>65960</v>
      </c>
    </row>
    <row r="228" spans="1:31">
      <c r="A228" t="s">
        <v>442</v>
      </c>
      <c r="B228" t="s">
        <v>113</v>
      </c>
      <c r="C228" t="s">
        <v>114</v>
      </c>
      <c r="D228" t="s">
        <v>3078</v>
      </c>
      <c r="E228" t="s">
        <v>3079</v>
      </c>
      <c r="F228" t="s">
        <v>3080</v>
      </c>
      <c r="G228" t="s">
        <v>1464</v>
      </c>
      <c r="H228" t="s">
        <v>2713</v>
      </c>
      <c r="I228" t="s">
        <v>3081</v>
      </c>
      <c r="J228" t="s">
        <v>3082</v>
      </c>
      <c r="K228" t="s">
        <v>78</v>
      </c>
      <c r="L228" t="s">
        <v>3083</v>
      </c>
      <c r="M228" s="27">
        <v>45936.446631944447</v>
      </c>
      <c r="N228" s="27">
        <v>45938.489583333343</v>
      </c>
      <c r="O228" t="s">
        <v>1466</v>
      </c>
      <c r="P228" t="s">
        <v>1467</v>
      </c>
      <c r="Q228" t="s">
        <v>1717</v>
      </c>
      <c r="R228" t="s">
        <v>1718</v>
      </c>
      <c r="S228" t="s">
        <v>1470</v>
      </c>
      <c r="T228" t="s">
        <v>1470</v>
      </c>
      <c r="U228" t="s">
        <v>82</v>
      </c>
      <c r="V228" t="s">
        <v>3084</v>
      </c>
      <c r="W228" t="s">
        <v>84</v>
      </c>
      <c r="X228" t="s">
        <v>3085</v>
      </c>
      <c r="Y228" t="s">
        <v>13</v>
      </c>
      <c r="Z228" t="s">
        <v>86</v>
      </c>
      <c r="AA228" t="s">
        <v>451</v>
      </c>
      <c r="AB228" s="28">
        <v>1</v>
      </c>
      <c r="AC228" t="s">
        <v>88</v>
      </c>
      <c r="AD228" s="40">
        <v>275729</v>
      </c>
      <c r="AE228" s="40">
        <v>275729</v>
      </c>
    </row>
    <row r="229" spans="1:31">
      <c r="A229" t="s">
        <v>150</v>
      </c>
      <c r="B229" t="s">
        <v>151</v>
      </c>
      <c r="C229" t="s">
        <v>152</v>
      </c>
      <c r="D229" t="s">
        <v>2339</v>
      </c>
      <c r="E229" t="s">
        <v>3086</v>
      </c>
      <c r="F229" t="s">
        <v>3087</v>
      </c>
      <c r="G229" t="s">
        <v>1464</v>
      </c>
      <c r="H229" t="s">
        <v>156</v>
      </c>
      <c r="I229" t="s">
        <v>150</v>
      </c>
      <c r="J229" t="s">
        <v>3088</v>
      </c>
      <c r="K229" t="s">
        <v>78</v>
      </c>
      <c r="L229" t="s">
        <v>3089</v>
      </c>
      <c r="M229" s="27">
        <v>45936.447233796287</v>
      </c>
      <c r="N229" s="27">
        <v>45936.769444444442</v>
      </c>
      <c r="O229" t="s">
        <v>1466</v>
      </c>
      <c r="P229" t="s">
        <v>1467</v>
      </c>
      <c r="Q229" t="s">
        <v>1468</v>
      </c>
      <c r="R229" t="s">
        <v>1469</v>
      </c>
      <c r="S229" t="s">
        <v>783</v>
      </c>
      <c r="T229" t="s">
        <v>2152</v>
      </c>
      <c r="U229" t="s">
        <v>82</v>
      </c>
      <c r="V229" t="s">
        <v>3090</v>
      </c>
      <c r="W229" t="s">
        <v>84</v>
      </c>
      <c r="X229" t="s">
        <v>3091</v>
      </c>
      <c r="Y229" t="s">
        <v>8</v>
      </c>
      <c r="Z229" t="s">
        <v>86</v>
      </c>
      <c r="AA229" t="s">
        <v>173</v>
      </c>
      <c r="AB229" s="28">
        <v>1</v>
      </c>
      <c r="AC229" t="s">
        <v>88</v>
      </c>
      <c r="AD229" s="40">
        <v>65960</v>
      </c>
      <c r="AE229" s="40">
        <v>65960</v>
      </c>
    </row>
    <row r="230" spans="1:31">
      <c r="A230" t="s">
        <v>191</v>
      </c>
      <c r="B230" t="s">
        <v>192</v>
      </c>
      <c r="C230" t="s">
        <v>193</v>
      </c>
      <c r="D230" t="s">
        <v>1201</v>
      </c>
      <c r="E230" t="s">
        <v>3092</v>
      </c>
      <c r="F230" t="s">
        <v>3093</v>
      </c>
      <c r="G230" t="s">
        <v>1464</v>
      </c>
      <c r="H230" t="s">
        <v>197</v>
      </c>
      <c r="I230" t="s">
        <v>1204</v>
      </c>
      <c r="J230" t="s">
        <v>3094</v>
      </c>
      <c r="K230" t="s">
        <v>78</v>
      </c>
      <c r="L230" t="s">
        <v>3095</v>
      </c>
      <c r="M230" s="27">
        <v>45936.442858796298</v>
      </c>
      <c r="N230" s="27">
        <v>45936.693749999999</v>
      </c>
      <c r="O230" t="s">
        <v>1466</v>
      </c>
      <c r="P230" t="s">
        <v>1467</v>
      </c>
      <c r="Q230" t="s">
        <v>1496</v>
      </c>
      <c r="R230" t="s">
        <v>1497</v>
      </c>
      <c r="S230" t="s">
        <v>1470</v>
      </c>
      <c r="T230" t="s">
        <v>1470</v>
      </c>
      <c r="U230" t="s">
        <v>82</v>
      </c>
      <c r="V230" t="s">
        <v>3096</v>
      </c>
      <c r="W230" t="s">
        <v>84</v>
      </c>
      <c r="X230" t="s">
        <v>3097</v>
      </c>
      <c r="Y230" t="s">
        <v>8</v>
      </c>
      <c r="Z230" t="s">
        <v>86</v>
      </c>
      <c r="AA230" t="s">
        <v>226</v>
      </c>
      <c r="AB230" s="28">
        <v>1</v>
      </c>
      <c r="AC230" t="s">
        <v>88</v>
      </c>
      <c r="AD230" s="40">
        <v>65960</v>
      </c>
      <c r="AE230" s="40">
        <v>65960</v>
      </c>
    </row>
    <row r="231" spans="1:31">
      <c r="A231" t="s">
        <v>459</v>
      </c>
      <c r="B231" t="s">
        <v>460</v>
      </c>
      <c r="C231" t="s">
        <v>461</v>
      </c>
      <c r="D231" t="s">
        <v>512</v>
      </c>
      <c r="E231" t="s">
        <v>3098</v>
      </c>
      <c r="F231" t="s">
        <v>3099</v>
      </c>
      <c r="G231" t="s">
        <v>1464</v>
      </c>
      <c r="H231" t="s">
        <v>460</v>
      </c>
      <c r="I231" t="s">
        <v>459</v>
      </c>
      <c r="J231" t="s">
        <v>3100</v>
      </c>
      <c r="K231" t="s">
        <v>78</v>
      </c>
      <c r="L231" t="s">
        <v>3101</v>
      </c>
      <c r="M231" s="27">
        <v>45936.469502314823</v>
      </c>
      <c r="N231" s="27">
        <v>45936.70208333333</v>
      </c>
      <c r="O231" t="s">
        <v>1466</v>
      </c>
      <c r="P231" t="s">
        <v>1467</v>
      </c>
      <c r="Q231" t="s">
        <v>1698</v>
      </c>
      <c r="R231" t="s">
        <v>1699</v>
      </c>
      <c r="S231" t="s">
        <v>80</v>
      </c>
      <c r="T231" t="s">
        <v>187</v>
      </c>
      <c r="U231" t="s">
        <v>82</v>
      </c>
      <c r="V231" t="s">
        <v>3102</v>
      </c>
      <c r="W231" t="s">
        <v>84</v>
      </c>
      <c r="X231" t="s">
        <v>3103</v>
      </c>
      <c r="Y231" t="s">
        <v>8</v>
      </c>
      <c r="Z231" t="s">
        <v>86</v>
      </c>
      <c r="AA231" t="s">
        <v>1875</v>
      </c>
      <c r="AB231" s="28">
        <v>1</v>
      </c>
      <c r="AC231" t="s">
        <v>88</v>
      </c>
      <c r="AD231" s="40">
        <v>65960</v>
      </c>
      <c r="AE231" s="40">
        <v>65960</v>
      </c>
    </row>
    <row r="232" spans="1:31">
      <c r="A232" t="s">
        <v>191</v>
      </c>
      <c r="B232" t="s">
        <v>192</v>
      </c>
      <c r="C232" t="s">
        <v>193</v>
      </c>
      <c r="D232" t="s">
        <v>1217</v>
      </c>
      <c r="E232" t="s">
        <v>3104</v>
      </c>
      <c r="F232" t="s">
        <v>3105</v>
      </c>
      <c r="G232" t="s">
        <v>1464</v>
      </c>
      <c r="H232" t="s">
        <v>197</v>
      </c>
      <c r="I232" t="s">
        <v>1220</v>
      </c>
      <c r="J232" t="s">
        <v>3106</v>
      </c>
      <c r="K232" t="s">
        <v>78</v>
      </c>
      <c r="L232" t="s">
        <v>3107</v>
      </c>
      <c r="M232" s="27">
        <v>45936.470682870371</v>
      </c>
      <c r="N232" s="27">
        <v>45936.72152777778</v>
      </c>
      <c r="O232" t="s">
        <v>1466</v>
      </c>
      <c r="P232" t="s">
        <v>1467</v>
      </c>
      <c r="Q232" t="s">
        <v>1562</v>
      </c>
      <c r="R232" t="s">
        <v>1562</v>
      </c>
      <c r="S232" t="s">
        <v>1479</v>
      </c>
      <c r="T232" t="s">
        <v>1470</v>
      </c>
      <c r="U232" t="s">
        <v>82</v>
      </c>
      <c r="V232" t="s">
        <v>3108</v>
      </c>
      <c r="W232" t="s">
        <v>84</v>
      </c>
      <c r="X232" t="s">
        <v>3109</v>
      </c>
      <c r="Y232" t="s">
        <v>15</v>
      </c>
      <c r="Z232" t="s">
        <v>86</v>
      </c>
      <c r="AA232" t="s">
        <v>202</v>
      </c>
      <c r="AB232" s="28">
        <v>1</v>
      </c>
      <c r="AC232" t="s">
        <v>88</v>
      </c>
      <c r="AD232" s="40">
        <v>479589</v>
      </c>
      <c r="AE232" s="40">
        <v>479589</v>
      </c>
    </row>
    <row r="233" spans="1:31">
      <c r="A233" t="s">
        <v>762</v>
      </c>
      <c r="B233" t="s">
        <v>119</v>
      </c>
      <c r="C233" t="s">
        <v>120</v>
      </c>
      <c r="D233" t="s">
        <v>3110</v>
      </c>
      <c r="E233" t="s">
        <v>3111</v>
      </c>
      <c r="F233" t="s">
        <v>3112</v>
      </c>
      <c r="G233" t="s">
        <v>1464</v>
      </c>
      <c r="H233" t="s">
        <v>766</v>
      </c>
      <c r="I233" t="s">
        <v>3113</v>
      </c>
      <c r="J233" t="s">
        <v>3114</v>
      </c>
      <c r="K233" t="s">
        <v>78</v>
      </c>
      <c r="L233" t="s">
        <v>3115</v>
      </c>
      <c r="M233" s="27">
        <v>45936.492314814823</v>
      </c>
      <c r="N233" s="27">
        <v>45937.686111111107</v>
      </c>
      <c r="O233" t="s">
        <v>1466</v>
      </c>
      <c r="P233" t="s">
        <v>1467</v>
      </c>
      <c r="Q233" t="s">
        <v>1562</v>
      </c>
      <c r="R233" t="s">
        <v>1562</v>
      </c>
      <c r="S233" t="s">
        <v>1470</v>
      </c>
      <c r="T233" t="s">
        <v>1470</v>
      </c>
      <c r="U233" t="s">
        <v>82</v>
      </c>
      <c r="V233" t="s">
        <v>3116</v>
      </c>
      <c r="W233" t="s">
        <v>84</v>
      </c>
      <c r="X233" t="s">
        <v>3117</v>
      </c>
      <c r="Y233" t="s">
        <v>11</v>
      </c>
      <c r="Z233" t="s">
        <v>86</v>
      </c>
      <c r="AA233" t="s">
        <v>771</v>
      </c>
      <c r="AB233" s="28">
        <v>1</v>
      </c>
      <c r="AC233" t="s">
        <v>88</v>
      </c>
      <c r="AD233" s="40">
        <v>144968</v>
      </c>
      <c r="AE233" s="40">
        <v>144968</v>
      </c>
    </row>
    <row r="234" spans="1:31">
      <c r="A234" t="s">
        <v>191</v>
      </c>
      <c r="B234" t="s">
        <v>192</v>
      </c>
      <c r="C234" t="s">
        <v>193</v>
      </c>
      <c r="D234" t="s">
        <v>194</v>
      </c>
      <c r="E234" t="s">
        <v>3118</v>
      </c>
      <c r="F234" t="s">
        <v>3119</v>
      </c>
      <c r="G234" t="s">
        <v>1464</v>
      </c>
      <c r="H234" t="s">
        <v>197</v>
      </c>
      <c r="I234" t="s">
        <v>191</v>
      </c>
      <c r="J234" t="s">
        <v>3120</v>
      </c>
      <c r="K234" t="s">
        <v>78</v>
      </c>
      <c r="L234" t="s">
        <v>3121</v>
      </c>
      <c r="M234" s="27">
        <v>45936.520694444444</v>
      </c>
      <c r="N234" s="27">
        <v>45936.617361111108</v>
      </c>
      <c r="O234" t="s">
        <v>1466</v>
      </c>
      <c r="P234" t="s">
        <v>1467</v>
      </c>
      <c r="Q234" t="s">
        <v>1552</v>
      </c>
      <c r="R234" t="s">
        <v>1612</v>
      </c>
      <c r="S234" t="s">
        <v>80</v>
      </c>
      <c r="T234" t="s">
        <v>187</v>
      </c>
      <c r="U234" t="s">
        <v>82</v>
      </c>
      <c r="V234" t="s">
        <v>3122</v>
      </c>
      <c r="W234" t="s">
        <v>84</v>
      </c>
      <c r="X234" t="s">
        <v>3123</v>
      </c>
      <c r="Y234" t="s">
        <v>8</v>
      </c>
      <c r="Z234" t="s">
        <v>86</v>
      </c>
      <c r="AA234" t="s">
        <v>423</v>
      </c>
      <c r="AB234" s="28">
        <v>1</v>
      </c>
      <c r="AC234" t="s">
        <v>88</v>
      </c>
      <c r="AD234" s="40">
        <v>65960</v>
      </c>
      <c r="AE234" s="40">
        <v>65960</v>
      </c>
    </row>
    <row r="235" spans="1:31">
      <c r="A235" t="s">
        <v>191</v>
      </c>
      <c r="B235" t="s">
        <v>192</v>
      </c>
      <c r="C235" t="s">
        <v>193</v>
      </c>
      <c r="D235" t="s">
        <v>208</v>
      </c>
      <c r="E235" t="s">
        <v>3124</v>
      </c>
      <c r="F235" t="s">
        <v>2749</v>
      </c>
      <c r="G235" t="s">
        <v>1464</v>
      </c>
      <c r="H235" t="s">
        <v>197</v>
      </c>
      <c r="I235" t="s">
        <v>211</v>
      </c>
      <c r="J235" t="s">
        <v>2750</v>
      </c>
      <c r="K235" t="s">
        <v>78</v>
      </c>
      <c r="L235" t="s">
        <v>3125</v>
      </c>
      <c r="M235" s="27">
        <v>45936.518680555557</v>
      </c>
      <c r="N235" s="27">
        <v>45936.734722222223</v>
      </c>
      <c r="O235" t="s">
        <v>1466</v>
      </c>
      <c r="P235" t="s">
        <v>1467</v>
      </c>
      <c r="Q235" t="s">
        <v>1562</v>
      </c>
      <c r="R235" t="s">
        <v>1562</v>
      </c>
      <c r="S235" t="s">
        <v>80</v>
      </c>
      <c r="T235" t="s">
        <v>187</v>
      </c>
      <c r="U235" t="s">
        <v>82</v>
      </c>
      <c r="V235" t="s">
        <v>3126</v>
      </c>
      <c r="W235" t="s">
        <v>84</v>
      </c>
      <c r="X235" t="s">
        <v>3127</v>
      </c>
      <c r="Y235" t="s">
        <v>8</v>
      </c>
      <c r="Z235" t="s">
        <v>86</v>
      </c>
      <c r="AA235" t="s">
        <v>1981</v>
      </c>
      <c r="AB235" s="28">
        <v>1</v>
      </c>
      <c r="AC235" t="s">
        <v>88</v>
      </c>
      <c r="AD235" s="40">
        <v>65960</v>
      </c>
      <c r="AE235" s="40">
        <v>65960</v>
      </c>
    </row>
    <row r="236" spans="1:31">
      <c r="A236" t="s">
        <v>191</v>
      </c>
      <c r="B236" t="s">
        <v>192</v>
      </c>
      <c r="C236" t="s">
        <v>193</v>
      </c>
      <c r="D236" t="s">
        <v>194</v>
      </c>
      <c r="E236" t="s">
        <v>3128</v>
      </c>
      <c r="F236" t="s">
        <v>3129</v>
      </c>
      <c r="G236" t="s">
        <v>1464</v>
      </c>
      <c r="H236" t="s">
        <v>197</v>
      </c>
      <c r="I236" t="s">
        <v>191</v>
      </c>
      <c r="J236" t="s">
        <v>3130</v>
      </c>
      <c r="K236" t="s">
        <v>78</v>
      </c>
      <c r="L236" t="s">
        <v>3131</v>
      </c>
      <c r="M236" s="27">
        <v>45936.519756944443</v>
      </c>
      <c r="N236" s="27">
        <v>45936.706250000003</v>
      </c>
      <c r="O236" t="s">
        <v>1466</v>
      </c>
      <c r="P236" t="s">
        <v>1467</v>
      </c>
      <c r="Q236" t="s">
        <v>1790</v>
      </c>
      <c r="R236" t="s">
        <v>1621</v>
      </c>
      <c r="S236" t="s">
        <v>1470</v>
      </c>
      <c r="T236" t="s">
        <v>1470</v>
      </c>
      <c r="U236" t="s">
        <v>82</v>
      </c>
      <c r="V236" t="s">
        <v>3132</v>
      </c>
      <c r="W236" t="s">
        <v>84</v>
      </c>
      <c r="X236" t="s">
        <v>3133</v>
      </c>
      <c r="Y236" t="s">
        <v>8</v>
      </c>
      <c r="Z236" t="s">
        <v>86</v>
      </c>
      <c r="AA236" t="s">
        <v>599</v>
      </c>
      <c r="AB236" s="28">
        <v>1</v>
      </c>
      <c r="AC236" t="s">
        <v>88</v>
      </c>
      <c r="AD236" s="40">
        <v>65960</v>
      </c>
      <c r="AE236" s="40">
        <v>65960</v>
      </c>
    </row>
    <row r="237" spans="1:31">
      <c r="A237" t="s">
        <v>191</v>
      </c>
      <c r="B237" t="s">
        <v>192</v>
      </c>
      <c r="C237" t="s">
        <v>193</v>
      </c>
      <c r="D237" t="s">
        <v>1233</v>
      </c>
      <c r="E237" t="s">
        <v>3134</v>
      </c>
      <c r="F237" t="s">
        <v>3135</v>
      </c>
      <c r="G237" t="s">
        <v>1464</v>
      </c>
      <c r="H237" t="s">
        <v>197</v>
      </c>
      <c r="I237" t="s">
        <v>1236</v>
      </c>
      <c r="J237" t="s">
        <v>3136</v>
      </c>
      <c r="K237" t="s">
        <v>78</v>
      </c>
      <c r="L237" t="s">
        <v>3137</v>
      </c>
      <c r="M237" s="27">
        <v>45936.54246527778</v>
      </c>
      <c r="N237" s="27">
        <v>45937.447222222218</v>
      </c>
      <c r="O237" t="s">
        <v>1466</v>
      </c>
      <c r="P237" t="s">
        <v>1467</v>
      </c>
      <c r="Q237" t="s">
        <v>1562</v>
      </c>
      <c r="R237" t="s">
        <v>1562</v>
      </c>
      <c r="S237" t="s">
        <v>80</v>
      </c>
      <c r="T237" t="s">
        <v>81</v>
      </c>
      <c r="U237" t="s">
        <v>82</v>
      </c>
      <c r="V237" t="s">
        <v>3138</v>
      </c>
      <c r="W237" t="s">
        <v>84</v>
      </c>
      <c r="X237" t="s">
        <v>3139</v>
      </c>
      <c r="Y237" t="s">
        <v>15</v>
      </c>
      <c r="Z237" t="s">
        <v>86</v>
      </c>
      <c r="AA237" t="s">
        <v>202</v>
      </c>
      <c r="AB237" s="28">
        <v>1</v>
      </c>
      <c r="AC237" t="s">
        <v>88</v>
      </c>
      <c r="AD237" s="40">
        <v>479589</v>
      </c>
      <c r="AE237" s="40">
        <v>479589</v>
      </c>
    </row>
    <row r="238" spans="1:31">
      <c r="A238" t="s">
        <v>191</v>
      </c>
      <c r="B238" t="s">
        <v>192</v>
      </c>
      <c r="C238" t="s">
        <v>193</v>
      </c>
      <c r="D238" t="s">
        <v>675</v>
      </c>
      <c r="E238" t="s">
        <v>3140</v>
      </c>
      <c r="F238" t="s">
        <v>3141</v>
      </c>
      <c r="G238" t="s">
        <v>1464</v>
      </c>
      <c r="H238" t="s">
        <v>197</v>
      </c>
      <c r="I238" t="s">
        <v>678</v>
      </c>
      <c r="J238" t="s">
        <v>3142</v>
      </c>
      <c r="K238" t="s">
        <v>78</v>
      </c>
      <c r="L238" t="s">
        <v>3143</v>
      </c>
      <c r="M238" s="27">
        <v>45936.55741898148</v>
      </c>
      <c r="N238" s="27">
        <v>45938.533333333333</v>
      </c>
      <c r="O238" t="s">
        <v>1466</v>
      </c>
      <c r="P238" t="s">
        <v>1467</v>
      </c>
      <c r="Q238" t="s">
        <v>1552</v>
      </c>
      <c r="R238" t="s">
        <v>1469</v>
      </c>
      <c r="S238" t="s">
        <v>80</v>
      </c>
      <c r="T238" t="s">
        <v>187</v>
      </c>
      <c r="U238" t="s">
        <v>82</v>
      </c>
      <c r="V238" t="s">
        <v>3144</v>
      </c>
      <c r="W238" t="s">
        <v>84</v>
      </c>
      <c r="X238" t="s">
        <v>3145</v>
      </c>
      <c r="Y238" t="s">
        <v>11</v>
      </c>
      <c r="Z238" t="s">
        <v>86</v>
      </c>
      <c r="AA238" t="s">
        <v>2093</v>
      </c>
      <c r="AB238" s="28">
        <v>1</v>
      </c>
      <c r="AC238" t="s">
        <v>88</v>
      </c>
      <c r="AD238" s="40">
        <v>144968</v>
      </c>
      <c r="AE238" s="40">
        <v>144968</v>
      </c>
    </row>
    <row r="239" spans="1:31">
      <c r="A239" t="s">
        <v>191</v>
      </c>
      <c r="B239" t="s">
        <v>192</v>
      </c>
      <c r="C239" t="s">
        <v>193</v>
      </c>
      <c r="D239" t="s">
        <v>3146</v>
      </c>
      <c r="E239" t="s">
        <v>3147</v>
      </c>
      <c r="F239" t="s">
        <v>3148</v>
      </c>
      <c r="G239" t="s">
        <v>1464</v>
      </c>
      <c r="H239" t="s">
        <v>197</v>
      </c>
      <c r="I239" t="s">
        <v>3149</v>
      </c>
      <c r="J239" t="s">
        <v>3150</v>
      </c>
      <c r="K239" t="s">
        <v>78</v>
      </c>
      <c r="L239" t="s">
        <v>3151</v>
      </c>
      <c r="M239" s="27">
        <v>45936.556469907409</v>
      </c>
      <c r="N239" s="27">
        <v>45937.506944444453</v>
      </c>
      <c r="O239" t="s">
        <v>1466</v>
      </c>
      <c r="P239" t="s">
        <v>1467</v>
      </c>
      <c r="Q239" t="s">
        <v>1468</v>
      </c>
      <c r="R239" t="s">
        <v>1469</v>
      </c>
      <c r="S239" t="s">
        <v>1470</v>
      </c>
      <c r="T239" t="s">
        <v>1470</v>
      </c>
      <c r="U239" t="s">
        <v>82</v>
      </c>
      <c r="V239" t="s">
        <v>3152</v>
      </c>
      <c r="W239" t="s">
        <v>84</v>
      </c>
      <c r="X239" t="s">
        <v>3153</v>
      </c>
      <c r="Y239" t="s">
        <v>13</v>
      </c>
      <c r="Z239" t="s">
        <v>86</v>
      </c>
      <c r="AA239" t="s">
        <v>423</v>
      </c>
      <c r="AB239" s="28">
        <v>1</v>
      </c>
      <c r="AC239" t="s">
        <v>88</v>
      </c>
      <c r="AD239" s="40">
        <v>275729</v>
      </c>
      <c r="AE239" s="40">
        <v>275729</v>
      </c>
    </row>
    <row r="240" spans="1:31">
      <c r="A240" t="s">
        <v>965</v>
      </c>
      <c r="B240" t="s">
        <v>119</v>
      </c>
      <c r="C240" t="s">
        <v>120</v>
      </c>
      <c r="D240" t="s">
        <v>2568</v>
      </c>
      <c r="E240" t="s">
        <v>3154</v>
      </c>
      <c r="F240" t="s">
        <v>3155</v>
      </c>
      <c r="G240" t="s">
        <v>1464</v>
      </c>
      <c r="H240" t="s">
        <v>969</v>
      </c>
      <c r="I240" t="s">
        <v>2571</v>
      </c>
      <c r="J240" t="s">
        <v>3156</v>
      </c>
      <c r="K240" t="s">
        <v>78</v>
      </c>
      <c r="L240" t="s">
        <v>3157</v>
      </c>
      <c r="M240" s="27">
        <v>45936.593738425923</v>
      </c>
      <c r="N240" s="27">
        <v>45937.609722222223</v>
      </c>
      <c r="O240" t="s">
        <v>1466</v>
      </c>
      <c r="P240" t="s">
        <v>1467</v>
      </c>
      <c r="Q240" t="s">
        <v>1468</v>
      </c>
      <c r="R240" t="s">
        <v>1469</v>
      </c>
      <c r="S240" t="s">
        <v>1479</v>
      </c>
      <c r="T240" t="s">
        <v>1479</v>
      </c>
      <c r="U240" t="s">
        <v>82</v>
      </c>
      <c r="V240" t="s">
        <v>3158</v>
      </c>
      <c r="W240" t="s">
        <v>84</v>
      </c>
      <c r="X240" t="s">
        <v>3159</v>
      </c>
      <c r="Y240" t="s">
        <v>11</v>
      </c>
      <c r="Z240" t="s">
        <v>86</v>
      </c>
      <c r="AA240" t="s">
        <v>2527</v>
      </c>
      <c r="AB240" s="28">
        <v>1</v>
      </c>
      <c r="AC240" t="s">
        <v>88</v>
      </c>
      <c r="AD240" s="40">
        <v>144968</v>
      </c>
      <c r="AE240" s="40">
        <v>144968</v>
      </c>
    </row>
    <row r="241" spans="1:31">
      <c r="A241" t="s">
        <v>191</v>
      </c>
      <c r="B241" t="s">
        <v>192</v>
      </c>
      <c r="C241" t="s">
        <v>193</v>
      </c>
      <c r="D241" t="s">
        <v>194</v>
      </c>
      <c r="E241" t="s">
        <v>3160</v>
      </c>
      <c r="F241" t="s">
        <v>3161</v>
      </c>
      <c r="G241" t="s">
        <v>1464</v>
      </c>
      <c r="H241" t="s">
        <v>197</v>
      </c>
      <c r="I241" t="s">
        <v>191</v>
      </c>
      <c r="J241" t="s">
        <v>3162</v>
      </c>
      <c r="K241" t="s">
        <v>78</v>
      </c>
      <c r="L241" t="s">
        <v>3163</v>
      </c>
      <c r="M241" s="27">
        <v>45936.612858796303</v>
      </c>
      <c r="N241" s="27">
        <v>45937.509027777778</v>
      </c>
      <c r="O241" t="s">
        <v>1466</v>
      </c>
      <c r="P241" t="s">
        <v>1467</v>
      </c>
      <c r="Q241" t="s">
        <v>1717</v>
      </c>
      <c r="R241" t="s">
        <v>1718</v>
      </c>
      <c r="S241" t="s">
        <v>80</v>
      </c>
      <c r="T241" t="s">
        <v>81</v>
      </c>
      <c r="U241" t="s">
        <v>82</v>
      </c>
      <c r="V241" t="s">
        <v>3164</v>
      </c>
      <c r="W241" t="s">
        <v>84</v>
      </c>
      <c r="X241" t="s">
        <v>3165</v>
      </c>
      <c r="Y241" t="s">
        <v>8</v>
      </c>
      <c r="Z241" t="s">
        <v>86</v>
      </c>
      <c r="AA241" t="s">
        <v>254</v>
      </c>
      <c r="AB241" s="28">
        <v>1</v>
      </c>
      <c r="AC241" t="s">
        <v>88</v>
      </c>
      <c r="AD241" s="40">
        <v>65960</v>
      </c>
      <c r="AE241" s="40">
        <v>65960</v>
      </c>
    </row>
    <row r="242" spans="1:31">
      <c r="A242" t="s">
        <v>277</v>
      </c>
      <c r="B242" t="s">
        <v>151</v>
      </c>
      <c r="C242" t="s">
        <v>152</v>
      </c>
      <c r="D242" t="s">
        <v>1059</v>
      </c>
      <c r="E242" t="s">
        <v>3166</v>
      </c>
      <c r="F242" t="s">
        <v>3167</v>
      </c>
      <c r="G242" t="s">
        <v>1464</v>
      </c>
      <c r="H242" t="s">
        <v>328</v>
      </c>
      <c r="I242" t="s">
        <v>1062</v>
      </c>
      <c r="J242" t="s">
        <v>3168</v>
      </c>
      <c r="K242" t="s">
        <v>78</v>
      </c>
      <c r="L242" t="s">
        <v>3169</v>
      </c>
      <c r="M242" s="27">
        <v>45936.614699074067</v>
      </c>
      <c r="N242" s="27">
        <v>45936.709722222222</v>
      </c>
      <c r="O242" t="s">
        <v>1466</v>
      </c>
      <c r="P242" t="s">
        <v>1467</v>
      </c>
      <c r="Q242" t="s">
        <v>1478</v>
      </c>
      <c r="R242" t="s">
        <v>1604</v>
      </c>
      <c r="S242" t="s">
        <v>80</v>
      </c>
      <c r="T242" t="s">
        <v>187</v>
      </c>
      <c r="U242" t="s">
        <v>82</v>
      </c>
      <c r="V242" t="s">
        <v>3170</v>
      </c>
      <c r="W242" t="s">
        <v>84</v>
      </c>
      <c r="X242" t="s">
        <v>3171</v>
      </c>
      <c r="Y242" t="s">
        <v>8</v>
      </c>
      <c r="Z242" t="s">
        <v>86</v>
      </c>
      <c r="AA242" t="s">
        <v>585</v>
      </c>
      <c r="AB242" s="28">
        <v>1</v>
      </c>
      <c r="AC242" t="s">
        <v>88</v>
      </c>
      <c r="AD242" s="40">
        <v>65960</v>
      </c>
      <c r="AE242" s="40">
        <v>65960</v>
      </c>
    </row>
    <row r="243" spans="1:31">
      <c r="A243" t="s">
        <v>191</v>
      </c>
      <c r="B243" t="s">
        <v>192</v>
      </c>
      <c r="C243" t="s">
        <v>193</v>
      </c>
      <c r="D243" t="s">
        <v>3172</v>
      </c>
      <c r="E243" t="s">
        <v>3173</v>
      </c>
      <c r="F243" t="s">
        <v>3174</v>
      </c>
      <c r="G243" t="s">
        <v>1464</v>
      </c>
      <c r="H243" t="s">
        <v>197</v>
      </c>
      <c r="I243" t="s">
        <v>3175</v>
      </c>
      <c r="J243" t="s">
        <v>3176</v>
      </c>
      <c r="K243" t="s">
        <v>78</v>
      </c>
      <c r="L243" t="s">
        <v>3177</v>
      </c>
      <c r="M243" s="27">
        <v>45936.632939814823</v>
      </c>
      <c r="N243" s="27">
        <v>45938.502083333333</v>
      </c>
      <c r="O243" t="s">
        <v>1466</v>
      </c>
      <c r="P243" t="s">
        <v>1467</v>
      </c>
      <c r="Q243" t="s">
        <v>1562</v>
      </c>
      <c r="R243" t="s">
        <v>1562</v>
      </c>
      <c r="S243" t="s">
        <v>80</v>
      </c>
      <c r="T243" t="s">
        <v>81</v>
      </c>
      <c r="U243" t="s">
        <v>82</v>
      </c>
      <c r="V243" t="s">
        <v>3178</v>
      </c>
      <c r="W243" t="s">
        <v>84</v>
      </c>
      <c r="X243" t="s">
        <v>3179</v>
      </c>
      <c r="Y243" t="s">
        <v>11</v>
      </c>
      <c r="Z243" t="s">
        <v>86</v>
      </c>
      <c r="AA243" t="s">
        <v>254</v>
      </c>
      <c r="AB243" s="28">
        <v>1</v>
      </c>
      <c r="AC243" t="s">
        <v>88</v>
      </c>
      <c r="AD243" s="40">
        <v>144968</v>
      </c>
      <c r="AE243" s="40">
        <v>144968</v>
      </c>
    </row>
    <row r="244" spans="1:31">
      <c r="A244" t="s">
        <v>265</v>
      </c>
      <c r="B244" t="s">
        <v>68</v>
      </c>
      <c r="C244" t="s">
        <v>266</v>
      </c>
      <c r="D244" t="s">
        <v>3180</v>
      </c>
      <c r="E244" t="s">
        <v>3181</v>
      </c>
      <c r="F244" t="s">
        <v>3182</v>
      </c>
      <c r="G244" t="s">
        <v>1464</v>
      </c>
      <c r="H244" t="s">
        <v>270</v>
      </c>
      <c r="I244" t="s">
        <v>3183</v>
      </c>
      <c r="J244" t="s">
        <v>3184</v>
      </c>
      <c r="K244" t="s">
        <v>78</v>
      </c>
      <c r="L244" t="s">
        <v>3185</v>
      </c>
      <c r="M244" s="27">
        <v>45936.63417824074</v>
      </c>
      <c r="N244" s="27">
        <v>45937.506249999999</v>
      </c>
      <c r="O244" t="s">
        <v>1466</v>
      </c>
      <c r="P244" t="s">
        <v>1467</v>
      </c>
      <c r="Q244" t="s">
        <v>1552</v>
      </c>
      <c r="R244" t="s">
        <v>1612</v>
      </c>
      <c r="S244" t="s">
        <v>1470</v>
      </c>
      <c r="T244" t="s">
        <v>1470</v>
      </c>
      <c r="U244" t="s">
        <v>82</v>
      </c>
      <c r="V244" t="s">
        <v>3186</v>
      </c>
      <c r="W244" t="s">
        <v>84</v>
      </c>
      <c r="X244" t="s">
        <v>3187</v>
      </c>
      <c r="Y244" t="s">
        <v>11</v>
      </c>
      <c r="Z244" t="s">
        <v>86</v>
      </c>
      <c r="AA244" t="s">
        <v>1290</v>
      </c>
      <c r="AB244" s="28">
        <v>1</v>
      </c>
      <c r="AC244" t="s">
        <v>88</v>
      </c>
      <c r="AD244" s="40">
        <v>144968</v>
      </c>
      <c r="AE244" s="40">
        <v>144968</v>
      </c>
    </row>
    <row r="245" spans="1:31">
      <c r="A245" t="s">
        <v>459</v>
      </c>
      <c r="B245" t="s">
        <v>460</v>
      </c>
      <c r="C245" t="s">
        <v>461</v>
      </c>
      <c r="D245" t="s">
        <v>3188</v>
      </c>
      <c r="E245" t="s">
        <v>3189</v>
      </c>
      <c r="F245" t="s">
        <v>3190</v>
      </c>
      <c r="G245" t="s">
        <v>1464</v>
      </c>
      <c r="H245" t="s">
        <v>460</v>
      </c>
      <c r="I245" t="s">
        <v>3191</v>
      </c>
      <c r="J245" t="s">
        <v>3192</v>
      </c>
      <c r="K245" t="s">
        <v>78</v>
      </c>
      <c r="L245" t="s">
        <v>3193</v>
      </c>
      <c r="M245" s="27">
        <v>45936.63480324074</v>
      </c>
      <c r="N245" s="27">
        <v>45937.520138888889</v>
      </c>
      <c r="O245" t="s">
        <v>1466</v>
      </c>
      <c r="P245" t="s">
        <v>1467</v>
      </c>
      <c r="Q245" t="s">
        <v>1552</v>
      </c>
      <c r="R245" t="s">
        <v>2000</v>
      </c>
      <c r="S245" t="s">
        <v>1479</v>
      </c>
      <c r="T245" t="s">
        <v>1470</v>
      </c>
      <c r="U245" t="s">
        <v>82</v>
      </c>
      <c r="V245" t="s">
        <v>3194</v>
      </c>
      <c r="W245" t="s">
        <v>84</v>
      </c>
      <c r="X245" t="s">
        <v>3195</v>
      </c>
      <c r="Y245" t="s">
        <v>11</v>
      </c>
      <c r="Z245" t="s">
        <v>86</v>
      </c>
      <c r="AA245" t="s">
        <v>470</v>
      </c>
      <c r="AB245" s="28">
        <v>1</v>
      </c>
      <c r="AC245" t="s">
        <v>88</v>
      </c>
      <c r="AD245" s="40">
        <v>144968</v>
      </c>
      <c r="AE245" s="40">
        <v>144968</v>
      </c>
    </row>
    <row r="246" spans="1:31">
      <c r="A246" t="s">
        <v>965</v>
      </c>
      <c r="B246" t="s">
        <v>119</v>
      </c>
      <c r="C246" t="s">
        <v>120</v>
      </c>
      <c r="D246" t="s">
        <v>966</v>
      </c>
      <c r="E246" t="s">
        <v>3196</v>
      </c>
      <c r="F246" t="s">
        <v>3197</v>
      </c>
      <c r="G246" t="s">
        <v>1464</v>
      </c>
      <c r="H246" t="s">
        <v>969</v>
      </c>
      <c r="I246" t="s">
        <v>965</v>
      </c>
      <c r="J246" t="s">
        <v>3198</v>
      </c>
      <c r="K246" t="s">
        <v>78</v>
      </c>
      <c r="L246" t="s">
        <v>3199</v>
      </c>
      <c r="M246" s="27">
        <v>45936.641539351847</v>
      </c>
      <c r="N246" s="27">
        <v>45937.444444444453</v>
      </c>
      <c r="O246" t="s">
        <v>1466</v>
      </c>
      <c r="P246" t="s">
        <v>1467</v>
      </c>
      <c r="Q246" t="s">
        <v>1496</v>
      </c>
      <c r="R246" t="s">
        <v>1507</v>
      </c>
      <c r="S246" t="s">
        <v>1470</v>
      </c>
      <c r="T246" t="s">
        <v>1470</v>
      </c>
      <c r="U246" t="s">
        <v>82</v>
      </c>
      <c r="V246" t="s">
        <v>3200</v>
      </c>
      <c r="W246" t="s">
        <v>84</v>
      </c>
      <c r="X246" t="s">
        <v>3201</v>
      </c>
      <c r="Y246" t="s">
        <v>8</v>
      </c>
      <c r="Z246" t="s">
        <v>86</v>
      </c>
      <c r="AA246" t="s">
        <v>974</v>
      </c>
      <c r="AB246" s="28">
        <v>1</v>
      </c>
      <c r="AC246" t="s">
        <v>88</v>
      </c>
      <c r="AD246" s="40">
        <v>65960</v>
      </c>
      <c r="AE246" s="40">
        <v>65960</v>
      </c>
    </row>
    <row r="247" spans="1:31">
      <c r="A247" t="s">
        <v>1377</v>
      </c>
      <c r="B247" t="s">
        <v>68</v>
      </c>
      <c r="C247" t="s">
        <v>266</v>
      </c>
      <c r="D247" t="s">
        <v>1378</v>
      </c>
      <c r="E247" t="s">
        <v>3202</v>
      </c>
      <c r="F247" t="s">
        <v>3203</v>
      </c>
      <c r="G247" t="s">
        <v>1464</v>
      </c>
      <c r="H247" t="s">
        <v>1381</v>
      </c>
      <c r="I247" t="s">
        <v>1377</v>
      </c>
      <c r="J247" t="s">
        <v>3204</v>
      </c>
      <c r="K247" t="s">
        <v>78</v>
      </c>
      <c r="L247" t="s">
        <v>3205</v>
      </c>
      <c r="M247" s="27">
        <v>45936.665081018517</v>
      </c>
      <c r="N247" s="27">
        <v>45937.511111111111</v>
      </c>
      <c r="O247" t="s">
        <v>1466</v>
      </c>
      <c r="P247" t="s">
        <v>1467</v>
      </c>
      <c r="Q247" t="s">
        <v>1621</v>
      </c>
      <c r="R247" t="s">
        <v>1469</v>
      </c>
      <c r="S247" t="s">
        <v>1479</v>
      </c>
      <c r="T247" t="s">
        <v>1479</v>
      </c>
      <c r="U247" t="s">
        <v>82</v>
      </c>
      <c r="V247" t="s">
        <v>3206</v>
      </c>
      <c r="W247" t="s">
        <v>84</v>
      </c>
      <c r="X247" t="s">
        <v>3207</v>
      </c>
      <c r="Y247" t="s">
        <v>8</v>
      </c>
      <c r="Z247" t="s">
        <v>86</v>
      </c>
      <c r="AA247" t="s">
        <v>2735</v>
      </c>
      <c r="AB247" s="28">
        <v>1</v>
      </c>
      <c r="AC247" t="s">
        <v>88</v>
      </c>
      <c r="AD247" s="40">
        <v>65960</v>
      </c>
      <c r="AE247" s="40">
        <v>65960</v>
      </c>
    </row>
    <row r="248" spans="1:31">
      <c r="A248" t="s">
        <v>288</v>
      </c>
      <c r="B248" t="s">
        <v>113</v>
      </c>
      <c r="C248" t="s">
        <v>114</v>
      </c>
      <c r="D248" t="s">
        <v>1838</v>
      </c>
      <c r="E248" t="s">
        <v>3208</v>
      </c>
      <c r="F248" t="s">
        <v>2392</v>
      </c>
      <c r="G248" t="s">
        <v>1464</v>
      </c>
      <c r="H248" t="s">
        <v>292</v>
      </c>
      <c r="I248" t="s">
        <v>1841</v>
      </c>
      <c r="J248" t="s">
        <v>2393</v>
      </c>
      <c r="K248" t="s">
        <v>78</v>
      </c>
      <c r="L248" t="s">
        <v>3209</v>
      </c>
      <c r="M248" s="27">
        <v>45936.673032407409</v>
      </c>
      <c r="N248" s="27">
        <v>45938.529861111107</v>
      </c>
      <c r="O248" t="s">
        <v>1466</v>
      </c>
      <c r="P248" t="s">
        <v>1467</v>
      </c>
      <c r="Q248" t="s">
        <v>1496</v>
      </c>
      <c r="R248" t="s">
        <v>2037</v>
      </c>
      <c r="S248" t="s">
        <v>1470</v>
      </c>
      <c r="T248" t="s">
        <v>1470</v>
      </c>
      <c r="U248" t="s">
        <v>82</v>
      </c>
      <c r="V248" t="s">
        <v>3210</v>
      </c>
      <c r="W248" t="s">
        <v>84</v>
      </c>
      <c r="X248" t="s">
        <v>2396</v>
      </c>
      <c r="Y248" t="s">
        <v>13</v>
      </c>
      <c r="Z248" t="s">
        <v>86</v>
      </c>
      <c r="AA248" t="s">
        <v>245</v>
      </c>
      <c r="AB248" s="28">
        <v>1</v>
      </c>
      <c r="AC248" t="s">
        <v>88</v>
      </c>
      <c r="AD248" s="40">
        <v>275729</v>
      </c>
      <c r="AE248" s="40">
        <v>275729</v>
      </c>
    </row>
    <row r="249" spans="1:31">
      <c r="A249" t="s">
        <v>1377</v>
      </c>
      <c r="B249" t="s">
        <v>68</v>
      </c>
      <c r="C249" t="s">
        <v>266</v>
      </c>
      <c r="D249" t="s">
        <v>2584</v>
      </c>
      <c r="E249" t="s">
        <v>3211</v>
      </c>
      <c r="F249" t="s">
        <v>2586</v>
      </c>
      <c r="G249" t="s">
        <v>1464</v>
      </c>
      <c r="H249" t="s">
        <v>1381</v>
      </c>
      <c r="I249" t="s">
        <v>2587</v>
      </c>
      <c r="J249" t="s">
        <v>2588</v>
      </c>
      <c r="K249" t="s">
        <v>78</v>
      </c>
      <c r="L249" t="s">
        <v>3212</v>
      </c>
      <c r="M249" s="27">
        <v>45936.673541666663</v>
      </c>
      <c r="N249" s="27">
        <v>45937.613194444442</v>
      </c>
      <c r="O249" t="s">
        <v>1466</v>
      </c>
      <c r="P249" t="s">
        <v>1467</v>
      </c>
      <c r="Q249" t="s">
        <v>1552</v>
      </c>
      <c r="R249" t="s">
        <v>2000</v>
      </c>
      <c r="S249" t="s">
        <v>80</v>
      </c>
      <c r="T249" t="s">
        <v>81</v>
      </c>
      <c r="U249" t="s">
        <v>82</v>
      </c>
      <c r="V249" t="s">
        <v>3213</v>
      </c>
      <c r="W249" t="s">
        <v>84</v>
      </c>
      <c r="X249" t="s">
        <v>3214</v>
      </c>
      <c r="Y249" t="s">
        <v>8</v>
      </c>
      <c r="Z249" t="s">
        <v>86</v>
      </c>
      <c r="AA249" t="s">
        <v>2735</v>
      </c>
      <c r="AB249" s="28">
        <v>1</v>
      </c>
      <c r="AC249" t="s">
        <v>88</v>
      </c>
      <c r="AD249" s="40">
        <v>65960</v>
      </c>
      <c r="AE249" s="40">
        <v>65960</v>
      </c>
    </row>
    <row r="250" spans="1:31">
      <c r="A250" t="s">
        <v>613</v>
      </c>
      <c r="B250" t="s">
        <v>151</v>
      </c>
      <c r="C250" t="s">
        <v>152</v>
      </c>
      <c r="D250" t="s">
        <v>2241</v>
      </c>
      <c r="E250" t="s">
        <v>3215</v>
      </c>
      <c r="F250" t="s">
        <v>3216</v>
      </c>
      <c r="G250" t="s">
        <v>1464</v>
      </c>
      <c r="H250" t="s">
        <v>258</v>
      </c>
      <c r="I250" t="s">
        <v>2244</v>
      </c>
      <c r="J250" t="s">
        <v>3217</v>
      </c>
      <c r="K250" t="s">
        <v>78</v>
      </c>
      <c r="L250" t="s">
        <v>3218</v>
      </c>
      <c r="M250" s="27">
        <v>45936.742442129631</v>
      </c>
      <c r="N250" s="27">
        <v>45937.490277777782</v>
      </c>
      <c r="O250" t="s">
        <v>1466</v>
      </c>
      <c r="P250" t="s">
        <v>1467</v>
      </c>
      <c r="Q250" t="s">
        <v>1552</v>
      </c>
      <c r="R250" t="s">
        <v>2000</v>
      </c>
      <c r="S250" t="s">
        <v>783</v>
      </c>
      <c r="T250" t="s">
        <v>1791</v>
      </c>
      <c r="U250" t="s">
        <v>82</v>
      </c>
      <c r="V250" t="s">
        <v>3219</v>
      </c>
      <c r="W250" t="s">
        <v>84</v>
      </c>
      <c r="X250" t="s">
        <v>3220</v>
      </c>
      <c r="Y250" t="s">
        <v>13</v>
      </c>
      <c r="Z250" t="s">
        <v>86</v>
      </c>
      <c r="AA250" t="s">
        <v>622</v>
      </c>
      <c r="AB250" s="28">
        <v>1</v>
      </c>
      <c r="AC250" t="s">
        <v>88</v>
      </c>
      <c r="AD250" s="40">
        <v>275729</v>
      </c>
      <c r="AE250" s="40">
        <v>275729</v>
      </c>
    </row>
    <row r="251" spans="1:31">
      <c r="A251" t="s">
        <v>191</v>
      </c>
      <c r="B251" t="s">
        <v>192</v>
      </c>
      <c r="C251" t="s">
        <v>193</v>
      </c>
      <c r="D251" t="s">
        <v>1668</v>
      </c>
      <c r="E251" t="s">
        <v>3221</v>
      </c>
      <c r="F251" t="s">
        <v>3222</v>
      </c>
      <c r="G251" t="s">
        <v>1464</v>
      </c>
      <c r="H251" t="s">
        <v>197</v>
      </c>
      <c r="I251" t="s">
        <v>1671</v>
      </c>
      <c r="J251" t="s">
        <v>3223</v>
      </c>
      <c r="K251" t="s">
        <v>78</v>
      </c>
      <c r="L251" t="s">
        <v>3224</v>
      </c>
      <c r="M251" s="27">
        <v>45936.726875</v>
      </c>
      <c r="N251" s="27">
        <v>45938.621527777781</v>
      </c>
      <c r="O251" t="s">
        <v>1466</v>
      </c>
      <c r="P251" t="s">
        <v>1467</v>
      </c>
      <c r="Q251" t="s">
        <v>1496</v>
      </c>
      <c r="R251" t="s">
        <v>1497</v>
      </c>
      <c r="S251" t="s">
        <v>80</v>
      </c>
      <c r="T251" t="s">
        <v>81</v>
      </c>
      <c r="U251" t="s">
        <v>82</v>
      </c>
      <c r="V251" t="s">
        <v>3225</v>
      </c>
      <c r="W251" t="s">
        <v>84</v>
      </c>
      <c r="X251" t="s">
        <v>3226</v>
      </c>
      <c r="Y251" t="s">
        <v>13</v>
      </c>
      <c r="Z251" t="s">
        <v>86</v>
      </c>
      <c r="AA251" t="s">
        <v>216</v>
      </c>
      <c r="AB251" s="28">
        <v>2</v>
      </c>
      <c r="AC251" t="s">
        <v>88</v>
      </c>
      <c r="AD251" s="40">
        <v>551458</v>
      </c>
      <c r="AE251" s="40">
        <v>551458</v>
      </c>
    </row>
    <row r="252" spans="1:31">
      <c r="A252" t="s">
        <v>442</v>
      </c>
      <c r="B252" t="s">
        <v>113</v>
      </c>
      <c r="C252" t="s">
        <v>114</v>
      </c>
      <c r="D252" t="s">
        <v>452</v>
      </c>
      <c r="E252" t="s">
        <v>3227</v>
      </c>
      <c r="F252" t="s">
        <v>3228</v>
      </c>
      <c r="G252" t="s">
        <v>1464</v>
      </c>
      <c r="H252" t="s">
        <v>446</v>
      </c>
      <c r="I252" t="s">
        <v>455</v>
      </c>
      <c r="J252" t="s">
        <v>3229</v>
      </c>
      <c r="K252" t="s">
        <v>78</v>
      </c>
      <c r="L252" t="s">
        <v>3230</v>
      </c>
      <c r="M252" s="27">
        <v>45937.333333333343</v>
      </c>
      <c r="N252" s="27">
        <v>45937.75</v>
      </c>
      <c r="O252" t="s">
        <v>1466</v>
      </c>
      <c r="P252" t="s">
        <v>1467</v>
      </c>
      <c r="Q252" t="s">
        <v>1580</v>
      </c>
      <c r="R252" t="s">
        <v>1581</v>
      </c>
      <c r="S252" t="s">
        <v>1479</v>
      </c>
      <c r="T252" t="s">
        <v>1470</v>
      </c>
      <c r="U252" t="s">
        <v>82</v>
      </c>
      <c r="V252" t="s">
        <v>3231</v>
      </c>
      <c r="W252" t="s">
        <v>84</v>
      </c>
      <c r="X252" t="s">
        <v>3232</v>
      </c>
      <c r="Y252" t="s">
        <v>8</v>
      </c>
      <c r="Z252" t="s">
        <v>86</v>
      </c>
      <c r="AA252" t="s">
        <v>1974</v>
      </c>
      <c r="AB252" s="28">
        <v>1</v>
      </c>
      <c r="AC252" t="s">
        <v>88</v>
      </c>
      <c r="AD252" s="40">
        <v>65960</v>
      </c>
      <c r="AE252" s="40">
        <v>65960</v>
      </c>
    </row>
    <row r="253" spans="1:31">
      <c r="A253" t="s">
        <v>150</v>
      </c>
      <c r="B253" t="s">
        <v>151</v>
      </c>
      <c r="C253" t="s">
        <v>152</v>
      </c>
      <c r="D253" t="s">
        <v>3233</v>
      </c>
      <c r="E253" t="s">
        <v>3234</v>
      </c>
      <c r="F253" t="s">
        <v>3235</v>
      </c>
      <c r="G253" t="s">
        <v>1464</v>
      </c>
      <c r="H253" t="s">
        <v>156</v>
      </c>
      <c r="I253" t="s">
        <v>3236</v>
      </c>
      <c r="J253" t="s">
        <v>3237</v>
      </c>
      <c r="K253" t="s">
        <v>78</v>
      </c>
      <c r="L253" t="s">
        <v>3238</v>
      </c>
      <c r="M253" s="27">
        <v>45937.333333333343</v>
      </c>
      <c r="N253" s="27">
        <v>45938.637499999997</v>
      </c>
      <c r="O253" t="s">
        <v>1466</v>
      </c>
      <c r="P253" t="s">
        <v>1467</v>
      </c>
      <c r="Q253" t="s">
        <v>1468</v>
      </c>
      <c r="R253" t="s">
        <v>1469</v>
      </c>
      <c r="S253" t="s">
        <v>1470</v>
      </c>
      <c r="T253" t="s">
        <v>1470</v>
      </c>
      <c r="U253" t="s">
        <v>82</v>
      </c>
      <c r="V253" t="s">
        <v>3239</v>
      </c>
      <c r="W253" t="s">
        <v>84</v>
      </c>
      <c r="X253" t="s">
        <v>3240</v>
      </c>
      <c r="Y253" t="s">
        <v>11</v>
      </c>
      <c r="Z253" t="s">
        <v>86</v>
      </c>
      <c r="AA253" t="s">
        <v>173</v>
      </c>
      <c r="AB253" s="28">
        <v>1</v>
      </c>
      <c r="AC253" t="s">
        <v>88</v>
      </c>
      <c r="AD253" s="40">
        <v>144968</v>
      </c>
      <c r="AE253" s="40">
        <v>144968</v>
      </c>
    </row>
    <row r="254" spans="1:31">
      <c r="A254" t="s">
        <v>191</v>
      </c>
      <c r="B254" t="s">
        <v>192</v>
      </c>
      <c r="C254" t="s">
        <v>193</v>
      </c>
      <c r="D254" t="s">
        <v>194</v>
      </c>
      <c r="E254" t="s">
        <v>3241</v>
      </c>
      <c r="F254" t="s">
        <v>3242</v>
      </c>
      <c r="G254" t="s">
        <v>1464</v>
      </c>
      <c r="H254" t="s">
        <v>197</v>
      </c>
      <c r="I254" t="s">
        <v>191</v>
      </c>
      <c r="J254" t="s">
        <v>3243</v>
      </c>
      <c r="K254" t="s">
        <v>78</v>
      </c>
      <c r="L254" t="s">
        <v>3244</v>
      </c>
      <c r="M254" s="27">
        <v>45937.333333333343</v>
      </c>
      <c r="N254" s="27">
        <v>45937.739583333343</v>
      </c>
      <c r="P254" t="s">
        <v>1514</v>
      </c>
      <c r="Q254" t="s">
        <v>1541</v>
      </c>
      <c r="R254" t="s">
        <v>1827</v>
      </c>
      <c r="S254" t="s">
        <v>80</v>
      </c>
      <c r="T254" t="s">
        <v>187</v>
      </c>
      <c r="V254" t="s">
        <v>3245</v>
      </c>
      <c r="W254" t="s">
        <v>1801</v>
      </c>
      <c r="Y254" t="s">
        <v>8</v>
      </c>
      <c r="Z254" t="s">
        <v>86</v>
      </c>
      <c r="AA254" t="s">
        <v>226</v>
      </c>
      <c r="AB254" s="28">
        <v>0</v>
      </c>
      <c r="AC254" t="s">
        <v>88</v>
      </c>
      <c r="AD254" s="40">
        <v>41241</v>
      </c>
      <c r="AE254" s="40">
        <v>41241</v>
      </c>
    </row>
    <row r="255" spans="1:31">
      <c r="A255" t="s">
        <v>277</v>
      </c>
      <c r="B255" t="s">
        <v>151</v>
      </c>
      <c r="C255" t="s">
        <v>152</v>
      </c>
      <c r="D255" t="s">
        <v>325</v>
      </c>
      <c r="E255" t="s">
        <v>3246</v>
      </c>
      <c r="F255" t="s">
        <v>3247</v>
      </c>
      <c r="G255" t="s">
        <v>1464</v>
      </c>
      <c r="H255" t="s">
        <v>328</v>
      </c>
      <c r="I255" t="s">
        <v>277</v>
      </c>
      <c r="J255" t="s">
        <v>3248</v>
      </c>
      <c r="K255" t="s">
        <v>78</v>
      </c>
      <c r="L255" t="s">
        <v>3249</v>
      </c>
      <c r="M255" s="27">
        <v>45937.333333333343</v>
      </c>
      <c r="N255" s="27">
        <v>45937.695138888892</v>
      </c>
      <c r="O255" t="s">
        <v>1466</v>
      </c>
      <c r="P255" t="s">
        <v>1467</v>
      </c>
      <c r="Q255" t="s">
        <v>3250</v>
      </c>
      <c r="R255" t="s">
        <v>3251</v>
      </c>
      <c r="S255" t="s">
        <v>80</v>
      </c>
      <c r="T255" t="s">
        <v>187</v>
      </c>
      <c r="U255" t="s">
        <v>82</v>
      </c>
      <c r="V255" t="s">
        <v>3252</v>
      </c>
      <c r="W255" t="s">
        <v>84</v>
      </c>
      <c r="X255" t="s">
        <v>3253</v>
      </c>
      <c r="Y255" t="s">
        <v>8</v>
      </c>
      <c r="Z255" t="s">
        <v>86</v>
      </c>
      <c r="AA255" t="s">
        <v>736</v>
      </c>
      <c r="AB255" s="28">
        <v>1</v>
      </c>
      <c r="AC255" t="s">
        <v>88</v>
      </c>
      <c r="AD255" s="40">
        <v>65960</v>
      </c>
      <c r="AE255" s="40">
        <v>65960</v>
      </c>
    </row>
    <row r="256" spans="1:31">
      <c r="A256" t="s">
        <v>191</v>
      </c>
      <c r="B256" t="s">
        <v>192</v>
      </c>
      <c r="C256" t="s">
        <v>193</v>
      </c>
      <c r="D256" t="s">
        <v>194</v>
      </c>
      <c r="E256" t="s">
        <v>3254</v>
      </c>
      <c r="F256" t="s">
        <v>3255</v>
      </c>
      <c r="G256" t="s">
        <v>1464</v>
      </c>
      <c r="H256" t="s">
        <v>197</v>
      </c>
      <c r="I256" t="s">
        <v>191</v>
      </c>
      <c r="J256" t="s">
        <v>3256</v>
      </c>
      <c r="K256" t="s">
        <v>78</v>
      </c>
      <c r="L256" t="s">
        <v>3257</v>
      </c>
      <c r="M256" s="27">
        <v>45937.333333333343</v>
      </c>
      <c r="N256" s="27">
        <v>45937.684027777781</v>
      </c>
      <c r="P256" t="s">
        <v>1467</v>
      </c>
      <c r="Q256" t="s">
        <v>1496</v>
      </c>
      <c r="R256" t="s">
        <v>1497</v>
      </c>
      <c r="S256" t="s">
        <v>80</v>
      </c>
      <c r="T256" t="s">
        <v>81</v>
      </c>
      <c r="V256" t="s">
        <v>3258</v>
      </c>
      <c r="W256" t="s">
        <v>1801</v>
      </c>
      <c r="Y256" t="s">
        <v>8</v>
      </c>
      <c r="Z256" t="s">
        <v>86</v>
      </c>
      <c r="AA256" t="s">
        <v>236</v>
      </c>
      <c r="AB256" s="28">
        <v>0</v>
      </c>
      <c r="AC256" t="s">
        <v>88</v>
      </c>
      <c r="AD256" s="40">
        <v>41241</v>
      </c>
      <c r="AE256" s="40">
        <v>41241</v>
      </c>
    </row>
    <row r="257" spans="1:31">
      <c r="A257" t="s">
        <v>459</v>
      </c>
      <c r="B257" t="s">
        <v>460</v>
      </c>
      <c r="C257" t="s">
        <v>461</v>
      </c>
      <c r="D257" t="s">
        <v>512</v>
      </c>
      <c r="E257" t="s">
        <v>3259</v>
      </c>
      <c r="F257" t="s">
        <v>3260</v>
      </c>
      <c r="G257" t="s">
        <v>1464</v>
      </c>
      <c r="H257" t="s">
        <v>460</v>
      </c>
      <c r="I257" t="s">
        <v>459</v>
      </c>
      <c r="J257" t="s">
        <v>3261</v>
      </c>
      <c r="K257" t="s">
        <v>78</v>
      </c>
      <c r="L257" t="s">
        <v>3262</v>
      </c>
      <c r="M257" s="27">
        <v>45937.333333333343</v>
      </c>
      <c r="N257" s="27">
        <v>45937.649305555547</v>
      </c>
      <c r="O257" t="s">
        <v>1466</v>
      </c>
      <c r="P257" t="s">
        <v>1467</v>
      </c>
      <c r="Q257" t="s">
        <v>1698</v>
      </c>
      <c r="R257" t="s">
        <v>1699</v>
      </c>
      <c r="S257" t="s">
        <v>80</v>
      </c>
      <c r="T257" t="s">
        <v>187</v>
      </c>
      <c r="U257" t="s">
        <v>82</v>
      </c>
      <c r="V257" t="s">
        <v>3263</v>
      </c>
      <c r="W257" t="s">
        <v>84</v>
      </c>
      <c r="X257" t="s">
        <v>3264</v>
      </c>
      <c r="Y257" t="s">
        <v>8</v>
      </c>
      <c r="Z257" t="s">
        <v>86</v>
      </c>
      <c r="AA257" t="s">
        <v>899</v>
      </c>
      <c r="AB257" s="28">
        <v>1</v>
      </c>
      <c r="AC257" t="s">
        <v>88</v>
      </c>
      <c r="AD257" s="40">
        <v>65960</v>
      </c>
      <c r="AE257" s="40">
        <v>65960</v>
      </c>
    </row>
    <row r="258" spans="1:31">
      <c r="A258" t="s">
        <v>191</v>
      </c>
      <c r="B258" t="s">
        <v>192</v>
      </c>
      <c r="C258" t="s">
        <v>193</v>
      </c>
      <c r="D258" t="s">
        <v>3265</v>
      </c>
      <c r="E258" t="s">
        <v>3266</v>
      </c>
      <c r="F258" t="s">
        <v>3267</v>
      </c>
      <c r="G258" t="s">
        <v>1464</v>
      </c>
      <c r="H258" t="s">
        <v>197</v>
      </c>
      <c r="I258" t="s">
        <v>3268</v>
      </c>
      <c r="J258" t="s">
        <v>3269</v>
      </c>
      <c r="K258" t="s">
        <v>78</v>
      </c>
      <c r="L258" t="s">
        <v>3270</v>
      </c>
      <c r="M258" s="27">
        <v>45937.346018518518</v>
      </c>
      <c r="N258" s="27">
        <v>45937.564583333333</v>
      </c>
      <c r="O258" t="s">
        <v>1466</v>
      </c>
      <c r="P258" t="s">
        <v>1467</v>
      </c>
      <c r="Q258" t="s">
        <v>1468</v>
      </c>
      <c r="R258" t="s">
        <v>1469</v>
      </c>
      <c r="S258" t="s">
        <v>80</v>
      </c>
      <c r="T258" t="s">
        <v>187</v>
      </c>
      <c r="U258" t="s">
        <v>82</v>
      </c>
      <c r="V258" t="s">
        <v>3271</v>
      </c>
      <c r="W258" t="s">
        <v>84</v>
      </c>
      <c r="X258" t="s">
        <v>3272</v>
      </c>
      <c r="Y258" t="s">
        <v>11</v>
      </c>
      <c r="Z258" t="s">
        <v>86</v>
      </c>
      <c r="AA258" t="s">
        <v>423</v>
      </c>
      <c r="AB258" s="28">
        <v>1</v>
      </c>
      <c r="AC258" t="s">
        <v>88</v>
      </c>
      <c r="AD258" s="40">
        <v>144968</v>
      </c>
      <c r="AE258" s="40">
        <v>144968</v>
      </c>
    </row>
    <row r="259" spans="1:31">
      <c r="A259" t="s">
        <v>191</v>
      </c>
      <c r="B259" t="s">
        <v>192</v>
      </c>
      <c r="C259" t="s">
        <v>193</v>
      </c>
      <c r="D259" t="s">
        <v>2056</v>
      </c>
      <c r="E259" t="s">
        <v>3273</v>
      </c>
      <c r="F259" t="s">
        <v>3274</v>
      </c>
      <c r="G259" t="s">
        <v>1464</v>
      </c>
      <c r="H259" t="s">
        <v>197</v>
      </c>
      <c r="I259" t="s">
        <v>2059</v>
      </c>
      <c r="J259" t="s">
        <v>3275</v>
      </c>
      <c r="K259" t="s">
        <v>78</v>
      </c>
      <c r="L259" t="s">
        <v>3276</v>
      </c>
      <c r="M259" s="27">
        <v>45937.358240740738</v>
      </c>
      <c r="N259" s="27">
        <v>45938.59097222222</v>
      </c>
      <c r="O259" t="s">
        <v>1466</v>
      </c>
      <c r="P259" t="s">
        <v>1514</v>
      </c>
      <c r="Q259" t="s">
        <v>3277</v>
      </c>
      <c r="R259" t="s">
        <v>3278</v>
      </c>
      <c r="S259" t="s">
        <v>80</v>
      </c>
      <c r="T259" t="s">
        <v>187</v>
      </c>
      <c r="U259" t="s">
        <v>82</v>
      </c>
      <c r="V259" t="s">
        <v>3279</v>
      </c>
      <c r="W259" t="s">
        <v>84</v>
      </c>
      <c r="X259" t="s">
        <v>3280</v>
      </c>
      <c r="Y259" t="s">
        <v>11</v>
      </c>
      <c r="Z259" t="s">
        <v>86</v>
      </c>
      <c r="AA259" t="s">
        <v>2093</v>
      </c>
      <c r="AB259" s="28">
        <v>1</v>
      </c>
      <c r="AC259" t="s">
        <v>88</v>
      </c>
      <c r="AD259" s="40">
        <v>144968</v>
      </c>
      <c r="AE259" s="40">
        <v>144968</v>
      </c>
    </row>
    <row r="260" spans="1:31">
      <c r="A260" t="s">
        <v>683</v>
      </c>
      <c r="B260" t="s">
        <v>113</v>
      </c>
      <c r="C260" t="s">
        <v>114</v>
      </c>
      <c r="D260" t="s">
        <v>1306</v>
      </c>
      <c r="E260" t="s">
        <v>3281</v>
      </c>
      <c r="F260" t="s">
        <v>3282</v>
      </c>
      <c r="G260" t="s">
        <v>1464</v>
      </c>
      <c r="H260" t="s">
        <v>281</v>
      </c>
      <c r="I260" t="s">
        <v>1309</v>
      </c>
      <c r="J260" t="s">
        <v>3283</v>
      </c>
      <c r="K260" t="s">
        <v>78</v>
      </c>
      <c r="L260" t="s">
        <v>3284</v>
      </c>
      <c r="M260" s="27">
        <v>45937.360451388893</v>
      </c>
      <c r="N260" s="27">
        <v>45939.748611111107</v>
      </c>
      <c r="O260" t="s">
        <v>1466</v>
      </c>
      <c r="P260" t="s">
        <v>1467</v>
      </c>
      <c r="Q260" t="s">
        <v>1496</v>
      </c>
      <c r="R260" t="s">
        <v>1497</v>
      </c>
      <c r="S260" t="s">
        <v>1470</v>
      </c>
      <c r="T260" t="s">
        <v>1470</v>
      </c>
      <c r="U260" t="s">
        <v>82</v>
      </c>
      <c r="V260" t="s">
        <v>3285</v>
      </c>
      <c r="W260" t="s">
        <v>84</v>
      </c>
      <c r="X260" t="s">
        <v>3286</v>
      </c>
      <c r="Y260" t="s">
        <v>15</v>
      </c>
      <c r="Z260" t="s">
        <v>86</v>
      </c>
      <c r="AA260" t="s">
        <v>1573</v>
      </c>
      <c r="AB260" s="28">
        <v>1</v>
      </c>
      <c r="AC260" t="s">
        <v>88</v>
      </c>
      <c r="AD260" s="40">
        <v>479589</v>
      </c>
      <c r="AE260" s="40">
        <v>479589</v>
      </c>
    </row>
    <row r="261" spans="1:31">
      <c r="A261" t="s">
        <v>459</v>
      </c>
      <c r="B261" t="s">
        <v>460</v>
      </c>
      <c r="C261" t="s">
        <v>461</v>
      </c>
      <c r="D261" t="s">
        <v>3287</v>
      </c>
      <c r="E261" t="s">
        <v>3288</v>
      </c>
      <c r="F261" t="s">
        <v>3289</v>
      </c>
      <c r="G261" t="s">
        <v>1464</v>
      </c>
      <c r="H261" t="s">
        <v>460</v>
      </c>
      <c r="I261" t="s">
        <v>3290</v>
      </c>
      <c r="J261" t="s">
        <v>3291</v>
      </c>
      <c r="K261" t="s">
        <v>78</v>
      </c>
      <c r="L261" t="s">
        <v>3292</v>
      </c>
      <c r="M261" s="27">
        <v>45937.362384259257</v>
      </c>
      <c r="N261" s="27">
        <v>45939.549305555563</v>
      </c>
      <c r="O261" t="s">
        <v>1466</v>
      </c>
      <c r="P261" t="s">
        <v>1467</v>
      </c>
      <c r="Q261" t="s">
        <v>1562</v>
      </c>
      <c r="R261" t="s">
        <v>1562</v>
      </c>
      <c r="S261" t="s">
        <v>1470</v>
      </c>
      <c r="T261" t="s">
        <v>1470</v>
      </c>
      <c r="U261" t="s">
        <v>82</v>
      </c>
      <c r="V261" t="s">
        <v>3293</v>
      </c>
      <c r="W261" t="s">
        <v>84</v>
      </c>
      <c r="X261" t="s">
        <v>3294</v>
      </c>
      <c r="Y261" t="s">
        <v>11</v>
      </c>
      <c r="Z261" t="s">
        <v>86</v>
      </c>
      <c r="AA261" t="s">
        <v>539</v>
      </c>
      <c r="AB261" s="28">
        <v>1</v>
      </c>
      <c r="AC261" t="s">
        <v>88</v>
      </c>
      <c r="AD261" s="40">
        <v>144968</v>
      </c>
      <c r="AE261" s="40">
        <v>144968</v>
      </c>
    </row>
    <row r="262" spans="1:31">
      <c r="A262" t="s">
        <v>191</v>
      </c>
      <c r="B262" t="s">
        <v>192</v>
      </c>
      <c r="C262" t="s">
        <v>193</v>
      </c>
      <c r="D262" t="s">
        <v>194</v>
      </c>
      <c r="E262" t="s">
        <v>3295</v>
      </c>
      <c r="F262" t="s">
        <v>3296</v>
      </c>
      <c r="G262" t="s">
        <v>1464</v>
      </c>
      <c r="H262" t="s">
        <v>197</v>
      </c>
      <c r="I262" t="s">
        <v>191</v>
      </c>
      <c r="J262" t="s">
        <v>3297</v>
      </c>
      <c r="K262" t="s">
        <v>78</v>
      </c>
      <c r="L262" t="s">
        <v>3298</v>
      </c>
      <c r="M262" s="27">
        <v>45937.374618055554</v>
      </c>
      <c r="N262" s="27">
        <v>45937.570833333331</v>
      </c>
      <c r="O262" t="s">
        <v>1466</v>
      </c>
      <c r="P262" t="s">
        <v>1514</v>
      </c>
      <c r="Q262" t="s">
        <v>1749</v>
      </c>
      <c r="R262" t="s">
        <v>3299</v>
      </c>
      <c r="S262" t="s">
        <v>80</v>
      </c>
      <c r="T262" t="s">
        <v>81</v>
      </c>
      <c r="U262" t="s">
        <v>82</v>
      </c>
      <c r="V262" t="s">
        <v>3300</v>
      </c>
      <c r="W262" t="s">
        <v>84</v>
      </c>
      <c r="X262" t="s">
        <v>3301</v>
      </c>
      <c r="Y262" t="s">
        <v>8</v>
      </c>
      <c r="Z262" t="s">
        <v>86</v>
      </c>
      <c r="AA262" t="s">
        <v>226</v>
      </c>
      <c r="AB262" s="28">
        <v>1</v>
      </c>
      <c r="AC262" t="s">
        <v>88</v>
      </c>
      <c r="AD262" s="40">
        <v>65960</v>
      </c>
      <c r="AE262" s="40">
        <v>65960</v>
      </c>
    </row>
    <row r="263" spans="1:31">
      <c r="A263" t="s">
        <v>112</v>
      </c>
      <c r="B263" t="s">
        <v>113</v>
      </c>
      <c r="C263" t="s">
        <v>114</v>
      </c>
      <c r="D263" t="s">
        <v>3302</v>
      </c>
      <c r="E263" t="s">
        <v>3303</v>
      </c>
      <c r="F263" t="s">
        <v>3304</v>
      </c>
      <c r="G263" t="s">
        <v>1464</v>
      </c>
      <c r="H263" t="s">
        <v>116</v>
      </c>
      <c r="I263" t="s">
        <v>3305</v>
      </c>
      <c r="J263" t="s">
        <v>3306</v>
      </c>
      <c r="K263" t="s">
        <v>78</v>
      </c>
      <c r="L263" t="s">
        <v>3307</v>
      </c>
      <c r="M263" s="27">
        <v>45937.382199074083</v>
      </c>
      <c r="N263" s="27">
        <v>45937.590277777781</v>
      </c>
      <c r="O263" t="s">
        <v>1466</v>
      </c>
      <c r="P263" t="s">
        <v>1467</v>
      </c>
      <c r="Q263" t="s">
        <v>1621</v>
      </c>
      <c r="R263" t="s">
        <v>1469</v>
      </c>
      <c r="S263" t="s">
        <v>80</v>
      </c>
      <c r="T263" t="s">
        <v>187</v>
      </c>
      <c r="U263" t="s">
        <v>82</v>
      </c>
      <c r="V263" t="s">
        <v>3308</v>
      </c>
      <c r="W263" t="s">
        <v>84</v>
      </c>
      <c r="X263" t="s">
        <v>3309</v>
      </c>
      <c r="Y263" t="s">
        <v>11</v>
      </c>
      <c r="Z263" t="s">
        <v>86</v>
      </c>
      <c r="AA263" t="s">
        <v>117</v>
      </c>
      <c r="AB263" s="28">
        <v>1</v>
      </c>
      <c r="AC263" t="s">
        <v>88</v>
      </c>
      <c r="AD263" s="40">
        <v>144968</v>
      </c>
      <c r="AE263" s="40">
        <v>144968</v>
      </c>
    </row>
    <row r="264" spans="1:31">
      <c r="A264" t="s">
        <v>965</v>
      </c>
      <c r="B264" t="s">
        <v>119</v>
      </c>
      <c r="C264" t="s">
        <v>120</v>
      </c>
      <c r="D264" t="s">
        <v>966</v>
      </c>
      <c r="E264" t="s">
        <v>3310</v>
      </c>
      <c r="F264" t="s">
        <v>3311</v>
      </c>
      <c r="G264" t="s">
        <v>1464</v>
      </c>
      <c r="H264" t="s">
        <v>969</v>
      </c>
      <c r="I264" t="s">
        <v>965</v>
      </c>
      <c r="J264" t="s">
        <v>3312</v>
      </c>
      <c r="K264" t="s">
        <v>78</v>
      </c>
      <c r="L264" t="s">
        <v>3313</v>
      </c>
      <c r="M264" s="27">
        <v>45937.375868055547</v>
      </c>
      <c r="N264" s="27">
        <v>45937.659722222219</v>
      </c>
      <c r="O264" t="s">
        <v>1466</v>
      </c>
      <c r="P264" t="s">
        <v>1467</v>
      </c>
      <c r="Q264" t="s">
        <v>1496</v>
      </c>
      <c r="R264" t="s">
        <v>2037</v>
      </c>
      <c r="S264" t="s">
        <v>1479</v>
      </c>
      <c r="T264" t="s">
        <v>1479</v>
      </c>
      <c r="U264" t="s">
        <v>82</v>
      </c>
      <c r="V264" t="s">
        <v>3314</v>
      </c>
      <c r="W264" t="s">
        <v>84</v>
      </c>
      <c r="X264" t="s">
        <v>3315</v>
      </c>
      <c r="Y264" t="s">
        <v>8</v>
      </c>
      <c r="Z264" t="s">
        <v>86</v>
      </c>
      <c r="AA264" t="s">
        <v>1394</v>
      </c>
      <c r="AB264" s="28">
        <v>1</v>
      </c>
      <c r="AC264" t="s">
        <v>88</v>
      </c>
      <c r="AD264" s="40">
        <v>65960</v>
      </c>
      <c r="AE264" s="40">
        <v>65960</v>
      </c>
    </row>
    <row r="265" spans="1:31">
      <c r="A265" t="s">
        <v>343</v>
      </c>
      <c r="B265" t="s">
        <v>68</v>
      </c>
      <c r="C265" t="s">
        <v>69</v>
      </c>
      <c r="D265" t="s">
        <v>344</v>
      </c>
      <c r="E265" t="s">
        <v>3316</v>
      </c>
      <c r="F265" t="s">
        <v>3317</v>
      </c>
      <c r="G265" t="s">
        <v>1464</v>
      </c>
      <c r="H265" t="s">
        <v>347</v>
      </c>
      <c r="I265" t="s">
        <v>343</v>
      </c>
      <c r="J265" t="s">
        <v>3318</v>
      </c>
      <c r="K265" t="s">
        <v>78</v>
      </c>
      <c r="L265" t="s">
        <v>3319</v>
      </c>
      <c r="M265" s="27">
        <v>45937.387048611112</v>
      </c>
      <c r="N265" s="27">
        <v>45937.53125</v>
      </c>
      <c r="O265" t="s">
        <v>1466</v>
      </c>
      <c r="P265" t="s">
        <v>1467</v>
      </c>
      <c r="Q265" t="s">
        <v>1552</v>
      </c>
      <c r="R265" t="s">
        <v>1469</v>
      </c>
      <c r="S265" t="s">
        <v>1470</v>
      </c>
      <c r="T265" t="s">
        <v>1470</v>
      </c>
      <c r="U265" t="s">
        <v>82</v>
      </c>
      <c r="V265" t="s">
        <v>3320</v>
      </c>
      <c r="W265" t="s">
        <v>84</v>
      </c>
      <c r="X265" t="s">
        <v>3321</v>
      </c>
      <c r="Y265" t="s">
        <v>8</v>
      </c>
      <c r="Z265" t="s">
        <v>86</v>
      </c>
      <c r="AA265" t="s">
        <v>761</v>
      </c>
      <c r="AB265" s="28">
        <v>1</v>
      </c>
      <c r="AC265" t="s">
        <v>88</v>
      </c>
      <c r="AD265" s="40">
        <v>65960</v>
      </c>
      <c r="AE265" s="40">
        <v>65960</v>
      </c>
    </row>
    <row r="266" spans="1:31">
      <c r="A266" t="s">
        <v>217</v>
      </c>
      <c r="B266" t="s">
        <v>192</v>
      </c>
      <c r="C266" t="s">
        <v>193</v>
      </c>
      <c r="D266" t="s">
        <v>396</v>
      </c>
      <c r="E266" t="s">
        <v>3322</v>
      </c>
      <c r="F266" t="s">
        <v>3323</v>
      </c>
      <c r="G266" t="s">
        <v>1464</v>
      </c>
      <c r="H266" t="s">
        <v>197</v>
      </c>
      <c r="I266" t="s">
        <v>217</v>
      </c>
      <c r="J266" t="s">
        <v>3324</v>
      </c>
      <c r="K266" t="s">
        <v>78</v>
      </c>
      <c r="L266" t="s">
        <v>3325</v>
      </c>
      <c r="M266" s="27">
        <v>45937.420277777783</v>
      </c>
      <c r="N266" s="27">
        <v>45937.652083333327</v>
      </c>
      <c r="O266" t="s">
        <v>1466</v>
      </c>
      <c r="P266" t="s">
        <v>1467</v>
      </c>
      <c r="Q266" t="s">
        <v>1580</v>
      </c>
      <c r="R266" t="s">
        <v>3326</v>
      </c>
      <c r="S266" t="s">
        <v>1479</v>
      </c>
      <c r="T266" t="s">
        <v>1479</v>
      </c>
      <c r="U266" t="s">
        <v>82</v>
      </c>
      <c r="V266" t="s">
        <v>3327</v>
      </c>
      <c r="W266" t="s">
        <v>84</v>
      </c>
      <c r="X266" t="s">
        <v>3328</v>
      </c>
      <c r="Y266" t="s">
        <v>8</v>
      </c>
      <c r="Z266" t="s">
        <v>86</v>
      </c>
      <c r="AA266" t="s">
        <v>403</v>
      </c>
      <c r="AB266" s="28">
        <v>1</v>
      </c>
      <c r="AC266" t="s">
        <v>88</v>
      </c>
      <c r="AD266" s="40">
        <v>65960</v>
      </c>
      <c r="AE266" s="40">
        <v>65960</v>
      </c>
    </row>
    <row r="267" spans="1:31">
      <c r="A267" t="s">
        <v>191</v>
      </c>
      <c r="B267" t="s">
        <v>192</v>
      </c>
      <c r="C267" t="s">
        <v>193</v>
      </c>
      <c r="D267" t="s">
        <v>208</v>
      </c>
      <c r="E267" t="s">
        <v>3329</v>
      </c>
      <c r="F267" t="s">
        <v>3330</v>
      </c>
      <c r="G267" t="s">
        <v>1464</v>
      </c>
      <c r="H267" t="s">
        <v>197</v>
      </c>
      <c r="I267" t="s">
        <v>211</v>
      </c>
      <c r="J267" t="s">
        <v>3331</v>
      </c>
      <c r="K267" t="s">
        <v>78</v>
      </c>
      <c r="L267" t="s">
        <v>3332</v>
      </c>
      <c r="M267" s="27">
        <v>45937.437638888892</v>
      </c>
      <c r="N267" s="27">
        <v>45937.657638888893</v>
      </c>
      <c r="O267" t="s">
        <v>1466</v>
      </c>
      <c r="P267" t="s">
        <v>1467</v>
      </c>
      <c r="Q267" t="s">
        <v>1749</v>
      </c>
      <c r="R267" t="s">
        <v>1621</v>
      </c>
      <c r="S267" t="s">
        <v>783</v>
      </c>
      <c r="T267" t="s">
        <v>784</v>
      </c>
      <c r="U267" t="s">
        <v>82</v>
      </c>
      <c r="V267" t="s">
        <v>3333</v>
      </c>
      <c r="W267" t="s">
        <v>84</v>
      </c>
      <c r="X267" t="s">
        <v>3334</v>
      </c>
      <c r="Y267" t="s">
        <v>8</v>
      </c>
      <c r="Z267" t="s">
        <v>86</v>
      </c>
      <c r="AA267" t="s">
        <v>226</v>
      </c>
      <c r="AB267" s="28">
        <v>1</v>
      </c>
      <c r="AC267" t="s">
        <v>88</v>
      </c>
      <c r="AD267" s="40">
        <v>65960</v>
      </c>
      <c r="AE267" s="40">
        <v>65960</v>
      </c>
    </row>
    <row r="268" spans="1:31">
      <c r="A268" t="s">
        <v>459</v>
      </c>
      <c r="B268" t="s">
        <v>460</v>
      </c>
      <c r="C268" t="s">
        <v>461</v>
      </c>
      <c r="D268" t="s">
        <v>2599</v>
      </c>
      <c r="E268" t="s">
        <v>3335</v>
      </c>
      <c r="F268" t="s">
        <v>3336</v>
      </c>
      <c r="G268" t="s">
        <v>1464</v>
      </c>
      <c r="H268" t="s">
        <v>460</v>
      </c>
      <c r="I268" t="s">
        <v>2602</v>
      </c>
      <c r="J268" t="s">
        <v>3337</v>
      </c>
      <c r="K268" t="s">
        <v>78</v>
      </c>
      <c r="L268" t="s">
        <v>3338</v>
      </c>
      <c r="M268" s="27">
        <v>45937.43378472222</v>
      </c>
      <c r="N268" s="27">
        <v>45938.597916666673</v>
      </c>
      <c r="O268" t="s">
        <v>1466</v>
      </c>
      <c r="P268" t="s">
        <v>1514</v>
      </c>
      <c r="Q268" t="s">
        <v>1580</v>
      </c>
      <c r="R268" t="s">
        <v>1590</v>
      </c>
      <c r="S268" t="s">
        <v>1470</v>
      </c>
      <c r="T268" t="s">
        <v>1470</v>
      </c>
      <c r="U268" t="s">
        <v>1664</v>
      </c>
      <c r="V268" t="s">
        <v>3339</v>
      </c>
      <c r="W268" t="s">
        <v>84</v>
      </c>
      <c r="X268" t="s">
        <v>3340</v>
      </c>
      <c r="Y268" t="s">
        <v>11</v>
      </c>
      <c r="Z268" t="s">
        <v>86</v>
      </c>
      <c r="AA268" t="s">
        <v>787</v>
      </c>
      <c r="AB268" s="28">
        <v>1</v>
      </c>
      <c r="AC268" t="s">
        <v>88</v>
      </c>
      <c r="AD268" s="40">
        <v>144968</v>
      </c>
      <c r="AE268" s="40">
        <v>144968</v>
      </c>
    </row>
    <row r="269" spans="1:31">
      <c r="A269" t="s">
        <v>683</v>
      </c>
      <c r="B269" t="s">
        <v>113</v>
      </c>
      <c r="C269" t="s">
        <v>114</v>
      </c>
      <c r="D269" t="s">
        <v>3341</v>
      </c>
      <c r="E269" t="s">
        <v>3342</v>
      </c>
      <c r="F269" t="s">
        <v>3343</v>
      </c>
      <c r="G269" t="s">
        <v>1464</v>
      </c>
      <c r="H269" t="s">
        <v>281</v>
      </c>
      <c r="I269" t="s">
        <v>3344</v>
      </c>
      <c r="J269" t="s">
        <v>3345</v>
      </c>
      <c r="K269" t="s">
        <v>78</v>
      </c>
      <c r="L269" t="s">
        <v>3346</v>
      </c>
      <c r="M269" s="27">
        <v>45937.437905092593</v>
      </c>
      <c r="N269" s="27">
        <v>45937.551388888889</v>
      </c>
      <c r="O269" t="s">
        <v>1466</v>
      </c>
      <c r="P269" t="s">
        <v>1467</v>
      </c>
      <c r="Q269" t="s">
        <v>1496</v>
      </c>
      <c r="R269" t="s">
        <v>1507</v>
      </c>
      <c r="S269" t="s">
        <v>1470</v>
      </c>
      <c r="T269" t="s">
        <v>1470</v>
      </c>
      <c r="U269" t="s">
        <v>82</v>
      </c>
      <c r="V269" t="s">
        <v>3347</v>
      </c>
      <c r="W269" t="s">
        <v>84</v>
      </c>
      <c r="X269" t="s">
        <v>3348</v>
      </c>
      <c r="Y269" t="s">
        <v>13</v>
      </c>
      <c r="Z269" t="s">
        <v>86</v>
      </c>
      <c r="AA269" t="s">
        <v>1573</v>
      </c>
      <c r="AB269" s="28">
        <v>1</v>
      </c>
      <c r="AC269" t="s">
        <v>88</v>
      </c>
      <c r="AD269" s="40">
        <v>275729</v>
      </c>
      <c r="AE269" s="40">
        <v>275729</v>
      </c>
    </row>
    <row r="270" spans="1:31">
      <c r="A270" t="s">
        <v>191</v>
      </c>
      <c r="B270" t="s">
        <v>192</v>
      </c>
      <c r="C270" t="s">
        <v>193</v>
      </c>
      <c r="D270" t="s">
        <v>3349</v>
      </c>
      <c r="E270" t="s">
        <v>3350</v>
      </c>
      <c r="F270" t="s">
        <v>3351</v>
      </c>
      <c r="G270" t="s">
        <v>1464</v>
      </c>
      <c r="H270" t="s">
        <v>197</v>
      </c>
      <c r="I270" t="s">
        <v>3352</v>
      </c>
      <c r="J270" t="s">
        <v>3353</v>
      </c>
      <c r="K270" t="s">
        <v>78</v>
      </c>
      <c r="L270" t="s">
        <v>3354</v>
      </c>
      <c r="M270" s="27">
        <v>45937.438831018517</v>
      </c>
      <c r="N270" s="27">
        <v>45939.521527777782</v>
      </c>
      <c r="O270" t="s">
        <v>1466</v>
      </c>
      <c r="P270" t="s">
        <v>1467</v>
      </c>
      <c r="Q270" t="s">
        <v>1496</v>
      </c>
      <c r="R270" t="s">
        <v>1469</v>
      </c>
      <c r="S270" t="s">
        <v>1470</v>
      </c>
      <c r="T270" t="s">
        <v>1470</v>
      </c>
      <c r="U270" t="s">
        <v>82</v>
      </c>
      <c r="V270" t="s">
        <v>3355</v>
      </c>
      <c r="W270" t="s">
        <v>84</v>
      </c>
      <c r="X270" t="s">
        <v>3356</v>
      </c>
      <c r="Y270" t="s">
        <v>11</v>
      </c>
      <c r="Z270" t="s">
        <v>86</v>
      </c>
      <c r="AA270" t="s">
        <v>1455</v>
      </c>
      <c r="AB270" s="28">
        <v>1</v>
      </c>
      <c r="AC270" t="s">
        <v>88</v>
      </c>
      <c r="AD270" s="40">
        <v>144968</v>
      </c>
      <c r="AE270" s="40">
        <v>144968</v>
      </c>
    </row>
    <row r="271" spans="1:31">
      <c r="A271" t="s">
        <v>191</v>
      </c>
      <c r="B271" t="s">
        <v>192</v>
      </c>
      <c r="C271" t="s">
        <v>193</v>
      </c>
      <c r="D271" t="s">
        <v>1668</v>
      </c>
      <c r="E271" t="s">
        <v>3357</v>
      </c>
      <c r="F271" t="s">
        <v>1670</v>
      </c>
      <c r="G271" t="s">
        <v>1464</v>
      </c>
      <c r="H271" t="s">
        <v>197</v>
      </c>
      <c r="I271" t="s">
        <v>1671</v>
      </c>
      <c r="J271" t="s">
        <v>1672</v>
      </c>
      <c r="K271" t="s">
        <v>78</v>
      </c>
      <c r="L271" t="s">
        <v>3358</v>
      </c>
      <c r="M271" s="27">
        <v>45937.457488425927</v>
      </c>
      <c r="N271" s="27">
        <v>45937.67291666667</v>
      </c>
      <c r="O271" t="s">
        <v>1466</v>
      </c>
      <c r="P271" t="s">
        <v>1467</v>
      </c>
      <c r="Q271" t="s">
        <v>1749</v>
      </c>
      <c r="R271" t="s">
        <v>1469</v>
      </c>
      <c r="S271" t="s">
        <v>1470</v>
      </c>
      <c r="T271" t="s">
        <v>1470</v>
      </c>
      <c r="U271" t="s">
        <v>82</v>
      </c>
      <c r="V271" t="s">
        <v>3359</v>
      </c>
      <c r="W271" t="s">
        <v>84</v>
      </c>
      <c r="X271" t="s">
        <v>1675</v>
      </c>
      <c r="Y271" t="s">
        <v>13</v>
      </c>
      <c r="Z271" t="s">
        <v>86</v>
      </c>
      <c r="AA271" t="s">
        <v>202</v>
      </c>
      <c r="AB271" s="28">
        <v>1</v>
      </c>
      <c r="AC271" t="s">
        <v>88</v>
      </c>
      <c r="AD271" s="40">
        <v>275729</v>
      </c>
      <c r="AE271" s="40">
        <v>275729</v>
      </c>
    </row>
    <row r="272" spans="1:31">
      <c r="A272" t="s">
        <v>288</v>
      </c>
      <c r="B272" t="s">
        <v>113</v>
      </c>
      <c r="C272" t="s">
        <v>114</v>
      </c>
      <c r="D272" t="s">
        <v>289</v>
      </c>
      <c r="E272" t="s">
        <v>3360</v>
      </c>
      <c r="F272" t="s">
        <v>3361</v>
      </c>
      <c r="G272" t="s">
        <v>1464</v>
      </c>
      <c r="H272" t="s">
        <v>292</v>
      </c>
      <c r="I272" t="s">
        <v>288</v>
      </c>
      <c r="J272" t="s">
        <v>3362</v>
      </c>
      <c r="K272" t="s">
        <v>78</v>
      </c>
      <c r="L272" t="s">
        <v>3363</v>
      </c>
      <c r="M272" s="27">
        <v>45937.46671296296</v>
      </c>
      <c r="N272" s="27">
        <v>45937.736111111109</v>
      </c>
      <c r="O272" t="s">
        <v>1466</v>
      </c>
      <c r="P272" t="s">
        <v>1467</v>
      </c>
      <c r="Q272" t="s">
        <v>1496</v>
      </c>
      <c r="R272" t="s">
        <v>1497</v>
      </c>
      <c r="S272" t="s">
        <v>783</v>
      </c>
      <c r="T272" t="s">
        <v>2152</v>
      </c>
      <c r="U272" t="s">
        <v>82</v>
      </c>
      <c r="V272" t="s">
        <v>3364</v>
      </c>
      <c r="W272" t="s">
        <v>84</v>
      </c>
      <c r="X272" t="s">
        <v>3365</v>
      </c>
      <c r="Y272" t="s">
        <v>8</v>
      </c>
      <c r="Z272" t="s">
        <v>86</v>
      </c>
      <c r="AA272" t="s">
        <v>297</v>
      </c>
      <c r="AB272" s="28">
        <v>1</v>
      </c>
      <c r="AC272" t="s">
        <v>88</v>
      </c>
      <c r="AD272" s="40">
        <v>65960</v>
      </c>
      <c r="AE272" s="40">
        <v>65960</v>
      </c>
    </row>
    <row r="273" spans="1:31">
      <c r="A273" t="s">
        <v>277</v>
      </c>
      <c r="B273" t="s">
        <v>151</v>
      </c>
      <c r="C273" t="s">
        <v>152</v>
      </c>
      <c r="D273" t="s">
        <v>325</v>
      </c>
      <c r="E273" t="s">
        <v>3369</v>
      </c>
      <c r="F273" t="s">
        <v>3370</v>
      </c>
      <c r="G273" t="s">
        <v>1464</v>
      </c>
      <c r="H273" t="s">
        <v>328</v>
      </c>
      <c r="I273" t="s">
        <v>277</v>
      </c>
      <c r="J273" t="s">
        <v>3371</v>
      </c>
      <c r="K273" t="s">
        <v>78</v>
      </c>
      <c r="L273" t="s">
        <v>3372</v>
      </c>
      <c r="M273" s="27">
        <v>45937.478252314817</v>
      </c>
      <c r="N273" s="27">
        <v>45938.418055555558</v>
      </c>
      <c r="O273" t="s">
        <v>1466</v>
      </c>
      <c r="P273" t="s">
        <v>1467</v>
      </c>
      <c r="Q273" t="s">
        <v>1595</v>
      </c>
      <c r="R273" t="s">
        <v>3373</v>
      </c>
      <c r="S273" t="s">
        <v>80</v>
      </c>
      <c r="T273" t="s">
        <v>187</v>
      </c>
      <c r="U273" t="s">
        <v>82</v>
      </c>
      <c r="V273" t="s">
        <v>3374</v>
      </c>
      <c r="W273" t="s">
        <v>84</v>
      </c>
      <c r="X273" t="s">
        <v>3375</v>
      </c>
      <c r="Y273" t="s">
        <v>8</v>
      </c>
      <c r="Z273" t="s">
        <v>86</v>
      </c>
      <c r="AA273" t="s">
        <v>736</v>
      </c>
      <c r="AB273" s="28">
        <v>1</v>
      </c>
      <c r="AC273" t="s">
        <v>88</v>
      </c>
      <c r="AD273" s="40">
        <v>65960</v>
      </c>
      <c r="AE273" s="40">
        <v>65960</v>
      </c>
    </row>
    <row r="274" spans="1:31">
      <c r="A274" t="s">
        <v>191</v>
      </c>
      <c r="B274" t="s">
        <v>192</v>
      </c>
      <c r="C274" t="s">
        <v>193</v>
      </c>
      <c r="D274" t="s">
        <v>3376</v>
      </c>
      <c r="E274" t="s">
        <v>3377</v>
      </c>
      <c r="F274" t="s">
        <v>3378</v>
      </c>
      <c r="G274" t="s">
        <v>1464</v>
      </c>
      <c r="H274" t="s">
        <v>197</v>
      </c>
      <c r="I274" t="s">
        <v>3379</v>
      </c>
      <c r="J274" t="s">
        <v>3380</v>
      </c>
      <c r="K274" t="s">
        <v>78</v>
      </c>
      <c r="L274" t="s">
        <v>3381</v>
      </c>
      <c r="M274" s="27">
        <v>45937.488749999997</v>
      </c>
      <c r="N274" s="27">
        <v>45938.45208333333</v>
      </c>
      <c r="O274" t="s">
        <v>1466</v>
      </c>
      <c r="P274" t="s">
        <v>1467</v>
      </c>
      <c r="Q274" t="s">
        <v>2232</v>
      </c>
      <c r="R274" t="s">
        <v>1523</v>
      </c>
      <c r="S274" t="s">
        <v>1470</v>
      </c>
      <c r="T274" t="s">
        <v>1470</v>
      </c>
      <c r="U274" t="s">
        <v>82</v>
      </c>
      <c r="V274" t="s">
        <v>3382</v>
      </c>
      <c r="W274" t="s">
        <v>84</v>
      </c>
      <c r="X274" t="s">
        <v>3383</v>
      </c>
      <c r="Y274" t="s">
        <v>11</v>
      </c>
      <c r="Z274" t="s">
        <v>86</v>
      </c>
      <c r="AA274" t="s">
        <v>216</v>
      </c>
      <c r="AB274" s="28">
        <v>1</v>
      </c>
      <c r="AC274" t="s">
        <v>88</v>
      </c>
      <c r="AD274" s="40">
        <v>144968</v>
      </c>
      <c r="AE274" s="40">
        <v>144968</v>
      </c>
    </row>
    <row r="275" spans="1:31">
      <c r="A275" t="s">
        <v>459</v>
      </c>
      <c r="B275" t="s">
        <v>460</v>
      </c>
      <c r="C275" t="s">
        <v>461</v>
      </c>
      <c r="D275" t="s">
        <v>3384</v>
      </c>
      <c r="E275" t="s">
        <v>3385</v>
      </c>
      <c r="F275" t="s">
        <v>3386</v>
      </c>
      <c r="G275" t="s">
        <v>1464</v>
      </c>
      <c r="H275" t="s">
        <v>460</v>
      </c>
      <c r="I275" t="s">
        <v>3387</v>
      </c>
      <c r="J275" t="s">
        <v>3388</v>
      </c>
      <c r="K275" t="s">
        <v>78</v>
      </c>
      <c r="L275" t="s">
        <v>3389</v>
      </c>
      <c r="M275" s="27">
        <v>45937.525300925918</v>
      </c>
      <c r="N275" s="27">
        <v>45938.601388888892</v>
      </c>
      <c r="O275" t="s">
        <v>1466</v>
      </c>
      <c r="P275" t="s">
        <v>1467</v>
      </c>
      <c r="Q275" t="s">
        <v>1496</v>
      </c>
      <c r="R275" t="s">
        <v>1497</v>
      </c>
      <c r="S275" t="s">
        <v>1470</v>
      </c>
      <c r="T275" t="s">
        <v>1470</v>
      </c>
      <c r="U275" t="s">
        <v>82</v>
      </c>
      <c r="V275" t="s">
        <v>3390</v>
      </c>
      <c r="W275" t="s">
        <v>84</v>
      </c>
      <c r="X275" t="s">
        <v>3391</v>
      </c>
      <c r="Y275" t="s">
        <v>8</v>
      </c>
      <c r="Z275" t="s">
        <v>86</v>
      </c>
      <c r="AA275" t="s">
        <v>964</v>
      </c>
      <c r="AB275" s="28">
        <v>1</v>
      </c>
      <c r="AC275" t="s">
        <v>88</v>
      </c>
      <c r="AD275" s="40">
        <v>65960</v>
      </c>
      <c r="AE275" s="40">
        <v>65960</v>
      </c>
    </row>
    <row r="276" spans="1:31">
      <c r="A276" t="s">
        <v>277</v>
      </c>
      <c r="B276" t="s">
        <v>151</v>
      </c>
      <c r="C276" t="s">
        <v>152</v>
      </c>
      <c r="D276" t="s">
        <v>325</v>
      </c>
      <c r="E276" t="s">
        <v>3392</v>
      </c>
      <c r="F276" t="s">
        <v>3393</v>
      </c>
      <c r="G276" t="s">
        <v>1464</v>
      </c>
      <c r="H276" t="s">
        <v>328</v>
      </c>
      <c r="I276" t="s">
        <v>277</v>
      </c>
      <c r="J276" t="s">
        <v>3394</v>
      </c>
      <c r="K276" t="s">
        <v>78</v>
      </c>
      <c r="L276" t="s">
        <v>3395</v>
      </c>
      <c r="M276" s="27">
        <v>45937.551296296297</v>
      </c>
      <c r="N276" s="27">
        <v>45938.509722222218</v>
      </c>
      <c r="O276" t="s">
        <v>1466</v>
      </c>
      <c r="P276" t="s">
        <v>1467</v>
      </c>
      <c r="Q276" t="s">
        <v>1580</v>
      </c>
      <c r="R276" t="s">
        <v>1581</v>
      </c>
      <c r="S276" t="s">
        <v>783</v>
      </c>
      <c r="T276" t="s">
        <v>1791</v>
      </c>
      <c r="U276" t="s">
        <v>82</v>
      </c>
      <c r="V276" t="s">
        <v>3396</v>
      </c>
      <c r="W276" t="s">
        <v>84</v>
      </c>
      <c r="X276" t="s">
        <v>3397</v>
      </c>
      <c r="Y276" t="s">
        <v>8</v>
      </c>
      <c r="Z276" t="s">
        <v>86</v>
      </c>
      <c r="AA276" t="s">
        <v>2450</v>
      </c>
      <c r="AB276" s="28">
        <v>1</v>
      </c>
      <c r="AC276" t="s">
        <v>88</v>
      </c>
      <c r="AD276" s="40">
        <v>65960</v>
      </c>
      <c r="AE276" s="40">
        <v>65960</v>
      </c>
    </row>
    <row r="277" spans="1:31">
      <c r="A277" t="s">
        <v>217</v>
      </c>
      <c r="B277" t="s">
        <v>192</v>
      </c>
      <c r="C277" t="s">
        <v>193</v>
      </c>
      <c r="D277" t="s">
        <v>900</v>
      </c>
      <c r="E277" t="s">
        <v>3398</v>
      </c>
      <c r="F277" t="s">
        <v>3399</v>
      </c>
      <c r="G277" t="s">
        <v>1464</v>
      </c>
      <c r="H277" t="s">
        <v>903</v>
      </c>
      <c r="I277" t="s">
        <v>904</v>
      </c>
      <c r="J277" t="s">
        <v>3400</v>
      </c>
      <c r="K277" t="s">
        <v>78</v>
      </c>
      <c r="L277" t="s">
        <v>3401</v>
      </c>
      <c r="M277" s="27">
        <v>45937.562569444453</v>
      </c>
      <c r="N277" s="27">
        <v>45939.756944444453</v>
      </c>
      <c r="O277" t="s">
        <v>1466</v>
      </c>
      <c r="P277" t="s">
        <v>1467</v>
      </c>
      <c r="Q277" t="s">
        <v>1580</v>
      </c>
      <c r="R277" t="s">
        <v>1581</v>
      </c>
      <c r="S277" t="s">
        <v>80</v>
      </c>
      <c r="T277" t="s">
        <v>81</v>
      </c>
      <c r="U277" t="s">
        <v>82</v>
      </c>
      <c r="V277" t="s">
        <v>3402</v>
      </c>
      <c r="W277" t="s">
        <v>84</v>
      </c>
      <c r="X277" t="s">
        <v>3403</v>
      </c>
      <c r="Y277" t="s">
        <v>139</v>
      </c>
      <c r="Z277" t="s">
        <v>909</v>
      </c>
      <c r="AA277" t="s">
        <v>403</v>
      </c>
      <c r="AB277" s="28">
        <v>1</v>
      </c>
      <c r="AC277" t="s">
        <v>88</v>
      </c>
      <c r="AD277" s="40">
        <v>479589</v>
      </c>
      <c r="AE277" s="40">
        <v>479589</v>
      </c>
    </row>
    <row r="278" spans="1:31">
      <c r="A278" t="s">
        <v>277</v>
      </c>
      <c r="B278" t="s">
        <v>151</v>
      </c>
      <c r="C278" t="s">
        <v>152</v>
      </c>
      <c r="D278" t="s">
        <v>334</v>
      </c>
      <c r="E278" t="s">
        <v>3404</v>
      </c>
      <c r="F278" t="s">
        <v>3405</v>
      </c>
      <c r="G278" t="s">
        <v>1464</v>
      </c>
      <c r="H278" t="s">
        <v>328</v>
      </c>
      <c r="I278" t="s">
        <v>337</v>
      </c>
      <c r="J278" t="s">
        <v>3406</v>
      </c>
      <c r="K278" t="s">
        <v>78</v>
      </c>
      <c r="L278" t="s">
        <v>3407</v>
      </c>
      <c r="M278" s="27">
        <v>45937.571736111109</v>
      </c>
      <c r="N278" s="27">
        <v>45937.701388888891</v>
      </c>
      <c r="O278" t="s">
        <v>1466</v>
      </c>
      <c r="P278" t="s">
        <v>1467</v>
      </c>
      <c r="Q278" t="s">
        <v>1478</v>
      </c>
      <c r="R278" t="s">
        <v>1604</v>
      </c>
      <c r="S278" t="s">
        <v>1479</v>
      </c>
      <c r="T278" t="s">
        <v>1479</v>
      </c>
      <c r="U278" t="s">
        <v>82</v>
      </c>
      <c r="V278" t="s">
        <v>3408</v>
      </c>
      <c r="W278" t="s">
        <v>84</v>
      </c>
      <c r="X278" t="s">
        <v>3409</v>
      </c>
      <c r="Y278" t="s">
        <v>8</v>
      </c>
      <c r="Z278" t="s">
        <v>86</v>
      </c>
      <c r="AA278" t="s">
        <v>585</v>
      </c>
      <c r="AB278" s="28">
        <v>1</v>
      </c>
      <c r="AC278" t="s">
        <v>88</v>
      </c>
      <c r="AD278" s="40">
        <v>65960</v>
      </c>
      <c r="AE278" s="40">
        <v>65960</v>
      </c>
    </row>
    <row r="279" spans="1:31">
      <c r="A279" t="s">
        <v>343</v>
      </c>
      <c r="B279" t="s">
        <v>68</v>
      </c>
      <c r="C279" t="s">
        <v>69</v>
      </c>
      <c r="D279" t="s">
        <v>344</v>
      </c>
      <c r="E279" t="s">
        <v>3410</v>
      </c>
      <c r="F279" t="s">
        <v>3411</v>
      </c>
      <c r="G279" t="s">
        <v>1464</v>
      </c>
      <c r="H279" t="s">
        <v>347</v>
      </c>
      <c r="I279" t="s">
        <v>343</v>
      </c>
      <c r="J279" t="s">
        <v>3412</v>
      </c>
      <c r="K279" t="s">
        <v>78</v>
      </c>
      <c r="L279" t="s">
        <v>3413</v>
      </c>
      <c r="M279" s="27">
        <v>45937.602256944447</v>
      </c>
      <c r="N279" s="27">
        <v>45938.511805555558</v>
      </c>
      <c r="O279" t="s">
        <v>1466</v>
      </c>
      <c r="P279" t="s">
        <v>1467</v>
      </c>
      <c r="Q279" t="s">
        <v>1468</v>
      </c>
      <c r="R279" t="s">
        <v>1469</v>
      </c>
      <c r="S279" t="s">
        <v>783</v>
      </c>
      <c r="T279" t="s">
        <v>1750</v>
      </c>
      <c r="U279" t="s">
        <v>82</v>
      </c>
      <c r="V279" t="s">
        <v>3414</v>
      </c>
      <c r="W279" t="s">
        <v>84</v>
      </c>
      <c r="X279" t="s">
        <v>3415</v>
      </c>
      <c r="Y279" t="s">
        <v>8</v>
      </c>
      <c r="Z279" t="s">
        <v>86</v>
      </c>
      <c r="AA279" t="s">
        <v>352</v>
      </c>
      <c r="AB279" s="28">
        <v>1</v>
      </c>
      <c r="AC279" t="s">
        <v>88</v>
      </c>
      <c r="AD279" s="40">
        <v>65960</v>
      </c>
      <c r="AE279" s="40">
        <v>65960</v>
      </c>
    </row>
    <row r="280" spans="1:31">
      <c r="A280" t="s">
        <v>118</v>
      </c>
      <c r="B280" t="s">
        <v>119</v>
      </c>
      <c r="C280" t="s">
        <v>120</v>
      </c>
      <c r="D280" t="s">
        <v>3416</v>
      </c>
      <c r="E280" t="s">
        <v>3417</v>
      </c>
      <c r="F280" t="s">
        <v>3418</v>
      </c>
      <c r="G280" t="s">
        <v>1464</v>
      </c>
      <c r="H280" t="s">
        <v>309</v>
      </c>
      <c r="I280" t="s">
        <v>3419</v>
      </c>
      <c r="J280" t="s">
        <v>3420</v>
      </c>
      <c r="K280" t="s">
        <v>78</v>
      </c>
      <c r="L280" t="s">
        <v>3421</v>
      </c>
      <c r="M280" s="27">
        <v>45937.61414351852</v>
      </c>
      <c r="N280" s="27">
        <v>45938.435416666667</v>
      </c>
      <c r="O280" t="s">
        <v>1466</v>
      </c>
      <c r="P280" t="s">
        <v>1467</v>
      </c>
      <c r="Q280" t="s">
        <v>1552</v>
      </c>
      <c r="R280" t="s">
        <v>1469</v>
      </c>
      <c r="S280" t="s">
        <v>80</v>
      </c>
      <c r="T280" t="s">
        <v>187</v>
      </c>
      <c r="U280" t="s">
        <v>82</v>
      </c>
      <c r="V280" t="s">
        <v>3422</v>
      </c>
      <c r="W280" t="s">
        <v>84</v>
      </c>
      <c r="X280" t="s">
        <v>3423</v>
      </c>
      <c r="Y280" t="s">
        <v>8</v>
      </c>
      <c r="Z280" t="s">
        <v>86</v>
      </c>
      <c r="AA280" t="s">
        <v>316</v>
      </c>
      <c r="AB280" s="28">
        <v>1</v>
      </c>
      <c r="AC280" t="s">
        <v>88</v>
      </c>
      <c r="AD280" s="40">
        <v>65960</v>
      </c>
      <c r="AE280" s="40">
        <v>65960</v>
      </c>
    </row>
    <row r="281" spans="1:31">
      <c r="A281" t="s">
        <v>459</v>
      </c>
      <c r="B281" t="s">
        <v>460</v>
      </c>
      <c r="C281" t="s">
        <v>461</v>
      </c>
      <c r="D281" t="s">
        <v>512</v>
      </c>
      <c r="E281" t="s">
        <v>3424</v>
      </c>
      <c r="F281" t="s">
        <v>3425</v>
      </c>
      <c r="G281" t="s">
        <v>1464</v>
      </c>
      <c r="H281" t="s">
        <v>460</v>
      </c>
      <c r="I281" t="s">
        <v>459</v>
      </c>
      <c r="J281" t="s">
        <v>3426</v>
      </c>
      <c r="K281" t="s">
        <v>78</v>
      </c>
      <c r="L281" t="s">
        <v>3427</v>
      </c>
      <c r="M281" s="27">
        <v>45937.614606481482</v>
      </c>
      <c r="N281" s="27">
        <v>45938.51458333333</v>
      </c>
      <c r="O281" t="s">
        <v>1466</v>
      </c>
      <c r="P281" t="s">
        <v>1467</v>
      </c>
      <c r="Q281" t="s">
        <v>1698</v>
      </c>
      <c r="R281" t="s">
        <v>1699</v>
      </c>
      <c r="S281" t="s">
        <v>80</v>
      </c>
      <c r="T281" t="s">
        <v>187</v>
      </c>
      <c r="U281" t="s">
        <v>82</v>
      </c>
      <c r="V281" t="s">
        <v>3428</v>
      </c>
      <c r="W281" t="s">
        <v>84</v>
      </c>
      <c r="X281" t="s">
        <v>3429</v>
      </c>
      <c r="Y281" t="s">
        <v>8</v>
      </c>
      <c r="Z281" t="s">
        <v>86</v>
      </c>
      <c r="AA281" t="s">
        <v>3430</v>
      </c>
      <c r="AB281" s="28">
        <v>1</v>
      </c>
      <c r="AC281" t="s">
        <v>88</v>
      </c>
      <c r="AD281" s="40">
        <v>65960</v>
      </c>
      <c r="AE281" s="40">
        <v>65960</v>
      </c>
    </row>
    <row r="282" spans="1:31">
      <c r="A282" t="s">
        <v>343</v>
      </c>
      <c r="B282" t="s">
        <v>68</v>
      </c>
      <c r="C282" t="s">
        <v>69</v>
      </c>
      <c r="D282" t="s">
        <v>795</v>
      </c>
      <c r="E282" t="s">
        <v>3431</v>
      </c>
      <c r="F282" t="s">
        <v>3432</v>
      </c>
      <c r="G282" t="s">
        <v>1464</v>
      </c>
      <c r="H282" t="s">
        <v>798</v>
      </c>
      <c r="I282" t="s">
        <v>799</v>
      </c>
      <c r="J282" t="s">
        <v>3433</v>
      </c>
      <c r="K282" t="s">
        <v>78</v>
      </c>
      <c r="L282" t="s">
        <v>3434</v>
      </c>
      <c r="M282" s="27">
        <v>45937.611458333333</v>
      </c>
      <c r="N282" s="27">
        <v>45938.667361111111</v>
      </c>
      <c r="O282" t="s">
        <v>1466</v>
      </c>
      <c r="P282" t="s">
        <v>1467</v>
      </c>
      <c r="Q282" t="s">
        <v>1496</v>
      </c>
      <c r="R282" t="s">
        <v>1497</v>
      </c>
      <c r="S282" t="s">
        <v>1470</v>
      </c>
      <c r="T282" t="s">
        <v>1470</v>
      </c>
      <c r="U282" t="s">
        <v>82</v>
      </c>
      <c r="V282" t="s">
        <v>3435</v>
      </c>
      <c r="W282" t="s">
        <v>84</v>
      </c>
      <c r="X282" t="s">
        <v>3436</v>
      </c>
      <c r="Y282" t="s">
        <v>11</v>
      </c>
      <c r="Z282" t="s">
        <v>86</v>
      </c>
      <c r="AA282" t="s">
        <v>359</v>
      </c>
      <c r="AB282" s="28">
        <v>1</v>
      </c>
      <c r="AC282" t="s">
        <v>88</v>
      </c>
      <c r="AD282" s="40">
        <v>144968</v>
      </c>
      <c r="AE282" s="40">
        <v>144968</v>
      </c>
    </row>
    <row r="283" spans="1:31">
      <c r="A283" t="s">
        <v>965</v>
      </c>
      <c r="B283" t="s">
        <v>119</v>
      </c>
      <c r="C283" t="s">
        <v>120</v>
      </c>
      <c r="D283" t="s">
        <v>3437</v>
      </c>
      <c r="E283" t="s">
        <v>3438</v>
      </c>
      <c r="F283" t="s">
        <v>3439</v>
      </c>
      <c r="G283" t="s">
        <v>1464</v>
      </c>
      <c r="H283" t="s">
        <v>969</v>
      </c>
      <c r="I283" t="s">
        <v>3440</v>
      </c>
      <c r="J283" t="s">
        <v>3441</v>
      </c>
      <c r="K283" t="s">
        <v>78</v>
      </c>
      <c r="L283" t="s">
        <v>3442</v>
      </c>
      <c r="M283" s="27">
        <v>45937.622245370367</v>
      </c>
      <c r="N283" s="27">
        <v>45938.671527777777</v>
      </c>
      <c r="O283" t="s">
        <v>1466</v>
      </c>
      <c r="P283" t="s">
        <v>1467</v>
      </c>
      <c r="Q283" t="s">
        <v>1496</v>
      </c>
      <c r="R283" t="s">
        <v>1469</v>
      </c>
      <c r="S283" t="s">
        <v>1470</v>
      </c>
      <c r="T283" t="s">
        <v>1470</v>
      </c>
      <c r="U283" t="s">
        <v>82</v>
      </c>
      <c r="V283" t="s">
        <v>3443</v>
      </c>
      <c r="W283" t="s">
        <v>84</v>
      </c>
      <c r="X283" t="s">
        <v>3444</v>
      </c>
      <c r="Y283" t="s">
        <v>11</v>
      </c>
      <c r="Z283" t="s">
        <v>86</v>
      </c>
      <c r="AA283" t="s">
        <v>1394</v>
      </c>
      <c r="AB283" s="28">
        <v>1</v>
      </c>
      <c r="AC283" t="s">
        <v>88</v>
      </c>
      <c r="AD283" s="40">
        <v>144968</v>
      </c>
      <c r="AE283" s="40">
        <v>144968</v>
      </c>
    </row>
    <row r="284" spans="1:31">
      <c r="A284" t="s">
        <v>191</v>
      </c>
      <c r="B284" t="s">
        <v>192</v>
      </c>
      <c r="C284" t="s">
        <v>193</v>
      </c>
      <c r="D284" t="s">
        <v>194</v>
      </c>
      <c r="E284" t="s">
        <v>3445</v>
      </c>
      <c r="F284" t="s">
        <v>3446</v>
      </c>
      <c r="G284" t="s">
        <v>1464</v>
      </c>
      <c r="H284" t="s">
        <v>197</v>
      </c>
      <c r="I284" t="s">
        <v>191</v>
      </c>
      <c r="J284" t="s">
        <v>3447</v>
      </c>
      <c r="K284" t="s">
        <v>78</v>
      </c>
      <c r="L284" t="s">
        <v>3448</v>
      </c>
      <c r="M284" s="27">
        <v>45937.636504629627</v>
      </c>
      <c r="N284" s="27">
        <v>45938.536805555559</v>
      </c>
      <c r="O284" t="s">
        <v>1466</v>
      </c>
      <c r="P284" t="s">
        <v>1467</v>
      </c>
      <c r="Q284" t="s">
        <v>1790</v>
      </c>
      <c r="R284" t="s">
        <v>2908</v>
      </c>
      <c r="S284" t="s">
        <v>1470</v>
      </c>
      <c r="T284" t="s">
        <v>1470</v>
      </c>
      <c r="U284" t="s">
        <v>82</v>
      </c>
      <c r="V284" t="s">
        <v>3449</v>
      </c>
      <c r="W284" t="s">
        <v>84</v>
      </c>
      <c r="X284" t="s">
        <v>3450</v>
      </c>
      <c r="Y284" t="s">
        <v>8</v>
      </c>
      <c r="Z284" t="s">
        <v>86</v>
      </c>
      <c r="AA284" t="s">
        <v>654</v>
      </c>
      <c r="AB284" s="28">
        <v>1</v>
      </c>
      <c r="AC284" t="s">
        <v>88</v>
      </c>
      <c r="AD284" s="40">
        <v>65960</v>
      </c>
      <c r="AE284" s="40">
        <v>65960</v>
      </c>
    </row>
    <row r="285" spans="1:31">
      <c r="A285" t="s">
        <v>683</v>
      </c>
      <c r="B285" t="s">
        <v>113</v>
      </c>
      <c r="C285" t="s">
        <v>114</v>
      </c>
      <c r="D285" t="s">
        <v>3341</v>
      </c>
      <c r="E285" t="s">
        <v>3451</v>
      </c>
      <c r="F285" t="s">
        <v>3452</v>
      </c>
      <c r="G285" t="s">
        <v>1464</v>
      </c>
      <c r="H285" t="s">
        <v>281</v>
      </c>
      <c r="I285" t="s">
        <v>3344</v>
      </c>
      <c r="J285" t="s">
        <v>3453</v>
      </c>
      <c r="K285" t="s">
        <v>78</v>
      </c>
      <c r="L285" t="s">
        <v>3454</v>
      </c>
      <c r="M285" s="27">
        <v>45937.621747685182</v>
      </c>
      <c r="N285" s="27">
        <v>45939.737500000003</v>
      </c>
      <c r="P285" t="s">
        <v>1467</v>
      </c>
      <c r="Q285" t="s">
        <v>1562</v>
      </c>
      <c r="R285" t="s">
        <v>1562</v>
      </c>
      <c r="S285" t="s">
        <v>80</v>
      </c>
      <c r="T285" t="s">
        <v>187</v>
      </c>
      <c r="V285" t="s">
        <v>3455</v>
      </c>
      <c r="W285" t="s">
        <v>1801</v>
      </c>
      <c r="Y285" t="s">
        <v>13</v>
      </c>
      <c r="Z285" t="s">
        <v>86</v>
      </c>
      <c r="AA285" t="s">
        <v>1144</v>
      </c>
      <c r="AB285" s="28">
        <v>0</v>
      </c>
      <c r="AC285" t="s">
        <v>88</v>
      </c>
      <c r="AD285" s="40">
        <v>41241</v>
      </c>
      <c r="AE285" s="40">
        <v>41241</v>
      </c>
    </row>
    <row r="286" spans="1:31">
      <c r="A286" t="s">
        <v>613</v>
      </c>
      <c r="B286" t="s">
        <v>151</v>
      </c>
      <c r="C286" t="s">
        <v>152</v>
      </c>
      <c r="D286" t="s">
        <v>3456</v>
      </c>
      <c r="E286" t="s">
        <v>3457</v>
      </c>
      <c r="F286" t="s">
        <v>3458</v>
      </c>
      <c r="G286" t="s">
        <v>1464</v>
      </c>
      <c r="H286" t="s">
        <v>258</v>
      </c>
      <c r="I286" t="s">
        <v>3459</v>
      </c>
      <c r="J286" t="s">
        <v>3460</v>
      </c>
      <c r="K286" t="s">
        <v>78</v>
      </c>
      <c r="L286" t="s">
        <v>3461</v>
      </c>
      <c r="M286" s="27">
        <v>45937.660173611112</v>
      </c>
      <c r="N286" s="27">
        <v>45938.619444444441</v>
      </c>
      <c r="O286" t="s">
        <v>1466</v>
      </c>
      <c r="P286" t="s">
        <v>1467</v>
      </c>
      <c r="Q286" t="s">
        <v>1562</v>
      </c>
      <c r="R286" t="s">
        <v>1562</v>
      </c>
      <c r="S286" t="s">
        <v>1470</v>
      </c>
      <c r="T286" t="s">
        <v>1470</v>
      </c>
      <c r="U286" t="s">
        <v>82</v>
      </c>
      <c r="V286" t="s">
        <v>3462</v>
      </c>
      <c r="W286" t="s">
        <v>84</v>
      </c>
      <c r="X286" t="s">
        <v>3463</v>
      </c>
      <c r="Y286" t="s">
        <v>11</v>
      </c>
      <c r="Z286" t="s">
        <v>86</v>
      </c>
      <c r="AA286" t="s">
        <v>3464</v>
      </c>
      <c r="AB286" s="28">
        <v>1</v>
      </c>
      <c r="AC286" t="s">
        <v>88</v>
      </c>
      <c r="AD286" s="40">
        <v>144968</v>
      </c>
      <c r="AE286" s="40">
        <v>144968</v>
      </c>
    </row>
    <row r="287" spans="1:31">
      <c r="A287" t="s">
        <v>67</v>
      </c>
      <c r="B287" t="s">
        <v>68</v>
      </c>
      <c r="C287" t="s">
        <v>69</v>
      </c>
      <c r="D287" t="s">
        <v>180</v>
      </c>
      <c r="E287" t="s">
        <v>3465</v>
      </c>
      <c r="F287" t="s">
        <v>3466</v>
      </c>
      <c r="G287" t="s">
        <v>1464</v>
      </c>
      <c r="H287" t="s">
        <v>143</v>
      </c>
      <c r="I287" t="s">
        <v>184</v>
      </c>
      <c r="J287" t="s">
        <v>3467</v>
      </c>
      <c r="K287" t="s">
        <v>78</v>
      </c>
      <c r="L287" t="s">
        <v>3468</v>
      </c>
      <c r="M287" s="27">
        <v>45937.689664351848</v>
      </c>
      <c r="N287" s="27">
        <v>45938.623611111107</v>
      </c>
      <c r="O287" t="s">
        <v>1466</v>
      </c>
      <c r="P287" t="s">
        <v>1467</v>
      </c>
      <c r="Q287" t="s">
        <v>1621</v>
      </c>
      <c r="R287" t="s">
        <v>1469</v>
      </c>
      <c r="S287" t="s">
        <v>80</v>
      </c>
      <c r="T287" t="s">
        <v>81</v>
      </c>
      <c r="U287" t="s">
        <v>82</v>
      </c>
      <c r="V287" t="s">
        <v>3469</v>
      </c>
      <c r="W287" t="s">
        <v>84</v>
      </c>
      <c r="X287" t="s">
        <v>3470</v>
      </c>
      <c r="Y287" t="s">
        <v>11</v>
      </c>
      <c r="Z287" t="s">
        <v>86</v>
      </c>
      <c r="AA287" t="s">
        <v>97</v>
      </c>
      <c r="AB287" s="28">
        <v>1</v>
      </c>
      <c r="AC287" t="s">
        <v>88</v>
      </c>
      <c r="AD287" s="40">
        <v>144968</v>
      </c>
      <c r="AE287" s="40">
        <v>144968</v>
      </c>
    </row>
    <row r="288" spans="1:31">
      <c r="A288" t="s">
        <v>191</v>
      </c>
      <c r="B288" t="s">
        <v>192</v>
      </c>
      <c r="C288" t="s">
        <v>193</v>
      </c>
      <c r="D288" t="s">
        <v>208</v>
      </c>
      <c r="E288" t="s">
        <v>3471</v>
      </c>
      <c r="F288" t="s">
        <v>3472</v>
      </c>
      <c r="G288" t="s">
        <v>1464</v>
      </c>
      <c r="H288" t="s">
        <v>197</v>
      </c>
      <c r="I288" t="s">
        <v>211</v>
      </c>
      <c r="J288" t="s">
        <v>3473</v>
      </c>
      <c r="K288" t="s">
        <v>78</v>
      </c>
      <c r="L288" t="s">
        <v>3474</v>
      </c>
      <c r="M288" s="27">
        <v>45937.68476851852</v>
      </c>
      <c r="N288" s="27">
        <v>45938.679861111108</v>
      </c>
      <c r="O288" t="s">
        <v>1466</v>
      </c>
      <c r="P288" t="s">
        <v>1467</v>
      </c>
      <c r="Q288" t="s">
        <v>1496</v>
      </c>
      <c r="R288" t="s">
        <v>1497</v>
      </c>
      <c r="S288" t="s">
        <v>80</v>
      </c>
      <c r="T288" t="s">
        <v>187</v>
      </c>
      <c r="U288" t="s">
        <v>82</v>
      </c>
      <c r="V288" t="s">
        <v>3475</v>
      </c>
      <c r="W288" t="s">
        <v>84</v>
      </c>
      <c r="X288" t="s">
        <v>3476</v>
      </c>
      <c r="Y288" t="s">
        <v>8</v>
      </c>
      <c r="Z288" t="s">
        <v>86</v>
      </c>
      <c r="AA288" t="s">
        <v>264</v>
      </c>
      <c r="AB288" s="28">
        <v>1</v>
      </c>
      <c r="AC288" t="s">
        <v>88</v>
      </c>
      <c r="AD288" s="40">
        <v>65960</v>
      </c>
      <c r="AE288" s="40">
        <v>65960</v>
      </c>
    </row>
    <row r="289" spans="1:31">
      <c r="A289" t="s">
        <v>67</v>
      </c>
      <c r="B289" t="s">
        <v>68</v>
      </c>
      <c r="C289" t="s">
        <v>69</v>
      </c>
      <c r="D289" t="s">
        <v>1361</v>
      </c>
      <c r="E289" t="s">
        <v>3477</v>
      </c>
      <c r="F289" t="s">
        <v>3478</v>
      </c>
      <c r="G289" t="s">
        <v>1464</v>
      </c>
      <c r="H289" t="s">
        <v>143</v>
      </c>
      <c r="I289" t="s">
        <v>1364</v>
      </c>
      <c r="J289" t="s">
        <v>3479</v>
      </c>
      <c r="K289" t="s">
        <v>78</v>
      </c>
      <c r="L289" t="s">
        <v>3480</v>
      </c>
      <c r="M289" s="27">
        <v>45937.696921296287</v>
      </c>
      <c r="N289" s="27">
        <v>45939.69027777778</v>
      </c>
      <c r="O289" t="s">
        <v>1466</v>
      </c>
      <c r="P289" t="s">
        <v>1514</v>
      </c>
      <c r="Q289" t="s">
        <v>1621</v>
      </c>
      <c r="R289" t="s">
        <v>2815</v>
      </c>
      <c r="S289" t="s">
        <v>1470</v>
      </c>
      <c r="T289" t="s">
        <v>1470</v>
      </c>
      <c r="U289" t="s">
        <v>82</v>
      </c>
      <c r="V289" t="s">
        <v>3481</v>
      </c>
      <c r="W289" t="s">
        <v>84</v>
      </c>
      <c r="X289" t="s">
        <v>3482</v>
      </c>
      <c r="Y289" t="s">
        <v>11</v>
      </c>
      <c r="Z289" t="s">
        <v>86</v>
      </c>
      <c r="AA289" t="s">
        <v>87</v>
      </c>
      <c r="AB289" s="28">
        <v>1</v>
      </c>
      <c r="AC289" t="s">
        <v>88</v>
      </c>
      <c r="AD289" s="40">
        <v>144968</v>
      </c>
      <c r="AE289" s="40">
        <v>144968</v>
      </c>
    </row>
    <row r="290" spans="1:31">
      <c r="A290" t="s">
        <v>459</v>
      </c>
      <c r="B290" t="s">
        <v>460</v>
      </c>
      <c r="C290" t="s">
        <v>461</v>
      </c>
      <c r="D290" t="s">
        <v>512</v>
      </c>
      <c r="E290" t="s">
        <v>3483</v>
      </c>
      <c r="F290" t="s">
        <v>3484</v>
      </c>
      <c r="G290" t="s">
        <v>1464</v>
      </c>
      <c r="H290" t="s">
        <v>460</v>
      </c>
      <c r="I290" t="s">
        <v>459</v>
      </c>
      <c r="J290" t="s">
        <v>3485</v>
      </c>
      <c r="K290" t="s">
        <v>78</v>
      </c>
      <c r="L290" t="s">
        <v>3486</v>
      </c>
      <c r="M290" s="27">
        <v>45937.690868055557</v>
      </c>
      <c r="N290" s="27">
        <v>45938.681250000001</v>
      </c>
      <c r="O290" t="s">
        <v>1466</v>
      </c>
      <c r="P290" t="s">
        <v>1467</v>
      </c>
      <c r="Q290" t="s">
        <v>1562</v>
      </c>
      <c r="R290" t="s">
        <v>1562</v>
      </c>
      <c r="S290" t="s">
        <v>783</v>
      </c>
      <c r="T290" t="s">
        <v>784</v>
      </c>
      <c r="U290" t="s">
        <v>82</v>
      </c>
      <c r="V290" t="s">
        <v>3487</v>
      </c>
      <c r="W290" t="s">
        <v>84</v>
      </c>
      <c r="X290" t="s">
        <v>3488</v>
      </c>
      <c r="Y290" t="s">
        <v>8</v>
      </c>
      <c r="Z290" t="s">
        <v>86</v>
      </c>
      <c r="AA290" t="s">
        <v>3430</v>
      </c>
      <c r="AB290" s="28">
        <v>1</v>
      </c>
      <c r="AC290" t="s">
        <v>88</v>
      </c>
      <c r="AD290" s="40">
        <v>65960</v>
      </c>
      <c r="AE290" s="40">
        <v>65960</v>
      </c>
    </row>
    <row r="291" spans="1:31">
      <c r="A291" t="s">
        <v>191</v>
      </c>
      <c r="B291" t="s">
        <v>192</v>
      </c>
      <c r="C291" t="s">
        <v>193</v>
      </c>
      <c r="D291" t="s">
        <v>194</v>
      </c>
      <c r="E291" t="s">
        <v>3489</v>
      </c>
      <c r="F291" t="s">
        <v>3490</v>
      </c>
      <c r="G291" t="s">
        <v>1464</v>
      </c>
      <c r="H291" t="s">
        <v>197</v>
      </c>
      <c r="I291" t="s">
        <v>191</v>
      </c>
      <c r="J291" t="s">
        <v>3491</v>
      </c>
      <c r="K291" t="s">
        <v>78</v>
      </c>
      <c r="L291" t="s">
        <v>3492</v>
      </c>
      <c r="M291" s="27">
        <v>45937.720312500001</v>
      </c>
      <c r="N291" s="27">
        <v>45938.386111111111</v>
      </c>
      <c r="O291" t="s">
        <v>1466</v>
      </c>
      <c r="P291" t="s">
        <v>1467</v>
      </c>
      <c r="Q291" t="s">
        <v>1552</v>
      </c>
      <c r="R291" t="s">
        <v>1469</v>
      </c>
      <c r="S291" t="s">
        <v>1470</v>
      </c>
      <c r="T291" t="s">
        <v>1470</v>
      </c>
      <c r="U291" t="s">
        <v>82</v>
      </c>
      <c r="V291" t="s">
        <v>3493</v>
      </c>
      <c r="W291" t="s">
        <v>84</v>
      </c>
      <c r="X291" t="s">
        <v>3494</v>
      </c>
      <c r="Y291" t="s">
        <v>8</v>
      </c>
      <c r="Z291" t="s">
        <v>86</v>
      </c>
      <c r="AA291" t="s">
        <v>1455</v>
      </c>
      <c r="AB291" s="28">
        <v>1</v>
      </c>
      <c r="AC291" t="s">
        <v>88</v>
      </c>
      <c r="AD291" s="40">
        <v>65960</v>
      </c>
      <c r="AE291" s="40">
        <v>65960</v>
      </c>
    </row>
    <row r="292" spans="1:31">
      <c r="A292" t="s">
        <v>191</v>
      </c>
      <c r="B292" t="s">
        <v>192</v>
      </c>
      <c r="C292" t="s">
        <v>193</v>
      </c>
      <c r="D292" t="s">
        <v>194</v>
      </c>
      <c r="E292" t="s">
        <v>3495</v>
      </c>
      <c r="F292" t="s">
        <v>3496</v>
      </c>
      <c r="G292" t="s">
        <v>1464</v>
      </c>
      <c r="H292" t="s">
        <v>197</v>
      </c>
      <c r="I292" t="s">
        <v>191</v>
      </c>
      <c r="J292" t="s">
        <v>3497</v>
      </c>
      <c r="K292" t="s">
        <v>78</v>
      </c>
      <c r="L292" t="s">
        <v>3498</v>
      </c>
      <c r="M292" s="27">
        <v>45938.333333333343</v>
      </c>
      <c r="N292" s="27">
        <v>45938.539583333331</v>
      </c>
      <c r="O292" t="s">
        <v>1466</v>
      </c>
      <c r="P292" t="s">
        <v>1467</v>
      </c>
      <c r="Q292" t="s">
        <v>1468</v>
      </c>
      <c r="R292" t="s">
        <v>1469</v>
      </c>
      <c r="S292" t="s">
        <v>80</v>
      </c>
      <c r="T292" t="s">
        <v>187</v>
      </c>
      <c r="U292" t="s">
        <v>82</v>
      </c>
      <c r="V292" t="s">
        <v>3499</v>
      </c>
      <c r="W292" t="s">
        <v>84</v>
      </c>
      <c r="X292" t="s">
        <v>3500</v>
      </c>
      <c r="Y292" t="s">
        <v>8</v>
      </c>
      <c r="Z292" t="s">
        <v>86</v>
      </c>
      <c r="AA292" t="s">
        <v>1640</v>
      </c>
      <c r="AB292" s="28">
        <v>1</v>
      </c>
      <c r="AC292" t="s">
        <v>88</v>
      </c>
      <c r="AD292" s="40">
        <v>65960</v>
      </c>
      <c r="AE292" s="40">
        <v>65960</v>
      </c>
    </row>
    <row r="293" spans="1:31">
      <c r="A293" t="s">
        <v>191</v>
      </c>
      <c r="B293" t="s">
        <v>192</v>
      </c>
      <c r="C293" t="s">
        <v>193</v>
      </c>
      <c r="D293" t="s">
        <v>194</v>
      </c>
      <c r="E293" t="s">
        <v>3501</v>
      </c>
      <c r="F293" t="s">
        <v>3502</v>
      </c>
      <c r="G293" t="s">
        <v>1464</v>
      </c>
      <c r="H293" t="s">
        <v>197</v>
      </c>
      <c r="I293" t="s">
        <v>191</v>
      </c>
      <c r="J293" t="s">
        <v>3503</v>
      </c>
      <c r="K293" t="s">
        <v>78</v>
      </c>
      <c r="L293" t="s">
        <v>3504</v>
      </c>
      <c r="M293" s="27">
        <v>45938.333333333343</v>
      </c>
      <c r="N293" s="27">
        <v>45938.410416666673</v>
      </c>
      <c r="O293" t="s">
        <v>1466</v>
      </c>
      <c r="P293" t="s">
        <v>1514</v>
      </c>
      <c r="Q293" t="s">
        <v>1541</v>
      </c>
      <c r="R293" t="s">
        <v>1827</v>
      </c>
      <c r="S293" t="s">
        <v>783</v>
      </c>
      <c r="T293" t="s">
        <v>2152</v>
      </c>
      <c r="U293" t="s">
        <v>82</v>
      </c>
      <c r="V293" t="s">
        <v>3505</v>
      </c>
      <c r="W293" t="s">
        <v>84</v>
      </c>
      <c r="X293" t="s">
        <v>3506</v>
      </c>
      <c r="Y293" t="s">
        <v>8</v>
      </c>
      <c r="Z293" t="s">
        <v>86</v>
      </c>
      <c r="AA293" t="s">
        <v>1640</v>
      </c>
      <c r="AB293" s="28">
        <v>1</v>
      </c>
      <c r="AC293" t="s">
        <v>88</v>
      </c>
      <c r="AD293" s="40">
        <v>65960</v>
      </c>
      <c r="AE293" s="40">
        <v>65960</v>
      </c>
    </row>
    <row r="294" spans="1:31">
      <c r="A294" t="s">
        <v>191</v>
      </c>
      <c r="B294" t="s">
        <v>192</v>
      </c>
      <c r="C294" t="s">
        <v>193</v>
      </c>
      <c r="D294" t="s">
        <v>194</v>
      </c>
      <c r="E294" t="s">
        <v>3507</v>
      </c>
      <c r="F294" t="s">
        <v>3508</v>
      </c>
      <c r="G294" t="s">
        <v>1464</v>
      </c>
      <c r="H294" t="s">
        <v>197</v>
      </c>
      <c r="I294" t="s">
        <v>191</v>
      </c>
      <c r="J294" t="s">
        <v>3509</v>
      </c>
      <c r="K294" t="s">
        <v>78</v>
      </c>
      <c r="L294" t="s">
        <v>3510</v>
      </c>
      <c r="M294" s="27">
        <v>45938.333333333343</v>
      </c>
      <c r="N294" s="27">
        <v>45938.629166666673</v>
      </c>
      <c r="O294" t="s">
        <v>1466</v>
      </c>
      <c r="P294" t="s">
        <v>1467</v>
      </c>
      <c r="Q294" t="s">
        <v>1654</v>
      </c>
      <c r="R294" t="s">
        <v>1469</v>
      </c>
      <c r="S294" t="s">
        <v>80</v>
      </c>
      <c r="T294" t="s">
        <v>187</v>
      </c>
      <c r="U294" t="s">
        <v>82</v>
      </c>
      <c r="V294" t="s">
        <v>3511</v>
      </c>
      <c r="W294" t="s">
        <v>84</v>
      </c>
      <c r="X294" t="s">
        <v>3512</v>
      </c>
      <c r="Y294" t="s">
        <v>8</v>
      </c>
      <c r="Z294" t="s">
        <v>86</v>
      </c>
      <c r="AA294" t="s">
        <v>1981</v>
      </c>
      <c r="AB294" s="28">
        <v>1</v>
      </c>
      <c r="AC294" t="s">
        <v>88</v>
      </c>
      <c r="AD294" s="40">
        <v>65960</v>
      </c>
      <c r="AE294" s="40">
        <v>65960</v>
      </c>
    </row>
    <row r="295" spans="1:31">
      <c r="A295" t="s">
        <v>459</v>
      </c>
      <c r="B295" t="s">
        <v>460</v>
      </c>
      <c r="C295" t="s">
        <v>461</v>
      </c>
      <c r="D295" t="s">
        <v>3188</v>
      </c>
      <c r="E295" t="s">
        <v>3513</v>
      </c>
      <c r="F295" t="s">
        <v>3514</v>
      </c>
      <c r="G295" t="s">
        <v>1464</v>
      </c>
      <c r="H295" t="s">
        <v>460</v>
      </c>
      <c r="I295" t="s">
        <v>3191</v>
      </c>
      <c r="J295" t="s">
        <v>3515</v>
      </c>
      <c r="K295" t="s">
        <v>78</v>
      </c>
      <c r="L295" t="s">
        <v>3516</v>
      </c>
      <c r="M295" s="27">
        <v>45938.333333333343</v>
      </c>
      <c r="N295" s="27">
        <v>45938.745833333327</v>
      </c>
      <c r="P295" t="s">
        <v>1467</v>
      </c>
      <c r="Q295" t="s">
        <v>1580</v>
      </c>
      <c r="R295" t="s">
        <v>1581</v>
      </c>
      <c r="S295" t="s">
        <v>1470</v>
      </c>
      <c r="T295" t="s">
        <v>1470</v>
      </c>
      <c r="V295" t="s">
        <v>3517</v>
      </c>
      <c r="W295" t="s">
        <v>1801</v>
      </c>
      <c r="Y295" t="s">
        <v>11</v>
      </c>
      <c r="Z295" t="s">
        <v>86</v>
      </c>
      <c r="AA295" t="s">
        <v>787</v>
      </c>
      <c r="AB295" s="28">
        <v>0</v>
      </c>
      <c r="AC295" t="s">
        <v>88</v>
      </c>
      <c r="AD295" s="40">
        <v>41241</v>
      </c>
      <c r="AE295" s="40">
        <v>41241</v>
      </c>
    </row>
    <row r="296" spans="1:31">
      <c r="A296" t="s">
        <v>569</v>
      </c>
      <c r="B296" t="s">
        <v>119</v>
      </c>
      <c r="C296" t="s">
        <v>120</v>
      </c>
      <c r="D296" t="s">
        <v>570</v>
      </c>
      <c r="E296" t="s">
        <v>3518</v>
      </c>
      <c r="F296" t="s">
        <v>3519</v>
      </c>
      <c r="G296" t="s">
        <v>1464</v>
      </c>
      <c r="H296" t="s">
        <v>573</v>
      </c>
      <c r="I296" t="s">
        <v>569</v>
      </c>
      <c r="J296" t="s">
        <v>3520</v>
      </c>
      <c r="K296" t="s">
        <v>78</v>
      </c>
      <c r="L296" t="s">
        <v>3521</v>
      </c>
      <c r="M296" s="27">
        <v>45938.333333333343</v>
      </c>
      <c r="N296" s="27">
        <v>45938.492361111108</v>
      </c>
      <c r="O296" t="s">
        <v>1466</v>
      </c>
      <c r="P296" t="s">
        <v>1467</v>
      </c>
      <c r="Q296" t="s">
        <v>1496</v>
      </c>
      <c r="R296" t="s">
        <v>2037</v>
      </c>
      <c r="S296" t="s">
        <v>1479</v>
      </c>
      <c r="T296" t="s">
        <v>1479</v>
      </c>
      <c r="U296" t="s">
        <v>82</v>
      </c>
      <c r="V296" t="s">
        <v>3522</v>
      </c>
      <c r="W296" t="s">
        <v>84</v>
      </c>
      <c r="X296" t="s">
        <v>3523</v>
      </c>
      <c r="Y296" t="s">
        <v>8</v>
      </c>
      <c r="Z296" t="s">
        <v>86</v>
      </c>
      <c r="AA296" t="s">
        <v>1500</v>
      </c>
      <c r="AB296" s="28">
        <v>1</v>
      </c>
      <c r="AC296" t="s">
        <v>88</v>
      </c>
      <c r="AD296" s="40">
        <v>65960</v>
      </c>
      <c r="AE296" s="40">
        <v>65960</v>
      </c>
    </row>
    <row r="297" spans="1:31">
      <c r="A297" t="s">
        <v>459</v>
      </c>
      <c r="B297" t="s">
        <v>460</v>
      </c>
      <c r="C297" t="s">
        <v>461</v>
      </c>
      <c r="D297" t="s">
        <v>512</v>
      </c>
      <c r="E297" t="s">
        <v>3524</v>
      </c>
      <c r="F297" t="s">
        <v>3525</v>
      </c>
      <c r="G297" t="s">
        <v>1464</v>
      </c>
      <c r="H297" t="s">
        <v>460</v>
      </c>
      <c r="I297" t="s">
        <v>459</v>
      </c>
      <c r="J297" t="s">
        <v>3526</v>
      </c>
      <c r="K297" t="s">
        <v>78</v>
      </c>
      <c r="L297" t="s">
        <v>3527</v>
      </c>
      <c r="M297" s="27">
        <v>45938.333333333343</v>
      </c>
      <c r="N297" s="27">
        <v>45938.723611111112</v>
      </c>
      <c r="O297" t="s">
        <v>1466</v>
      </c>
      <c r="P297" t="s">
        <v>1467</v>
      </c>
      <c r="Q297" t="s">
        <v>1496</v>
      </c>
      <c r="R297" t="s">
        <v>1507</v>
      </c>
      <c r="S297" t="s">
        <v>1470</v>
      </c>
      <c r="T297" t="s">
        <v>1470</v>
      </c>
      <c r="U297" t="s">
        <v>82</v>
      </c>
      <c r="V297" t="s">
        <v>3528</v>
      </c>
      <c r="W297" t="s">
        <v>84</v>
      </c>
      <c r="X297" t="s">
        <v>3529</v>
      </c>
      <c r="Y297" t="s">
        <v>8</v>
      </c>
      <c r="Z297" t="s">
        <v>86</v>
      </c>
      <c r="AA297" t="s">
        <v>964</v>
      </c>
      <c r="AB297" s="28">
        <v>1</v>
      </c>
      <c r="AC297" t="s">
        <v>88</v>
      </c>
      <c r="AD297" s="40">
        <v>65960</v>
      </c>
      <c r="AE297" s="40">
        <v>65960</v>
      </c>
    </row>
    <row r="298" spans="1:31">
      <c r="A298" t="s">
        <v>1377</v>
      </c>
      <c r="B298" t="s">
        <v>68</v>
      </c>
      <c r="C298" t="s">
        <v>266</v>
      </c>
      <c r="D298" t="s">
        <v>3530</v>
      </c>
      <c r="E298" t="s">
        <v>3531</v>
      </c>
      <c r="F298" t="s">
        <v>3532</v>
      </c>
      <c r="G298" t="s">
        <v>1464</v>
      </c>
      <c r="H298" t="s">
        <v>347</v>
      </c>
      <c r="I298" t="s">
        <v>3533</v>
      </c>
      <c r="J298" t="s">
        <v>3534</v>
      </c>
      <c r="K298" t="s">
        <v>78</v>
      </c>
      <c r="L298" t="s">
        <v>3535</v>
      </c>
      <c r="M298" s="27">
        <v>45938.333333333343</v>
      </c>
      <c r="N298" s="27">
        <v>45938.765972222223</v>
      </c>
      <c r="O298" t="s">
        <v>1466</v>
      </c>
      <c r="P298" t="s">
        <v>1467</v>
      </c>
      <c r="Q298" t="s">
        <v>1621</v>
      </c>
      <c r="R298" t="s">
        <v>1469</v>
      </c>
      <c r="S298" t="s">
        <v>1470</v>
      </c>
      <c r="T298" t="s">
        <v>1470</v>
      </c>
      <c r="U298" t="s">
        <v>82</v>
      </c>
      <c r="V298" t="s">
        <v>3536</v>
      </c>
      <c r="W298" t="s">
        <v>84</v>
      </c>
      <c r="X298" t="s">
        <v>3537</v>
      </c>
      <c r="Y298" t="s">
        <v>8</v>
      </c>
      <c r="Z298" t="s">
        <v>86</v>
      </c>
      <c r="AA298" t="s">
        <v>276</v>
      </c>
      <c r="AB298" s="28">
        <v>1</v>
      </c>
      <c r="AC298" t="s">
        <v>88</v>
      </c>
      <c r="AD298" s="40">
        <v>65960</v>
      </c>
      <c r="AE298" s="40">
        <v>65960</v>
      </c>
    </row>
    <row r="299" spans="1:31">
      <c r="A299" t="s">
        <v>265</v>
      </c>
      <c r="B299" t="s">
        <v>68</v>
      </c>
      <c r="C299" t="s">
        <v>266</v>
      </c>
      <c r="D299" t="s">
        <v>3538</v>
      </c>
      <c r="E299" t="s">
        <v>3539</v>
      </c>
      <c r="F299" t="s">
        <v>3540</v>
      </c>
      <c r="G299" t="s">
        <v>1464</v>
      </c>
      <c r="H299" t="s">
        <v>270</v>
      </c>
      <c r="I299" t="s">
        <v>3541</v>
      </c>
      <c r="J299" t="s">
        <v>3542</v>
      </c>
      <c r="K299" t="s">
        <v>78</v>
      </c>
      <c r="L299" t="s">
        <v>3543</v>
      </c>
      <c r="M299" s="27">
        <v>45938.345289351862</v>
      </c>
      <c r="N299" s="27">
        <v>45940.607638888891</v>
      </c>
      <c r="O299" t="s">
        <v>1466</v>
      </c>
      <c r="P299" t="s">
        <v>1467</v>
      </c>
      <c r="Q299" t="s">
        <v>1496</v>
      </c>
      <c r="R299" t="s">
        <v>1507</v>
      </c>
      <c r="S299" t="s">
        <v>1470</v>
      </c>
      <c r="T299" t="s">
        <v>1470</v>
      </c>
      <c r="U299" t="s">
        <v>82</v>
      </c>
      <c r="V299" t="s">
        <v>3544</v>
      </c>
      <c r="W299" t="s">
        <v>84</v>
      </c>
      <c r="X299" t="s">
        <v>3545</v>
      </c>
      <c r="Y299" t="s">
        <v>11</v>
      </c>
      <c r="Z299" t="s">
        <v>86</v>
      </c>
      <c r="AA299" t="s">
        <v>2735</v>
      </c>
      <c r="AB299" s="28">
        <v>1</v>
      </c>
      <c r="AC299" t="s">
        <v>88</v>
      </c>
      <c r="AD299" s="40">
        <v>144968</v>
      </c>
      <c r="AE299" s="40">
        <v>144968</v>
      </c>
    </row>
    <row r="300" spans="1:31">
      <c r="A300" t="s">
        <v>343</v>
      </c>
      <c r="B300" t="s">
        <v>68</v>
      </c>
      <c r="C300" t="s">
        <v>69</v>
      </c>
      <c r="D300" t="s">
        <v>1291</v>
      </c>
      <c r="E300" t="s">
        <v>3546</v>
      </c>
      <c r="F300" t="s">
        <v>3547</v>
      </c>
      <c r="G300" t="s">
        <v>1464</v>
      </c>
      <c r="H300" t="s">
        <v>798</v>
      </c>
      <c r="I300" t="s">
        <v>1294</v>
      </c>
      <c r="J300" t="s">
        <v>3548</v>
      </c>
      <c r="K300" t="s">
        <v>78</v>
      </c>
      <c r="L300" t="s">
        <v>3549</v>
      </c>
      <c r="M300" s="27">
        <v>45938.333333333343</v>
      </c>
      <c r="N300" s="27">
        <v>45938.499305555553</v>
      </c>
      <c r="P300" t="s">
        <v>1467</v>
      </c>
      <c r="Q300" t="s">
        <v>1496</v>
      </c>
      <c r="R300" t="s">
        <v>1507</v>
      </c>
      <c r="S300" t="s">
        <v>783</v>
      </c>
      <c r="T300" t="s">
        <v>784</v>
      </c>
      <c r="V300" t="s">
        <v>3550</v>
      </c>
      <c r="W300" t="s">
        <v>1801</v>
      </c>
      <c r="Y300" t="s">
        <v>13</v>
      </c>
      <c r="Z300" t="s">
        <v>86</v>
      </c>
      <c r="AA300" t="s">
        <v>1299</v>
      </c>
      <c r="AB300" s="28">
        <v>0</v>
      </c>
      <c r="AC300" t="s">
        <v>88</v>
      </c>
      <c r="AD300" s="40">
        <v>41241</v>
      </c>
      <c r="AE300" s="40">
        <v>41241</v>
      </c>
    </row>
    <row r="301" spans="1:31">
      <c r="A301" t="s">
        <v>217</v>
      </c>
      <c r="B301" t="s">
        <v>192</v>
      </c>
      <c r="C301" t="s">
        <v>193</v>
      </c>
      <c r="D301" t="s">
        <v>396</v>
      </c>
      <c r="E301" t="s">
        <v>3551</v>
      </c>
      <c r="F301" t="s">
        <v>3552</v>
      </c>
      <c r="G301" t="s">
        <v>1464</v>
      </c>
      <c r="H301" t="s">
        <v>197</v>
      </c>
      <c r="I301" t="s">
        <v>217</v>
      </c>
      <c r="J301" t="s">
        <v>3553</v>
      </c>
      <c r="K301" t="s">
        <v>78</v>
      </c>
      <c r="L301" t="s">
        <v>3554</v>
      </c>
      <c r="M301" s="27">
        <v>45938.34480324074</v>
      </c>
      <c r="N301" s="27">
        <v>45938.633333333331</v>
      </c>
      <c r="O301" t="s">
        <v>1466</v>
      </c>
      <c r="P301" t="s">
        <v>1467</v>
      </c>
      <c r="Q301" t="s">
        <v>1654</v>
      </c>
      <c r="R301" t="s">
        <v>1655</v>
      </c>
      <c r="S301" t="s">
        <v>80</v>
      </c>
      <c r="T301" t="s">
        <v>81</v>
      </c>
      <c r="U301" t="s">
        <v>82</v>
      </c>
      <c r="V301" t="s">
        <v>3555</v>
      </c>
      <c r="W301" t="s">
        <v>84</v>
      </c>
      <c r="X301" t="s">
        <v>3556</v>
      </c>
      <c r="Y301" t="s">
        <v>8</v>
      </c>
      <c r="Z301" t="s">
        <v>86</v>
      </c>
      <c r="AA301" t="s">
        <v>403</v>
      </c>
      <c r="AB301" s="28">
        <v>1</v>
      </c>
      <c r="AC301" t="s">
        <v>88</v>
      </c>
      <c r="AD301" s="40">
        <v>65960</v>
      </c>
      <c r="AE301" s="40">
        <v>65960</v>
      </c>
    </row>
    <row r="302" spans="1:31">
      <c r="A302" t="s">
        <v>459</v>
      </c>
      <c r="B302" t="s">
        <v>460</v>
      </c>
      <c r="C302" t="s">
        <v>461</v>
      </c>
      <c r="D302" t="s">
        <v>512</v>
      </c>
      <c r="E302" t="s">
        <v>3557</v>
      </c>
      <c r="F302" t="s">
        <v>3558</v>
      </c>
      <c r="G302" t="s">
        <v>1464</v>
      </c>
      <c r="H302" t="s">
        <v>460</v>
      </c>
      <c r="I302" t="s">
        <v>459</v>
      </c>
      <c r="J302" t="s">
        <v>3559</v>
      </c>
      <c r="K302" t="s">
        <v>78</v>
      </c>
      <c r="L302" t="s">
        <v>3560</v>
      </c>
      <c r="M302" s="27">
        <v>45938.356249999997</v>
      </c>
      <c r="N302" s="27">
        <v>45940.600694444453</v>
      </c>
      <c r="O302" t="s">
        <v>1466</v>
      </c>
      <c r="P302" t="s">
        <v>1467</v>
      </c>
      <c r="Q302" t="s">
        <v>1698</v>
      </c>
      <c r="R302" t="s">
        <v>1749</v>
      </c>
      <c r="S302" t="s">
        <v>783</v>
      </c>
      <c r="T302" t="s">
        <v>792</v>
      </c>
      <c r="U302" t="s">
        <v>82</v>
      </c>
      <c r="V302" t="s">
        <v>3561</v>
      </c>
      <c r="W302" t="s">
        <v>84</v>
      </c>
      <c r="X302" t="s">
        <v>3562</v>
      </c>
      <c r="Y302" t="s">
        <v>8</v>
      </c>
      <c r="Z302" t="s">
        <v>86</v>
      </c>
      <c r="AA302" t="s">
        <v>964</v>
      </c>
      <c r="AB302" s="28">
        <v>1</v>
      </c>
      <c r="AC302" t="s">
        <v>88</v>
      </c>
      <c r="AD302" s="40">
        <v>65960</v>
      </c>
      <c r="AE302" s="40">
        <v>65960</v>
      </c>
    </row>
    <row r="303" spans="1:31">
      <c r="A303" t="s">
        <v>459</v>
      </c>
      <c r="B303" t="s">
        <v>460</v>
      </c>
      <c r="C303" t="s">
        <v>461</v>
      </c>
      <c r="D303" t="s">
        <v>2664</v>
      </c>
      <c r="E303" t="s">
        <v>3563</v>
      </c>
      <c r="F303" t="s">
        <v>3564</v>
      </c>
      <c r="G303" t="s">
        <v>1464</v>
      </c>
      <c r="H303" t="s">
        <v>460</v>
      </c>
      <c r="I303" t="s">
        <v>2667</v>
      </c>
      <c r="J303" t="s">
        <v>3565</v>
      </c>
      <c r="K303" t="s">
        <v>78</v>
      </c>
      <c r="L303" t="s">
        <v>3566</v>
      </c>
      <c r="M303" s="27">
        <v>45938.36928240741</v>
      </c>
      <c r="N303" s="27">
        <v>45939.65625</v>
      </c>
      <c r="O303" t="s">
        <v>1466</v>
      </c>
      <c r="P303" t="s">
        <v>1467</v>
      </c>
      <c r="Q303" t="s">
        <v>1468</v>
      </c>
      <c r="R303" t="s">
        <v>1469</v>
      </c>
      <c r="S303" t="s">
        <v>80</v>
      </c>
      <c r="T303" t="s">
        <v>187</v>
      </c>
      <c r="U303" t="s">
        <v>82</v>
      </c>
      <c r="V303" t="s">
        <v>3567</v>
      </c>
      <c r="W303" t="s">
        <v>84</v>
      </c>
      <c r="X303" t="s">
        <v>3568</v>
      </c>
      <c r="Y303" t="s">
        <v>11</v>
      </c>
      <c r="Z303" t="s">
        <v>86</v>
      </c>
      <c r="AA303" t="s">
        <v>539</v>
      </c>
      <c r="AB303" s="28">
        <v>1</v>
      </c>
      <c r="AC303" t="s">
        <v>88</v>
      </c>
      <c r="AD303" s="40">
        <v>144968</v>
      </c>
      <c r="AE303" s="40">
        <v>144968</v>
      </c>
    </row>
    <row r="304" spans="1:31">
      <c r="A304" t="s">
        <v>683</v>
      </c>
      <c r="B304" t="s">
        <v>113</v>
      </c>
      <c r="C304" t="s">
        <v>114</v>
      </c>
      <c r="D304" t="s">
        <v>1306</v>
      </c>
      <c r="E304" t="s">
        <v>3569</v>
      </c>
      <c r="F304" t="s">
        <v>3570</v>
      </c>
      <c r="G304" t="s">
        <v>1464</v>
      </c>
      <c r="H304" t="s">
        <v>281</v>
      </c>
      <c r="I304" t="s">
        <v>1309</v>
      </c>
      <c r="J304" t="s">
        <v>3571</v>
      </c>
      <c r="K304" t="s">
        <v>78</v>
      </c>
      <c r="L304" t="s">
        <v>3572</v>
      </c>
      <c r="M304" s="27">
        <v>45938.36377314815</v>
      </c>
      <c r="N304" s="27">
        <v>45939.709027777782</v>
      </c>
      <c r="O304" t="s">
        <v>1466</v>
      </c>
      <c r="P304" t="s">
        <v>1467</v>
      </c>
      <c r="Q304" t="s">
        <v>1496</v>
      </c>
      <c r="R304" t="s">
        <v>1497</v>
      </c>
      <c r="S304" t="s">
        <v>80</v>
      </c>
      <c r="T304" t="s">
        <v>81</v>
      </c>
      <c r="U304" t="s">
        <v>82</v>
      </c>
      <c r="V304" t="s">
        <v>3573</v>
      </c>
      <c r="W304" t="s">
        <v>84</v>
      </c>
      <c r="X304" t="s">
        <v>3574</v>
      </c>
      <c r="Y304" t="s">
        <v>15</v>
      </c>
      <c r="Z304" t="s">
        <v>86</v>
      </c>
      <c r="AA304" t="s">
        <v>1573</v>
      </c>
      <c r="AB304" s="28">
        <v>1</v>
      </c>
      <c r="AC304" t="s">
        <v>88</v>
      </c>
      <c r="AD304" s="40">
        <v>479589</v>
      </c>
      <c r="AE304" s="40">
        <v>479589</v>
      </c>
    </row>
    <row r="305" spans="1:31">
      <c r="A305" t="s">
        <v>343</v>
      </c>
      <c r="B305" t="s">
        <v>68</v>
      </c>
      <c r="C305" t="s">
        <v>69</v>
      </c>
      <c r="D305" t="s">
        <v>3575</v>
      </c>
      <c r="E305" t="s">
        <v>3576</v>
      </c>
      <c r="F305" t="s">
        <v>3577</v>
      </c>
      <c r="G305" t="s">
        <v>1464</v>
      </c>
      <c r="H305" t="s">
        <v>347</v>
      </c>
      <c r="I305" t="s">
        <v>3578</v>
      </c>
      <c r="J305" t="s">
        <v>3579</v>
      </c>
      <c r="K305" t="s">
        <v>78</v>
      </c>
      <c r="L305" t="s">
        <v>3580</v>
      </c>
      <c r="M305" s="27">
        <v>45938.383796296293</v>
      </c>
      <c r="N305" s="27">
        <v>45939.697222222218</v>
      </c>
      <c r="O305" t="s">
        <v>1466</v>
      </c>
      <c r="P305" t="s">
        <v>1467</v>
      </c>
      <c r="Q305" t="s">
        <v>1654</v>
      </c>
      <c r="R305" t="s">
        <v>1469</v>
      </c>
      <c r="S305" t="s">
        <v>80</v>
      </c>
      <c r="T305" t="s">
        <v>81</v>
      </c>
      <c r="U305" t="s">
        <v>82</v>
      </c>
      <c r="V305" t="s">
        <v>3581</v>
      </c>
      <c r="W305" t="s">
        <v>84</v>
      </c>
      <c r="X305" t="s">
        <v>3582</v>
      </c>
      <c r="Y305" t="s">
        <v>11</v>
      </c>
      <c r="Z305" t="s">
        <v>86</v>
      </c>
      <c r="AA305" t="s">
        <v>2850</v>
      </c>
      <c r="AB305" s="28">
        <v>1</v>
      </c>
      <c r="AC305" t="s">
        <v>88</v>
      </c>
      <c r="AD305" s="40">
        <v>144968</v>
      </c>
      <c r="AE305" s="40">
        <v>144968</v>
      </c>
    </row>
    <row r="306" spans="1:31">
      <c r="A306" t="s">
        <v>569</v>
      </c>
      <c r="B306" t="s">
        <v>119</v>
      </c>
      <c r="C306" t="s">
        <v>120</v>
      </c>
      <c r="D306" t="s">
        <v>3583</v>
      </c>
      <c r="E306" t="s">
        <v>3584</v>
      </c>
      <c r="F306" t="s">
        <v>3585</v>
      </c>
      <c r="G306" t="s">
        <v>1464</v>
      </c>
      <c r="H306" t="s">
        <v>573</v>
      </c>
      <c r="I306" t="s">
        <v>3586</v>
      </c>
      <c r="J306" t="s">
        <v>3587</v>
      </c>
      <c r="K306" t="s">
        <v>78</v>
      </c>
      <c r="L306" t="s">
        <v>3588</v>
      </c>
      <c r="M306" s="27">
        <v>45938.387719907398</v>
      </c>
      <c r="N306" s="27">
        <v>45938.496527777781</v>
      </c>
      <c r="O306" t="s">
        <v>1466</v>
      </c>
      <c r="P306" t="s">
        <v>1467</v>
      </c>
      <c r="Q306" t="s">
        <v>2403</v>
      </c>
      <c r="R306" t="s">
        <v>1469</v>
      </c>
      <c r="S306" t="s">
        <v>1479</v>
      </c>
      <c r="T306" t="s">
        <v>1470</v>
      </c>
      <c r="U306" t="s">
        <v>82</v>
      </c>
      <c r="V306" t="s">
        <v>3589</v>
      </c>
      <c r="W306" t="s">
        <v>84</v>
      </c>
      <c r="X306" t="s">
        <v>3590</v>
      </c>
      <c r="Y306" t="s">
        <v>11</v>
      </c>
      <c r="Z306" t="s">
        <v>86</v>
      </c>
      <c r="AA306" t="s">
        <v>578</v>
      </c>
      <c r="AB306" s="28">
        <v>1</v>
      </c>
      <c r="AC306" t="s">
        <v>88</v>
      </c>
      <c r="AD306" s="40">
        <v>144968</v>
      </c>
      <c r="AE306" s="40">
        <v>144968</v>
      </c>
    </row>
    <row r="307" spans="1:31">
      <c r="A307" t="s">
        <v>277</v>
      </c>
      <c r="B307" t="s">
        <v>151</v>
      </c>
      <c r="C307" t="s">
        <v>152</v>
      </c>
      <c r="D307" t="s">
        <v>3591</v>
      </c>
      <c r="E307" t="s">
        <v>3592</v>
      </c>
      <c r="F307" t="s">
        <v>3593</v>
      </c>
      <c r="G307" t="s">
        <v>1464</v>
      </c>
      <c r="H307" t="s">
        <v>3594</v>
      </c>
      <c r="I307" t="s">
        <v>3594</v>
      </c>
      <c r="J307" t="s">
        <v>3595</v>
      </c>
      <c r="K307" t="s">
        <v>78</v>
      </c>
      <c r="L307" t="s">
        <v>3596</v>
      </c>
      <c r="M307" s="27">
        <v>45938.404247685183</v>
      </c>
      <c r="N307" s="27">
        <v>45947.390277777777</v>
      </c>
      <c r="O307" t="s">
        <v>1466</v>
      </c>
      <c r="P307" t="s">
        <v>1467</v>
      </c>
      <c r="Q307" t="s">
        <v>1496</v>
      </c>
      <c r="R307" t="s">
        <v>1507</v>
      </c>
      <c r="S307" t="s">
        <v>80</v>
      </c>
      <c r="T307" t="s">
        <v>187</v>
      </c>
      <c r="U307" t="s">
        <v>82</v>
      </c>
      <c r="V307" t="s">
        <v>3597</v>
      </c>
      <c r="W307" t="s">
        <v>84</v>
      </c>
      <c r="X307" t="s">
        <v>3598</v>
      </c>
      <c r="Y307" t="s">
        <v>139</v>
      </c>
      <c r="Z307" t="s">
        <v>1482</v>
      </c>
      <c r="AA307" t="s">
        <v>333</v>
      </c>
      <c r="AB307" s="28">
        <v>1</v>
      </c>
      <c r="AC307" t="s">
        <v>88</v>
      </c>
      <c r="AD307" s="40">
        <v>988463</v>
      </c>
      <c r="AE307" s="40">
        <v>988463</v>
      </c>
    </row>
    <row r="308" spans="1:31">
      <c r="A308" t="s">
        <v>112</v>
      </c>
      <c r="B308" t="s">
        <v>113</v>
      </c>
      <c r="C308" t="s">
        <v>114</v>
      </c>
      <c r="D308" t="s">
        <v>115</v>
      </c>
      <c r="E308" t="s">
        <v>3599</v>
      </c>
      <c r="F308" t="s">
        <v>3600</v>
      </c>
      <c r="G308" t="s">
        <v>1464</v>
      </c>
      <c r="H308" t="s">
        <v>116</v>
      </c>
      <c r="I308" t="s">
        <v>112</v>
      </c>
      <c r="J308" t="s">
        <v>3601</v>
      </c>
      <c r="K308" t="s">
        <v>78</v>
      </c>
      <c r="L308" t="s">
        <v>3602</v>
      </c>
      <c r="M308" s="27">
        <v>45938.403379629628</v>
      </c>
      <c r="N308" s="27">
        <v>45939.425000000003</v>
      </c>
      <c r="O308" t="s">
        <v>1466</v>
      </c>
      <c r="P308" t="s">
        <v>1467</v>
      </c>
      <c r="Q308" t="s">
        <v>1496</v>
      </c>
      <c r="R308" t="s">
        <v>1507</v>
      </c>
      <c r="S308" t="s">
        <v>80</v>
      </c>
      <c r="T308" t="s">
        <v>187</v>
      </c>
      <c r="U308" t="s">
        <v>82</v>
      </c>
      <c r="V308" t="s">
        <v>3603</v>
      </c>
      <c r="W308" t="s">
        <v>84</v>
      </c>
      <c r="X308" t="s">
        <v>3604</v>
      </c>
      <c r="Y308" t="s">
        <v>8</v>
      </c>
      <c r="Z308" t="s">
        <v>86</v>
      </c>
      <c r="AA308" t="s">
        <v>1777</v>
      </c>
      <c r="AB308" s="28">
        <v>1</v>
      </c>
      <c r="AC308" t="s">
        <v>88</v>
      </c>
      <c r="AD308" s="40">
        <v>65960</v>
      </c>
      <c r="AE308" s="40">
        <v>65960</v>
      </c>
    </row>
    <row r="309" spans="1:31">
      <c r="A309" t="s">
        <v>459</v>
      </c>
      <c r="B309" t="s">
        <v>460</v>
      </c>
      <c r="C309" t="s">
        <v>461</v>
      </c>
      <c r="D309" t="s">
        <v>462</v>
      </c>
      <c r="E309" t="s">
        <v>3605</v>
      </c>
      <c r="F309" t="s">
        <v>3606</v>
      </c>
      <c r="G309" t="s">
        <v>1464</v>
      </c>
      <c r="H309" t="s">
        <v>460</v>
      </c>
      <c r="I309" t="s">
        <v>465</v>
      </c>
      <c r="J309" t="s">
        <v>3607</v>
      </c>
      <c r="K309" t="s">
        <v>78</v>
      </c>
      <c r="L309" t="s">
        <v>3608</v>
      </c>
      <c r="M309" s="27">
        <v>45938.409166666657</v>
      </c>
      <c r="N309" s="27">
        <v>45939.70208333333</v>
      </c>
      <c r="O309" t="s">
        <v>1466</v>
      </c>
      <c r="P309" t="s">
        <v>1467</v>
      </c>
      <c r="Q309" t="s">
        <v>1621</v>
      </c>
      <c r="R309" t="s">
        <v>1469</v>
      </c>
      <c r="S309" t="s">
        <v>1470</v>
      </c>
      <c r="T309" t="s">
        <v>1470</v>
      </c>
      <c r="U309" t="s">
        <v>82</v>
      </c>
      <c r="V309" t="s">
        <v>3609</v>
      </c>
      <c r="W309" t="s">
        <v>84</v>
      </c>
      <c r="X309" t="s">
        <v>3610</v>
      </c>
      <c r="Y309" t="s">
        <v>11</v>
      </c>
      <c r="Z309" t="s">
        <v>86</v>
      </c>
      <c r="AA309" t="s">
        <v>546</v>
      </c>
      <c r="AB309" s="28">
        <v>1</v>
      </c>
      <c r="AC309" t="s">
        <v>88</v>
      </c>
      <c r="AD309" s="40">
        <v>144968</v>
      </c>
      <c r="AE309" s="40">
        <v>144968</v>
      </c>
    </row>
    <row r="310" spans="1:31">
      <c r="A310" t="s">
        <v>217</v>
      </c>
      <c r="B310" t="s">
        <v>192</v>
      </c>
      <c r="C310" t="s">
        <v>193</v>
      </c>
      <c r="D310" t="s">
        <v>900</v>
      </c>
      <c r="E310" t="s">
        <v>3611</v>
      </c>
      <c r="F310" t="s">
        <v>3612</v>
      </c>
      <c r="G310" t="s">
        <v>1464</v>
      </c>
      <c r="H310" t="s">
        <v>903</v>
      </c>
      <c r="I310" t="s">
        <v>904</v>
      </c>
      <c r="J310" t="s">
        <v>3613</v>
      </c>
      <c r="K310" t="s">
        <v>78</v>
      </c>
      <c r="L310" t="s">
        <v>3614</v>
      </c>
      <c r="M310" s="27">
        <v>45938.420057870368</v>
      </c>
      <c r="N310" s="27">
        <v>45940.37777777778</v>
      </c>
      <c r="O310" t="s">
        <v>1466</v>
      </c>
      <c r="P310" t="s">
        <v>1467</v>
      </c>
      <c r="Q310" t="s">
        <v>1478</v>
      </c>
      <c r="R310" t="s">
        <v>1469</v>
      </c>
      <c r="S310" t="s">
        <v>80</v>
      </c>
      <c r="T310" t="s">
        <v>81</v>
      </c>
      <c r="U310" t="s">
        <v>82</v>
      </c>
      <c r="V310" t="s">
        <v>3615</v>
      </c>
      <c r="W310" t="s">
        <v>84</v>
      </c>
      <c r="X310" t="s">
        <v>3616</v>
      </c>
      <c r="Y310" t="s">
        <v>139</v>
      </c>
      <c r="Z310" t="s">
        <v>909</v>
      </c>
      <c r="AA310" t="s">
        <v>403</v>
      </c>
      <c r="AB310" s="28">
        <v>1</v>
      </c>
      <c r="AC310" t="s">
        <v>88</v>
      </c>
      <c r="AD310" s="40">
        <v>479589</v>
      </c>
      <c r="AE310" s="40">
        <v>479589</v>
      </c>
    </row>
    <row r="311" spans="1:31">
      <c r="A311" t="s">
        <v>277</v>
      </c>
      <c r="B311" t="s">
        <v>151</v>
      </c>
      <c r="C311" t="s">
        <v>152</v>
      </c>
      <c r="D311" t="s">
        <v>325</v>
      </c>
      <c r="E311" t="s">
        <v>3617</v>
      </c>
      <c r="F311" t="s">
        <v>3618</v>
      </c>
      <c r="G311" t="s">
        <v>1464</v>
      </c>
      <c r="H311" t="s">
        <v>328</v>
      </c>
      <c r="I311" t="s">
        <v>277</v>
      </c>
      <c r="J311" t="s">
        <v>3619</v>
      </c>
      <c r="K311" t="s">
        <v>78</v>
      </c>
      <c r="L311" t="s">
        <v>3620</v>
      </c>
      <c r="M311" s="27">
        <v>45938.433449074073</v>
      </c>
      <c r="N311" s="27">
        <v>45938.651388888888</v>
      </c>
      <c r="O311" t="s">
        <v>1466</v>
      </c>
      <c r="P311" t="s">
        <v>1467</v>
      </c>
      <c r="Q311" t="s">
        <v>1496</v>
      </c>
      <c r="R311" t="s">
        <v>1469</v>
      </c>
      <c r="S311" t="s">
        <v>1470</v>
      </c>
      <c r="T311" t="s">
        <v>1470</v>
      </c>
      <c r="U311" t="s">
        <v>82</v>
      </c>
      <c r="V311" t="s">
        <v>3621</v>
      </c>
      <c r="W311" t="s">
        <v>84</v>
      </c>
      <c r="X311" t="s">
        <v>3622</v>
      </c>
      <c r="Y311" t="s">
        <v>8</v>
      </c>
      <c r="Z311" t="s">
        <v>86</v>
      </c>
      <c r="AA311" t="s">
        <v>736</v>
      </c>
      <c r="AB311" s="28">
        <v>1</v>
      </c>
      <c r="AC311" t="s">
        <v>88</v>
      </c>
      <c r="AD311" s="40">
        <v>65960</v>
      </c>
      <c r="AE311" s="40">
        <v>65960</v>
      </c>
    </row>
    <row r="312" spans="1:31">
      <c r="A312" t="s">
        <v>343</v>
      </c>
      <c r="B312" t="s">
        <v>68</v>
      </c>
      <c r="C312" t="s">
        <v>69</v>
      </c>
      <c r="D312" t="s">
        <v>344</v>
      </c>
      <c r="E312" t="s">
        <v>3623</v>
      </c>
      <c r="F312" t="s">
        <v>3624</v>
      </c>
      <c r="G312" t="s">
        <v>1464</v>
      </c>
      <c r="H312" t="s">
        <v>347</v>
      </c>
      <c r="I312" t="s">
        <v>343</v>
      </c>
      <c r="J312" t="s">
        <v>3625</v>
      </c>
      <c r="K312" t="s">
        <v>78</v>
      </c>
      <c r="L312" t="s">
        <v>3626</v>
      </c>
      <c r="M312" s="27">
        <v>45938.449571759258</v>
      </c>
      <c r="N312" s="27">
        <v>45938.71875</v>
      </c>
      <c r="O312" t="s">
        <v>1466</v>
      </c>
      <c r="P312" t="s">
        <v>1467</v>
      </c>
      <c r="Q312" t="s">
        <v>1790</v>
      </c>
      <c r="R312" t="s">
        <v>1621</v>
      </c>
      <c r="S312" t="s">
        <v>80</v>
      </c>
      <c r="T312" t="s">
        <v>81</v>
      </c>
      <c r="U312" t="s">
        <v>82</v>
      </c>
      <c r="V312" t="s">
        <v>3627</v>
      </c>
      <c r="W312" t="s">
        <v>84</v>
      </c>
      <c r="X312" t="s">
        <v>3628</v>
      </c>
      <c r="Y312" t="s">
        <v>8</v>
      </c>
      <c r="Z312" t="s">
        <v>86</v>
      </c>
      <c r="AA312" t="s">
        <v>366</v>
      </c>
      <c r="AB312" s="28">
        <v>1</v>
      </c>
      <c r="AC312" t="s">
        <v>88</v>
      </c>
      <c r="AD312" s="40">
        <v>65960</v>
      </c>
      <c r="AE312" s="40">
        <v>65960</v>
      </c>
    </row>
    <row r="313" spans="1:31">
      <c r="A313" t="s">
        <v>683</v>
      </c>
      <c r="B313" t="s">
        <v>113</v>
      </c>
      <c r="C313" t="s">
        <v>114</v>
      </c>
      <c r="D313" t="s">
        <v>1306</v>
      </c>
      <c r="E313" t="s">
        <v>3629</v>
      </c>
      <c r="F313" t="s">
        <v>3630</v>
      </c>
      <c r="G313" t="s">
        <v>1464</v>
      </c>
      <c r="H313" t="s">
        <v>281</v>
      </c>
      <c r="I313" t="s">
        <v>1309</v>
      </c>
      <c r="J313" t="s">
        <v>3631</v>
      </c>
      <c r="K313" t="s">
        <v>78</v>
      </c>
      <c r="L313" t="s">
        <v>3632</v>
      </c>
      <c r="M313" s="27">
        <v>45938.456388888888</v>
      </c>
      <c r="N313" s="27">
        <v>45940.378472222219</v>
      </c>
      <c r="O313" t="s">
        <v>1466</v>
      </c>
      <c r="P313" t="s">
        <v>1467</v>
      </c>
      <c r="Q313" t="s">
        <v>1749</v>
      </c>
      <c r="R313" t="s">
        <v>1469</v>
      </c>
      <c r="S313" t="s">
        <v>1470</v>
      </c>
      <c r="T313" t="s">
        <v>1470</v>
      </c>
      <c r="U313" t="s">
        <v>82</v>
      </c>
      <c r="V313" t="s">
        <v>3633</v>
      </c>
      <c r="W313" t="s">
        <v>84</v>
      </c>
      <c r="X313" t="s">
        <v>3634</v>
      </c>
      <c r="Y313" t="s">
        <v>15</v>
      </c>
      <c r="Z313" t="s">
        <v>86</v>
      </c>
      <c r="AA313" t="s">
        <v>1573</v>
      </c>
      <c r="AB313" s="28">
        <v>1</v>
      </c>
      <c r="AC313" t="s">
        <v>88</v>
      </c>
      <c r="AD313" s="40">
        <v>479589</v>
      </c>
      <c r="AE313" s="40">
        <v>479589</v>
      </c>
    </row>
    <row r="314" spans="1:31">
      <c r="A314" t="s">
        <v>191</v>
      </c>
      <c r="B314" t="s">
        <v>192</v>
      </c>
      <c r="C314" t="s">
        <v>193</v>
      </c>
      <c r="D314" t="s">
        <v>3635</v>
      </c>
      <c r="E314" t="s">
        <v>3636</v>
      </c>
      <c r="F314" t="s">
        <v>3637</v>
      </c>
      <c r="G314" t="s">
        <v>1464</v>
      </c>
      <c r="H314" t="s">
        <v>197</v>
      </c>
      <c r="I314" t="s">
        <v>3638</v>
      </c>
      <c r="J314" t="s">
        <v>3639</v>
      </c>
      <c r="K314" t="s">
        <v>78</v>
      </c>
      <c r="L314" t="s">
        <v>3640</v>
      </c>
      <c r="M314" s="27">
        <v>45938.457349537042</v>
      </c>
      <c r="N314" s="27">
        <v>45939.73333333333</v>
      </c>
      <c r="O314" t="s">
        <v>1466</v>
      </c>
      <c r="P314" t="s">
        <v>1467</v>
      </c>
      <c r="Q314" t="s">
        <v>1496</v>
      </c>
      <c r="R314" t="s">
        <v>1507</v>
      </c>
      <c r="S314" t="s">
        <v>80</v>
      </c>
      <c r="T314" t="s">
        <v>187</v>
      </c>
      <c r="U314" t="s">
        <v>82</v>
      </c>
      <c r="V314" t="s">
        <v>3641</v>
      </c>
      <c r="W314" t="s">
        <v>84</v>
      </c>
      <c r="X314" t="s">
        <v>3642</v>
      </c>
      <c r="Y314" t="s">
        <v>11</v>
      </c>
      <c r="Z314" t="s">
        <v>86</v>
      </c>
      <c r="AA314" t="s">
        <v>264</v>
      </c>
      <c r="AB314" s="28">
        <v>1</v>
      </c>
      <c r="AC314" t="s">
        <v>88</v>
      </c>
      <c r="AD314" s="40">
        <v>144968</v>
      </c>
      <c r="AE314" s="40">
        <v>144968</v>
      </c>
    </row>
    <row r="315" spans="1:31">
      <c r="A315" t="s">
        <v>459</v>
      </c>
      <c r="B315" t="s">
        <v>460</v>
      </c>
      <c r="C315" t="s">
        <v>461</v>
      </c>
      <c r="D315" t="s">
        <v>462</v>
      </c>
      <c r="E315" t="s">
        <v>3643</v>
      </c>
      <c r="F315" t="s">
        <v>3644</v>
      </c>
      <c r="G315" t="s">
        <v>1464</v>
      </c>
      <c r="H315" t="s">
        <v>460</v>
      </c>
      <c r="I315" t="s">
        <v>465</v>
      </c>
      <c r="J315" t="s">
        <v>3645</v>
      </c>
      <c r="K315" t="s">
        <v>78</v>
      </c>
      <c r="L315" t="s">
        <v>3646</v>
      </c>
      <c r="M315" s="27">
        <v>45938.462210648147</v>
      </c>
      <c r="N315" s="27">
        <v>45939.734722222223</v>
      </c>
      <c r="O315" t="s">
        <v>1466</v>
      </c>
      <c r="P315" t="s">
        <v>1467</v>
      </c>
      <c r="Q315" t="s">
        <v>1621</v>
      </c>
      <c r="R315" t="s">
        <v>1469</v>
      </c>
      <c r="S315" t="s">
        <v>1470</v>
      </c>
      <c r="T315" t="s">
        <v>1470</v>
      </c>
      <c r="U315" t="s">
        <v>1664</v>
      </c>
      <c r="V315" t="s">
        <v>3647</v>
      </c>
      <c r="W315" t="s">
        <v>84</v>
      </c>
      <c r="X315" t="s">
        <v>88</v>
      </c>
      <c r="Y315" t="s">
        <v>11</v>
      </c>
      <c r="Z315" t="s">
        <v>86</v>
      </c>
      <c r="AA315" t="s">
        <v>546</v>
      </c>
      <c r="AB315" s="28">
        <v>1</v>
      </c>
      <c r="AC315" t="s">
        <v>88</v>
      </c>
      <c r="AD315" s="40">
        <v>144968</v>
      </c>
      <c r="AE315" s="40">
        <v>144968</v>
      </c>
    </row>
    <row r="316" spans="1:31">
      <c r="A316" t="s">
        <v>288</v>
      </c>
      <c r="B316" t="s">
        <v>113</v>
      </c>
      <c r="C316" t="s">
        <v>114</v>
      </c>
      <c r="D316" t="s">
        <v>289</v>
      </c>
      <c r="E316" t="s">
        <v>3648</v>
      </c>
      <c r="F316" t="s">
        <v>3649</v>
      </c>
      <c r="G316" t="s">
        <v>1464</v>
      </c>
      <c r="H316" t="s">
        <v>292</v>
      </c>
      <c r="I316" t="s">
        <v>288</v>
      </c>
      <c r="J316" t="s">
        <v>3650</v>
      </c>
      <c r="K316" t="s">
        <v>78</v>
      </c>
      <c r="L316" t="s">
        <v>3651</v>
      </c>
      <c r="M316" s="27">
        <v>45938.474942129629</v>
      </c>
      <c r="N316" s="27">
        <v>45939.414583333331</v>
      </c>
      <c r="O316" t="s">
        <v>1466</v>
      </c>
      <c r="P316" t="s">
        <v>1467</v>
      </c>
      <c r="Q316" t="s">
        <v>1621</v>
      </c>
      <c r="R316" t="s">
        <v>1469</v>
      </c>
      <c r="S316" t="s">
        <v>783</v>
      </c>
      <c r="T316" t="s">
        <v>2152</v>
      </c>
      <c r="U316" t="s">
        <v>82</v>
      </c>
      <c r="V316" t="s">
        <v>3652</v>
      </c>
      <c r="W316" t="s">
        <v>84</v>
      </c>
      <c r="X316" t="s">
        <v>3653</v>
      </c>
      <c r="Y316" t="s">
        <v>8</v>
      </c>
      <c r="Z316" t="s">
        <v>86</v>
      </c>
      <c r="AA316" t="s">
        <v>1710</v>
      </c>
      <c r="AB316" s="28">
        <v>1</v>
      </c>
      <c r="AC316" t="s">
        <v>88</v>
      </c>
      <c r="AD316" s="40">
        <v>65960</v>
      </c>
      <c r="AE316" s="40">
        <v>65960</v>
      </c>
    </row>
    <row r="317" spans="1:31">
      <c r="A317" t="s">
        <v>191</v>
      </c>
      <c r="B317" t="s">
        <v>192</v>
      </c>
      <c r="C317" t="s">
        <v>193</v>
      </c>
      <c r="D317" t="s">
        <v>194</v>
      </c>
      <c r="E317" t="s">
        <v>3654</v>
      </c>
      <c r="F317" t="s">
        <v>3655</v>
      </c>
      <c r="G317" t="s">
        <v>1464</v>
      </c>
      <c r="H317" t="s">
        <v>197</v>
      </c>
      <c r="I317" t="s">
        <v>191</v>
      </c>
      <c r="J317" t="s">
        <v>3656</v>
      </c>
      <c r="K317" t="s">
        <v>78</v>
      </c>
      <c r="L317" t="s">
        <v>3657</v>
      </c>
      <c r="M317" s="27">
        <v>45938.489733796298</v>
      </c>
      <c r="N317" s="27">
        <v>45938.720833333333</v>
      </c>
      <c r="O317" t="s">
        <v>1466</v>
      </c>
      <c r="P317" t="s">
        <v>1467</v>
      </c>
      <c r="Q317" t="s">
        <v>1496</v>
      </c>
      <c r="R317" t="s">
        <v>1497</v>
      </c>
      <c r="S317" t="s">
        <v>783</v>
      </c>
      <c r="T317" t="s">
        <v>1750</v>
      </c>
      <c r="U317" t="s">
        <v>82</v>
      </c>
      <c r="V317" t="s">
        <v>3658</v>
      </c>
      <c r="W317" t="s">
        <v>84</v>
      </c>
      <c r="X317" t="s">
        <v>3659</v>
      </c>
      <c r="Y317" t="s">
        <v>8</v>
      </c>
      <c r="Z317" t="s">
        <v>86</v>
      </c>
      <c r="AA317" t="s">
        <v>1640</v>
      </c>
      <c r="AB317" s="28">
        <v>1</v>
      </c>
      <c r="AC317" t="s">
        <v>88</v>
      </c>
      <c r="AD317" s="40">
        <v>65960</v>
      </c>
      <c r="AE317" s="40">
        <v>65960</v>
      </c>
    </row>
    <row r="318" spans="1:31">
      <c r="A318" t="s">
        <v>118</v>
      </c>
      <c r="B318" t="s">
        <v>119</v>
      </c>
      <c r="C318" t="s">
        <v>120</v>
      </c>
      <c r="D318" t="s">
        <v>121</v>
      </c>
      <c r="E318" t="s">
        <v>3660</v>
      </c>
      <c r="F318" t="s">
        <v>3661</v>
      </c>
      <c r="G318" t="s">
        <v>1464</v>
      </c>
      <c r="H318" t="s">
        <v>124</v>
      </c>
      <c r="I318" t="s">
        <v>125</v>
      </c>
      <c r="J318" t="s">
        <v>3662</v>
      </c>
      <c r="K318" t="s">
        <v>78</v>
      </c>
      <c r="L318" t="s">
        <v>3663</v>
      </c>
      <c r="M318" s="27">
        <v>45938.508275462962</v>
      </c>
      <c r="N318" s="27">
        <v>45944.73541666667</v>
      </c>
      <c r="O318" t="s">
        <v>1466</v>
      </c>
      <c r="P318" t="s">
        <v>1467</v>
      </c>
      <c r="Q318" t="s">
        <v>1621</v>
      </c>
      <c r="R318" t="s">
        <v>1469</v>
      </c>
      <c r="S318" t="s">
        <v>80</v>
      </c>
      <c r="T318" t="s">
        <v>81</v>
      </c>
      <c r="U318" t="s">
        <v>1664</v>
      </c>
      <c r="V318" t="s">
        <v>3664</v>
      </c>
      <c r="W318" t="s">
        <v>84</v>
      </c>
      <c r="X318" t="s">
        <v>3665</v>
      </c>
      <c r="Y318" t="s">
        <v>15</v>
      </c>
      <c r="Z318" t="s">
        <v>86</v>
      </c>
      <c r="AA318" t="s">
        <v>130</v>
      </c>
      <c r="AB318" s="28">
        <v>1</v>
      </c>
      <c r="AC318" t="s">
        <v>88</v>
      </c>
      <c r="AD318" s="40">
        <v>479589</v>
      </c>
      <c r="AE318" s="40">
        <v>479589</v>
      </c>
    </row>
    <row r="319" spans="1:31">
      <c r="A319" t="s">
        <v>150</v>
      </c>
      <c r="B319" t="s">
        <v>151</v>
      </c>
      <c r="C319" t="s">
        <v>152</v>
      </c>
      <c r="D319" t="s">
        <v>3666</v>
      </c>
      <c r="E319" t="s">
        <v>3667</v>
      </c>
      <c r="F319" t="s">
        <v>3668</v>
      </c>
      <c r="G319" t="s">
        <v>1464</v>
      </c>
      <c r="H319" t="s">
        <v>156</v>
      </c>
      <c r="I319" t="s">
        <v>3669</v>
      </c>
      <c r="J319" t="s">
        <v>3670</v>
      </c>
      <c r="K319" t="s">
        <v>78</v>
      </c>
      <c r="L319" t="s">
        <v>3671</v>
      </c>
      <c r="M319" s="27">
        <v>45938.518414351849</v>
      </c>
      <c r="N319" s="27">
        <v>45939.736111111109</v>
      </c>
      <c r="O319" t="s">
        <v>1466</v>
      </c>
      <c r="P319" t="s">
        <v>1467</v>
      </c>
      <c r="Q319" t="s">
        <v>2219</v>
      </c>
      <c r="R319" t="s">
        <v>1469</v>
      </c>
      <c r="S319" t="s">
        <v>1479</v>
      </c>
      <c r="T319" t="s">
        <v>1479</v>
      </c>
      <c r="U319" t="s">
        <v>82</v>
      </c>
      <c r="V319" t="s">
        <v>3672</v>
      </c>
      <c r="W319" t="s">
        <v>84</v>
      </c>
      <c r="X319" t="s">
        <v>3673</v>
      </c>
      <c r="Y319" t="s">
        <v>11</v>
      </c>
      <c r="Z319" t="s">
        <v>86</v>
      </c>
      <c r="AA319" t="s">
        <v>1471</v>
      </c>
      <c r="AB319" s="28">
        <v>1</v>
      </c>
      <c r="AC319" t="s">
        <v>88</v>
      </c>
      <c r="AD319" s="40">
        <v>144968</v>
      </c>
      <c r="AE319" s="40">
        <v>144968</v>
      </c>
    </row>
    <row r="320" spans="1:31">
      <c r="A320" t="s">
        <v>1134</v>
      </c>
      <c r="B320" t="s">
        <v>113</v>
      </c>
      <c r="C320" t="s">
        <v>114</v>
      </c>
      <c r="D320" t="s">
        <v>2792</v>
      </c>
      <c r="E320" t="s">
        <v>3674</v>
      </c>
      <c r="F320" t="s">
        <v>3675</v>
      </c>
      <c r="G320" t="s">
        <v>1464</v>
      </c>
      <c r="H320" t="s">
        <v>2713</v>
      </c>
      <c r="I320" t="s">
        <v>2795</v>
      </c>
      <c r="J320" t="s">
        <v>3676</v>
      </c>
      <c r="K320" t="s">
        <v>78</v>
      </c>
      <c r="L320" t="s">
        <v>3677</v>
      </c>
      <c r="M320" s="27">
        <v>45938.516469907408</v>
      </c>
      <c r="N320" s="27">
        <v>45940.511805555558</v>
      </c>
      <c r="O320" t="s">
        <v>1466</v>
      </c>
      <c r="P320" t="s">
        <v>1467</v>
      </c>
      <c r="Q320" t="s">
        <v>1552</v>
      </c>
      <c r="R320" t="s">
        <v>1469</v>
      </c>
      <c r="S320" t="s">
        <v>80</v>
      </c>
      <c r="T320" t="s">
        <v>81</v>
      </c>
      <c r="U320" t="s">
        <v>82</v>
      </c>
      <c r="V320" t="s">
        <v>3678</v>
      </c>
      <c r="W320" t="s">
        <v>84</v>
      </c>
      <c r="X320" t="s">
        <v>3679</v>
      </c>
      <c r="Y320" t="s">
        <v>13</v>
      </c>
      <c r="Z320" t="s">
        <v>86</v>
      </c>
      <c r="AA320" t="s">
        <v>2718</v>
      </c>
      <c r="AB320" s="28">
        <v>1</v>
      </c>
      <c r="AC320" t="s">
        <v>88</v>
      </c>
      <c r="AD320" s="40">
        <v>275729</v>
      </c>
      <c r="AE320" s="40">
        <v>275729</v>
      </c>
    </row>
    <row r="321" spans="1:31">
      <c r="A321" t="s">
        <v>191</v>
      </c>
      <c r="B321" t="s">
        <v>192</v>
      </c>
      <c r="C321" t="s">
        <v>193</v>
      </c>
      <c r="D321" t="s">
        <v>194</v>
      </c>
      <c r="E321" t="s">
        <v>3680</v>
      </c>
      <c r="F321" t="s">
        <v>3496</v>
      </c>
      <c r="G321" t="s">
        <v>1464</v>
      </c>
      <c r="H321" t="s">
        <v>197</v>
      </c>
      <c r="I321" t="s">
        <v>191</v>
      </c>
      <c r="J321" t="s">
        <v>3497</v>
      </c>
      <c r="K321" t="s">
        <v>78</v>
      </c>
      <c r="L321" t="s">
        <v>3681</v>
      </c>
      <c r="M321" s="27">
        <v>45938.522997685177</v>
      </c>
      <c r="N321" s="27">
        <v>45938.706250000003</v>
      </c>
      <c r="P321" t="s">
        <v>1514</v>
      </c>
      <c r="Q321" t="s">
        <v>1541</v>
      </c>
      <c r="R321" t="s">
        <v>1827</v>
      </c>
      <c r="S321" t="s">
        <v>80</v>
      </c>
      <c r="T321" t="s">
        <v>187</v>
      </c>
      <c r="V321" t="s">
        <v>3682</v>
      </c>
      <c r="W321" t="s">
        <v>1801</v>
      </c>
      <c r="Y321" t="s">
        <v>8</v>
      </c>
      <c r="Z321" t="s">
        <v>86</v>
      </c>
      <c r="AA321" t="s">
        <v>1640</v>
      </c>
      <c r="AB321" s="28">
        <v>0</v>
      </c>
      <c r="AC321" t="s">
        <v>88</v>
      </c>
      <c r="AD321" s="40">
        <v>41241</v>
      </c>
      <c r="AE321" s="40">
        <v>41241</v>
      </c>
    </row>
    <row r="322" spans="1:31">
      <c r="A322" t="s">
        <v>191</v>
      </c>
      <c r="B322" t="s">
        <v>192</v>
      </c>
      <c r="C322" t="s">
        <v>193</v>
      </c>
      <c r="D322" t="s">
        <v>227</v>
      </c>
      <c r="E322" t="s">
        <v>3683</v>
      </c>
      <c r="F322" t="s">
        <v>3684</v>
      </c>
      <c r="G322" t="s">
        <v>1464</v>
      </c>
      <c r="H322" t="s">
        <v>197</v>
      </c>
      <c r="I322" t="s">
        <v>230</v>
      </c>
      <c r="J322" t="s">
        <v>3685</v>
      </c>
      <c r="K322" t="s">
        <v>78</v>
      </c>
      <c r="L322" t="s">
        <v>3686</v>
      </c>
      <c r="M322" s="27">
        <v>45938.536493055559</v>
      </c>
      <c r="N322" s="27">
        <v>45938.708333333343</v>
      </c>
      <c r="O322" t="s">
        <v>1466</v>
      </c>
      <c r="P322" t="s">
        <v>1467</v>
      </c>
      <c r="Q322" t="s">
        <v>1496</v>
      </c>
      <c r="R322" t="s">
        <v>1507</v>
      </c>
      <c r="S322" t="s">
        <v>1470</v>
      </c>
      <c r="T322" t="s">
        <v>1470</v>
      </c>
      <c r="U322" t="s">
        <v>82</v>
      </c>
      <c r="V322" t="s">
        <v>3687</v>
      </c>
      <c r="W322" t="s">
        <v>84</v>
      </c>
      <c r="X322" t="s">
        <v>3688</v>
      </c>
      <c r="Y322" t="s">
        <v>8</v>
      </c>
      <c r="Z322" t="s">
        <v>86</v>
      </c>
      <c r="AA322" t="s">
        <v>1455</v>
      </c>
      <c r="AB322" s="28">
        <v>1</v>
      </c>
      <c r="AC322" t="s">
        <v>88</v>
      </c>
      <c r="AD322" s="40">
        <v>65960</v>
      </c>
      <c r="AE322" s="40">
        <v>65960</v>
      </c>
    </row>
    <row r="323" spans="1:31">
      <c r="A323" t="s">
        <v>442</v>
      </c>
      <c r="B323" t="s">
        <v>113</v>
      </c>
      <c r="C323" t="s">
        <v>114</v>
      </c>
      <c r="D323" t="s">
        <v>443</v>
      </c>
      <c r="E323" t="s">
        <v>3689</v>
      </c>
      <c r="F323" t="s">
        <v>3690</v>
      </c>
      <c r="G323" t="s">
        <v>1464</v>
      </c>
      <c r="H323" t="s">
        <v>446</v>
      </c>
      <c r="I323" t="s">
        <v>442</v>
      </c>
      <c r="J323" t="s">
        <v>3691</v>
      </c>
      <c r="K323" t="s">
        <v>78</v>
      </c>
      <c r="L323" t="s">
        <v>3692</v>
      </c>
      <c r="M323" s="27">
        <v>45938.603888888887</v>
      </c>
      <c r="N323" s="27">
        <v>45939.445138888892</v>
      </c>
      <c r="O323" t="s">
        <v>1466</v>
      </c>
      <c r="P323" t="s">
        <v>1514</v>
      </c>
      <c r="Q323" t="s">
        <v>2232</v>
      </c>
      <c r="R323" t="s">
        <v>3693</v>
      </c>
      <c r="S323" t="s">
        <v>783</v>
      </c>
      <c r="T323" t="s">
        <v>2152</v>
      </c>
      <c r="U323" t="s">
        <v>82</v>
      </c>
      <c r="V323" t="s">
        <v>3694</v>
      </c>
      <c r="W323" t="s">
        <v>84</v>
      </c>
      <c r="X323" t="s">
        <v>3695</v>
      </c>
      <c r="Y323" t="s">
        <v>8</v>
      </c>
      <c r="Z323" t="s">
        <v>86</v>
      </c>
      <c r="AA323" t="s">
        <v>1974</v>
      </c>
      <c r="AB323" s="28">
        <v>1</v>
      </c>
      <c r="AC323" t="s">
        <v>88</v>
      </c>
      <c r="AD323" s="40">
        <v>65960</v>
      </c>
      <c r="AE323" s="40">
        <v>65960</v>
      </c>
    </row>
    <row r="324" spans="1:31">
      <c r="A324" t="s">
        <v>343</v>
      </c>
      <c r="B324" t="s">
        <v>68</v>
      </c>
      <c r="C324" t="s">
        <v>69</v>
      </c>
      <c r="D324" t="s">
        <v>2308</v>
      </c>
      <c r="E324" t="s">
        <v>3696</v>
      </c>
      <c r="F324" t="s">
        <v>3697</v>
      </c>
      <c r="G324" t="s">
        <v>1464</v>
      </c>
      <c r="H324" t="s">
        <v>347</v>
      </c>
      <c r="I324" t="s">
        <v>2311</v>
      </c>
      <c r="J324" t="s">
        <v>3698</v>
      </c>
      <c r="K324" t="s">
        <v>78</v>
      </c>
      <c r="L324" t="s">
        <v>3699</v>
      </c>
      <c r="M324" s="27">
        <v>45938.619432870371</v>
      </c>
      <c r="N324" s="27">
        <v>45939.614583333343</v>
      </c>
      <c r="O324" t="s">
        <v>1466</v>
      </c>
      <c r="P324" t="s">
        <v>1514</v>
      </c>
      <c r="Q324" t="s">
        <v>1580</v>
      </c>
      <c r="R324" t="s">
        <v>1953</v>
      </c>
      <c r="S324" t="s">
        <v>783</v>
      </c>
      <c r="T324" t="s">
        <v>1791</v>
      </c>
      <c r="U324" t="s">
        <v>82</v>
      </c>
      <c r="V324" t="s">
        <v>3700</v>
      </c>
      <c r="W324" t="s">
        <v>84</v>
      </c>
      <c r="X324" t="s">
        <v>3701</v>
      </c>
      <c r="Y324" t="s">
        <v>11</v>
      </c>
      <c r="Z324" t="s">
        <v>86</v>
      </c>
      <c r="AA324" t="s">
        <v>387</v>
      </c>
      <c r="AB324" s="28">
        <v>1</v>
      </c>
      <c r="AC324" t="s">
        <v>88</v>
      </c>
      <c r="AD324" s="40">
        <v>144968</v>
      </c>
      <c r="AE324" s="40">
        <v>144968</v>
      </c>
    </row>
    <row r="325" spans="1:31">
      <c r="A325" t="s">
        <v>191</v>
      </c>
      <c r="B325" t="s">
        <v>192</v>
      </c>
      <c r="C325" t="s">
        <v>193</v>
      </c>
      <c r="D325" t="s">
        <v>194</v>
      </c>
      <c r="E325" t="s">
        <v>3702</v>
      </c>
      <c r="F325" t="s">
        <v>3703</v>
      </c>
      <c r="G325" t="s">
        <v>1464</v>
      </c>
      <c r="H325" t="s">
        <v>197</v>
      </c>
      <c r="I325" t="s">
        <v>191</v>
      </c>
      <c r="J325" t="s">
        <v>3704</v>
      </c>
      <c r="K325" t="s">
        <v>78</v>
      </c>
      <c r="L325" t="s">
        <v>3705</v>
      </c>
      <c r="M325" s="27">
        <v>45938.62222222222</v>
      </c>
      <c r="N325" s="27">
        <v>45939.508333333331</v>
      </c>
      <c r="O325" t="s">
        <v>1466</v>
      </c>
      <c r="P325" t="s">
        <v>1467</v>
      </c>
      <c r="Q325" t="s">
        <v>1496</v>
      </c>
      <c r="R325" t="s">
        <v>1497</v>
      </c>
      <c r="S325" t="s">
        <v>1470</v>
      </c>
      <c r="T325" t="s">
        <v>1470</v>
      </c>
      <c r="U325" t="s">
        <v>82</v>
      </c>
      <c r="V325" t="s">
        <v>3706</v>
      </c>
      <c r="W325" t="s">
        <v>84</v>
      </c>
      <c r="X325" t="s">
        <v>3707</v>
      </c>
      <c r="Y325" t="s">
        <v>8</v>
      </c>
      <c r="Z325" t="s">
        <v>86</v>
      </c>
      <c r="AA325" t="s">
        <v>202</v>
      </c>
      <c r="AB325" s="28">
        <v>1</v>
      </c>
      <c r="AC325" t="s">
        <v>88</v>
      </c>
      <c r="AD325" s="40">
        <v>65960</v>
      </c>
      <c r="AE325" s="40">
        <v>65960</v>
      </c>
    </row>
    <row r="326" spans="1:31">
      <c r="A326" t="s">
        <v>1377</v>
      </c>
      <c r="B326" t="s">
        <v>68</v>
      </c>
      <c r="C326" t="s">
        <v>266</v>
      </c>
      <c r="D326" t="s">
        <v>3708</v>
      </c>
      <c r="E326" t="s">
        <v>3709</v>
      </c>
      <c r="F326" t="s">
        <v>3710</v>
      </c>
      <c r="G326" t="s">
        <v>1464</v>
      </c>
      <c r="H326" t="s">
        <v>1381</v>
      </c>
      <c r="I326" t="s">
        <v>3711</v>
      </c>
      <c r="J326" t="s">
        <v>3712</v>
      </c>
      <c r="K326" t="s">
        <v>78</v>
      </c>
      <c r="L326" t="s">
        <v>3713</v>
      </c>
      <c r="M326" s="27">
        <v>45938.628958333327</v>
      </c>
      <c r="N326" s="27">
        <v>45939.738888888889</v>
      </c>
      <c r="O326" t="s">
        <v>1466</v>
      </c>
      <c r="P326" t="s">
        <v>1467</v>
      </c>
      <c r="Q326" t="s">
        <v>1552</v>
      </c>
      <c r="R326" t="s">
        <v>1469</v>
      </c>
      <c r="S326" t="s">
        <v>80</v>
      </c>
      <c r="T326" t="s">
        <v>81</v>
      </c>
      <c r="U326" t="s">
        <v>82</v>
      </c>
      <c r="V326" t="s">
        <v>3714</v>
      </c>
      <c r="W326" t="s">
        <v>84</v>
      </c>
      <c r="X326" t="s">
        <v>3715</v>
      </c>
      <c r="Y326" t="s">
        <v>11</v>
      </c>
      <c r="Z326" t="s">
        <v>86</v>
      </c>
      <c r="AA326" t="s">
        <v>276</v>
      </c>
      <c r="AB326" s="28">
        <v>1</v>
      </c>
      <c r="AC326" t="s">
        <v>88</v>
      </c>
      <c r="AD326" s="40">
        <v>144968</v>
      </c>
      <c r="AE326" s="40">
        <v>144968</v>
      </c>
    </row>
    <row r="327" spans="1:31">
      <c r="A327" t="s">
        <v>683</v>
      </c>
      <c r="B327" t="s">
        <v>113</v>
      </c>
      <c r="C327" t="s">
        <v>114</v>
      </c>
      <c r="D327" t="s">
        <v>3716</v>
      </c>
      <c r="E327" t="s">
        <v>3717</v>
      </c>
      <c r="F327" t="s">
        <v>3718</v>
      </c>
      <c r="G327" t="s">
        <v>1464</v>
      </c>
      <c r="H327" t="s">
        <v>281</v>
      </c>
      <c r="I327" t="s">
        <v>3719</v>
      </c>
      <c r="J327" t="s">
        <v>3720</v>
      </c>
      <c r="K327" t="s">
        <v>78</v>
      </c>
      <c r="L327" t="s">
        <v>3721</v>
      </c>
      <c r="M327" s="27">
        <v>45938.618541666663</v>
      </c>
      <c r="N327" s="27">
        <v>45940.375694444447</v>
      </c>
      <c r="O327" t="s">
        <v>1466</v>
      </c>
      <c r="P327" t="s">
        <v>1467</v>
      </c>
      <c r="Q327" t="s">
        <v>1496</v>
      </c>
      <c r="R327" t="s">
        <v>1507</v>
      </c>
      <c r="S327" t="s">
        <v>1479</v>
      </c>
      <c r="T327" t="s">
        <v>1479</v>
      </c>
      <c r="U327" t="s">
        <v>82</v>
      </c>
      <c r="V327" t="s">
        <v>3722</v>
      </c>
      <c r="W327" t="s">
        <v>84</v>
      </c>
      <c r="X327" t="s">
        <v>3723</v>
      </c>
      <c r="Y327" t="s">
        <v>13</v>
      </c>
      <c r="Z327" t="s">
        <v>86</v>
      </c>
      <c r="AA327" t="s">
        <v>1144</v>
      </c>
      <c r="AB327" s="28">
        <v>1</v>
      </c>
      <c r="AC327" t="s">
        <v>88</v>
      </c>
      <c r="AD327" s="40">
        <v>275729</v>
      </c>
      <c r="AE327" s="40">
        <v>275729</v>
      </c>
    </row>
    <row r="328" spans="1:31">
      <c r="A328" t="s">
        <v>191</v>
      </c>
      <c r="B328" t="s">
        <v>192</v>
      </c>
      <c r="C328" t="s">
        <v>193</v>
      </c>
      <c r="D328" t="s">
        <v>194</v>
      </c>
      <c r="E328" t="s">
        <v>3724</v>
      </c>
      <c r="F328" t="s">
        <v>3725</v>
      </c>
      <c r="G328" t="s">
        <v>1464</v>
      </c>
      <c r="H328" t="s">
        <v>197</v>
      </c>
      <c r="I328" t="s">
        <v>191</v>
      </c>
      <c r="J328" t="s">
        <v>3726</v>
      </c>
      <c r="K328" t="s">
        <v>78</v>
      </c>
      <c r="L328" t="s">
        <v>3727</v>
      </c>
      <c r="M328" s="27">
        <v>45938.629930555559</v>
      </c>
      <c r="N328" s="27">
        <v>45939.518055555563</v>
      </c>
      <c r="O328" t="s">
        <v>1466</v>
      </c>
      <c r="P328" t="s">
        <v>1467</v>
      </c>
      <c r="Q328" t="s">
        <v>1496</v>
      </c>
      <c r="R328" t="s">
        <v>2037</v>
      </c>
      <c r="S328" t="s">
        <v>1470</v>
      </c>
      <c r="T328" t="s">
        <v>1470</v>
      </c>
      <c r="U328" t="s">
        <v>82</v>
      </c>
      <c r="V328" t="s">
        <v>3728</v>
      </c>
      <c r="W328" t="s">
        <v>84</v>
      </c>
      <c r="X328" t="s">
        <v>3729</v>
      </c>
      <c r="Y328" t="s">
        <v>8</v>
      </c>
      <c r="Z328" t="s">
        <v>86</v>
      </c>
      <c r="AA328" t="s">
        <v>1640</v>
      </c>
      <c r="AB328" s="28">
        <v>1</v>
      </c>
      <c r="AC328" t="s">
        <v>88</v>
      </c>
      <c r="AD328" s="40">
        <v>65960</v>
      </c>
      <c r="AE328" s="40">
        <v>65960</v>
      </c>
    </row>
    <row r="329" spans="1:31">
      <c r="A329" t="s">
        <v>459</v>
      </c>
      <c r="B329" t="s">
        <v>460</v>
      </c>
      <c r="C329" t="s">
        <v>461</v>
      </c>
      <c r="D329" t="s">
        <v>512</v>
      </c>
      <c r="E329" t="s">
        <v>3730</v>
      </c>
      <c r="F329" t="s">
        <v>3731</v>
      </c>
      <c r="G329" t="s">
        <v>1464</v>
      </c>
      <c r="H329" t="s">
        <v>460</v>
      </c>
      <c r="I329" t="s">
        <v>459</v>
      </c>
      <c r="J329" t="s">
        <v>3732</v>
      </c>
      <c r="K329" t="s">
        <v>78</v>
      </c>
      <c r="L329" t="s">
        <v>3733</v>
      </c>
      <c r="M329" s="27">
        <v>45938.634525462963</v>
      </c>
      <c r="N329" s="27">
        <v>45939.543749999997</v>
      </c>
      <c r="O329" t="s">
        <v>1466</v>
      </c>
      <c r="P329" t="s">
        <v>1467</v>
      </c>
      <c r="Q329" t="s">
        <v>1496</v>
      </c>
      <c r="R329" t="s">
        <v>2037</v>
      </c>
      <c r="S329" t="s">
        <v>1470</v>
      </c>
      <c r="T329" t="s">
        <v>1470</v>
      </c>
      <c r="U329" t="s">
        <v>82</v>
      </c>
      <c r="V329" t="s">
        <v>3734</v>
      </c>
      <c r="W329" t="s">
        <v>84</v>
      </c>
      <c r="X329" t="s">
        <v>3735</v>
      </c>
      <c r="Y329" t="s">
        <v>8</v>
      </c>
      <c r="Z329" t="s">
        <v>86</v>
      </c>
      <c r="AA329" t="s">
        <v>899</v>
      </c>
      <c r="AB329" s="28">
        <v>1</v>
      </c>
      <c r="AC329" t="s">
        <v>88</v>
      </c>
      <c r="AD329" s="40">
        <v>65960</v>
      </c>
      <c r="AE329" s="40">
        <v>65960</v>
      </c>
    </row>
    <row r="330" spans="1:31">
      <c r="A330" t="s">
        <v>343</v>
      </c>
      <c r="B330" t="s">
        <v>68</v>
      </c>
      <c r="C330" t="s">
        <v>69</v>
      </c>
      <c r="D330" t="s">
        <v>503</v>
      </c>
      <c r="E330" t="s">
        <v>3736</v>
      </c>
      <c r="F330" t="s">
        <v>3737</v>
      </c>
      <c r="G330" t="s">
        <v>1464</v>
      </c>
      <c r="H330" t="s">
        <v>347</v>
      </c>
      <c r="I330" t="s">
        <v>506</v>
      </c>
      <c r="J330" t="s">
        <v>3738</v>
      </c>
      <c r="K330" t="s">
        <v>78</v>
      </c>
      <c r="L330" t="s">
        <v>3739</v>
      </c>
      <c r="M330" s="27">
        <v>45938.636759259258</v>
      </c>
      <c r="N330" s="27">
        <v>45939.740277777782</v>
      </c>
      <c r="O330" t="s">
        <v>1466</v>
      </c>
      <c r="P330" t="s">
        <v>1467</v>
      </c>
      <c r="Q330" t="s">
        <v>1478</v>
      </c>
      <c r="R330" t="s">
        <v>1604</v>
      </c>
      <c r="S330" t="s">
        <v>1470</v>
      </c>
      <c r="T330" t="s">
        <v>1470</v>
      </c>
      <c r="U330" t="s">
        <v>82</v>
      </c>
      <c r="V330" t="s">
        <v>3740</v>
      </c>
      <c r="W330" t="s">
        <v>84</v>
      </c>
      <c r="X330" t="s">
        <v>3741</v>
      </c>
      <c r="Y330" t="s">
        <v>11</v>
      </c>
      <c r="Z330" t="s">
        <v>86</v>
      </c>
      <c r="AA330" t="s">
        <v>387</v>
      </c>
      <c r="AB330" s="28">
        <v>1</v>
      </c>
      <c r="AC330" t="s">
        <v>88</v>
      </c>
      <c r="AD330" s="40">
        <v>144968</v>
      </c>
      <c r="AE330" s="40">
        <v>144968</v>
      </c>
    </row>
    <row r="331" spans="1:31">
      <c r="A331" t="s">
        <v>288</v>
      </c>
      <c r="B331" t="s">
        <v>113</v>
      </c>
      <c r="C331" t="s">
        <v>114</v>
      </c>
      <c r="D331" t="s">
        <v>3742</v>
      </c>
      <c r="E331" t="s">
        <v>3743</v>
      </c>
      <c r="F331" t="s">
        <v>3744</v>
      </c>
      <c r="G331" t="s">
        <v>1464</v>
      </c>
      <c r="H331" t="s">
        <v>292</v>
      </c>
      <c r="I331" t="s">
        <v>3745</v>
      </c>
      <c r="J331" t="s">
        <v>3746</v>
      </c>
      <c r="K331" t="s">
        <v>78</v>
      </c>
      <c r="L331" t="s">
        <v>3747</v>
      </c>
      <c r="M331" s="27">
        <v>45938.646527777782</v>
      </c>
      <c r="N331" s="27">
        <v>45939.742361111108</v>
      </c>
      <c r="O331" t="s">
        <v>1466</v>
      </c>
      <c r="P331" t="s">
        <v>1467</v>
      </c>
      <c r="Q331" t="s">
        <v>1580</v>
      </c>
      <c r="R331" t="s">
        <v>1469</v>
      </c>
      <c r="S331" t="s">
        <v>1470</v>
      </c>
      <c r="T331" t="s">
        <v>1470</v>
      </c>
      <c r="U331" t="s">
        <v>82</v>
      </c>
      <c r="V331" t="s">
        <v>3748</v>
      </c>
      <c r="W331" t="s">
        <v>84</v>
      </c>
      <c r="X331" t="s">
        <v>3749</v>
      </c>
      <c r="Y331" t="s">
        <v>11</v>
      </c>
      <c r="Z331" t="s">
        <v>86</v>
      </c>
      <c r="AA331" t="s">
        <v>245</v>
      </c>
      <c r="AB331" s="28">
        <v>1</v>
      </c>
      <c r="AC331" t="s">
        <v>88</v>
      </c>
      <c r="AD331" s="40">
        <v>144968</v>
      </c>
      <c r="AE331" s="40">
        <v>144968</v>
      </c>
    </row>
    <row r="332" spans="1:31">
      <c r="A332" t="s">
        <v>67</v>
      </c>
      <c r="B332" t="s">
        <v>68</v>
      </c>
      <c r="C332" t="s">
        <v>69</v>
      </c>
      <c r="D332" t="s">
        <v>3750</v>
      </c>
      <c r="E332" t="s">
        <v>3751</v>
      </c>
      <c r="F332" t="s">
        <v>3752</v>
      </c>
      <c r="G332" t="s">
        <v>1464</v>
      </c>
      <c r="H332" t="s">
        <v>143</v>
      </c>
      <c r="I332" t="s">
        <v>3753</v>
      </c>
      <c r="J332" t="s">
        <v>3754</v>
      </c>
      <c r="K332" t="s">
        <v>78</v>
      </c>
      <c r="L332" t="s">
        <v>3755</v>
      </c>
      <c r="M332" s="27">
        <v>45938.652037037027</v>
      </c>
      <c r="N332" s="27">
        <v>45940.597916666673</v>
      </c>
      <c r="O332" t="s">
        <v>1466</v>
      </c>
      <c r="P332" t="s">
        <v>1467</v>
      </c>
      <c r="Q332" t="s">
        <v>1580</v>
      </c>
      <c r="R332" t="s">
        <v>1581</v>
      </c>
      <c r="S332" t="s">
        <v>1479</v>
      </c>
      <c r="T332" t="s">
        <v>1479</v>
      </c>
      <c r="U332" t="s">
        <v>82</v>
      </c>
      <c r="V332" t="s">
        <v>3756</v>
      </c>
      <c r="W332" t="s">
        <v>84</v>
      </c>
      <c r="X332" t="s">
        <v>3757</v>
      </c>
      <c r="Y332" t="s">
        <v>11</v>
      </c>
      <c r="Z332" t="s">
        <v>86</v>
      </c>
      <c r="AA332" t="s">
        <v>87</v>
      </c>
      <c r="AB332" s="28">
        <v>1</v>
      </c>
      <c r="AC332" t="s">
        <v>88</v>
      </c>
      <c r="AD332" s="40">
        <v>144968</v>
      </c>
      <c r="AE332" s="40">
        <v>144968</v>
      </c>
    </row>
    <row r="333" spans="1:31">
      <c r="A333" t="s">
        <v>191</v>
      </c>
      <c r="B333" t="s">
        <v>192</v>
      </c>
      <c r="C333" t="s">
        <v>193</v>
      </c>
      <c r="D333" t="s">
        <v>227</v>
      </c>
      <c r="E333" t="s">
        <v>3758</v>
      </c>
      <c r="F333" t="s">
        <v>3759</v>
      </c>
      <c r="G333" t="s">
        <v>1464</v>
      </c>
      <c r="H333" t="s">
        <v>197</v>
      </c>
      <c r="I333" t="s">
        <v>230</v>
      </c>
      <c r="J333" t="s">
        <v>3760</v>
      </c>
      <c r="K333" t="s">
        <v>78</v>
      </c>
      <c r="L333" t="s">
        <v>3761</v>
      </c>
      <c r="M333" s="27">
        <v>45938.661736111113</v>
      </c>
      <c r="N333" s="27">
        <v>45939.626388888893</v>
      </c>
      <c r="O333" t="s">
        <v>1466</v>
      </c>
      <c r="P333" t="s">
        <v>1467</v>
      </c>
      <c r="Q333" t="s">
        <v>1496</v>
      </c>
      <c r="R333" t="s">
        <v>1507</v>
      </c>
      <c r="S333" t="s">
        <v>80</v>
      </c>
      <c r="T333" t="s">
        <v>187</v>
      </c>
      <c r="U333" t="s">
        <v>82</v>
      </c>
      <c r="V333" t="s">
        <v>3762</v>
      </c>
      <c r="W333" t="s">
        <v>84</v>
      </c>
      <c r="X333" t="s">
        <v>3763</v>
      </c>
      <c r="Y333" t="s">
        <v>8</v>
      </c>
      <c r="Z333" t="s">
        <v>86</v>
      </c>
      <c r="AA333" t="s">
        <v>1640</v>
      </c>
      <c r="AB333" s="28">
        <v>1</v>
      </c>
      <c r="AC333" t="s">
        <v>88</v>
      </c>
      <c r="AD333" s="40">
        <v>65960</v>
      </c>
      <c r="AE333" s="40">
        <v>65960</v>
      </c>
    </row>
    <row r="334" spans="1:31">
      <c r="A334" t="s">
        <v>442</v>
      </c>
      <c r="B334" t="s">
        <v>113</v>
      </c>
      <c r="C334" t="s">
        <v>114</v>
      </c>
      <c r="D334" t="s">
        <v>3764</v>
      </c>
      <c r="E334" t="s">
        <v>3765</v>
      </c>
      <c r="F334" t="s">
        <v>3766</v>
      </c>
      <c r="G334" t="s">
        <v>1464</v>
      </c>
      <c r="H334" t="s">
        <v>446</v>
      </c>
      <c r="I334" t="s">
        <v>3767</v>
      </c>
      <c r="J334" t="s">
        <v>3768</v>
      </c>
      <c r="K334" t="s">
        <v>78</v>
      </c>
      <c r="L334" t="s">
        <v>3769</v>
      </c>
      <c r="M334" s="27">
        <v>45938.665856481479</v>
      </c>
      <c r="N334" s="27">
        <v>45939.743750000001</v>
      </c>
      <c r="O334" t="s">
        <v>1466</v>
      </c>
      <c r="P334" t="s">
        <v>1467</v>
      </c>
      <c r="Q334" t="s">
        <v>1496</v>
      </c>
      <c r="R334" t="s">
        <v>1507</v>
      </c>
      <c r="S334" t="s">
        <v>1470</v>
      </c>
      <c r="T334" t="s">
        <v>1470</v>
      </c>
      <c r="U334" t="s">
        <v>82</v>
      </c>
      <c r="V334" t="s">
        <v>3770</v>
      </c>
      <c r="W334" t="s">
        <v>84</v>
      </c>
      <c r="X334" t="s">
        <v>3771</v>
      </c>
      <c r="Y334" t="s">
        <v>11</v>
      </c>
      <c r="Z334" t="s">
        <v>86</v>
      </c>
      <c r="AA334" t="s">
        <v>451</v>
      </c>
      <c r="AB334" s="28">
        <v>1</v>
      </c>
      <c r="AC334" t="s">
        <v>88</v>
      </c>
      <c r="AD334" s="40">
        <v>144968</v>
      </c>
      <c r="AE334" s="40">
        <v>144968</v>
      </c>
    </row>
    <row r="335" spans="1:31">
      <c r="A335" t="s">
        <v>1377</v>
      </c>
      <c r="B335" t="s">
        <v>68</v>
      </c>
      <c r="C335" t="s">
        <v>266</v>
      </c>
      <c r="D335" t="s">
        <v>2584</v>
      </c>
      <c r="E335" t="s">
        <v>3772</v>
      </c>
      <c r="F335" t="s">
        <v>3773</v>
      </c>
      <c r="G335" t="s">
        <v>1464</v>
      </c>
      <c r="H335" t="s">
        <v>1381</v>
      </c>
      <c r="I335" t="s">
        <v>2587</v>
      </c>
      <c r="J335" t="s">
        <v>3774</v>
      </c>
      <c r="K335" t="s">
        <v>78</v>
      </c>
      <c r="L335" t="s">
        <v>3775</v>
      </c>
      <c r="M335" s="27">
        <v>45938.702997685177</v>
      </c>
      <c r="N335" s="27">
        <v>45939.547222222223</v>
      </c>
      <c r="O335" t="s">
        <v>1466</v>
      </c>
      <c r="P335" t="s">
        <v>1467</v>
      </c>
      <c r="Q335" t="s">
        <v>1496</v>
      </c>
      <c r="R335" t="s">
        <v>2037</v>
      </c>
      <c r="S335" t="s">
        <v>80</v>
      </c>
      <c r="T335" t="s">
        <v>81</v>
      </c>
      <c r="U335" t="s">
        <v>82</v>
      </c>
      <c r="V335" t="s">
        <v>3776</v>
      </c>
      <c r="W335" t="s">
        <v>84</v>
      </c>
      <c r="X335" t="s">
        <v>3777</v>
      </c>
      <c r="Y335" t="s">
        <v>8</v>
      </c>
      <c r="Z335" t="s">
        <v>86</v>
      </c>
      <c r="AA335" t="s">
        <v>276</v>
      </c>
      <c r="AB335" s="28">
        <v>1</v>
      </c>
      <c r="AC335" t="s">
        <v>88</v>
      </c>
      <c r="AD335" s="40">
        <v>65960</v>
      </c>
      <c r="AE335" s="40">
        <v>65960</v>
      </c>
    </row>
    <row r="336" spans="1:31">
      <c r="A336" t="s">
        <v>191</v>
      </c>
      <c r="B336" t="s">
        <v>192</v>
      </c>
      <c r="C336" t="s">
        <v>193</v>
      </c>
      <c r="D336" t="s">
        <v>194</v>
      </c>
      <c r="E336" t="s">
        <v>3778</v>
      </c>
      <c r="F336" t="s">
        <v>3779</v>
      </c>
      <c r="G336" t="s">
        <v>1464</v>
      </c>
      <c r="H336" t="s">
        <v>197</v>
      </c>
      <c r="I336" t="s">
        <v>191</v>
      </c>
      <c r="J336" t="s">
        <v>3780</v>
      </c>
      <c r="K336" t="s">
        <v>78</v>
      </c>
      <c r="L336" t="s">
        <v>3781</v>
      </c>
      <c r="M336" s="27">
        <v>45938.714606481481</v>
      </c>
      <c r="N336" s="27">
        <v>45939.552777777782</v>
      </c>
      <c r="O336" t="s">
        <v>1466</v>
      </c>
      <c r="P336" t="s">
        <v>1467</v>
      </c>
      <c r="Q336" t="s">
        <v>1552</v>
      </c>
      <c r="R336" t="s">
        <v>1612</v>
      </c>
      <c r="S336" t="s">
        <v>80</v>
      </c>
      <c r="T336" t="s">
        <v>81</v>
      </c>
      <c r="U336" t="s">
        <v>82</v>
      </c>
      <c r="V336" t="s">
        <v>3782</v>
      </c>
      <c r="W336" t="s">
        <v>84</v>
      </c>
      <c r="X336" t="s">
        <v>3783</v>
      </c>
      <c r="Y336" t="s">
        <v>8</v>
      </c>
      <c r="Z336" t="s">
        <v>86</v>
      </c>
      <c r="AA336" t="s">
        <v>1981</v>
      </c>
      <c r="AB336" s="28">
        <v>1</v>
      </c>
      <c r="AC336" t="s">
        <v>88</v>
      </c>
      <c r="AD336" s="40">
        <v>65960</v>
      </c>
      <c r="AE336" s="40">
        <v>65960</v>
      </c>
    </row>
    <row r="337" spans="1:31">
      <c r="A337" t="s">
        <v>683</v>
      </c>
      <c r="B337" t="s">
        <v>113</v>
      </c>
      <c r="C337" t="s">
        <v>114</v>
      </c>
      <c r="D337" t="s">
        <v>684</v>
      </c>
      <c r="E337" t="s">
        <v>3784</v>
      </c>
      <c r="F337" t="s">
        <v>3785</v>
      </c>
      <c r="G337" t="s">
        <v>1464</v>
      </c>
      <c r="H337" t="s">
        <v>281</v>
      </c>
      <c r="I337" t="s">
        <v>683</v>
      </c>
      <c r="J337" t="s">
        <v>3786</v>
      </c>
      <c r="K337" t="s">
        <v>78</v>
      </c>
      <c r="L337" t="s">
        <v>3787</v>
      </c>
      <c r="M337" s="27">
        <v>45938.744780092587</v>
      </c>
      <c r="N337" s="27">
        <v>45939.568749999999</v>
      </c>
      <c r="O337" t="s">
        <v>1466</v>
      </c>
      <c r="P337" t="s">
        <v>1467</v>
      </c>
      <c r="Q337" t="s">
        <v>1496</v>
      </c>
      <c r="R337" t="s">
        <v>1497</v>
      </c>
      <c r="S337" t="s">
        <v>1470</v>
      </c>
      <c r="T337" t="s">
        <v>1470</v>
      </c>
      <c r="U337" t="s">
        <v>82</v>
      </c>
      <c r="V337" t="s">
        <v>3788</v>
      </c>
      <c r="W337" t="s">
        <v>84</v>
      </c>
      <c r="X337" t="s">
        <v>3789</v>
      </c>
      <c r="Y337" t="s">
        <v>8</v>
      </c>
      <c r="Z337" t="s">
        <v>86</v>
      </c>
      <c r="AA337" t="s">
        <v>691</v>
      </c>
      <c r="AB337" s="28">
        <v>1</v>
      </c>
      <c r="AC337" t="s">
        <v>88</v>
      </c>
      <c r="AD337" s="40">
        <v>65960</v>
      </c>
      <c r="AE337" s="40">
        <v>65960</v>
      </c>
    </row>
    <row r="338" spans="1:31">
      <c r="A338" t="s">
        <v>744</v>
      </c>
      <c r="B338" t="s">
        <v>113</v>
      </c>
      <c r="C338" t="s">
        <v>114</v>
      </c>
      <c r="D338" t="s">
        <v>2276</v>
      </c>
      <c r="E338" t="s">
        <v>3790</v>
      </c>
      <c r="F338" t="s">
        <v>3791</v>
      </c>
      <c r="G338" t="s">
        <v>1464</v>
      </c>
      <c r="H338" t="s">
        <v>748</v>
      </c>
      <c r="I338" t="s">
        <v>744</v>
      </c>
      <c r="J338" t="s">
        <v>3792</v>
      </c>
      <c r="K338" t="s">
        <v>78</v>
      </c>
      <c r="L338" t="s">
        <v>3793</v>
      </c>
      <c r="M338" s="27">
        <v>45939.333333333343</v>
      </c>
      <c r="N338" s="27">
        <v>45939.723611111112</v>
      </c>
      <c r="O338" t="s">
        <v>1466</v>
      </c>
      <c r="P338" t="s">
        <v>1467</v>
      </c>
      <c r="Q338" t="s">
        <v>1496</v>
      </c>
      <c r="R338" t="s">
        <v>1497</v>
      </c>
      <c r="S338" t="s">
        <v>1470</v>
      </c>
      <c r="T338" t="s">
        <v>1470</v>
      </c>
      <c r="U338" t="s">
        <v>82</v>
      </c>
      <c r="V338" t="s">
        <v>3794</v>
      </c>
      <c r="W338" t="s">
        <v>84</v>
      </c>
      <c r="X338" t="s">
        <v>3795</v>
      </c>
      <c r="Y338" t="s">
        <v>8</v>
      </c>
      <c r="Z338" t="s">
        <v>86</v>
      </c>
      <c r="AA338" t="s">
        <v>754</v>
      </c>
      <c r="AB338" s="28">
        <v>1</v>
      </c>
      <c r="AC338" t="s">
        <v>88</v>
      </c>
      <c r="AD338" s="40">
        <v>65960</v>
      </c>
      <c r="AE338" s="40">
        <v>65960</v>
      </c>
    </row>
    <row r="339" spans="1:31">
      <c r="A339" t="s">
        <v>191</v>
      </c>
      <c r="B339" t="s">
        <v>192</v>
      </c>
      <c r="C339" t="s">
        <v>193</v>
      </c>
      <c r="D339" t="s">
        <v>3796</v>
      </c>
      <c r="E339" t="s">
        <v>3797</v>
      </c>
      <c r="F339" t="s">
        <v>3798</v>
      </c>
      <c r="G339" t="s">
        <v>1464</v>
      </c>
      <c r="H339" t="s">
        <v>197</v>
      </c>
      <c r="I339" t="s">
        <v>3799</v>
      </c>
      <c r="J339" t="s">
        <v>3800</v>
      </c>
      <c r="K339" t="s">
        <v>78</v>
      </c>
      <c r="L339" t="s">
        <v>3801</v>
      </c>
      <c r="M339" s="27">
        <v>45939.333333333343</v>
      </c>
      <c r="N339" s="27">
        <v>45940.605555555558</v>
      </c>
      <c r="O339" t="s">
        <v>1466</v>
      </c>
      <c r="P339" t="s">
        <v>1514</v>
      </c>
      <c r="Q339" t="s">
        <v>2232</v>
      </c>
      <c r="R339" t="s">
        <v>3693</v>
      </c>
      <c r="S339" t="s">
        <v>1470</v>
      </c>
      <c r="T339" t="s">
        <v>1470</v>
      </c>
      <c r="U339" t="s">
        <v>82</v>
      </c>
      <c r="V339" t="s">
        <v>3802</v>
      </c>
      <c r="W339" t="s">
        <v>84</v>
      </c>
      <c r="X339" t="s">
        <v>3803</v>
      </c>
      <c r="Y339" t="s">
        <v>15</v>
      </c>
      <c r="Z339" t="s">
        <v>86</v>
      </c>
      <c r="AA339" t="s">
        <v>1640</v>
      </c>
      <c r="AB339" s="28">
        <v>1</v>
      </c>
      <c r="AC339" t="s">
        <v>88</v>
      </c>
      <c r="AD339" s="40">
        <v>479589</v>
      </c>
      <c r="AE339" s="40">
        <v>479589</v>
      </c>
    </row>
    <row r="340" spans="1:31">
      <c r="A340" t="s">
        <v>762</v>
      </c>
      <c r="B340" t="s">
        <v>119</v>
      </c>
      <c r="C340" t="s">
        <v>120</v>
      </c>
      <c r="D340" t="s">
        <v>3804</v>
      </c>
      <c r="E340" t="s">
        <v>3805</v>
      </c>
      <c r="F340" t="s">
        <v>3806</v>
      </c>
      <c r="G340" t="s">
        <v>1464</v>
      </c>
      <c r="H340" t="s">
        <v>766</v>
      </c>
      <c r="I340" t="s">
        <v>3807</v>
      </c>
      <c r="J340" t="s">
        <v>3808</v>
      </c>
      <c r="K340" t="s">
        <v>78</v>
      </c>
      <c r="L340" t="s">
        <v>3809</v>
      </c>
      <c r="M340" s="27">
        <v>45939.352708333332</v>
      </c>
      <c r="N340" s="27">
        <v>45939.746527777781</v>
      </c>
      <c r="O340" t="s">
        <v>1466</v>
      </c>
      <c r="P340" t="s">
        <v>1467</v>
      </c>
      <c r="Q340" t="s">
        <v>1468</v>
      </c>
      <c r="R340" t="s">
        <v>1469</v>
      </c>
      <c r="S340" t="s">
        <v>80</v>
      </c>
      <c r="T340" t="s">
        <v>81</v>
      </c>
      <c r="U340" t="s">
        <v>82</v>
      </c>
      <c r="V340" t="s">
        <v>3810</v>
      </c>
      <c r="W340" t="s">
        <v>84</v>
      </c>
      <c r="X340" t="s">
        <v>3811</v>
      </c>
      <c r="Y340" t="s">
        <v>11</v>
      </c>
      <c r="Z340" t="s">
        <v>86</v>
      </c>
      <c r="AA340" t="s">
        <v>771</v>
      </c>
      <c r="AB340" s="28">
        <v>1</v>
      </c>
      <c r="AC340" t="s">
        <v>88</v>
      </c>
      <c r="AD340" s="40">
        <v>144968</v>
      </c>
      <c r="AE340" s="40">
        <v>144968</v>
      </c>
    </row>
    <row r="341" spans="1:31">
      <c r="A341" t="s">
        <v>343</v>
      </c>
      <c r="B341" t="s">
        <v>68</v>
      </c>
      <c r="C341" t="s">
        <v>69</v>
      </c>
      <c r="D341" t="s">
        <v>344</v>
      </c>
      <c r="E341" t="s">
        <v>3812</v>
      </c>
      <c r="F341" t="s">
        <v>3813</v>
      </c>
      <c r="G341" t="s">
        <v>1464</v>
      </c>
      <c r="H341" t="s">
        <v>347</v>
      </c>
      <c r="I341" t="s">
        <v>343</v>
      </c>
      <c r="J341" t="s">
        <v>3814</v>
      </c>
      <c r="K341" t="s">
        <v>78</v>
      </c>
      <c r="L341" t="s">
        <v>3815</v>
      </c>
      <c r="M341" s="27">
        <v>45939.336481481478</v>
      </c>
      <c r="N341" s="27">
        <v>45939.664583333331</v>
      </c>
      <c r="O341" t="s">
        <v>1466</v>
      </c>
      <c r="P341" t="s">
        <v>1467</v>
      </c>
      <c r="Q341" t="s">
        <v>1496</v>
      </c>
      <c r="R341" t="s">
        <v>2037</v>
      </c>
      <c r="S341" t="s">
        <v>80</v>
      </c>
      <c r="T341" t="s">
        <v>187</v>
      </c>
      <c r="U341" t="s">
        <v>82</v>
      </c>
      <c r="V341" t="s">
        <v>3816</v>
      </c>
      <c r="W341" t="s">
        <v>84</v>
      </c>
      <c r="X341" t="s">
        <v>3817</v>
      </c>
      <c r="Y341" t="s">
        <v>8</v>
      </c>
      <c r="Z341" t="s">
        <v>86</v>
      </c>
      <c r="AA341" t="s">
        <v>761</v>
      </c>
      <c r="AB341" s="28">
        <v>1</v>
      </c>
      <c r="AC341" t="s">
        <v>88</v>
      </c>
      <c r="AD341" s="40">
        <v>65960</v>
      </c>
      <c r="AE341" s="40">
        <v>65960</v>
      </c>
    </row>
    <row r="342" spans="1:31">
      <c r="A342" t="s">
        <v>343</v>
      </c>
      <c r="B342" t="s">
        <v>68</v>
      </c>
      <c r="C342" t="s">
        <v>69</v>
      </c>
      <c r="D342" t="s">
        <v>344</v>
      </c>
      <c r="E342" t="s">
        <v>3818</v>
      </c>
      <c r="F342" t="s">
        <v>3819</v>
      </c>
      <c r="G342" t="s">
        <v>1464</v>
      </c>
      <c r="H342" t="s">
        <v>347</v>
      </c>
      <c r="I342" t="s">
        <v>343</v>
      </c>
      <c r="J342" t="s">
        <v>3820</v>
      </c>
      <c r="K342" t="s">
        <v>78</v>
      </c>
      <c r="L342" t="s">
        <v>3821</v>
      </c>
      <c r="M342" s="27">
        <v>45939.371192129627</v>
      </c>
      <c r="N342" s="27">
        <v>45939.668749999997</v>
      </c>
      <c r="O342" t="s">
        <v>1466</v>
      </c>
      <c r="P342" t="s">
        <v>1467</v>
      </c>
      <c r="Q342" t="s">
        <v>1478</v>
      </c>
      <c r="R342" t="s">
        <v>1469</v>
      </c>
      <c r="S342" t="s">
        <v>80</v>
      </c>
      <c r="T342" t="s">
        <v>187</v>
      </c>
      <c r="U342" t="s">
        <v>82</v>
      </c>
      <c r="V342" t="s">
        <v>3822</v>
      </c>
      <c r="W342" t="s">
        <v>84</v>
      </c>
      <c r="X342" t="s">
        <v>3823</v>
      </c>
      <c r="Y342" t="s">
        <v>8</v>
      </c>
      <c r="Z342" t="s">
        <v>86</v>
      </c>
      <c r="AA342" t="s">
        <v>761</v>
      </c>
      <c r="AB342" s="28">
        <v>1</v>
      </c>
      <c r="AC342" t="s">
        <v>88</v>
      </c>
      <c r="AD342" s="40">
        <v>65960</v>
      </c>
      <c r="AE342" s="40">
        <v>65960</v>
      </c>
    </row>
    <row r="343" spans="1:31">
      <c r="A343" t="s">
        <v>277</v>
      </c>
      <c r="B343" t="s">
        <v>151</v>
      </c>
      <c r="C343" t="s">
        <v>152</v>
      </c>
      <c r="D343" t="s">
        <v>2442</v>
      </c>
      <c r="E343" t="s">
        <v>3824</v>
      </c>
      <c r="F343" t="s">
        <v>3825</v>
      </c>
      <c r="G343" t="s">
        <v>1464</v>
      </c>
      <c r="H343" t="s">
        <v>328</v>
      </c>
      <c r="I343" t="s">
        <v>2445</v>
      </c>
      <c r="J343" t="s">
        <v>3826</v>
      </c>
      <c r="K343" t="s">
        <v>78</v>
      </c>
      <c r="L343" t="s">
        <v>3827</v>
      </c>
      <c r="M343" s="27">
        <v>45939.371863425928</v>
      </c>
      <c r="N343" s="27">
        <v>45940.501388888893</v>
      </c>
      <c r="O343" t="s">
        <v>1466</v>
      </c>
      <c r="P343" t="s">
        <v>1467</v>
      </c>
      <c r="Q343" t="s">
        <v>1580</v>
      </c>
      <c r="R343" t="s">
        <v>1581</v>
      </c>
      <c r="S343" t="s">
        <v>80</v>
      </c>
      <c r="T343" t="s">
        <v>187</v>
      </c>
      <c r="U343" t="s">
        <v>82</v>
      </c>
      <c r="V343" t="s">
        <v>3828</v>
      </c>
      <c r="W343" t="s">
        <v>84</v>
      </c>
      <c r="X343" t="s">
        <v>3829</v>
      </c>
      <c r="Y343" t="s">
        <v>11</v>
      </c>
      <c r="Z343" t="s">
        <v>86</v>
      </c>
      <c r="AA343" t="s">
        <v>2450</v>
      </c>
      <c r="AB343" s="28">
        <v>1</v>
      </c>
      <c r="AC343" t="s">
        <v>88</v>
      </c>
      <c r="AD343" s="40">
        <v>144968</v>
      </c>
      <c r="AE343" s="40">
        <v>144968</v>
      </c>
    </row>
    <row r="344" spans="1:31">
      <c r="A344" t="s">
        <v>191</v>
      </c>
      <c r="B344" t="s">
        <v>192</v>
      </c>
      <c r="C344" t="s">
        <v>193</v>
      </c>
      <c r="D344" t="s">
        <v>208</v>
      </c>
      <c r="E344" t="s">
        <v>3830</v>
      </c>
      <c r="F344" t="s">
        <v>3831</v>
      </c>
      <c r="G344" t="s">
        <v>1464</v>
      </c>
      <c r="H344" t="s">
        <v>197</v>
      </c>
      <c r="I344" t="s">
        <v>211</v>
      </c>
      <c r="J344" t="s">
        <v>3832</v>
      </c>
      <c r="K344" t="s">
        <v>78</v>
      </c>
      <c r="L344" t="s">
        <v>3833</v>
      </c>
      <c r="M344" s="27">
        <v>45939.373287037037</v>
      </c>
      <c r="N344" s="27">
        <v>45939.686805555553</v>
      </c>
      <c r="O344" t="s">
        <v>1466</v>
      </c>
      <c r="P344" t="s">
        <v>1467</v>
      </c>
      <c r="Q344" t="s">
        <v>1468</v>
      </c>
      <c r="R344" t="s">
        <v>1469</v>
      </c>
      <c r="S344" t="s">
        <v>80</v>
      </c>
      <c r="T344" t="s">
        <v>81</v>
      </c>
      <c r="U344" t="s">
        <v>82</v>
      </c>
      <c r="V344" t="s">
        <v>3834</v>
      </c>
      <c r="W344" t="s">
        <v>84</v>
      </c>
      <c r="X344" t="s">
        <v>3835</v>
      </c>
      <c r="Y344" t="s">
        <v>8</v>
      </c>
      <c r="Z344" t="s">
        <v>86</v>
      </c>
      <c r="AA344" t="s">
        <v>216</v>
      </c>
      <c r="AB344" s="28">
        <v>1</v>
      </c>
      <c r="AC344" t="s">
        <v>88</v>
      </c>
      <c r="AD344" s="40">
        <v>65960</v>
      </c>
      <c r="AE344" s="40">
        <v>65960</v>
      </c>
    </row>
    <row r="345" spans="1:31">
      <c r="A345" t="s">
        <v>265</v>
      </c>
      <c r="B345" t="s">
        <v>68</v>
      </c>
      <c r="C345" t="s">
        <v>266</v>
      </c>
      <c r="D345" t="s">
        <v>3836</v>
      </c>
      <c r="E345" t="s">
        <v>3837</v>
      </c>
      <c r="F345" t="s">
        <v>3838</v>
      </c>
      <c r="G345" t="s">
        <v>1464</v>
      </c>
      <c r="H345" t="s">
        <v>270</v>
      </c>
      <c r="I345" t="s">
        <v>3839</v>
      </c>
      <c r="J345" t="s">
        <v>3840</v>
      </c>
      <c r="K345" t="s">
        <v>78</v>
      </c>
      <c r="L345" t="s">
        <v>3841</v>
      </c>
      <c r="M345" s="27">
        <v>45939.388113425928</v>
      </c>
      <c r="N345" s="27">
        <v>45947.509722222218</v>
      </c>
      <c r="O345" t="s">
        <v>1466</v>
      </c>
      <c r="P345" t="s">
        <v>1467</v>
      </c>
      <c r="Q345" t="s">
        <v>1478</v>
      </c>
      <c r="R345" t="s">
        <v>1604</v>
      </c>
      <c r="S345" t="s">
        <v>80</v>
      </c>
      <c r="T345" t="s">
        <v>81</v>
      </c>
      <c r="U345" t="s">
        <v>82</v>
      </c>
      <c r="V345" t="s">
        <v>3842</v>
      </c>
      <c r="W345" t="s">
        <v>84</v>
      </c>
      <c r="X345" t="s">
        <v>3843</v>
      </c>
      <c r="Y345" t="s">
        <v>13</v>
      </c>
      <c r="Z345" t="s">
        <v>86</v>
      </c>
      <c r="AA345" t="s">
        <v>1290</v>
      </c>
      <c r="AB345" s="28">
        <v>1</v>
      </c>
      <c r="AC345" t="s">
        <v>88</v>
      </c>
      <c r="AD345" s="40">
        <v>275729</v>
      </c>
      <c r="AE345" s="40">
        <v>275729</v>
      </c>
    </row>
    <row r="346" spans="1:31">
      <c r="A346" t="s">
        <v>1134</v>
      </c>
      <c r="B346" t="s">
        <v>113</v>
      </c>
      <c r="C346" t="s">
        <v>114</v>
      </c>
      <c r="D346" t="s">
        <v>2710</v>
      </c>
      <c r="E346" t="s">
        <v>3844</v>
      </c>
      <c r="F346" t="s">
        <v>3845</v>
      </c>
      <c r="G346" t="s">
        <v>1464</v>
      </c>
      <c r="H346" t="s">
        <v>2713</v>
      </c>
      <c r="I346" t="s">
        <v>1134</v>
      </c>
      <c r="J346" t="s">
        <v>3846</v>
      </c>
      <c r="K346" t="s">
        <v>78</v>
      </c>
      <c r="L346" t="s">
        <v>3847</v>
      </c>
      <c r="M346" s="27">
        <v>45939.399594907409</v>
      </c>
      <c r="N346" s="27">
        <v>45939.722222222219</v>
      </c>
      <c r="O346" t="s">
        <v>1466</v>
      </c>
      <c r="P346" t="s">
        <v>1467</v>
      </c>
      <c r="Q346" t="s">
        <v>1580</v>
      </c>
      <c r="R346" t="s">
        <v>1581</v>
      </c>
      <c r="S346" t="s">
        <v>1479</v>
      </c>
      <c r="T346" t="s">
        <v>1479</v>
      </c>
      <c r="U346" t="s">
        <v>82</v>
      </c>
      <c r="V346" t="s">
        <v>3848</v>
      </c>
      <c r="W346" t="s">
        <v>84</v>
      </c>
      <c r="X346" t="s">
        <v>3849</v>
      </c>
      <c r="Y346" t="s">
        <v>8</v>
      </c>
      <c r="Z346" t="s">
        <v>86</v>
      </c>
      <c r="AA346" t="s">
        <v>2718</v>
      </c>
      <c r="AB346" s="28">
        <v>1</v>
      </c>
      <c r="AC346" t="s">
        <v>88</v>
      </c>
      <c r="AD346" s="40">
        <v>65960</v>
      </c>
      <c r="AE346" s="40">
        <v>65960</v>
      </c>
    </row>
    <row r="347" spans="1:31">
      <c r="A347" t="s">
        <v>277</v>
      </c>
      <c r="B347" t="s">
        <v>151</v>
      </c>
      <c r="C347" t="s">
        <v>152</v>
      </c>
      <c r="D347" t="s">
        <v>2442</v>
      </c>
      <c r="E347" t="s">
        <v>3850</v>
      </c>
      <c r="F347" t="s">
        <v>3851</v>
      </c>
      <c r="G347" t="s">
        <v>1464</v>
      </c>
      <c r="H347" t="s">
        <v>328</v>
      </c>
      <c r="I347" t="s">
        <v>2445</v>
      </c>
      <c r="J347" t="s">
        <v>3852</v>
      </c>
      <c r="K347" t="s">
        <v>78</v>
      </c>
      <c r="L347" t="s">
        <v>3853</v>
      </c>
      <c r="M347" s="27">
        <v>45939.401273148149</v>
      </c>
      <c r="N347" s="27">
        <v>45940.461805555547</v>
      </c>
      <c r="O347" t="s">
        <v>1466</v>
      </c>
      <c r="P347" t="s">
        <v>1467</v>
      </c>
      <c r="Q347" t="s">
        <v>1580</v>
      </c>
      <c r="R347" t="s">
        <v>1581</v>
      </c>
      <c r="S347" t="s">
        <v>1479</v>
      </c>
      <c r="T347" t="s">
        <v>1479</v>
      </c>
      <c r="U347" t="s">
        <v>82</v>
      </c>
      <c r="V347" t="s">
        <v>3854</v>
      </c>
      <c r="W347" t="s">
        <v>84</v>
      </c>
      <c r="X347" t="s">
        <v>3855</v>
      </c>
      <c r="Y347" t="s">
        <v>11</v>
      </c>
      <c r="Z347" t="s">
        <v>86</v>
      </c>
      <c r="AA347" t="s">
        <v>2450</v>
      </c>
      <c r="AB347" s="28">
        <v>1</v>
      </c>
      <c r="AC347" t="s">
        <v>88</v>
      </c>
      <c r="AD347" s="40">
        <v>144968</v>
      </c>
      <c r="AE347" s="40">
        <v>144968</v>
      </c>
    </row>
    <row r="348" spans="1:31">
      <c r="A348" t="s">
        <v>277</v>
      </c>
      <c r="B348" t="s">
        <v>151</v>
      </c>
      <c r="C348" t="s">
        <v>152</v>
      </c>
      <c r="D348" t="s">
        <v>325</v>
      </c>
      <c r="E348" t="s">
        <v>3856</v>
      </c>
      <c r="F348" t="s">
        <v>3857</v>
      </c>
      <c r="G348" t="s">
        <v>1464</v>
      </c>
      <c r="H348" t="s">
        <v>328</v>
      </c>
      <c r="I348" t="s">
        <v>277</v>
      </c>
      <c r="J348" t="s">
        <v>3858</v>
      </c>
      <c r="K348" t="s">
        <v>78</v>
      </c>
      <c r="L348" t="s">
        <v>3859</v>
      </c>
      <c r="M348" s="27">
        <v>45939.409872685188</v>
      </c>
      <c r="N348" s="27">
        <v>45939.730555555558</v>
      </c>
      <c r="O348" t="s">
        <v>1466</v>
      </c>
      <c r="P348" t="s">
        <v>1467</v>
      </c>
      <c r="Q348" t="s">
        <v>1478</v>
      </c>
      <c r="R348" t="s">
        <v>1604</v>
      </c>
      <c r="S348" t="s">
        <v>783</v>
      </c>
      <c r="T348" t="s">
        <v>1791</v>
      </c>
      <c r="U348" t="s">
        <v>82</v>
      </c>
      <c r="V348" t="s">
        <v>3860</v>
      </c>
      <c r="W348" t="s">
        <v>84</v>
      </c>
      <c r="X348" t="s">
        <v>3861</v>
      </c>
      <c r="Y348" t="s">
        <v>8</v>
      </c>
      <c r="Z348" t="s">
        <v>86</v>
      </c>
      <c r="AA348" t="s">
        <v>848</v>
      </c>
      <c r="AB348" s="28">
        <v>1</v>
      </c>
      <c r="AC348" t="s">
        <v>88</v>
      </c>
      <c r="AD348" s="40">
        <v>65960</v>
      </c>
      <c r="AE348" s="40">
        <v>65960</v>
      </c>
    </row>
    <row r="349" spans="1:31">
      <c r="A349" t="s">
        <v>150</v>
      </c>
      <c r="B349" t="s">
        <v>151</v>
      </c>
      <c r="C349" t="s">
        <v>152</v>
      </c>
      <c r="D349" t="s">
        <v>3862</v>
      </c>
      <c r="E349" t="s">
        <v>3863</v>
      </c>
      <c r="F349" t="s">
        <v>3864</v>
      </c>
      <c r="G349" t="s">
        <v>1464</v>
      </c>
      <c r="H349" t="s">
        <v>156</v>
      </c>
      <c r="I349" t="s">
        <v>3865</v>
      </c>
      <c r="J349" t="s">
        <v>3866</v>
      </c>
      <c r="K349" t="s">
        <v>78</v>
      </c>
      <c r="L349" t="s">
        <v>3867</v>
      </c>
      <c r="M349" s="27">
        <v>45939.412615740737</v>
      </c>
      <c r="N349" s="27">
        <v>45940.45</v>
      </c>
      <c r="O349" t="s">
        <v>1466</v>
      </c>
      <c r="P349" t="s">
        <v>1467</v>
      </c>
      <c r="Q349" t="s">
        <v>2219</v>
      </c>
      <c r="R349" t="s">
        <v>1469</v>
      </c>
      <c r="S349" t="s">
        <v>1470</v>
      </c>
      <c r="T349" t="s">
        <v>1470</v>
      </c>
      <c r="U349" t="s">
        <v>82</v>
      </c>
      <c r="V349" t="s">
        <v>3868</v>
      </c>
      <c r="W349" t="s">
        <v>84</v>
      </c>
      <c r="X349" t="s">
        <v>3869</v>
      </c>
      <c r="Y349" t="s">
        <v>11</v>
      </c>
      <c r="Z349" t="s">
        <v>86</v>
      </c>
      <c r="AA349" t="s">
        <v>1471</v>
      </c>
      <c r="AB349" s="28">
        <v>1</v>
      </c>
      <c r="AC349" t="s">
        <v>88</v>
      </c>
      <c r="AD349" s="40">
        <v>144968</v>
      </c>
      <c r="AE349" s="40">
        <v>144968</v>
      </c>
    </row>
    <row r="350" spans="1:31">
      <c r="A350" t="s">
        <v>442</v>
      </c>
      <c r="B350" t="s">
        <v>113</v>
      </c>
      <c r="C350" t="s">
        <v>114</v>
      </c>
      <c r="D350" t="s">
        <v>1965</v>
      </c>
      <c r="E350" t="s">
        <v>3870</v>
      </c>
      <c r="F350" t="s">
        <v>3871</v>
      </c>
      <c r="G350" t="s">
        <v>1464</v>
      </c>
      <c r="H350" t="s">
        <v>446</v>
      </c>
      <c r="I350" t="s">
        <v>1968</v>
      </c>
      <c r="J350" t="s">
        <v>3872</v>
      </c>
      <c r="K350" t="s">
        <v>78</v>
      </c>
      <c r="L350" t="s">
        <v>3873</v>
      </c>
      <c r="M350" s="27">
        <v>45939.443715277783</v>
      </c>
      <c r="N350" s="27">
        <v>45939.752083333333</v>
      </c>
      <c r="P350" t="s">
        <v>1467</v>
      </c>
      <c r="Q350" t="s">
        <v>1552</v>
      </c>
      <c r="R350" t="s">
        <v>2000</v>
      </c>
      <c r="S350" t="s">
        <v>1470</v>
      </c>
      <c r="T350" t="s">
        <v>1470</v>
      </c>
      <c r="V350" t="s">
        <v>3874</v>
      </c>
      <c r="W350" t="s">
        <v>1801</v>
      </c>
      <c r="Y350" t="s">
        <v>8</v>
      </c>
      <c r="Z350" t="s">
        <v>86</v>
      </c>
      <c r="AA350" t="s">
        <v>3875</v>
      </c>
      <c r="AB350" s="28">
        <v>0</v>
      </c>
      <c r="AC350" t="s">
        <v>88</v>
      </c>
      <c r="AD350" s="40">
        <v>41241</v>
      </c>
      <c r="AE350" s="40">
        <v>41241</v>
      </c>
    </row>
    <row r="351" spans="1:31">
      <c r="A351" t="s">
        <v>459</v>
      </c>
      <c r="B351" t="s">
        <v>460</v>
      </c>
      <c r="C351" t="s">
        <v>461</v>
      </c>
      <c r="D351" t="s">
        <v>512</v>
      </c>
      <c r="E351" t="s">
        <v>3876</v>
      </c>
      <c r="F351" t="s">
        <v>3877</v>
      </c>
      <c r="G351" t="s">
        <v>1464</v>
      </c>
      <c r="H351" t="s">
        <v>460</v>
      </c>
      <c r="I351" t="s">
        <v>459</v>
      </c>
      <c r="J351" t="s">
        <v>3878</v>
      </c>
      <c r="K351" t="s">
        <v>78</v>
      </c>
      <c r="L351" t="s">
        <v>3879</v>
      </c>
      <c r="M351" s="27">
        <v>45939.445462962962</v>
      </c>
      <c r="N351" s="27">
        <v>45940.688194444447</v>
      </c>
      <c r="O351" t="s">
        <v>1466</v>
      </c>
      <c r="P351" t="s">
        <v>1467</v>
      </c>
      <c r="Q351" t="s">
        <v>1621</v>
      </c>
      <c r="R351" t="s">
        <v>1469</v>
      </c>
      <c r="S351" t="s">
        <v>783</v>
      </c>
      <c r="T351" t="s">
        <v>2152</v>
      </c>
      <c r="U351" t="s">
        <v>82</v>
      </c>
      <c r="V351" t="s">
        <v>3880</v>
      </c>
      <c r="W351" t="s">
        <v>84</v>
      </c>
      <c r="X351" t="s">
        <v>3881</v>
      </c>
      <c r="Y351" t="s">
        <v>8</v>
      </c>
      <c r="Z351" t="s">
        <v>86</v>
      </c>
      <c r="AA351" t="s">
        <v>1875</v>
      </c>
      <c r="AB351" s="28">
        <v>1</v>
      </c>
      <c r="AC351" t="s">
        <v>88</v>
      </c>
      <c r="AD351" s="40">
        <v>65960</v>
      </c>
      <c r="AE351" s="40">
        <v>65960</v>
      </c>
    </row>
    <row r="352" spans="1:31">
      <c r="A352" t="s">
        <v>191</v>
      </c>
      <c r="B352" t="s">
        <v>192</v>
      </c>
      <c r="C352" t="s">
        <v>193</v>
      </c>
      <c r="D352" t="s">
        <v>194</v>
      </c>
      <c r="E352" t="s">
        <v>3882</v>
      </c>
      <c r="F352" t="s">
        <v>2303</v>
      </c>
      <c r="G352" t="s">
        <v>1464</v>
      </c>
      <c r="H352" t="s">
        <v>197</v>
      </c>
      <c r="I352" t="s">
        <v>191</v>
      </c>
      <c r="J352" t="s">
        <v>2304</v>
      </c>
      <c r="K352" t="s">
        <v>78</v>
      </c>
      <c r="L352" t="s">
        <v>3883</v>
      </c>
      <c r="M352" s="27">
        <v>45939.446168981478</v>
      </c>
      <c r="N352" s="27">
        <v>45939.758333333331</v>
      </c>
      <c r="O352" t="s">
        <v>1466</v>
      </c>
      <c r="P352" t="s">
        <v>1467</v>
      </c>
      <c r="Q352" t="s">
        <v>1496</v>
      </c>
      <c r="R352" t="s">
        <v>1497</v>
      </c>
      <c r="S352" t="s">
        <v>80</v>
      </c>
      <c r="T352" t="s">
        <v>81</v>
      </c>
      <c r="U352" t="s">
        <v>82</v>
      </c>
      <c r="V352" t="s">
        <v>3884</v>
      </c>
      <c r="W352" t="s">
        <v>84</v>
      </c>
      <c r="X352" t="s">
        <v>2307</v>
      </c>
      <c r="Y352" t="s">
        <v>8</v>
      </c>
      <c r="Z352" t="s">
        <v>86</v>
      </c>
      <c r="AA352" t="s">
        <v>202</v>
      </c>
      <c r="AB352" s="28">
        <v>1</v>
      </c>
      <c r="AC352" t="s">
        <v>88</v>
      </c>
      <c r="AD352" s="40">
        <v>65960</v>
      </c>
      <c r="AE352" s="40">
        <v>65960</v>
      </c>
    </row>
    <row r="353" spans="1:31">
      <c r="A353" t="s">
        <v>277</v>
      </c>
      <c r="B353" t="s">
        <v>151</v>
      </c>
      <c r="C353" t="s">
        <v>152</v>
      </c>
      <c r="D353" t="s">
        <v>2442</v>
      </c>
      <c r="E353" t="s">
        <v>3885</v>
      </c>
      <c r="F353" t="s">
        <v>3886</v>
      </c>
      <c r="G353" t="s">
        <v>1464</v>
      </c>
      <c r="H353" t="s">
        <v>328</v>
      </c>
      <c r="I353" t="s">
        <v>2445</v>
      </c>
      <c r="J353" t="s">
        <v>3887</v>
      </c>
      <c r="K353" t="s">
        <v>78</v>
      </c>
      <c r="L353" t="s">
        <v>3888</v>
      </c>
      <c r="M353" s="27">
        <v>45939.448738425926</v>
      </c>
      <c r="N353" s="27">
        <v>45940.611111111109</v>
      </c>
      <c r="O353" t="s">
        <v>1466</v>
      </c>
      <c r="P353" t="s">
        <v>1467</v>
      </c>
      <c r="Q353" t="s">
        <v>1580</v>
      </c>
      <c r="R353" t="s">
        <v>1581</v>
      </c>
      <c r="S353" t="s">
        <v>80</v>
      </c>
      <c r="T353" t="s">
        <v>81</v>
      </c>
      <c r="U353" t="s">
        <v>82</v>
      </c>
      <c r="V353" t="s">
        <v>3889</v>
      </c>
      <c r="W353" t="s">
        <v>84</v>
      </c>
      <c r="X353" t="s">
        <v>3890</v>
      </c>
      <c r="Y353" t="s">
        <v>11</v>
      </c>
      <c r="Z353" t="s">
        <v>86</v>
      </c>
      <c r="AA353" t="s">
        <v>2450</v>
      </c>
      <c r="AB353" s="28">
        <v>1</v>
      </c>
      <c r="AC353" t="s">
        <v>88</v>
      </c>
      <c r="AD353" s="40">
        <v>144968</v>
      </c>
      <c r="AE353" s="40">
        <v>144968</v>
      </c>
    </row>
    <row r="354" spans="1:31">
      <c r="A354" t="s">
        <v>343</v>
      </c>
      <c r="B354" t="s">
        <v>68</v>
      </c>
      <c r="C354" t="s">
        <v>69</v>
      </c>
      <c r="D354" t="s">
        <v>344</v>
      </c>
      <c r="E354" t="s">
        <v>3891</v>
      </c>
      <c r="F354" t="s">
        <v>3892</v>
      </c>
      <c r="G354" t="s">
        <v>1464</v>
      </c>
      <c r="H354" t="s">
        <v>347</v>
      </c>
      <c r="I354" t="s">
        <v>343</v>
      </c>
      <c r="J354" t="s">
        <v>3893</v>
      </c>
      <c r="K354" t="s">
        <v>78</v>
      </c>
      <c r="L354" t="s">
        <v>3894</v>
      </c>
      <c r="M354" s="27">
        <v>45939.473854166667</v>
      </c>
      <c r="N354" s="27">
        <v>45940.373611111107</v>
      </c>
      <c r="O354" t="s">
        <v>1466</v>
      </c>
      <c r="P354" t="s">
        <v>1467</v>
      </c>
      <c r="Q354" t="s">
        <v>1790</v>
      </c>
      <c r="R354" t="s">
        <v>1621</v>
      </c>
      <c r="S354" t="s">
        <v>80</v>
      </c>
      <c r="T354" t="s">
        <v>187</v>
      </c>
      <c r="U354" t="s">
        <v>82</v>
      </c>
      <c r="V354" t="s">
        <v>3895</v>
      </c>
      <c r="W354" t="s">
        <v>84</v>
      </c>
      <c r="X354" t="s">
        <v>3896</v>
      </c>
      <c r="Y354" t="s">
        <v>8</v>
      </c>
      <c r="Z354" t="s">
        <v>86</v>
      </c>
      <c r="AA354" t="s">
        <v>761</v>
      </c>
      <c r="AB354" s="28">
        <v>1</v>
      </c>
      <c r="AC354" t="s">
        <v>88</v>
      </c>
      <c r="AD354" s="40">
        <v>65960</v>
      </c>
      <c r="AE354" s="40">
        <v>65960</v>
      </c>
    </row>
    <row r="355" spans="1:31">
      <c r="A355" t="s">
        <v>459</v>
      </c>
      <c r="B355" t="s">
        <v>460</v>
      </c>
      <c r="C355" t="s">
        <v>461</v>
      </c>
      <c r="D355" t="s">
        <v>512</v>
      </c>
      <c r="E355" t="s">
        <v>3897</v>
      </c>
      <c r="F355" t="s">
        <v>3898</v>
      </c>
      <c r="G355" t="s">
        <v>1464</v>
      </c>
      <c r="H355" t="s">
        <v>460</v>
      </c>
      <c r="I355" t="s">
        <v>459</v>
      </c>
      <c r="J355" t="s">
        <v>3899</v>
      </c>
      <c r="K355" t="s">
        <v>78</v>
      </c>
      <c r="L355" t="s">
        <v>3900</v>
      </c>
      <c r="M355" s="27">
        <v>45939.471736111111</v>
      </c>
      <c r="N355" s="27">
        <v>45940.463888888888</v>
      </c>
      <c r="O355" t="s">
        <v>1466</v>
      </c>
      <c r="P355" t="s">
        <v>1467</v>
      </c>
      <c r="Q355" t="s">
        <v>1562</v>
      </c>
      <c r="R355" t="s">
        <v>1562</v>
      </c>
      <c r="S355" t="s">
        <v>1470</v>
      </c>
      <c r="T355" t="s">
        <v>1470</v>
      </c>
      <c r="U355" t="s">
        <v>82</v>
      </c>
      <c r="V355" t="s">
        <v>3901</v>
      </c>
      <c r="W355" t="s">
        <v>84</v>
      </c>
      <c r="X355" t="s">
        <v>3902</v>
      </c>
      <c r="Y355" t="s">
        <v>8</v>
      </c>
      <c r="Z355" t="s">
        <v>86</v>
      </c>
      <c r="AA355" t="s">
        <v>1597</v>
      </c>
      <c r="AB355" s="28">
        <v>1</v>
      </c>
      <c r="AC355" t="s">
        <v>88</v>
      </c>
      <c r="AD355" s="40">
        <v>65960</v>
      </c>
      <c r="AE355" s="40">
        <v>65960</v>
      </c>
    </row>
    <row r="356" spans="1:31">
      <c r="A356" t="s">
        <v>191</v>
      </c>
      <c r="B356" t="s">
        <v>192</v>
      </c>
      <c r="C356" t="s">
        <v>193</v>
      </c>
      <c r="D356" t="s">
        <v>255</v>
      </c>
      <c r="E356" t="s">
        <v>3903</v>
      </c>
      <c r="F356" t="s">
        <v>3904</v>
      </c>
      <c r="G356" t="s">
        <v>1464</v>
      </c>
      <c r="H356" t="s">
        <v>258</v>
      </c>
      <c r="I356" t="s">
        <v>259</v>
      </c>
      <c r="J356" t="s">
        <v>3905</v>
      </c>
      <c r="K356" t="s">
        <v>78</v>
      </c>
      <c r="L356" t="s">
        <v>3906</v>
      </c>
      <c r="M356" s="27">
        <v>45939.472361111111</v>
      </c>
      <c r="N356" s="27">
        <v>45940.675694444442</v>
      </c>
      <c r="O356" t="s">
        <v>1466</v>
      </c>
      <c r="P356" t="s">
        <v>1467</v>
      </c>
      <c r="Q356" t="s">
        <v>1496</v>
      </c>
      <c r="R356" t="s">
        <v>1507</v>
      </c>
      <c r="S356" t="s">
        <v>80</v>
      </c>
      <c r="T356" t="s">
        <v>81</v>
      </c>
      <c r="U356" t="s">
        <v>82</v>
      </c>
      <c r="V356" t="s">
        <v>3907</v>
      </c>
      <c r="W356" t="s">
        <v>84</v>
      </c>
      <c r="X356" t="s">
        <v>3908</v>
      </c>
      <c r="Y356" t="s">
        <v>15</v>
      </c>
      <c r="Z356" t="s">
        <v>86</v>
      </c>
      <c r="AA356" t="s">
        <v>1640</v>
      </c>
      <c r="AB356" s="28">
        <v>1</v>
      </c>
      <c r="AC356" t="s">
        <v>88</v>
      </c>
      <c r="AD356" s="40">
        <v>479589</v>
      </c>
      <c r="AE356" s="40">
        <v>479589</v>
      </c>
    </row>
    <row r="357" spans="1:31">
      <c r="A357" t="s">
        <v>112</v>
      </c>
      <c r="B357" t="s">
        <v>113</v>
      </c>
      <c r="C357" t="s">
        <v>114</v>
      </c>
      <c r="D357" t="s">
        <v>3302</v>
      </c>
      <c r="E357" t="s">
        <v>3909</v>
      </c>
      <c r="F357" t="s">
        <v>3910</v>
      </c>
      <c r="G357" t="s">
        <v>1464</v>
      </c>
      <c r="H357" t="s">
        <v>116</v>
      </c>
      <c r="I357" t="s">
        <v>3305</v>
      </c>
      <c r="J357" t="s">
        <v>3911</v>
      </c>
      <c r="K357" t="s">
        <v>78</v>
      </c>
      <c r="L357" t="s">
        <v>3912</v>
      </c>
      <c r="M357" s="27">
        <v>45939.51289351852</v>
      </c>
      <c r="N357" s="27">
        <v>45940.399305555547</v>
      </c>
      <c r="O357" t="s">
        <v>1466</v>
      </c>
      <c r="P357" t="s">
        <v>1467</v>
      </c>
      <c r="Q357" t="s">
        <v>1698</v>
      </c>
      <c r="R357" t="s">
        <v>1699</v>
      </c>
      <c r="S357" t="s">
        <v>1479</v>
      </c>
      <c r="T357" t="s">
        <v>1479</v>
      </c>
      <c r="U357" t="s">
        <v>82</v>
      </c>
      <c r="V357" t="s">
        <v>3913</v>
      </c>
      <c r="W357" t="s">
        <v>84</v>
      </c>
      <c r="X357" t="s">
        <v>3914</v>
      </c>
      <c r="Y357" t="s">
        <v>11</v>
      </c>
      <c r="Z357" t="s">
        <v>86</v>
      </c>
      <c r="AA357" t="s">
        <v>117</v>
      </c>
      <c r="AB357" s="28">
        <v>1</v>
      </c>
      <c r="AC357" t="s">
        <v>88</v>
      </c>
      <c r="AD357" s="40">
        <v>144968</v>
      </c>
      <c r="AE357" s="40">
        <v>144968</v>
      </c>
    </row>
    <row r="358" spans="1:31">
      <c r="A358" t="s">
        <v>191</v>
      </c>
      <c r="B358" t="s">
        <v>192</v>
      </c>
      <c r="C358" t="s">
        <v>193</v>
      </c>
      <c r="D358" t="s">
        <v>606</v>
      </c>
      <c r="E358" t="s">
        <v>3915</v>
      </c>
      <c r="F358" t="s">
        <v>3916</v>
      </c>
      <c r="G358" t="s">
        <v>1464</v>
      </c>
      <c r="H358" t="s">
        <v>197</v>
      </c>
      <c r="I358" t="s">
        <v>609</v>
      </c>
      <c r="J358" t="s">
        <v>3917</v>
      </c>
      <c r="K358" t="s">
        <v>78</v>
      </c>
      <c r="L358" t="s">
        <v>3918</v>
      </c>
      <c r="M358" s="27">
        <v>45939.514247685183</v>
      </c>
      <c r="N358" s="27">
        <v>45940.408333333333</v>
      </c>
      <c r="O358" t="s">
        <v>1466</v>
      </c>
      <c r="P358" t="s">
        <v>1467</v>
      </c>
      <c r="Q358" t="s">
        <v>1496</v>
      </c>
      <c r="R358" t="s">
        <v>2037</v>
      </c>
      <c r="S358" t="s">
        <v>783</v>
      </c>
      <c r="T358" t="s">
        <v>2152</v>
      </c>
      <c r="U358" t="s">
        <v>82</v>
      </c>
      <c r="V358" t="s">
        <v>3919</v>
      </c>
      <c r="W358" t="s">
        <v>84</v>
      </c>
      <c r="X358" t="s">
        <v>3920</v>
      </c>
      <c r="Y358" t="s">
        <v>8</v>
      </c>
      <c r="Z358" t="s">
        <v>86</v>
      </c>
      <c r="AA358" t="s">
        <v>2093</v>
      </c>
      <c r="AB358" s="28">
        <v>1</v>
      </c>
      <c r="AC358" t="s">
        <v>88</v>
      </c>
      <c r="AD358" s="40">
        <v>65960</v>
      </c>
      <c r="AE358" s="40">
        <v>65960</v>
      </c>
    </row>
    <row r="359" spans="1:31">
      <c r="A359" t="s">
        <v>613</v>
      </c>
      <c r="B359" t="s">
        <v>151</v>
      </c>
      <c r="C359" t="s">
        <v>152</v>
      </c>
      <c r="D359" t="s">
        <v>1273</v>
      </c>
      <c r="E359" t="s">
        <v>3921</v>
      </c>
      <c r="F359" t="s">
        <v>3922</v>
      </c>
      <c r="G359" t="s">
        <v>1464</v>
      </c>
      <c r="H359" t="s">
        <v>258</v>
      </c>
      <c r="I359" t="s">
        <v>1276</v>
      </c>
      <c r="J359" t="s">
        <v>3923</v>
      </c>
      <c r="K359" t="s">
        <v>78</v>
      </c>
      <c r="L359" t="s">
        <v>3924</v>
      </c>
      <c r="M359" s="27">
        <v>45939.51358796296</v>
      </c>
      <c r="N359" s="27">
        <v>45940.453472222223</v>
      </c>
      <c r="O359" t="s">
        <v>1466</v>
      </c>
      <c r="P359" t="s">
        <v>1467</v>
      </c>
      <c r="Q359" t="s">
        <v>1749</v>
      </c>
      <c r="R359" t="s">
        <v>1469</v>
      </c>
      <c r="S359" t="s">
        <v>783</v>
      </c>
      <c r="T359" t="s">
        <v>1791</v>
      </c>
      <c r="U359" t="s">
        <v>82</v>
      </c>
      <c r="V359" t="s">
        <v>3925</v>
      </c>
      <c r="W359" t="s">
        <v>84</v>
      </c>
      <c r="X359" t="s">
        <v>3926</v>
      </c>
      <c r="Y359" t="s">
        <v>11</v>
      </c>
      <c r="Z359" t="s">
        <v>86</v>
      </c>
      <c r="AA359" t="s">
        <v>622</v>
      </c>
      <c r="AB359" s="28">
        <v>1</v>
      </c>
      <c r="AC359" t="s">
        <v>88</v>
      </c>
      <c r="AD359" s="40">
        <v>144968</v>
      </c>
      <c r="AE359" s="40">
        <v>144968</v>
      </c>
    </row>
    <row r="360" spans="1:31">
      <c r="A360" t="s">
        <v>459</v>
      </c>
      <c r="B360" t="s">
        <v>460</v>
      </c>
      <c r="C360" t="s">
        <v>461</v>
      </c>
      <c r="D360" t="s">
        <v>512</v>
      </c>
      <c r="E360" t="s">
        <v>3927</v>
      </c>
      <c r="F360" t="s">
        <v>3928</v>
      </c>
      <c r="G360" t="s">
        <v>1464</v>
      </c>
      <c r="H360" t="s">
        <v>460</v>
      </c>
      <c r="I360" t="s">
        <v>459</v>
      </c>
      <c r="J360" t="s">
        <v>3929</v>
      </c>
      <c r="K360" t="s">
        <v>78</v>
      </c>
      <c r="L360" t="s">
        <v>3930</v>
      </c>
      <c r="M360" s="27">
        <v>45939.571412037039</v>
      </c>
      <c r="N360" s="27">
        <v>45940.557638888888</v>
      </c>
      <c r="O360" t="s">
        <v>1466</v>
      </c>
      <c r="P360" t="s">
        <v>1467</v>
      </c>
      <c r="Q360" t="s">
        <v>1552</v>
      </c>
      <c r="R360" t="s">
        <v>2000</v>
      </c>
      <c r="S360" t="s">
        <v>1479</v>
      </c>
      <c r="T360" t="s">
        <v>1470</v>
      </c>
      <c r="U360" t="s">
        <v>82</v>
      </c>
      <c r="V360" t="s">
        <v>3931</v>
      </c>
      <c r="W360" t="s">
        <v>84</v>
      </c>
      <c r="X360" t="s">
        <v>3932</v>
      </c>
      <c r="Y360" t="s">
        <v>8</v>
      </c>
      <c r="Z360" t="s">
        <v>86</v>
      </c>
      <c r="AA360" t="s">
        <v>778</v>
      </c>
      <c r="AB360" s="28">
        <v>1</v>
      </c>
      <c r="AC360" t="s">
        <v>88</v>
      </c>
      <c r="AD360" s="40">
        <v>65960</v>
      </c>
      <c r="AE360" s="40">
        <v>65960</v>
      </c>
    </row>
    <row r="361" spans="1:31">
      <c r="A361" t="s">
        <v>150</v>
      </c>
      <c r="B361" t="s">
        <v>151</v>
      </c>
      <c r="C361" t="s">
        <v>152</v>
      </c>
      <c r="D361" t="s">
        <v>3933</v>
      </c>
      <c r="E361" t="s">
        <v>3934</v>
      </c>
      <c r="F361" t="s">
        <v>3935</v>
      </c>
      <c r="G361" t="s">
        <v>1464</v>
      </c>
      <c r="H361" t="s">
        <v>156</v>
      </c>
      <c r="I361" t="s">
        <v>3936</v>
      </c>
      <c r="J361" t="s">
        <v>3937</v>
      </c>
      <c r="K361" t="s">
        <v>78</v>
      </c>
      <c r="L361" t="s">
        <v>3938</v>
      </c>
      <c r="M361" s="27">
        <v>45939.634097222217</v>
      </c>
      <c r="N361" s="27">
        <v>45941.636111111111</v>
      </c>
      <c r="O361" t="s">
        <v>1466</v>
      </c>
      <c r="P361" t="s">
        <v>1467</v>
      </c>
      <c r="Q361" t="s">
        <v>1580</v>
      </c>
      <c r="R361" t="s">
        <v>1469</v>
      </c>
      <c r="S361" t="s">
        <v>80</v>
      </c>
      <c r="T361" t="s">
        <v>187</v>
      </c>
      <c r="U361" t="s">
        <v>82</v>
      </c>
      <c r="V361" t="s">
        <v>3939</v>
      </c>
      <c r="W361" t="s">
        <v>84</v>
      </c>
      <c r="X361" t="s">
        <v>3940</v>
      </c>
      <c r="Y361" t="s">
        <v>15</v>
      </c>
      <c r="Z361" t="s">
        <v>86</v>
      </c>
      <c r="AA361" t="s">
        <v>3941</v>
      </c>
      <c r="AB361" s="28">
        <v>1</v>
      </c>
      <c r="AC361" t="s">
        <v>88</v>
      </c>
      <c r="AD361" s="40">
        <v>479589</v>
      </c>
      <c r="AE361" s="40">
        <v>479589</v>
      </c>
    </row>
    <row r="362" spans="1:31">
      <c r="A362" t="s">
        <v>1377</v>
      </c>
      <c r="B362" t="s">
        <v>68</v>
      </c>
      <c r="C362" t="s">
        <v>266</v>
      </c>
      <c r="D362" t="s">
        <v>3530</v>
      </c>
      <c r="E362" t="s">
        <v>3942</v>
      </c>
      <c r="F362" t="s">
        <v>3943</v>
      </c>
      <c r="G362" t="s">
        <v>1464</v>
      </c>
      <c r="H362" t="s">
        <v>347</v>
      </c>
      <c r="I362" t="s">
        <v>3533</v>
      </c>
      <c r="J362" t="s">
        <v>3944</v>
      </c>
      <c r="K362" t="s">
        <v>78</v>
      </c>
      <c r="L362" t="s">
        <v>3945</v>
      </c>
      <c r="M362" s="27">
        <v>45939.638518518521</v>
      </c>
      <c r="N362" s="27">
        <v>45940.635416666657</v>
      </c>
      <c r="O362" t="s">
        <v>1466</v>
      </c>
      <c r="P362" t="s">
        <v>1467</v>
      </c>
      <c r="Q362" t="s">
        <v>1621</v>
      </c>
      <c r="R362" t="s">
        <v>1469</v>
      </c>
      <c r="S362" t="s">
        <v>1470</v>
      </c>
      <c r="T362" t="s">
        <v>1470</v>
      </c>
      <c r="U362" t="s">
        <v>82</v>
      </c>
      <c r="V362" t="s">
        <v>3946</v>
      </c>
      <c r="W362" t="s">
        <v>84</v>
      </c>
      <c r="X362" t="s">
        <v>3947</v>
      </c>
      <c r="Y362" t="s">
        <v>8</v>
      </c>
      <c r="Z362" t="s">
        <v>86</v>
      </c>
      <c r="AA362" t="s">
        <v>276</v>
      </c>
      <c r="AB362" s="28">
        <v>1</v>
      </c>
      <c r="AC362" t="s">
        <v>88</v>
      </c>
      <c r="AD362" s="40">
        <v>65960</v>
      </c>
      <c r="AE362" s="40">
        <v>65960</v>
      </c>
    </row>
    <row r="363" spans="1:31">
      <c r="A363" t="s">
        <v>343</v>
      </c>
      <c r="B363" t="s">
        <v>68</v>
      </c>
      <c r="C363" t="s">
        <v>69</v>
      </c>
      <c r="D363" t="s">
        <v>344</v>
      </c>
      <c r="E363" t="s">
        <v>3948</v>
      </c>
      <c r="F363" t="s">
        <v>405</v>
      </c>
      <c r="G363" t="s">
        <v>1464</v>
      </c>
      <c r="H363" t="s">
        <v>347</v>
      </c>
      <c r="I363" t="s">
        <v>343</v>
      </c>
      <c r="J363" t="s">
        <v>406</v>
      </c>
      <c r="K363" t="s">
        <v>78</v>
      </c>
      <c r="L363" t="s">
        <v>3949</v>
      </c>
      <c r="M363" s="27">
        <v>45939.667546296303</v>
      </c>
      <c r="N363" s="27">
        <v>45940.410416666673</v>
      </c>
      <c r="O363" t="s">
        <v>1466</v>
      </c>
      <c r="P363" t="s">
        <v>1467</v>
      </c>
      <c r="Q363" t="s">
        <v>1562</v>
      </c>
      <c r="R363" t="s">
        <v>1562</v>
      </c>
      <c r="S363" t="s">
        <v>80</v>
      </c>
      <c r="T363" t="s">
        <v>187</v>
      </c>
      <c r="U363" t="s">
        <v>82</v>
      </c>
      <c r="V363" t="s">
        <v>3950</v>
      </c>
      <c r="W363" t="s">
        <v>84</v>
      </c>
      <c r="X363" t="s">
        <v>409</v>
      </c>
      <c r="Y363" t="s">
        <v>8</v>
      </c>
      <c r="Z363" t="s">
        <v>86</v>
      </c>
      <c r="AA363" t="s">
        <v>352</v>
      </c>
      <c r="AB363" s="28">
        <v>1</v>
      </c>
      <c r="AC363" t="s">
        <v>88</v>
      </c>
      <c r="AD363" s="40">
        <v>65960</v>
      </c>
      <c r="AE363" s="40">
        <v>65960</v>
      </c>
    </row>
    <row r="364" spans="1:31">
      <c r="A364" t="s">
        <v>343</v>
      </c>
      <c r="B364" t="s">
        <v>68</v>
      </c>
      <c r="C364" t="s">
        <v>69</v>
      </c>
      <c r="D364" t="s">
        <v>3951</v>
      </c>
      <c r="E364" t="s">
        <v>3952</v>
      </c>
      <c r="F364" t="s">
        <v>3953</v>
      </c>
      <c r="G364" t="s">
        <v>1464</v>
      </c>
      <c r="H364" t="s">
        <v>798</v>
      </c>
      <c r="I364" t="s">
        <v>3954</v>
      </c>
      <c r="J364" t="s">
        <v>3955</v>
      </c>
      <c r="K364" t="s">
        <v>78</v>
      </c>
      <c r="L364" t="s">
        <v>3956</v>
      </c>
      <c r="M364" s="27">
        <v>45939.66070601852</v>
      </c>
      <c r="N364" s="27">
        <v>45940.507638888892</v>
      </c>
      <c r="O364" t="s">
        <v>1466</v>
      </c>
      <c r="P364" t="s">
        <v>1467</v>
      </c>
      <c r="Q364" t="s">
        <v>1654</v>
      </c>
      <c r="R364" t="s">
        <v>1655</v>
      </c>
      <c r="S364" t="s">
        <v>1470</v>
      </c>
      <c r="T364" t="s">
        <v>1470</v>
      </c>
      <c r="U364" t="s">
        <v>82</v>
      </c>
      <c r="V364" t="s">
        <v>3957</v>
      </c>
      <c r="W364" t="s">
        <v>84</v>
      </c>
      <c r="X364" t="s">
        <v>3958</v>
      </c>
      <c r="Y364" t="s">
        <v>11</v>
      </c>
      <c r="Z364" t="s">
        <v>86</v>
      </c>
      <c r="AA364" t="s">
        <v>804</v>
      </c>
      <c r="AB364" s="28">
        <v>1</v>
      </c>
      <c r="AC364" t="s">
        <v>88</v>
      </c>
      <c r="AD364" s="40">
        <v>144968</v>
      </c>
      <c r="AE364" s="40">
        <v>144968</v>
      </c>
    </row>
    <row r="365" spans="1:31">
      <c r="A365" t="s">
        <v>1377</v>
      </c>
      <c r="B365" t="s">
        <v>68</v>
      </c>
      <c r="C365" t="s">
        <v>266</v>
      </c>
      <c r="D365" t="s">
        <v>1378</v>
      </c>
      <c r="E365" t="s">
        <v>3959</v>
      </c>
      <c r="F365" t="s">
        <v>3960</v>
      </c>
      <c r="G365" t="s">
        <v>1464</v>
      </c>
      <c r="H365" t="s">
        <v>1381</v>
      </c>
      <c r="I365" t="s">
        <v>1377</v>
      </c>
      <c r="J365" t="s">
        <v>3961</v>
      </c>
      <c r="K365" t="s">
        <v>78</v>
      </c>
      <c r="L365" t="s">
        <v>3962</v>
      </c>
      <c r="M365" s="27">
        <v>45939.661539351851</v>
      </c>
      <c r="N365" s="27">
        <v>45940.613888888889</v>
      </c>
      <c r="O365" t="s">
        <v>1466</v>
      </c>
      <c r="P365" t="s">
        <v>1467</v>
      </c>
      <c r="Q365" t="s">
        <v>1496</v>
      </c>
      <c r="R365" t="s">
        <v>3963</v>
      </c>
      <c r="S365" t="s">
        <v>783</v>
      </c>
      <c r="T365" t="s">
        <v>1750</v>
      </c>
      <c r="U365" t="s">
        <v>82</v>
      </c>
      <c r="V365" t="s">
        <v>3964</v>
      </c>
      <c r="W365" t="s">
        <v>84</v>
      </c>
      <c r="X365" t="s">
        <v>3965</v>
      </c>
      <c r="Y365" t="s">
        <v>8</v>
      </c>
      <c r="Z365" t="s">
        <v>86</v>
      </c>
      <c r="AA365" t="s">
        <v>2108</v>
      </c>
      <c r="AB365" s="28">
        <v>1</v>
      </c>
      <c r="AC365" t="s">
        <v>88</v>
      </c>
      <c r="AD365" s="40">
        <v>65960</v>
      </c>
      <c r="AE365" s="40">
        <v>65960</v>
      </c>
    </row>
    <row r="366" spans="1:31">
      <c r="A366" t="s">
        <v>191</v>
      </c>
      <c r="B366" t="s">
        <v>192</v>
      </c>
      <c r="C366" t="s">
        <v>193</v>
      </c>
      <c r="D366" t="s">
        <v>227</v>
      </c>
      <c r="E366" t="s">
        <v>3966</v>
      </c>
      <c r="F366" t="s">
        <v>3967</v>
      </c>
      <c r="G366" t="s">
        <v>1464</v>
      </c>
      <c r="H366" t="s">
        <v>197</v>
      </c>
      <c r="I366" t="s">
        <v>230</v>
      </c>
      <c r="J366" t="s">
        <v>3968</v>
      </c>
      <c r="K366" t="s">
        <v>78</v>
      </c>
      <c r="L366" t="s">
        <v>3969</v>
      </c>
      <c r="M366" s="27">
        <v>45939.725717592592</v>
      </c>
      <c r="N366" s="27">
        <v>45940.447916666657</v>
      </c>
      <c r="O366" t="s">
        <v>1466</v>
      </c>
      <c r="P366" t="s">
        <v>1467</v>
      </c>
      <c r="Q366" t="s">
        <v>1478</v>
      </c>
      <c r="R366" t="s">
        <v>1604</v>
      </c>
      <c r="S366" t="s">
        <v>1470</v>
      </c>
      <c r="T366" t="s">
        <v>1470</v>
      </c>
      <c r="U366" t="s">
        <v>1664</v>
      </c>
      <c r="V366" t="s">
        <v>3970</v>
      </c>
      <c r="W366" t="s">
        <v>84</v>
      </c>
      <c r="X366" t="s">
        <v>1666</v>
      </c>
      <c r="Y366" t="s">
        <v>8</v>
      </c>
      <c r="Z366" t="s">
        <v>86</v>
      </c>
      <c r="AA366" t="s">
        <v>1455</v>
      </c>
      <c r="AB366" s="28">
        <v>1</v>
      </c>
      <c r="AC366" t="s">
        <v>88</v>
      </c>
      <c r="AD366" s="40">
        <v>65960</v>
      </c>
      <c r="AE366" s="40">
        <v>65960</v>
      </c>
    </row>
    <row r="367" spans="1:31">
      <c r="A367" t="s">
        <v>965</v>
      </c>
      <c r="B367" t="s">
        <v>119</v>
      </c>
      <c r="C367" t="s">
        <v>120</v>
      </c>
      <c r="D367" t="s">
        <v>3971</v>
      </c>
      <c r="E367" t="s">
        <v>3972</v>
      </c>
      <c r="F367" t="s">
        <v>3973</v>
      </c>
      <c r="G367" t="s">
        <v>1464</v>
      </c>
      <c r="H367" t="s">
        <v>270</v>
      </c>
      <c r="I367" t="s">
        <v>3974</v>
      </c>
      <c r="J367" t="s">
        <v>3975</v>
      </c>
      <c r="K367" t="s">
        <v>78</v>
      </c>
      <c r="L367" t="s">
        <v>3976</v>
      </c>
      <c r="M367" s="27">
        <v>45939.736122685194</v>
      </c>
      <c r="N367" s="27">
        <v>45946.638888888891</v>
      </c>
      <c r="O367" t="s">
        <v>1466</v>
      </c>
      <c r="P367" t="s">
        <v>1467</v>
      </c>
      <c r="Q367" t="s">
        <v>1468</v>
      </c>
      <c r="R367" t="s">
        <v>1469</v>
      </c>
      <c r="S367" t="s">
        <v>80</v>
      </c>
      <c r="T367" t="s">
        <v>81</v>
      </c>
      <c r="U367" t="s">
        <v>82</v>
      </c>
      <c r="V367" t="s">
        <v>3977</v>
      </c>
      <c r="W367" t="s">
        <v>84</v>
      </c>
      <c r="X367" t="s">
        <v>3978</v>
      </c>
      <c r="Y367" t="s">
        <v>13</v>
      </c>
      <c r="Z367" t="s">
        <v>86</v>
      </c>
      <c r="AA367" t="s">
        <v>1394</v>
      </c>
      <c r="AB367" s="28">
        <v>1</v>
      </c>
      <c r="AC367" t="s">
        <v>88</v>
      </c>
      <c r="AD367" s="40">
        <v>275729</v>
      </c>
      <c r="AE367" s="40">
        <v>275729</v>
      </c>
    </row>
    <row r="368" spans="1:31">
      <c r="A368" t="s">
        <v>191</v>
      </c>
      <c r="B368" t="s">
        <v>192</v>
      </c>
      <c r="C368" t="s">
        <v>193</v>
      </c>
      <c r="D368" t="s">
        <v>208</v>
      </c>
      <c r="E368" t="s">
        <v>3979</v>
      </c>
      <c r="F368" t="s">
        <v>3980</v>
      </c>
      <c r="G368" t="s">
        <v>1464</v>
      </c>
      <c r="H368" t="s">
        <v>197</v>
      </c>
      <c r="I368" t="s">
        <v>211</v>
      </c>
      <c r="J368" t="s">
        <v>3981</v>
      </c>
      <c r="K368" t="s">
        <v>78</v>
      </c>
      <c r="L368" t="s">
        <v>3982</v>
      </c>
      <c r="M368" s="27">
        <v>45940.333333333343</v>
      </c>
      <c r="N368" s="27">
        <v>45940.536805555559</v>
      </c>
      <c r="O368" t="s">
        <v>1466</v>
      </c>
      <c r="P368" t="s">
        <v>1467</v>
      </c>
      <c r="Q368" t="s">
        <v>2403</v>
      </c>
      <c r="R368" t="s">
        <v>1469</v>
      </c>
      <c r="S368" t="s">
        <v>80</v>
      </c>
      <c r="T368" t="s">
        <v>81</v>
      </c>
      <c r="U368" t="s">
        <v>82</v>
      </c>
      <c r="V368" t="s">
        <v>3983</v>
      </c>
      <c r="W368" t="s">
        <v>84</v>
      </c>
      <c r="X368" t="s">
        <v>3984</v>
      </c>
      <c r="Y368" t="s">
        <v>8</v>
      </c>
      <c r="Z368" t="s">
        <v>86</v>
      </c>
      <c r="AA368" t="s">
        <v>264</v>
      </c>
      <c r="AB368" s="28">
        <v>1</v>
      </c>
      <c r="AC368" t="s">
        <v>88</v>
      </c>
      <c r="AD368" s="40">
        <v>65960</v>
      </c>
      <c r="AE368" s="40">
        <v>65960</v>
      </c>
    </row>
    <row r="369" spans="1:31">
      <c r="A369" t="s">
        <v>67</v>
      </c>
      <c r="B369" t="s">
        <v>68</v>
      </c>
      <c r="C369" t="s">
        <v>69</v>
      </c>
      <c r="D369" t="s">
        <v>89</v>
      </c>
      <c r="E369" t="s">
        <v>3985</v>
      </c>
      <c r="F369" t="s">
        <v>3986</v>
      </c>
      <c r="G369" t="s">
        <v>1464</v>
      </c>
      <c r="H369" t="s">
        <v>75</v>
      </c>
      <c r="I369" t="s">
        <v>92</v>
      </c>
      <c r="J369" t="s">
        <v>3987</v>
      </c>
      <c r="K369" t="s">
        <v>78</v>
      </c>
      <c r="L369" t="s">
        <v>3988</v>
      </c>
      <c r="M369" s="27">
        <v>45939.734166666669</v>
      </c>
      <c r="N369" s="27">
        <v>45946.559027777781</v>
      </c>
      <c r="O369" t="s">
        <v>1466</v>
      </c>
      <c r="P369" t="s">
        <v>1467</v>
      </c>
      <c r="Q369" t="s">
        <v>1478</v>
      </c>
      <c r="R369" t="s">
        <v>1604</v>
      </c>
      <c r="S369" t="s">
        <v>80</v>
      </c>
      <c r="T369" t="s">
        <v>81</v>
      </c>
      <c r="U369" t="s">
        <v>82</v>
      </c>
      <c r="V369" t="s">
        <v>3989</v>
      </c>
      <c r="W369" t="s">
        <v>84</v>
      </c>
      <c r="X369" t="s">
        <v>3990</v>
      </c>
      <c r="Y369" t="s">
        <v>15</v>
      </c>
      <c r="Z369" t="s">
        <v>86</v>
      </c>
      <c r="AA369" t="s">
        <v>87</v>
      </c>
      <c r="AB369" s="28">
        <v>1</v>
      </c>
      <c r="AC369" t="s">
        <v>88</v>
      </c>
      <c r="AD369" s="40">
        <v>479589</v>
      </c>
      <c r="AE369" s="40">
        <v>479589</v>
      </c>
    </row>
    <row r="370" spans="1:31">
      <c r="A370" t="s">
        <v>613</v>
      </c>
      <c r="B370" t="s">
        <v>151</v>
      </c>
      <c r="C370" t="s">
        <v>152</v>
      </c>
      <c r="D370" t="s">
        <v>2241</v>
      </c>
      <c r="E370" t="s">
        <v>3991</v>
      </c>
      <c r="F370" t="s">
        <v>3992</v>
      </c>
      <c r="G370" t="s">
        <v>1464</v>
      </c>
      <c r="H370" t="s">
        <v>258</v>
      </c>
      <c r="I370" t="s">
        <v>2244</v>
      </c>
      <c r="J370" t="s">
        <v>3993</v>
      </c>
      <c r="K370" t="s">
        <v>78</v>
      </c>
      <c r="L370" t="s">
        <v>3994</v>
      </c>
      <c r="M370" s="27">
        <v>45940.333333333343</v>
      </c>
      <c r="N370" s="27">
        <v>45940.701388888891</v>
      </c>
      <c r="O370" t="s">
        <v>1466</v>
      </c>
      <c r="P370" t="s">
        <v>1467</v>
      </c>
      <c r="Q370" t="s">
        <v>1717</v>
      </c>
      <c r="R370" t="s">
        <v>1718</v>
      </c>
      <c r="S370" t="s">
        <v>1470</v>
      </c>
      <c r="T370" t="s">
        <v>1470</v>
      </c>
      <c r="U370" t="s">
        <v>82</v>
      </c>
      <c r="V370" t="s">
        <v>3995</v>
      </c>
      <c r="W370" t="s">
        <v>84</v>
      </c>
      <c r="X370" t="s">
        <v>3996</v>
      </c>
      <c r="Y370" t="s">
        <v>13</v>
      </c>
      <c r="Z370" t="s">
        <v>86</v>
      </c>
      <c r="AA370" t="s">
        <v>1281</v>
      </c>
      <c r="AB370" s="28">
        <v>1</v>
      </c>
      <c r="AC370" t="s">
        <v>88</v>
      </c>
      <c r="AD370" s="40">
        <v>275729</v>
      </c>
      <c r="AE370" s="40">
        <v>275729</v>
      </c>
    </row>
    <row r="371" spans="1:31">
      <c r="A371" t="s">
        <v>459</v>
      </c>
      <c r="B371" t="s">
        <v>460</v>
      </c>
      <c r="C371" t="s">
        <v>461</v>
      </c>
      <c r="D371" t="s">
        <v>512</v>
      </c>
      <c r="E371" t="s">
        <v>3997</v>
      </c>
      <c r="F371" t="s">
        <v>3998</v>
      </c>
      <c r="G371" t="s">
        <v>1464</v>
      </c>
      <c r="H371" t="s">
        <v>460</v>
      </c>
      <c r="I371" t="s">
        <v>459</v>
      </c>
      <c r="J371" t="s">
        <v>3999</v>
      </c>
      <c r="K371" t="s">
        <v>78</v>
      </c>
      <c r="L371" t="s">
        <v>4000</v>
      </c>
      <c r="M371" s="27">
        <v>45940.354270833333</v>
      </c>
      <c r="N371" s="27">
        <v>45940.674305555563</v>
      </c>
      <c r="O371" t="s">
        <v>1466</v>
      </c>
      <c r="P371" t="s">
        <v>1467</v>
      </c>
      <c r="Q371" t="s">
        <v>1496</v>
      </c>
      <c r="R371" t="s">
        <v>2037</v>
      </c>
      <c r="S371" t="s">
        <v>80</v>
      </c>
      <c r="T371" t="s">
        <v>187</v>
      </c>
      <c r="U371" t="s">
        <v>82</v>
      </c>
      <c r="V371" t="s">
        <v>4001</v>
      </c>
      <c r="W371" t="s">
        <v>84</v>
      </c>
      <c r="X371" t="s">
        <v>4002</v>
      </c>
      <c r="Y371" t="s">
        <v>8</v>
      </c>
      <c r="Z371" t="s">
        <v>86</v>
      </c>
      <c r="AA371" t="s">
        <v>1113</v>
      </c>
      <c r="AB371" s="28">
        <v>1</v>
      </c>
      <c r="AC371" t="s">
        <v>88</v>
      </c>
      <c r="AD371" s="40">
        <v>65960</v>
      </c>
      <c r="AE371" s="40">
        <v>65960</v>
      </c>
    </row>
    <row r="372" spans="1:31">
      <c r="A372" t="s">
        <v>288</v>
      </c>
      <c r="B372" t="s">
        <v>113</v>
      </c>
      <c r="C372" t="s">
        <v>114</v>
      </c>
      <c r="D372" t="s">
        <v>1702</v>
      </c>
      <c r="E372" t="s">
        <v>4003</v>
      </c>
      <c r="F372" t="s">
        <v>4004</v>
      </c>
      <c r="G372" t="s">
        <v>1464</v>
      </c>
      <c r="H372" t="s">
        <v>197</v>
      </c>
      <c r="I372" t="s">
        <v>1705</v>
      </c>
      <c r="J372" t="s">
        <v>4005</v>
      </c>
      <c r="K372" t="s">
        <v>78</v>
      </c>
      <c r="L372" t="s">
        <v>4006</v>
      </c>
      <c r="M372" s="27">
        <v>45940.374710648153</v>
      </c>
      <c r="N372" s="27">
        <v>45944.654166666667</v>
      </c>
      <c r="O372" t="s">
        <v>1466</v>
      </c>
      <c r="P372" t="s">
        <v>1467</v>
      </c>
      <c r="Q372" t="s">
        <v>1717</v>
      </c>
      <c r="R372" t="s">
        <v>1718</v>
      </c>
      <c r="S372" t="s">
        <v>1470</v>
      </c>
      <c r="T372" t="s">
        <v>1470</v>
      </c>
      <c r="U372" t="s">
        <v>82</v>
      </c>
      <c r="V372" t="s">
        <v>4007</v>
      </c>
      <c r="W372" t="s">
        <v>84</v>
      </c>
      <c r="X372" t="s">
        <v>4008</v>
      </c>
      <c r="Y372" t="s">
        <v>15</v>
      </c>
      <c r="Z372" t="s">
        <v>86</v>
      </c>
      <c r="AA372" t="s">
        <v>245</v>
      </c>
      <c r="AB372" s="28">
        <v>1</v>
      </c>
      <c r="AC372" t="s">
        <v>88</v>
      </c>
      <c r="AD372" s="40">
        <v>479589</v>
      </c>
      <c r="AE372" s="40">
        <v>479589</v>
      </c>
    </row>
    <row r="373" spans="1:31">
      <c r="A373" t="s">
        <v>1377</v>
      </c>
      <c r="B373" t="s">
        <v>68</v>
      </c>
      <c r="C373" t="s">
        <v>266</v>
      </c>
      <c r="D373" t="s">
        <v>1378</v>
      </c>
      <c r="E373" t="s">
        <v>4009</v>
      </c>
      <c r="F373" t="s">
        <v>4010</v>
      </c>
      <c r="G373" t="s">
        <v>1464</v>
      </c>
      <c r="H373" t="s">
        <v>1381</v>
      </c>
      <c r="I373" t="s">
        <v>1377</v>
      </c>
      <c r="J373" t="s">
        <v>4011</v>
      </c>
      <c r="K373" t="s">
        <v>78</v>
      </c>
      <c r="L373" t="s">
        <v>4012</v>
      </c>
      <c r="M373" s="27">
        <v>45940.380798611113</v>
      </c>
      <c r="N373" s="27">
        <v>45940.686111111107</v>
      </c>
      <c r="O373" t="s">
        <v>1466</v>
      </c>
      <c r="P373" t="s">
        <v>1467</v>
      </c>
      <c r="Q373" t="s">
        <v>1790</v>
      </c>
      <c r="R373" t="s">
        <v>1621</v>
      </c>
      <c r="S373" t="s">
        <v>783</v>
      </c>
      <c r="T373" t="s">
        <v>2152</v>
      </c>
      <c r="U373" t="s">
        <v>82</v>
      </c>
      <c r="V373" t="s">
        <v>4013</v>
      </c>
      <c r="W373" t="s">
        <v>84</v>
      </c>
      <c r="X373" t="s">
        <v>4014</v>
      </c>
      <c r="Y373" t="s">
        <v>8</v>
      </c>
      <c r="Z373" t="s">
        <v>86</v>
      </c>
      <c r="AA373" t="s">
        <v>2108</v>
      </c>
      <c r="AB373" s="28">
        <v>1</v>
      </c>
      <c r="AC373" t="s">
        <v>88</v>
      </c>
      <c r="AD373" s="40">
        <v>65960</v>
      </c>
      <c r="AE373" s="40">
        <v>65960</v>
      </c>
    </row>
    <row r="374" spans="1:31">
      <c r="A374" t="s">
        <v>744</v>
      </c>
      <c r="B374" t="s">
        <v>113</v>
      </c>
      <c r="C374" t="s">
        <v>114</v>
      </c>
      <c r="D374" t="s">
        <v>4015</v>
      </c>
      <c r="E374" t="s">
        <v>4016</v>
      </c>
      <c r="F374" t="s">
        <v>4017</v>
      </c>
      <c r="G374" t="s">
        <v>1464</v>
      </c>
      <c r="H374" t="s">
        <v>748</v>
      </c>
      <c r="I374" t="s">
        <v>4018</v>
      </c>
      <c r="J374" t="s">
        <v>4019</v>
      </c>
      <c r="K374" t="s">
        <v>78</v>
      </c>
      <c r="L374" t="s">
        <v>4020</v>
      </c>
      <c r="M374" s="27">
        <v>45940.385208333333</v>
      </c>
      <c r="N374" s="27">
        <v>45941.649305555547</v>
      </c>
      <c r="O374" t="s">
        <v>1466</v>
      </c>
      <c r="P374" t="s">
        <v>1467</v>
      </c>
      <c r="Q374" t="s">
        <v>1496</v>
      </c>
      <c r="R374" t="s">
        <v>2037</v>
      </c>
      <c r="S374" t="s">
        <v>80</v>
      </c>
      <c r="T374" t="s">
        <v>81</v>
      </c>
      <c r="U374" t="s">
        <v>82</v>
      </c>
      <c r="V374" t="s">
        <v>4021</v>
      </c>
      <c r="W374" t="s">
        <v>84</v>
      </c>
      <c r="X374" t="s">
        <v>4022</v>
      </c>
      <c r="Y374" t="s">
        <v>11</v>
      </c>
      <c r="Z374" t="s">
        <v>86</v>
      </c>
      <c r="AA374" t="s">
        <v>754</v>
      </c>
      <c r="AB374" s="28">
        <v>1</v>
      </c>
      <c r="AC374" t="s">
        <v>88</v>
      </c>
      <c r="AD374" s="40">
        <v>144968</v>
      </c>
      <c r="AE374" s="40">
        <v>144968</v>
      </c>
    </row>
    <row r="375" spans="1:31">
      <c r="A375" t="s">
        <v>217</v>
      </c>
      <c r="B375" t="s">
        <v>192</v>
      </c>
      <c r="C375" t="s">
        <v>193</v>
      </c>
      <c r="D375" t="s">
        <v>900</v>
      </c>
      <c r="E375" t="s">
        <v>4023</v>
      </c>
      <c r="F375" t="s">
        <v>4024</v>
      </c>
      <c r="G375" t="s">
        <v>1464</v>
      </c>
      <c r="H375" t="s">
        <v>903</v>
      </c>
      <c r="I375" t="s">
        <v>904</v>
      </c>
      <c r="J375" t="s">
        <v>4025</v>
      </c>
      <c r="K375" t="s">
        <v>78</v>
      </c>
      <c r="L375" t="s">
        <v>4026</v>
      </c>
      <c r="M375" s="27">
        <v>45940.398449074077</v>
      </c>
      <c r="N375" s="27">
        <v>45945.5</v>
      </c>
      <c r="O375" t="s">
        <v>1466</v>
      </c>
      <c r="P375" t="s">
        <v>1467</v>
      </c>
      <c r="Q375" t="s">
        <v>1496</v>
      </c>
      <c r="R375" t="s">
        <v>1469</v>
      </c>
      <c r="S375" t="s">
        <v>80</v>
      </c>
      <c r="T375" t="s">
        <v>81</v>
      </c>
      <c r="U375" t="s">
        <v>82</v>
      </c>
      <c r="V375" t="s">
        <v>4027</v>
      </c>
      <c r="W375" t="s">
        <v>84</v>
      </c>
      <c r="X375" t="s">
        <v>4028</v>
      </c>
      <c r="Y375" t="s">
        <v>139</v>
      </c>
      <c r="Z375" t="s">
        <v>909</v>
      </c>
      <c r="AA375" t="s">
        <v>403</v>
      </c>
      <c r="AB375" s="28">
        <v>1</v>
      </c>
      <c r="AC375" t="s">
        <v>88</v>
      </c>
      <c r="AD375" s="40">
        <v>479589</v>
      </c>
      <c r="AE375" s="40">
        <v>479589</v>
      </c>
    </row>
    <row r="376" spans="1:31">
      <c r="A376" t="s">
        <v>343</v>
      </c>
      <c r="B376" t="s">
        <v>68</v>
      </c>
      <c r="C376" t="s">
        <v>69</v>
      </c>
      <c r="D376" t="s">
        <v>1414</v>
      </c>
      <c r="E376" t="s">
        <v>4029</v>
      </c>
      <c r="F376" t="s">
        <v>4030</v>
      </c>
      <c r="G376" t="s">
        <v>1464</v>
      </c>
      <c r="H376" t="s">
        <v>347</v>
      </c>
      <c r="I376" t="s">
        <v>1417</v>
      </c>
      <c r="J376" t="s">
        <v>4031</v>
      </c>
      <c r="K376" t="s">
        <v>78</v>
      </c>
      <c r="L376" t="s">
        <v>4032</v>
      </c>
      <c r="M376" s="27">
        <v>45940.395960648151</v>
      </c>
      <c r="N376" s="27">
        <v>45941.643055555563</v>
      </c>
      <c r="O376" t="s">
        <v>1466</v>
      </c>
      <c r="P376" t="s">
        <v>1467</v>
      </c>
      <c r="Q376" t="s">
        <v>1496</v>
      </c>
      <c r="R376" t="s">
        <v>1497</v>
      </c>
      <c r="S376" t="s">
        <v>1479</v>
      </c>
      <c r="T376" t="s">
        <v>1479</v>
      </c>
      <c r="U376" t="s">
        <v>82</v>
      </c>
      <c r="V376" t="s">
        <v>4033</v>
      </c>
      <c r="W376" t="s">
        <v>84</v>
      </c>
      <c r="X376" t="s">
        <v>4034</v>
      </c>
      <c r="Y376" t="s">
        <v>11</v>
      </c>
      <c r="Z376" t="s">
        <v>86</v>
      </c>
      <c r="AA376" t="s">
        <v>387</v>
      </c>
      <c r="AB376" s="28">
        <v>1</v>
      </c>
      <c r="AC376" t="s">
        <v>88</v>
      </c>
      <c r="AD376" s="40">
        <v>144968</v>
      </c>
      <c r="AE376" s="40">
        <v>144968</v>
      </c>
    </row>
    <row r="377" spans="1:31">
      <c r="A377" t="s">
        <v>191</v>
      </c>
      <c r="B377" t="s">
        <v>192</v>
      </c>
      <c r="C377" t="s">
        <v>193</v>
      </c>
      <c r="D377" t="s">
        <v>3635</v>
      </c>
      <c r="E377" t="s">
        <v>4035</v>
      </c>
      <c r="F377" t="s">
        <v>4036</v>
      </c>
      <c r="G377" t="s">
        <v>1464</v>
      </c>
      <c r="H377" t="s">
        <v>197</v>
      </c>
      <c r="I377" t="s">
        <v>3638</v>
      </c>
      <c r="J377" t="s">
        <v>4037</v>
      </c>
      <c r="K377" t="s">
        <v>78</v>
      </c>
      <c r="L377" t="s">
        <v>4038</v>
      </c>
      <c r="M377" s="27">
        <v>45940.413113425922</v>
      </c>
      <c r="N377" s="27">
        <v>45941.375694444447</v>
      </c>
      <c r="O377" t="s">
        <v>1466</v>
      </c>
      <c r="P377" t="s">
        <v>1467</v>
      </c>
      <c r="Q377" t="s">
        <v>1496</v>
      </c>
      <c r="R377" t="s">
        <v>1507</v>
      </c>
      <c r="S377" t="s">
        <v>1470</v>
      </c>
      <c r="T377" t="s">
        <v>1470</v>
      </c>
      <c r="U377" t="s">
        <v>82</v>
      </c>
      <c r="V377" t="s">
        <v>4039</v>
      </c>
      <c r="W377" t="s">
        <v>84</v>
      </c>
      <c r="X377" t="s">
        <v>4040</v>
      </c>
      <c r="Y377" t="s">
        <v>11</v>
      </c>
      <c r="Z377" t="s">
        <v>86</v>
      </c>
      <c r="AA377" t="s">
        <v>423</v>
      </c>
      <c r="AB377" s="28">
        <v>1</v>
      </c>
      <c r="AC377" t="s">
        <v>88</v>
      </c>
      <c r="AD377" s="40">
        <v>144968</v>
      </c>
      <c r="AE377" s="40">
        <v>144968</v>
      </c>
    </row>
    <row r="378" spans="1:31">
      <c r="A378" t="s">
        <v>343</v>
      </c>
      <c r="B378" t="s">
        <v>68</v>
      </c>
      <c r="C378" t="s">
        <v>69</v>
      </c>
      <c r="D378" t="s">
        <v>2308</v>
      </c>
      <c r="E378" t="s">
        <v>4041</v>
      </c>
      <c r="F378" t="s">
        <v>3697</v>
      </c>
      <c r="G378" t="s">
        <v>1464</v>
      </c>
      <c r="H378" t="s">
        <v>347</v>
      </c>
      <c r="I378" t="s">
        <v>2311</v>
      </c>
      <c r="J378" t="s">
        <v>3698</v>
      </c>
      <c r="K378" t="s">
        <v>78</v>
      </c>
      <c r="L378" t="s">
        <v>4042</v>
      </c>
      <c r="M378" s="27">
        <v>45940.403854166667</v>
      </c>
      <c r="N378" s="27">
        <v>45940.638194444437</v>
      </c>
      <c r="O378" t="s">
        <v>1466</v>
      </c>
      <c r="P378" t="s">
        <v>1467</v>
      </c>
      <c r="Q378" t="s">
        <v>1478</v>
      </c>
      <c r="R378" t="s">
        <v>1469</v>
      </c>
      <c r="S378" t="s">
        <v>783</v>
      </c>
      <c r="T378" t="s">
        <v>1791</v>
      </c>
      <c r="U378" t="s">
        <v>82</v>
      </c>
      <c r="V378" t="s">
        <v>4043</v>
      </c>
      <c r="W378" t="s">
        <v>84</v>
      </c>
      <c r="X378" t="s">
        <v>3701</v>
      </c>
      <c r="Y378" t="s">
        <v>11</v>
      </c>
      <c r="Z378" t="s">
        <v>86</v>
      </c>
      <c r="AA378" t="s">
        <v>387</v>
      </c>
      <c r="AB378" s="28">
        <v>1</v>
      </c>
      <c r="AC378" t="s">
        <v>88</v>
      </c>
      <c r="AD378" s="40">
        <v>144968</v>
      </c>
      <c r="AE378" s="40">
        <v>144968</v>
      </c>
    </row>
    <row r="379" spans="1:31">
      <c r="A379" t="s">
        <v>277</v>
      </c>
      <c r="B379" t="s">
        <v>151</v>
      </c>
      <c r="C379" t="s">
        <v>152</v>
      </c>
      <c r="D379" t="s">
        <v>325</v>
      </c>
      <c r="E379" t="s">
        <v>4044</v>
      </c>
      <c r="F379" t="s">
        <v>4045</v>
      </c>
      <c r="G379" t="s">
        <v>1464</v>
      </c>
      <c r="H379" t="s">
        <v>328</v>
      </c>
      <c r="I379" t="s">
        <v>277</v>
      </c>
      <c r="J379" t="s">
        <v>4046</v>
      </c>
      <c r="K379" t="s">
        <v>78</v>
      </c>
      <c r="L379" t="s">
        <v>4047</v>
      </c>
      <c r="M379" s="27">
        <v>45940.416539351849</v>
      </c>
      <c r="N379" s="27">
        <v>45941.455555555563</v>
      </c>
      <c r="O379" t="s">
        <v>1466</v>
      </c>
      <c r="P379" t="s">
        <v>1467</v>
      </c>
      <c r="Q379" t="s">
        <v>1717</v>
      </c>
      <c r="R379" t="s">
        <v>1718</v>
      </c>
      <c r="S379" t="s">
        <v>1470</v>
      </c>
      <c r="T379" t="s">
        <v>1470</v>
      </c>
      <c r="U379" t="s">
        <v>82</v>
      </c>
      <c r="V379" t="s">
        <v>4048</v>
      </c>
      <c r="W379" t="s">
        <v>84</v>
      </c>
      <c r="X379" t="s">
        <v>4049</v>
      </c>
      <c r="Y379" t="s">
        <v>8</v>
      </c>
      <c r="Z379" t="s">
        <v>86</v>
      </c>
      <c r="AA379" t="s">
        <v>585</v>
      </c>
      <c r="AB379" s="28">
        <v>1</v>
      </c>
      <c r="AC379" t="s">
        <v>88</v>
      </c>
      <c r="AD379" s="40">
        <v>65960</v>
      </c>
      <c r="AE379" s="40">
        <v>65960</v>
      </c>
    </row>
    <row r="380" spans="1:31">
      <c r="A380" t="s">
        <v>265</v>
      </c>
      <c r="B380" t="s">
        <v>68</v>
      </c>
      <c r="C380" t="s">
        <v>266</v>
      </c>
      <c r="D380" t="s">
        <v>4050</v>
      </c>
      <c r="E380" t="s">
        <v>4051</v>
      </c>
      <c r="F380" t="s">
        <v>4052</v>
      </c>
      <c r="G380" t="s">
        <v>1464</v>
      </c>
      <c r="H380" t="s">
        <v>270</v>
      </c>
      <c r="I380" t="s">
        <v>4053</v>
      </c>
      <c r="J380" t="s">
        <v>4054</v>
      </c>
      <c r="K380" t="s">
        <v>78</v>
      </c>
      <c r="L380" t="s">
        <v>4055</v>
      </c>
      <c r="M380" s="27">
        <v>45940.420648148152</v>
      </c>
      <c r="N380" s="27">
        <v>45941.63958333333</v>
      </c>
      <c r="O380" t="s">
        <v>1466</v>
      </c>
      <c r="P380" t="s">
        <v>1467</v>
      </c>
      <c r="Q380" t="s">
        <v>1562</v>
      </c>
      <c r="R380" t="s">
        <v>1562</v>
      </c>
      <c r="S380" t="s">
        <v>1479</v>
      </c>
      <c r="T380" t="s">
        <v>1479</v>
      </c>
      <c r="U380" t="s">
        <v>82</v>
      </c>
      <c r="V380" t="s">
        <v>4056</v>
      </c>
      <c r="W380" t="s">
        <v>84</v>
      </c>
      <c r="X380" t="s">
        <v>4057</v>
      </c>
      <c r="Y380" t="s">
        <v>11</v>
      </c>
      <c r="Z380" t="s">
        <v>86</v>
      </c>
      <c r="AA380" t="s">
        <v>1290</v>
      </c>
      <c r="AB380" s="28">
        <v>1</v>
      </c>
      <c r="AC380" t="s">
        <v>88</v>
      </c>
      <c r="AD380" s="40">
        <v>144968</v>
      </c>
      <c r="AE380" s="40">
        <v>144968</v>
      </c>
    </row>
    <row r="381" spans="1:31">
      <c r="A381" t="s">
        <v>459</v>
      </c>
      <c r="B381" t="s">
        <v>460</v>
      </c>
      <c r="C381" t="s">
        <v>461</v>
      </c>
      <c r="D381" t="s">
        <v>2656</v>
      </c>
      <c r="E381" t="s">
        <v>4058</v>
      </c>
      <c r="F381" t="s">
        <v>4059</v>
      </c>
      <c r="G381" t="s">
        <v>1464</v>
      </c>
      <c r="H381" t="s">
        <v>460</v>
      </c>
      <c r="I381" t="s">
        <v>2659</v>
      </c>
      <c r="J381" t="s">
        <v>4060</v>
      </c>
      <c r="K381" t="s">
        <v>78</v>
      </c>
      <c r="L381" t="s">
        <v>4061</v>
      </c>
      <c r="M381" s="27">
        <v>45940.426863425928</v>
      </c>
      <c r="N381" s="27">
        <v>45941.655555555553</v>
      </c>
      <c r="O381" t="s">
        <v>1466</v>
      </c>
      <c r="P381" t="s">
        <v>1467</v>
      </c>
      <c r="Q381" t="s">
        <v>1496</v>
      </c>
      <c r="R381" t="s">
        <v>1469</v>
      </c>
      <c r="S381" t="s">
        <v>80</v>
      </c>
      <c r="T381" t="s">
        <v>81</v>
      </c>
      <c r="U381" t="s">
        <v>82</v>
      </c>
      <c r="V381" t="s">
        <v>4062</v>
      </c>
      <c r="W381" t="s">
        <v>84</v>
      </c>
      <c r="X381" t="s">
        <v>4063</v>
      </c>
      <c r="Y381" t="s">
        <v>11</v>
      </c>
      <c r="Z381" t="s">
        <v>86</v>
      </c>
      <c r="AA381" t="s">
        <v>700</v>
      </c>
      <c r="AB381" s="28">
        <v>1</v>
      </c>
      <c r="AC381" t="s">
        <v>88</v>
      </c>
      <c r="AD381" s="40">
        <v>144968</v>
      </c>
      <c r="AE381" s="40">
        <v>144968</v>
      </c>
    </row>
    <row r="382" spans="1:31">
      <c r="A382" t="s">
        <v>459</v>
      </c>
      <c r="B382" t="s">
        <v>460</v>
      </c>
      <c r="C382" t="s">
        <v>461</v>
      </c>
      <c r="D382" t="s">
        <v>512</v>
      </c>
      <c r="E382" t="s">
        <v>4064</v>
      </c>
      <c r="F382" t="s">
        <v>4065</v>
      </c>
      <c r="G382" t="s">
        <v>1464</v>
      </c>
      <c r="H382" t="s">
        <v>460</v>
      </c>
      <c r="I382" t="s">
        <v>459</v>
      </c>
      <c r="J382" t="s">
        <v>4066</v>
      </c>
      <c r="K382" t="s">
        <v>78</v>
      </c>
      <c r="L382" t="s">
        <v>4067</v>
      </c>
      <c r="M382" s="27">
        <v>45940.430439814823</v>
      </c>
      <c r="N382" s="27">
        <v>45941.650694444441</v>
      </c>
      <c r="O382" t="s">
        <v>1466</v>
      </c>
      <c r="P382" t="s">
        <v>1467</v>
      </c>
      <c r="Q382" t="s">
        <v>1621</v>
      </c>
      <c r="R382" t="s">
        <v>1469</v>
      </c>
      <c r="S382" t="s">
        <v>1470</v>
      </c>
      <c r="T382" t="s">
        <v>1470</v>
      </c>
      <c r="U382" t="s">
        <v>82</v>
      </c>
      <c r="V382" t="s">
        <v>4068</v>
      </c>
      <c r="W382" t="s">
        <v>84</v>
      </c>
      <c r="X382" t="s">
        <v>4069</v>
      </c>
      <c r="Y382" t="s">
        <v>8</v>
      </c>
      <c r="Z382" t="s">
        <v>86</v>
      </c>
      <c r="AA382" t="s">
        <v>778</v>
      </c>
      <c r="AB382" s="28">
        <v>1</v>
      </c>
      <c r="AC382" t="s">
        <v>88</v>
      </c>
      <c r="AD382" s="40">
        <v>65960</v>
      </c>
      <c r="AE382" s="40">
        <v>65960</v>
      </c>
    </row>
    <row r="383" spans="1:31">
      <c r="A383" t="s">
        <v>744</v>
      </c>
      <c r="B383" t="s">
        <v>113</v>
      </c>
      <c r="C383" t="s">
        <v>114</v>
      </c>
      <c r="D383" t="s">
        <v>2276</v>
      </c>
      <c r="E383" t="s">
        <v>4070</v>
      </c>
      <c r="F383" t="s">
        <v>3791</v>
      </c>
      <c r="G383" t="s">
        <v>1464</v>
      </c>
      <c r="H383" t="s">
        <v>748</v>
      </c>
      <c r="I383" t="s">
        <v>744</v>
      </c>
      <c r="J383" t="s">
        <v>3792</v>
      </c>
      <c r="K383" t="s">
        <v>78</v>
      </c>
      <c r="L383" t="s">
        <v>4071</v>
      </c>
      <c r="M383" s="27">
        <v>45940.45989583333</v>
      </c>
      <c r="N383" s="27">
        <v>45941.459722222222</v>
      </c>
      <c r="O383" t="s">
        <v>1466</v>
      </c>
      <c r="P383" t="s">
        <v>1467</v>
      </c>
      <c r="Q383" t="s">
        <v>1496</v>
      </c>
      <c r="R383" t="s">
        <v>1497</v>
      </c>
      <c r="S383" t="s">
        <v>1470</v>
      </c>
      <c r="T383" t="s">
        <v>1470</v>
      </c>
      <c r="U383" t="s">
        <v>82</v>
      </c>
      <c r="V383" t="s">
        <v>4072</v>
      </c>
      <c r="W383" t="s">
        <v>84</v>
      </c>
      <c r="X383" t="s">
        <v>3795</v>
      </c>
      <c r="Y383" t="s">
        <v>8</v>
      </c>
      <c r="Z383" t="s">
        <v>86</v>
      </c>
      <c r="AA383" t="s">
        <v>754</v>
      </c>
      <c r="AB383" s="28">
        <v>1</v>
      </c>
      <c r="AC383" t="s">
        <v>88</v>
      </c>
      <c r="AD383" s="40">
        <v>65960</v>
      </c>
      <c r="AE383" s="40">
        <v>65960</v>
      </c>
    </row>
    <row r="384" spans="1:31">
      <c r="A384" t="s">
        <v>762</v>
      </c>
      <c r="B384" t="s">
        <v>119</v>
      </c>
      <c r="C384" t="s">
        <v>120</v>
      </c>
      <c r="D384" t="s">
        <v>763</v>
      </c>
      <c r="E384" t="s">
        <v>4073</v>
      </c>
      <c r="F384" t="s">
        <v>4074</v>
      </c>
      <c r="G384" t="s">
        <v>1464</v>
      </c>
      <c r="H384" t="s">
        <v>766</v>
      </c>
      <c r="I384" t="s">
        <v>762</v>
      </c>
      <c r="J384" t="s">
        <v>4075</v>
      </c>
      <c r="K384" t="s">
        <v>78</v>
      </c>
      <c r="L384" t="s">
        <v>4076</v>
      </c>
      <c r="M384" s="27">
        <v>45940.466087962966</v>
      </c>
      <c r="N384" s="27">
        <v>45941.464583333327</v>
      </c>
      <c r="O384" t="s">
        <v>1466</v>
      </c>
      <c r="P384" t="s">
        <v>1467</v>
      </c>
      <c r="Q384" t="s">
        <v>1698</v>
      </c>
      <c r="R384" t="s">
        <v>1699</v>
      </c>
      <c r="S384" t="s">
        <v>783</v>
      </c>
      <c r="T384" t="s">
        <v>1791</v>
      </c>
      <c r="U384" t="s">
        <v>82</v>
      </c>
      <c r="V384" t="s">
        <v>4077</v>
      </c>
      <c r="W384" t="s">
        <v>84</v>
      </c>
      <c r="X384" t="s">
        <v>4078</v>
      </c>
      <c r="Y384" t="s">
        <v>8</v>
      </c>
      <c r="Z384" t="s">
        <v>86</v>
      </c>
      <c r="AA384" t="s">
        <v>771</v>
      </c>
      <c r="AB384" s="28">
        <v>1</v>
      </c>
      <c r="AC384" t="s">
        <v>88</v>
      </c>
      <c r="AD384" s="40">
        <v>65960</v>
      </c>
      <c r="AE384" s="40">
        <v>65960</v>
      </c>
    </row>
    <row r="385" spans="1:31">
      <c r="A385" t="s">
        <v>191</v>
      </c>
      <c r="B385" t="s">
        <v>192</v>
      </c>
      <c r="C385" t="s">
        <v>193</v>
      </c>
      <c r="D385" t="s">
        <v>4079</v>
      </c>
      <c r="E385" t="s">
        <v>4080</v>
      </c>
      <c r="F385" t="s">
        <v>4081</v>
      </c>
      <c r="G385" t="s">
        <v>1464</v>
      </c>
      <c r="H385" t="s">
        <v>197</v>
      </c>
      <c r="I385" t="s">
        <v>4082</v>
      </c>
      <c r="J385" t="s">
        <v>4083</v>
      </c>
      <c r="K385" t="s">
        <v>78</v>
      </c>
      <c r="L385" t="s">
        <v>4084</v>
      </c>
      <c r="M385" s="27">
        <v>45940.462696759263</v>
      </c>
      <c r="N385" s="27">
        <v>45943.384027777778</v>
      </c>
      <c r="P385" t="s">
        <v>1514</v>
      </c>
      <c r="Q385" t="s">
        <v>1541</v>
      </c>
      <c r="R385" t="s">
        <v>1827</v>
      </c>
      <c r="S385" t="s">
        <v>1470</v>
      </c>
      <c r="T385" t="s">
        <v>1470</v>
      </c>
      <c r="V385" t="s">
        <v>4085</v>
      </c>
      <c r="W385" t="s">
        <v>1801</v>
      </c>
      <c r="Y385" t="s">
        <v>13</v>
      </c>
      <c r="Z385" t="s">
        <v>86</v>
      </c>
      <c r="AA385" t="s">
        <v>4086</v>
      </c>
      <c r="AB385" s="28">
        <v>0</v>
      </c>
      <c r="AC385" t="s">
        <v>88</v>
      </c>
      <c r="AD385" s="40">
        <v>41241</v>
      </c>
      <c r="AE385" s="40">
        <v>41241</v>
      </c>
    </row>
    <row r="386" spans="1:31">
      <c r="A386" t="s">
        <v>683</v>
      </c>
      <c r="B386" t="s">
        <v>113</v>
      </c>
      <c r="C386" t="s">
        <v>114</v>
      </c>
      <c r="D386" t="s">
        <v>4087</v>
      </c>
      <c r="E386" t="s">
        <v>4088</v>
      </c>
      <c r="F386" t="s">
        <v>4089</v>
      </c>
      <c r="G386" t="s">
        <v>1464</v>
      </c>
      <c r="H386" t="s">
        <v>2713</v>
      </c>
      <c r="I386" t="s">
        <v>4090</v>
      </c>
      <c r="J386" t="s">
        <v>4091</v>
      </c>
      <c r="K386" t="s">
        <v>78</v>
      </c>
      <c r="L386" t="s">
        <v>4092</v>
      </c>
      <c r="M386" s="27">
        <v>45940.502696759257</v>
      </c>
      <c r="N386" s="27">
        <v>45941.667361111111</v>
      </c>
      <c r="O386" t="s">
        <v>1466</v>
      </c>
      <c r="P386" t="s">
        <v>1467</v>
      </c>
      <c r="Q386" t="s">
        <v>1496</v>
      </c>
      <c r="R386" t="s">
        <v>2037</v>
      </c>
      <c r="S386" t="s">
        <v>1470</v>
      </c>
      <c r="T386" t="s">
        <v>1470</v>
      </c>
      <c r="U386" t="s">
        <v>82</v>
      </c>
      <c r="V386" t="s">
        <v>4093</v>
      </c>
      <c r="W386" t="s">
        <v>84</v>
      </c>
      <c r="X386" t="s">
        <v>4094</v>
      </c>
      <c r="Y386" t="s">
        <v>13</v>
      </c>
      <c r="Z386" t="s">
        <v>86</v>
      </c>
      <c r="AA386" t="s">
        <v>1144</v>
      </c>
      <c r="AB386" s="28">
        <v>1</v>
      </c>
      <c r="AC386" t="s">
        <v>88</v>
      </c>
      <c r="AD386" s="40">
        <v>275729</v>
      </c>
      <c r="AE386" s="40">
        <v>275729</v>
      </c>
    </row>
    <row r="387" spans="1:31">
      <c r="A387" t="s">
        <v>67</v>
      </c>
      <c r="B387" t="s">
        <v>68</v>
      </c>
      <c r="C387" t="s">
        <v>69</v>
      </c>
      <c r="D387" t="s">
        <v>2540</v>
      </c>
      <c r="E387" t="s">
        <v>4095</v>
      </c>
      <c r="F387" t="s">
        <v>4096</v>
      </c>
      <c r="G387" t="s">
        <v>1464</v>
      </c>
      <c r="H387" t="s">
        <v>75</v>
      </c>
      <c r="I387" t="s">
        <v>2543</v>
      </c>
      <c r="J387" t="s">
        <v>4097</v>
      </c>
      <c r="K387" t="s">
        <v>78</v>
      </c>
      <c r="L387" t="s">
        <v>4098</v>
      </c>
      <c r="M387" s="27">
        <v>45940.501701388886</v>
      </c>
      <c r="N387" s="27">
        <v>45946.719444444447</v>
      </c>
      <c r="O387" t="s">
        <v>1466</v>
      </c>
      <c r="P387" t="s">
        <v>1467</v>
      </c>
      <c r="Q387" t="s">
        <v>1478</v>
      </c>
      <c r="R387" t="s">
        <v>1604</v>
      </c>
      <c r="S387" t="s">
        <v>1470</v>
      </c>
      <c r="T387" t="s">
        <v>1470</v>
      </c>
      <c r="U387" t="s">
        <v>82</v>
      </c>
      <c r="V387" t="s">
        <v>4099</v>
      </c>
      <c r="W387" t="s">
        <v>84</v>
      </c>
      <c r="X387" t="s">
        <v>4100</v>
      </c>
      <c r="Y387" t="s">
        <v>15</v>
      </c>
      <c r="Z387" t="s">
        <v>86</v>
      </c>
      <c r="AA387" t="s">
        <v>87</v>
      </c>
      <c r="AB387" s="28">
        <v>1</v>
      </c>
      <c r="AC387" t="s">
        <v>88</v>
      </c>
      <c r="AD387" s="40">
        <v>479589</v>
      </c>
      <c r="AE387" s="40">
        <v>479589</v>
      </c>
    </row>
    <row r="388" spans="1:31">
      <c r="A388" t="s">
        <v>569</v>
      </c>
      <c r="B388" t="s">
        <v>119</v>
      </c>
      <c r="C388" t="s">
        <v>120</v>
      </c>
      <c r="D388" t="s">
        <v>4101</v>
      </c>
      <c r="E388" t="s">
        <v>4102</v>
      </c>
      <c r="F388" t="s">
        <v>4103</v>
      </c>
      <c r="G388" t="s">
        <v>1464</v>
      </c>
      <c r="H388" t="s">
        <v>460</v>
      </c>
      <c r="I388" t="s">
        <v>4104</v>
      </c>
      <c r="J388" t="s">
        <v>4105</v>
      </c>
      <c r="K388" t="s">
        <v>78</v>
      </c>
      <c r="L388" t="s">
        <v>4106</v>
      </c>
      <c r="M388" s="27">
        <v>45940.519918981481</v>
      </c>
      <c r="N388" s="27">
        <v>45944.529166666667</v>
      </c>
      <c r="O388" t="s">
        <v>1466</v>
      </c>
      <c r="P388" t="s">
        <v>1467</v>
      </c>
      <c r="Q388" t="s">
        <v>1621</v>
      </c>
      <c r="R388" t="s">
        <v>1469</v>
      </c>
      <c r="S388" t="s">
        <v>80</v>
      </c>
      <c r="T388" t="s">
        <v>187</v>
      </c>
      <c r="U388" t="s">
        <v>82</v>
      </c>
      <c r="V388" t="s">
        <v>4107</v>
      </c>
      <c r="W388" t="s">
        <v>84</v>
      </c>
      <c r="X388" t="s">
        <v>4108</v>
      </c>
      <c r="Y388" t="s">
        <v>11</v>
      </c>
      <c r="Z388" t="s">
        <v>86</v>
      </c>
      <c r="AA388" t="s">
        <v>2706</v>
      </c>
      <c r="AB388" s="28">
        <v>1</v>
      </c>
      <c r="AC388" t="s">
        <v>88</v>
      </c>
      <c r="AD388" s="40">
        <v>144968</v>
      </c>
      <c r="AE388" s="40">
        <v>144968</v>
      </c>
    </row>
    <row r="389" spans="1:31">
      <c r="A389" t="s">
        <v>683</v>
      </c>
      <c r="B389" t="s">
        <v>113</v>
      </c>
      <c r="C389" t="s">
        <v>114</v>
      </c>
      <c r="D389" t="s">
        <v>1306</v>
      </c>
      <c r="E389" t="s">
        <v>4109</v>
      </c>
      <c r="F389" t="s">
        <v>4110</v>
      </c>
      <c r="G389" t="s">
        <v>1464</v>
      </c>
      <c r="H389" t="s">
        <v>281</v>
      </c>
      <c r="I389" t="s">
        <v>1309</v>
      </c>
      <c r="J389" t="s">
        <v>4111</v>
      </c>
      <c r="K389" t="s">
        <v>78</v>
      </c>
      <c r="L389" t="s">
        <v>4112</v>
      </c>
      <c r="M389" s="27">
        <v>45940.530775462961</v>
      </c>
      <c r="N389" s="27">
        <v>45945.447916666657</v>
      </c>
      <c r="O389" t="s">
        <v>1466</v>
      </c>
      <c r="P389" t="s">
        <v>1467</v>
      </c>
      <c r="Q389" t="s">
        <v>1654</v>
      </c>
      <c r="R389" t="s">
        <v>1655</v>
      </c>
      <c r="S389" t="s">
        <v>1470</v>
      </c>
      <c r="T389" t="s">
        <v>1470</v>
      </c>
      <c r="U389" t="s">
        <v>82</v>
      </c>
      <c r="V389" t="s">
        <v>4113</v>
      </c>
      <c r="W389" t="s">
        <v>84</v>
      </c>
      <c r="X389" t="s">
        <v>4114</v>
      </c>
      <c r="Y389" t="s">
        <v>15</v>
      </c>
      <c r="Z389" t="s">
        <v>86</v>
      </c>
      <c r="AA389" t="s">
        <v>1144</v>
      </c>
      <c r="AB389" s="28">
        <v>1</v>
      </c>
      <c r="AC389" t="s">
        <v>88</v>
      </c>
      <c r="AD389" s="40">
        <v>479589</v>
      </c>
      <c r="AE389" s="40">
        <v>479589</v>
      </c>
    </row>
    <row r="390" spans="1:31">
      <c r="A390" t="s">
        <v>288</v>
      </c>
      <c r="B390" t="s">
        <v>113</v>
      </c>
      <c r="C390" t="s">
        <v>114</v>
      </c>
      <c r="D390" t="s">
        <v>2121</v>
      </c>
      <c r="E390" t="s">
        <v>4115</v>
      </c>
      <c r="F390" t="s">
        <v>4116</v>
      </c>
      <c r="G390" t="s">
        <v>1464</v>
      </c>
      <c r="H390" t="s">
        <v>197</v>
      </c>
      <c r="I390" t="s">
        <v>2124</v>
      </c>
      <c r="J390" t="s">
        <v>2125</v>
      </c>
      <c r="K390" t="s">
        <v>78</v>
      </c>
      <c r="L390" t="s">
        <v>4117</v>
      </c>
      <c r="M390" s="27">
        <v>45940.539884259262</v>
      </c>
      <c r="N390" s="27">
        <v>45944.560416666667</v>
      </c>
      <c r="O390" t="s">
        <v>1466</v>
      </c>
      <c r="P390" t="s">
        <v>1467</v>
      </c>
      <c r="Q390" t="s">
        <v>1717</v>
      </c>
      <c r="R390" t="s">
        <v>1718</v>
      </c>
      <c r="S390" t="s">
        <v>1470</v>
      </c>
      <c r="T390" t="s">
        <v>1470</v>
      </c>
      <c r="U390" t="s">
        <v>82</v>
      </c>
      <c r="V390" t="s">
        <v>4118</v>
      </c>
      <c r="W390" t="s">
        <v>84</v>
      </c>
      <c r="X390" t="s">
        <v>4119</v>
      </c>
      <c r="Y390" t="s">
        <v>15</v>
      </c>
      <c r="Z390" t="s">
        <v>86</v>
      </c>
      <c r="AA390" t="s">
        <v>245</v>
      </c>
      <c r="AB390" s="28">
        <v>1</v>
      </c>
      <c r="AC390" t="s">
        <v>88</v>
      </c>
      <c r="AD390" s="40">
        <v>479589</v>
      </c>
      <c r="AE390" s="40">
        <v>479589</v>
      </c>
    </row>
    <row r="391" spans="1:31">
      <c r="A391" t="s">
        <v>191</v>
      </c>
      <c r="B391" t="s">
        <v>192</v>
      </c>
      <c r="C391" t="s">
        <v>193</v>
      </c>
      <c r="D391" t="s">
        <v>2004</v>
      </c>
      <c r="E391" t="s">
        <v>4120</v>
      </c>
      <c r="F391" t="s">
        <v>2006</v>
      </c>
      <c r="G391" t="s">
        <v>1464</v>
      </c>
      <c r="H391" t="s">
        <v>903</v>
      </c>
      <c r="I391" t="s">
        <v>2007</v>
      </c>
      <c r="J391" t="s">
        <v>2008</v>
      </c>
      <c r="K391" t="s">
        <v>78</v>
      </c>
      <c r="L391" t="s">
        <v>4121</v>
      </c>
      <c r="M391" s="27">
        <v>45940.561249999999</v>
      </c>
      <c r="N391" s="27">
        <v>45941.665277777778</v>
      </c>
      <c r="O391" t="s">
        <v>1466</v>
      </c>
      <c r="P391" t="s">
        <v>1467</v>
      </c>
      <c r="Q391" t="s">
        <v>1562</v>
      </c>
      <c r="R391" t="s">
        <v>1562</v>
      </c>
      <c r="S391" t="s">
        <v>1479</v>
      </c>
      <c r="T391" t="s">
        <v>1479</v>
      </c>
      <c r="U391" t="s">
        <v>82</v>
      </c>
      <c r="V391" t="s">
        <v>4122</v>
      </c>
      <c r="W391" t="s">
        <v>84</v>
      </c>
      <c r="X391" t="s">
        <v>4123</v>
      </c>
      <c r="Y391" t="s">
        <v>139</v>
      </c>
      <c r="Z391" t="s">
        <v>1482</v>
      </c>
      <c r="AA391" t="s">
        <v>2012</v>
      </c>
      <c r="AB391" s="28">
        <v>1</v>
      </c>
      <c r="AC391" t="s">
        <v>88</v>
      </c>
      <c r="AD391" s="40">
        <v>988463</v>
      </c>
      <c r="AE391" s="40">
        <v>988463</v>
      </c>
    </row>
    <row r="392" spans="1:31">
      <c r="A392" t="s">
        <v>459</v>
      </c>
      <c r="B392" t="s">
        <v>460</v>
      </c>
      <c r="C392" t="s">
        <v>461</v>
      </c>
      <c r="D392" t="s">
        <v>4124</v>
      </c>
      <c r="E392" t="s">
        <v>4125</v>
      </c>
      <c r="F392" t="s">
        <v>4126</v>
      </c>
      <c r="G392" t="s">
        <v>1464</v>
      </c>
      <c r="H392" t="s">
        <v>460</v>
      </c>
      <c r="I392" t="s">
        <v>4127</v>
      </c>
      <c r="J392" t="s">
        <v>4128</v>
      </c>
      <c r="K392" t="s">
        <v>78</v>
      </c>
      <c r="L392" t="s">
        <v>4129</v>
      </c>
      <c r="M392" s="27">
        <v>45940.59103009259</v>
      </c>
      <c r="N392" s="27">
        <v>45941.675694444442</v>
      </c>
      <c r="O392" t="s">
        <v>1466</v>
      </c>
      <c r="P392" t="s">
        <v>1467</v>
      </c>
      <c r="Q392" t="s">
        <v>1496</v>
      </c>
      <c r="R392" t="s">
        <v>1507</v>
      </c>
      <c r="S392" t="s">
        <v>1470</v>
      </c>
      <c r="T392" t="s">
        <v>1470</v>
      </c>
      <c r="U392" t="s">
        <v>82</v>
      </c>
      <c r="V392" t="s">
        <v>4130</v>
      </c>
      <c r="W392" t="s">
        <v>84</v>
      </c>
      <c r="X392" t="s">
        <v>4131</v>
      </c>
      <c r="Y392" t="s">
        <v>11</v>
      </c>
      <c r="Z392" t="s">
        <v>86</v>
      </c>
      <c r="AA392" t="s">
        <v>546</v>
      </c>
      <c r="AB392" s="28">
        <v>1</v>
      </c>
      <c r="AC392" t="s">
        <v>88</v>
      </c>
      <c r="AD392" s="40">
        <v>144968</v>
      </c>
      <c r="AE392" s="40">
        <v>144968</v>
      </c>
    </row>
    <row r="393" spans="1:31">
      <c r="A393" t="s">
        <v>191</v>
      </c>
      <c r="B393" t="s">
        <v>192</v>
      </c>
      <c r="C393" t="s">
        <v>193</v>
      </c>
      <c r="D393" t="s">
        <v>194</v>
      </c>
      <c r="E393" t="s">
        <v>4132</v>
      </c>
      <c r="F393" t="s">
        <v>4133</v>
      </c>
      <c r="G393" t="s">
        <v>1464</v>
      </c>
      <c r="H393" t="s">
        <v>197</v>
      </c>
      <c r="I393" t="s">
        <v>191</v>
      </c>
      <c r="J393" t="s">
        <v>4134</v>
      </c>
      <c r="K393" t="s">
        <v>78</v>
      </c>
      <c r="L393" t="s">
        <v>4135</v>
      </c>
      <c r="M393" s="27">
        <v>45940.604907407411</v>
      </c>
      <c r="N393" s="27">
        <v>45941.593055555553</v>
      </c>
      <c r="O393" t="s">
        <v>1466</v>
      </c>
      <c r="P393" t="s">
        <v>1467</v>
      </c>
      <c r="Q393" t="s">
        <v>1621</v>
      </c>
      <c r="R393" t="s">
        <v>1469</v>
      </c>
      <c r="S393" t="s">
        <v>80</v>
      </c>
      <c r="T393" t="s">
        <v>187</v>
      </c>
      <c r="U393" t="s">
        <v>1664</v>
      </c>
      <c r="V393" t="s">
        <v>4136</v>
      </c>
      <c r="W393" t="s">
        <v>84</v>
      </c>
      <c r="X393" t="s">
        <v>4137</v>
      </c>
      <c r="Y393" t="s">
        <v>8</v>
      </c>
      <c r="Z393" t="s">
        <v>86</v>
      </c>
      <c r="AA393" t="s">
        <v>236</v>
      </c>
      <c r="AB393" s="28">
        <v>1</v>
      </c>
      <c r="AC393" t="s">
        <v>88</v>
      </c>
      <c r="AD393" s="40">
        <v>65960</v>
      </c>
      <c r="AE393" s="40">
        <v>65960</v>
      </c>
    </row>
    <row r="394" spans="1:31">
      <c r="A394" t="s">
        <v>191</v>
      </c>
      <c r="B394" t="s">
        <v>192</v>
      </c>
      <c r="C394" t="s">
        <v>193</v>
      </c>
      <c r="D394" t="s">
        <v>4138</v>
      </c>
      <c r="E394" t="s">
        <v>4139</v>
      </c>
      <c r="F394" t="s">
        <v>4140</v>
      </c>
      <c r="G394" t="s">
        <v>1464</v>
      </c>
      <c r="H394" t="s">
        <v>197</v>
      </c>
      <c r="I394" t="s">
        <v>4141</v>
      </c>
      <c r="J394" t="s">
        <v>4142</v>
      </c>
      <c r="K394" t="s">
        <v>78</v>
      </c>
      <c r="L394" t="s">
        <v>4143</v>
      </c>
      <c r="M394" s="27">
        <v>45940.591967592591</v>
      </c>
      <c r="N394" s="27">
        <v>45941.673611111109</v>
      </c>
      <c r="O394" t="s">
        <v>1466</v>
      </c>
      <c r="P394" t="s">
        <v>1467</v>
      </c>
      <c r="Q394" t="s">
        <v>1552</v>
      </c>
      <c r="R394" t="s">
        <v>1612</v>
      </c>
      <c r="S394" t="s">
        <v>1470</v>
      </c>
      <c r="T394" t="s">
        <v>1470</v>
      </c>
      <c r="U394" t="s">
        <v>82</v>
      </c>
      <c r="V394" t="s">
        <v>4144</v>
      </c>
      <c r="W394" t="s">
        <v>84</v>
      </c>
      <c r="X394" t="s">
        <v>4145</v>
      </c>
      <c r="Y394" t="s">
        <v>11</v>
      </c>
      <c r="Z394" t="s">
        <v>86</v>
      </c>
      <c r="AA394" t="s">
        <v>1640</v>
      </c>
      <c r="AB394" s="28">
        <v>1</v>
      </c>
      <c r="AC394" t="s">
        <v>88</v>
      </c>
      <c r="AD394" s="40">
        <v>144968</v>
      </c>
      <c r="AE394" s="40">
        <v>144968</v>
      </c>
    </row>
    <row r="395" spans="1:31">
      <c r="A395" t="s">
        <v>613</v>
      </c>
      <c r="B395" t="s">
        <v>151</v>
      </c>
      <c r="C395" t="s">
        <v>152</v>
      </c>
      <c r="D395" t="s">
        <v>4146</v>
      </c>
      <c r="E395" t="s">
        <v>4147</v>
      </c>
      <c r="F395" t="s">
        <v>4148</v>
      </c>
      <c r="G395" t="s">
        <v>1464</v>
      </c>
      <c r="H395" t="s">
        <v>258</v>
      </c>
      <c r="I395" t="s">
        <v>4149</v>
      </c>
      <c r="J395" t="s">
        <v>4150</v>
      </c>
      <c r="K395" t="s">
        <v>78</v>
      </c>
      <c r="L395" t="s">
        <v>4151</v>
      </c>
      <c r="M395" s="27">
        <v>45940.618715277778</v>
      </c>
      <c r="N395" s="27">
        <v>45941.679166666669</v>
      </c>
      <c r="O395" t="s">
        <v>1466</v>
      </c>
      <c r="P395" t="s">
        <v>1467</v>
      </c>
      <c r="Q395" t="s">
        <v>1496</v>
      </c>
      <c r="R395" t="s">
        <v>1497</v>
      </c>
      <c r="S395" t="s">
        <v>1479</v>
      </c>
      <c r="T395" t="s">
        <v>1470</v>
      </c>
      <c r="U395" t="s">
        <v>82</v>
      </c>
      <c r="V395" t="s">
        <v>4152</v>
      </c>
      <c r="W395" t="s">
        <v>84</v>
      </c>
      <c r="X395" t="s">
        <v>4153</v>
      </c>
      <c r="Y395" t="s">
        <v>11</v>
      </c>
      <c r="Z395" t="s">
        <v>86</v>
      </c>
      <c r="AA395" t="s">
        <v>622</v>
      </c>
      <c r="AB395" s="28">
        <v>1</v>
      </c>
      <c r="AC395" t="s">
        <v>88</v>
      </c>
      <c r="AD395" s="40">
        <v>144968</v>
      </c>
      <c r="AE395" s="40">
        <v>144968</v>
      </c>
    </row>
    <row r="396" spans="1:31">
      <c r="A396" t="s">
        <v>191</v>
      </c>
      <c r="B396" t="s">
        <v>192</v>
      </c>
      <c r="C396" t="s">
        <v>193</v>
      </c>
      <c r="D396" t="s">
        <v>194</v>
      </c>
      <c r="E396" t="s">
        <v>4154</v>
      </c>
      <c r="F396" t="s">
        <v>3446</v>
      </c>
      <c r="G396" t="s">
        <v>1464</v>
      </c>
      <c r="H396" t="s">
        <v>197</v>
      </c>
      <c r="I396" t="s">
        <v>191</v>
      </c>
      <c r="J396" t="s">
        <v>3447</v>
      </c>
      <c r="K396" t="s">
        <v>78</v>
      </c>
      <c r="L396" t="s">
        <v>4155</v>
      </c>
      <c r="M396" s="27">
        <v>45940.630810185183</v>
      </c>
      <c r="N396" s="27">
        <v>45941.620138888888</v>
      </c>
      <c r="O396" t="s">
        <v>1466</v>
      </c>
      <c r="P396" t="s">
        <v>1467</v>
      </c>
      <c r="Q396" t="s">
        <v>1496</v>
      </c>
      <c r="R396" t="s">
        <v>2037</v>
      </c>
      <c r="S396" t="s">
        <v>1470</v>
      </c>
      <c r="T396" t="s">
        <v>1470</v>
      </c>
      <c r="U396" t="s">
        <v>82</v>
      </c>
      <c r="V396" t="s">
        <v>4156</v>
      </c>
      <c r="W396" t="s">
        <v>84</v>
      </c>
      <c r="X396" t="s">
        <v>3450</v>
      </c>
      <c r="Y396" t="s">
        <v>8</v>
      </c>
      <c r="Z396" t="s">
        <v>86</v>
      </c>
      <c r="AA396" t="s">
        <v>236</v>
      </c>
      <c r="AB396" s="28">
        <v>1</v>
      </c>
      <c r="AC396" t="s">
        <v>88</v>
      </c>
      <c r="AD396" s="40">
        <v>65960</v>
      </c>
      <c r="AE396" s="40">
        <v>65960</v>
      </c>
    </row>
    <row r="397" spans="1:31">
      <c r="A397" t="s">
        <v>118</v>
      </c>
      <c r="B397" t="s">
        <v>119</v>
      </c>
      <c r="C397" t="s">
        <v>120</v>
      </c>
      <c r="D397" t="s">
        <v>121</v>
      </c>
      <c r="E397" t="s">
        <v>4157</v>
      </c>
      <c r="F397" t="s">
        <v>4158</v>
      </c>
      <c r="G397" t="s">
        <v>1464</v>
      </c>
      <c r="H397" t="s">
        <v>124</v>
      </c>
      <c r="I397" t="s">
        <v>125</v>
      </c>
      <c r="J397" t="s">
        <v>4159</v>
      </c>
      <c r="K397" t="s">
        <v>78</v>
      </c>
      <c r="L397" t="s">
        <v>4160</v>
      </c>
      <c r="M397" s="27">
        <v>45940.648263888892</v>
      </c>
      <c r="N397" s="27">
        <v>45941.397916666669</v>
      </c>
      <c r="O397" t="s">
        <v>1466</v>
      </c>
      <c r="P397" t="s">
        <v>1467</v>
      </c>
      <c r="Q397" t="s">
        <v>1496</v>
      </c>
      <c r="R397" t="s">
        <v>1507</v>
      </c>
      <c r="S397" t="s">
        <v>80</v>
      </c>
      <c r="T397" t="s">
        <v>81</v>
      </c>
      <c r="U397" t="s">
        <v>82</v>
      </c>
      <c r="V397" t="s">
        <v>4161</v>
      </c>
      <c r="W397" t="s">
        <v>84</v>
      </c>
      <c r="X397" t="s">
        <v>4162</v>
      </c>
      <c r="Y397" t="s">
        <v>15</v>
      </c>
      <c r="Z397" t="s">
        <v>86</v>
      </c>
      <c r="AA397" t="s">
        <v>130</v>
      </c>
      <c r="AB397" s="28">
        <v>1</v>
      </c>
      <c r="AC397" t="s">
        <v>88</v>
      </c>
      <c r="AD397" s="40">
        <v>479589</v>
      </c>
      <c r="AE397" s="40">
        <v>479589</v>
      </c>
    </row>
    <row r="398" spans="1:31">
      <c r="A398" t="s">
        <v>191</v>
      </c>
      <c r="B398" t="s">
        <v>192</v>
      </c>
      <c r="C398" t="s">
        <v>193</v>
      </c>
      <c r="D398" t="s">
        <v>194</v>
      </c>
      <c r="E398" t="s">
        <v>4163</v>
      </c>
      <c r="F398" t="s">
        <v>4164</v>
      </c>
      <c r="G398" t="s">
        <v>1464</v>
      </c>
      <c r="H398" t="s">
        <v>197</v>
      </c>
      <c r="I398" t="s">
        <v>191</v>
      </c>
      <c r="J398" t="s">
        <v>4165</v>
      </c>
      <c r="K398" t="s">
        <v>78</v>
      </c>
      <c r="L398" t="s">
        <v>4166</v>
      </c>
      <c r="M398" s="27">
        <v>45940.675902777781</v>
      </c>
      <c r="N398" s="27">
        <v>45941.669444444437</v>
      </c>
      <c r="O398" t="s">
        <v>1466</v>
      </c>
      <c r="P398" t="s">
        <v>1467</v>
      </c>
      <c r="Q398" t="s">
        <v>1790</v>
      </c>
      <c r="R398" t="s">
        <v>2908</v>
      </c>
      <c r="S398" t="s">
        <v>783</v>
      </c>
      <c r="T398" t="s">
        <v>2152</v>
      </c>
      <c r="U398" t="s">
        <v>82</v>
      </c>
      <c r="V398" t="s">
        <v>4167</v>
      </c>
      <c r="W398" t="s">
        <v>84</v>
      </c>
      <c r="X398" t="s">
        <v>4168</v>
      </c>
      <c r="Y398" t="s">
        <v>8</v>
      </c>
      <c r="Z398" t="s">
        <v>86</v>
      </c>
      <c r="AA398" t="s">
        <v>202</v>
      </c>
      <c r="AB398" s="28">
        <v>1</v>
      </c>
      <c r="AC398" t="s">
        <v>88</v>
      </c>
      <c r="AD398" s="40">
        <v>65960</v>
      </c>
      <c r="AE398" s="40">
        <v>65960</v>
      </c>
    </row>
    <row r="399" spans="1:31">
      <c r="A399" t="s">
        <v>191</v>
      </c>
      <c r="B399" t="s">
        <v>192</v>
      </c>
      <c r="C399" t="s">
        <v>193</v>
      </c>
      <c r="D399" t="s">
        <v>194</v>
      </c>
      <c r="E399" t="s">
        <v>4169</v>
      </c>
      <c r="F399" t="s">
        <v>4170</v>
      </c>
      <c r="G399" t="s">
        <v>1464</v>
      </c>
      <c r="H399" t="s">
        <v>197</v>
      </c>
      <c r="I399" t="s">
        <v>191</v>
      </c>
      <c r="J399" t="s">
        <v>4171</v>
      </c>
      <c r="K399" t="s">
        <v>78</v>
      </c>
      <c r="L399" t="s">
        <v>4172</v>
      </c>
      <c r="M399" s="27">
        <v>45940.681747685187</v>
      </c>
      <c r="N399" s="27">
        <v>45941.400694444441</v>
      </c>
      <c r="P399" t="s">
        <v>1467</v>
      </c>
      <c r="Q399" t="s">
        <v>1580</v>
      </c>
      <c r="R399" t="s">
        <v>1581</v>
      </c>
      <c r="S399" t="s">
        <v>1479</v>
      </c>
      <c r="T399" t="s">
        <v>1479</v>
      </c>
      <c r="V399" t="s">
        <v>4173</v>
      </c>
      <c r="W399" t="s">
        <v>1801</v>
      </c>
      <c r="Y399" t="s">
        <v>8</v>
      </c>
      <c r="Z399" t="s">
        <v>86</v>
      </c>
      <c r="AA399" t="s">
        <v>236</v>
      </c>
      <c r="AB399" s="28">
        <v>0</v>
      </c>
      <c r="AC399" t="s">
        <v>88</v>
      </c>
      <c r="AD399" s="40">
        <v>41241</v>
      </c>
      <c r="AE399" s="40">
        <v>41241</v>
      </c>
    </row>
    <row r="400" spans="1:31">
      <c r="A400" t="s">
        <v>459</v>
      </c>
      <c r="B400" t="s">
        <v>460</v>
      </c>
      <c r="C400" t="s">
        <v>461</v>
      </c>
      <c r="D400" t="s">
        <v>512</v>
      </c>
      <c r="E400" t="s">
        <v>4174</v>
      </c>
      <c r="F400" t="s">
        <v>4175</v>
      </c>
      <c r="G400" t="s">
        <v>1464</v>
      </c>
      <c r="H400" t="s">
        <v>460</v>
      </c>
      <c r="I400" t="s">
        <v>459</v>
      </c>
      <c r="J400" t="s">
        <v>4176</v>
      </c>
      <c r="K400" t="s">
        <v>78</v>
      </c>
      <c r="L400" t="s">
        <v>4177</v>
      </c>
      <c r="M400" s="27">
        <v>45940.66101851852</v>
      </c>
      <c r="N400" s="27">
        <v>45941.646527777782</v>
      </c>
      <c r="O400" t="s">
        <v>1466</v>
      </c>
      <c r="P400" t="s">
        <v>1467</v>
      </c>
      <c r="Q400" t="s">
        <v>1698</v>
      </c>
      <c r="R400" t="s">
        <v>1699</v>
      </c>
      <c r="S400" t="s">
        <v>783</v>
      </c>
      <c r="T400" t="s">
        <v>792</v>
      </c>
      <c r="U400" t="s">
        <v>82</v>
      </c>
      <c r="V400" t="s">
        <v>4178</v>
      </c>
      <c r="W400" t="s">
        <v>84</v>
      </c>
      <c r="X400" t="s">
        <v>4179</v>
      </c>
      <c r="Y400" t="s">
        <v>8</v>
      </c>
      <c r="Z400" t="s">
        <v>86</v>
      </c>
      <c r="AA400" t="s">
        <v>964</v>
      </c>
      <c r="AB400" s="28">
        <v>1</v>
      </c>
      <c r="AC400" t="s">
        <v>88</v>
      </c>
      <c r="AD400" s="40">
        <v>65960</v>
      </c>
      <c r="AE400" s="40">
        <v>65960</v>
      </c>
    </row>
    <row r="401" spans="1:31">
      <c r="A401" t="s">
        <v>442</v>
      </c>
      <c r="B401" t="s">
        <v>113</v>
      </c>
      <c r="C401" t="s">
        <v>114</v>
      </c>
      <c r="D401" t="s">
        <v>443</v>
      </c>
      <c r="E401" t="s">
        <v>4180</v>
      </c>
      <c r="F401" t="s">
        <v>4181</v>
      </c>
      <c r="G401" t="s">
        <v>1464</v>
      </c>
      <c r="H401" t="s">
        <v>446</v>
      </c>
      <c r="I401" t="s">
        <v>442</v>
      </c>
      <c r="J401" t="s">
        <v>4182</v>
      </c>
      <c r="K401" t="s">
        <v>78</v>
      </c>
      <c r="L401" t="s">
        <v>4183</v>
      </c>
      <c r="M401" s="27">
        <v>45940.703344907408</v>
      </c>
      <c r="N401" s="27">
        <v>45941.40902777778</v>
      </c>
      <c r="O401" t="s">
        <v>1466</v>
      </c>
      <c r="P401" t="s">
        <v>1467</v>
      </c>
      <c r="Q401" t="s">
        <v>1790</v>
      </c>
      <c r="R401" t="s">
        <v>4184</v>
      </c>
      <c r="S401" t="s">
        <v>783</v>
      </c>
      <c r="T401" t="s">
        <v>1750</v>
      </c>
      <c r="U401" t="s">
        <v>82</v>
      </c>
      <c r="V401" t="s">
        <v>4185</v>
      </c>
      <c r="W401" t="s">
        <v>84</v>
      </c>
      <c r="X401" t="s">
        <v>4186</v>
      </c>
      <c r="Y401" t="s">
        <v>8</v>
      </c>
      <c r="Z401" t="s">
        <v>86</v>
      </c>
      <c r="AA401" t="s">
        <v>451</v>
      </c>
      <c r="AB401" s="28">
        <v>1</v>
      </c>
      <c r="AC401" t="s">
        <v>88</v>
      </c>
      <c r="AD401" s="40">
        <v>65960</v>
      </c>
      <c r="AE401" s="40">
        <v>65960</v>
      </c>
    </row>
    <row r="402" spans="1:31">
      <c r="A402" t="s">
        <v>442</v>
      </c>
      <c r="B402" t="s">
        <v>113</v>
      </c>
      <c r="C402" t="s">
        <v>114</v>
      </c>
      <c r="D402" t="s">
        <v>452</v>
      </c>
      <c r="E402" t="s">
        <v>4187</v>
      </c>
      <c r="F402" t="s">
        <v>4188</v>
      </c>
      <c r="G402" t="s">
        <v>1464</v>
      </c>
      <c r="H402" t="s">
        <v>446</v>
      </c>
      <c r="I402" t="s">
        <v>455</v>
      </c>
      <c r="J402" t="s">
        <v>4189</v>
      </c>
      <c r="K402" t="s">
        <v>78</v>
      </c>
      <c r="L402" t="s">
        <v>4190</v>
      </c>
      <c r="M402" s="27">
        <v>45940.721620370372</v>
      </c>
      <c r="N402" s="27">
        <v>45941.686111111107</v>
      </c>
      <c r="O402" t="s">
        <v>1466</v>
      </c>
      <c r="P402" t="s">
        <v>1514</v>
      </c>
      <c r="Q402" t="s">
        <v>1580</v>
      </c>
      <c r="R402" t="s">
        <v>1953</v>
      </c>
      <c r="S402" t="s">
        <v>783</v>
      </c>
      <c r="T402" t="s">
        <v>1791</v>
      </c>
      <c r="U402" t="s">
        <v>82</v>
      </c>
      <c r="V402" t="s">
        <v>4191</v>
      </c>
      <c r="W402" t="s">
        <v>84</v>
      </c>
      <c r="X402" t="s">
        <v>4192</v>
      </c>
      <c r="Y402" t="s">
        <v>8</v>
      </c>
      <c r="Z402" t="s">
        <v>86</v>
      </c>
      <c r="AA402" t="s">
        <v>2360</v>
      </c>
      <c r="AB402" s="28">
        <v>1</v>
      </c>
      <c r="AC402" t="s">
        <v>88</v>
      </c>
      <c r="AD402" s="40">
        <v>65960</v>
      </c>
      <c r="AE402" s="40">
        <v>65960</v>
      </c>
    </row>
    <row r="403" spans="1:31">
      <c r="A403" t="s">
        <v>191</v>
      </c>
      <c r="B403" t="s">
        <v>192</v>
      </c>
      <c r="C403" t="s">
        <v>193</v>
      </c>
      <c r="D403" t="s">
        <v>194</v>
      </c>
      <c r="E403" t="s">
        <v>4193</v>
      </c>
      <c r="F403" t="s">
        <v>4194</v>
      </c>
      <c r="G403" t="s">
        <v>1464</v>
      </c>
      <c r="H403" t="s">
        <v>197</v>
      </c>
      <c r="I403" t="s">
        <v>191</v>
      </c>
      <c r="J403" t="s">
        <v>4195</v>
      </c>
      <c r="K403" t="s">
        <v>78</v>
      </c>
      <c r="L403" t="s">
        <v>4196</v>
      </c>
      <c r="M403" s="27">
        <v>45941.333333333343</v>
      </c>
      <c r="N403" s="27">
        <v>45941.697222222218</v>
      </c>
      <c r="O403" t="s">
        <v>1466</v>
      </c>
      <c r="P403" t="s">
        <v>1467</v>
      </c>
      <c r="Q403" t="s">
        <v>1478</v>
      </c>
      <c r="R403" t="s">
        <v>1604</v>
      </c>
      <c r="S403" t="s">
        <v>1470</v>
      </c>
      <c r="T403" t="s">
        <v>1470</v>
      </c>
      <c r="U403" t="s">
        <v>82</v>
      </c>
      <c r="V403" t="s">
        <v>4197</v>
      </c>
      <c r="W403" t="s">
        <v>84</v>
      </c>
      <c r="X403" t="s">
        <v>4198</v>
      </c>
      <c r="Y403" t="s">
        <v>8</v>
      </c>
      <c r="Z403" t="s">
        <v>86</v>
      </c>
      <c r="AA403" t="s">
        <v>216</v>
      </c>
      <c r="AB403" s="28">
        <v>1</v>
      </c>
      <c r="AC403" t="s">
        <v>88</v>
      </c>
      <c r="AD403" s="40">
        <v>65960</v>
      </c>
      <c r="AE403" s="40">
        <v>65960</v>
      </c>
    </row>
    <row r="404" spans="1:31">
      <c r="A404" t="s">
        <v>343</v>
      </c>
      <c r="B404" t="s">
        <v>68</v>
      </c>
      <c r="C404" t="s">
        <v>69</v>
      </c>
      <c r="D404" t="s">
        <v>344</v>
      </c>
      <c r="E404" t="s">
        <v>4199</v>
      </c>
      <c r="F404" t="s">
        <v>4200</v>
      </c>
      <c r="G404" t="s">
        <v>1464</v>
      </c>
      <c r="H404" t="s">
        <v>347</v>
      </c>
      <c r="I404" t="s">
        <v>343</v>
      </c>
      <c r="J404" t="s">
        <v>4201</v>
      </c>
      <c r="K404" t="s">
        <v>78</v>
      </c>
      <c r="L404" t="s">
        <v>4202</v>
      </c>
      <c r="M404" s="27">
        <v>45941.333333333343</v>
      </c>
      <c r="N404" s="27">
        <v>45941.693749999999</v>
      </c>
      <c r="O404" t="s">
        <v>1466</v>
      </c>
      <c r="P404" t="s">
        <v>1467</v>
      </c>
      <c r="Q404" t="s">
        <v>1562</v>
      </c>
      <c r="R404" t="s">
        <v>1562</v>
      </c>
      <c r="S404" t="s">
        <v>80</v>
      </c>
      <c r="T404" t="s">
        <v>187</v>
      </c>
      <c r="U404" t="s">
        <v>82</v>
      </c>
      <c r="V404" t="s">
        <v>4203</v>
      </c>
      <c r="W404" t="s">
        <v>84</v>
      </c>
      <c r="X404" t="s">
        <v>4204</v>
      </c>
      <c r="Y404" t="s">
        <v>8</v>
      </c>
      <c r="Z404" t="s">
        <v>86</v>
      </c>
      <c r="AA404" t="s">
        <v>2850</v>
      </c>
      <c r="AB404" s="28">
        <v>1</v>
      </c>
      <c r="AC404" t="s">
        <v>88</v>
      </c>
      <c r="AD404" s="40">
        <v>65960</v>
      </c>
      <c r="AE404" s="40">
        <v>65960</v>
      </c>
    </row>
    <row r="405" spans="1:31">
      <c r="A405" t="s">
        <v>613</v>
      </c>
      <c r="B405" t="s">
        <v>151</v>
      </c>
      <c r="C405" t="s">
        <v>152</v>
      </c>
      <c r="D405" t="s">
        <v>614</v>
      </c>
      <c r="E405" t="s">
        <v>4205</v>
      </c>
      <c r="F405" t="s">
        <v>4206</v>
      </c>
      <c r="G405" t="s">
        <v>1464</v>
      </c>
      <c r="H405" t="s">
        <v>258</v>
      </c>
      <c r="I405" t="s">
        <v>617</v>
      </c>
      <c r="J405" t="s">
        <v>4207</v>
      </c>
      <c r="K405" t="s">
        <v>78</v>
      </c>
      <c r="L405" t="s">
        <v>4208</v>
      </c>
      <c r="M405" s="27">
        <v>45941.333333333343</v>
      </c>
      <c r="N405" s="27">
        <v>45941.695833333331</v>
      </c>
      <c r="O405" t="s">
        <v>1466</v>
      </c>
      <c r="P405" t="s">
        <v>1467</v>
      </c>
      <c r="Q405" t="s">
        <v>1468</v>
      </c>
      <c r="R405" t="s">
        <v>1469</v>
      </c>
      <c r="S405" t="s">
        <v>1479</v>
      </c>
      <c r="T405" t="s">
        <v>1470</v>
      </c>
      <c r="U405" t="s">
        <v>82</v>
      </c>
      <c r="V405" t="s">
        <v>4209</v>
      </c>
      <c r="W405" t="s">
        <v>84</v>
      </c>
      <c r="X405" t="s">
        <v>4210</v>
      </c>
      <c r="Y405" t="s">
        <v>11</v>
      </c>
      <c r="Z405" t="s">
        <v>86</v>
      </c>
      <c r="AA405" t="s">
        <v>622</v>
      </c>
      <c r="AB405" s="28">
        <v>1</v>
      </c>
      <c r="AC405" t="s">
        <v>88</v>
      </c>
      <c r="AD405" s="40">
        <v>144968</v>
      </c>
      <c r="AE405" s="40">
        <v>144968</v>
      </c>
    </row>
    <row r="406" spans="1:31">
      <c r="A406" t="s">
        <v>683</v>
      </c>
      <c r="B406" t="s">
        <v>113</v>
      </c>
      <c r="C406" t="s">
        <v>114</v>
      </c>
      <c r="D406" t="s">
        <v>1306</v>
      </c>
      <c r="E406" t="s">
        <v>4211</v>
      </c>
      <c r="F406" t="s">
        <v>3009</v>
      </c>
      <c r="G406" t="s">
        <v>1464</v>
      </c>
      <c r="H406" t="s">
        <v>281</v>
      </c>
      <c r="I406" t="s">
        <v>1309</v>
      </c>
      <c r="J406" t="s">
        <v>3010</v>
      </c>
      <c r="K406" t="s">
        <v>78</v>
      </c>
      <c r="L406" t="s">
        <v>4212</v>
      </c>
      <c r="M406" s="27">
        <v>45941.333333333343</v>
      </c>
      <c r="N406" s="27">
        <v>45945.427083333343</v>
      </c>
      <c r="O406" t="s">
        <v>1466</v>
      </c>
      <c r="P406" t="s">
        <v>1467</v>
      </c>
      <c r="Q406" t="s">
        <v>1562</v>
      </c>
      <c r="R406" t="s">
        <v>1562</v>
      </c>
      <c r="S406" t="s">
        <v>80</v>
      </c>
      <c r="T406" t="s">
        <v>81</v>
      </c>
      <c r="U406" t="s">
        <v>82</v>
      </c>
      <c r="V406" t="s">
        <v>4213</v>
      </c>
      <c r="W406" t="s">
        <v>84</v>
      </c>
      <c r="X406" t="s">
        <v>3013</v>
      </c>
      <c r="Y406" t="s">
        <v>15</v>
      </c>
      <c r="Z406" t="s">
        <v>86</v>
      </c>
      <c r="AA406" t="s">
        <v>1144</v>
      </c>
      <c r="AB406" s="28">
        <v>1</v>
      </c>
      <c r="AC406" t="s">
        <v>88</v>
      </c>
      <c r="AD406" s="40">
        <v>479589</v>
      </c>
      <c r="AE406" s="40">
        <v>479589</v>
      </c>
    </row>
    <row r="407" spans="1:31">
      <c r="A407" t="s">
        <v>191</v>
      </c>
      <c r="B407" t="s">
        <v>192</v>
      </c>
      <c r="C407" t="s">
        <v>193</v>
      </c>
      <c r="D407" t="s">
        <v>4216</v>
      </c>
      <c r="E407" t="s">
        <v>4217</v>
      </c>
      <c r="F407" t="s">
        <v>4218</v>
      </c>
      <c r="G407" t="s">
        <v>1464</v>
      </c>
      <c r="H407" t="s">
        <v>197</v>
      </c>
      <c r="I407" t="s">
        <v>4219</v>
      </c>
      <c r="J407" t="s">
        <v>4220</v>
      </c>
      <c r="K407" t="s">
        <v>78</v>
      </c>
      <c r="L407" t="s">
        <v>4221</v>
      </c>
      <c r="M407" s="27">
        <v>45941.333333333343</v>
      </c>
      <c r="N407" s="27">
        <v>45945.37777777778</v>
      </c>
      <c r="O407" t="s">
        <v>1466</v>
      </c>
      <c r="P407" t="s">
        <v>1467</v>
      </c>
      <c r="Q407" t="s">
        <v>1552</v>
      </c>
      <c r="R407" t="s">
        <v>1469</v>
      </c>
      <c r="S407" t="s">
        <v>1470</v>
      </c>
      <c r="T407" t="s">
        <v>1470</v>
      </c>
      <c r="U407" t="s">
        <v>82</v>
      </c>
      <c r="V407" t="s">
        <v>4222</v>
      </c>
      <c r="W407" t="s">
        <v>84</v>
      </c>
      <c r="X407" t="s">
        <v>4223</v>
      </c>
      <c r="Y407" t="s">
        <v>13</v>
      </c>
      <c r="Z407" t="s">
        <v>86</v>
      </c>
      <c r="AA407" t="s">
        <v>423</v>
      </c>
      <c r="AB407" s="28">
        <v>1</v>
      </c>
      <c r="AC407" t="s">
        <v>88</v>
      </c>
      <c r="AD407" s="40">
        <v>275729</v>
      </c>
      <c r="AE407" s="40">
        <v>275729</v>
      </c>
    </row>
    <row r="408" spans="1:31">
      <c r="A408" t="s">
        <v>1134</v>
      </c>
      <c r="B408" t="s">
        <v>113</v>
      </c>
      <c r="C408" t="s">
        <v>114</v>
      </c>
      <c r="D408" t="s">
        <v>4224</v>
      </c>
      <c r="E408" t="s">
        <v>4225</v>
      </c>
      <c r="F408" t="s">
        <v>4226</v>
      </c>
      <c r="G408" t="s">
        <v>1464</v>
      </c>
      <c r="H408" t="s">
        <v>2713</v>
      </c>
      <c r="I408" t="s">
        <v>4227</v>
      </c>
      <c r="J408" t="s">
        <v>4228</v>
      </c>
      <c r="K408" t="s">
        <v>78</v>
      </c>
      <c r="L408" t="s">
        <v>4229</v>
      </c>
      <c r="M408" s="27">
        <v>45941.345150462963</v>
      </c>
      <c r="N408" s="27">
        <v>45944.461805555547</v>
      </c>
      <c r="O408" t="s">
        <v>1466</v>
      </c>
      <c r="P408" t="s">
        <v>1467</v>
      </c>
      <c r="Q408" t="s">
        <v>1478</v>
      </c>
      <c r="R408" t="s">
        <v>1469</v>
      </c>
      <c r="S408" t="s">
        <v>1470</v>
      </c>
      <c r="T408" t="s">
        <v>1470</v>
      </c>
      <c r="U408" t="s">
        <v>82</v>
      </c>
      <c r="V408" t="s">
        <v>4230</v>
      </c>
      <c r="W408" t="s">
        <v>84</v>
      </c>
      <c r="X408" t="s">
        <v>4231</v>
      </c>
      <c r="Y408" t="s">
        <v>15</v>
      </c>
      <c r="Z408" t="s">
        <v>86</v>
      </c>
      <c r="AA408" t="s">
        <v>1144</v>
      </c>
      <c r="AB408" s="28">
        <v>1</v>
      </c>
      <c r="AC408" t="s">
        <v>88</v>
      </c>
      <c r="AD408" s="40">
        <v>479589</v>
      </c>
      <c r="AE408" s="40">
        <v>479589</v>
      </c>
    </row>
    <row r="409" spans="1:31">
      <c r="A409" t="s">
        <v>459</v>
      </c>
      <c r="B409" t="s">
        <v>460</v>
      </c>
      <c r="C409" t="s">
        <v>461</v>
      </c>
      <c r="D409" t="s">
        <v>512</v>
      </c>
      <c r="E409" t="s">
        <v>4232</v>
      </c>
      <c r="F409" t="s">
        <v>4233</v>
      </c>
      <c r="G409" t="s">
        <v>1464</v>
      </c>
      <c r="H409" t="s">
        <v>460</v>
      </c>
      <c r="I409" t="s">
        <v>459</v>
      </c>
      <c r="J409" t="s">
        <v>4234</v>
      </c>
      <c r="K409" t="s">
        <v>78</v>
      </c>
      <c r="L409" t="s">
        <v>4235</v>
      </c>
      <c r="M409" s="27">
        <v>45941.345775462964</v>
      </c>
      <c r="N409" s="27">
        <v>45941.690972222219</v>
      </c>
      <c r="O409" t="s">
        <v>1466</v>
      </c>
      <c r="P409" t="s">
        <v>1467</v>
      </c>
      <c r="Q409" t="s">
        <v>1698</v>
      </c>
      <c r="R409" t="s">
        <v>1699</v>
      </c>
      <c r="S409" t="s">
        <v>80</v>
      </c>
      <c r="T409" t="s">
        <v>187</v>
      </c>
      <c r="U409" t="s">
        <v>82</v>
      </c>
      <c r="V409" t="s">
        <v>4236</v>
      </c>
      <c r="W409" t="s">
        <v>84</v>
      </c>
      <c r="X409" t="s">
        <v>4237</v>
      </c>
      <c r="Y409" t="s">
        <v>8</v>
      </c>
      <c r="Z409" t="s">
        <v>86</v>
      </c>
      <c r="AA409" t="s">
        <v>1875</v>
      </c>
      <c r="AB409" s="28">
        <v>1</v>
      </c>
      <c r="AC409" t="s">
        <v>88</v>
      </c>
      <c r="AD409" s="40">
        <v>65960</v>
      </c>
      <c r="AE409" s="40">
        <v>65960</v>
      </c>
    </row>
    <row r="410" spans="1:31">
      <c r="A410" t="s">
        <v>1377</v>
      </c>
      <c r="B410" t="s">
        <v>68</v>
      </c>
      <c r="C410" t="s">
        <v>266</v>
      </c>
      <c r="D410" t="s">
        <v>4238</v>
      </c>
      <c r="E410" t="s">
        <v>4239</v>
      </c>
      <c r="F410" t="s">
        <v>4240</v>
      </c>
      <c r="G410" t="s">
        <v>1464</v>
      </c>
      <c r="H410" t="s">
        <v>2043</v>
      </c>
      <c r="I410" t="s">
        <v>4241</v>
      </c>
      <c r="J410" t="s">
        <v>4242</v>
      </c>
      <c r="K410" t="s">
        <v>78</v>
      </c>
      <c r="L410" t="s">
        <v>4243</v>
      </c>
      <c r="M410" s="27">
        <v>45941.361805555563</v>
      </c>
      <c r="N410" s="27">
        <v>45941.688888888893</v>
      </c>
      <c r="O410" t="s">
        <v>1466</v>
      </c>
      <c r="P410" t="s">
        <v>1514</v>
      </c>
      <c r="Q410" t="s">
        <v>1580</v>
      </c>
      <c r="R410" t="s">
        <v>1590</v>
      </c>
      <c r="S410" t="s">
        <v>80</v>
      </c>
      <c r="T410" t="s">
        <v>81</v>
      </c>
      <c r="U410" t="s">
        <v>82</v>
      </c>
      <c r="V410" t="s">
        <v>4244</v>
      </c>
      <c r="W410" t="s">
        <v>84</v>
      </c>
      <c r="X410" t="s">
        <v>4245</v>
      </c>
      <c r="Y410" t="s">
        <v>11</v>
      </c>
      <c r="Z410" t="s">
        <v>86</v>
      </c>
      <c r="AA410" t="s">
        <v>2049</v>
      </c>
      <c r="AB410" s="28">
        <v>1</v>
      </c>
      <c r="AC410" t="s">
        <v>88</v>
      </c>
      <c r="AD410" s="40">
        <v>144968</v>
      </c>
      <c r="AE410" s="40">
        <v>144968</v>
      </c>
    </row>
    <row r="411" spans="1:31">
      <c r="A411" t="s">
        <v>288</v>
      </c>
      <c r="B411" t="s">
        <v>113</v>
      </c>
      <c r="C411" t="s">
        <v>114</v>
      </c>
      <c r="D411" t="s">
        <v>1838</v>
      </c>
      <c r="E411" t="s">
        <v>4246</v>
      </c>
      <c r="F411" t="s">
        <v>2392</v>
      </c>
      <c r="G411" t="s">
        <v>1464</v>
      </c>
      <c r="H411" t="s">
        <v>292</v>
      </c>
      <c r="I411" t="s">
        <v>1841</v>
      </c>
      <c r="J411" t="s">
        <v>2393</v>
      </c>
      <c r="K411" t="s">
        <v>78</v>
      </c>
      <c r="L411" t="s">
        <v>4247</v>
      </c>
      <c r="M411" s="27">
        <v>45941.365405092591</v>
      </c>
      <c r="N411" s="27">
        <v>45944.614583333343</v>
      </c>
      <c r="O411" t="s">
        <v>1466</v>
      </c>
      <c r="P411" t="s">
        <v>1467</v>
      </c>
      <c r="Q411" t="s">
        <v>1580</v>
      </c>
      <c r="R411" t="s">
        <v>1581</v>
      </c>
      <c r="S411" t="s">
        <v>1470</v>
      </c>
      <c r="T411" t="s">
        <v>1470</v>
      </c>
      <c r="U411" t="s">
        <v>82</v>
      </c>
      <c r="V411" t="s">
        <v>4248</v>
      </c>
      <c r="W411" t="s">
        <v>84</v>
      </c>
      <c r="X411" t="s">
        <v>2396</v>
      </c>
      <c r="Y411" t="s">
        <v>13</v>
      </c>
      <c r="Z411" t="s">
        <v>86</v>
      </c>
      <c r="AA411" t="s">
        <v>1846</v>
      </c>
      <c r="AB411" s="28">
        <v>1</v>
      </c>
      <c r="AC411" t="s">
        <v>88</v>
      </c>
      <c r="AD411" s="40">
        <v>275729</v>
      </c>
      <c r="AE411" s="40">
        <v>275729</v>
      </c>
    </row>
    <row r="412" spans="1:31">
      <c r="A412" t="s">
        <v>191</v>
      </c>
      <c r="B412" t="s">
        <v>192</v>
      </c>
      <c r="C412" t="s">
        <v>193</v>
      </c>
      <c r="D412" t="s">
        <v>227</v>
      </c>
      <c r="E412" t="s">
        <v>4249</v>
      </c>
      <c r="F412" t="s">
        <v>3684</v>
      </c>
      <c r="G412" t="s">
        <v>1464</v>
      </c>
      <c r="H412" t="s">
        <v>197</v>
      </c>
      <c r="I412" t="s">
        <v>230</v>
      </c>
      <c r="J412" t="s">
        <v>3685</v>
      </c>
      <c r="K412" t="s">
        <v>78</v>
      </c>
      <c r="L412" t="s">
        <v>4250</v>
      </c>
      <c r="M412" s="27">
        <v>45941.426782407398</v>
      </c>
      <c r="N412" s="27">
        <v>45941.7</v>
      </c>
      <c r="O412" t="s">
        <v>1466</v>
      </c>
      <c r="P412" t="s">
        <v>1467</v>
      </c>
      <c r="Q412" t="s">
        <v>1496</v>
      </c>
      <c r="R412" t="s">
        <v>1507</v>
      </c>
      <c r="S412" t="s">
        <v>1470</v>
      </c>
      <c r="T412" t="s">
        <v>1470</v>
      </c>
      <c r="U412" t="s">
        <v>82</v>
      </c>
      <c r="V412" t="s">
        <v>4251</v>
      </c>
      <c r="W412" t="s">
        <v>84</v>
      </c>
      <c r="X412" t="s">
        <v>3688</v>
      </c>
      <c r="Y412" t="s">
        <v>8</v>
      </c>
      <c r="Z412" t="s">
        <v>86</v>
      </c>
      <c r="AA412" t="s">
        <v>2093</v>
      </c>
      <c r="AB412" s="28">
        <v>1</v>
      </c>
      <c r="AC412" t="s">
        <v>88</v>
      </c>
      <c r="AD412" s="40">
        <v>65960</v>
      </c>
      <c r="AE412" s="40">
        <v>65960</v>
      </c>
    </row>
    <row r="413" spans="1:31">
      <c r="A413" t="s">
        <v>217</v>
      </c>
      <c r="B413" t="s">
        <v>192</v>
      </c>
      <c r="C413" t="s">
        <v>193</v>
      </c>
      <c r="D413" t="s">
        <v>218</v>
      </c>
      <c r="E413" t="s">
        <v>4252</v>
      </c>
      <c r="F413" t="s">
        <v>4253</v>
      </c>
      <c r="G413" t="s">
        <v>1464</v>
      </c>
      <c r="H413" t="s">
        <v>197</v>
      </c>
      <c r="I413" t="s">
        <v>221</v>
      </c>
      <c r="J413" t="s">
        <v>4254</v>
      </c>
      <c r="K413" t="s">
        <v>78</v>
      </c>
      <c r="L413" t="s">
        <v>4255</v>
      </c>
      <c r="M413" s="27">
        <v>45941.402511574073</v>
      </c>
      <c r="N413" s="27">
        <v>45943.382638888892</v>
      </c>
      <c r="P413" t="s">
        <v>1514</v>
      </c>
      <c r="Q413" t="s">
        <v>1541</v>
      </c>
      <c r="R413" t="s">
        <v>1827</v>
      </c>
      <c r="S413" t="s">
        <v>80</v>
      </c>
      <c r="T413" t="s">
        <v>187</v>
      </c>
      <c r="V413" t="s">
        <v>4256</v>
      </c>
      <c r="W413" t="s">
        <v>1801</v>
      </c>
      <c r="Y413" t="s">
        <v>11</v>
      </c>
      <c r="Z413" t="s">
        <v>86</v>
      </c>
      <c r="AA413" t="s">
        <v>403</v>
      </c>
      <c r="AB413" s="28">
        <v>0</v>
      </c>
      <c r="AC413" t="s">
        <v>88</v>
      </c>
      <c r="AD413" s="40">
        <v>41241</v>
      </c>
      <c r="AE413" s="40">
        <v>41241</v>
      </c>
    </row>
    <row r="414" spans="1:31">
      <c r="A414" t="s">
        <v>343</v>
      </c>
      <c r="B414" t="s">
        <v>68</v>
      </c>
      <c r="C414" t="s">
        <v>69</v>
      </c>
      <c r="D414" t="s">
        <v>344</v>
      </c>
      <c r="E414" t="s">
        <v>4257</v>
      </c>
      <c r="F414" t="s">
        <v>4258</v>
      </c>
      <c r="G414" t="s">
        <v>1464</v>
      </c>
      <c r="H414" t="s">
        <v>347</v>
      </c>
      <c r="I414" t="s">
        <v>343</v>
      </c>
      <c r="J414" t="s">
        <v>4259</v>
      </c>
      <c r="K414" t="s">
        <v>78</v>
      </c>
      <c r="L414" t="s">
        <v>4260</v>
      </c>
      <c r="M414" s="27">
        <v>45941.48982638889</v>
      </c>
      <c r="N414" s="27">
        <v>45942.459722222222</v>
      </c>
      <c r="P414" t="s">
        <v>1514</v>
      </c>
      <c r="Q414" t="s">
        <v>4261</v>
      </c>
      <c r="R414" t="s">
        <v>4262</v>
      </c>
      <c r="S414" t="s">
        <v>80</v>
      </c>
      <c r="T414" t="s">
        <v>187</v>
      </c>
      <c r="V414" t="s">
        <v>4263</v>
      </c>
      <c r="W414" t="s">
        <v>1801</v>
      </c>
      <c r="Y414" t="s">
        <v>8</v>
      </c>
      <c r="Z414" t="s">
        <v>86</v>
      </c>
      <c r="AA414" t="s">
        <v>4264</v>
      </c>
      <c r="AB414" s="28">
        <v>0</v>
      </c>
      <c r="AC414" t="s">
        <v>88</v>
      </c>
      <c r="AD414" s="40">
        <v>41241</v>
      </c>
      <c r="AE414" s="40">
        <v>41241</v>
      </c>
    </row>
    <row r="415" spans="1:31">
      <c r="A415" t="s">
        <v>459</v>
      </c>
      <c r="B415" t="s">
        <v>460</v>
      </c>
      <c r="C415" t="s">
        <v>461</v>
      </c>
      <c r="D415" t="s">
        <v>512</v>
      </c>
      <c r="E415" t="s">
        <v>4265</v>
      </c>
      <c r="F415" t="s">
        <v>4266</v>
      </c>
      <c r="G415" t="s">
        <v>1464</v>
      </c>
      <c r="H415" t="s">
        <v>460</v>
      </c>
      <c r="I415" t="s">
        <v>459</v>
      </c>
      <c r="J415" t="s">
        <v>4267</v>
      </c>
      <c r="K415" t="s">
        <v>78</v>
      </c>
      <c r="L415" t="s">
        <v>4268</v>
      </c>
      <c r="M415" s="27">
        <v>45941.498402777783</v>
      </c>
      <c r="N415" s="27">
        <v>45944.448611111111</v>
      </c>
      <c r="O415" t="s">
        <v>1466</v>
      </c>
      <c r="P415" t="s">
        <v>1467</v>
      </c>
      <c r="Q415" t="s">
        <v>1654</v>
      </c>
      <c r="R415" t="s">
        <v>4269</v>
      </c>
      <c r="S415" t="s">
        <v>783</v>
      </c>
      <c r="T415" t="s">
        <v>1791</v>
      </c>
      <c r="U415" t="s">
        <v>82</v>
      </c>
      <c r="V415" t="s">
        <v>4270</v>
      </c>
      <c r="W415" t="s">
        <v>84</v>
      </c>
      <c r="X415" t="s">
        <v>4271</v>
      </c>
      <c r="Y415" t="s">
        <v>8</v>
      </c>
      <c r="Z415" t="s">
        <v>86</v>
      </c>
      <c r="AA415" t="s">
        <v>700</v>
      </c>
      <c r="AB415" s="28">
        <v>1</v>
      </c>
      <c r="AC415" t="s">
        <v>88</v>
      </c>
      <c r="AD415" s="40">
        <v>65960</v>
      </c>
      <c r="AE415" s="40">
        <v>65960</v>
      </c>
    </row>
    <row r="416" spans="1:31">
      <c r="A416" t="s">
        <v>277</v>
      </c>
      <c r="B416" t="s">
        <v>151</v>
      </c>
      <c r="C416" t="s">
        <v>152</v>
      </c>
      <c r="D416" t="s">
        <v>4272</v>
      </c>
      <c r="E416" t="s">
        <v>4273</v>
      </c>
      <c r="F416" t="s">
        <v>4274</v>
      </c>
      <c r="G416" t="s">
        <v>1464</v>
      </c>
      <c r="H416" t="s">
        <v>328</v>
      </c>
      <c r="I416" t="s">
        <v>4275</v>
      </c>
      <c r="J416" t="s">
        <v>4276</v>
      </c>
      <c r="K416" t="s">
        <v>78</v>
      </c>
      <c r="L416" t="s">
        <v>4277</v>
      </c>
      <c r="M416" s="27">
        <v>45941.540567129632</v>
      </c>
      <c r="N416" s="27">
        <v>45945.382638888892</v>
      </c>
      <c r="O416" t="s">
        <v>1466</v>
      </c>
      <c r="P416" t="s">
        <v>1514</v>
      </c>
      <c r="Q416" t="s">
        <v>1621</v>
      </c>
      <c r="R416" t="s">
        <v>2815</v>
      </c>
      <c r="S416" t="s">
        <v>80</v>
      </c>
      <c r="T416" t="s">
        <v>187</v>
      </c>
      <c r="U416" t="s">
        <v>82</v>
      </c>
      <c r="V416" t="s">
        <v>4278</v>
      </c>
      <c r="W416" t="s">
        <v>84</v>
      </c>
      <c r="X416" t="s">
        <v>4279</v>
      </c>
      <c r="Y416" t="s">
        <v>13</v>
      </c>
      <c r="Z416" t="s">
        <v>86</v>
      </c>
      <c r="AA416" t="s">
        <v>287</v>
      </c>
      <c r="AB416" s="28">
        <v>2</v>
      </c>
      <c r="AC416" t="s">
        <v>88</v>
      </c>
      <c r="AD416" s="40">
        <v>551458</v>
      </c>
      <c r="AE416" s="40">
        <v>551458</v>
      </c>
    </row>
    <row r="417" spans="1:31">
      <c r="A417" t="s">
        <v>459</v>
      </c>
      <c r="B417" t="s">
        <v>460</v>
      </c>
      <c r="C417" t="s">
        <v>461</v>
      </c>
      <c r="D417" t="s">
        <v>4280</v>
      </c>
      <c r="E417" t="s">
        <v>4281</v>
      </c>
      <c r="F417" t="s">
        <v>4282</v>
      </c>
      <c r="G417" t="s">
        <v>1464</v>
      </c>
      <c r="H417" t="s">
        <v>460</v>
      </c>
      <c r="I417" t="s">
        <v>4283</v>
      </c>
      <c r="J417" t="s">
        <v>4284</v>
      </c>
      <c r="K417" t="s">
        <v>78</v>
      </c>
      <c r="L417" t="s">
        <v>4285</v>
      </c>
      <c r="M417" s="27">
        <v>45941.541550925933</v>
      </c>
      <c r="N417" s="27">
        <v>45944.566666666673</v>
      </c>
      <c r="O417" t="s">
        <v>1466</v>
      </c>
      <c r="P417" t="s">
        <v>1467</v>
      </c>
      <c r="Q417" t="s">
        <v>1496</v>
      </c>
      <c r="R417" t="s">
        <v>1507</v>
      </c>
      <c r="S417" t="s">
        <v>80</v>
      </c>
      <c r="T417" t="s">
        <v>187</v>
      </c>
      <c r="U417" t="s">
        <v>82</v>
      </c>
      <c r="V417" t="s">
        <v>4286</v>
      </c>
      <c r="W417" t="s">
        <v>84</v>
      </c>
      <c r="X417" t="s">
        <v>4287</v>
      </c>
      <c r="Y417" t="s">
        <v>11</v>
      </c>
      <c r="Z417" t="s">
        <v>86</v>
      </c>
      <c r="AA417" t="s">
        <v>1113</v>
      </c>
      <c r="AB417" s="28">
        <v>1</v>
      </c>
      <c r="AC417" t="s">
        <v>88</v>
      </c>
      <c r="AD417" s="40">
        <v>144968</v>
      </c>
      <c r="AE417" s="40">
        <v>144968</v>
      </c>
    </row>
    <row r="418" spans="1:31">
      <c r="A418" t="s">
        <v>217</v>
      </c>
      <c r="B418" t="s">
        <v>192</v>
      </c>
      <c r="C418" t="s">
        <v>193</v>
      </c>
      <c r="D418" t="s">
        <v>396</v>
      </c>
      <c r="E418" t="s">
        <v>4288</v>
      </c>
      <c r="F418" t="s">
        <v>4289</v>
      </c>
      <c r="G418" t="s">
        <v>1464</v>
      </c>
      <c r="H418" t="s">
        <v>197</v>
      </c>
      <c r="I418" t="s">
        <v>217</v>
      </c>
      <c r="J418" t="s">
        <v>4290</v>
      </c>
      <c r="K418" t="s">
        <v>78</v>
      </c>
      <c r="L418" t="s">
        <v>4291</v>
      </c>
      <c r="M418" s="27">
        <v>45941.584803240738</v>
      </c>
      <c r="N418" s="27">
        <v>45944.690972222219</v>
      </c>
      <c r="O418" t="s">
        <v>1466</v>
      </c>
      <c r="P418" t="s">
        <v>1467</v>
      </c>
      <c r="Q418" t="s">
        <v>1496</v>
      </c>
      <c r="R418" t="s">
        <v>2037</v>
      </c>
      <c r="S418" t="s">
        <v>80</v>
      </c>
      <c r="T418" t="s">
        <v>187</v>
      </c>
      <c r="U418" t="s">
        <v>82</v>
      </c>
      <c r="V418" t="s">
        <v>4292</v>
      </c>
      <c r="W418" t="s">
        <v>84</v>
      </c>
      <c r="X418" t="s">
        <v>4293</v>
      </c>
      <c r="Y418" t="s">
        <v>8</v>
      </c>
      <c r="Z418" t="s">
        <v>86</v>
      </c>
      <c r="AA418" t="s">
        <v>403</v>
      </c>
      <c r="AB418" s="28">
        <v>1</v>
      </c>
      <c r="AC418" t="s">
        <v>88</v>
      </c>
      <c r="AD418" s="40">
        <v>65960</v>
      </c>
      <c r="AE418" s="40">
        <v>65960</v>
      </c>
    </row>
    <row r="419" spans="1:31">
      <c r="A419" t="s">
        <v>613</v>
      </c>
      <c r="B419" t="s">
        <v>151</v>
      </c>
      <c r="C419" t="s">
        <v>152</v>
      </c>
      <c r="D419" t="s">
        <v>1273</v>
      </c>
      <c r="E419" t="s">
        <v>4294</v>
      </c>
      <c r="F419" t="s">
        <v>4295</v>
      </c>
      <c r="G419" t="s">
        <v>1464</v>
      </c>
      <c r="H419" t="s">
        <v>258</v>
      </c>
      <c r="I419" t="s">
        <v>1276</v>
      </c>
      <c r="J419" t="s">
        <v>4296</v>
      </c>
      <c r="K419" t="s">
        <v>78</v>
      </c>
      <c r="L419" t="s">
        <v>4297</v>
      </c>
      <c r="M419" s="27">
        <v>45942.505370370367</v>
      </c>
      <c r="N419" s="27">
        <v>45944.536805555559</v>
      </c>
      <c r="O419" t="s">
        <v>1466</v>
      </c>
      <c r="P419" t="s">
        <v>1514</v>
      </c>
      <c r="Q419" t="s">
        <v>1552</v>
      </c>
      <c r="R419" t="s">
        <v>1553</v>
      </c>
      <c r="S419" t="s">
        <v>1479</v>
      </c>
      <c r="T419" t="s">
        <v>1470</v>
      </c>
      <c r="U419" t="s">
        <v>1664</v>
      </c>
      <c r="V419" t="s">
        <v>4298</v>
      </c>
      <c r="W419" t="s">
        <v>84</v>
      </c>
      <c r="X419" t="s">
        <v>4299</v>
      </c>
      <c r="Y419" t="s">
        <v>11</v>
      </c>
      <c r="Z419" t="s">
        <v>86</v>
      </c>
      <c r="AA419" t="s">
        <v>2941</v>
      </c>
      <c r="AB419" s="28">
        <v>1</v>
      </c>
      <c r="AC419" t="s">
        <v>88</v>
      </c>
      <c r="AD419" s="40">
        <v>144968</v>
      </c>
      <c r="AE419" s="40">
        <v>144968</v>
      </c>
    </row>
    <row r="420" spans="1:31">
      <c r="A420" t="s">
        <v>191</v>
      </c>
      <c r="B420" t="s">
        <v>192</v>
      </c>
      <c r="C420" t="s">
        <v>193</v>
      </c>
      <c r="D420" t="s">
        <v>208</v>
      </c>
      <c r="E420" t="s">
        <v>4300</v>
      </c>
      <c r="F420" t="s">
        <v>4301</v>
      </c>
      <c r="G420" t="s">
        <v>1464</v>
      </c>
      <c r="H420" t="s">
        <v>197</v>
      </c>
      <c r="I420" t="s">
        <v>211</v>
      </c>
      <c r="J420" t="s">
        <v>4302</v>
      </c>
      <c r="K420" t="s">
        <v>78</v>
      </c>
      <c r="L420" t="s">
        <v>4303</v>
      </c>
      <c r="M420" s="27">
        <v>45942.576574074083</v>
      </c>
      <c r="N420" s="27">
        <v>45944.539583333331</v>
      </c>
      <c r="O420" t="s">
        <v>1466</v>
      </c>
      <c r="P420" t="s">
        <v>1467</v>
      </c>
      <c r="Q420" t="s">
        <v>1496</v>
      </c>
      <c r="R420" t="s">
        <v>2037</v>
      </c>
      <c r="S420" t="s">
        <v>80</v>
      </c>
      <c r="T420" t="s">
        <v>81</v>
      </c>
      <c r="U420" t="s">
        <v>82</v>
      </c>
      <c r="V420" t="s">
        <v>4304</v>
      </c>
      <c r="W420" t="s">
        <v>84</v>
      </c>
      <c r="X420" t="s">
        <v>4305</v>
      </c>
      <c r="Y420" t="s">
        <v>8</v>
      </c>
      <c r="Z420" t="s">
        <v>86</v>
      </c>
      <c r="AA420" t="s">
        <v>1981</v>
      </c>
      <c r="AB420" s="28">
        <v>1</v>
      </c>
      <c r="AC420" t="s">
        <v>88</v>
      </c>
      <c r="AD420" s="40">
        <v>65960</v>
      </c>
      <c r="AE420" s="40">
        <v>65960</v>
      </c>
    </row>
    <row r="421" spans="1:31">
      <c r="A421" t="s">
        <v>150</v>
      </c>
      <c r="B421" t="s">
        <v>151</v>
      </c>
      <c r="C421" t="s">
        <v>152</v>
      </c>
      <c r="D421" t="s">
        <v>2339</v>
      </c>
      <c r="E421" t="s">
        <v>4306</v>
      </c>
      <c r="F421" t="s">
        <v>4307</v>
      </c>
      <c r="G421" t="s">
        <v>1464</v>
      </c>
      <c r="H421" t="s">
        <v>156</v>
      </c>
      <c r="I421" t="s">
        <v>150</v>
      </c>
      <c r="J421" t="s">
        <v>4308</v>
      </c>
      <c r="K421" t="s">
        <v>78</v>
      </c>
      <c r="L421" t="s">
        <v>4309</v>
      </c>
      <c r="M421" s="27">
        <v>45943.472048611111</v>
      </c>
      <c r="N421" s="27">
        <v>45945.460416666669</v>
      </c>
      <c r="O421" t="s">
        <v>1466</v>
      </c>
      <c r="P421" t="s">
        <v>1467</v>
      </c>
      <c r="Q421" t="s">
        <v>1749</v>
      </c>
      <c r="R421" t="s">
        <v>1971</v>
      </c>
      <c r="S421" t="s">
        <v>80</v>
      </c>
      <c r="T421" t="s">
        <v>81</v>
      </c>
      <c r="U421" t="s">
        <v>82</v>
      </c>
      <c r="V421" t="s">
        <v>4310</v>
      </c>
      <c r="W421" t="s">
        <v>84</v>
      </c>
      <c r="X421" t="s">
        <v>4311</v>
      </c>
      <c r="Y421" t="s">
        <v>8</v>
      </c>
      <c r="Z421" t="s">
        <v>86</v>
      </c>
      <c r="AA421" t="s">
        <v>2078</v>
      </c>
      <c r="AB421" s="28">
        <v>1</v>
      </c>
      <c r="AC421" t="s">
        <v>88</v>
      </c>
      <c r="AD421" s="40">
        <v>65960</v>
      </c>
      <c r="AE421" s="40">
        <v>65960</v>
      </c>
    </row>
    <row r="422" spans="1:31">
      <c r="A422" t="s">
        <v>191</v>
      </c>
      <c r="B422" t="s">
        <v>192</v>
      </c>
      <c r="C422" t="s">
        <v>193</v>
      </c>
      <c r="D422" t="s">
        <v>3796</v>
      </c>
      <c r="E422" t="s">
        <v>4312</v>
      </c>
      <c r="F422" t="s">
        <v>4313</v>
      </c>
      <c r="G422" t="s">
        <v>1464</v>
      </c>
      <c r="H422" t="s">
        <v>197</v>
      </c>
      <c r="I422" t="s">
        <v>3799</v>
      </c>
      <c r="J422" t="s">
        <v>4314</v>
      </c>
      <c r="K422" t="s">
        <v>78</v>
      </c>
      <c r="L422" t="s">
        <v>4315</v>
      </c>
      <c r="M422" s="27">
        <v>45943.492245370369</v>
      </c>
      <c r="N422" s="27">
        <v>45947.462500000001</v>
      </c>
      <c r="O422" t="s">
        <v>1466</v>
      </c>
      <c r="P422" t="s">
        <v>1467</v>
      </c>
      <c r="Q422" t="s">
        <v>1496</v>
      </c>
      <c r="R422" t="s">
        <v>1497</v>
      </c>
      <c r="S422" t="s">
        <v>1470</v>
      </c>
      <c r="T422" t="s">
        <v>1470</v>
      </c>
      <c r="U422" t="s">
        <v>82</v>
      </c>
      <c r="V422" t="s">
        <v>4316</v>
      </c>
      <c r="W422" t="s">
        <v>84</v>
      </c>
      <c r="X422" t="s">
        <v>4317</v>
      </c>
      <c r="Y422" t="s">
        <v>15</v>
      </c>
      <c r="Z422" t="s">
        <v>86</v>
      </c>
      <c r="AA422" t="s">
        <v>236</v>
      </c>
      <c r="AB422" s="28">
        <v>1</v>
      </c>
      <c r="AC422" t="s">
        <v>88</v>
      </c>
      <c r="AD422" s="40">
        <v>479589</v>
      </c>
      <c r="AE422" s="40">
        <v>479589</v>
      </c>
    </row>
    <row r="423" spans="1:31">
      <c r="A423" t="s">
        <v>459</v>
      </c>
      <c r="B423" t="s">
        <v>460</v>
      </c>
      <c r="C423" t="s">
        <v>461</v>
      </c>
      <c r="D423" t="s">
        <v>512</v>
      </c>
      <c r="E423" t="s">
        <v>4318</v>
      </c>
      <c r="F423" t="s">
        <v>4319</v>
      </c>
      <c r="G423" t="s">
        <v>1464</v>
      </c>
      <c r="H423" t="s">
        <v>460</v>
      </c>
      <c r="I423" t="s">
        <v>459</v>
      </c>
      <c r="J423" t="s">
        <v>4320</v>
      </c>
      <c r="K423" t="s">
        <v>78</v>
      </c>
      <c r="L423" t="s">
        <v>4321</v>
      </c>
      <c r="M423" s="27">
        <v>45943.479861111111</v>
      </c>
      <c r="N423" s="27">
        <v>45944.670138888891</v>
      </c>
      <c r="O423" t="s">
        <v>1466</v>
      </c>
      <c r="P423" t="s">
        <v>1467</v>
      </c>
      <c r="Q423" t="s">
        <v>2219</v>
      </c>
      <c r="R423" t="s">
        <v>1469</v>
      </c>
      <c r="S423" t="s">
        <v>1479</v>
      </c>
      <c r="T423" t="s">
        <v>1479</v>
      </c>
      <c r="U423" t="s">
        <v>82</v>
      </c>
      <c r="V423" t="s">
        <v>4322</v>
      </c>
      <c r="W423" t="s">
        <v>84</v>
      </c>
      <c r="X423" t="s">
        <v>4323</v>
      </c>
      <c r="Y423" t="s">
        <v>8</v>
      </c>
      <c r="Z423" t="s">
        <v>86</v>
      </c>
      <c r="AA423" t="s">
        <v>4324</v>
      </c>
      <c r="AB423" s="28">
        <v>1</v>
      </c>
      <c r="AC423" t="s">
        <v>88</v>
      </c>
      <c r="AD423" s="40">
        <v>65960</v>
      </c>
      <c r="AE423" s="40">
        <v>65960</v>
      </c>
    </row>
    <row r="424" spans="1:31">
      <c r="A424" t="s">
        <v>191</v>
      </c>
      <c r="B424" t="s">
        <v>192</v>
      </c>
      <c r="C424" t="s">
        <v>193</v>
      </c>
      <c r="D424" t="s">
        <v>194</v>
      </c>
      <c r="E424" t="s">
        <v>4325</v>
      </c>
      <c r="F424" t="s">
        <v>4326</v>
      </c>
      <c r="G424" t="s">
        <v>1464</v>
      </c>
      <c r="H424" t="s">
        <v>197</v>
      </c>
      <c r="I424" t="s">
        <v>191</v>
      </c>
      <c r="J424" t="s">
        <v>4327</v>
      </c>
      <c r="K424" t="s">
        <v>78</v>
      </c>
      <c r="L424" t="s">
        <v>4328</v>
      </c>
      <c r="M424" s="27">
        <v>45943.486331018517</v>
      </c>
      <c r="N424" s="27">
        <v>45944.454861111109</v>
      </c>
      <c r="O424" t="s">
        <v>1466</v>
      </c>
      <c r="P424" t="s">
        <v>1467</v>
      </c>
      <c r="Q424" t="s">
        <v>1478</v>
      </c>
      <c r="R424" t="s">
        <v>1469</v>
      </c>
      <c r="S424" t="s">
        <v>80</v>
      </c>
      <c r="T424" t="s">
        <v>81</v>
      </c>
      <c r="U424" t="s">
        <v>82</v>
      </c>
      <c r="V424" t="s">
        <v>4329</v>
      </c>
      <c r="W424" t="s">
        <v>84</v>
      </c>
      <c r="X424" t="s">
        <v>4330</v>
      </c>
      <c r="Y424" t="s">
        <v>8</v>
      </c>
      <c r="Z424" t="s">
        <v>86</v>
      </c>
      <c r="AA424" t="s">
        <v>1956</v>
      </c>
      <c r="AB424" s="28">
        <v>1</v>
      </c>
      <c r="AC424" t="s">
        <v>88</v>
      </c>
      <c r="AD424" s="40">
        <v>65960</v>
      </c>
      <c r="AE424" s="40">
        <v>65960</v>
      </c>
    </row>
    <row r="425" spans="1:31">
      <c r="A425" t="s">
        <v>1377</v>
      </c>
      <c r="B425" t="s">
        <v>68</v>
      </c>
      <c r="C425" t="s">
        <v>266</v>
      </c>
      <c r="D425" t="s">
        <v>4238</v>
      </c>
      <c r="E425" t="s">
        <v>4331</v>
      </c>
      <c r="F425" t="s">
        <v>4332</v>
      </c>
      <c r="G425" t="s">
        <v>1464</v>
      </c>
      <c r="H425" t="s">
        <v>2043</v>
      </c>
      <c r="I425" t="s">
        <v>4241</v>
      </c>
      <c r="J425" t="s">
        <v>4333</v>
      </c>
      <c r="K425" t="s">
        <v>78</v>
      </c>
      <c r="L425" t="s">
        <v>4334</v>
      </c>
      <c r="M425" s="27">
        <v>45944.333333333343</v>
      </c>
      <c r="N425" s="27">
        <v>45944.491666666669</v>
      </c>
      <c r="P425" t="s">
        <v>1467</v>
      </c>
      <c r="Q425" t="s">
        <v>1478</v>
      </c>
      <c r="R425" t="s">
        <v>1604</v>
      </c>
      <c r="S425" t="s">
        <v>1812</v>
      </c>
      <c r="T425" t="s">
        <v>1914</v>
      </c>
      <c r="V425" t="s">
        <v>4335</v>
      </c>
      <c r="W425" t="s">
        <v>1801</v>
      </c>
      <c r="Y425" t="s">
        <v>11</v>
      </c>
      <c r="Z425" t="s">
        <v>86</v>
      </c>
      <c r="AA425" t="s">
        <v>1916</v>
      </c>
      <c r="AB425" s="28">
        <v>0</v>
      </c>
      <c r="AC425" t="s">
        <v>88</v>
      </c>
      <c r="AD425" s="40">
        <v>41241</v>
      </c>
      <c r="AE425" s="40">
        <v>41241</v>
      </c>
    </row>
    <row r="426" spans="1:31">
      <c r="A426" t="s">
        <v>1377</v>
      </c>
      <c r="B426" t="s">
        <v>68</v>
      </c>
      <c r="C426" t="s">
        <v>266</v>
      </c>
      <c r="D426" t="s">
        <v>1378</v>
      </c>
      <c r="E426" t="s">
        <v>4336</v>
      </c>
      <c r="F426" t="s">
        <v>4010</v>
      </c>
      <c r="G426" t="s">
        <v>1464</v>
      </c>
      <c r="H426" t="s">
        <v>1381</v>
      </c>
      <c r="I426" t="s">
        <v>1377</v>
      </c>
      <c r="J426" t="s">
        <v>4011</v>
      </c>
      <c r="K426" t="s">
        <v>78</v>
      </c>
      <c r="L426" t="s">
        <v>4337</v>
      </c>
      <c r="M426" s="27">
        <v>45944.355555555558</v>
      </c>
      <c r="N426" s="27">
        <v>45944.508333333331</v>
      </c>
      <c r="O426" t="s">
        <v>1466</v>
      </c>
      <c r="P426" t="s">
        <v>1467</v>
      </c>
      <c r="Q426" t="s">
        <v>1790</v>
      </c>
      <c r="R426" t="s">
        <v>1621</v>
      </c>
      <c r="S426" t="s">
        <v>783</v>
      </c>
      <c r="T426" t="s">
        <v>2152</v>
      </c>
      <c r="U426" t="s">
        <v>82</v>
      </c>
      <c r="V426" t="s">
        <v>4338</v>
      </c>
      <c r="W426" t="s">
        <v>84</v>
      </c>
      <c r="X426" t="s">
        <v>4339</v>
      </c>
      <c r="Y426" t="s">
        <v>8</v>
      </c>
      <c r="Z426" t="s">
        <v>86</v>
      </c>
      <c r="AA426" t="s">
        <v>2735</v>
      </c>
      <c r="AB426" s="28">
        <v>1</v>
      </c>
      <c r="AC426" t="s">
        <v>88</v>
      </c>
      <c r="AD426" s="40">
        <v>65960</v>
      </c>
      <c r="AE426" s="40">
        <v>65960</v>
      </c>
    </row>
    <row r="427" spans="1:31">
      <c r="A427" t="s">
        <v>112</v>
      </c>
      <c r="B427" t="s">
        <v>113</v>
      </c>
      <c r="C427" t="s">
        <v>114</v>
      </c>
      <c r="D427" t="s">
        <v>115</v>
      </c>
      <c r="E427" t="s">
        <v>4340</v>
      </c>
      <c r="F427" t="s">
        <v>4341</v>
      </c>
      <c r="G427" t="s">
        <v>1464</v>
      </c>
      <c r="H427" t="s">
        <v>116</v>
      </c>
      <c r="I427" t="s">
        <v>112</v>
      </c>
      <c r="J427" t="s">
        <v>4342</v>
      </c>
      <c r="K427" t="s">
        <v>78</v>
      </c>
      <c r="L427" t="s">
        <v>4343</v>
      </c>
      <c r="M427" s="27">
        <v>45944.366041666668</v>
      </c>
      <c r="N427" s="27">
        <v>45944.663888888892</v>
      </c>
      <c r="O427" t="s">
        <v>1466</v>
      </c>
      <c r="P427" t="s">
        <v>1467</v>
      </c>
      <c r="Q427" t="s">
        <v>2403</v>
      </c>
      <c r="R427" t="s">
        <v>1469</v>
      </c>
      <c r="S427" t="s">
        <v>80</v>
      </c>
      <c r="T427" t="s">
        <v>187</v>
      </c>
      <c r="U427" t="s">
        <v>82</v>
      </c>
      <c r="V427" t="s">
        <v>4344</v>
      </c>
      <c r="W427" t="s">
        <v>84</v>
      </c>
      <c r="X427" t="s">
        <v>4345</v>
      </c>
      <c r="Y427" t="s">
        <v>8</v>
      </c>
      <c r="Z427" t="s">
        <v>86</v>
      </c>
      <c r="AA427" t="s">
        <v>117</v>
      </c>
      <c r="AB427" s="28">
        <v>1</v>
      </c>
      <c r="AC427" t="s">
        <v>88</v>
      </c>
      <c r="AD427" s="40">
        <v>65960</v>
      </c>
      <c r="AE427" s="40">
        <v>65960</v>
      </c>
    </row>
    <row r="428" spans="1:31">
      <c r="A428" t="s">
        <v>343</v>
      </c>
      <c r="B428" t="s">
        <v>68</v>
      </c>
      <c r="C428" t="s">
        <v>69</v>
      </c>
      <c r="D428" t="s">
        <v>4346</v>
      </c>
      <c r="E428" t="s">
        <v>4347</v>
      </c>
      <c r="F428" t="s">
        <v>4348</v>
      </c>
      <c r="G428" t="s">
        <v>1464</v>
      </c>
      <c r="H428" t="s">
        <v>347</v>
      </c>
      <c r="I428" t="s">
        <v>4349</v>
      </c>
      <c r="J428" t="s">
        <v>4350</v>
      </c>
      <c r="K428" t="s">
        <v>78</v>
      </c>
      <c r="L428" t="s">
        <v>4351</v>
      </c>
      <c r="M428" s="27">
        <v>45944.374641203707</v>
      </c>
      <c r="N428" s="27">
        <v>45944.743055555547</v>
      </c>
      <c r="O428" t="s">
        <v>1466</v>
      </c>
      <c r="P428" t="s">
        <v>1514</v>
      </c>
      <c r="Q428" t="s">
        <v>1552</v>
      </c>
      <c r="R428" t="s">
        <v>1553</v>
      </c>
      <c r="S428" t="s">
        <v>1470</v>
      </c>
      <c r="T428" t="s">
        <v>1470</v>
      </c>
      <c r="U428" t="s">
        <v>82</v>
      </c>
      <c r="V428" t="s">
        <v>4352</v>
      </c>
      <c r="W428" t="s">
        <v>84</v>
      </c>
      <c r="X428" t="s">
        <v>4353</v>
      </c>
      <c r="Y428" t="s">
        <v>8</v>
      </c>
      <c r="Z428" t="s">
        <v>86</v>
      </c>
      <c r="AA428" t="s">
        <v>804</v>
      </c>
      <c r="AB428" s="28">
        <v>1</v>
      </c>
      <c r="AC428" t="s">
        <v>88</v>
      </c>
      <c r="AD428" s="40">
        <v>65960</v>
      </c>
      <c r="AE428" s="40">
        <v>65960</v>
      </c>
    </row>
    <row r="429" spans="1:31">
      <c r="A429" t="s">
        <v>217</v>
      </c>
      <c r="B429" t="s">
        <v>192</v>
      </c>
      <c r="C429" t="s">
        <v>193</v>
      </c>
      <c r="D429" t="s">
        <v>396</v>
      </c>
      <c r="E429" t="s">
        <v>4354</v>
      </c>
      <c r="F429" t="s">
        <v>3552</v>
      </c>
      <c r="G429" t="s">
        <v>1464</v>
      </c>
      <c r="H429" t="s">
        <v>197</v>
      </c>
      <c r="I429" t="s">
        <v>217</v>
      </c>
      <c r="J429" t="s">
        <v>3553</v>
      </c>
      <c r="K429" t="s">
        <v>78</v>
      </c>
      <c r="L429" t="s">
        <v>4355</v>
      </c>
      <c r="M429" s="27">
        <v>45944.401122685187</v>
      </c>
      <c r="N429" s="27">
        <v>45944.668055555558</v>
      </c>
      <c r="O429" t="s">
        <v>1466</v>
      </c>
      <c r="P429" t="s">
        <v>1467</v>
      </c>
      <c r="Q429" t="s">
        <v>1496</v>
      </c>
      <c r="R429" t="s">
        <v>1497</v>
      </c>
      <c r="S429" t="s">
        <v>80</v>
      </c>
      <c r="T429" t="s">
        <v>81</v>
      </c>
      <c r="U429" t="s">
        <v>82</v>
      </c>
      <c r="V429" t="s">
        <v>4356</v>
      </c>
      <c r="W429" t="s">
        <v>84</v>
      </c>
      <c r="X429" t="s">
        <v>3556</v>
      </c>
      <c r="Y429" t="s">
        <v>8</v>
      </c>
      <c r="Z429" t="s">
        <v>86</v>
      </c>
      <c r="AA429" t="s">
        <v>403</v>
      </c>
      <c r="AB429" s="28">
        <v>1</v>
      </c>
      <c r="AC429" t="s">
        <v>88</v>
      </c>
      <c r="AD429" s="40">
        <v>65960</v>
      </c>
      <c r="AE429" s="40">
        <v>65960</v>
      </c>
    </row>
    <row r="430" spans="1:31">
      <c r="A430" t="s">
        <v>965</v>
      </c>
      <c r="B430" t="s">
        <v>119</v>
      </c>
      <c r="C430" t="s">
        <v>120</v>
      </c>
      <c r="D430" t="s">
        <v>4357</v>
      </c>
      <c r="E430" t="s">
        <v>4358</v>
      </c>
      <c r="F430" t="s">
        <v>4359</v>
      </c>
      <c r="G430" t="s">
        <v>1464</v>
      </c>
      <c r="H430" t="s">
        <v>969</v>
      </c>
      <c r="I430" t="s">
        <v>4360</v>
      </c>
      <c r="J430" t="s">
        <v>4361</v>
      </c>
      <c r="K430" t="s">
        <v>78</v>
      </c>
      <c r="L430" t="s">
        <v>4362</v>
      </c>
      <c r="M430" s="27">
        <v>45944.405335648153</v>
      </c>
      <c r="N430" s="27">
        <v>45947.400694444441</v>
      </c>
      <c r="O430" t="s">
        <v>1466</v>
      </c>
      <c r="P430" t="s">
        <v>1467</v>
      </c>
      <c r="Q430" t="s">
        <v>1562</v>
      </c>
      <c r="R430" t="s">
        <v>1562</v>
      </c>
      <c r="S430" t="s">
        <v>1470</v>
      </c>
      <c r="T430" t="s">
        <v>1470</v>
      </c>
      <c r="U430" t="s">
        <v>82</v>
      </c>
      <c r="V430" t="s">
        <v>4363</v>
      </c>
      <c r="W430" t="s">
        <v>84</v>
      </c>
      <c r="X430" t="s">
        <v>4364</v>
      </c>
      <c r="Y430" t="s">
        <v>13</v>
      </c>
      <c r="Z430" t="s">
        <v>86</v>
      </c>
      <c r="AA430" t="s">
        <v>1693</v>
      </c>
      <c r="AB430" s="28">
        <v>1</v>
      </c>
      <c r="AC430" t="s">
        <v>88</v>
      </c>
      <c r="AD430" s="40">
        <v>275729</v>
      </c>
      <c r="AE430" s="40">
        <v>275729</v>
      </c>
    </row>
    <row r="431" spans="1:31">
      <c r="A431" t="s">
        <v>343</v>
      </c>
      <c r="B431" t="s">
        <v>68</v>
      </c>
      <c r="C431" t="s">
        <v>69</v>
      </c>
      <c r="D431" t="s">
        <v>1291</v>
      </c>
      <c r="E431" t="s">
        <v>4365</v>
      </c>
      <c r="F431" t="s">
        <v>4366</v>
      </c>
      <c r="G431" t="s">
        <v>1464</v>
      </c>
      <c r="H431" t="s">
        <v>798</v>
      </c>
      <c r="I431" t="s">
        <v>1294</v>
      </c>
      <c r="J431" t="s">
        <v>4367</v>
      </c>
      <c r="K431" t="s">
        <v>78</v>
      </c>
      <c r="L431" t="s">
        <v>4368</v>
      </c>
      <c r="M431" s="27">
        <v>45944.404629629629</v>
      </c>
      <c r="N431" s="27">
        <v>45945.675000000003</v>
      </c>
      <c r="O431" t="s">
        <v>1466</v>
      </c>
      <c r="P431" t="s">
        <v>1467</v>
      </c>
      <c r="Q431" t="s">
        <v>1562</v>
      </c>
      <c r="R431" t="s">
        <v>1562</v>
      </c>
      <c r="S431" t="s">
        <v>1479</v>
      </c>
      <c r="T431" t="s">
        <v>1479</v>
      </c>
      <c r="U431" t="s">
        <v>82</v>
      </c>
      <c r="V431" t="s">
        <v>4369</v>
      </c>
      <c r="W431" t="s">
        <v>84</v>
      </c>
      <c r="X431" t="s">
        <v>4370</v>
      </c>
      <c r="Y431" t="s">
        <v>13</v>
      </c>
      <c r="Z431" t="s">
        <v>86</v>
      </c>
      <c r="AA431" t="s">
        <v>1299</v>
      </c>
      <c r="AB431" s="28">
        <v>1</v>
      </c>
      <c r="AC431" t="s">
        <v>88</v>
      </c>
      <c r="AD431" s="40">
        <v>275729</v>
      </c>
      <c r="AE431" s="40">
        <v>275729</v>
      </c>
    </row>
    <row r="432" spans="1:31">
      <c r="A432" t="s">
        <v>343</v>
      </c>
      <c r="B432" t="s">
        <v>68</v>
      </c>
      <c r="C432" t="s">
        <v>69</v>
      </c>
      <c r="D432" t="s">
        <v>344</v>
      </c>
      <c r="E432" t="s">
        <v>4371</v>
      </c>
      <c r="F432" t="s">
        <v>4372</v>
      </c>
      <c r="G432" t="s">
        <v>1464</v>
      </c>
      <c r="H432" t="s">
        <v>347</v>
      </c>
      <c r="I432" t="s">
        <v>343</v>
      </c>
      <c r="J432" t="s">
        <v>4373</v>
      </c>
      <c r="K432" t="s">
        <v>78</v>
      </c>
      <c r="L432" t="s">
        <v>4374</v>
      </c>
      <c r="M432" s="27">
        <v>45944.408263888887</v>
      </c>
      <c r="N432" s="27">
        <v>45944.50277777778</v>
      </c>
      <c r="O432" t="s">
        <v>1466</v>
      </c>
      <c r="P432" t="s">
        <v>1467</v>
      </c>
      <c r="Q432" t="s">
        <v>1552</v>
      </c>
      <c r="R432" t="s">
        <v>1469</v>
      </c>
      <c r="S432" t="s">
        <v>80</v>
      </c>
      <c r="T432" t="s">
        <v>187</v>
      </c>
      <c r="U432" t="s">
        <v>82</v>
      </c>
      <c r="V432" t="s">
        <v>4375</v>
      </c>
      <c r="W432" t="s">
        <v>84</v>
      </c>
      <c r="X432" t="s">
        <v>4376</v>
      </c>
      <c r="Y432" t="s">
        <v>8</v>
      </c>
      <c r="Z432" t="s">
        <v>86</v>
      </c>
      <c r="AA432" t="s">
        <v>761</v>
      </c>
      <c r="AB432" s="28">
        <v>1</v>
      </c>
      <c r="AC432" t="s">
        <v>88</v>
      </c>
      <c r="AD432" s="40">
        <v>65960</v>
      </c>
      <c r="AE432" s="40">
        <v>65960</v>
      </c>
    </row>
    <row r="433" spans="1:31">
      <c r="A433" t="s">
        <v>442</v>
      </c>
      <c r="B433" t="s">
        <v>113</v>
      </c>
      <c r="C433" t="s">
        <v>114</v>
      </c>
      <c r="D433" t="s">
        <v>443</v>
      </c>
      <c r="E433" t="s">
        <v>4377</v>
      </c>
      <c r="F433" t="s">
        <v>4378</v>
      </c>
      <c r="G433" t="s">
        <v>1464</v>
      </c>
      <c r="H433" t="s">
        <v>446</v>
      </c>
      <c r="I433" t="s">
        <v>442</v>
      </c>
      <c r="J433" t="s">
        <v>4379</v>
      </c>
      <c r="K433" t="s">
        <v>78</v>
      </c>
      <c r="L433" t="s">
        <v>4380</v>
      </c>
      <c r="M433" s="27">
        <v>45944.408368055563</v>
      </c>
      <c r="N433" s="27">
        <v>45944.491666666669</v>
      </c>
      <c r="O433" t="s">
        <v>1466</v>
      </c>
      <c r="P433" t="s">
        <v>1467</v>
      </c>
      <c r="Q433" t="s">
        <v>1496</v>
      </c>
      <c r="R433" t="s">
        <v>2037</v>
      </c>
      <c r="S433" t="s">
        <v>1470</v>
      </c>
      <c r="T433" t="s">
        <v>1470</v>
      </c>
      <c r="U433" t="s">
        <v>82</v>
      </c>
      <c r="V433" t="s">
        <v>4381</v>
      </c>
      <c r="W433" t="s">
        <v>84</v>
      </c>
      <c r="X433" t="s">
        <v>4382</v>
      </c>
      <c r="Y433" t="s">
        <v>8</v>
      </c>
      <c r="Z433" t="s">
        <v>86</v>
      </c>
      <c r="AA433" t="s">
        <v>451</v>
      </c>
      <c r="AB433" s="28">
        <v>1</v>
      </c>
      <c r="AC433" t="s">
        <v>88</v>
      </c>
      <c r="AD433" s="40">
        <v>65960</v>
      </c>
      <c r="AE433" s="40">
        <v>65960</v>
      </c>
    </row>
    <row r="434" spans="1:31">
      <c r="A434" t="s">
        <v>343</v>
      </c>
      <c r="B434" t="s">
        <v>68</v>
      </c>
      <c r="C434" t="s">
        <v>69</v>
      </c>
      <c r="D434" t="s">
        <v>1291</v>
      </c>
      <c r="E434" t="s">
        <v>4383</v>
      </c>
      <c r="F434" t="s">
        <v>3547</v>
      </c>
      <c r="G434" t="s">
        <v>1464</v>
      </c>
      <c r="H434" t="s">
        <v>798</v>
      </c>
      <c r="I434" t="s">
        <v>1294</v>
      </c>
      <c r="J434" t="s">
        <v>3548</v>
      </c>
      <c r="K434" t="s">
        <v>78</v>
      </c>
      <c r="L434" t="s">
        <v>4384</v>
      </c>
      <c r="M434" s="27">
        <v>45944.415937500002</v>
      </c>
      <c r="N434" s="27">
        <v>45945.59375</v>
      </c>
      <c r="O434" t="s">
        <v>1466</v>
      </c>
      <c r="P434" t="s">
        <v>1467</v>
      </c>
      <c r="Q434" t="s">
        <v>1496</v>
      </c>
      <c r="R434" t="s">
        <v>1507</v>
      </c>
      <c r="S434" t="s">
        <v>783</v>
      </c>
      <c r="T434" t="s">
        <v>784</v>
      </c>
      <c r="U434" t="s">
        <v>82</v>
      </c>
      <c r="V434" t="s">
        <v>4385</v>
      </c>
      <c r="W434" t="s">
        <v>84</v>
      </c>
      <c r="X434" t="s">
        <v>4386</v>
      </c>
      <c r="Y434" t="s">
        <v>13</v>
      </c>
      <c r="Z434" t="s">
        <v>86</v>
      </c>
      <c r="AA434" t="s">
        <v>1299</v>
      </c>
      <c r="AB434" s="28">
        <v>1</v>
      </c>
      <c r="AC434" t="s">
        <v>88</v>
      </c>
      <c r="AD434" s="40">
        <v>275729</v>
      </c>
      <c r="AE434" s="40">
        <v>275729</v>
      </c>
    </row>
    <row r="435" spans="1:31">
      <c r="A435" t="s">
        <v>459</v>
      </c>
      <c r="B435" t="s">
        <v>460</v>
      </c>
      <c r="C435" t="s">
        <v>461</v>
      </c>
      <c r="D435" t="s">
        <v>512</v>
      </c>
      <c r="E435" t="s">
        <v>4387</v>
      </c>
      <c r="F435" t="s">
        <v>4388</v>
      </c>
      <c r="G435" t="s">
        <v>1464</v>
      </c>
      <c r="H435" t="s">
        <v>460</v>
      </c>
      <c r="I435" t="s">
        <v>459</v>
      </c>
      <c r="J435" t="s">
        <v>4389</v>
      </c>
      <c r="K435" t="s">
        <v>78</v>
      </c>
      <c r="L435" t="s">
        <v>4390</v>
      </c>
      <c r="M435" s="27">
        <v>45944.435011574067</v>
      </c>
      <c r="N435" s="27">
        <v>45945.501388888893</v>
      </c>
      <c r="O435" t="s">
        <v>1466</v>
      </c>
      <c r="P435" t="s">
        <v>1467</v>
      </c>
      <c r="Q435" t="s">
        <v>1552</v>
      </c>
      <c r="R435" t="s">
        <v>2000</v>
      </c>
      <c r="S435" t="s">
        <v>1470</v>
      </c>
      <c r="T435" t="s">
        <v>1470</v>
      </c>
      <c r="U435" t="s">
        <v>82</v>
      </c>
      <c r="V435" t="s">
        <v>4391</v>
      </c>
      <c r="W435" t="s">
        <v>84</v>
      </c>
      <c r="X435" t="s">
        <v>4392</v>
      </c>
      <c r="Y435" t="s">
        <v>8</v>
      </c>
      <c r="Z435" t="s">
        <v>86</v>
      </c>
      <c r="AA435" t="s">
        <v>787</v>
      </c>
      <c r="AB435" s="28">
        <v>1</v>
      </c>
      <c r="AC435" t="s">
        <v>88</v>
      </c>
      <c r="AD435" s="40">
        <v>65960</v>
      </c>
      <c r="AE435" s="40">
        <v>65960</v>
      </c>
    </row>
    <row r="436" spans="1:31">
      <c r="A436" t="s">
        <v>265</v>
      </c>
      <c r="B436" t="s">
        <v>68</v>
      </c>
      <c r="C436" t="s">
        <v>266</v>
      </c>
      <c r="D436" t="s">
        <v>4393</v>
      </c>
      <c r="E436" t="s">
        <v>4394</v>
      </c>
      <c r="F436" t="s">
        <v>4395</v>
      </c>
      <c r="G436" t="s">
        <v>1464</v>
      </c>
      <c r="H436" t="s">
        <v>270</v>
      </c>
      <c r="I436" t="s">
        <v>4396</v>
      </c>
      <c r="J436" t="s">
        <v>4397</v>
      </c>
      <c r="K436" t="s">
        <v>78</v>
      </c>
      <c r="L436" t="s">
        <v>4398</v>
      </c>
      <c r="M436" s="27">
        <v>45944.454004629632</v>
      </c>
      <c r="N436" s="27">
        <v>45946.765972222223</v>
      </c>
      <c r="O436" t="s">
        <v>1466</v>
      </c>
      <c r="P436" t="s">
        <v>1467</v>
      </c>
      <c r="Q436" t="s">
        <v>1621</v>
      </c>
      <c r="R436" t="s">
        <v>1469</v>
      </c>
      <c r="S436" t="s">
        <v>80</v>
      </c>
      <c r="T436" t="s">
        <v>81</v>
      </c>
      <c r="U436" t="s">
        <v>82</v>
      </c>
      <c r="V436" t="s">
        <v>4399</v>
      </c>
      <c r="W436" t="s">
        <v>84</v>
      </c>
      <c r="X436" t="s">
        <v>4400</v>
      </c>
      <c r="Y436" t="s">
        <v>13</v>
      </c>
      <c r="Z436" t="s">
        <v>86</v>
      </c>
      <c r="AA436" t="s">
        <v>1394</v>
      </c>
      <c r="AB436" s="28">
        <v>1</v>
      </c>
      <c r="AC436" t="s">
        <v>88</v>
      </c>
      <c r="AD436" s="40">
        <v>275729</v>
      </c>
      <c r="AE436" s="40">
        <v>275729</v>
      </c>
    </row>
    <row r="437" spans="1:31">
      <c r="A437" t="s">
        <v>343</v>
      </c>
      <c r="B437" t="s">
        <v>68</v>
      </c>
      <c r="C437" t="s">
        <v>69</v>
      </c>
      <c r="D437" t="s">
        <v>344</v>
      </c>
      <c r="E437" t="s">
        <v>4401</v>
      </c>
      <c r="F437" t="s">
        <v>4402</v>
      </c>
      <c r="G437" t="s">
        <v>1464</v>
      </c>
      <c r="H437" t="s">
        <v>347</v>
      </c>
      <c r="I437" t="s">
        <v>343</v>
      </c>
      <c r="J437" t="s">
        <v>4403</v>
      </c>
      <c r="K437" t="s">
        <v>78</v>
      </c>
      <c r="L437" t="s">
        <v>4404</v>
      </c>
      <c r="M437" s="27">
        <v>45944.461469907408</v>
      </c>
      <c r="N437" s="27">
        <v>45944.67291666667</v>
      </c>
      <c r="O437" t="s">
        <v>1466</v>
      </c>
      <c r="P437" t="s">
        <v>1467</v>
      </c>
      <c r="Q437" t="s">
        <v>1580</v>
      </c>
      <c r="R437" t="s">
        <v>1581</v>
      </c>
      <c r="S437" t="s">
        <v>783</v>
      </c>
      <c r="T437" t="s">
        <v>1750</v>
      </c>
      <c r="U437" t="s">
        <v>82</v>
      </c>
      <c r="V437" t="s">
        <v>4405</v>
      </c>
      <c r="W437" t="s">
        <v>84</v>
      </c>
      <c r="X437" t="s">
        <v>4406</v>
      </c>
      <c r="Y437" t="s">
        <v>8</v>
      </c>
      <c r="Z437" t="s">
        <v>86</v>
      </c>
      <c r="AA437" t="s">
        <v>761</v>
      </c>
      <c r="AB437" s="28">
        <v>1</v>
      </c>
      <c r="AC437" t="s">
        <v>88</v>
      </c>
      <c r="AD437" s="40">
        <v>65960</v>
      </c>
      <c r="AE437" s="40">
        <v>65960</v>
      </c>
    </row>
    <row r="438" spans="1:31">
      <c r="A438" t="s">
        <v>191</v>
      </c>
      <c r="B438" t="s">
        <v>192</v>
      </c>
      <c r="C438" t="s">
        <v>193</v>
      </c>
      <c r="D438" t="s">
        <v>4407</v>
      </c>
      <c r="E438" t="s">
        <v>4408</v>
      </c>
      <c r="F438" t="s">
        <v>4409</v>
      </c>
      <c r="G438" t="s">
        <v>1464</v>
      </c>
      <c r="H438" t="s">
        <v>197</v>
      </c>
      <c r="I438" t="s">
        <v>4410</v>
      </c>
      <c r="J438" t="s">
        <v>4411</v>
      </c>
      <c r="K438" t="s">
        <v>78</v>
      </c>
      <c r="L438" t="s">
        <v>4412</v>
      </c>
      <c r="M438" s="27">
        <v>45944.450937499998</v>
      </c>
      <c r="N438" s="27">
        <v>45945.429861111108</v>
      </c>
      <c r="O438" t="s">
        <v>1466</v>
      </c>
      <c r="P438" t="s">
        <v>1467</v>
      </c>
      <c r="Q438" t="s">
        <v>1749</v>
      </c>
      <c r="R438" t="s">
        <v>1469</v>
      </c>
      <c r="S438" t="s">
        <v>80</v>
      </c>
      <c r="T438" t="s">
        <v>187</v>
      </c>
      <c r="U438" t="s">
        <v>82</v>
      </c>
      <c r="V438" t="s">
        <v>4413</v>
      </c>
      <c r="W438" t="s">
        <v>84</v>
      </c>
      <c r="X438" t="s">
        <v>4414</v>
      </c>
      <c r="Y438" t="s">
        <v>11</v>
      </c>
      <c r="Z438" t="s">
        <v>86</v>
      </c>
      <c r="AA438" t="s">
        <v>1640</v>
      </c>
      <c r="AB438" s="28">
        <v>1</v>
      </c>
      <c r="AC438" t="s">
        <v>88</v>
      </c>
      <c r="AD438" s="40">
        <v>144968</v>
      </c>
      <c r="AE438" s="40">
        <v>144968</v>
      </c>
    </row>
    <row r="439" spans="1:31">
      <c r="A439" t="s">
        <v>150</v>
      </c>
      <c r="B439" t="s">
        <v>151</v>
      </c>
      <c r="C439" t="s">
        <v>152</v>
      </c>
      <c r="D439" t="s">
        <v>2339</v>
      </c>
      <c r="E439" t="s">
        <v>4415</v>
      </c>
      <c r="F439" t="s">
        <v>4416</v>
      </c>
      <c r="G439" t="s">
        <v>1464</v>
      </c>
      <c r="H439" t="s">
        <v>156</v>
      </c>
      <c r="I439" t="s">
        <v>150</v>
      </c>
      <c r="J439" t="s">
        <v>4417</v>
      </c>
      <c r="K439" t="s">
        <v>78</v>
      </c>
      <c r="L439" t="s">
        <v>4418</v>
      </c>
      <c r="M439" s="27">
        <v>45944.454930555563</v>
      </c>
      <c r="N439" s="27">
        <v>45945.679166666669</v>
      </c>
      <c r="O439" t="s">
        <v>1466</v>
      </c>
      <c r="P439" t="s">
        <v>1467</v>
      </c>
      <c r="Q439" t="s">
        <v>1552</v>
      </c>
      <c r="R439" t="s">
        <v>1469</v>
      </c>
      <c r="S439" t="s">
        <v>80</v>
      </c>
      <c r="T439" t="s">
        <v>81</v>
      </c>
      <c r="U439" t="s">
        <v>82</v>
      </c>
      <c r="V439" t="s">
        <v>4419</v>
      </c>
      <c r="W439" t="s">
        <v>84</v>
      </c>
      <c r="X439" t="s">
        <v>4420</v>
      </c>
      <c r="Y439" t="s">
        <v>8</v>
      </c>
      <c r="Z439" t="s">
        <v>86</v>
      </c>
      <c r="AA439" t="s">
        <v>2078</v>
      </c>
      <c r="AB439" s="28">
        <v>1</v>
      </c>
      <c r="AC439" t="s">
        <v>88</v>
      </c>
      <c r="AD439" s="40">
        <v>65960</v>
      </c>
      <c r="AE439" s="40">
        <v>65960</v>
      </c>
    </row>
    <row r="440" spans="1:31">
      <c r="A440" t="s">
        <v>191</v>
      </c>
      <c r="B440" t="s">
        <v>192</v>
      </c>
      <c r="C440" t="s">
        <v>193</v>
      </c>
      <c r="D440" t="s">
        <v>194</v>
      </c>
      <c r="E440" t="s">
        <v>4421</v>
      </c>
      <c r="F440" t="s">
        <v>4422</v>
      </c>
      <c r="G440" t="s">
        <v>1464</v>
      </c>
      <c r="H440" t="s">
        <v>197</v>
      </c>
      <c r="I440" t="s">
        <v>191</v>
      </c>
      <c r="J440" t="s">
        <v>4423</v>
      </c>
      <c r="K440" t="s">
        <v>78</v>
      </c>
      <c r="L440" t="s">
        <v>4424</v>
      </c>
      <c r="M440" s="27">
        <v>45944.460532407407</v>
      </c>
      <c r="N440" s="27">
        <v>45944.623611111107</v>
      </c>
      <c r="O440" t="s">
        <v>1466</v>
      </c>
      <c r="P440" t="s">
        <v>1467</v>
      </c>
      <c r="Q440" t="s">
        <v>1522</v>
      </c>
      <c r="R440" t="s">
        <v>1469</v>
      </c>
      <c r="S440" t="s">
        <v>1470</v>
      </c>
      <c r="T440" t="s">
        <v>1470</v>
      </c>
      <c r="U440" t="s">
        <v>82</v>
      </c>
      <c r="V440" t="s">
        <v>4425</v>
      </c>
      <c r="W440" t="s">
        <v>84</v>
      </c>
      <c r="X440" t="s">
        <v>4426</v>
      </c>
      <c r="Y440" t="s">
        <v>8</v>
      </c>
      <c r="Z440" t="s">
        <v>86</v>
      </c>
      <c r="AA440" t="s">
        <v>2093</v>
      </c>
      <c r="AB440" s="28">
        <v>1</v>
      </c>
      <c r="AC440" t="s">
        <v>88</v>
      </c>
      <c r="AD440" s="40">
        <v>65960</v>
      </c>
      <c r="AE440" s="40">
        <v>65960</v>
      </c>
    </row>
    <row r="441" spans="1:31">
      <c r="A441" t="s">
        <v>191</v>
      </c>
      <c r="B441" t="s">
        <v>192</v>
      </c>
      <c r="C441" t="s">
        <v>193</v>
      </c>
      <c r="D441" t="s">
        <v>194</v>
      </c>
      <c r="E441" t="s">
        <v>4427</v>
      </c>
      <c r="F441" t="s">
        <v>4428</v>
      </c>
      <c r="G441" t="s">
        <v>1464</v>
      </c>
      <c r="H441" t="s">
        <v>197</v>
      </c>
      <c r="I441" t="s">
        <v>191</v>
      </c>
      <c r="J441" t="s">
        <v>4429</v>
      </c>
      <c r="K441" t="s">
        <v>78</v>
      </c>
      <c r="L441" t="s">
        <v>4430</v>
      </c>
      <c r="M441" s="27">
        <v>45944.540185185193</v>
      </c>
      <c r="N441" s="27">
        <v>45945.466666666667</v>
      </c>
      <c r="O441" t="s">
        <v>1466</v>
      </c>
      <c r="P441" t="s">
        <v>1467</v>
      </c>
      <c r="Q441" t="s">
        <v>1562</v>
      </c>
      <c r="R441" t="s">
        <v>1562</v>
      </c>
      <c r="S441" t="s">
        <v>80</v>
      </c>
      <c r="T441" t="s">
        <v>81</v>
      </c>
      <c r="U441" t="s">
        <v>82</v>
      </c>
      <c r="V441" t="s">
        <v>4431</v>
      </c>
      <c r="W441" t="s">
        <v>84</v>
      </c>
      <c r="X441" t="s">
        <v>4432</v>
      </c>
      <c r="Y441" t="s">
        <v>8</v>
      </c>
      <c r="Z441" t="s">
        <v>86</v>
      </c>
      <c r="AA441" t="s">
        <v>1956</v>
      </c>
      <c r="AB441" s="28">
        <v>1</v>
      </c>
      <c r="AC441" t="s">
        <v>88</v>
      </c>
      <c r="AD441" s="40">
        <v>65960</v>
      </c>
      <c r="AE441" s="40">
        <v>65960</v>
      </c>
    </row>
    <row r="442" spans="1:31">
      <c r="A442" t="s">
        <v>217</v>
      </c>
      <c r="B442" t="s">
        <v>192</v>
      </c>
      <c r="C442" t="s">
        <v>193</v>
      </c>
      <c r="D442" t="s">
        <v>1241</v>
      </c>
      <c r="E442" t="s">
        <v>4433</v>
      </c>
      <c r="F442" t="s">
        <v>4434</v>
      </c>
      <c r="G442" t="s">
        <v>1464</v>
      </c>
      <c r="H442" t="s">
        <v>197</v>
      </c>
      <c r="I442" t="s">
        <v>1244</v>
      </c>
      <c r="J442" t="s">
        <v>4435</v>
      </c>
      <c r="K442" t="s">
        <v>78</v>
      </c>
      <c r="L442" t="s">
        <v>4436</v>
      </c>
      <c r="M442" s="27">
        <v>45944.562488425923</v>
      </c>
      <c r="N442" s="27">
        <v>45946.532638888893</v>
      </c>
      <c r="O442" t="s">
        <v>1466</v>
      </c>
      <c r="P442" t="s">
        <v>1467</v>
      </c>
      <c r="Q442" t="s">
        <v>1496</v>
      </c>
      <c r="R442" t="s">
        <v>1497</v>
      </c>
      <c r="S442" t="s">
        <v>80</v>
      </c>
      <c r="T442" t="s">
        <v>81</v>
      </c>
      <c r="U442" t="s">
        <v>82</v>
      </c>
      <c r="V442" t="s">
        <v>4437</v>
      </c>
      <c r="W442" t="s">
        <v>84</v>
      </c>
      <c r="X442" t="s">
        <v>4438</v>
      </c>
      <c r="Y442" t="s">
        <v>11</v>
      </c>
      <c r="Z442" t="s">
        <v>86</v>
      </c>
      <c r="AA442" t="s">
        <v>403</v>
      </c>
      <c r="AB442" s="28">
        <v>1</v>
      </c>
      <c r="AC442" t="s">
        <v>88</v>
      </c>
      <c r="AD442" s="40">
        <v>144968</v>
      </c>
      <c r="AE442" s="40">
        <v>144968</v>
      </c>
    </row>
    <row r="443" spans="1:31">
      <c r="A443" t="s">
        <v>191</v>
      </c>
      <c r="B443" t="s">
        <v>192</v>
      </c>
      <c r="C443" t="s">
        <v>193</v>
      </c>
      <c r="D443" t="s">
        <v>1668</v>
      </c>
      <c r="E443" t="s">
        <v>4439</v>
      </c>
      <c r="F443" t="s">
        <v>4440</v>
      </c>
      <c r="G443" t="s">
        <v>1464</v>
      </c>
      <c r="H443" t="s">
        <v>197</v>
      </c>
      <c r="I443" t="s">
        <v>1671</v>
      </c>
      <c r="J443" t="s">
        <v>4441</v>
      </c>
      <c r="K443" t="s">
        <v>78</v>
      </c>
      <c r="L443" t="s">
        <v>4442</v>
      </c>
      <c r="M443" s="27">
        <v>45944.548692129632</v>
      </c>
      <c r="N443" s="27">
        <v>45944.572916666657</v>
      </c>
      <c r="O443" t="s">
        <v>1466</v>
      </c>
      <c r="P443" t="s">
        <v>1467</v>
      </c>
      <c r="Q443" t="s">
        <v>1580</v>
      </c>
      <c r="R443" t="s">
        <v>3326</v>
      </c>
      <c r="S443" t="s">
        <v>1470</v>
      </c>
      <c r="T443" t="s">
        <v>1470</v>
      </c>
      <c r="U443" t="s">
        <v>82</v>
      </c>
      <c r="V443" t="s">
        <v>4443</v>
      </c>
      <c r="W443" t="s">
        <v>84</v>
      </c>
      <c r="X443" t="s">
        <v>4444</v>
      </c>
      <c r="Y443" t="s">
        <v>13</v>
      </c>
      <c r="Z443" t="s">
        <v>86</v>
      </c>
      <c r="AA443" t="s">
        <v>216</v>
      </c>
      <c r="AB443" s="28">
        <v>1</v>
      </c>
      <c r="AC443" t="s">
        <v>88</v>
      </c>
      <c r="AD443" s="40">
        <v>275729</v>
      </c>
      <c r="AE443" s="40">
        <v>275729</v>
      </c>
    </row>
    <row r="444" spans="1:31">
      <c r="A444" t="s">
        <v>459</v>
      </c>
      <c r="B444" t="s">
        <v>460</v>
      </c>
      <c r="C444" t="s">
        <v>461</v>
      </c>
      <c r="D444" t="s">
        <v>692</v>
      </c>
      <c r="E444" t="s">
        <v>4445</v>
      </c>
      <c r="F444" t="s">
        <v>4446</v>
      </c>
      <c r="G444" t="s">
        <v>1464</v>
      </c>
      <c r="H444" t="s">
        <v>460</v>
      </c>
      <c r="I444" t="s">
        <v>695</v>
      </c>
      <c r="J444" t="s">
        <v>4447</v>
      </c>
      <c r="K444" t="s">
        <v>78</v>
      </c>
      <c r="L444" t="s">
        <v>4448</v>
      </c>
      <c r="M444" s="27">
        <v>45944.59375</v>
      </c>
      <c r="N444" s="27">
        <v>45945.564583333333</v>
      </c>
      <c r="O444" t="s">
        <v>1466</v>
      </c>
      <c r="P444" t="s">
        <v>1467</v>
      </c>
      <c r="Q444" t="s">
        <v>1468</v>
      </c>
      <c r="R444" t="s">
        <v>1469</v>
      </c>
      <c r="S444" t="s">
        <v>783</v>
      </c>
      <c r="T444" t="s">
        <v>2152</v>
      </c>
      <c r="U444" t="s">
        <v>82</v>
      </c>
      <c r="V444" t="s">
        <v>4449</v>
      </c>
      <c r="W444" t="s">
        <v>84</v>
      </c>
      <c r="X444" t="s">
        <v>4450</v>
      </c>
      <c r="Y444" t="s">
        <v>11</v>
      </c>
      <c r="Z444" t="s">
        <v>86</v>
      </c>
      <c r="AA444" t="s">
        <v>700</v>
      </c>
      <c r="AB444" s="28">
        <v>1</v>
      </c>
      <c r="AC444" t="s">
        <v>88</v>
      </c>
      <c r="AD444" s="40">
        <v>144968</v>
      </c>
      <c r="AE444" s="40">
        <v>144968</v>
      </c>
    </row>
    <row r="445" spans="1:31">
      <c r="A445" t="s">
        <v>191</v>
      </c>
      <c r="B445" t="s">
        <v>192</v>
      </c>
      <c r="C445" t="s">
        <v>193</v>
      </c>
      <c r="D445" t="s">
        <v>4451</v>
      </c>
      <c r="E445" t="s">
        <v>4452</v>
      </c>
      <c r="F445" t="s">
        <v>4453</v>
      </c>
      <c r="G445" t="s">
        <v>1464</v>
      </c>
      <c r="H445" t="s">
        <v>197</v>
      </c>
      <c r="I445" t="s">
        <v>4454</v>
      </c>
      <c r="J445" t="s">
        <v>4455</v>
      </c>
      <c r="K445" t="s">
        <v>78</v>
      </c>
      <c r="L445" t="s">
        <v>4456</v>
      </c>
      <c r="M445" s="27">
        <v>45944.580625000002</v>
      </c>
      <c r="N445" s="27">
        <v>45945.694444444453</v>
      </c>
      <c r="O445" t="s">
        <v>1466</v>
      </c>
      <c r="P445" t="s">
        <v>1467</v>
      </c>
      <c r="Q445" t="s">
        <v>1621</v>
      </c>
      <c r="R445" t="s">
        <v>1469</v>
      </c>
      <c r="S445" t="s">
        <v>1470</v>
      </c>
      <c r="T445" t="s">
        <v>1470</v>
      </c>
      <c r="U445" t="s">
        <v>82</v>
      </c>
      <c r="V445" t="s">
        <v>4457</v>
      </c>
      <c r="W445" t="s">
        <v>84</v>
      </c>
      <c r="X445" t="s">
        <v>4458</v>
      </c>
      <c r="Y445" t="s">
        <v>11</v>
      </c>
      <c r="Z445" t="s">
        <v>86</v>
      </c>
      <c r="AA445" t="s">
        <v>2093</v>
      </c>
      <c r="AB445" s="28">
        <v>1</v>
      </c>
      <c r="AC445" t="s">
        <v>88</v>
      </c>
      <c r="AD445" s="40">
        <v>144968</v>
      </c>
      <c r="AE445" s="40">
        <v>144968</v>
      </c>
    </row>
    <row r="446" spans="1:31">
      <c r="A446" t="s">
        <v>277</v>
      </c>
      <c r="B446" t="s">
        <v>151</v>
      </c>
      <c r="C446" t="s">
        <v>152</v>
      </c>
      <c r="D446" t="s">
        <v>1847</v>
      </c>
      <c r="E446" t="s">
        <v>4459</v>
      </c>
      <c r="F446" t="s">
        <v>4460</v>
      </c>
      <c r="G446" t="s">
        <v>1464</v>
      </c>
      <c r="H446" t="s">
        <v>328</v>
      </c>
      <c r="I446" t="s">
        <v>1850</v>
      </c>
      <c r="J446" t="s">
        <v>4461</v>
      </c>
      <c r="K446" t="s">
        <v>78</v>
      </c>
      <c r="L446" t="s">
        <v>4462</v>
      </c>
      <c r="M446" s="27">
        <v>45944.605219907397</v>
      </c>
      <c r="N446" s="27">
        <v>45945.73541666667</v>
      </c>
      <c r="O446" t="s">
        <v>1466</v>
      </c>
      <c r="P446" t="s">
        <v>1467</v>
      </c>
      <c r="Q446" t="s">
        <v>1468</v>
      </c>
      <c r="R446" t="s">
        <v>1469</v>
      </c>
      <c r="S446" t="s">
        <v>80</v>
      </c>
      <c r="T446" t="s">
        <v>187</v>
      </c>
      <c r="U446" t="s">
        <v>82</v>
      </c>
      <c r="V446" t="s">
        <v>4463</v>
      </c>
      <c r="W446" t="s">
        <v>84</v>
      </c>
      <c r="X446" t="s">
        <v>4464</v>
      </c>
      <c r="Y446" t="s">
        <v>13</v>
      </c>
      <c r="Z446" t="s">
        <v>86</v>
      </c>
      <c r="AA446" t="s">
        <v>585</v>
      </c>
      <c r="AB446" s="28">
        <v>1</v>
      </c>
      <c r="AC446" t="s">
        <v>88</v>
      </c>
      <c r="AD446" s="40">
        <v>275729</v>
      </c>
      <c r="AE446" s="40">
        <v>275729</v>
      </c>
    </row>
    <row r="447" spans="1:31">
      <c r="A447" t="s">
        <v>1377</v>
      </c>
      <c r="B447" t="s">
        <v>68</v>
      </c>
      <c r="C447" t="s">
        <v>266</v>
      </c>
      <c r="D447" t="s">
        <v>1378</v>
      </c>
      <c r="E447" t="s">
        <v>4465</v>
      </c>
      <c r="F447" t="s">
        <v>4466</v>
      </c>
      <c r="G447" t="s">
        <v>1464</v>
      </c>
      <c r="H447" t="s">
        <v>1381</v>
      </c>
      <c r="I447" t="s">
        <v>1377</v>
      </c>
      <c r="J447" t="s">
        <v>4467</v>
      </c>
      <c r="K447" t="s">
        <v>78</v>
      </c>
      <c r="L447" t="s">
        <v>4468</v>
      </c>
      <c r="M447" s="27">
        <v>45944.601226851853</v>
      </c>
      <c r="N447" s="27">
        <v>45944.745138888888</v>
      </c>
      <c r="O447" t="s">
        <v>1466</v>
      </c>
      <c r="P447" t="s">
        <v>1514</v>
      </c>
      <c r="Q447" t="s">
        <v>1580</v>
      </c>
      <c r="R447" t="s">
        <v>1953</v>
      </c>
      <c r="S447" t="s">
        <v>80</v>
      </c>
      <c r="T447" t="s">
        <v>187</v>
      </c>
      <c r="U447" t="s">
        <v>82</v>
      </c>
      <c r="V447" t="s">
        <v>4469</v>
      </c>
      <c r="W447" t="s">
        <v>84</v>
      </c>
      <c r="X447" t="s">
        <v>4470</v>
      </c>
      <c r="Y447" t="s">
        <v>8</v>
      </c>
      <c r="Z447" t="s">
        <v>86</v>
      </c>
      <c r="AA447" t="s">
        <v>2735</v>
      </c>
      <c r="AB447" s="28">
        <v>1</v>
      </c>
      <c r="AC447" t="s">
        <v>88</v>
      </c>
      <c r="AD447" s="40">
        <v>65960</v>
      </c>
      <c r="AE447" s="40">
        <v>65960</v>
      </c>
    </row>
    <row r="448" spans="1:31">
      <c r="A448" t="s">
        <v>217</v>
      </c>
      <c r="B448" t="s">
        <v>192</v>
      </c>
      <c r="C448" t="s">
        <v>193</v>
      </c>
      <c r="D448" t="s">
        <v>1241</v>
      </c>
      <c r="E448" t="s">
        <v>4471</v>
      </c>
      <c r="F448" t="s">
        <v>4472</v>
      </c>
      <c r="G448" t="s">
        <v>1464</v>
      </c>
      <c r="H448" t="s">
        <v>197</v>
      </c>
      <c r="I448" t="s">
        <v>1244</v>
      </c>
      <c r="J448" t="s">
        <v>4473</v>
      </c>
      <c r="K448" t="s">
        <v>78</v>
      </c>
      <c r="L448" t="s">
        <v>4474</v>
      </c>
      <c r="M448" s="27">
        <v>45944.611493055563</v>
      </c>
      <c r="N448" s="27">
        <v>45946.561805555553</v>
      </c>
      <c r="O448" t="s">
        <v>1466</v>
      </c>
      <c r="P448" t="s">
        <v>1467</v>
      </c>
      <c r="Q448" t="s">
        <v>1496</v>
      </c>
      <c r="R448" t="s">
        <v>1469</v>
      </c>
      <c r="S448" t="s">
        <v>80</v>
      </c>
      <c r="T448" t="s">
        <v>187</v>
      </c>
      <c r="U448" t="s">
        <v>82</v>
      </c>
      <c r="V448" t="s">
        <v>4475</v>
      </c>
      <c r="W448" t="s">
        <v>84</v>
      </c>
      <c r="X448" t="s">
        <v>4476</v>
      </c>
      <c r="Y448" t="s">
        <v>11</v>
      </c>
      <c r="Z448" t="s">
        <v>86</v>
      </c>
      <c r="AA448" t="s">
        <v>403</v>
      </c>
      <c r="AB448" s="28">
        <v>1</v>
      </c>
      <c r="AC448" t="s">
        <v>88</v>
      </c>
      <c r="AD448" s="40">
        <v>144968</v>
      </c>
      <c r="AE448" s="40">
        <v>144968</v>
      </c>
    </row>
    <row r="449" spans="1:31">
      <c r="A449" t="s">
        <v>288</v>
      </c>
      <c r="B449" t="s">
        <v>113</v>
      </c>
      <c r="C449" t="s">
        <v>114</v>
      </c>
      <c r="D449" t="s">
        <v>289</v>
      </c>
      <c r="E449" t="s">
        <v>4477</v>
      </c>
      <c r="F449" t="s">
        <v>4478</v>
      </c>
      <c r="G449" t="s">
        <v>1464</v>
      </c>
      <c r="H449" t="s">
        <v>292</v>
      </c>
      <c r="I449" t="s">
        <v>288</v>
      </c>
      <c r="J449" t="s">
        <v>4479</v>
      </c>
      <c r="K449" t="s">
        <v>78</v>
      </c>
      <c r="L449" t="s">
        <v>4480</v>
      </c>
      <c r="M449" s="27">
        <v>45944.62295138889</v>
      </c>
      <c r="N449" s="27">
        <v>45945.661805555559</v>
      </c>
      <c r="O449" t="s">
        <v>1466</v>
      </c>
      <c r="P449" t="s">
        <v>1467</v>
      </c>
      <c r="Q449" t="s">
        <v>1496</v>
      </c>
      <c r="R449" t="s">
        <v>2037</v>
      </c>
      <c r="S449" t="s">
        <v>783</v>
      </c>
      <c r="T449" t="s">
        <v>1750</v>
      </c>
      <c r="U449" t="s">
        <v>82</v>
      </c>
      <c r="V449" t="s">
        <v>4481</v>
      </c>
      <c r="W449" t="s">
        <v>84</v>
      </c>
      <c r="X449" t="s">
        <v>4482</v>
      </c>
      <c r="Y449" t="s">
        <v>8</v>
      </c>
      <c r="Z449" t="s">
        <v>86</v>
      </c>
      <c r="AA449" t="s">
        <v>1846</v>
      </c>
      <c r="AB449" s="28">
        <v>1</v>
      </c>
      <c r="AC449" t="s">
        <v>88</v>
      </c>
      <c r="AD449" s="40">
        <v>65960</v>
      </c>
      <c r="AE449" s="40">
        <v>65960</v>
      </c>
    </row>
    <row r="450" spans="1:31">
      <c r="A450" t="s">
        <v>277</v>
      </c>
      <c r="B450" t="s">
        <v>151</v>
      </c>
      <c r="C450" t="s">
        <v>152</v>
      </c>
      <c r="D450" t="s">
        <v>325</v>
      </c>
      <c r="E450" t="s">
        <v>4483</v>
      </c>
      <c r="F450" t="s">
        <v>4484</v>
      </c>
      <c r="G450" t="s">
        <v>1464</v>
      </c>
      <c r="H450" t="s">
        <v>328</v>
      </c>
      <c r="I450" t="s">
        <v>277</v>
      </c>
      <c r="J450" t="s">
        <v>4485</v>
      </c>
      <c r="K450" t="s">
        <v>78</v>
      </c>
      <c r="L450" t="s">
        <v>4486</v>
      </c>
      <c r="M450" s="27">
        <v>45944.623807870368</v>
      </c>
      <c r="N450" s="27">
        <v>45945.462500000001</v>
      </c>
      <c r="O450" t="s">
        <v>1466</v>
      </c>
      <c r="P450" t="s">
        <v>1467</v>
      </c>
      <c r="Q450" t="s">
        <v>1621</v>
      </c>
      <c r="R450" t="s">
        <v>1469</v>
      </c>
      <c r="S450" t="s">
        <v>783</v>
      </c>
      <c r="T450" t="s">
        <v>2152</v>
      </c>
      <c r="U450" t="s">
        <v>82</v>
      </c>
      <c r="V450" t="s">
        <v>4487</v>
      </c>
      <c r="W450" t="s">
        <v>84</v>
      </c>
      <c r="X450" t="s">
        <v>4488</v>
      </c>
      <c r="Y450" t="s">
        <v>8</v>
      </c>
      <c r="Z450" t="s">
        <v>86</v>
      </c>
      <c r="AA450" t="s">
        <v>333</v>
      </c>
      <c r="AB450" s="28">
        <v>1</v>
      </c>
      <c r="AC450" t="s">
        <v>88</v>
      </c>
      <c r="AD450" s="40">
        <v>65960</v>
      </c>
      <c r="AE450" s="40">
        <v>65960</v>
      </c>
    </row>
    <row r="451" spans="1:31">
      <c r="A451" t="s">
        <v>118</v>
      </c>
      <c r="B451" t="s">
        <v>119</v>
      </c>
      <c r="C451" t="s">
        <v>120</v>
      </c>
      <c r="D451" t="s">
        <v>4489</v>
      </c>
      <c r="E451" t="s">
        <v>4490</v>
      </c>
      <c r="F451" t="s">
        <v>4491</v>
      </c>
      <c r="G451" t="s">
        <v>1464</v>
      </c>
      <c r="H451" t="s">
        <v>309</v>
      </c>
      <c r="I451" t="s">
        <v>4492</v>
      </c>
      <c r="J451" t="s">
        <v>4493</v>
      </c>
      <c r="K451" t="s">
        <v>78</v>
      </c>
      <c r="L451" t="s">
        <v>4494</v>
      </c>
      <c r="M451" s="27">
        <v>45944.64398148148</v>
      </c>
      <c r="N451" s="27">
        <v>45946.646527777782</v>
      </c>
      <c r="O451" t="s">
        <v>1466</v>
      </c>
      <c r="P451" t="s">
        <v>1467</v>
      </c>
      <c r="Q451" t="s">
        <v>1496</v>
      </c>
      <c r="R451" t="s">
        <v>1497</v>
      </c>
      <c r="S451" t="s">
        <v>80</v>
      </c>
      <c r="T451" t="s">
        <v>81</v>
      </c>
      <c r="U451" t="s">
        <v>82</v>
      </c>
      <c r="V451" t="s">
        <v>4495</v>
      </c>
      <c r="W451" t="s">
        <v>84</v>
      </c>
      <c r="X451" t="s">
        <v>4496</v>
      </c>
      <c r="Y451" t="s">
        <v>15</v>
      </c>
      <c r="Z451" t="s">
        <v>86</v>
      </c>
      <c r="AA451" t="s">
        <v>2527</v>
      </c>
      <c r="AB451" s="28">
        <v>1</v>
      </c>
      <c r="AC451" t="s">
        <v>88</v>
      </c>
      <c r="AD451" s="40">
        <v>479589</v>
      </c>
      <c r="AE451" s="40">
        <v>479589</v>
      </c>
    </row>
    <row r="452" spans="1:31">
      <c r="A452" t="s">
        <v>683</v>
      </c>
      <c r="B452" t="s">
        <v>113</v>
      </c>
      <c r="C452" t="s">
        <v>114</v>
      </c>
      <c r="D452" t="s">
        <v>4497</v>
      </c>
      <c r="E452" t="s">
        <v>4498</v>
      </c>
      <c r="F452" t="s">
        <v>4499</v>
      </c>
      <c r="G452" t="s">
        <v>1464</v>
      </c>
      <c r="H452" t="s">
        <v>1138</v>
      </c>
      <c r="I452" t="s">
        <v>4500</v>
      </c>
      <c r="J452" t="s">
        <v>4501</v>
      </c>
      <c r="K452" t="s">
        <v>78</v>
      </c>
      <c r="L452" t="s">
        <v>4502</v>
      </c>
      <c r="M452" s="27">
        <v>45944.647662037038</v>
      </c>
      <c r="N452" s="27">
        <v>45946.57708333333</v>
      </c>
      <c r="O452" t="s">
        <v>1466</v>
      </c>
      <c r="P452" t="s">
        <v>1467</v>
      </c>
      <c r="Q452" t="s">
        <v>1654</v>
      </c>
      <c r="R452" t="s">
        <v>1655</v>
      </c>
      <c r="S452" t="s">
        <v>1470</v>
      </c>
      <c r="T452" t="s">
        <v>1470</v>
      </c>
      <c r="U452" t="s">
        <v>82</v>
      </c>
      <c r="V452" t="s">
        <v>4503</v>
      </c>
      <c r="W452" t="s">
        <v>84</v>
      </c>
      <c r="X452" t="s">
        <v>4504</v>
      </c>
      <c r="Y452" t="s">
        <v>11</v>
      </c>
      <c r="Z452" t="s">
        <v>86</v>
      </c>
      <c r="AA452" t="s">
        <v>1144</v>
      </c>
      <c r="AB452" s="28">
        <v>1</v>
      </c>
      <c r="AC452" t="s">
        <v>88</v>
      </c>
      <c r="AD452" s="40">
        <v>144968</v>
      </c>
      <c r="AE452" s="40">
        <v>144968</v>
      </c>
    </row>
    <row r="453" spans="1:31">
      <c r="A453" t="s">
        <v>277</v>
      </c>
      <c r="B453" t="s">
        <v>151</v>
      </c>
      <c r="C453" t="s">
        <v>152</v>
      </c>
      <c r="D453" t="s">
        <v>325</v>
      </c>
      <c r="E453" t="s">
        <v>4505</v>
      </c>
      <c r="F453" t="s">
        <v>4506</v>
      </c>
      <c r="G453" t="s">
        <v>1464</v>
      </c>
      <c r="H453" t="s">
        <v>328</v>
      </c>
      <c r="I453" t="s">
        <v>277</v>
      </c>
      <c r="J453" t="s">
        <v>4507</v>
      </c>
      <c r="K453" t="s">
        <v>78</v>
      </c>
      <c r="L453" t="s">
        <v>4508</v>
      </c>
      <c r="M453" s="27">
        <v>45944.65247685185</v>
      </c>
      <c r="N453" s="27">
        <v>45945.559027777781</v>
      </c>
      <c r="O453" t="s">
        <v>1466</v>
      </c>
      <c r="P453" t="s">
        <v>1467</v>
      </c>
      <c r="Q453" t="s">
        <v>1468</v>
      </c>
      <c r="R453" t="s">
        <v>1469</v>
      </c>
      <c r="S453" t="s">
        <v>80</v>
      </c>
      <c r="T453" t="s">
        <v>187</v>
      </c>
      <c r="U453" t="s">
        <v>82</v>
      </c>
      <c r="V453" t="s">
        <v>4509</v>
      </c>
      <c r="W453" t="s">
        <v>84</v>
      </c>
      <c r="X453" t="s">
        <v>4510</v>
      </c>
      <c r="Y453" t="s">
        <v>8</v>
      </c>
      <c r="Z453" t="s">
        <v>86</v>
      </c>
      <c r="AA453" t="s">
        <v>333</v>
      </c>
      <c r="AB453" s="28">
        <v>1</v>
      </c>
      <c r="AC453" t="s">
        <v>88</v>
      </c>
      <c r="AD453" s="40">
        <v>65960</v>
      </c>
      <c r="AE453" s="40">
        <v>65960</v>
      </c>
    </row>
    <row r="454" spans="1:31">
      <c r="A454" t="s">
        <v>118</v>
      </c>
      <c r="B454" t="s">
        <v>119</v>
      </c>
      <c r="C454" t="s">
        <v>120</v>
      </c>
      <c r="D454" t="s">
        <v>4511</v>
      </c>
      <c r="E454" t="s">
        <v>4512</v>
      </c>
      <c r="F454" t="s">
        <v>4513</v>
      </c>
      <c r="G454" t="s">
        <v>1464</v>
      </c>
      <c r="H454" t="s">
        <v>309</v>
      </c>
      <c r="I454" t="s">
        <v>4514</v>
      </c>
      <c r="J454" t="s">
        <v>4515</v>
      </c>
      <c r="K454" t="s">
        <v>78</v>
      </c>
      <c r="L454" t="s">
        <v>4516</v>
      </c>
      <c r="M454" s="27">
        <v>45944.663518518522</v>
      </c>
      <c r="N454" s="27">
        <v>45945.587500000001</v>
      </c>
      <c r="O454" t="s">
        <v>1466</v>
      </c>
      <c r="P454" t="s">
        <v>1467</v>
      </c>
      <c r="Q454" t="s">
        <v>1496</v>
      </c>
      <c r="R454" t="s">
        <v>3963</v>
      </c>
      <c r="S454" t="s">
        <v>80</v>
      </c>
      <c r="T454" t="s">
        <v>81</v>
      </c>
      <c r="U454" t="s">
        <v>82</v>
      </c>
      <c r="V454" t="s">
        <v>4517</v>
      </c>
      <c r="W454" t="s">
        <v>84</v>
      </c>
      <c r="X454" t="s">
        <v>4518</v>
      </c>
      <c r="Y454" t="s">
        <v>13</v>
      </c>
      <c r="Z454" t="s">
        <v>86</v>
      </c>
      <c r="AA454" t="s">
        <v>2527</v>
      </c>
      <c r="AB454" s="28">
        <v>1</v>
      </c>
      <c r="AC454" t="s">
        <v>88</v>
      </c>
      <c r="AD454" s="40">
        <v>275729</v>
      </c>
      <c r="AE454" s="40">
        <v>275729</v>
      </c>
    </row>
    <row r="455" spans="1:31">
      <c r="A455" t="s">
        <v>343</v>
      </c>
      <c r="B455" t="s">
        <v>68</v>
      </c>
      <c r="C455" t="s">
        <v>69</v>
      </c>
      <c r="D455" t="s">
        <v>344</v>
      </c>
      <c r="E455" t="s">
        <v>4519</v>
      </c>
      <c r="F455" t="s">
        <v>4520</v>
      </c>
      <c r="G455" t="s">
        <v>1464</v>
      </c>
      <c r="H455" t="s">
        <v>347</v>
      </c>
      <c r="I455" t="s">
        <v>343</v>
      </c>
      <c r="J455" t="s">
        <v>4521</v>
      </c>
      <c r="K455" t="s">
        <v>78</v>
      </c>
      <c r="L455" t="s">
        <v>4522</v>
      </c>
      <c r="M455" s="27">
        <v>45944.664421296293</v>
      </c>
      <c r="N455" s="27">
        <v>45945.504166666673</v>
      </c>
      <c r="O455" t="s">
        <v>1466</v>
      </c>
      <c r="P455" t="s">
        <v>1467</v>
      </c>
      <c r="Q455" t="s">
        <v>1496</v>
      </c>
      <c r="R455" t="s">
        <v>1507</v>
      </c>
      <c r="S455" t="s">
        <v>1470</v>
      </c>
      <c r="T455" t="s">
        <v>1470</v>
      </c>
      <c r="U455" t="s">
        <v>82</v>
      </c>
      <c r="V455" t="s">
        <v>4523</v>
      </c>
      <c r="W455" t="s">
        <v>84</v>
      </c>
      <c r="X455" t="s">
        <v>4524</v>
      </c>
      <c r="Y455" t="s">
        <v>8</v>
      </c>
      <c r="Z455" t="s">
        <v>86</v>
      </c>
      <c r="AA455" t="s">
        <v>359</v>
      </c>
      <c r="AB455" s="28">
        <v>1</v>
      </c>
      <c r="AC455" t="s">
        <v>88</v>
      </c>
      <c r="AD455" s="40">
        <v>65960</v>
      </c>
      <c r="AE455" s="40">
        <v>65960</v>
      </c>
    </row>
    <row r="456" spans="1:31">
      <c r="A456" t="s">
        <v>569</v>
      </c>
      <c r="B456" t="s">
        <v>119</v>
      </c>
      <c r="C456" t="s">
        <v>120</v>
      </c>
      <c r="D456" t="s">
        <v>4525</v>
      </c>
      <c r="E456" t="s">
        <v>4526</v>
      </c>
      <c r="F456" t="s">
        <v>4527</v>
      </c>
      <c r="G456" t="s">
        <v>1464</v>
      </c>
      <c r="H456" t="s">
        <v>573</v>
      </c>
      <c r="I456" t="s">
        <v>4528</v>
      </c>
      <c r="J456" t="s">
        <v>4529</v>
      </c>
      <c r="K456" t="s">
        <v>78</v>
      </c>
      <c r="L456" t="s">
        <v>4530</v>
      </c>
      <c r="M456" s="27">
        <v>45944.669270833343</v>
      </c>
      <c r="N456" s="27">
        <v>45945.585416666669</v>
      </c>
      <c r="O456" t="s">
        <v>1466</v>
      </c>
      <c r="P456" t="s">
        <v>1467</v>
      </c>
      <c r="Q456" t="s">
        <v>1698</v>
      </c>
      <c r="R456" t="s">
        <v>1699</v>
      </c>
      <c r="S456" t="s">
        <v>80</v>
      </c>
      <c r="T456" t="s">
        <v>81</v>
      </c>
      <c r="U456" t="s">
        <v>82</v>
      </c>
      <c r="V456" t="s">
        <v>4531</v>
      </c>
      <c r="W456" t="s">
        <v>84</v>
      </c>
      <c r="X456" t="s">
        <v>4532</v>
      </c>
      <c r="Y456" t="s">
        <v>11</v>
      </c>
      <c r="Z456" t="s">
        <v>86</v>
      </c>
      <c r="AA456" t="s">
        <v>1500</v>
      </c>
      <c r="AB456" s="28">
        <v>1</v>
      </c>
      <c r="AC456" t="s">
        <v>88</v>
      </c>
      <c r="AD456" s="40">
        <v>144968</v>
      </c>
      <c r="AE456" s="40">
        <v>144968</v>
      </c>
    </row>
    <row r="457" spans="1:31">
      <c r="A457" t="s">
        <v>217</v>
      </c>
      <c r="B457" t="s">
        <v>192</v>
      </c>
      <c r="C457" t="s">
        <v>193</v>
      </c>
      <c r="D457" t="s">
        <v>396</v>
      </c>
      <c r="E457" t="s">
        <v>4533</v>
      </c>
      <c r="F457" t="s">
        <v>4534</v>
      </c>
      <c r="G457" t="s">
        <v>1464</v>
      </c>
      <c r="H457" t="s">
        <v>197</v>
      </c>
      <c r="I457" t="s">
        <v>217</v>
      </c>
      <c r="J457" t="s">
        <v>4535</v>
      </c>
      <c r="K457" t="s">
        <v>78</v>
      </c>
      <c r="L457" t="s">
        <v>4536</v>
      </c>
      <c r="M457" s="27">
        <v>45944.677812499998</v>
      </c>
      <c r="N457" s="27">
        <v>45945.582638888889</v>
      </c>
      <c r="O457" t="s">
        <v>1466</v>
      </c>
      <c r="P457" t="s">
        <v>1514</v>
      </c>
      <c r="Q457" t="s">
        <v>1749</v>
      </c>
      <c r="R457" t="s">
        <v>3299</v>
      </c>
      <c r="S457" t="s">
        <v>783</v>
      </c>
      <c r="T457" t="s">
        <v>2152</v>
      </c>
      <c r="U457" t="s">
        <v>1664</v>
      </c>
      <c r="V457" t="s">
        <v>4537</v>
      </c>
      <c r="W457" t="s">
        <v>84</v>
      </c>
      <c r="X457" t="s">
        <v>4538</v>
      </c>
      <c r="Y457" t="s">
        <v>8</v>
      </c>
      <c r="Z457" t="s">
        <v>86</v>
      </c>
      <c r="AA457" t="s">
        <v>403</v>
      </c>
      <c r="AB457" s="28">
        <v>1</v>
      </c>
      <c r="AC457" t="s">
        <v>88</v>
      </c>
      <c r="AD457" s="40">
        <v>65960</v>
      </c>
      <c r="AE457" s="40">
        <v>65960</v>
      </c>
    </row>
    <row r="458" spans="1:31">
      <c r="A458" t="s">
        <v>1377</v>
      </c>
      <c r="B458" t="s">
        <v>68</v>
      </c>
      <c r="C458" t="s">
        <v>266</v>
      </c>
      <c r="D458" t="s">
        <v>1378</v>
      </c>
      <c r="E458" t="s">
        <v>4539</v>
      </c>
      <c r="F458" t="s">
        <v>4540</v>
      </c>
      <c r="G458" t="s">
        <v>1464</v>
      </c>
      <c r="H458" t="s">
        <v>1381</v>
      </c>
      <c r="I458" t="s">
        <v>1377</v>
      </c>
      <c r="J458" t="s">
        <v>4541</v>
      </c>
      <c r="K458" t="s">
        <v>78</v>
      </c>
      <c r="L458" t="s">
        <v>4542</v>
      </c>
      <c r="M458" s="27">
        <v>45944.691736111112</v>
      </c>
      <c r="N458" s="27">
        <v>45945.681250000001</v>
      </c>
      <c r="O458" t="s">
        <v>1466</v>
      </c>
      <c r="P458" t="s">
        <v>1467</v>
      </c>
      <c r="Q458" t="s">
        <v>1562</v>
      </c>
      <c r="R458" t="s">
        <v>1562</v>
      </c>
      <c r="S458" t="s">
        <v>1470</v>
      </c>
      <c r="T458" t="s">
        <v>1470</v>
      </c>
      <c r="U458" t="s">
        <v>82</v>
      </c>
      <c r="V458" t="s">
        <v>4543</v>
      </c>
      <c r="W458" t="s">
        <v>84</v>
      </c>
      <c r="X458" t="s">
        <v>4544</v>
      </c>
      <c r="Y458" t="s">
        <v>8</v>
      </c>
      <c r="Z458" t="s">
        <v>86</v>
      </c>
      <c r="AA458" t="s">
        <v>276</v>
      </c>
      <c r="AB458" s="28">
        <v>1</v>
      </c>
      <c r="AC458" t="s">
        <v>88</v>
      </c>
      <c r="AD458" s="40">
        <v>65960</v>
      </c>
      <c r="AE458" s="40">
        <v>65960</v>
      </c>
    </row>
    <row r="459" spans="1:31">
      <c r="A459" t="s">
        <v>1134</v>
      </c>
      <c r="B459" t="s">
        <v>113</v>
      </c>
      <c r="C459" t="s">
        <v>114</v>
      </c>
      <c r="D459" t="s">
        <v>4545</v>
      </c>
      <c r="E459" t="s">
        <v>4546</v>
      </c>
      <c r="F459" t="s">
        <v>4547</v>
      </c>
      <c r="G459" t="s">
        <v>1464</v>
      </c>
      <c r="H459" t="s">
        <v>2713</v>
      </c>
      <c r="I459" t="s">
        <v>4548</v>
      </c>
      <c r="J459" t="s">
        <v>4549</v>
      </c>
      <c r="K459" t="s">
        <v>78</v>
      </c>
      <c r="L459" t="s">
        <v>4550</v>
      </c>
      <c r="M459" s="27">
        <v>45944.698634259257</v>
      </c>
      <c r="N459" s="27">
        <v>45948.642361111109</v>
      </c>
      <c r="O459" t="s">
        <v>1466</v>
      </c>
      <c r="P459" t="s">
        <v>1467</v>
      </c>
      <c r="Q459" t="s">
        <v>1749</v>
      </c>
      <c r="R459" t="s">
        <v>1469</v>
      </c>
      <c r="S459" t="s">
        <v>1470</v>
      </c>
      <c r="T459" t="s">
        <v>1470</v>
      </c>
      <c r="U459" t="s">
        <v>82</v>
      </c>
      <c r="V459" t="s">
        <v>4551</v>
      </c>
      <c r="W459" t="s">
        <v>84</v>
      </c>
      <c r="X459" t="s">
        <v>4552</v>
      </c>
      <c r="Y459" t="s">
        <v>15</v>
      </c>
      <c r="Z459" t="s">
        <v>86</v>
      </c>
      <c r="AA459" t="s">
        <v>1573</v>
      </c>
      <c r="AB459" s="28">
        <v>1</v>
      </c>
      <c r="AC459" t="s">
        <v>88</v>
      </c>
      <c r="AD459" s="40">
        <v>479589</v>
      </c>
      <c r="AE459" s="40">
        <v>479589</v>
      </c>
    </row>
    <row r="460" spans="1:31">
      <c r="A460" t="s">
        <v>343</v>
      </c>
      <c r="B460" t="s">
        <v>68</v>
      </c>
      <c r="C460" t="s">
        <v>69</v>
      </c>
      <c r="D460" t="s">
        <v>3951</v>
      </c>
      <c r="E460" t="s">
        <v>4553</v>
      </c>
      <c r="F460" t="s">
        <v>4554</v>
      </c>
      <c r="G460" t="s">
        <v>1464</v>
      </c>
      <c r="H460" t="s">
        <v>798</v>
      </c>
      <c r="I460" t="s">
        <v>3954</v>
      </c>
      <c r="J460" t="s">
        <v>4555</v>
      </c>
      <c r="K460" t="s">
        <v>78</v>
      </c>
      <c r="L460" t="s">
        <v>4556</v>
      </c>
      <c r="M460" s="27">
        <v>45944.705300925933</v>
      </c>
      <c r="N460" s="27">
        <v>45946.535416666673</v>
      </c>
      <c r="O460" t="s">
        <v>1466</v>
      </c>
      <c r="P460" t="s">
        <v>1467</v>
      </c>
      <c r="Q460" t="s">
        <v>1552</v>
      </c>
      <c r="R460" t="s">
        <v>1469</v>
      </c>
      <c r="S460" t="s">
        <v>1470</v>
      </c>
      <c r="T460" t="s">
        <v>1470</v>
      </c>
      <c r="U460" t="s">
        <v>82</v>
      </c>
      <c r="V460" t="s">
        <v>4557</v>
      </c>
      <c r="W460" t="s">
        <v>84</v>
      </c>
      <c r="X460" t="s">
        <v>4558</v>
      </c>
      <c r="Y460" t="s">
        <v>11</v>
      </c>
      <c r="Z460" t="s">
        <v>86</v>
      </c>
      <c r="AA460" t="s">
        <v>511</v>
      </c>
      <c r="AB460" s="28">
        <v>1</v>
      </c>
      <c r="AC460" t="s">
        <v>88</v>
      </c>
      <c r="AD460" s="40">
        <v>144968</v>
      </c>
      <c r="AE460" s="40">
        <v>144968</v>
      </c>
    </row>
    <row r="461" spans="1:31">
      <c r="A461" t="s">
        <v>343</v>
      </c>
      <c r="B461" t="s">
        <v>68</v>
      </c>
      <c r="C461" t="s">
        <v>69</v>
      </c>
      <c r="D461" t="s">
        <v>503</v>
      </c>
      <c r="E461" t="s">
        <v>4559</v>
      </c>
      <c r="F461" t="s">
        <v>4560</v>
      </c>
      <c r="G461" t="s">
        <v>1464</v>
      </c>
      <c r="H461" t="s">
        <v>347</v>
      </c>
      <c r="I461" t="s">
        <v>506</v>
      </c>
      <c r="J461" t="s">
        <v>4561</v>
      </c>
      <c r="K461" t="s">
        <v>78</v>
      </c>
      <c r="L461" t="s">
        <v>4562</v>
      </c>
      <c r="M461" s="27">
        <v>45944.706388888888</v>
      </c>
      <c r="N461" s="27">
        <v>45945.59097222222</v>
      </c>
      <c r="O461" t="s">
        <v>1466</v>
      </c>
      <c r="P461" t="s">
        <v>1467</v>
      </c>
      <c r="Q461" t="s">
        <v>1552</v>
      </c>
      <c r="R461" t="s">
        <v>1612</v>
      </c>
      <c r="S461" t="s">
        <v>1470</v>
      </c>
      <c r="T461" t="s">
        <v>1470</v>
      </c>
      <c r="U461" t="s">
        <v>82</v>
      </c>
      <c r="V461" t="s">
        <v>4563</v>
      </c>
      <c r="W461" t="s">
        <v>84</v>
      </c>
      <c r="X461" t="s">
        <v>4564</v>
      </c>
      <c r="Y461" t="s">
        <v>11</v>
      </c>
      <c r="Z461" t="s">
        <v>86</v>
      </c>
      <c r="AA461" t="s">
        <v>387</v>
      </c>
      <c r="AB461" s="28">
        <v>1</v>
      </c>
      <c r="AC461" t="s">
        <v>88</v>
      </c>
      <c r="AD461" s="40">
        <v>144968</v>
      </c>
      <c r="AE461" s="40">
        <v>144968</v>
      </c>
    </row>
    <row r="462" spans="1:31">
      <c r="A462" t="s">
        <v>191</v>
      </c>
      <c r="B462" t="s">
        <v>192</v>
      </c>
      <c r="C462" t="s">
        <v>193</v>
      </c>
      <c r="D462" t="s">
        <v>194</v>
      </c>
      <c r="E462" t="s">
        <v>4565</v>
      </c>
      <c r="F462" t="s">
        <v>4566</v>
      </c>
      <c r="G462" t="s">
        <v>1464</v>
      </c>
      <c r="H462" t="s">
        <v>197</v>
      </c>
      <c r="I462" t="s">
        <v>191</v>
      </c>
      <c r="J462" t="s">
        <v>4567</v>
      </c>
      <c r="K462" t="s">
        <v>78</v>
      </c>
      <c r="L462" t="s">
        <v>4568</v>
      </c>
      <c r="M462" s="27">
        <v>45944.708298611113</v>
      </c>
      <c r="N462" s="27">
        <v>45945.579861111109</v>
      </c>
      <c r="O462" t="s">
        <v>1466</v>
      </c>
      <c r="P462" t="s">
        <v>1467</v>
      </c>
      <c r="Q462" t="s">
        <v>1621</v>
      </c>
      <c r="R462" t="s">
        <v>1469</v>
      </c>
      <c r="S462" t="s">
        <v>80</v>
      </c>
      <c r="T462" t="s">
        <v>81</v>
      </c>
      <c r="U462" t="s">
        <v>82</v>
      </c>
      <c r="V462" t="s">
        <v>4569</v>
      </c>
      <c r="W462" t="s">
        <v>84</v>
      </c>
      <c r="X462" t="s">
        <v>4570</v>
      </c>
      <c r="Y462" t="s">
        <v>8</v>
      </c>
      <c r="Z462" t="s">
        <v>86</v>
      </c>
      <c r="AA462" t="s">
        <v>1956</v>
      </c>
      <c r="AB462" s="28">
        <v>1</v>
      </c>
      <c r="AC462" t="s">
        <v>88</v>
      </c>
      <c r="AD462" s="40">
        <v>65960</v>
      </c>
      <c r="AE462" s="40">
        <v>65960</v>
      </c>
    </row>
    <row r="463" spans="1:31">
      <c r="A463" t="s">
        <v>191</v>
      </c>
      <c r="B463" t="s">
        <v>192</v>
      </c>
      <c r="C463" t="s">
        <v>193</v>
      </c>
      <c r="D463" t="s">
        <v>194</v>
      </c>
      <c r="E463" t="s">
        <v>4571</v>
      </c>
      <c r="F463" t="s">
        <v>4572</v>
      </c>
      <c r="G463" t="s">
        <v>1464</v>
      </c>
      <c r="H463" t="s">
        <v>197</v>
      </c>
      <c r="I463" t="s">
        <v>191</v>
      </c>
      <c r="J463" t="s">
        <v>4573</v>
      </c>
      <c r="K463" t="s">
        <v>78</v>
      </c>
      <c r="L463" t="s">
        <v>4574</v>
      </c>
      <c r="M463" s="27">
        <v>45944.725254629629</v>
      </c>
      <c r="N463" s="27">
        <v>45945.464583333327</v>
      </c>
      <c r="O463" t="s">
        <v>1466</v>
      </c>
      <c r="P463" t="s">
        <v>1467</v>
      </c>
      <c r="Q463" t="s">
        <v>1468</v>
      </c>
      <c r="R463" t="s">
        <v>1469</v>
      </c>
      <c r="S463" t="s">
        <v>80</v>
      </c>
      <c r="T463" t="s">
        <v>187</v>
      </c>
      <c r="U463" t="s">
        <v>82</v>
      </c>
      <c r="V463" t="s">
        <v>4575</v>
      </c>
      <c r="W463" t="s">
        <v>84</v>
      </c>
      <c r="X463" t="s">
        <v>4576</v>
      </c>
      <c r="Y463" t="s">
        <v>8</v>
      </c>
      <c r="Z463" t="s">
        <v>86</v>
      </c>
      <c r="AA463" t="s">
        <v>1455</v>
      </c>
      <c r="AB463" s="28">
        <v>1</v>
      </c>
      <c r="AC463" t="s">
        <v>88</v>
      </c>
      <c r="AD463" s="40">
        <v>65960</v>
      </c>
      <c r="AE463" s="40">
        <v>65960</v>
      </c>
    </row>
    <row r="464" spans="1:31">
      <c r="A464" t="s">
        <v>288</v>
      </c>
      <c r="B464" t="s">
        <v>113</v>
      </c>
      <c r="C464" t="s">
        <v>114</v>
      </c>
      <c r="D464" t="s">
        <v>289</v>
      </c>
      <c r="E464" t="s">
        <v>4577</v>
      </c>
      <c r="F464" t="s">
        <v>4578</v>
      </c>
      <c r="G464" t="s">
        <v>1464</v>
      </c>
      <c r="H464" t="s">
        <v>292</v>
      </c>
      <c r="I464" t="s">
        <v>288</v>
      </c>
      <c r="J464" t="s">
        <v>4579</v>
      </c>
      <c r="K464" t="s">
        <v>78</v>
      </c>
      <c r="L464" t="s">
        <v>4580</v>
      </c>
      <c r="M464" s="27">
        <v>45945.333333333343</v>
      </c>
      <c r="N464" s="27">
        <v>45945.739583333343</v>
      </c>
      <c r="O464" t="s">
        <v>1466</v>
      </c>
      <c r="P464" t="s">
        <v>1514</v>
      </c>
      <c r="Q464" t="s">
        <v>2232</v>
      </c>
      <c r="R464" t="s">
        <v>3693</v>
      </c>
      <c r="S464" t="s">
        <v>1470</v>
      </c>
      <c r="T464" t="s">
        <v>1470</v>
      </c>
      <c r="U464" t="s">
        <v>82</v>
      </c>
      <c r="V464" t="s">
        <v>4581</v>
      </c>
      <c r="W464" t="s">
        <v>84</v>
      </c>
      <c r="X464" t="s">
        <v>4582</v>
      </c>
      <c r="Y464" t="s">
        <v>8</v>
      </c>
      <c r="Z464" t="s">
        <v>86</v>
      </c>
      <c r="AA464" t="s">
        <v>1846</v>
      </c>
      <c r="AB464" s="28">
        <v>1</v>
      </c>
      <c r="AC464" t="s">
        <v>88</v>
      </c>
      <c r="AD464" s="40">
        <v>65960</v>
      </c>
      <c r="AE464" s="40">
        <v>65960</v>
      </c>
    </row>
    <row r="465" spans="1:31">
      <c r="A465" t="s">
        <v>67</v>
      </c>
      <c r="B465" t="s">
        <v>68</v>
      </c>
      <c r="C465" t="s">
        <v>69</v>
      </c>
      <c r="D465" t="s">
        <v>140</v>
      </c>
      <c r="E465" t="s">
        <v>4583</v>
      </c>
      <c r="F465" t="s">
        <v>4584</v>
      </c>
      <c r="G465" t="s">
        <v>1464</v>
      </c>
      <c r="H465" t="s">
        <v>143</v>
      </c>
      <c r="I465" t="s">
        <v>144</v>
      </c>
      <c r="J465" t="s">
        <v>4585</v>
      </c>
      <c r="K465" t="s">
        <v>78</v>
      </c>
      <c r="L465" t="s">
        <v>4586</v>
      </c>
      <c r="M465" s="27">
        <v>45944.735486111109</v>
      </c>
      <c r="N465" s="27">
        <v>45947.540277777778</v>
      </c>
      <c r="O465" t="s">
        <v>1466</v>
      </c>
      <c r="P465" t="s">
        <v>1467</v>
      </c>
      <c r="Q465" t="s">
        <v>1595</v>
      </c>
      <c r="R465" t="s">
        <v>3373</v>
      </c>
      <c r="S465" t="s">
        <v>1470</v>
      </c>
      <c r="T465" t="s">
        <v>1470</v>
      </c>
      <c r="U465" t="s">
        <v>82</v>
      </c>
      <c r="V465" t="s">
        <v>4587</v>
      </c>
      <c r="W465" t="s">
        <v>84</v>
      </c>
      <c r="X465" t="s">
        <v>4588</v>
      </c>
      <c r="Y465" t="s">
        <v>13</v>
      </c>
      <c r="Z465" t="s">
        <v>86</v>
      </c>
      <c r="AA465" t="s">
        <v>97</v>
      </c>
      <c r="AB465" s="28">
        <v>1</v>
      </c>
      <c r="AC465" t="s">
        <v>88</v>
      </c>
      <c r="AD465" s="40">
        <v>275729</v>
      </c>
      <c r="AE465" s="40">
        <v>275729</v>
      </c>
    </row>
    <row r="466" spans="1:31">
      <c r="A466" t="s">
        <v>191</v>
      </c>
      <c r="B466" t="s">
        <v>192</v>
      </c>
      <c r="C466" t="s">
        <v>193</v>
      </c>
      <c r="D466" t="s">
        <v>1201</v>
      </c>
      <c r="E466" t="s">
        <v>4591</v>
      </c>
      <c r="F466" t="s">
        <v>4592</v>
      </c>
      <c r="G466" t="s">
        <v>1464</v>
      </c>
      <c r="H466" t="s">
        <v>197</v>
      </c>
      <c r="I466" t="s">
        <v>1204</v>
      </c>
      <c r="J466" t="s">
        <v>4593</v>
      </c>
      <c r="K466" t="s">
        <v>78</v>
      </c>
      <c r="L466" t="s">
        <v>4594</v>
      </c>
      <c r="M466" s="27">
        <v>45945.333333333343</v>
      </c>
      <c r="N466" s="27">
        <v>45945.685416666667</v>
      </c>
      <c r="O466" t="s">
        <v>1466</v>
      </c>
      <c r="P466" t="s">
        <v>1514</v>
      </c>
      <c r="Q466" t="s">
        <v>1580</v>
      </c>
      <c r="R466" t="s">
        <v>1953</v>
      </c>
      <c r="S466" t="s">
        <v>1470</v>
      </c>
      <c r="T466" t="s">
        <v>1470</v>
      </c>
      <c r="U466" t="s">
        <v>82</v>
      </c>
      <c r="V466" t="s">
        <v>4595</v>
      </c>
      <c r="W466" t="s">
        <v>84</v>
      </c>
      <c r="X466" t="s">
        <v>4596</v>
      </c>
      <c r="Y466" t="s">
        <v>8</v>
      </c>
      <c r="Z466" t="s">
        <v>86</v>
      </c>
      <c r="AA466" t="s">
        <v>1981</v>
      </c>
      <c r="AB466" s="28">
        <v>1</v>
      </c>
      <c r="AC466" t="s">
        <v>88</v>
      </c>
      <c r="AD466" s="40">
        <v>65960</v>
      </c>
      <c r="AE466" s="40">
        <v>65960</v>
      </c>
    </row>
    <row r="467" spans="1:31">
      <c r="A467" t="s">
        <v>191</v>
      </c>
      <c r="B467" t="s">
        <v>192</v>
      </c>
      <c r="C467" t="s">
        <v>193</v>
      </c>
      <c r="D467" t="s">
        <v>194</v>
      </c>
      <c r="E467" t="s">
        <v>4597</v>
      </c>
      <c r="F467" t="s">
        <v>4598</v>
      </c>
      <c r="G467" t="s">
        <v>1464</v>
      </c>
      <c r="H467" t="s">
        <v>197</v>
      </c>
      <c r="I467" t="s">
        <v>191</v>
      </c>
      <c r="J467" t="s">
        <v>4599</v>
      </c>
      <c r="K467" t="s">
        <v>78</v>
      </c>
      <c r="L467" t="s">
        <v>4600</v>
      </c>
      <c r="M467" s="27">
        <v>45945.333333333343</v>
      </c>
      <c r="N467" s="27">
        <v>45945.561805555553</v>
      </c>
      <c r="O467" t="s">
        <v>1466</v>
      </c>
      <c r="P467" t="s">
        <v>1467</v>
      </c>
      <c r="Q467" t="s">
        <v>1496</v>
      </c>
      <c r="R467" t="s">
        <v>1469</v>
      </c>
      <c r="S467" t="s">
        <v>80</v>
      </c>
      <c r="T467" t="s">
        <v>81</v>
      </c>
      <c r="U467" t="s">
        <v>82</v>
      </c>
      <c r="V467" t="s">
        <v>4601</v>
      </c>
      <c r="W467" t="s">
        <v>84</v>
      </c>
      <c r="X467" t="s">
        <v>4602</v>
      </c>
      <c r="Y467" t="s">
        <v>8</v>
      </c>
      <c r="Z467" t="s">
        <v>86</v>
      </c>
      <c r="AA467" t="s">
        <v>1981</v>
      </c>
      <c r="AB467" s="28">
        <v>1</v>
      </c>
      <c r="AC467" t="s">
        <v>88</v>
      </c>
      <c r="AD467" s="40">
        <v>65960</v>
      </c>
      <c r="AE467" s="40">
        <v>65960</v>
      </c>
    </row>
    <row r="468" spans="1:31">
      <c r="A468" t="s">
        <v>288</v>
      </c>
      <c r="B468" t="s">
        <v>113</v>
      </c>
      <c r="C468" t="s">
        <v>114</v>
      </c>
      <c r="D468" t="s">
        <v>1193</v>
      </c>
      <c r="E468" t="s">
        <v>4603</v>
      </c>
      <c r="F468" t="s">
        <v>2535</v>
      </c>
      <c r="G468" t="s">
        <v>1464</v>
      </c>
      <c r="H468" t="s">
        <v>197</v>
      </c>
      <c r="I468" t="s">
        <v>1196</v>
      </c>
      <c r="J468" t="s">
        <v>2536</v>
      </c>
      <c r="K468" t="s">
        <v>78</v>
      </c>
      <c r="L468" t="s">
        <v>4604</v>
      </c>
      <c r="M468" s="27">
        <v>45945.333333333343</v>
      </c>
      <c r="N468" s="27">
        <v>45946.543055555558</v>
      </c>
      <c r="O468" t="s">
        <v>1466</v>
      </c>
      <c r="P468" t="s">
        <v>1467</v>
      </c>
      <c r="Q468" t="s">
        <v>1580</v>
      </c>
      <c r="R468" t="s">
        <v>1469</v>
      </c>
      <c r="S468" t="s">
        <v>80</v>
      </c>
      <c r="T468" t="s">
        <v>81</v>
      </c>
      <c r="U468" t="s">
        <v>82</v>
      </c>
      <c r="V468" t="s">
        <v>4605</v>
      </c>
      <c r="W468" t="s">
        <v>84</v>
      </c>
      <c r="X468" t="s">
        <v>2539</v>
      </c>
      <c r="Y468" t="s">
        <v>11</v>
      </c>
      <c r="Z468" t="s">
        <v>86</v>
      </c>
      <c r="AA468" t="s">
        <v>1846</v>
      </c>
      <c r="AB468" s="28">
        <v>1</v>
      </c>
      <c r="AC468" t="s">
        <v>88</v>
      </c>
      <c r="AD468" s="40">
        <v>144968</v>
      </c>
      <c r="AE468" s="40">
        <v>144968</v>
      </c>
    </row>
    <row r="469" spans="1:31">
      <c r="A469" t="s">
        <v>288</v>
      </c>
      <c r="B469" t="s">
        <v>113</v>
      </c>
      <c r="C469" t="s">
        <v>114</v>
      </c>
      <c r="D469" t="s">
        <v>1193</v>
      </c>
      <c r="E469" t="s">
        <v>4606</v>
      </c>
      <c r="F469" t="s">
        <v>4607</v>
      </c>
      <c r="G469" t="s">
        <v>1464</v>
      </c>
      <c r="H469" t="s">
        <v>197</v>
      </c>
      <c r="I469" t="s">
        <v>1196</v>
      </c>
      <c r="J469" t="s">
        <v>4608</v>
      </c>
      <c r="K469" t="s">
        <v>78</v>
      </c>
      <c r="L469" t="s">
        <v>4609</v>
      </c>
      <c r="M469" s="27">
        <v>45945.349131944437</v>
      </c>
      <c r="N469" s="27">
        <v>45946.557638888888</v>
      </c>
      <c r="O469" t="s">
        <v>1466</v>
      </c>
      <c r="P469" t="s">
        <v>1467</v>
      </c>
      <c r="Q469" t="s">
        <v>1580</v>
      </c>
      <c r="R469" t="s">
        <v>1469</v>
      </c>
      <c r="S469" t="s">
        <v>1470</v>
      </c>
      <c r="T469" t="s">
        <v>1470</v>
      </c>
      <c r="U469" t="s">
        <v>82</v>
      </c>
      <c r="V469" t="s">
        <v>4610</v>
      </c>
      <c r="W469" t="s">
        <v>84</v>
      </c>
      <c r="X469" t="s">
        <v>4611</v>
      </c>
      <c r="Y469" t="s">
        <v>11</v>
      </c>
      <c r="Z469" t="s">
        <v>86</v>
      </c>
      <c r="AA469" t="s">
        <v>1846</v>
      </c>
      <c r="AB469" s="28">
        <v>1</v>
      </c>
      <c r="AC469" t="s">
        <v>88</v>
      </c>
      <c r="AD469" s="40">
        <v>144968</v>
      </c>
      <c r="AE469" s="40">
        <v>144968</v>
      </c>
    </row>
    <row r="470" spans="1:31">
      <c r="A470" t="s">
        <v>277</v>
      </c>
      <c r="B470" t="s">
        <v>151</v>
      </c>
      <c r="C470" t="s">
        <v>152</v>
      </c>
      <c r="D470" t="s">
        <v>334</v>
      </c>
      <c r="E470" t="s">
        <v>4612</v>
      </c>
      <c r="F470" t="s">
        <v>4613</v>
      </c>
      <c r="G470" t="s">
        <v>1464</v>
      </c>
      <c r="H470" t="s">
        <v>328</v>
      </c>
      <c r="I470" t="s">
        <v>337</v>
      </c>
      <c r="J470" t="s">
        <v>4614</v>
      </c>
      <c r="K470" t="s">
        <v>78</v>
      </c>
      <c r="L470" t="s">
        <v>4615</v>
      </c>
      <c r="M470" s="27">
        <v>45945.352488425917</v>
      </c>
      <c r="N470" s="27">
        <v>45946.425000000003</v>
      </c>
      <c r="O470" t="s">
        <v>1466</v>
      </c>
      <c r="P470" t="s">
        <v>1467</v>
      </c>
      <c r="Q470" t="s">
        <v>2219</v>
      </c>
      <c r="R470" t="s">
        <v>1469</v>
      </c>
      <c r="S470" t="s">
        <v>1470</v>
      </c>
      <c r="T470" t="s">
        <v>1470</v>
      </c>
      <c r="U470" t="s">
        <v>1543</v>
      </c>
      <c r="V470" t="s">
        <v>4616</v>
      </c>
      <c r="W470" t="s">
        <v>84</v>
      </c>
      <c r="X470" t="s">
        <v>4617</v>
      </c>
      <c r="Y470" t="s">
        <v>8</v>
      </c>
      <c r="Z470" t="s">
        <v>86</v>
      </c>
      <c r="AA470" t="s">
        <v>416</v>
      </c>
      <c r="AB470" s="28">
        <v>2</v>
      </c>
      <c r="AC470" t="s">
        <v>88</v>
      </c>
      <c r="AD470" s="40">
        <v>131920</v>
      </c>
      <c r="AE470" s="40">
        <v>131920</v>
      </c>
    </row>
    <row r="471" spans="1:31">
      <c r="A471" t="s">
        <v>191</v>
      </c>
      <c r="B471" t="s">
        <v>192</v>
      </c>
      <c r="C471" t="s">
        <v>193</v>
      </c>
      <c r="D471" t="s">
        <v>194</v>
      </c>
      <c r="E471" t="s">
        <v>4618</v>
      </c>
      <c r="F471" t="s">
        <v>4619</v>
      </c>
      <c r="G471" t="s">
        <v>1464</v>
      </c>
      <c r="H471" t="s">
        <v>197</v>
      </c>
      <c r="I471" t="s">
        <v>191</v>
      </c>
      <c r="J471" t="s">
        <v>4620</v>
      </c>
      <c r="K471" t="s">
        <v>78</v>
      </c>
      <c r="L471" t="s">
        <v>4621</v>
      </c>
      <c r="M471" s="27">
        <v>45945.36378472222</v>
      </c>
      <c r="N471" s="27">
        <v>45945.520138888889</v>
      </c>
      <c r="O471" t="s">
        <v>1466</v>
      </c>
      <c r="P471" t="s">
        <v>1467</v>
      </c>
      <c r="Q471" t="s">
        <v>1496</v>
      </c>
      <c r="R471" t="s">
        <v>1497</v>
      </c>
      <c r="S471" t="s">
        <v>783</v>
      </c>
      <c r="T471" t="s">
        <v>2152</v>
      </c>
      <c r="U471" t="s">
        <v>82</v>
      </c>
      <c r="V471" t="s">
        <v>4622</v>
      </c>
      <c r="W471" t="s">
        <v>84</v>
      </c>
      <c r="X471" t="s">
        <v>4623</v>
      </c>
      <c r="Y471" t="s">
        <v>8</v>
      </c>
      <c r="Z471" t="s">
        <v>86</v>
      </c>
      <c r="AA471" t="s">
        <v>1956</v>
      </c>
      <c r="AB471" s="28">
        <v>1</v>
      </c>
      <c r="AC471" t="s">
        <v>88</v>
      </c>
      <c r="AD471" s="40">
        <v>65960</v>
      </c>
      <c r="AE471" s="40">
        <v>65960</v>
      </c>
    </row>
    <row r="472" spans="1:31">
      <c r="A472" t="s">
        <v>277</v>
      </c>
      <c r="B472" t="s">
        <v>151</v>
      </c>
      <c r="C472" t="s">
        <v>152</v>
      </c>
      <c r="D472" t="s">
        <v>1059</v>
      </c>
      <c r="E472" t="s">
        <v>4624</v>
      </c>
      <c r="F472" t="s">
        <v>4625</v>
      </c>
      <c r="G472" t="s">
        <v>1464</v>
      </c>
      <c r="H472" t="s">
        <v>328</v>
      </c>
      <c r="I472" t="s">
        <v>1062</v>
      </c>
      <c r="J472" t="s">
        <v>4626</v>
      </c>
      <c r="K472" t="s">
        <v>78</v>
      </c>
      <c r="L472" t="s">
        <v>4627</v>
      </c>
      <c r="M472" s="27">
        <v>45945.382986111108</v>
      </c>
      <c r="N472" s="27">
        <v>45946.715277777781</v>
      </c>
      <c r="O472" t="s">
        <v>1466</v>
      </c>
      <c r="P472" t="s">
        <v>1467</v>
      </c>
      <c r="Q472" t="s">
        <v>1562</v>
      </c>
      <c r="R472" t="s">
        <v>1562</v>
      </c>
      <c r="S472" t="s">
        <v>80</v>
      </c>
      <c r="T472" t="s">
        <v>187</v>
      </c>
      <c r="U472" t="s">
        <v>82</v>
      </c>
      <c r="V472" t="s">
        <v>4628</v>
      </c>
      <c r="W472" t="s">
        <v>84</v>
      </c>
      <c r="X472" t="s">
        <v>4629</v>
      </c>
      <c r="Y472" t="s">
        <v>8</v>
      </c>
      <c r="Z472" t="s">
        <v>86</v>
      </c>
      <c r="AA472" t="s">
        <v>736</v>
      </c>
      <c r="AB472" s="28">
        <v>1</v>
      </c>
      <c r="AC472" t="s">
        <v>88</v>
      </c>
      <c r="AD472" s="40">
        <v>65960</v>
      </c>
      <c r="AE472" s="40">
        <v>65960</v>
      </c>
    </row>
    <row r="473" spans="1:31">
      <c r="A473" t="s">
        <v>288</v>
      </c>
      <c r="B473" t="s">
        <v>113</v>
      </c>
      <c r="C473" t="s">
        <v>114</v>
      </c>
      <c r="D473" t="s">
        <v>289</v>
      </c>
      <c r="E473" t="s">
        <v>4630</v>
      </c>
      <c r="F473" t="s">
        <v>3361</v>
      </c>
      <c r="G473" t="s">
        <v>1464</v>
      </c>
      <c r="H473" t="s">
        <v>292</v>
      </c>
      <c r="I473" t="s">
        <v>288</v>
      </c>
      <c r="J473" t="s">
        <v>3362</v>
      </c>
      <c r="K473" t="s">
        <v>78</v>
      </c>
      <c r="L473" t="s">
        <v>4631</v>
      </c>
      <c r="M473" s="27">
        <v>45945.376122685193</v>
      </c>
      <c r="N473" s="27">
        <v>45945.505555555559</v>
      </c>
      <c r="O473" t="s">
        <v>1466</v>
      </c>
      <c r="P473" t="s">
        <v>1514</v>
      </c>
      <c r="Q473" t="s">
        <v>1580</v>
      </c>
      <c r="R473" t="s">
        <v>1953</v>
      </c>
      <c r="S473" t="s">
        <v>783</v>
      </c>
      <c r="T473" t="s">
        <v>2152</v>
      </c>
      <c r="U473" t="s">
        <v>82</v>
      </c>
      <c r="V473" t="s">
        <v>4632</v>
      </c>
      <c r="W473" t="s">
        <v>84</v>
      </c>
      <c r="X473" t="s">
        <v>3365</v>
      </c>
      <c r="Y473" t="s">
        <v>8</v>
      </c>
      <c r="Z473" t="s">
        <v>86</v>
      </c>
      <c r="AA473" t="s">
        <v>1710</v>
      </c>
      <c r="AB473" s="28">
        <v>1</v>
      </c>
      <c r="AC473" t="s">
        <v>88</v>
      </c>
      <c r="AD473" s="40">
        <v>65960</v>
      </c>
      <c r="AE473" s="40">
        <v>65960</v>
      </c>
    </row>
    <row r="474" spans="1:31">
      <c r="A474" t="s">
        <v>569</v>
      </c>
      <c r="B474" t="s">
        <v>119</v>
      </c>
      <c r="C474" t="s">
        <v>120</v>
      </c>
      <c r="D474" t="s">
        <v>4525</v>
      </c>
      <c r="E474" t="s">
        <v>4633</v>
      </c>
      <c r="F474" t="s">
        <v>4634</v>
      </c>
      <c r="G474" t="s">
        <v>1464</v>
      </c>
      <c r="H474" t="s">
        <v>573</v>
      </c>
      <c r="I474" t="s">
        <v>4528</v>
      </c>
      <c r="J474" t="s">
        <v>4635</v>
      </c>
      <c r="K474" t="s">
        <v>78</v>
      </c>
      <c r="L474" t="s">
        <v>4636</v>
      </c>
      <c r="M474" s="27">
        <v>45945.37804398148</v>
      </c>
      <c r="N474" s="27">
        <v>45946.545138888891</v>
      </c>
      <c r="O474" t="s">
        <v>1466</v>
      </c>
      <c r="P474" t="s">
        <v>1467</v>
      </c>
      <c r="Q474" t="s">
        <v>1562</v>
      </c>
      <c r="R474" t="s">
        <v>1562</v>
      </c>
      <c r="S474" t="s">
        <v>1479</v>
      </c>
      <c r="T474" t="s">
        <v>1479</v>
      </c>
      <c r="U474" t="s">
        <v>82</v>
      </c>
      <c r="V474" t="s">
        <v>4637</v>
      </c>
      <c r="W474" t="s">
        <v>84</v>
      </c>
      <c r="X474" t="s">
        <v>4638</v>
      </c>
      <c r="Y474" t="s">
        <v>11</v>
      </c>
      <c r="Z474" t="s">
        <v>86</v>
      </c>
      <c r="AA474" t="s">
        <v>2706</v>
      </c>
      <c r="AB474" s="28">
        <v>1</v>
      </c>
      <c r="AC474" t="s">
        <v>88</v>
      </c>
      <c r="AD474" s="40">
        <v>144968</v>
      </c>
      <c r="AE474" s="40">
        <v>144968</v>
      </c>
    </row>
    <row r="475" spans="1:31">
      <c r="A475" t="s">
        <v>191</v>
      </c>
      <c r="B475" t="s">
        <v>192</v>
      </c>
      <c r="C475" t="s">
        <v>193</v>
      </c>
      <c r="D475" t="s">
        <v>227</v>
      </c>
      <c r="E475" t="s">
        <v>4639</v>
      </c>
      <c r="F475" t="s">
        <v>3684</v>
      </c>
      <c r="G475" t="s">
        <v>1464</v>
      </c>
      <c r="H475" t="s">
        <v>197</v>
      </c>
      <c r="I475" t="s">
        <v>230</v>
      </c>
      <c r="J475" t="s">
        <v>3685</v>
      </c>
      <c r="K475" t="s">
        <v>78</v>
      </c>
      <c r="L475" t="s">
        <v>4640</v>
      </c>
      <c r="M475" s="27">
        <v>45945.398229166669</v>
      </c>
      <c r="N475" s="27">
        <v>45945.560416666667</v>
      </c>
      <c r="O475" t="s">
        <v>1466</v>
      </c>
      <c r="P475" t="s">
        <v>1467</v>
      </c>
      <c r="Q475" t="s">
        <v>1496</v>
      </c>
      <c r="R475" t="s">
        <v>1507</v>
      </c>
      <c r="S475" t="s">
        <v>1470</v>
      </c>
      <c r="T475" t="s">
        <v>1470</v>
      </c>
      <c r="U475" t="s">
        <v>82</v>
      </c>
      <c r="V475" t="s">
        <v>4641</v>
      </c>
      <c r="W475" t="s">
        <v>84</v>
      </c>
      <c r="X475" t="s">
        <v>3688</v>
      </c>
      <c r="Y475" t="s">
        <v>8</v>
      </c>
      <c r="Z475" t="s">
        <v>86</v>
      </c>
      <c r="AA475" t="s">
        <v>1455</v>
      </c>
      <c r="AB475" s="28">
        <v>1</v>
      </c>
      <c r="AC475" t="s">
        <v>88</v>
      </c>
      <c r="AD475" s="40">
        <v>65960</v>
      </c>
      <c r="AE475" s="40">
        <v>65960</v>
      </c>
    </row>
    <row r="476" spans="1:31">
      <c r="A476" t="s">
        <v>1134</v>
      </c>
      <c r="B476" t="s">
        <v>113</v>
      </c>
      <c r="C476" t="s">
        <v>114</v>
      </c>
      <c r="D476" t="s">
        <v>4642</v>
      </c>
      <c r="E476" t="s">
        <v>4643</v>
      </c>
      <c r="F476" t="s">
        <v>4644</v>
      </c>
      <c r="G476" t="s">
        <v>1464</v>
      </c>
      <c r="H476" t="s">
        <v>2713</v>
      </c>
      <c r="I476" t="s">
        <v>4645</v>
      </c>
      <c r="J476" t="s">
        <v>4646</v>
      </c>
      <c r="K476" t="s">
        <v>78</v>
      </c>
      <c r="L476" t="s">
        <v>4647</v>
      </c>
      <c r="M476" s="27">
        <v>45945.413101851853</v>
      </c>
      <c r="N476" s="27">
        <v>45946.564583333333</v>
      </c>
      <c r="O476" t="s">
        <v>1466</v>
      </c>
      <c r="P476" t="s">
        <v>1467</v>
      </c>
      <c r="Q476" t="s">
        <v>1552</v>
      </c>
      <c r="R476" t="s">
        <v>1612</v>
      </c>
      <c r="S476" t="s">
        <v>80</v>
      </c>
      <c r="T476" t="s">
        <v>187</v>
      </c>
      <c r="U476" t="s">
        <v>82</v>
      </c>
      <c r="V476" t="s">
        <v>4648</v>
      </c>
      <c r="W476" t="s">
        <v>84</v>
      </c>
      <c r="X476" t="s">
        <v>4649</v>
      </c>
      <c r="Y476" t="s">
        <v>11</v>
      </c>
      <c r="Z476" t="s">
        <v>86</v>
      </c>
      <c r="AA476" t="s">
        <v>2718</v>
      </c>
      <c r="AB476" s="28">
        <v>1</v>
      </c>
      <c r="AC476" t="s">
        <v>88</v>
      </c>
      <c r="AD476" s="40">
        <v>144968</v>
      </c>
      <c r="AE476" s="40">
        <v>144968</v>
      </c>
    </row>
    <row r="477" spans="1:31">
      <c r="A477" t="s">
        <v>191</v>
      </c>
      <c r="B477" t="s">
        <v>192</v>
      </c>
      <c r="C477" t="s">
        <v>193</v>
      </c>
      <c r="D477" t="s">
        <v>2451</v>
      </c>
      <c r="E477" t="s">
        <v>4650</v>
      </c>
      <c r="F477" t="s">
        <v>4651</v>
      </c>
      <c r="G477" t="s">
        <v>1464</v>
      </c>
      <c r="H477" t="s">
        <v>903</v>
      </c>
      <c r="I477" t="s">
        <v>2454</v>
      </c>
      <c r="J477" t="s">
        <v>4652</v>
      </c>
      <c r="K477" t="s">
        <v>78</v>
      </c>
      <c r="L477" t="s">
        <v>4653</v>
      </c>
      <c r="M477" s="27">
        <v>45945.415671296287</v>
      </c>
      <c r="N477" s="27">
        <v>45945.670138888891</v>
      </c>
      <c r="P477" t="s">
        <v>1467</v>
      </c>
      <c r="Q477" t="s">
        <v>1496</v>
      </c>
      <c r="R477" t="s">
        <v>1507</v>
      </c>
      <c r="S477" t="s">
        <v>1479</v>
      </c>
      <c r="T477" t="s">
        <v>1479</v>
      </c>
      <c r="V477" t="s">
        <v>4654</v>
      </c>
      <c r="W477" t="s">
        <v>1801</v>
      </c>
      <c r="Y477" t="s">
        <v>139</v>
      </c>
      <c r="Z477" t="s">
        <v>1482</v>
      </c>
      <c r="AA477" t="s">
        <v>2012</v>
      </c>
      <c r="AB477" s="28">
        <v>0</v>
      </c>
      <c r="AC477" t="s">
        <v>88</v>
      </c>
      <c r="AD477" s="40">
        <v>41241</v>
      </c>
      <c r="AE477" s="40">
        <v>41241</v>
      </c>
    </row>
    <row r="478" spans="1:31">
      <c r="A478" t="s">
        <v>191</v>
      </c>
      <c r="B478" t="s">
        <v>192</v>
      </c>
      <c r="C478" t="s">
        <v>193</v>
      </c>
      <c r="D478" t="s">
        <v>993</v>
      </c>
      <c r="E478" t="s">
        <v>4655</v>
      </c>
      <c r="F478" t="s">
        <v>4656</v>
      </c>
      <c r="G478" t="s">
        <v>1464</v>
      </c>
      <c r="H478" t="s">
        <v>197</v>
      </c>
      <c r="I478" t="s">
        <v>996</v>
      </c>
      <c r="J478" t="s">
        <v>4657</v>
      </c>
      <c r="K478" t="s">
        <v>78</v>
      </c>
      <c r="L478" t="s">
        <v>4658</v>
      </c>
      <c r="M478" s="27">
        <v>45945.435960648138</v>
      </c>
      <c r="N478" s="27">
        <v>45946.566666666673</v>
      </c>
      <c r="O478" t="s">
        <v>1466</v>
      </c>
      <c r="P478" t="s">
        <v>1467</v>
      </c>
      <c r="Q478" t="s">
        <v>1468</v>
      </c>
      <c r="R478" t="s">
        <v>1469</v>
      </c>
      <c r="S478" t="s">
        <v>1470</v>
      </c>
      <c r="T478" t="s">
        <v>1470</v>
      </c>
      <c r="U478" t="s">
        <v>82</v>
      </c>
      <c r="V478" t="s">
        <v>4659</v>
      </c>
      <c r="W478" t="s">
        <v>84</v>
      </c>
      <c r="X478" t="s">
        <v>4660</v>
      </c>
      <c r="Y478" t="s">
        <v>13</v>
      </c>
      <c r="Z478" t="s">
        <v>86</v>
      </c>
      <c r="AA478" t="s">
        <v>599</v>
      </c>
      <c r="AB478" s="28">
        <v>1</v>
      </c>
      <c r="AC478" t="s">
        <v>88</v>
      </c>
      <c r="AD478" s="40">
        <v>275729</v>
      </c>
      <c r="AE478" s="40">
        <v>275729</v>
      </c>
    </row>
    <row r="479" spans="1:31">
      <c r="A479" t="s">
        <v>191</v>
      </c>
      <c r="B479" t="s">
        <v>192</v>
      </c>
      <c r="C479" t="s">
        <v>193</v>
      </c>
      <c r="D479" t="s">
        <v>606</v>
      </c>
      <c r="E479" t="s">
        <v>4661</v>
      </c>
      <c r="F479" t="s">
        <v>4662</v>
      </c>
      <c r="G479" t="s">
        <v>1464</v>
      </c>
      <c r="H479" t="s">
        <v>197</v>
      </c>
      <c r="I479" t="s">
        <v>609</v>
      </c>
      <c r="J479" t="s">
        <v>4663</v>
      </c>
      <c r="K479" t="s">
        <v>78</v>
      </c>
      <c r="L479" t="s">
        <v>4664</v>
      </c>
      <c r="M479" s="27">
        <v>45945.451585648138</v>
      </c>
      <c r="N479" s="27">
        <v>45946.42083333333</v>
      </c>
      <c r="O479" t="s">
        <v>1466</v>
      </c>
      <c r="P479" t="s">
        <v>1467</v>
      </c>
      <c r="Q479" t="s">
        <v>1478</v>
      </c>
      <c r="R479" t="s">
        <v>1469</v>
      </c>
      <c r="S479" t="s">
        <v>1479</v>
      </c>
      <c r="T479" t="s">
        <v>1470</v>
      </c>
      <c r="U479" t="s">
        <v>82</v>
      </c>
      <c r="V479" t="s">
        <v>4665</v>
      </c>
      <c r="W479" t="s">
        <v>84</v>
      </c>
      <c r="X479" t="s">
        <v>4666</v>
      </c>
      <c r="Y479" t="s">
        <v>8</v>
      </c>
      <c r="Z479" t="s">
        <v>86</v>
      </c>
      <c r="AA479" t="s">
        <v>2093</v>
      </c>
      <c r="AB479" s="28">
        <v>1</v>
      </c>
      <c r="AC479" t="s">
        <v>88</v>
      </c>
      <c r="AD479" s="40">
        <v>65960</v>
      </c>
      <c r="AE479" s="40">
        <v>65960</v>
      </c>
    </row>
    <row r="480" spans="1:31">
      <c r="A480" t="s">
        <v>191</v>
      </c>
      <c r="B480" t="s">
        <v>192</v>
      </c>
      <c r="C480" t="s">
        <v>193</v>
      </c>
      <c r="D480" t="s">
        <v>2004</v>
      </c>
      <c r="E480" t="s">
        <v>4667</v>
      </c>
      <c r="F480" t="s">
        <v>4668</v>
      </c>
      <c r="G480" t="s">
        <v>1464</v>
      </c>
      <c r="H480" t="s">
        <v>903</v>
      </c>
      <c r="I480" t="s">
        <v>2007</v>
      </c>
      <c r="J480" t="s">
        <v>4669</v>
      </c>
      <c r="K480" t="s">
        <v>78</v>
      </c>
      <c r="L480" t="s">
        <v>4670</v>
      </c>
      <c r="M480" s="27">
        <v>45945.49386574074</v>
      </c>
      <c r="N480" s="27">
        <v>45947.672222222223</v>
      </c>
      <c r="O480" t="s">
        <v>1466</v>
      </c>
      <c r="P480" t="s">
        <v>1467</v>
      </c>
      <c r="Q480" t="s">
        <v>1496</v>
      </c>
      <c r="R480" t="s">
        <v>1507</v>
      </c>
      <c r="S480" t="s">
        <v>1470</v>
      </c>
      <c r="T480" t="s">
        <v>1470</v>
      </c>
      <c r="U480" t="s">
        <v>82</v>
      </c>
      <c r="V480" t="s">
        <v>4671</v>
      </c>
      <c r="W480" t="s">
        <v>84</v>
      </c>
      <c r="X480" t="s">
        <v>4672</v>
      </c>
      <c r="Y480" t="s">
        <v>139</v>
      </c>
      <c r="Z480" t="s">
        <v>1482</v>
      </c>
      <c r="AA480" t="s">
        <v>2012</v>
      </c>
      <c r="AB480" s="28">
        <v>1</v>
      </c>
      <c r="AC480" t="s">
        <v>88</v>
      </c>
      <c r="AD480" s="40">
        <v>988463</v>
      </c>
      <c r="AE480" s="40">
        <v>988463</v>
      </c>
    </row>
    <row r="481" spans="1:31">
      <c r="A481" t="s">
        <v>288</v>
      </c>
      <c r="B481" t="s">
        <v>113</v>
      </c>
      <c r="C481" t="s">
        <v>114</v>
      </c>
      <c r="D481" t="s">
        <v>4673</v>
      </c>
      <c r="E481" t="s">
        <v>4674</v>
      </c>
      <c r="F481" t="s">
        <v>4675</v>
      </c>
      <c r="G481" t="s">
        <v>1464</v>
      </c>
      <c r="H481" t="s">
        <v>292</v>
      </c>
      <c r="I481" t="s">
        <v>4676</v>
      </c>
      <c r="J481" t="s">
        <v>4677</v>
      </c>
      <c r="K481" t="s">
        <v>78</v>
      </c>
      <c r="L481" t="s">
        <v>4678</v>
      </c>
      <c r="M481" s="27">
        <v>45945.494583333333</v>
      </c>
      <c r="N481" s="27">
        <v>45947.463888888888</v>
      </c>
      <c r="O481" t="s">
        <v>1466</v>
      </c>
      <c r="P481" t="s">
        <v>1467</v>
      </c>
      <c r="Q481" t="s">
        <v>1790</v>
      </c>
      <c r="R481" t="s">
        <v>2265</v>
      </c>
      <c r="S481" t="s">
        <v>80</v>
      </c>
      <c r="T481" t="s">
        <v>81</v>
      </c>
      <c r="U481" t="s">
        <v>82</v>
      </c>
      <c r="V481" t="s">
        <v>4679</v>
      </c>
      <c r="W481" t="s">
        <v>84</v>
      </c>
      <c r="X481" t="s">
        <v>4680</v>
      </c>
      <c r="Y481" t="s">
        <v>11</v>
      </c>
      <c r="Z481" t="s">
        <v>86</v>
      </c>
      <c r="AA481" t="s">
        <v>245</v>
      </c>
      <c r="AB481" s="28">
        <v>1</v>
      </c>
      <c r="AC481" t="s">
        <v>88</v>
      </c>
      <c r="AD481" s="40">
        <v>144968</v>
      </c>
      <c r="AE481" s="40">
        <v>144968</v>
      </c>
    </row>
    <row r="482" spans="1:31">
      <c r="A482" t="s">
        <v>459</v>
      </c>
      <c r="B482" t="s">
        <v>460</v>
      </c>
      <c r="C482" t="s">
        <v>461</v>
      </c>
      <c r="D482" t="s">
        <v>512</v>
      </c>
      <c r="E482" t="s">
        <v>4681</v>
      </c>
      <c r="F482" t="s">
        <v>4682</v>
      </c>
      <c r="G482" t="s">
        <v>1464</v>
      </c>
      <c r="H482" t="s">
        <v>460</v>
      </c>
      <c r="I482" t="s">
        <v>459</v>
      </c>
      <c r="J482" t="s">
        <v>4683</v>
      </c>
      <c r="K482" t="s">
        <v>78</v>
      </c>
      <c r="L482" t="s">
        <v>4684</v>
      </c>
      <c r="M482" s="27">
        <v>45945.481712962966</v>
      </c>
      <c r="N482" s="27">
        <v>45946.589583333327</v>
      </c>
      <c r="O482" t="s">
        <v>1466</v>
      </c>
      <c r="P482" t="s">
        <v>1467</v>
      </c>
      <c r="Q482" t="s">
        <v>1580</v>
      </c>
      <c r="R482" t="s">
        <v>1581</v>
      </c>
      <c r="S482" t="s">
        <v>1470</v>
      </c>
      <c r="T482" t="s">
        <v>1470</v>
      </c>
      <c r="U482" t="s">
        <v>82</v>
      </c>
      <c r="V482" t="s">
        <v>4685</v>
      </c>
      <c r="W482" t="s">
        <v>84</v>
      </c>
      <c r="X482" t="s">
        <v>4686</v>
      </c>
      <c r="Y482" t="s">
        <v>8</v>
      </c>
      <c r="Z482" t="s">
        <v>86</v>
      </c>
      <c r="AA482" t="s">
        <v>2172</v>
      </c>
      <c r="AB482" s="28">
        <v>1</v>
      </c>
      <c r="AC482" t="s">
        <v>88</v>
      </c>
      <c r="AD482" s="40">
        <v>65960</v>
      </c>
      <c r="AE482" s="40">
        <v>65960</v>
      </c>
    </row>
    <row r="483" spans="1:31">
      <c r="A483" t="s">
        <v>442</v>
      </c>
      <c r="B483" t="s">
        <v>113</v>
      </c>
      <c r="C483" t="s">
        <v>114</v>
      </c>
      <c r="D483" t="s">
        <v>443</v>
      </c>
      <c r="E483" t="s">
        <v>4687</v>
      </c>
      <c r="F483" t="s">
        <v>4688</v>
      </c>
      <c r="G483" t="s">
        <v>1464</v>
      </c>
      <c r="H483" t="s">
        <v>446</v>
      </c>
      <c r="I483" t="s">
        <v>442</v>
      </c>
      <c r="J483" t="s">
        <v>4689</v>
      </c>
      <c r="K483" t="s">
        <v>78</v>
      </c>
      <c r="L483" t="s">
        <v>4690</v>
      </c>
      <c r="M483" s="27">
        <v>45945.499305555553</v>
      </c>
      <c r="N483" s="27">
        <v>45946.490972222222</v>
      </c>
      <c r="O483" t="s">
        <v>1466</v>
      </c>
      <c r="P483" t="s">
        <v>1467</v>
      </c>
      <c r="Q483" t="s">
        <v>1496</v>
      </c>
      <c r="R483" t="s">
        <v>1507</v>
      </c>
      <c r="S483" t="s">
        <v>1479</v>
      </c>
      <c r="T483" t="s">
        <v>1470</v>
      </c>
      <c r="U483" t="s">
        <v>82</v>
      </c>
      <c r="V483" t="s">
        <v>4691</v>
      </c>
      <c r="W483" t="s">
        <v>84</v>
      </c>
      <c r="X483" t="s">
        <v>4692</v>
      </c>
      <c r="Y483" t="s">
        <v>8</v>
      </c>
      <c r="Z483" t="s">
        <v>86</v>
      </c>
      <c r="AA483" t="s">
        <v>451</v>
      </c>
      <c r="AB483" s="28">
        <v>1</v>
      </c>
      <c r="AC483" t="s">
        <v>88</v>
      </c>
      <c r="AD483" s="40">
        <v>65960</v>
      </c>
      <c r="AE483" s="40">
        <v>65960</v>
      </c>
    </row>
    <row r="484" spans="1:31">
      <c r="A484" t="s">
        <v>288</v>
      </c>
      <c r="B484" t="s">
        <v>113</v>
      </c>
      <c r="C484" t="s">
        <v>114</v>
      </c>
      <c r="D484" t="s">
        <v>289</v>
      </c>
      <c r="E484" t="s">
        <v>4693</v>
      </c>
      <c r="F484" t="s">
        <v>4694</v>
      </c>
      <c r="G484" t="s">
        <v>1464</v>
      </c>
      <c r="H484" t="s">
        <v>292</v>
      </c>
      <c r="I484" t="s">
        <v>288</v>
      </c>
      <c r="J484" t="s">
        <v>4695</v>
      </c>
      <c r="K484" t="s">
        <v>78</v>
      </c>
      <c r="L484" t="s">
        <v>4696</v>
      </c>
      <c r="M484" s="27">
        <v>45945.504641203697</v>
      </c>
      <c r="N484" s="27">
        <v>45946.496527777781</v>
      </c>
      <c r="O484" t="s">
        <v>1466</v>
      </c>
      <c r="P484" t="s">
        <v>1467</v>
      </c>
      <c r="Q484" t="s">
        <v>1496</v>
      </c>
      <c r="R484" t="s">
        <v>1497</v>
      </c>
      <c r="S484" t="s">
        <v>1470</v>
      </c>
      <c r="T484" t="s">
        <v>1470</v>
      </c>
      <c r="U484" t="s">
        <v>82</v>
      </c>
      <c r="V484" t="s">
        <v>4697</v>
      </c>
      <c r="W484" t="s">
        <v>84</v>
      </c>
      <c r="X484" t="s">
        <v>4698</v>
      </c>
      <c r="Y484" t="s">
        <v>8</v>
      </c>
      <c r="Z484" t="s">
        <v>86</v>
      </c>
      <c r="AA484" t="s">
        <v>297</v>
      </c>
      <c r="AB484" s="28">
        <v>1</v>
      </c>
      <c r="AC484" t="s">
        <v>88</v>
      </c>
      <c r="AD484" s="40">
        <v>65960</v>
      </c>
      <c r="AE484" s="40">
        <v>65960</v>
      </c>
    </row>
    <row r="485" spans="1:31">
      <c r="A485" t="s">
        <v>277</v>
      </c>
      <c r="B485" t="s">
        <v>151</v>
      </c>
      <c r="C485" t="s">
        <v>152</v>
      </c>
      <c r="D485" t="s">
        <v>4699</v>
      </c>
      <c r="E485" t="s">
        <v>4700</v>
      </c>
      <c r="F485" t="s">
        <v>4701</v>
      </c>
      <c r="G485" t="s">
        <v>1464</v>
      </c>
      <c r="H485" t="s">
        <v>328</v>
      </c>
      <c r="I485" t="s">
        <v>4702</v>
      </c>
      <c r="J485" t="s">
        <v>4703</v>
      </c>
      <c r="K485" t="s">
        <v>78</v>
      </c>
      <c r="L485" t="s">
        <v>4704</v>
      </c>
      <c r="M485" s="27">
        <v>45945.503472222219</v>
      </c>
      <c r="N485" s="27">
        <v>45945.665972222218</v>
      </c>
      <c r="O485" t="s">
        <v>1466</v>
      </c>
      <c r="P485" t="s">
        <v>1467</v>
      </c>
      <c r="Q485" t="s">
        <v>1468</v>
      </c>
      <c r="R485" t="s">
        <v>1469</v>
      </c>
      <c r="S485" t="s">
        <v>80</v>
      </c>
      <c r="T485" t="s">
        <v>81</v>
      </c>
      <c r="U485" t="s">
        <v>82</v>
      </c>
      <c r="V485" t="s">
        <v>4705</v>
      </c>
      <c r="W485" t="s">
        <v>84</v>
      </c>
      <c r="X485" t="s">
        <v>4706</v>
      </c>
      <c r="Y485" t="s">
        <v>15</v>
      </c>
      <c r="Z485" t="s">
        <v>86</v>
      </c>
      <c r="AA485" t="s">
        <v>342</v>
      </c>
      <c r="AB485" s="28">
        <v>1</v>
      </c>
      <c r="AC485" t="s">
        <v>88</v>
      </c>
      <c r="AD485" s="40">
        <v>479589</v>
      </c>
      <c r="AE485" s="40">
        <v>479589</v>
      </c>
    </row>
    <row r="486" spans="1:31">
      <c r="A486" t="s">
        <v>217</v>
      </c>
      <c r="B486" t="s">
        <v>192</v>
      </c>
      <c r="C486" t="s">
        <v>193</v>
      </c>
      <c r="D486" t="s">
        <v>1676</v>
      </c>
      <c r="E486" t="s">
        <v>4707</v>
      </c>
      <c r="F486" t="s">
        <v>4708</v>
      </c>
      <c r="G486" t="s">
        <v>1464</v>
      </c>
      <c r="H486" t="s">
        <v>197</v>
      </c>
      <c r="I486" t="s">
        <v>1679</v>
      </c>
      <c r="J486" t="s">
        <v>4709</v>
      </c>
      <c r="K486" t="s">
        <v>78</v>
      </c>
      <c r="L486" t="s">
        <v>4710</v>
      </c>
      <c r="M486" s="27">
        <v>45945.510150462957</v>
      </c>
      <c r="N486" s="27">
        <v>45946.430555555547</v>
      </c>
      <c r="O486" t="s">
        <v>1466</v>
      </c>
      <c r="P486" t="s">
        <v>1467</v>
      </c>
      <c r="Q486" t="s">
        <v>1698</v>
      </c>
      <c r="R486" t="s">
        <v>1699</v>
      </c>
      <c r="S486" t="s">
        <v>80</v>
      </c>
      <c r="T486" t="s">
        <v>187</v>
      </c>
      <c r="U486" t="s">
        <v>82</v>
      </c>
      <c r="V486" t="s">
        <v>4711</v>
      </c>
      <c r="W486" t="s">
        <v>84</v>
      </c>
      <c r="X486" t="s">
        <v>4712</v>
      </c>
      <c r="Y486" t="s">
        <v>8</v>
      </c>
      <c r="Z486" t="s">
        <v>86</v>
      </c>
      <c r="AA486" t="s">
        <v>403</v>
      </c>
      <c r="AB486" s="28">
        <v>1</v>
      </c>
      <c r="AC486" t="s">
        <v>88</v>
      </c>
      <c r="AD486" s="40">
        <v>65960</v>
      </c>
      <c r="AE486" s="40">
        <v>65960</v>
      </c>
    </row>
    <row r="487" spans="1:31">
      <c r="A487" t="s">
        <v>277</v>
      </c>
      <c r="B487" t="s">
        <v>151</v>
      </c>
      <c r="C487" t="s">
        <v>152</v>
      </c>
      <c r="D487" t="s">
        <v>325</v>
      </c>
      <c r="E487" t="s">
        <v>4713</v>
      </c>
      <c r="F487" t="s">
        <v>4714</v>
      </c>
      <c r="G487" t="s">
        <v>1464</v>
      </c>
      <c r="H487" t="s">
        <v>328</v>
      </c>
      <c r="I487" t="s">
        <v>277</v>
      </c>
      <c r="J487" t="s">
        <v>4715</v>
      </c>
      <c r="K487" t="s">
        <v>78</v>
      </c>
      <c r="L487" t="s">
        <v>4716</v>
      </c>
      <c r="M487" s="27">
        <v>45945.526041666657</v>
      </c>
      <c r="N487" s="27">
        <v>45946.507638888892</v>
      </c>
      <c r="O487" t="s">
        <v>1466</v>
      </c>
      <c r="P487" t="s">
        <v>1467</v>
      </c>
      <c r="Q487" t="s">
        <v>1496</v>
      </c>
      <c r="R487" t="s">
        <v>2037</v>
      </c>
      <c r="S487" t="s">
        <v>1470</v>
      </c>
      <c r="T487" t="s">
        <v>1470</v>
      </c>
      <c r="U487" t="s">
        <v>82</v>
      </c>
      <c r="V487" t="s">
        <v>4717</v>
      </c>
      <c r="W487" t="s">
        <v>84</v>
      </c>
      <c r="X487" t="s">
        <v>4718</v>
      </c>
      <c r="Y487" t="s">
        <v>8</v>
      </c>
      <c r="Z487" t="s">
        <v>86</v>
      </c>
      <c r="AA487" t="s">
        <v>342</v>
      </c>
      <c r="AB487" s="28">
        <v>1</v>
      </c>
      <c r="AC487" t="s">
        <v>88</v>
      </c>
      <c r="AD487" s="40">
        <v>65960</v>
      </c>
      <c r="AE487" s="40">
        <v>65960</v>
      </c>
    </row>
    <row r="488" spans="1:31">
      <c r="A488" t="s">
        <v>191</v>
      </c>
      <c r="B488" t="s">
        <v>192</v>
      </c>
      <c r="C488" t="s">
        <v>193</v>
      </c>
      <c r="D488" t="s">
        <v>208</v>
      </c>
      <c r="E488" t="s">
        <v>4719</v>
      </c>
      <c r="F488" t="s">
        <v>4720</v>
      </c>
      <c r="G488" t="s">
        <v>1464</v>
      </c>
      <c r="H488" t="s">
        <v>197</v>
      </c>
      <c r="I488" t="s">
        <v>211</v>
      </c>
      <c r="J488" t="s">
        <v>4721</v>
      </c>
      <c r="K488" t="s">
        <v>78</v>
      </c>
      <c r="L488" t="s">
        <v>4722</v>
      </c>
      <c r="M488" s="27">
        <v>45945.562314814822</v>
      </c>
      <c r="N488" s="27">
        <v>45946.397222222222</v>
      </c>
      <c r="O488" t="s">
        <v>1466</v>
      </c>
      <c r="P488" t="s">
        <v>1514</v>
      </c>
      <c r="Q488" t="s">
        <v>1580</v>
      </c>
      <c r="R488" t="s">
        <v>1590</v>
      </c>
      <c r="S488" t="s">
        <v>80</v>
      </c>
      <c r="T488" t="s">
        <v>187</v>
      </c>
      <c r="U488" t="s">
        <v>82</v>
      </c>
      <c r="V488" t="s">
        <v>4723</v>
      </c>
      <c r="W488" t="s">
        <v>84</v>
      </c>
      <c r="X488" t="s">
        <v>4724</v>
      </c>
      <c r="Y488" t="s">
        <v>8</v>
      </c>
      <c r="Z488" t="s">
        <v>86</v>
      </c>
      <c r="AA488" t="s">
        <v>1981</v>
      </c>
      <c r="AB488" s="28">
        <v>1</v>
      </c>
      <c r="AC488" t="s">
        <v>88</v>
      </c>
      <c r="AD488" s="40">
        <v>65960</v>
      </c>
      <c r="AE488" s="40">
        <v>65960</v>
      </c>
    </row>
    <row r="489" spans="1:31">
      <c r="A489" t="s">
        <v>459</v>
      </c>
      <c r="B489" t="s">
        <v>460</v>
      </c>
      <c r="C489" t="s">
        <v>461</v>
      </c>
      <c r="D489" t="s">
        <v>512</v>
      </c>
      <c r="E489" t="s">
        <v>4725</v>
      </c>
      <c r="F489" t="s">
        <v>4726</v>
      </c>
      <c r="G489" t="s">
        <v>1464</v>
      </c>
      <c r="H489" t="s">
        <v>460</v>
      </c>
      <c r="I489" t="s">
        <v>459</v>
      </c>
      <c r="J489" t="s">
        <v>4727</v>
      </c>
      <c r="K489" t="s">
        <v>78</v>
      </c>
      <c r="L489" t="s">
        <v>4728</v>
      </c>
      <c r="M489" s="27">
        <v>45945.572094907409</v>
      </c>
      <c r="N489" s="27">
        <v>45946.547222222223</v>
      </c>
      <c r="O489" t="s">
        <v>1466</v>
      </c>
      <c r="P489" t="s">
        <v>1467</v>
      </c>
      <c r="Q489" t="s">
        <v>1562</v>
      </c>
      <c r="R489" t="s">
        <v>1562</v>
      </c>
      <c r="S489" t="s">
        <v>80</v>
      </c>
      <c r="T489" t="s">
        <v>187</v>
      </c>
      <c r="U489" t="s">
        <v>82</v>
      </c>
      <c r="V489" t="s">
        <v>4729</v>
      </c>
      <c r="W489" t="s">
        <v>84</v>
      </c>
      <c r="X489" t="s">
        <v>4730</v>
      </c>
      <c r="Y489" t="s">
        <v>8</v>
      </c>
      <c r="Z489" t="s">
        <v>86</v>
      </c>
      <c r="AA489" t="s">
        <v>1597</v>
      </c>
      <c r="AB489" s="28">
        <v>1</v>
      </c>
      <c r="AC489" t="s">
        <v>88</v>
      </c>
      <c r="AD489" s="40">
        <v>65960</v>
      </c>
      <c r="AE489" s="40">
        <v>65960</v>
      </c>
    </row>
    <row r="490" spans="1:31">
      <c r="A490" t="s">
        <v>459</v>
      </c>
      <c r="B490" t="s">
        <v>460</v>
      </c>
      <c r="C490" t="s">
        <v>461</v>
      </c>
      <c r="D490" t="s">
        <v>1784</v>
      </c>
      <c r="E490" t="s">
        <v>4731</v>
      </c>
      <c r="F490" t="s">
        <v>4732</v>
      </c>
      <c r="G490" t="s">
        <v>1464</v>
      </c>
      <c r="H490" t="s">
        <v>460</v>
      </c>
      <c r="I490" t="s">
        <v>1787</v>
      </c>
      <c r="J490" t="s">
        <v>4733</v>
      </c>
      <c r="K490" t="s">
        <v>78</v>
      </c>
      <c r="L490" t="s">
        <v>4734</v>
      </c>
      <c r="M490" s="27">
        <v>45945.589861111112</v>
      </c>
      <c r="N490" s="27">
        <v>45945.78125</v>
      </c>
      <c r="O490" t="s">
        <v>1466</v>
      </c>
      <c r="P490" t="s">
        <v>1467</v>
      </c>
      <c r="Q490" t="s">
        <v>1580</v>
      </c>
      <c r="R490" t="s">
        <v>1581</v>
      </c>
      <c r="S490" t="s">
        <v>1470</v>
      </c>
      <c r="T490" t="s">
        <v>1470</v>
      </c>
      <c r="U490" t="s">
        <v>82</v>
      </c>
      <c r="V490" t="s">
        <v>4735</v>
      </c>
      <c r="W490" t="s">
        <v>84</v>
      </c>
      <c r="X490" t="s">
        <v>4736</v>
      </c>
      <c r="Y490" t="s">
        <v>11</v>
      </c>
      <c r="Z490" t="s">
        <v>86</v>
      </c>
      <c r="AA490" t="s">
        <v>700</v>
      </c>
      <c r="AB490" s="28">
        <v>1</v>
      </c>
      <c r="AC490" t="s">
        <v>88</v>
      </c>
      <c r="AD490" s="40">
        <v>144968</v>
      </c>
      <c r="AE490" s="40">
        <v>144968</v>
      </c>
    </row>
    <row r="491" spans="1:31">
      <c r="A491" t="s">
        <v>343</v>
      </c>
      <c r="B491" t="s">
        <v>68</v>
      </c>
      <c r="C491" t="s">
        <v>69</v>
      </c>
      <c r="D491" t="s">
        <v>4737</v>
      </c>
      <c r="E491" t="s">
        <v>4738</v>
      </c>
      <c r="F491" t="s">
        <v>4739</v>
      </c>
      <c r="G491" t="s">
        <v>1464</v>
      </c>
      <c r="H491" t="s">
        <v>798</v>
      </c>
      <c r="I491" t="s">
        <v>4740</v>
      </c>
      <c r="J491" t="s">
        <v>4741</v>
      </c>
      <c r="K491" t="s">
        <v>78</v>
      </c>
      <c r="L491" t="s">
        <v>4742</v>
      </c>
      <c r="M491" s="27">
        <v>45945.628738425927</v>
      </c>
      <c r="N491" s="27">
        <v>45947.545138888891</v>
      </c>
      <c r="O491" t="s">
        <v>1466</v>
      </c>
      <c r="P491" t="s">
        <v>1467</v>
      </c>
      <c r="Q491" t="s">
        <v>1580</v>
      </c>
      <c r="R491" t="s">
        <v>1581</v>
      </c>
      <c r="S491" t="s">
        <v>1470</v>
      </c>
      <c r="T491" t="s">
        <v>1470</v>
      </c>
      <c r="U491" t="s">
        <v>82</v>
      </c>
      <c r="V491" t="s">
        <v>4743</v>
      </c>
      <c r="W491" t="s">
        <v>84</v>
      </c>
      <c r="X491" t="s">
        <v>4744</v>
      </c>
      <c r="Y491" t="s">
        <v>13</v>
      </c>
      <c r="Z491" t="s">
        <v>86</v>
      </c>
      <c r="AA491" t="s">
        <v>1299</v>
      </c>
      <c r="AB491" s="28">
        <v>1</v>
      </c>
      <c r="AC491" t="s">
        <v>88</v>
      </c>
      <c r="AD491" s="40">
        <v>275729</v>
      </c>
      <c r="AE491" s="40">
        <v>275729</v>
      </c>
    </row>
    <row r="492" spans="1:31">
      <c r="A492" t="s">
        <v>191</v>
      </c>
      <c r="B492" t="s">
        <v>192</v>
      </c>
      <c r="C492" t="s">
        <v>193</v>
      </c>
      <c r="D492" t="s">
        <v>4216</v>
      </c>
      <c r="E492" t="s">
        <v>4745</v>
      </c>
      <c r="F492" t="s">
        <v>4746</v>
      </c>
      <c r="G492" t="s">
        <v>1464</v>
      </c>
      <c r="H492" t="s">
        <v>197</v>
      </c>
      <c r="I492" t="s">
        <v>4219</v>
      </c>
      <c r="J492" t="s">
        <v>4747</v>
      </c>
      <c r="K492" t="s">
        <v>78</v>
      </c>
      <c r="L492" t="s">
        <v>4748</v>
      </c>
      <c r="M492" s="27">
        <v>45945.631840277783</v>
      </c>
      <c r="N492" s="27">
        <v>45948.402777777781</v>
      </c>
      <c r="O492" t="s">
        <v>1466</v>
      </c>
      <c r="P492" t="s">
        <v>1467</v>
      </c>
      <c r="Q492" t="s">
        <v>1562</v>
      </c>
      <c r="R492" t="s">
        <v>1562</v>
      </c>
      <c r="S492" t="s">
        <v>1470</v>
      </c>
      <c r="T492" t="s">
        <v>1470</v>
      </c>
      <c r="U492" t="s">
        <v>82</v>
      </c>
      <c r="V492" t="s">
        <v>4749</v>
      </c>
      <c r="W492" t="s">
        <v>84</v>
      </c>
      <c r="X492" t="s">
        <v>4750</v>
      </c>
      <c r="Y492" t="s">
        <v>13</v>
      </c>
      <c r="Z492" t="s">
        <v>86</v>
      </c>
      <c r="AA492" t="s">
        <v>423</v>
      </c>
      <c r="AB492" s="28">
        <v>1</v>
      </c>
      <c r="AC492" t="s">
        <v>88</v>
      </c>
      <c r="AD492" s="40">
        <v>275729</v>
      </c>
      <c r="AE492" s="40">
        <v>275729</v>
      </c>
    </row>
    <row r="493" spans="1:31">
      <c r="A493" t="s">
        <v>459</v>
      </c>
      <c r="B493" t="s">
        <v>460</v>
      </c>
      <c r="C493" t="s">
        <v>461</v>
      </c>
      <c r="D493" t="s">
        <v>4751</v>
      </c>
      <c r="E493" t="s">
        <v>4752</v>
      </c>
      <c r="F493" t="s">
        <v>4753</v>
      </c>
      <c r="G493" t="s">
        <v>1464</v>
      </c>
      <c r="H493" t="s">
        <v>460</v>
      </c>
      <c r="I493" t="s">
        <v>4754</v>
      </c>
      <c r="J493" t="s">
        <v>4755</v>
      </c>
      <c r="K493" t="s">
        <v>78</v>
      </c>
      <c r="L493" t="s">
        <v>4756</v>
      </c>
      <c r="M493" s="27">
        <v>45945.634039351848</v>
      </c>
      <c r="N493" s="27">
        <v>45946.592361111107</v>
      </c>
      <c r="O493" t="s">
        <v>1466</v>
      </c>
      <c r="P493" t="s">
        <v>1467</v>
      </c>
      <c r="Q493" t="s">
        <v>1496</v>
      </c>
      <c r="R493" t="s">
        <v>1507</v>
      </c>
      <c r="S493" t="s">
        <v>1470</v>
      </c>
      <c r="T493" t="s">
        <v>1470</v>
      </c>
      <c r="U493" t="s">
        <v>82</v>
      </c>
      <c r="V493" t="s">
        <v>4757</v>
      </c>
      <c r="W493" t="s">
        <v>84</v>
      </c>
      <c r="X493" t="s">
        <v>4758</v>
      </c>
      <c r="Y493" t="s">
        <v>13</v>
      </c>
      <c r="Z493" t="s">
        <v>86</v>
      </c>
      <c r="AA493" t="s">
        <v>539</v>
      </c>
      <c r="AB493" s="28">
        <v>1</v>
      </c>
      <c r="AC493" t="s">
        <v>88</v>
      </c>
      <c r="AD493" s="40">
        <v>275729</v>
      </c>
      <c r="AE493" s="40">
        <v>275729</v>
      </c>
    </row>
    <row r="494" spans="1:31">
      <c r="A494" t="s">
        <v>191</v>
      </c>
      <c r="B494" t="s">
        <v>192</v>
      </c>
      <c r="C494" t="s">
        <v>193</v>
      </c>
      <c r="D494" t="s">
        <v>194</v>
      </c>
      <c r="E494" t="s">
        <v>4759</v>
      </c>
      <c r="F494" t="s">
        <v>3703</v>
      </c>
      <c r="G494" t="s">
        <v>1464</v>
      </c>
      <c r="H494" t="s">
        <v>197</v>
      </c>
      <c r="I494" t="s">
        <v>191</v>
      </c>
      <c r="J494" t="s">
        <v>3704</v>
      </c>
      <c r="K494" t="s">
        <v>78</v>
      </c>
      <c r="L494" t="s">
        <v>4760</v>
      </c>
      <c r="M494" s="27">
        <v>45945.655451388891</v>
      </c>
      <c r="N494" s="27">
        <v>45946.602083333331</v>
      </c>
      <c r="O494" t="s">
        <v>1466</v>
      </c>
      <c r="P494" t="s">
        <v>1467</v>
      </c>
      <c r="Q494" t="s">
        <v>1496</v>
      </c>
      <c r="R494" t="s">
        <v>1497</v>
      </c>
      <c r="S494" t="s">
        <v>1470</v>
      </c>
      <c r="T494" t="s">
        <v>1470</v>
      </c>
      <c r="U494" t="s">
        <v>82</v>
      </c>
      <c r="V494" t="s">
        <v>4761</v>
      </c>
      <c r="W494" t="s">
        <v>84</v>
      </c>
      <c r="X494" t="s">
        <v>3707</v>
      </c>
      <c r="Y494" t="s">
        <v>8</v>
      </c>
      <c r="Z494" t="s">
        <v>86</v>
      </c>
      <c r="AA494" t="s">
        <v>654</v>
      </c>
      <c r="AB494" s="28">
        <v>1</v>
      </c>
      <c r="AC494" t="s">
        <v>88</v>
      </c>
      <c r="AD494" s="40">
        <v>65960</v>
      </c>
      <c r="AE494" s="40">
        <v>65960</v>
      </c>
    </row>
    <row r="495" spans="1:31">
      <c r="A495" t="s">
        <v>277</v>
      </c>
      <c r="B495" t="s">
        <v>151</v>
      </c>
      <c r="C495" t="s">
        <v>152</v>
      </c>
      <c r="D495" t="s">
        <v>334</v>
      </c>
      <c r="E495" t="s">
        <v>4762</v>
      </c>
      <c r="F495" t="s">
        <v>4763</v>
      </c>
      <c r="G495" t="s">
        <v>1464</v>
      </c>
      <c r="H495" t="s">
        <v>328</v>
      </c>
      <c r="I495" t="s">
        <v>337</v>
      </c>
      <c r="J495" t="s">
        <v>4764</v>
      </c>
      <c r="K495" t="s">
        <v>78</v>
      </c>
      <c r="L495" t="s">
        <v>4765</v>
      </c>
      <c r="M495" s="27">
        <v>45945.668865740743</v>
      </c>
      <c r="N495" s="27">
        <v>45946.607638888891</v>
      </c>
      <c r="O495" t="s">
        <v>1466</v>
      </c>
      <c r="P495" t="s">
        <v>1467</v>
      </c>
      <c r="Q495" t="s">
        <v>1468</v>
      </c>
      <c r="R495" t="s">
        <v>1469</v>
      </c>
      <c r="S495" t="s">
        <v>80</v>
      </c>
      <c r="T495" t="s">
        <v>81</v>
      </c>
      <c r="U495" t="s">
        <v>82</v>
      </c>
      <c r="V495" t="s">
        <v>4766</v>
      </c>
      <c r="W495" t="s">
        <v>84</v>
      </c>
      <c r="X495" t="s">
        <v>4767</v>
      </c>
      <c r="Y495" t="s">
        <v>8</v>
      </c>
      <c r="Z495" t="s">
        <v>86</v>
      </c>
      <c r="AA495" t="s">
        <v>416</v>
      </c>
      <c r="AB495" s="28">
        <v>1</v>
      </c>
      <c r="AC495" t="s">
        <v>88</v>
      </c>
      <c r="AD495" s="40">
        <v>65960</v>
      </c>
      <c r="AE495" s="40">
        <v>65960</v>
      </c>
    </row>
    <row r="496" spans="1:31">
      <c r="A496" t="s">
        <v>459</v>
      </c>
      <c r="B496" t="s">
        <v>460</v>
      </c>
      <c r="C496" t="s">
        <v>461</v>
      </c>
      <c r="D496" t="s">
        <v>4768</v>
      </c>
      <c r="E496" t="s">
        <v>4769</v>
      </c>
      <c r="F496" t="s">
        <v>4770</v>
      </c>
      <c r="G496" t="s">
        <v>1464</v>
      </c>
      <c r="H496" t="s">
        <v>460</v>
      </c>
      <c r="I496" t="s">
        <v>4771</v>
      </c>
      <c r="J496" t="s">
        <v>4772</v>
      </c>
      <c r="K496" t="s">
        <v>78</v>
      </c>
      <c r="L496" t="s">
        <v>4773</v>
      </c>
      <c r="M496" s="27">
        <v>45945.673437500001</v>
      </c>
      <c r="N496" s="27">
        <v>45946.724999999999</v>
      </c>
      <c r="O496" t="s">
        <v>1466</v>
      </c>
      <c r="P496" t="s">
        <v>1467</v>
      </c>
      <c r="Q496" t="s">
        <v>1496</v>
      </c>
      <c r="R496" t="s">
        <v>1497</v>
      </c>
      <c r="S496" t="s">
        <v>1470</v>
      </c>
      <c r="T496" t="s">
        <v>1470</v>
      </c>
      <c r="U496" t="s">
        <v>82</v>
      </c>
      <c r="V496" t="s">
        <v>4774</v>
      </c>
      <c r="W496" t="s">
        <v>84</v>
      </c>
      <c r="X496" t="s">
        <v>4775</v>
      </c>
      <c r="Y496" t="s">
        <v>13</v>
      </c>
      <c r="Z496" t="s">
        <v>86</v>
      </c>
      <c r="AA496" t="s">
        <v>470</v>
      </c>
      <c r="AB496" s="28">
        <v>1</v>
      </c>
      <c r="AC496" t="s">
        <v>88</v>
      </c>
      <c r="AD496" s="40">
        <v>275729</v>
      </c>
      <c r="AE496" s="40">
        <v>275729</v>
      </c>
    </row>
    <row r="497" spans="1:31">
      <c r="A497" t="s">
        <v>112</v>
      </c>
      <c r="B497" t="s">
        <v>113</v>
      </c>
      <c r="C497" t="s">
        <v>114</v>
      </c>
      <c r="D497" t="s">
        <v>4776</v>
      </c>
      <c r="E497" t="s">
        <v>4777</v>
      </c>
      <c r="F497" t="s">
        <v>4778</v>
      </c>
      <c r="G497" t="s">
        <v>1464</v>
      </c>
      <c r="H497" t="s">
        <v>116</v>
      </c>
      <c r="I497" t="s">
        <v>4779</v>
      </c>
      <c r="J497" t="s">
        <v>4780</v>
      </c>
      <c r="K497" t="s">
        <v>78</v>
      </c>
      <c r="L497" t="s">
        <v>4781</v>
      </c>
      <c r="M497" s="27">
        <v>45945.676342592589</v>
      </c>
      <c r="N497" s="27">
        <v>45947.572222222218</v>
      </c>
      <c r="O497" t="s">
        <v>1466</v>
      </c>
      <c r="P497" t="s">
        <v>1467</v>
      </c>
      <c r="Q497" t="s">
        <v>1468</v>
      </c>
      <c r="R497" t="s">
        <v>1469</v>
      </c>
      <c r="S497" t="s">
        <v>80</v>
      </c>
      <c r="T497" t="s">
        <v>187</v>
      </c>
      <c r="U497" t="s">
        <v>82</v>
      </c>
      <c r="V497" t="s">
        <v>4782</v>
      </c>
      <c r="W497" t="s">
        <v>84</v>
      </c>
      <c r="X497" t="s">
        <v>4783</v>
      </c>
      <c r="Y497" t="s">
        <v>13</v>
      </c>
      <c r="Z497" t="s">
        <v>86</v>
      </c>
      <c r="AA497" t="s">
        <v>1272</v>
      </c>
      <c r="AB497" s="28">
        <v>1</v>
      </c>
      <c r="AC497" t="s">
        <v>88</v>
      </c>
      <c r="AD497" s="40">
        <v>275729</v>
      </c>
      <c r="AE497" s="40">
        <v>275729</v>
      </c>
    </row>
    <row r="498" spans="1:31">
      <c r="A498" t="s">
        <v>191</v>
      </c>
      <c r="B498" t="s">
        <v>192</v>
      </c>
      <c r="C498" t="s">
        <v>193</v>
      </c>
      <c r="D498" t="s">
        <v>194</v>
      </c>
      <c r="E498" t="s">
        <v>4784</v>
      </c>
      <c r="F498" t="s">
        <v>4785</v>
      </c>
      <c r="G498" t="s">
        <v>1464</v>
      </c>
      <c r="H498" t="s">
        <v>197</v>
      </c>
      <c r="I498" t="s">
        <v>191</v>
      </c>
      <c r="J498" t="s">
        <v>4786</v>
      </c>
      <c r="K498" t="s">
        <v>78</v>
      </c>
      <c r="L498" t="s">
        <v>4787</v>
      </c>
      <c r="M498" s="27">
        <v>45945.690324074072</v>
      </c>
      <c r="N498" s="27">
        <v>45946.655555555553</v>
      </c>
      <c r="P498" t="s">
        <v>1467</v>
      </c>
      <c r="Q498" t="s">
        <v>1496</v>
      </c>
      <c r="R498" t="s">
        <v>3963</v>
      </c>
      <c r="S498" t="s">
        <v>80</v>
      </c>
      <c r="T498" t="s">
        <v>81</v>
      </c>
      <c r="V498" t="s">
        <v>4788</v>
      </c>
      <c r="W498" t="s">
        <v>1801</v>
      </c>
      <c r="Y498" t="s">
        <v>8</v>
      </c>
      <c r="Z498" t="s">
        <v>86</v>
      </c>
      <c r="AA498" t="s">
        <v>216</v>
      </c>
      <c r="AB498" s="28">
        <v>0</v>
      </c>
      <c r="AC498" t="s">
        <v>88</v>
      </c>
      <c r="AD498" s="40">
        <v>41241</v>
      </c>
      <c r="AE498" s="40">
        <v>41241</v>
      </c>
    </row>
    <row r="499" spans="1:31">
      <c r="A499" t="s">
        <v>1134</v>
      </c>
      <c r="B499" t="s">
        <v>113</v>
      </c>
      <c r="C499" t="s">
        <v>114</v>
      </c>
      <c r="D499" t="s">
        <v>2710</v>
      </c>
      <c r="E499" t="s">
        <v>4789</v>
      </c>
      <c r="F499" t="s">
        <v>4790</v>
      </c>
      <c r="G499" t="s">
        <v>1464</v>
      </c>
      <c r="H499" t="s">
        <v>2713</v>
      </c>
      <c r="I499" t="s">
        <v>1134</v>
      </c>
      <c r="J499" t="s">
        <v>4791</v>
      </c>
      <c r="K499" t="s">
        <v>78</v>
      </c>
      <c r="L499" t="s">
        <v>4792</v>
      </c>
      <c r="M499" s="27">
        <v>45945.6796412037</v>
      </c>
      <c r="N499" s="27">
        <v>45946.664583333331</v>
      </c>
      <c r="O499" t="s">
        <v>1466</v>
      </c>
      <c r="P499" t="s">
        <v>1514</v>
      </c>
      <c r="Q499" t="s">
        <v>1621</v>
      </c>
      <c r="R499" t="s">
        <v>2815</v>
      </c>
      <c r="S499" t="s">
        <v>783</v>
      </c>
      <c r="T499" t="s">
        <v>1791</v>
      </c>
      <c r="U499" t="s">
        <v>82</v>
      </c>
      <c r="V499" t="s">
        <v>4793</v>
      </c>
      <c r="W499" t="s">
        <v>84</v>
      </c>
      <c r="X499" t="s">
        <v>4794</v>
      </c>
      <c r="Y499" t="s">
        <v>8</v>
      </c>
      <c r="Z499" t="s">
        <v>86</v>
      </c>
      <c r="AA499" t="s">
        <v>2718</v>
      </c>
      <c r="AB499" s="28">
        <v>1</v>
      </c>
      <c r="AC499" t="s">
        <v>88</v>
      </c>
      <c r="AD499" s="40">
        <v>65960</v>
      </c>
      <c r="AE499" s="40">
        <v>65960</v>
      </c>
    </row>
    <row r="500" spans="1:31">
      <c r="A500" t="s">
        <v>191</v>
      </c>
      <c r="B500" t="s">
        <v>192</v>
      </c>
      <c r="C500" t="s">
        <v>193</v>
      </c>
      <c r="D500" t="s">
        <v>675</v>
      </c>
      <c r="E500" t="s">
        <v>4795</v>
      </c>
      <c r="F500" t="s">
        <v>4796</v>
      </c>
      <c r="G500" t="s">
        <v>1464</v>
      </c>
      <c r="H500" t="s">
        <v>197</v>
      </c>
      <c r="I500" t="s">
        <v>678</v>
      </c>
      <c r="J500" t="s">
        <v>4797</v>
      </c>
      <c r="K500" t="s">
        <v>78</v>
      </c>
      <c r="L500" t="s">
        <v>4798</v>
      </c>
      <c r="M500" s="27">
        <v>45945.686030092591</v>
      </c>
      <c r="N500" s="27">
        <v>45946.611805555563</v>
      </c>
      <c r="O500" t="s">
        <v>1466</v>
      </c>
      <c r="P500" t="s">
        <v>1467</v>
      </c>
      <c r="Q500" t="s">
        <v>1478</v>
      </c>
      <c r="R500" t="s">
        <v>1604</v>
      </c>
      <c r="S500" t="s">
        <v>80</v>
      </c>
      <c r="T500" t="s">
        <v>187</v>
      </c>
      <c r="U500" t="s">
        <v>82</v>
      </c>
      <c r="V500" t="s">
        <v>4799</v>
      </c>
      <c r="W500" t="s">
        <v>84</v>
      </c>
      <c r="X500" t="s">
        <v>4800</v>
      </c>
      <c r="Y500" t="s">
        <v>11</v>
      </c>
      <c r="Z500" t="s">
        <v>86</v>
      </c>
      <c r="AA500" t="s">
        <v>1640</v>
      </c>
      <c r="AB500" s="28">
        <v>1</v>
      </c>
      <c r="AC500" t="s">
        <v>88</v>
      </c>
      <c r="AD500" s="40">
        <v>144968</v>
      </c>
      <c r="AE500" s="40">
        <v>144968</v>
      </c>
    </row>
    <row r="501" spans="1:31">
      <c r="A501" t="s">
        <v>1377</v>
      </c>
      <c r="B501" t="s">
        <v>68</v>
      </c>
      <c r="C501" t="s">
        <v>266</v>
      </c>
      <c r="D501" t="s">
        <v>4801</v>
      </c>
      <c r="E501" t="s">
        <v>4802</v>
      </c>
      <c r="F501" t="s">
        <v>4803</v>
      </c>
      <c r="G501" t="s">
        <v>1464</v>
      </c>
      <c r="H501" t="s">
        <v>347</v>
      </c>
      <c r="I501" t="s">
        <v>4804</v>
      </c>
      <c r="J501" t="s">
        <v>4805</v>
      </c>
      <c r="K501" t="s">
        <v>78</v>
      </c>
      <c r="L501" t="s">
        <v>4806</v>
      </c>
      <c r="M501" s="27">
        <v>45945.705011574071</v>
      </c>
      <c r="N501" s="27">
        <v>45947.54791666667</v>
      </c>
      <c r="O501" t="s">
        <v>1466</v>
      </c>
      <c r="P501" t="s">
        <v>1467</v>
      </c>
      <c r="Q501" t="s">
        <v>1496</v>
      </c>
      <c r="R501" t="s">
        <v>1507</v>
      </c>
      <c r="S501" t="s">
        <v>1479</v>
      </c>
      <c r="T501" t="s">
        <v>1479</v>
      </c>
      <c r="U501" t="s">
        <v>82</v>
      </c>
      <c r="V501" t="s">
        <v>4807</v>
      </c>
      <c r="W501" t="s">
        <v>84</v>
      </c>
      <c r="X501" t="s">
        <v>4808</v>
      </c>
      <c r="Y501" t="s">
        <v>13</v>
      </c>
      <c r="Z501" t="s">
        <v>86</v>
      </c>
      <c r="AA501" t="s">
        <v>2735</v>
      </c>
      <c r="AB501" s="28">
        <v>1</v>
      </c>
      <c r="AC501" t="s">
        <v>88</v>
      </c>
      <c r="AD501" s="40">
        <v>275729</v>
      </c>
      <c r="AE501" s="40">
        <v>275729</v>
      </c>
    </row>
    <row r="502" spans="1:31">
      <c r="A502" t="s">
        <v>191</v>
      </c>
      <c r="B502" t="s">
        <v>192</v>
      </c>
      <c r="C502" t="s">
        <v>193</v>
      </c>
      <c r="D502" t="s">
        <v>194</v>
      </c>
      <c r="E502" t="s">
        <v>4809</v>
      </c>
      <c r="F502" t="s">
        <v>4598</v>
      </c>
      <c r="G502" t="s">
        <v>1464</v>
      </c>
      <c r="H502" t="s">
        <v>197</v>
      </c>
      <c r="I502" t="s">
        <v>191</v>
      </c>
      <c r="J502" t="s">
        <v>4599</v>
      </c>
      <c r="K502" t="s">
        <v>78</v>
      </c>
      <c r="L502" t="s">
        <v>4810</v>
      </c>
      <c r="M502" s="27">
        <v>45945.715231481481</v>
      </c>
      <c r="N502" s="27">
        <v>45946.616666666669</v>
      </c>
      <c r="O502" t="s">
        <v>1466</v>
      </c>
      <c r="P502" t="s">
        <v>1467</v>
      </c>
      <c r="Q502" t="s">
        <v>1749</v>
      </c>
      <c r="R502" t="s">
        <v>4811</v>
      </c>
      <c r="S502" t="s">
        <v>80</v>
      </c>
      <c r="T502" t="s">
        <v>81</v>
      </c>
      <c r="U502" t="s">
        <v>82</v>
      </c>
      <c r="V502" t="s">
        <v>4812</v>
      </c>
      <c r="W502" t="s">
        <v>84</v>
      </c>
      <c r="X502" t="s">
        <v>4602</v>
      </c>
      <c r="Y502" t="s">
        <v>8</v>
      </c>
      <c r="Z502" t="s">
        <v>86</v>
      </c>
      <c r="AA502" t="s">
        <v>216</v>
      </c>
      <c r="AB502" s="28">
        <v>1</v>
      </c>
      <c r="AC502" t="s">
        <v>88</v>
      </c>
      <c r="AD502" s="40">
        <v>65960</v>
      </c>
      <c r="AE502" s="40">
        <v>65960</v>
      </c>
    </row>
    <row r="503" spans="1:31">
      <c r="A503" t="s">
        <v>343</v>
      </c>
      <c r="B503" t="s">
        <v>68</v>
      </c>
      <c r="C503" t="s">
        <v>69</v>
      </c>
      <c r="D503" t="s">
        <v>503</v>
      </c>
      <c r="E503" t="s">
        <v>4813</v>
      </c>
      <c r="F503" t="s">
        <v>4814</v>
      </c>
      <c r="G503" t="s">
        <v>1464</v>
      </c>
      <c r="H503" t="s">
        <v>347</v>
      </c>
      <c r="I503" t="s">
        <v>506</v>
      </c>
      <c r="J503" t="s">
        <v>4815</v>
      </c>
      <c r="K503" t="s">
        <v>78</v>
      </c>
      <c r="L503" t="s">
        <v>4816</v>
      </c>
      <c r="M503" s="27">
        <v>45945.726446759261</v>
      </c>
      <c r="N503" s="27">
        <v>45946.752083333333</v>
      </c>
      <c r="O503" t="s">
        <v>1466</v>
      </c>
      <c r="P503" t="s">
        <v>1467</v>
      </c>
      <c r="Q503" t="s">
        <v>1478</v>
      </c>
      <c r="R503" t="s">
        <v>1604</v>
      </c>
      <c r="S503" t="s">
        <v>1470</v>
      </c>
      <c r="T503" t="s">
        <v>1470</v>
      </c>
      <c r="U503" t="s">
        <v>82</v>
      </c>
      <c r="V503" t="s">
        <v>4817</v>
      </c>
      <c r="W503" t="s">
        <v>84</v>
      </c>
      <c r="X503" t="s">
        <v>4818</v>
      </c>
      <c r="Y503" t="s">
        <v>11</v>
      </c>
      <c r="Z503" t="s">
        <v>86</v>
      </c>
      <c r="AA503" t="s">
        <v>387</v>
      </c>
      <c r="AB503" s="28">
        <v>1</v>
      </c>
      <c r="AC503" t="s">
        <v>88</v>
      </c>
      <c r="AD503" s="40">
        <v>144968</v>
      </c>
      <c r="AE503" s="40">
        <v>144968</v>
      </c>
    </row>
    <row r="504" spans="1:31">
      <c r="A504" t="s">
        <v>343</v>
      </c>
      <c r="B504" t="s">
        <v>68</v>
      </c>
      <c r="C504" t="s">
        <v>69</v>
      </c>
      <c r="D504" t="s">
        <v>379</v>
      </c>
      <c r="E504" t="s">
        <v>4819</v>
      </c>
      <c r="F504" t="s">
        <v>4820</v>
      </c>
      <c r="G504" t="s">
        <v>1464</v>
      </c>
      <c r="H504" t="s">
        <v>347</v>
      </c>
      <c r="I504" t="s">
        <v>382</v>
      </c>
      <c r="J504" t="s">
        <v>4821</v>
      </c>
      <c r="K504" t="s">
        <v>78</v>
      </c>
      <c r="L504" t="s">
        <v>4822</v>
      </c>
      <c r="M504" s="27">
        <v>45945.727337962962</v>
      </c>
      <c r="N504" s="27">
        <v>45946.62777777778</v>
      </c>
      <c r="O504" t="s">
        <v>1466</v>
      </c>
      <c r="P504" t="s">
        <v>1467</v>
      </c>
      <c r="Q504" t="s">
        <v>1478</v>
      </c>
      <c r="R504" t="s">
        <v>1604</v>
      </c>
      <c r="S504" t="s">
        <v>1470</v>
      </c>
      <c r="T504" t="s">
        <v>1470</v>
      </c>
      <c r="U504" t="s">
        <v>82</v>
      </c>
      <c r="V504" t="s">
        <v>4823</v>
      </c>
      <c r="W504" t="s">
        <v>84</v>
      </c>
      <c r="X504" t="s">
        <v>4824</v>
      </c>
      <c r="Y504" t="s">
        <v>8</v>
      </c>
      <c r="Z504" t="s">
        <v>86</v>
      </c>
      <c r="AA504" t="s">
        <v>387</v>
      </c>
      <c r="AB504" s="28">
        <v>1</v>
      </c>
      <c r="AC504" t="s">
        <v>88</v>
      </c>
      <c r="AD504" s="40">
        <v>65960</v>
      </c>
      <c r="AE504" s="40">
        <v>65960</v>
      </c>
    </row>
    <row r="505" spans="1:31">
      <c r="A505" t="s">
        <v>288</v>
      </c>
      <c r="B505" t="s">
        <v>113</v>
      </c>
      <c r="C505" t="s">
        <v>114</v>
      </c>
      <c r="D505" t="s">
        <v>289</v>
      </c>
      <c r="E505" t="s">
        <v>4825</v>
      </c>
      <c r="F505" t="s">
        <v>4826</v>
      </c>
      <c r="G505" t="s">
        <v>1464</v>
      </c>
      <c r="H505" t="s">
        <v>292</v>
      </c>
      <c r="I505" t="s">
        <v>288</v>
      </c>
      <c r="J505" t="s">
        <v>4827</v>
      </c>
      <c r="K505" t="s">
        <v>78</v>
      </c>
      <c r="L505" t="s">
        <v>4828</v>
      </c>
      <c r="M505" s="27">
        <v>45945.728090277778</v>
      </c>
      <c r="N505" s="27">
        <v>45946.625</v>
      </c>
      <c r="O505" t="s">
        <v>1466</v>
      </c>
      <c r="P505" t="s">
        <v>1467</v>
      </c>
      <c r="Q505" t="s">
        <v>1552</v>
      </c>
      <c r="R505" t="s">
        <v>1469</v>
      </c>
      <c r="S505" t="s">
        <v>1470</v>
      </c>
      <c r="T505" t="s">
        <v>1470</v>
      </c>
      <c r="U505" t="s">
        <v>82</v>
      </c>
      <c r="V505" t="s">
        <v>4829</v>
      </c>
      <c r="W505" t="s">
        <v>84</v>
      </c>
      <c r="X505" t="s">
        <v>4830</v>
      </c>
      <c r="Y505" t="s">
        <v>8</v>
      </c>
      <c r="Z505" t="s">
        <v>86</v>
      </c>
      <c r="AA505" t="s">
        <v>297</v>
      </c>
      <c r="AB505" s="28">
        <v>1</v>
      </c>
      <c r="AC505" t="s">
        <v>88</v>
      </c>
      <c r="AD505" s="40">
        <v>65960</v>
      </c>
      <c r="AE505" s="40">
        <v>65960</v>
      </c>
    </row>
    <row r="506" spans="1:31">
      <c r="A506" t="s">
        <v>67</v>
      </c>
      <c r="B506" t="s">
        <v>68</v>
      </c>
      <c r="C506" t="s">
        <v>69</v>
      </c>
      <c r="D506" t="s">
        <v>1361</v>
      </c>
      <c r="E506" t="s">
        <v>4831</v>
      </c>
      <c r="F506" t="s">
        <v>4832</v>
      </c>
      <c r="G506" t="s">
        <v>1464</v>
      </c>
      <c r="H506" t="s">
        <v>143</v>
      </c>
      <c r="I506" t="s">
        <v>1364</v>
      </c>
      <c r="J506" t="s">
        <v>4833</v>
      </c>
      <c r="K506" t="s">
        <v>78</v>
      </c>
      <c r="L506" t="s">
        <v>4834</v>
      </c>
      <c r="M506" s="27">
        <v>45945.737314814818</v>
      </c>
      <c r="N506" s="27">
        <v>45946.621527777781</v>
      </c>
      <c r="O506" t="s">
        <v>1466</v>
      </c>
      <c r="P506" t="s">
        <v>1467</v>
      </c>
      <c r="Q506" t="s">
        <v>1468</v>
      </c>
      <c r="R506" t="s">
        <v>1469</v>
      </c>
      <c r="S506" t="s">
        <v>80</v>
      </c>
      <c r="T506" t="s">
        <v>81</v>
      </c>
      <c r="U506" t="s">
        <v>82</v>
      </c>
      <c r="V506" t="s">
        <v>4835</v>
      </c>
      <c r="W506" t="s">
        <v>84</v>
      </c>
      <c r="X506" t="s">
        <v>4836</v>
      </c>
      <c r="Y506" t="s">
        <v>11</v>
      </c>
      <c r="Z506" t="s">
        <v>86</v>
      </c>
      <c r="AA506" t="s">
        <v>190</v>
      </c>
      <c r="AB506" s="28">
        <v>1</v>
      </c>
      <c r="AC506" t="s">
        <v>88</v>
      </c>
      <c r="AD506" s="40">
        <v>144968</v>
      </c>
      <c r="AE506" s="40">
        <v>144968</v>
      </c>
    </row>
    <row r="507" spans="1:31">
      <c r="A507" t="s">
        <v>459</v>
      </c>
      <c r="B507" t="s">
        <v>460</v>
      </c>
      <c r="C507" t="s">
        <v>461</v>
      </c>
      <c r="D507" t="s">
        <v>512</v>
      </c>
      <c r="E507" t="s">
        <v>4837</v>
      </c>
      <c r="F507" t="s">
        <v>4838</v>
      </c>
      <c r="G507" t="s">
        <v>1464</v>
      </c>
      <c r="H507" t="s">
        <v>460</v>
      </c>
      <c r="I507" t="s">
        <v>459</v>
      </c>
      <c r="J507" t="s">
        <v>4839</v>
      </c>
      <c r="K507" t="s">
        <v>78</v>
      </c>
      <c r="L507" t="s">
        <v>4840</v>
      </c>
      <c r="M507" s="27">
        <v>45945.735451388893</v>
      </c>
      <c r="N507" s="27">
        <v>45946.754861111112</v>
      </c>
      <c r="O507" t="s">
        <v>1466</v>
      </c>
      <c r="P507" t="s">
        <v>1467</v>
      </c>
      <c r="Q507" t="s">
        <v>1698</v>
      </c>
      <c r="R507" t="s">
        <v>1699</v>
      </c>
      <c r="S507" t="s">
        <v>1470</v>
      </c>
      <c r="T507" t="s">
        <v>1470</v>
      </c>
      <c r="U507" t="s">
        <v>82</v>
      </c>
      <c r="V507" t="s">
        <v>4841</v>
      </c>
      <c r="W507" t="s">
        <v>84</v>
      </c>
      <c r="X507" t="s">
        <v>4842</v>
      </c>
      <c r="Y507" t="s">
        <v>8</v>
      </c>
      <c r="Z507" t="s">
        <v>86</v>
      </c>
      <c r="AA507" t="s">
        <v>899</v>
      </c>
      <c r="AB507" s="28">
        <v>1</v>
      </c>
      <c r="AC507" t="s">
        <v>88</v>
      </c>
      <c r="AD507" s="40">
        <v>65960</v>
      </c>
      <c r="AE507" s="40">
        <v>65960</v>
      </c>
    </row>
    <row r="508" spans="1:31">
      <c r="A508" t="s">
        <v>150</v>
      </c>
      <c r="B508" t="s">
        <v>151</v>
      </c>
      <c r="C508" t="s">
        <v>152</v>
      </c>
      <c r="D508" t="s">
        <v>2339</v>
      </c>
      <c r="E508" t="s">
        <v>4843</v>
      </c>
      <c r="F508" t="s">
        <v>4844</v>
      </c>
      <c r="G508" t="s">
        <v>1464</v>
      </c>
      <c r="H508" t="s">
        <v>156</v>
      </c>
      <c r="I508" t="s">
        <v>150</v>
      </c>
      <c r="J508" t="s">
        <v>4845</v>
      </c>
      <c r="K508" t="s">
        <v>78</v>
      </c>
      <c r="L508" t="s">
        <v>4846</v>
      </c>
      <c r="M508" s="27">
        <v>45946.333333333343</v>
      </c>
      <c r="N508" s="27">
        <v>45946.632638888892</v>
      </c>
      <c r="O508" t="s">
        <v>1466</v>
      </c>
      <c r="P508" t="s">
        <v>1514</v>
      </c>
      <c r="Q508" t="s">
        <v>1580</v>
      </c>
      <c r="R508" t="s">
        <v>1953</v>
      </c>
      <c r="S508" t="s">
        <v>783</v>
      </c>
      <c r="T508" t="s">
        <v>2152</v>
      </c>
      <c r="U508" t="s">
        <v>82</v>
      </c>
      <c r="V508" t="s">
        <v>4847</v>
      </c>
      <c r="W508" t="s">
        <v>84</v>
      </c>
      <c r="X508" t="s">
        <v>4848</v>
      </c>
      <c r="Y508" t="s">
        <v>8</v>
      </c>
      <c r="Z508" t="s">
        <v>86</v>
      </c>
      <c r="AA508" t="s">
        <v>162</v>
      </c>
      <c r="AB508" s="28">
        <v>1</v>
      </c>
      <c r="AC508" t="s">
        <v>88</v>
      </c>
      <c r="AD508" s="40">
        <v>65960</v>
      </c>
      <c r="AE508" s="40">
        <v>65960</v>
      </c>
    </row>
    <row r="509" spans="1:31">
      <c r="A509" t="s">
        <v>683</v>
      </c>
      <c r="B509" t="s">
        <v>113</v>
      </c>
      <c r="C509" t="s">
        <v>114</v>
      </c>
      <c r="D509" t="s">
        <v>684</v>
      </c>
      <c r="E509" t="s">
        <v>4849</v>
      </c>
      <c r="F509" t="s">
        <v>4850</v>
      </c>
      <c r="G509" t="s">
        <v>1464</v>
      </c>
      <c r="H509" t="s">
        <v>281</v>
      </c>
      <c r="I509" t="s">
        <v>683</v>
      </c>
      <c r="J509" t="s">
        <v>4851</v>
      </c>
      <c r="K509" t="s">
        <v>78</v>
      </c>
      <c r="L509" t="s">
        <v>4852</v>
      </c>
      <c r="M509" s="27">
        <v>45946.333333333343</v>
      </c>
      <c r="N509" s="27">
        <v>45947.65347222222</v>
      </c>
      <c r="O509" t="s">
        <v>1466</v>
      </c>
      <c r="P509" t="s">
        <v>1467</v>
      </c>
      <c r="Q509" t="s">
        <v>1580</v>
      </c>
      <c r="R509" t="s">
        <v>1581</v>
      </c>
      <c r="S509" t="s">
        <v>1470</v>
      </c>
      <c r="T509" t="s">
        <v>1470</v>
      </c>
      <c r="U509" t="s">
        <v>82</v>
      </c>
      <c r="V509" t="s">
        <v>4853</v>
      </c>
      <c r="W509" t="s">
        <v>84</v>
      </c>
      <c r="X509" t="s">
        <v>4854</v>
      </c>
      <c r="Y509" t="s">
        <v>8</v>
      </c>
      <c r="Z509" t="s">
        <v>86</v>
      </c>
      <c r="AA509" t="s">
        <v>1144</v>
      </c>
      <c r="AB509" s="28">
        <v>1</v>
      </c>
      <c r="AC509" t="s">
        <v>88</v>
      </c>
      <c r="AD509" s="40">
        <v>65960</v>
      </c>
      <c r="AE509" s="40">
        <v>65960</v>
      </c>
    </row>
    <row r="510" spans="1:31">
      <c r="A510" t="s">
        <v>67</v>
      </c>
      <c r="B510" t="s">
        <v>68</v>
      </c>
      <c r="C510" t="s">
        <v>69</v>
      </c>
      <c r="D510" t="s">
        <v>4855</v>
      </c>
      <c r="E510" t="s">
        <v>4856</v>
      </c>
      <c r="F510" t="s">
        <v>4857</v>
      </c>
      <c r="G510" t="s">
        <v>1464</v>
      </c>
      <c r="H510" t="s">
        <v>143</v>
      </c>
      <c r="I510" t="s">
        <v>4858</v>
      </c>
      <c r="J510" t="s">
        <v>4859</v>
      </c>
      <c r="K510" t="s">
        <v>78</v>
      </c>
      <c r="L510" t="s">
        <v>4860</v>
      </c>
      <c r="M510" s="27">
        <v>45946.333333333343</v>
      </c>
      <c r="N510" s="27">
        <v>45947.59375</v>
      </c>
      <c r="O510" t="s">
        <v>1466</v>
      </c>
      <c r="P510" t="s">
        <v>1467</v>
      </c>
      <c r="Q510" t="s">
        <v>1552</v>
      </c>
      <c r="R510" t="s">
        <v>1469</v>
      </c>
      <c r="S510" t="s">
        <v>80</v>
      </c>
      <c r="T510" t="s">
        <v>81</v>
      </c>
      <c r="U510" t="s">
        <v>82</v>
      </c>
      <c r="V510" t="s">
        <v>4861</v>
      </c>
      <c r="W510" t="s">
        <v>84</v>
      </c>
      <c r="X510" t="s">
        <v>4862</v>
      </c>
      <c r="Y510" t="s">
        <v>15</v>
      </c>
      <c r="Z510" t="s">
        <v>86</v>
      </c>
      <c r="AA510" t="s">
        <v>190</v>
      </c>
      <c r="AB510" s="28">
        <v>1</v>
      </c>
      <c r="AC510" t="s">
        <v>88</v>
      </c>
      <c r="AD510" s="40">
        <v>479589</v>
      </c>
      <c r="AE510" s="40">
        <v>479589</v>
      </c>
    </row>
    <row r="511" spans="1:31">
      <c r="A511" t="s">
        <v>965</v>
      </c>
      <c r="B511" t="s">
        <v>119</v>
      </c>
      <c r="C511" t="s">
        <v>120</v>
      </c>
      <c r="D511" t="s">
        <v>2616</v>
      </c>
      <c r="E511" t="s">
        <v>4863</v>
      </c>
      <c r="F511" t="s">
        <v>4864</v>
      </c>
      <c r="G511" t="s">
        <v>1464</v>
      </c>
      <c r="H511" t="s">
        <v>969</v>
      </c>
      <c r="I511" t="s">
        <v>2619</v>
      </c>
      <c r="J511" t="s">
        <v>4865</v>
      </c>
      <c r="K511" t="s">
        <v>78</v>
      </c>
      <c r="L511" t="s">
        <v>4866</v>
      </c>
      <c r="M511" s="27">
        <v>45946.333333333343</v>
      </c>
      <c r="N511" s="27">
        <v>45947.595138888893</v>
      </c>
      <c r="O511" t="s">
        <v>1466</v>
      </c>
      <c r="P511" t="s">
        <v>1467</v>
      </c>
      <c r="Q511" t="s">
        <v>1562</v>
      </c>
      <c r="R511" t="s">
        <v>1562</v>
      </c>
      <c r="S511" t="s">
        <v>1470</v>
      </c>
      <c r="T511" t="s">
        <v>1470</v>
      </c>
      <c r="U511" t="s">
        <v>82</v>
      </c>
      <c r="V511" t="s">
        <v>4867</v>
      </c>
      <c r="W511" t="s">
        <v>84</v>
      </c>
      <c r="X511" t="s">
        <v>4868</v>
      </c>
      <c r="Y511" t="s">
        <v>11</v>
      </c>
      <c r="Z511" t="s">
        <v>86</v>
      </c>
      <c r="AA511" t="s">
        <v>316</v>
      </c>
      <c r="AB511" s="28">
        <v>1</v>
      </c>
      <c r="AC511" t="s">
        <v>88</v>
      </c>
      <c r="AD511" s="40">
        <v>144968</v>
      </c>
      <c r="AE511" s="40">
        <v>144968</v>
      </c>
    </row>
    <row r="512" spans="1:31">
      <c r="A512" t="s">
        <v>459</v>
      </c>
      <c r="B512" t="s">
        <v>460</v>
      </c>
      <c r="C512" t="s">
        <v>461</v>
      </c>
      <c r="D512" t="s">
        <v>4869</v>
      </c>
      <c r="E512" t="s">
        <v>4870</v>
      </c>
      <c r="F512" t="s">
        <v>4871</v>
      </c>
      <c r="G512" t="s">
        <v>1464</v>
      </c>
      <c r="H512" t="s">
        <v>460</v>
      </c>
      <c r="I512" t="s">
        <v>4872</v>
      </c>
      <c r="J512" t="s">
        <v>4873</v>
      </c>
      <c r="K512" t="s">
        <v>78</v>
      </c>
      <c r="L512" t="s">
        <v>4874</v>
      </c>
      <c r="M512" s="27">
        <v>45946.333333333343</v>
      </c>
      <c r="N512" s="27">
        <v>45947.663888888892</v>
      </c>
      <c r="O512" t="s">
        <v>1466</v>
      </c>
      <c r="P512" t="s">
        <v>1467</v>
      </c>
      <c r="Q512" t="s">
        <v>1580</v>
      </c>
      <c r="R512" t="s">
        <v>1469</v>
      </c>
      <c r="S512" t="s">
        <v>1470</v>
      </c>
      <c r="T512" t="s">
        <v>1470</v>
      </c>
      <c r="U512" t="s">
        <v>1664</v>
      </c>
      <c r="V512" t="s">
        <v>4875</v>
      </c>
      <c r="W512" t="s">
        <v>84</v>
      </c>
      <c r="X512" t="s">
        <v>88</v>
      </c>
      <c r="Y512" t="s">
        <v>13</v>
      </c>
      <c r="Z512" t="s">
        <v>86</v>
      </c>
      <c r="AA512" t="s">
        <v>526</v>
      </c>
      <c r="AB512" s="28">
        <v>1</v>
      </c>
      <c r="AC512" t="s">
        <v>88</v>
      </c>
      <c r="AD512" s="40">
        <v>275729</v>
      </c>
      <c r="AE512" s="40">
        <v>275729</v>
      </c>
    </row>
    <row r="513" spans="1:31">
      <c r="A513" t="s">
        <v>277</v>
      </c>
      <c r="B513" t="s">
        <v>151</v>
      </c>
      <c r="C513" t="s">
        <v>152</v>
      </c>
      <c r="D513" t="s">
        <v>325</v>
      </c>
      <c r="E513" t="s">
        <v>4876</v>
      </c>
      <c r="F513" t="s">
        <v>4877</v>
      </c>
      <c r="G513" t="s">
        <v>1464</v>
      </c>
      <c r="H513" t="s">
        <v>328</v>
      </c>
      <c r="I513" t="s">
        <v>277</v>
      </c>
      <c r="J513" t="s">
        <v>4878</v>
      </c>
      <c r="K513" t="s">
        <v>78</v>
      </c>
      <c r="L513" t="s">
        <v>4879</v>
      </c>
      <c r="M513" s="27">
        <v>45946.333333333343</v>
      </c>
      <c r="N513" s="27">
        <v>45946.634722222218</v>
      </c>
      <c r="O513" t="s">
        <v>1466</v>
      </c>
      <c r="P513" t="s">
        <v>1467</v>
      </c>
      <c r="Q513" t="s">
        <v>1790</v>
      </c>
      <c r="R513" t="s">
        <v>2908</v>
      </c>
      <c r="S513" t="s">
        <v>80</v>
      </c>
      <c r="T513" t="s">
        <v>187</v>
      </c>
      <c r="U513" t="s">
        <v>82</v>
      </c>
      <c r="V513" t="s">
        <v>4880</v>
      </c>
      <c r="W513" t="s">
        <v>84</v>
      </c>
      <c r="X513" t="s">
        <v>4881</v>
      </c>
      <c r="Y513" t="s">
        <v>8</v>
      </c>
      <c r="Z513" t="s">
        <v>86</v>
      </c>
      <c r="AA513" t="s">
        <v>342</v>
      </c>
      <c r="AB513" s="28">
        <v>1</v>
      </c>
      <c r="AC513" t="s">
        <v>88</v>
      </c>
      <c r="AD513" s="40">
        <v>65960</v>
      </c>
      <c r="AE513" s="40">
        <v>65960</v>
      </c>
    </row>
    <row r="514" spans="1:31">
      <c r="A514" t="s">
        <v>150</v>
      </c>
      <c r="B514" t="s">
        <v>151</v>
      </c>
      <c r="C514" t="s">
        <v>152</v>
      </c>
      <c r="D514" t="s">
        <v>2339</v>
      </c>
      <c r="E514" t="s">
        <v>4882</v>
      </c>
      <c r="F514" t="s">
        <v>4883</v>
      </c>
      <c r="G514" t="s">
        <v>1464</v>
      </c>
      <c r="H514" t="s">
        <v>156</v>
      </c>
      <c r="I514" t="s">
        <v>150</v>
      </c>
      <c r="J514" t="s">
        <v>4884</v>
      </c>
      <c r="K514" t="s">
        <v>78</v>
      </c>
      <c r="L514" t="s">
        <v>4885</v>
      </c>
      <c r="M514" s="27">
        <v>45946.352546296293</v>
      </c>
      <c r="N514" s="27">
        <v>45946.728472222218</v>
      </c>
      <c r="O514" t="s">
        <v>1466</v>
      </c>
      <c r="P514" t="s">
        <v>1467</v>
      </c>
      <c r="Q514" t="s">
        <v>1552</v>
      </c>
      <c r="R514" t="s">
        <v>1469</v>
      </c>
      <c r="S514" t="s">
        <v>80</v>
      </c>
      <c r="T514" t="s">
        <v>187</v>
      </c>
      <c r="U514" t="s">
        <v>82</v>
      </c>
      <c r="V514" t="s">
        <v>4886</v>
      </c>
      <c r="W514" t="s">
        <v>84</v>
      </c>
      <c r="X514" t="s">
        <v>4887</v>
      </c>
      <c r="Y514" t="s">
        <v>8</v>
      </c>
      <c r="Z514" t="s">
        <v>86</v>
      </c>
      <c r="AA514" t="s">
        <v>2078</v>
      </c>
      <c r="AB514" s="28">
        <v>1</v>
      </c>
      <c r="AC514" t="s">
        <v>88</v>
      </c>
      <c r="AD514" s="40">
        <v>65960</v>
      </c>
      <c r="AE514" s="40">
        <v>65960</v>
      </c>
    </row>
    <row r="515" spans="1:31">
      <c r="A515" t="s">
        <v>683</v>
      </c>
      <c r="B515" t="s">
        <v>113</v>
      </c>
      <c r="C515" t="s">
        <v>114</v>
      </c>
      <c r="D515" t="s">
        <v>2397</v>
      </c>
      <c r="E515" t="s">
        <v>4888</v>
      </c>
      <c r="F515" t="s">
        <v>4889</v>
      </c>
      <c r="G515" t="s">
        <v>1464</v>
      </c>
      <c r="H515" t="s">
        <v>281</v>
      </c>
      <c r="I515" t="s">
        <v>2400</v>
      </c>
      <c r="J515" t="s">
        <v>4890</v>
      </c>
      <c r="K515" t="s">
        <v>78</v>
      </c>
      <c r="L515" t="s">
        <v>4891</v>
      </c>
      <c r="M515" s="27">
        <v>45946.351770833331</v>
      </c>
      <c r="N515" s="27">
        <v>45947.591666666667</v>
      </c>
      <c r="P515" t="s">
        <v>1514</v>
      </c>
      <c r="Q515" t="s">
        <v>1541</v>
      </c>
      <c r="R515" t="s">
        <v>1827</v>
      </c>
      <c r="S515" t="s">
        <v>1470</v>
      </c>
      <c r="T515" t="s">
        <v>1470</v>
      </c>
      <c r="V515" t="s">
        <v>4892</v>
      </c>
      <c r="W515" t="s">
        <v>1801</v>
      </c>
      <c r="Y515" t="s">
        <v>11</v>
      </c>
      <c r="Z515" t="s">
        <v>86</v>
      </c>
      <c r="AA515" t="s">
        <v>1144</v>
      </c>
      <c r="AB515" s="28">
        <v>0</v>
      </c>
      <c r="AC515" t="s">
        <v>88</v>
      </c>
      <c r="AD515" s="40">
        <v>41241</v>
      </c>
      <c r="AE515" s="40">
        <v>41241</v>
      </c>
    </row>
    <row r="516" spans="1:31">
      <c r="A516" t="s">
        <v>191</v>
      </c>
      <c r="B516" t="s">
        <v>192</v>
      </c>
      <c r="C516" t="s">
        <v>193</v>
      </c>
      <c r="D516" t="s">
        <v>194</v>
      </c>
      <c r="E516" t="s">
        <v>4893</v>
      </c>
      <c r="F516" t="s">
        <v>4894</v>
      </c>
      <c r="G516" t="s">
        <v>1464</v>
      </c>
      <c r="H516" t="s">
        <v>197</v>
      </c>
      <c r="I516" t="s">
        <v>191</v>
      </c>
      <c r="J516" t="s">
        <v>4895</v>
      </c>
      <c r="K516" t="s">
        <v>78</v>
      </c>
      <c r="L516" t="s">
        <v>4896</v>
      </c>
      <c r="M516" s="27">
        <v>45946.375972222217</v>
      </c>
      <c r="N516" s="27">
        <v>45946.726388888892</v>
      </c>
      <c r="O516" t="s">
        <v>1466</v>
      </c>
      <c r="P516" t="s">
        <v>1467</v>
      </c>
      <c r="Q516" t="s">
        <v>1749</v>
      </c>
      <c r="R516" t="s">
        <v>1469</v>
      </c>
      <c r="S516" t="s">
        <v>783</v>
      </c>
      <c r="T516" t="s">
        <v>2152</v>
      </c>
      <c r="U516" t="s">
        <v>82</v>
      </c>
      <c r="V516" t="s">
        <v>4897</v>
      </c>
      <c r="W516" t="s">
        <v>84</v>
      </c>
      <c r="X516" t="s">
        <v>4898</v>
      </c>
      <c r="Y516" t="s">
        <v>8</v>
      </c>
      <c r="Z516" t="s">
        <v>86</v>
      </c>
      <c r="AA516" t="s">
        <v>202</v>
      </c>
      <c r="AB516" s="28">
        <v>1</v>
      </c>
      <c r="AC516" t="s">
        <v>88</v>
      </c>
      <c r="AD516" s="40">
        <v>65960</v>
      </c>
      <c r="AE516" s="40">
        <v>65960</v>
      </c>
    </row>
    <row r="517" spans="1:31">
      <c r="A517" t="s">
        <v>613</v>
      </c>
      <c r="B517" t="s">
        <v>151</v>
      </c>
      <c r="C517" t="s">
        <v>152</v>
      </c>
      <c r="D517" t="s">
        <v>4899</v>
      </c>
      <c r="E517" t="s">
        <v>4900</v>
      </c>
      <c r="F517" t="s">
        <v>4901</v>
      </c>
      <c r="G517" t="s">
        <v>1464</v>
      </c>
      <c r="H517" t="s">
        <v>258</v>
      </c>
      <c r="I517" t="s">
        <v>4902</v>
      </c>
      <c r="J517" t="s">
        <v>4903</v>
      </c>
      <c r="K517" t="s">
        <v>78</v>
      </c>
      <c r="L517" t="s">
        <v>4904</v>
      </c>
      <c r="M517" s="27">
        <v>45946.376736111109</v>
      </c>
      <c r="N517" s="27">
        <v>45947.667361111111</v>
      </c>
      <c r="O517" t="s">
        <v>1466</v>
      </c>
      <c r="P517" t="s">
        <v>1467</v>
      </c>
      <c r="Q517" t="s">
        <v>1496</v>
      </c>
      <c r="R517" t="s">
        <v>1497</v>
      </c>
      <c r="S517" t="s">
        <v>1479</v>
      </c>
      <c r="T517" t="s">
        <v>1479</v>
      </c>
      <c r="U517" t="s">
        <v>82</v>
      </c>
      <c r="V517" t="s">
        <v>4905</v>
      </c>
      <c r="W517" t="s">
        <v>84</v>
      </c>
      <c r="X517" t="s">
        <v>4906</v>
      </c>
      <c r="Y517" t="s">
        <v>13</v>
      </c>
      <c r="Z517" t="s">
        <v>86</v>
      </c>
      <c r="AA517" t="s">
        <v>2941</v>
      </c>
      <c r="AB517" s="28">
        <v>1</v>
      </c>
      <c r="AC517" t="s">
        <v>88</v>
      </c>
      <c r="AD517" s="40">
        <v>275729</v>
      </c>
      <c r="AE517" s="40">
        <v>275729</v>
      </c>
    </row>
    <row r="518" spans="1:31">
      <c r="A518" t="s">
        <v>343</v>
      </c>
      <c r="B518" t="s">
        <v>68</v>
      </c>
      <c r="C518" t="s">
        <v>69</v>
      </c>
      <c r="D518" t="s">
        <v>4907</v>
      </c>
      <c r="E518" t="s">
        <v>4908</v>
      </c>
      <c r="F518" t="s">
        <v>4909</v>
      </c>
      <c r="G518" t="s">
        <v>1464</v>
      </c>
      <c r="H518" t="s">
        <v>798</v>
      </c>
      <c r="I518" t="s">
        <v>4910</v>
      </c>
      <c r="J518" t="s">
        <v>4911</v>
      </c>
      <c r="K518" t="s">
        <v>78</v>
      </c>
      <c r="L518" t="s">
        <v>4912</v>
      </c>
      <c r="M518" s="27">
        <v>45946.393125000002</v>
      </c>
      <c r="N518" s="27">
        <v>45947.588888888888</v>
      </c>
      <c r="O518" t="s">
        <v>1466</v>
      </c>
      <c r="P518" t="s">
        <v>1467</v>
      </c>
      <c r="Q518" t="s">
        <v>1562</v>
      </c>
      <c r="R518" t="s">
        <v>1562</v>
      </c>
      <c r="S518" t="s">
        <v>80</v>
      </c>
      <c r="T518" t="s">
        <v>187</v>
      </c>
      <c r="U518" t="s">
        <v>82</v>
      </c>
      <c r="V518" t="s">
        <v>4913</v>
      </c>
      <c r="W518" t="s">
        <v>84</v>
      </c>
      <c r="X518" t="s">
        <v>4914</v>
      </c>
      <c r="Y518" t="s">
        <v>15</v>
      </c>
      <c r="Z518" t="s">
        <v>86</v>
      </c>
      <c r="AA518" t="s">
        <v>352</v>
      </c>
      <c r="AB518" s="28">
        <v>1</v>
      </c>
      <c r="AC518" t="s">
        <v>88</v>
      </c>
      <c r="AD518" s="40">
        <v>479589</v>
      </c>
      <c r="AE518" s="40">
        <v>479589</v>
      </c>
    </row>
    <row r="519" spans="1:31">
      <c r="A519" t="s">
        <v>67</v>
      </c>
      <c r="B519" t="s">
        <v>68</v>
      </c>
      <c r="C519" t="s">
        <v>69</v>
      </c>
      <c r="D519" t="s">
        <v>4915</v>
      </c>
      <c r="E519" t="s">
        <v>4916</v>
      </c>
      <c r="F519" t="s">
        <v>4917</v>
      </c>
      <c r="G519" t="s">
        <v>1464</v>
      </c>
      <c r="H519" t="s">
        <v>143</v>
      </c>
      <c r="I519" t="s">
        <v>4918</v>
      </c>
      <c r="J519" t="s">
        <v>4919</v>
      </c>
      <c r="K519" t="s">
        <v>78</v>
      </c>
      <c r="L519" t="s">
        <v>4920</v>
      </c>
      <c r="M519" s="27">
        <v>45946.410497685189</v>
      </c>
      <c r="N519" s="27">
        <v>45948.448611111111</v>
      </c>
      <c r="O519" t="s">
        <v>1466</v>
      </c>
      <c r="P519" t="s">
        <v>1467</v>
      </c>
      <c r="Q519" t="s">
        <v>1496</v>
      </c>
      <c r="R519" t="s">
        <v>1507</v>
      </c>
      <c r="S519" t="s">
        <v>80</v>
      </c>
      <c r="T519" t="s">
        <v>81</v>
      </c>
      <c r="U519" t="s">
        <v>82</v>
      </c>
      <c r="V519" t="s">
        <v>4921</v>
      </c>
      <c r="W519" t="s">
        <v>84</v>
      </c>
      <c r="X519" t="s">
        <v>4922</v>
      </c>
      <c r="Y519" t="s">
        <v>11</v>
      </c>
      <c r="Z519" t="s">
        <v>86</v>
      </c>
      <c r="AA519" t="s">
        <v>190</v>
      </c>
      <c r="AB519" s="28">
        <v>1</v>
      </c>
      <c r="AC519" t="s">
        <v>88</v>
      </c>
      <c r="AD519" s="40">
        <v>144968</v>
      </c>
      <c r="AE519" s="40">
        <v>144968</v>
      </c>
    </row>
    <row r="520" spans="1:31">
      <c r="A520" t="s">
        <v>459</v>
      </c>
      <c r="B520" t="s">
        <v>460</v>
      </c>
      <c r="C520" t="s">
        <v>461</v>
      </c>
      <c r="D520" t="s">
        <v>512</v>
      </c>
      <c r="E520" t="s">
        <v>4923</v>
      </c>
      <c r="F520" t="s">
        <v>4924</v>
      </c>
      <c r="G520" t="s">
        <v>1464</v>
      </c>
      <c r="H520" t="s">
        <v>460</v>
      </c>
      <c r="I520" t="s">
        <v>459</v>
      </c>
      <c r="J520" t="s">
        <v>4925</v>
      </c>
      <c r="K520" t="s">
        <v>78</v>
      </c>
      <c r="L520" t="s">
        <v>4926</v>
      </c>
      <c r="M520" s="27">
        <v>45946.424953703703</v>
      </c>
      <c r="N520" s="27">
        <v>45947.407638888893</v>
      </c>
      <c r="O520" t="s">
        <v>1466</v>
      </c>
      <c r="P520" t="s">
        <v>1467</v>
      </c>
      <c r="Q520" t="s">
        <v>1552</v>
      </c>
      <c r="R520" t="s">
        <v>1469</v>
      </c>
      <c r="S520" t="s">
        <v>1470</v>
      </c>
      <c r="T520" t="s">
        <v>1470</v>
      </c>
      <c r="U520" t="s">
        <v>1664</v>
      </c>
      <c r="V520" t="s">
        <v>4927</v>
      </c>
      <c r="W520" t="s">
        <v>84</v>
      </c>
      <c r="X520" t="s">
        <v>4928</v>
      </c>
      <c r="Y520" t="s">
        <v>8</v>
      </c>
      <c r="Z520" t="s">
        <v>86</v>
      </c>
      <c r="AA520" t="s">
        <v>4324</v>
      </c>
      <c r="AB520" s="28">
        <v>1</v>
      </c>
      <c r="AC520" t="s">
        <v>88</v>
      </c>
      <c r="AD520" s="40">
        <v>65960</v>
      </c>
      <c r="AE520" s="40">
        <v>65960</v>
      </c>
    </row>
    <row r="521" spans="1:31">
      <c r="A521" t="s">
        <v>118</v>
      </c>
      <c r="B521" t="s">
        <v>119</v>
      </c>
      <c r="C521" t="s">
        <v>120</v>
      </c>
      <c r="D521" t="s">
        <v>4929</v>
      </c>
      <c r="E521" t="s">
        <v>4930</v>
      </c>
      <c r="F521" t="s">
        <v>4931</v>
      </c>
      <c r="G521" t="s">
        <v>1464</v>
      </c>
      <c r="H521" t="s">
        <v>124</v>
      </c>
      <c r="I521" t="s">
        <v>4932</v>
      </c>
      <c r="J521" t="s">
        <v>4933</v>
      </c>
      <c r="K521" t="s">
        <v>78</v>
      </c>
      <c r="L521" t="s">
        <v>4934</v>
      </c>
      <c r="M521" s="27">
        <v>45946.425694444442</v>
      </c>
      <c r="N521" s="27">
        <v>45951.646527777782</v>
      </c>
      <c r="O521" t="s">
        <v>1466</v>
      </c>
      <c r="P521" t="s">
        <v>1467</v>
      </c>
      <c r="Q521" t="s">
        <v>1562</v>
      </c>
      <c r="R521" t="s">
        <v>1562</v>
      </c>
      <c r="S521" t="s">
        <v>1470</v>
      </c>
      <c r="T521" t="s">
        <v>1470</v>
      </c>
      <c r="U521" t="s">
        <v>82</v>
      </c>
      <c r="V521" t="s">
        <v>4935</v>
      </c>
      <c r="W521" t="s">
        <v>84</v>
      </c>
      <c r="X521" t="s">
        <v>4936</v>
      </c>
      <c r="Y521" t="s">
        <v>139</v>
      </c>
      <c r="Z521" t="s">
        <v>4937</v>
      </c>
      <c r="AA521" t="s">
        <v>130</v>
      </c>
      <c r="AB521" s="28">
        <v>1</v>
      </c>
      <c r="AC521" t="s">
        <v>88</v>
      </c>
      <c r="AD521" s="40">
        <v>479589</v>
      </c>
      <c r="AE521" s="40">
        <v>479589</v>
      </c>
    </row>
    <row r="522" spans="1:31">
      <c r="A522" t="s">
        <v>191</v>
      </c>
      <c r="B522" t="s">
        <v>192</v>
      </c>
      <c r="C522" t="s">
        <v>193</v>
      </c>
      <c r="D522" t="s">
        <v>227</v>
      </c>
      <c r="E522" t="s">
        <v>4938</v>
      </c>
      <c r="F522" t="s">
        <v>4939</v>
      </c>
      <c r="G522" t="s">
        <v>1464</v>
      </c>
      <c r="H522" t="s">
        <v>197</v>
      </c>
      <c r="I522" t="s">
        <v>230</v>
      </c>
      <c r="J522" t="s">
        <v>4940</v>
      </c>
      <c r="K522" t="s">
        <v>78</v>
      </c>
      <c r="L522" t="s">
        <v>4941</v>
      </c>
      <c r="M522" s="27">
        <v>45946.427939814806</v>
      </c>
      <c r="N522" s="27">
        <v>45946.642361111109</v>
      </c>
      <c r="O522" t="s">
        <v>1466</v>
      </c>
      <c r="P522" t="s">
        <v>1514</v>
      </c>
      <c r="Q522" t="s">
        <v>1580</v>
      </c>
      <c r="R522" t="s">
        <v>1953</v>
      </c>
      <c r="S522" t="s">
        <v>80</v>
      </c>
      <c r="T522" t="s">
        <v>187</v>
      </c>
      <c r="U522" t="s">
        <v>82</v>
      </c>
      <c r="V522" t="s">
        <v>4942</v>
      </c>
      <c r="W522" t="s">
        <v>84</v>
      </c>
      <c r="X522" t="s">
        <v>4943</v>
      </c>
      <c r="Y522" t="s">
        <v>8</v>
      </c>
      <c r="Z522" t="s">
        <v>86</v>
      </c>
      <c r="AA522" t="s">
        <v>2093</v>
      </c>
      <c r="AB522" s="28">
        <v>1</v>
      </c>
      <c r="AC522" t="s">
        <v>88</v>
      </c>
      <c r="AD522" s="40">
        <v>65960</v>
      </c>
      <c r="AE522" s="40">
        <v>65960</v>
      </c>
    </row>
    <row r="523" spans="1:31">
      <c r="A523" t="s">
        <v>288</v>
      </c>
      <c r="B523" t="s">
        <v>113</v>
      </c>
      <c r="C523" t="s">
        <v>114</v>
      </c>
      <c r="D523" t="s">
        <v>4673</v>
      </c>
      <c r="E523" t="s">
        <v>4944</v>
      </c>
      <c r="F523" t="s">
        <v>4945</v>
      </c>
      <c r="G523" t="s">
        <v>1464</v>
      </c>
      <c r="H523" t="s">
        <v>292</v>
      </c>
      <c r="I523" t="s">
        <v>4676</v>
      </c>
      <c r="J523" t="s">
        <v>4946</v>
      </c>
      <c r="K523" t="s">
        <v>78</v>
      </c>
      <c r="L523" t="s">
        <v>4947</v>
      </c>
      <c r="M523" s="27">
        <v>45946.42863425926</v>
      </c>
      <c r="N523" s="27">
        <v>45948.477083333331</v>
      </c>
      <c r="O523" t="s">
        <v>1466</v>
      </c>
      <c r="P523" t="s">
        <v>1514</v>
      </c>
      <c r="Q523" t="s">
        <v>1580</v>
      </c>
      <c r="R523" t="s">
        <v>1953</v>
      </c>
      <c r="S523" t="s">
        <v>1470</v>
      </c>
      <c r="T523" t="s">
        <v>1470</v>
      </c>
      <c r="U523" t="s">
        <v>1543</v>
      </c>
      <c r="V523" t="s">
        <v>4948</v>
      </c>
      <c r="W523" t="s">
        <v>84</v>
      </c>
      <c r="X523" t="s">
        <v>4949</v>
      </c>
      <c r="Y523" t="s">
        <v>11</v>
      </c>
      <c r="Z523" t="s">
        <v>86</v>
      </c>
      <c r="AA523" t="s">
        <v>245</v>
      </c>
      <c r="AB523" s="28">
        <v>2</v>
      </c>
      <c r="AC523" t="s">
        <v>88</v>
      </c>
      <c r="AD523" s="40">
        <v>289936</v>
      </c>
      <c r="AE523" s="40">
        <v>289936</v>
      </c>
    </row>
    <row r="524" spans="1:31">
      <c r="A524" t="s">
        <v>191</v>
      </c>
      <c r="B524" t="s">
        <v>192</v>
      </c>
      <c r="C524" t="s">
        <v>193</v>
      </c>
      <c r="D524" t="s">
        <v>227</v>
      </c>
      <c r="E524" t="s">
        <v>4950</v>
      </c>
      <c r="F524" t="s">
        <v>229</v>
      </c>
      <c r="G524" t="s">
        <v>1464</v>
      </c>
      <c r="H524" t="s">
        <v>197</v>
      </c>
      <c r="I524" t="s">
        <v>230</v>
      </c>
      <c r="J524" t="s">
        <v>231</v>
      </c>
      <c r="K524" t="s">
        <v>78</v>
      </c>
      <c r="L524" t="s">
        <v>4951</v>
      </c>
      <c r="M524" s="27">
        <v>45946.416435185187</v>
      </c>
      <c r="N524" s="27">
        <v>45946.648611111108</v>
      </c>
      <c r="O524" t="s">
        <v>1466</v>
      </c>
      <c r="P524" t="s">
        <v>1467</v>
      </c>
      <c r="Q524" t="s">
        <v>1580</v>
      </c>
      <c r="R524" t="s">
        <v>1581</v>
      </c>
      <c r="S524" t="s">
        <v>80</v>
      </c>
      <c r="T524" t="s">
        <v>81</v>
      </c>
      <c r="U524" t="s">
        <v>82</v>
      </c>
      <c r="V524" t="s">
        <v>4952</v>
      </c>
      <c r="W524" t="s">
        <v>84</v>
      </c>
      <c r="X524" t="s">
        <v>235</v>
      </c>
      <c r="Y524" t="s">
        <v>8</v>
      </c>
      <c r="Z524" t="s">
        <v>86</v>
      </c>
      <c r="AA524" t="s">
        <v>2093</v>
      </c>
      <c r="AB524" s="28">
        <v>1</v>
      </c>
      <c r="AC524" t="s">
        <v>88</v>
      </c>
      <c r="AD524" s="40">
        <v>65960</v>
      </c>
      <c r="AE524" s="40">
        <v>65960</v>
      </c>
    </row>
    <row r="525" spans="1:31">
      <c r="A525" t="s">
        <v>459</v>
      </c>
      <c r="B525" t="s">
        <v>460</v>
      </c>
      <c r="C525" t="s">
        <v>461</v>
      </c>
      <c r="D525" t="s">
        <v>4280</v>
      </c>
      <c r="E525" t="s">
        <v>4953</v>
      </c>
      <c r="F525" t="s">
        <v>4954</v>
      </c>
      <c r="G525" t="s">
        <v>1464</v>
      </c>
      <c r="H525" t="s">
        <v>460</v>
      </c>
      <c r="I525" t="s">
        <v>4283</v>
      </c>
      <c r="J525" t="s">
        <v>4955</v>
      </c>
      <c r="K525" t="s">
        <v>78</v>
      </c>
      <c r="L525" t="s">
        <v>4956</v>
      </c>
      <c r="M525" s="27">
        <v>45946.432175925933</v>
      </c>
      <c r="N525" s="27">
        <v>45947.590277777781</v>
      </c>
      <c r="O525" t="s">
        <v>1466</v>
      </c>
      <c r="P525" t="s">
        <v>1467</v>
      </c>
      <c r="Q525" t="s">
        <v>1654</v>
      </c>
      <c r="R525" t="s">
        <v>4269</v>
      </c>
      <c r="S525" t="s">
        <v>80</v>
      </c>
      <c r="T525" t="s">
        <v>81</v>
      </c>
      <c r="U525" t="s">
        <v>82</v>
      </c>
      <c r="V525" t="s">
        <v>4957</v>
      </c>
      <c r="W525" t="s">
        <v>84</v>
      </c>
      <c r="X525" t="s">
        <v>4958</v>
      </c>
      <c r="Y525" t="s">
        <v>11</v>
      </c>
      <c r="Z525" t="s">
        <v>86</v>
      </c>
      <c r="AA525" t="s">
        <v>700</v>
      </c>
      <c r="AB525" s="28">
        <v>1</v>
      </c>
      <c r="AC525" t="s">
        <v>88</v>
      </c>
      <c r="AD525" s="40">
        <v>144968</v>
      </c>
      <c r="AE525" s="40">
        <v>144968</v>
      </c>
    </row>
    <row r="526" spans="1:31">
      <c r="A526" t="s">
        <v>277</v>
      </c>
      <c r="B526" t="s">
        <v>151</v>
      </c>
      <c r="C526" t="s">
        <v>152</v>
      </c>
      <c r="D526" t="s">
        <v>278</v>
      </c>
      <c r="E526" t="s">
        <v>4959</v>
      </c>
      <c r="F526" t="s">
        <v>4960</v>
      </c>
      <c r="G526" t="s">
        <v>1464</v>
      </c>
      <c r="H526" t="s">
        <v>281</v>
      </c>
      <c r="I526" t="s">
        <v>282</v>
      </c>
      <c r="J526" t="s">
        <v>4961</v>
      </c>
      <c r="K526" t="s">
        <v>78</v>
      </c>
      <c r="L526" t="s">
        <v>4962</v>
      </c>
      <c r="M526" s="27">
        <v>45946.429606481477</v>
      </c>
      <c r="N526" s="27">
        <v>45947.668749999997</v>
      </c>
      <c r="O526" t="s">
        <v>1466</v>
      </c>
      <c r="P526" t="s">
        <v>1467</v>
      </c>
      <c r="Q526" t="s">
        <v>1790</v>
      </c>
      <c r="R526" t="s">
        <v>1621</v>
      </c>
      <c r="S526" t="s">
        <v>1470</v>
      </c>
      <c r="T526" t="s">
        <v>1470</v>
      </c>
      <c r="U526" t="s">
        <v>82</v>
      </c>
      <c r="V526" t="s">
        <v>4963</v>
      </c>
      <c r="W526" t="s">
        <v>84</v>
      </c>
      <c r="X526" t="s">
        <v>4964</v>
      </c>
      <c r="Y526" t="s">
        <v>13</v>
      </c>
      <c r="Z526" t="s">
        <v>86</v>
      </c>
      <c r="AA526" t="s">
        <v>848</v>
      </c>
      <c r="AB526" s="28">
        <v>1</v>
      </c>
      <c r="AC526" t="s">
        <v>88</v>
      </c>
      <c r="AD526" s="40">
        <v>275729</v>
      </c>
      <c r="AE526" s="40">
        <v>275729</v>
      </c>
    </row>
    <row r="527" spans="1:31">
      <c r="A527" t="s">
        <v>191</v>
      </c>
      <c r="B527" t="s">
        <v>192</v>
      </c>
      <c r="C527" t="s">
        <v>193</v>
      </c>
      <c r="D527" t="s">
        <v>194</v>
      </c>
      <c r="E527" t="s">
        <v>4965</v>
      </c>
      <c r="F527" t="s">
        <v>4966</v>
      </c>
      <c r="G527" t="s">
        <v>1464</v>
      </c>
      <c r="H527" t="s">
        <v>197</v>
      </c>
      <c r="I527" t="s">
        <v>191</v>
      </c>
      <c r="J527" t="s">
        <v>4967</v>
      </c>
      <c r="K527" t="s">
        <v>78</v>
      </c>
      <c r="L527" t="s">
        <v>4968</v>
      </c>
      <c r="M527" s="27">
        <v>45946.435613425929</v>
      </c>
      <c r="N527" s="27">
        <v>45946.640277777777</v>
      </c>
      <c r="O527" t="s">
        <v>1466</v>
      </c>
      <c r="P527" t="s">
        <v>1467</v>
      </c>
      <c r="Q527" t="s">
        <v>1654</v>
      </c>
      <c r="R527" t="s">
        <v>4269</v>
      </c>
      <c r="S527" t="s">
        <v>80</v>
      </c>
      <c r="T527" t="s">
        <v>81</v>
      </c>
      <c r="U527" t="s">
        <v>82</v>
      </c>
      <c r="V527" t="s">
        <v>4969</v>
      </c>
      <c r="W527" t="s">
        <v>84</v>
      </c>
      <c r="X527" t="s">
        <v>4970</v>
      </c>
      <c r="Y527" t="s">
        <v>8</v>
      </c>
      <c r="Z527" t="s">
        <v>86</v>
      </c>
      <c r="AA527" t="s">
        <v>423</v>
      </c>
      <c r="AB527" s="28">
        <v>1</v>
      </c>
      <c r="AC527" t="s">
        <v>88</v>
      </c>
      <c r="AD527" s="40">
        <v>65960</v>
      </c>
      <c r="AE527" s="40">
        <v>65960</v>
      </c>
    </row>
    <row r="528" spans="1:31">
      <c r="A528" t="s">
        <v>191</v>
      </c>
      <c r="B528" t="s">
        <v>192</v>
      </c>
      <c r="C528" t="s">
        <v>193</v>
      </c>
      <c r="D528" t="s">
        <v>194</v>
      </c>
      <c r="E528" t="s">
        <v>4971</v>
      </c>
      <c r="F528" t="s">
        <v>4972</v>
      </c>
      <c r="G528" t="s">
        <v>1464</v>
      </c>
      <c r="H528" t="s">
        <v>197</v>
      </c>
      <c r="I528" t="s">
        <v>191</v>
      </c>
      <c r="J528" t="s">
        <v>4973</v>
      </c>
      <c r="K528" t="s">
        <v>78</v>
      </c>
      <c r="L528" t="s">
        <v>4974</v>
      </c>
      <c r="M528" s="27">
        <v>45946.448807870373</v>
      </c>
      <c r="N528" s="27">
        <v>45946.65347222222</v>
      </c>
      <c r="O528" t="s">
        <v>1466</v>
      </c>
      <c r="P528" t="s">
        <v>1467</v>
      </c>
      <c r="Q528" t="s">
        <v>1496</v>
      </c>
      <c r="R528" t="s">
        <v>1507</v>
      </c>
      <c r="S528" t="s">
        <v>80</v>
      </c>
      <c r="T528" t="s">
        <v>187</v>
      </c>
      <c r="U528" t="s">
        <v>82</v>
      </c>
      <c r="V528" t="s">
        <v>4975</v>
      </c>
      <c r="W528" t="s">
        <v>84</v>
      </c>
      <c r="X528" t="s">
        <v>4976</v>
      </c>
      <c r="Y528" t="s">
        <v>8</v>
      </c>
      <c r="Z528" t="s">
        <v>86</v>
      </c>
      <c r="AA528" t="s">
        <v>202</v>
      </c>
      <c r="AB528" s="28">
        <v>1</v>
      </c>
      <c r="AC528" t="s">
        <v>88</v>
      </c>
      <c r="AD528" s="40">
        <v>65960</v>
      </c>
      <c r="AE528" s="40">
        <v>65960</v>
      </c>
    </row>
    <row r="529" spans="1:31">
      <c r="A529" t="s">
        <v>277</v>
      </c>
      <c r="B529" t="s">
        <v>151</v>
      </c>
      <c r="C529" t="s">
        <v>152</v>
      </c>
      <c r="D529" t="s">
        <v>325</v>
      </c>
      <c r="E529" t="s">
        <v>4977</v>
      </c>
      <c r="F529" t="s">
        <v>4978</v>
      </c>
      <c r="G529" t="s">
        <v>1464</v>
      </c>
      <c r="H529" t="s">
        <v>328</v>
      </c>
      <c r="I529" t="s">
        <v>277</v>
      </c>
      <c r="J529" t="s">
        <v>4979</v>
      </c>
      <c r="K529" t="s">
        <v>78</v>
      </c>
      <c r="L529" t="s">
        <v>4980</v>
      </c>
      <c r="M529" s="27">
        <v>45946.438969907409</v>
      </c>
      <c r="N529" s="27">
        <v>45947.418055555558</v>
      </c>
      <c r="O529" t="s">
        <v>1466</v>
      </c>
      <c r="P529" t="s">
        <v>1467</v>
      </c>
      <c r="Q529" t="s">
        <v>1496</v>
      </c>
      <c r="R529" t="s">
        <v>1497</v>
      </c>
      <c r="S529" t="s">
        <v>80</v>
      </c>
      <c r="T529" t="s">
        <v>187</v>
      </c>
      <c r="U529" t="s">
        <v>82</v>
      </c>
      <c r="V529" t="s">
        <v>4981</v>
      </c>
      <c r="W529" t="s">
        <v>84</v>
      </c>
      <c r="X529" t="s">
        <v>4982</v>
      </c>
      <c r="Y529" t="s">
        <v>8</v>
      </c>
      <c r="Z529" t="s">
        <v>86</v>
      </c>
      <c r="AA529" t="s">
        <v>736</v>
      </c>
      <c r="AB529" s="28">
        <v>1</v>
      </c>
      <c r="AC529" t="s">
        <v>88</v>
      </c>
      <c r="AD529" s="40">
        <v>65960</v>
      </c>
      <c r="AE529" s="40">
        <v>65960</v>
      </c>
    </row>
    <row r="530" spans="1:31">
      <c r="A530" t="s">
        <v>191</v>
      </c>
      <c r="B530" t="s">
        <v>192</v>
      </c>
      <c r="C530" t="s">
        <v>193</v>
      </c>
      <c r="D530" t="s">
        <v>208</v>
      </c>
      <c r="E530" t="s">
        <v>4983</v>
      </c>
      <c r="F530" t="s">
        <v>4984</v>
      </c>
      <c r="G530" t="s">
        <v>1464</v>
      </c>
      <c r="H530" t="s">
        <v>197</v>
      </c>
      <c r="I530" t="s">
        <v>211</v>
      </c>
      <c r="J530" t="s">
        <v>4985</v>
      </c>
      <c r="K530" t="s">
        <v>78</v>
      </c>
      <c r="L530" t="s">
        <v>4986</v>
      </c>
      <c r="M530" s="27">
        <v>45946.454988425918</v>
      </c>
      <c r="N530" s="27">
        <v>45946.65</v>
      </c>
      <c r="O530" t="s">
        <v>1466</v>
      </c>
      <c r="P530" t="s">
        <v>1467</v>
      </c>
      <c r="Q530" t="s">
        <v>1654</v>
      </c>
      <c r="R530" t="s">
        <v>4269</v>
      </c>
      <c r="S530" t="s">
        <v>80</v>
      </c>
      <c r="T530" t="s">
        <v>187</v>
      </c>
      <c r="U530" t="s">
        <v>82</v>
      </c>
      <c r="V530" t="s">
        <v>4987</v>
      </c>
      <c r="W530" t="s">
        <v>84</v>
      </c>
      <c r="X530" t="s">
        <v>4988</v>
      </c>
      <c r="Y530" t="s">
        <v>8</v>
      </c>
      <c r="Z530" t="s">
        <v>86</v>
      </c>
      <c r="AA530" t="s">
        <v>1981</v>
      </c>
      <c r="AB530" s="28">
        <v>1</v>
      </c>
      <c r="AC530" t="s">
        <v>88</v>
      </c>
      <c r="AD530" s="40">
        <v>65960</v>
      </c>
      <c r="AE530" s="40">
        <v>65960</v>
      </c>
    </row>
    <row r="531" spans="1:31">
      <c r="A531" t="s">
        <v>442</v>
      </c>
      <c r="B531" t="s">
        <v>113</v>
      </c>
      <c r="C531" t="s">
        <v>114</v>
      </c>
      <c r="D531" t="s">
        <v>3078</v>
      </c>
      <c r="E531" t="s">
        <v>4989</v>
      </c>
      <c r="F531" t="s">
        <v>4990</v>
      </c>
      <c r="G531" t="s">
        <v>1464</v>
      </c>
      <c r="H531" t="s">
        <v>2713</v>
      </c>
      <c r="I531" t="s">
        <v>3081</v>
      </c>
      <c r="J531" t="s">
        <v>4991</v>
      </c>
      <c r="K531" t="s">
        <v>78</v>
      </c>
      <c r="L531" t="s">
        <v>4992</v>
      </c>
      <c r="M531" s="27">
        <v>45946.458460648151</v>
      </c>
      <c r="N531" s="27">
        <v>45947.731944444437</v>
      </c>
      <c r="O531" t="s">
        <v>1466</v>
      </c>
      <c r="P531" t="s">
        <v>1467</v>
      </c>
      <c r="Q531" t="s">
        <v>1749</v>
      </c>
      <c r="R531" t="s">
        <v>1469</v>
      </c>
      <c r="S531" t="s">
        <v>1470</v>
      </c>
      <c r="T531" t="s">
        <v>1470</v>
      </c>
      <c r="U531" t="s">
        <v>82</v>
      </c>
      <c r="V531" t="s">
        <v>4993</v>
      </c>
      <c r="W531" t="s">
        <v>84</v>
      </c>
      <c r="X531" t="s">
        <v>4994</v>
      </c>
      <c r="Y531" t="s">
        <v>13</v>
      </c>
      <c r="Z531" t="s">
        <v>86</v>
      </c>
      <c r="AA531" t="s">
        <v>2301</v>
      </c>
      <c r="AB531" s="28">
        <v>1</v>
      </c>
      <c r="AC531" t="s">
        <v>88</v>
      </c>
      <c r="AD531" s="40">
        <v>275729</v>
      </c>
      <c r="AE531" s="40">
        <v>275729</v>
      </c>
    </row>
    <row r="532" spans="1:31">
      <c r="A532" t="s">
        <v>459</v>
      </c>
      <c r="B532" t="s">
        <v>460</v>
      </c>
      <c r="C532" t="s">
        <v>461</v>
      </c>
      <c r="D532" t="s">
        <v>512</v>
      </c>
      <c r="E532" t="s">
        <v>4999</v>
      </c>
      <c r="F532" t="s">
        <v>3099</v>
      </c>
      <c r="G532" t="s">
        <v>1464</v>
      </c>
      <c r="H532" t="s">
        <v>460</v>
      </c>
      <c r="I532" t="s">
        <v>459</v>
      </c>
      <c r="J532" t="s">
        <v>3100</v>
      </c>
      <c r="K532" t="s">
        <v>78</v>
      </c>
      <c r="L532" t="s">
        <v>5000</v>
      </c>
      <c r="M532" s="27">
        <v>45946.460590277777</v>
      </c>
      <c r="N532" s="27">
        <v>45947.447916666657</v>
      </c>
      <c r="O532" t="s">
        <v>1466</v>
      </c>
      <c r="P532" t="s">
        <v>1514</v>
      </c>
      <c r="Q532" t="s">
        <v>2232</v>
      </c>
      <c r="R532" t="s">
        <v>3693</v>
      </c>
      <c r="S532" t="s">
        <v>80</v>
      </c>
      <c r="T532" t="s">
        <v>187</v>
      </c>
      <c r="U532" t="s">
        <v>82</v>
      </c>
      <c r="V532" t="s">
        <v>5001</v>
      </c>
      <c r="W532" t="s">
        <v>84</v>
      </c>
      <c r="X532" t="s">
        <v>3103</v>
      </c>
      <c r="Y532" t="s">
        <v>8</v>
      </c>
      <c r="Z532" t="s">
        <v>86</v>
      </c>
      <c r="AA532" t="s">
        <v>1113</v>
      </c>
      <c r="AB532" s="28">
        <v>1</v>
      </c>
      <c r="AC532" t="s">
        <v>88</v>
      </c>
      <c r="AD532" s="40">
        <v>65960</v>
      </c>
      <c r="AE532" s="40">
        <v>65960</v>
      </c>
    </row>
    <row r="533" spans="1:31">
      <c r="A533" t="s">
        <v>683</v>
      </c>
      <c r="B533" t="s">
        <v>113</v>
      </c>
      <c r="C533" t="s">
        <v>114</v>
      </c>
      <c r="D533" t="s">
        <v>684</v>
      </c>
      <c r="E533" t="s">
        <v>5002</v>
      </c>
      <c r="F533" t="s">
        <v>5003</v>
      </c>
      <c r="G533" t="s">
        <v>1464</v>
      </c>
      <c r="H533" t="s">
        <v>281</v>
      </c>
      <c r="I533" t="s">
        <v>683</v>
      </c>
      <c r="J533" t="s">
        <v>5004</v>
      </c>
      <c r="K533" t="s">
        <v>78</v>
      </c>
      <c r="L533" t="s">
        <v>5005</v>
      </c>
      <c r="M533" s="27">
        <v>45946.488240740742</v>
      </c>
      <c r="N533" s="27">
        <v>45952.509027777778</v>
      </c>
      <c r="O533" t="s">
        <v>1466</v>
      </c>
      <c r="P533" t="s">
        <v>1467</v>
      </c>
      <c r="Q533" t="s">
        <v>1580</v>
      </c>
      <c r="R533" t="s">
        <v>1581</v>
      </c>
      <c r="S533" t="s">
        <v>1479</v>
      </c>
      <c r="T533" t="s">
        <v>1470</v>
      </c>
      <c r="U533" t="s">
        <v>82</v>
      </c>
      <c r="V533" t="s">
        <v>5006</v>
      </c>
      <c r="W533" t="s">
        <v>84</v>
      </c>
      <c r="X533" t="s">
        <v>5007</v>
      </c>
      <c r="Y533" t="s">
        <v>8</v>
      </c>
      <c r="Z533" t="s">
        <v>86</v>
      </c>
      <c r="AA533" t="s">
        <v>691</v>
      </c>
      <c r="AB533" s="28">
        <v>1</v>
      </c>
      <c r="AC533" t="s">
        <v>88</v>
      </c>
      <c r="AD533" s="40">
        <v>65960</v>
      </c>
      <c r="AE533" s="40">
        <v>65960</v>
      </c>
    </row>
    <row r="534" spans="1:31">
      <c r="A534" t="s">
        <v>569</v>
      </c>
      <c r="B534" t="s">
        <v>119</v>
      </c>
      <c r="C534" t="s">
        <v>120</v>
      </c>
      <c r="D534" t="s">
        <v>1489</v>
      </c>
      <c r="E534" t="s">
        <v>5008</v>
      </c>
      <c r="F534" t="s">
        <v>5009</v>
      </c>
      <c r="G534" t="s">
        <v>1464</v>
      </c>
      <c r="H534" t="s">
        <v>1492</v>
      </c>
      <c r="I534" t="s">
        <v>1493</v>
      </c>
      <c r="J534" t="s">
        <v>5010</v>
      </c>
      <c r="K534" t="s">
        <v>78</v>
      </c>
      <c r="L534" t="s">
        <v>5011</v>
      </c>
      <c r="M534" s="27">
        <v>45946.476168981477</v>
      </c>
      <c r="N534" s="27">
        <v>45948.350694444453</v>
      </c>
      <c r="O534" t="s">
        <v>1466</v>
      </c>
      <c r="P534" t="s">
        <v>1467</v>
      </c>
      <c r="Q534" t="s">
        <v>1496</v>
      </c>
      <c r="R534" t="s">
        <v>3963</v>
      </c>
      <c r="S534" t="s">
        <v>1470</v>
      </c>
      <c r="T534" t="s">
        <v>1470</v>
      </c>
      <c r="U534" t="s">
        <v>82</v>
      </c>
      <c r="V534" t="s">
        <v>5012</v>
      </c>
      <c r="W534" t="s">
        <v>84</v>
      </c>
      <c r="X534" t="s">
        <v>5013</v>
      </c>
      <c r="Y534" t="s">
        <v>15</v>
      </c>
      <c r="Z534" t="s">
        <v>86</v>
      </c>
      <c r="AA534" t="s">
        <v>578</v>
      </c>
      <c r="AB534" s="28">
        <v>1</v>
      </c>
      <c r="AC534" t="s">
        <v>88</v>
      </c>
      <c r="AD534" s="40">
        <v>479589</v>
      </c>
      <c r="AE534" s="40">
        <v>479589</v>
      </c>
    </row>
    <row r="535" spans="1:31">
      <c r="A535" t="s">
        <v>67</v>
      </c>
      <c r="B535" t="s">
        <v>68</v>
      </c>
      <c r="C535" t="s">
        <v>69</v>
      </c>
      <c r="D535" t="s">
        <v>5014</v>
      </c>
      <c r="E535" t="s">
        <v>5015</v>
      </c>
      <c r="F535" t="s">
        <v>5016</v>
      </c>
      <c r="G535" t="s">
        <v>1464</v>
      </c>
      <c r="H535" t="s">
        <v>143</v>
      </c>
      <c r="I535" t="s">
        <v>5017</v>
      </c>
      <c r="J535" t="s">
        <v>5018</v>
      </c>
      <c r="K535" t="s">
        <v>78</v>
      </c>
      <c r="L535" t="s">
        <v>5019</v>
      </c>
      <c r="M535" s="27">
        <v>45946.481296296297</v>
      </c>
      <c r="N535" s="27">
        <v>45952.77847222222</v>
      </c>
      <c r="O535" t="s">
        <v>1466</v>
      </c>
      <c r="P535" t="s">
        <v>1467</v>
      </c>
      <c r="Q535" t="s">
        <v>1496</v>
      </c>
      <c r="R535" t="s">
        <v>3963</v>
      </c>
      <c r="S535" t="s">
        <v>1470</v>
      </c>
      <c r="T535" t="s">
        <v>1470</v>
      </c>
      <c r="U535" t="s">
        <v>82</v>
      </c>
      <c r="V535" t="s">
        <v>5020</v>
      </c>
      <c r="W535" t="s">
        <v>84</v>
      </c>
      <c r="X535" t="s">
        <v>5021</v>
      </c>
      <c r="Y535" t="s">
        <v>15</v>
      </c>
      <c r="Z535" t="s">
        <v>86</v>
      </c>
      <c r="AA535" t="s">
        <v>729</v>
      </c>
      <c r="AB535" s="28">
        <v>1</v>
      </c>
      <c r="AC535" t="s">
        <v>88</v>
      </c>
      <c r="AD535" s="40">
        <v>479589</v>
      </c>
      <c r="AE535" s="40">
        <v>479589</v>
      </c>
    </row>
    <row r="536" spans="1:31">
      <c r="A536" t="s">
        <v>191</v>
      </c>
      <c r="B536" t="s">
        <v>192</v>
      </c>
      <c r="C536" t="s">
        <v>193</v>
      </c>
      <c r="D536" t="s">
        <v>194</v>
      </c>
      <c r="E536" t="s">
        <v>5022</v>
      </c>
      <c r="F536" t="s">
        <v>5023</v>
      </c>
      <c r="G536" t="s">
        <v>1464</v>
      </c>
      <c r="H536" t="s">
        <v>197</v>
      </c>
      <c r="I536" t="s">
        <v>191</v>
      </c>
      <c r="J536" t="s">
        <v>5024</v>
      </c>
      <c r="K536" t="s">
        <v>78</v>
      </c>
      <c r="L536" t="s">
        <v>5025</v>
      </c>
      <c r="M536" s="27">
        <v>45946.505196759259</v>
      </c>
      <c r="N536" s="27">
        <v>45946.759722222218</v>
      </c>
      <c r="O536" t="s">
        <v>1466</v>
      </c>
      <c r="P536" t="s">
        <v>1467</v>
      </c>
      <c r="Q536" t="s">
        <v>1478</v>
      </c>
      <c r="R536" t="s">
        <v>1604</v>
      </c>
      <c r="S536" t="s">
        <v>80</v>
      </c>
      <c r="T536" t="s">
        <v>187</v>
      </c>
      <c r="U536" t="s">
        <v>82</v>
      </c>
      <c r="V536" t="s">
        <v>5026</v>
      </c>
      <c r="W536" t="s">
        <v>84</v>
      </c>
      <c r="X536" t="s">
        <v>5027</v>
      </c>
      <c r="Y536" t="s">
        <v>8</v>
      </c>
      <c r="Z536" t="s">
        <v>86</v>
      </c>
      <c r="AA536" t="s">
        <v>1956</v>
      </c>
      <c r="AB536" s="28">
        <v>1</v>
      </c>
      <c r="AC536" t="s">
        <v>88</v>
      </c>
      <c r="AD536" s="40">
        <v>65960</v>
      </c>
      <c r="AE536" s="40">
        <v>65960</v>
      </c>
    </row>
    <row r="537" spans="1:31">
      <c r="A537" t="s">
        <v>191</v>
      </c>
      <c r="B537" t="s">
        <v>192</v>
      </c>
      <c r="C537" t="s">
        <v>193</v>
      </c>
      <c r="D537" t="s">
        <v>3056</v>
      </c>
      <c r="E537" t="s">
        <v>5028</v>
      </c>
      <c r="F537" t="s">
        <v>5029</v>
      </c>
      <c r="G537" t="s">
        <v>1464</v>
      </c>
      <c r="H537" t="s">
        <v>197</v>
      </c>
      <c r="I537" t="s">
        <v>3059</v>
      </c>
      <c r="J537" t="s">
        <v>5030</v>
      </c>
      <c r="K537" t="s">
        <v>78</v>
      </c>
      <c r="L537" t="s">
        <v>5031</v>
      </c>
      <c r="M537" s="27">
        <v>45946.507511574076</v>
      </c>
      <c r="N537" s="27">
        <v>45947.743750000001</v>
      </c>
      <c r="O537" t="s">
        <v>1466</v>
      </c>
      <c r="P537" t="s">
        <v>1514</v>
      </c>
      <c r="Q537" t="s">
        <v>1580</v>
      </c>
      <c r="R537" t="s">
        <v>1590</v>
      </c>
      <c r="S537" t="s">
        <v>80</v>
      </c>
      <c r="T537" t="s">
        <v>81</v>
      </c>
      <c r="U537" t="s">
        <v>82</v>
      </c>
      <c r="V537" t="s">
        <v>5032</v>
      </c>
      <c r="W537" t="s">
        <v>84</v>
      </c>
      <c r="X537" t="s">
        <v>5033</v>
      </c>
      <c r="Y537" t="s">
        <v>15</v>
      </c>
      <c r="Z537" t="s">
        <v>86</v>
      </c>
      <c r="AA537" t="s">
        <v>254</v>
      </c>
      <c r="AB537" s="28">
        <v>1</v>
      </c>
      <c r="AC537" t="s">
        <v>88</v>
      </c>
      <c r="AD537" s="40">
        <v>479589</v>
      </c>
      <c r="AE537" s="40">
        <v>479589</v>
      </c>
    </row>
    <row r="538" spans="1:31">
      <c r="A538" t="s">
        <v>191</v>
      </c>
      <c r="B538" t="s">
        <v>192</v>
      </c>
      <c r="C538" t="s">
        <v>193</v>
      </c>
      <c r="D538" t="s">
        <v>194</v>
      </c>
      <c r="E538" t="s">
        <v>5034</v>
      </c>
      <c r="F538" t="s">
        <v>5035</v>
      </c>
      <c r="G538" t="s">
        <v>1464</v>
      </c>
      <c r="H538" t="s">
        <v>197</v>
      </c>
      <c r="I538" t="s">
        <v>191</v>
      </c>
      <c r="J538" t="s">
        <v>5036</v>
      </c>
      <c r="K538" t="s">
        <v>78</v>
      </c>
      <c r="L538" t="s">
        <v>5037</v>
      </c>
      <c r="M538" s="27">
        <v>45946.508252314823</v>
      </c>
      <c r="N538" s="27">
        <v>45946.659722222219</v>
      </c>
      <c r="O538" t="s">
        <v>1466</v>
      </c>
      <c r="P538" t="s">
        <v>1467</v>
      </c>
      <c r="Q538" t="s">
        <v>1478</v>
      </c>
      <c r="R538" t="s">
        <v>1469</v>
      </c>
      <c r="S538" t="s">
        <v>80</v>
      </c>
      <c r="T538" t="s">
        <v>187</v>
      </c>
      <c r="U538" t="s">
        <v>82</v>
      </c>
      <c r="V538" t="s">
        <v>5038</v>
      </c>
      <c r="W538" t="s">
        <v>84</v>
      </c>
      <c r="X538" t="s">
        <v>5039</v>
      </c>
      <c r="Y538" t="s">
        <v>8</v>
      </c>
      <c r="Z538" t="s">
        <v>86</v>
      </c>
      <c r="AA538" t="s">
        <v>1534</v>
      </c>
      <c r="AB538" s="28">
        <v>1</v>
      </c>
      <c r="AC538" t="s">
        <v>88</v>
      </c>
      <c r="AD538" s="40">
        <v>65960</v>
      </c>
      <c r="AE538" s="40">
        <v>65960</v>
      </c>
    </row>
    <row r="539" spans="1:31">
      <c r="A539" t="s">
        <v>217</v>
      </c>
      <c r="B539" t="s">
        <v>192</v>
      </c>
      <c r="C539" t="s">
        <v>193</v>
      </c>
      <c r="D539" t="s">
        <v>396</v>
      </c>
      <c r="E539" t="s">
        <v>5040</v>
      </c>
      <c r="F539" t="s">
        <v>5041</v>
      </c>
      <c r="G539" t="s">
        <v>1464</v>
      </c>
      <c r="H539" t="s">
        <v>197</v>
      </c>
      <c r="I539" t="s">
        <v>217</v>
      </c>
      <c r="J539" t="s">
        <v>5042</v>
      </c>
      <c r="K539" t="s">
        <v>78</v>
      </c>
      <c r="L539" t="s">
        <v>5043</v>
      </c>
      <c r="M539" s="27">
        <v>45946.510729166657</v>
      </c>
      <c r="N539" s="27">
        <v>45947.500694444447</v>
      </c>
      <c r="O539" t="s">
        <v>1466</v>
      </c>
      <c r="P539" t="s">
        <v>1467</v>
      </c>
      <c r="Q539" t="s">
        <v>1580</v>
      </c>
      <c r="R539" t="s">
        <v>1581</v>
      </c>
      <c r="S539" t="s">
        <v>1470</v>
      </c>
      <c r="T539" t="s">
        <v>1470</v>
      </c>
      <c r="U539" t="s">
        <v>82</v>
      </c>
      <c r="V539" t="s">
        <v>5044</v>
      </c>
      <c r="W539" t="s">
        <v>84</v>
      </c>
      <c r="X539" t="s">
        <v>5045</v>
      </c>
      <c r="Y539" t="s">
        <v>8</v>
      </c>
      <c r="Z539" t="s">
        <v>86</v>
      </c>
      <c r="AA539" t="s">
        <v>403</v>
      </c>
      <c r="AB539" s="28">
        <v>1</v>
      </c>
      <c r="AC539" t="s">
        <v>88</v>
      </c>
      <c r="AD539" s="40">
        <v>65960</v>
      </c>
      <c r="AE539" s="40">
        <v>65960</v>
      </c>
    </row>
    <row r="540" spans="1:31">
      <c r="A540" t="s">
        <v>191</v>
      </c>
      <c r="B540" t="s">
        <v>192</v>
      </c>
      <c r="C540" t="s">
        <v>193</v>
      </c>
      <c r="D540" t="s">
        <v>208</v>
      </c>
      <c r="E540" t="s">
        <v>5046</v>
      </c>
      <c r="F540" t="s">
        <v>5047</v>
      </c>
      <c r="G540" t="s">
        <v>1464</v>
      </c>
      <c r="H540" t="s">
        <v>197</v>
      </c>
      <c r="I540" t="s">
        <v>211</v>
      </c>
      <c r="J540" t="s">
        <v>5048</v>
      </c>
      <c r="K540" t="s">
        <v>78</v>
      </c>
      <c r="L540" t="s">
        <v>5049</v>
      </c>
      <c r="M540" s="27">
        <v>45946.520219907397</v>
      </c>
      <c r="N540" s="27">
        <v>45946.730555555558</v>
      </c>
      <c r="O540" t="s">
        <v>1466</v>
      </c>
      <c r="P540" t="s">
        <v>1467</v>
      </c>
      <c r="Q540" t="s">
        <v>1654</v>
      </c>
      <c r="R540" t="s">
        <v>1655</v>
      </c>
      <c r="S540" t="s">
        <v>80</v>
      </c>
      <c r="T540" t="s">
        <v>187</v>
      </c>
      <c r="U540" t="s">
        <v>82</v>
      </c>
      <c r="V540" t="s">
        <v>5050</v>
      </c>
      <c r="W540" t="s">
        <v>84</v>
      </c>
      <c r="X540" t="s">
        <v>5051</v>
      </c>
      <c r="Y540" t="s">
        <v>8</v>
      </c>
      <c r="Z540" t="s">
        <v>86</v>
      </c>
      <c r="AA540" t="s">
        <v>1981</v>
      </c>
      <c r="AB540" s="28">
        <v>1</v>
      </c>
      <c r="AC540" t="s">
        <v>88</v>
      </c>
      <c r="AD540" s="40">
        <v>65960</v>
      </c>
      <c r="AE540" s="40">
        <v>65960</v>
      </c>
    </row>
    <row r="541" spans="1:31">
      <c r="A541" t="s">
        <v>343</v>
      </c>
      <c r="B541" t="s">
        <v>68</v>
      </c>
      <c r="C541" t="s">
        <v>69</v>
      </c>
      <c r="D541" t="s">
        <v>344</v>
      </c>
      <c r="E541" t="s">
        <v>5052</v>
      </c>
      <c r="F541" t="s">
        <v>5053</v>
      </c>
      <c r="G541" t="s">
        <v>1464</v>
      </c>
      <c r="H541" t="s">
        <v>347</v>
      </c>
      <c r="I541" t="s">
        <v>343</v>
      </c>
      <c r="J541" t="s">
        <v>5054</v>
      </c>
      <c r="K541" t="s">
        <v>78</v>
      </c>
      <c r="L541" t="s">
        <v>5055</v>
      </c>
      <c r="M541" s="27">
        <v>45946.533680555563</v>
      </c>
      <c r="N541" s="27">
        <v>45946.762499999997</v>
      </c>
      <c r="O541" t="s">
        <v>1466</v>
      </c>
      <c r="P541" t="s">
        <v>1467</v>
      </c>
      <c r="Q541" t="s">
        <v>1552</v>
      </c>
      <c r="R541" t="s">
        <v>1469</v>
      </c>
      <c r="S541" t="s">
        <v>80</v>
      </c>
      <c r="T541" t="s">
        <v>81</v>
      </c>
      <c r="U541" t="s">
        <v>82</v>
      </c>
      <c r="V541" t="s">
        <v>5056</v>
      </c>
      <c r="W541" t="s">
        <v>84</v>
      </c>
      <c r="X541" t="s">
        <v>5057</v>
      </c>
      <c r="Y541" t="s">
        <v>8</v>
      </c>
      <c r="Z541" t="s">
        <v>86</v>
      </c>
      <c r="AA541" t="s">
        <v>761</v>
      </c>
      <c r="AB541" s="28">
        <v>1</v>
      </c>
      <c r="AC541" t="s">
        <v>88</v>
      </c>
      <c r="AD541" s="40">
        <v>65960</v>
      </c>
      <c r="AE541" s="40">
        <v>65960</v>
      </c>
    </row>
    <row r="542" spans="1:31">
      <c r="A542" t="s">
        <v>343</v>
      </c>
      <c r="B542" t="s">
        <v>68</v>
      </c>
      <c r="C542" t="s">
        <v>69</v>
      </c>
      <c r="D542" t="s">
        <v>344</v>
      </c>
      <c r="E542" t="s">
        <v>5058</v>
      </c>
      <c r="F542" t="s">
        <v>5059</v>
      </c>
      <c r="G542" t="s">
        <v>1464</v>
      </c>
      <c r="H542" t="s">
        <v>347</v>
      </c>
      <c r="I542" t="s">
        <v>343</v>
      </c>
      <c r="J542" t="s">
        <v>5060</v>
      </c>
      <c r="K542" t="s">
        <v>78</v>
      </c>
      <c r="L542" t="s">
        <v>5061</v>
      </c>
      <c r="M542" s="27">
        <v>45946.542939814812</v>
      </c>
      <c r="N542" s="27">
        <v>45946.763888888891</v>
      </c>
      <c r="O542" t="s">
        <v>1466</v>
      </c>
      <c r="P542" t="s">
        <v>1514</v>
      </c>
      <c r="Q542" t="s">
        <v>1541</v>
      </c>
      <c r="R542" t="s">
        <v>1827</v>
      </c>
      <c r="S542" t="s">
        <v>1470</v>
      </c>
      <c r="T542" t="s">
        <v>1470</v>
      </c>
      <c r="U542" t="s">
        <v>82</v>
      </c>
      <c r="V542" t="s">
        <v>5062</v>
      </c>
      <c r="W542" t="s">
        <v>84</v>
      </c>
      <c r="X542" t="s">
        <v>5063</v>
      </c>
      <c r="Y542" t="s">
        <v>8</v>
      </c>
      <c r="Z542" t="s">
        <v>86</v>
      </c>
      <c r="AA542" t="s">
        <v>761</v>
      </c>
      <c r="AB542" s="28">
        <v>1</v>
      </c>
      <c r="AC542" t="s">
        <v>88</v>
      </c>
      <c r="AD542" s="40">
        <v>65960</v>
      </c>
      <c r="AE542" s="40">
        <v>65960</v>
      </c>
    </row>
    <row r="543" spans="1:31">
      <c r="A543" t="s">
        <v>459</v>
      </c>
      <c r="B543" t="s">
        <v>460</v>
      </c>
      <c r="C543" t="s">
        <v>461</v>
      </c>
      <c r="D543" t="s">
        <v>512</v>
      </c>
      <c r="E543" t="s">
        <v>5064</v>
      </c>
      <c r="F543" t="s">
        <v>5065</v>
      </c>
      <c r="G543" t="s">
        <v>1464</v>
      </c>
      <c r="H543" t="s">
        <v>460</v>
      </c>
      <c r="I543" t="s">
        <v>459</v>
      </c>
      <c r="J543" t="s">
        <v>5066</v>
      </c>
      <c r="K543" t="s">
        <v>78</v>
      </c>
      <c r="L543" t="s">
        <v>5067</v>
      </c>
      <c r="M543" s="27">
        <v>45946.550011574072</v>
      </c>
      <c r="N543" s="27">
        <v>45947.524305555547</v>
      </c>
      <c r="O543" t="s">
        <v>1466</v>
      </c>
      <c r="P543" t="s">
        <v>1514</v>
      </c>
      <c r="Q543" t="s">
        <v>1595</v>
      </c>
      <c r="R543" t="s">
        <v>5068</v>
      </c>
      <c r="S543" t="s">
        <v>1479</v>
      </c>
      <c r="T543" t="s">
        <v>1479</v>
      </c>
      <c r="U543" t="s">
        <v>82</v>
      </c>
      <c r="V543" t="s">
        <v>5069</v>
      </c>
      <c r="W543" t="s">
        <v>84</v>
      </c>
      <c r="X543" t="s">
        <v>5070</v>
      </c>
      <c r="Y543" t="s">
        <v>8</v>
      </c>
      <c r="Z543" t="s">
        <v>86</v>
      </c>
      <c r="AA543" t="s">
        <v>899</v>
      </c>
      <c r="AB543" s="28">
        <v>1</v>
      </c>
      <c r="AC543" t="s">
        <v>88</v>
      </c>
      <c r="AD543" s="40">
        <v>65960</v>
      </c>
      <c r="AE543" s="40">
        <v>65960</v>
      </c>
    </row>
    <row r="544" spans="1:31">
      <c r="A544" t="s">
        <v>277</v>
      </c>
      <c r="B544" t="s">
        <v>151</v>
      </c>
      <c r="C544" t="s">
        <v>152</v>
      </c>
      <c r="D544" t="s">
        <v>2962</v>
      </c>
      <c r="E544" t="s">
        <v>5071</v>
      </c>
      <c r="F544" t="s">
        <v>5072</v>
      </c>
      <c r="G544" t="s">
        <v>1464</v>
      </c>
      <c r="H544" t="s">
        <v>328</v>
      </c>
      <c r="I544" t="s">
        <v>2965</v>
      </c>
      <c r="J544" t="s">
        <v>5073</v>
      </c>
      <c r="K544" t="s">
        <v>78</v>
      </c>
      <c r="L544" t="s">
        <v>5074</v>
      </c>
      <c r="M544" s="27">
        <v>45946.604641203703</v>
      </c>
      <c r="N544" s="27">
        <v>45947.587500000001</v>
      </c>
      <c r="O544" t="s">
        <v>1466</v>
      </c>
      <c r="P544" t="s">
        <v>1467</v>
      </c>
      <c r="Q544" t="s">
        <v>2219</v>
      </c>
      <c r="R544" t="s">
        <v>1469</v>
      </c>
      <c r="S544" t="s">
        <v>80</v>
      </c>
      <c r="T544" t="s">
        <v>81</v>
      </c>
      <c r="U544" t="s">
        <v>82</v>
      </c>
      <c r="V544" t="s">
        <v>5075</v>
      </c>
      <c r="W544" t="s">
        <v>84</v>
      </c>
      <c r="X544" t="s">
        <v>5076</v>
      </c>
      <c r="Y544" t="s">
        <v>13</v>
      </c>
      <c r="Z544" t="s">
        <v>86</v>
      </c>
      <c r="AA544" t="s">
        <v>585</v>
      </c>
      <c r="AB544" s="28">
        <v>1</v>
      </c>
      <c r="AC544" t="s">
        <v>88</v>
      </c>
      <c r="AD544" s="40">
        <v>275729</v>
      </c>
      <c r="AE544" s="40">
        <v>275729</v>
      </c>
    </row>
    <row r="545" spans="1:31">
      <c r="A545" t="s">
        <v>191</v>
      </c>
      <c r="B545" t="s">
        <v>192</v>
      </c>
      <c r="C545" t="s">
        <v>193</v>
      </c>
      <c r="D545" t="s">
        <v>194</v>
      </c>
      <c r="E545" t="s">
        <v>5077</v>
      </c>
      <c r="F545" t="s">
        <v>5078</v>
      </c>
      <c r="G545" t="s">
        <v>1464</v>
      </c>
      <c r="H545" t="s">
        <v>197</v>
      </c>
      <c r="I545" t="s">
        <v>191</v>
      </c>
      <c r="J545" t="s">
        <v>5079</v>
      </c>
      <c r="K545" t="s">
        <v>78</v>
      </c>
      <c r="L545" t="s">
        <v>5080</v>
      </c>
      <c r="M545" s="27">
        <v>45946.604745370372</v>
      </c>
      <c r="N545" s="27">
        <v>45947.57916666667</v>
      </c>
      <c r="O545" t="s">
        <v>1466</v>
      </c>
      <c r="P545" t="s">
        <v>1467</v>
      </c>
      <c r="Q545" t="s">
        <v>1496</v>
      </c>
      <c r="R545" t="s">
        <v>1497</v>
      </c>
      <c r="S545" t="s">
        <v>80</v>
      </c>
      <c r="T545" t="s">
        <v>81</v>
      </c>
      <c r="U545" t="s">
        <v>82</v>
      </c>
      <c r="V545" t="s">
        <v>5081</v>
      </c>
      <c r="W545" t="s">
        <v>84</v>
      </c>
      <c r="X545" t="s">
        <v>5082</v>
      </c>
      <c r="Y545" t="s">
        <v>8</v>
      </c>
      <c r="Z545" t="s">
        <v>86</v>
      </c>
      <c r="AA545" t="s">
        <v>654</v>
      </c>
      <c r="AB545" s="28">
        <v>1</v>
      </c>
      <c r="AC545" t="s">
        <v>88</v>
      </c>
      <c r="AD545" s="40">
        <v>65960</v>
      </c>
      <c r="AE545" s="40">
        <v>65960</v>
      </c>
    </row>
    <row r="546" spans="1:31">
      <c r="A546" t="s">
        <v>277</v>
      </c>
      <c r="B546" t="s">
        <v>151</v>
      </c>
      <c r="C546" t="s">
        <v>152</v>
      </c>
      <c r="D546" t="s">
        <v>4699</v>
      </c>
      <c r="E546" t="s">
        <v>5083</v>
      </c>
      <c r="F546" t="s">
        <v>5084</v>
      </c>
      <c r="G546" t="s">
        <v>1464</v>
      </c>
      <c r="H546" t="s">
        <v>328</v>
      </c>
      <c r="I546" t="s">
        <v>4702</v>
      </c>
      <c r="J546" t="s">
        <v>5085</v>
      </c>
      <c r="K546" t="s">
        <v>78</v>
      </c>
      <c r="L546" t="s">
        <v>5086</v>
      </c>
      <c r="M546" s="27">
        <v>45946.665439814817</v>
      </c>
      <c r="N546" s="27">
        <v>45951.772222222222</v>
      </c>
      <c r="O546" t="s">
        <v>1466</v>
      </c>
      <c r="P546" t="s">
        <v>1467</v>
      </c>
      <c r="Q546" t="s">
        <v>1496</v>
      </c>
      <c r="R546" t="s">
        <v>1507</v>
      </c>
      <c r="S546" t="s">
        <v>1470</v>
      </c>
      <c r="T546" t="s">
        <v>1470</v>
      </c>
      <c r="U546" t="s">
        <v>5087</v>
      </c>
      <c r="V546" t="s">
        <v>5088</v>
      </c>
      <c r="W546" t="s">
        <v>84</v>
      </c>
      <c r="X546" t="s">
        <v>5089</v>
      </c>
      <c r="Y546" t="s">
        <v>15</v>
      </c>
      <c r="Z546" t="s">
        <v>86</v>
      </c>
      <c r="AA546" t="s">
        <v>416</v>
      </c>
      <c r="AB546" s="28">
        <v>1</v>
      </c>
      <c r="AC546" t="s">
        <v>88</v>
      </c>
      <c r="AD546" s="40">
        <v>479589</v>
      </c>
      <c r="AE546" s="40">
        <v>479589</v>
      </c>
    </row>
    <row r="547" spans="1:31">
      <c r="A547" t="s">
        <v>191</v>
      </c>
      <c r="B547" t="s">
        <v>192</v>
      </c>
      <c r="C547" t="s">
        <v>193</v>
      </c>
      <c r="D547" t="s">
        <v>2056</v>
      </c>
      <c r="E547" t="s">
        <v>5090</v>
      </c>
      <c r="F547" t="s">
        <v>5091</v>
      </c>
      <c r="G547" t="s">
        <v>1464</v>
      </c>
      <c r="H547" t="s">
        <v>197</v>
      </c>
      <c r="I547" t="s">
        <v>2059</v>
      </c>
      <c r="J547" t="s">
        <v>5092</v>
      </c>
      <c r="K547" t="s">
        <v>78</v>
      </c>
      <c r="L547" t="s">
        <v>5093</v>
      </c>
      <c r="M547" s="27">
        <v>45946.689513888887</v>
      </c>
      <c r="N547" s="27">
        <v>45947.734722222223</v>
      </c>
      <c r="O547" t="s">
        <v>1466</v>
      </c>
      <c r="P547" t="s">
        <v>1467</v>
      </c>
      <c r="Q547" t="s">
        <v>1496</v>
      </c>
      <c r="R547" t="s">
        <v>1507</v>
      </c>
      <c r="S547" t="s">
        <v>1470</v>
      </c>
      <c r="T547" t="s">
        <v>1470</v>
      </c>
      <c r="U547" t="s">
        <v>82</v>
      </c>
      <c r="V547" t="s">
        <v>5094</v>
      </c>
      <c r="W547" t="s">
        <v>84</v>
      </c>
      <c r="X547" t="s">
        <v>5095</v>
      </c>
      <c r="Y547" t="s">
        <v>11</v>
      </c>
      <c r="Z547" t="s">
        <v>86</v>
      </c>
      <c r="AA547" t="s">
        <v>1534</v>
      </c>
      <c r="AB547" s="28">
        <v>1</v>
      </c>
      <c r="AC547" t="s">
        <v>88</v>
      </c>
      <c r="AD547" s="40">
        <v>144968</v>
      </c>
      <c r="AE547" s="40">
        <v>144968</v>
      </c>
    </row>
    <row r="548" spans="1:31">
      <c r="A548" t="s">
        <v>67</v>
      </c>
      <c r="B548" t="s">
        <v>68</v>
      </c>
      <c r="C548" t="s">
        <v>69</v>
      </c>
      <c r="D548" t="s">
        <v>5096</v>
      </c>
      <c r="E548" t="s">
        <v>5097</v>
      </c>
      <c r="F548" t="s">
        <v>5098</v>
      </c>
      <c r="G548" t="s">
        <v>1464</v>
      </c>
      <c r="H548" t="s">
        <v>143</v>
      </c>
      <c r="I548" t="s">
        <v>5099</v>
      </c>
      <c r="J548" t="s">
        <v>5100</v>
      </c>
      <c r="K548" t="s">
        <v>78</v>
      </c>
      <c r="L548" t="s">
        <v>5101</v>
      </c>
      <c r="M548" s="27">
        <v>45946.691111111111</v>
      </c>
      <c r="N548" s="27">
        <v>45947.584027777782</v>
      </c>
      <c r="O548" t="s">
        <v>1466</v>
      </c>
      <c r="P548" t="s">
        <v>1467</v>
      </c>
      <c r="Q548" t="s">
        <v>1552</v>
      </c>
      <c r="R548" t="s">
        <v>1612</v>
      </c>
      <c r="S548" t="s">
        <v>80</v>
      </c>
      <c r="T548" t="s">
        <v>81</v>
      </c>
      <c r="U548" t="s">
        <v>82</v>
      </c>
      <c r="V548" t="s">
        <v>5102</v>
      </c>
      <c r="W548" t="s">
        <v>84</v>
      </c>
      <c r="X548" t="s">
        <v>5103</v>
      </c>
      <c r="Y548" t="s">
        <v>11</v>
      </c>
      <c r="Z548" t="s">
        <v>86</v>
      </c>
      <c r="AA548" t="s">
        <v>729</v>
      </c>
      <c r="AB548" s="28">
        <v>1</v>
      </c>
      <c r="AC548" t="s">
        <v>88</v>
      </c>
      <c r="AD548" s="40">
        <v>144968</v>
      </c>
      <c r="AE548" s="40">
        <v>144968</v>
      </c>
    </row>
    <row r="549" spans="1:31">
      <c r="A549" t="s">
        <v>569</v>
      </c>
      <c r="B549" t="s">
        <v>119</v>
      </c>
      <c r="C549" t="s">
        <v>120</v>
      </c>
      <c r="D549" t="s">
        <v>1489</v>
      </c>
      <c r="E549" t="s">
        <v>5104</v>
      </c>
      <c r="F549" t="s">
        <v>5105</v>
      </c>
      <c r="G549" t="s">
        <v>1464</v>
      </c>
      <c r="H549" t="s">
        <v>1492</v>
      </c>
      <c r="I549" t="s">
        <v>1493</v>
      </c>
      <c r="J549" t="s">
        <v>5106</v>
      </c>
      <c r="K549" t="s">
        <v>78</v>
      </c>
      <c r="L549" t="s">
        <v>5107</v>
      </c>
      <c r="M549" s="27">
        <v>45946.725543981483</v>
      </c>
      <c r="N549" s="27">
        <v>45948.488888888889</v>
      </c>
      <c r="O549" t="s">
        <v>1466</v>
      </c>
      <c r="P549" t="s">
        <v>1467</v>
      </c>
      <c r="Q549" t="s">
        <v>1468</v>
      </c>
      <c r="R549" t="s">
        <v>1469</v>
      </c>
      <c r="S549" t="s">
        <v>1470</v>
      </c>
      <c r="T549" t="s">
        <v>1470</v>
      </c>
      <c r="U549" t="s">
        <v>82</v>
      </c>
      <c r="V549" t="s">
        <v>5108</v>
      </c>
      <c r="W549" t="s">
        <v>84</v>
      </c>
      <c r="X549" t="s">
        <v>5109</v>
      </c>
      <c r="Y549" t="s">
        <v>15</v>
      </c>
      <c r="Z549" t="s">
        <v>86</v>
      </c>
      <c r="AA549" t="s">
        <v>578</v>
      </c>
      <c r="AB549" s="28">
        <v>1</v>
      </c>
      <c r="AC549" t="s">
        <v>88</v>
      </c>
      <c r="AD549" s="40">
        <v>479589</v>
      </c>
      <c r="AE549" s="40">
        <v>479589</v>
      </c>
    </row>
    <row r="550" spans="1:31">
      <c r="A550" t="s">
        <v>343</v>
      </c>
      <c r="B550" t="s">
        <v>68</v>
      </c>
      <c r="C550" t="s">
        <v>69</v>
      </c>
      <c r="D550" t="s">
        <v>5110</v>
      </c>
      <c r="E550" t="s">
        <v>5111</v>
      </c>
      <c r="F550" t="s">
        <v>5112</v>
      </c>
      <c r="G550" t="s">
        <v>1464</v>
      </c>
      <c r="H550" t="s">
        <v>798</v>
      </c>
      <c r="I550" t="s">
        <v>116</v>
      </c>
      <c r="J550" t="s">
        <v>5113</v>
      </c>
      <c r="K550" t="s">
        <v>78</v>
      </c>
      <c r="L550" t="s">
        <v>5114</v>
      </c>
      <c r="M550" s="27">
        <v>45947.333333333343</v>
      </c>
      <c r="N550" s="27">
        <v>45953.751388888893</v>
      </c>
      <c r="O550" t="s">
        <v>1466</v>
      </c>
      <c r="P550" t="s">
        <v>1467</v>
      </c>
      <c r="Q550" t="s">
        <v>1468</v>
      </c>
      <c r="R550" t="s">
        <v>1469</v>
      </c>
      <c r="S550" t="s">
        <v>1470</v>
      </c>
      <c r="T550" t="s">
        <v>1470</v>
      </c>
      <c r="U550" t="s">
        <v>82</v>
      </c>
      <c r="V550" t="s">
        <v>5115</v>
      </c>
      <c r="W550" t="s">
        <v>84</v>
      </c>
      <c r="X550" t="s">
        <v>5116</v>
      </c>
      <c r="Y550" t="s">
        <v>15</v>
      </c>
      <c r="Z550" t="s">
        <v>86</v>
      </c>
      <c r="AA550" t="s">
        <v>1299</v>
      </c>
      <c r="AB550" s="28">
        <v>1</v>
      </c>
      <c r="AC550" t="s">
        <v>88</v>
      </c>
      <c r="AD550" s="40">
        <v>479589</v>
      </c>
      <c r="AE550" s="40">
        <v>479589</v>
      </c>
    </row>
    <row r="551" spans="1:31">
      <c r="A551" t="s">
        <v>1377</v>
      </c>
      <c r="B551" t="s">
        <v>68</v>
      </c>
      <c r="C551" t="s">
        <v>266</v>
      </c>
      <c r="D551" t="s">
        <v>5117</v>
      </c>
      <c r="E551" t="s">
        <v>5118</v>
      </c>
      <c r="F551" t="s">
        <v>5119</v>
      </c>
      <c r="G551" t="s">
        <v>1464</v>
      </c>
      <c r="H551" t="s">
        <v>1381</v>
      </c>
      <c r="I551" t="s">
        <v>5120</v>
      </c>
      <c r="J551" t="s">
        <v>5121</v>
      </c>
      <c r="K551" t="s">
        <v>78</v>
      </c>
      <c r="L551" t="s">
        <v>5122</v>
      </c>
      <c r="M551" s="27">
        <v>45946.727349537039</v>
      </c>
      <c r="N551" s="27">
        <v>45947.586111111108</v>
      </c>
      <c r="O551" t="s">
        <v>1466</v>
      </c>
      <c r="P551" t="s">
        <v>1514</v>
      </c>
      <c r="Q551" t="s">
        <v>1580</v>
      </c>
      <c r="R551" t="s">
        <v>1590</v>
      </c>
      <c r="S551" t="s">
        <v>80</v>
      </c>
      <c r="T551" t="s">
        <v>187</v>
      </c>
      <c r="U551" t="s">
        <v>82</v>
      </c>
      <c r="V551" t="s">
        <v>5123</v>
      </c>
      <c r="W551" t="s">
        <v>84</v>
      </c>
      <c r="X551" t="s">
        <v>5124</v>
      </c>
      <c r="Y551" t="s">
        <v>8</v>
      </c>
      <c r="Z551" t="s">
        <v>86</v>
      </c>
      <c r="AA551" t="s">
        <v>276</v>
      </c>
      <c r="AB551" s="28">
        <v>1</v>
      </c>
      <c r="AC551" t="s">
        <v>88</v>
      </c>
      <c r="AD551" s="40">
        <v>65960</v>
      </c>
      <c r="AE551" s="40">
        <v>65960</v>
      </c>
    </row>
    <row r="552" spans="1:31">
      <c r="A552" t="s">
        <v>118</v>
      </c>
      <c r="B552" t="s">
        <v>119</v>
      </c>
      <c r="C552" t="s">
        <v>120</v>
      </c>
      <c r="D552" t="s">
        <v>4929</v>
      </c>
      <c r="E552" t="s">
        <v>5125</v>
      </c>
      <c r="F552" t="s">
        <v>5126</v>
      </c>
      <c r="G552" t="s">
        <v>1464</v>
      </c>
      <c r="H552" t="s">
        <v>124</v>
      </c>
      <c r="I552" t="s">
        <v>4932</v>
      </c>
      <c r="J552" t="s">
        <v>5127</v>
      </c>
      <c r="K552" t="s">
        <v>78</v>
      </c>
      <c r="L552" t="s">
        <v>5128</v>
      </c>
      <c r="M552" s="27">
        <v>45947.333333333343</v>
      </c>
      <c r="N552" s="27">
        <v>45951.501388888893</v>
      </c>
      <c r="O552" t="s">
        <v>1466</v>
      </c>
      <c r="P552" t="s">
        <v>1467</v>
      </c>
      <c r="Q552" t="s">
        <v>1621</v>
      </c>
      <c r="R552" t="s">
        <v>1469</v>
      </c>
      <c r="S552" t="s">
        <v>1470</v>
      </c>
      <c r="T552" t="s">
        <v>1470</v>
      </c>
      <c r="U552" t="s">
        <v>82</v>
      </c>
      <c r="V552" t="s">
        <v>5129</v>
      </c>
      <c r="W552" t="s">
        <v>84</v>
      </c>
      <c r="X552" t="s">
        <v>5130</v>
      </c>
      <c r="Y552" t="s">
        <v>139</v>
      </c>
      <c r="Z552" t="s">
        <v>4937</v>
      </c>
      <c r="AA552" t="s">
        <v>2527</v>
      </c>
      <c r="AB552" s="28">
        <v>1</v>
      </c>
      <c r="AC552" t="s">
        <v>88</v>
      </c>
      <c r="AD552" s="40">
        <v>479589</v>
      </c>
      <c r="AE552" s="40">
        <v>479589</v>
      </c>
    </row>
    <row r="553" spans="1:31">
      <c r="A553" t="s">
        <v>683</v>
      </c>
      <c r="B553" t="s">
        <v>113</v>
      </c>
      <c r="C553" t="s">
        <v>114</v>
      </c>
      <c r="D553" t="s">
        <v>5131</v>
      </c>
      <c r="E553" t="s">
        <v>5132</v>
      </c>
      <c r="F553" t="s">
        <v>5133</v>
      </c>
      <c r="G553" t="s">
        <v>1464</v>
      </c>
      <c r="H553" t="s">
        <v>281</v>
      </c>
      <c r="I553" t="s">
        <v>5134</v>
      </c>
      <c r="J553" t="s">
        <v>5135</v>
      </c>
      <c r="K553" t="s">
        <v>78</v>
      </c>
      <c r="L553" t="s">
        <v>5136</v>
      </c>
      <c r="M553" s="27">
        <v>45947.333333333343</v>
      </c>
      <c r="N553" s="27">
        <v>45948.461111111108</v>
      </c>
      <c r="O553" t="s">
        <v>1466</v>
      </c>
      <c r="P553" t="s">
        <v>1467</v>
      </c>
      <c r="Q553" t="s">
        <v>1496</v>
      </c>
      <c r="R553" t="s">
        <v>1507</v>
      </c>
      <c r="S553" t="s">
        <v>1470</v>
      </c>
      <c r="T553" t="s">
        <v>1470</v>
      </c>
      <c r="U553" t="s">
        <v>82</v>
      </c>
      <c r="V553" t="s">
        <v>5137</v>
      </c>
      <c r="W553" t="s">
        <v>84</v>
      </c>
      <c r="X553" t="s">
        <v>5138</v>
      </c>
      <c r="Y553" t="s">
        <v>11</v>
      </c>
      <c r="Z553" t="s">
        <v>86</v>
      </c>
      <c r="AA553" t="s">
        <v>1144</v>
      </c>
      <c r="AB553" s="28">
        <v>1</v>
      </c>
      <c r="AC553" t="s">
        <v>88</v>
      </c>
      <c r="AD553" s="40">
        <v>144968</v>
      </c>
      <c r="AE553" s="40">
        <v>144968</v>
      </c>
    </row>
    <row r="554" spans="1:31">
      <c r="A554" t="s">
        <v>1377</v>
      </c>
      <c r="B554" t="s">
        <v>68</v>
      </c>
      <c r="C554" t="s">
        <v>266</v>
      </c>
      <c r="D554" t="s">
        <v>4801</v>
      </c>
      <c r="E554" t="s">
        <v>5139</v>
      </c>
      <c r="F554" t="s">
        <v>5140</v>
      </c>
      <c r="G554" t="s">
        <v>1464</v>
      </c>
      <c r="H554" t="s">
        <v>347</v>
      </c>
      <c r="I554" t="s">
        <v>4804</v>
      </c>
      <c r="J554" t="s">
        <v>5141</v>
      </c>
      <c r="K554" t="s">
        <v>78</v>
      </c>
      <c r="L554" t="s">
        <v>5142</v>
      </c>
      <c r="M554" s="27">
        <v>45947.333333333343</v>
      </c>
      <c r="N554" s="27">
        <v>45947.725694444453</v>
      </c>
      <c r="O554" t="s">
        <v>1466</v>
      </c>
      <c r="P554" t="s">
        <v>1514</v>
      </c>
      <c r="Q554" t="s">
        <v>1580</v>
      </c>
      <c r="R554" t="s">
        <v>1953</v>
      </c>
      <c r="S554" t="s">
        <v>1470</v>
      </c>
      <c r="T554" t="s">
        <v>1470</v>
      </c>
      <c r="U554" t="s">
        <v>82</v>
      </c>
      <c r="V554" t="s">
        <v>5143</v>
      </c>
      <c r="W554" t="s">
        <v>84</v>
      </c>
      <c r="X554" t="s">
        <v>5144</v>
      </c>
      <c r="Y554" t="s">
        <v>13</v>
      </c>
      <c r="Z554" t="s">
        <v>86</v>
      </c>
      <c r="AA554" t="s">
        <v>2735</v>
      </c>
      <c r="AB554" s="28">
        <v>1</v>
      </c>
      <c r="AC554" t="s">
        <v>88</v>
      </c>
      <c r="AD554" s="40">
        <v>275729</v>
      </c>
      <c r="AE554" s="40">
        <v>275729</v>
      </c>
    </row>
    <row r="555" spans="1:31">
      <c r="A555" t="s">
        <v>265</v>
      </c>
      <c r="B555" t="s">
        <v>68</v>
      </c>
      <c r="C555" t="s">
        <v>266</v>
      </c>
      <c r="D555" t="s">
        <v>5145</v>
      </c>
      <c r="E555" t="s">
        <v>5146</v>
      </c>
      <c r="F555" t="s">
        <v>5147</v>
      </c>
      <c r="G555" t="s">
        <v>1464</v>
      </c>
      <c r="H555" t="s">
        <v>270</v>
      </c>
      <c r="I555" t="s">
        <v>1381</v>
      </c>
      <c r="J555" t="s">
        <v>5148</v>
      </c>
      <c r="K555" t="s">
        <v>78</v>
      </c>
      <c r="L555" t="s">
        <v>5149</v>
      </c>
      <c r="M555" s="27">
        <v>45947.333333333343</v>
      </c>
      <c r="N555" s="27">
        <v>45947.729861111111</v>
      </c>
      <c r="O555" t="s">
        <v>1466</v>
      </c>
      <c r="P555" t="s">
        <v>1467</v>
      </c>
      <c r="Q555" t="s">
        <v>1580</v>
      </c>
      <c r="R555" t="s">
        <v>1581</v>
      </c>
      <c r="S555" t="s">
        <v>1470</v>
      </c>
      <c r="T555" t="s">
        <v>1470</v>
      </c>
      <c r="U555" t="s">
        <v>82</v>
      </c>
      <c r="V555" t="s">
        <v>5150</v>
      </c>
      <c r="W555" t="s">
        <v>84</v>
      </c>
      <c r="X555" t="s">
        <v>5151</v>
      </c>
      <c r="Y555" t="s">
        <v>11</v>
      </c>
      <c r="Z555" t="s">
        <v>86</v>
      </c>
      <c r="AA555" t="s">
        <v>276</v>
      </c>
      <c r="AB555" s="28">
        <v>1</v>
      </c>
      <c r="AC555" t="s">
        <v>88</v>
      </c>
      <c r="AD555" s="40">
        <v>144968</v>
      </c>
      <c r="AE555" s="40">
        <v>144968</v>
      </c>
    </row>
    <row r="556" spans="1:31">
      <c r="A556" t="s">
        <v>762</v>
      </c>
      <c r="B556" t="s">
        <v>119</v>
      </c>
      <c r="C556" t="s">
        <v>120</v>
      </c>
      <c r="D556" t="s">
        <v>3804</v>
      </c>
      <c r="E556" t="s">
        <v>5152</v>
      </c>
      <c r="F556" t="s">
        <v>3806</v>
      </c>
      <c r="G556" t="s">
        <v>1464</v>
      </c>
      <c r="H556" t="s">
        <v>766</v>
      </c>
      <c r="I556" t="s">
        <v>3807</v>
      </c>
      <c r="J556" t="s">
        <v>3808</v>
      </c>
      <c r="K556" t="s">
        <v>78</v>
      </c>
      <c r="L556" t="s">
        <v>5153</v>
      </c>
      <c r="M556" s="27">
        <v>45947.333333333343</v>
      </c>
      <c r="N556" s="27">
        <v>45948.458333333343</v>
      </c>
      <c r="O556" t="s">
        <v>1466</v>
      </c>
      <c r="P556" t="s">
        <v>1467</v>
      </c>
      <c r="Q556" t="s">
        <v>1580</v>
      </c>
      <c r="R556" t="s">
        <v>1469</v>
      </c>
      <c r="S556" t="s">
        <v>80</v>
      </c>
      <c r="T556" t="s">
        <v>81</v>
      </c>
      <c r="U556" t="s">
        <v>82</v>
      </c>
      <c r="V556" t="s">
        <v>5154</v>
      </c>
      <c r="W556" t="s">
        <v>84</v>
      </c>
      <c r="X556" t="s">
        <v>3811</v>
      </c>
      <c r="Y556" t="s">
        <v>11</v>
      </c>
      <c r="Z556" t="s">
        <v>86</v>
      </c>
      <c r="AA556" t="s">
        <v>771</v>
      </c>
      <c r="AB556" s="28">
        <v>1</v>
      </c>
      <c r="AC556" t="s">
        <v>88</v>
      </c>
      <c r="AD556" s="40">
        <v>144968</v>
      </c>
      <c r="AE556" s="40">
        <v>144968</v>
      </c>
    </row>
    <row r="557" spans="1:31">
      <c r="A557" t="s">
        <v>191</v>
      </c>
      <c r="B557" t="s">
        <v>192</v>
      </c>
      <c r="C557" t="s">
        <v>193</v>
      </c>
      <c r="D557" t="s">
        <v>4216</v>
      </c>
      <c r="E557" t="s">
        <v>5155</v>
      </c>
      <c r="F557" t="s">
        <v>4218</v>
      </c>
      <c r="G557" t="s">
        <v>1464</v>
      </c>
      <c r="H557" t="s">
        <v>197</v>
      </c>
      <c r="I557" t="s">
        <v>4219</v>
      </c>
      <c r="J557" t="s">
        <v>4220</v>
      </c>
      <c r="K557" t="s">
        <v>78</v>
      </c>
      <c r="L557" t="s">
        <v>5156</v>
      </c>
      <c r="M557" s="27">
        <v>45947.335706018523</v>
      </c>
      <c r="N557" s="27">
        <v>45948.399305555547</v>
      </c>
      <c r="O557" t="s">
        <v>1466</v>
      </c>
      <c r="P557" t="s">
        <v>1467</v>
      </c>
      <c r="Q557" t="s">
        <v>1478</v>
      </c>
      <c r="R557" t="s">
        <v>1469</v>
      </c>
      <c r="S557" t="s">
        <v>1470</v>
      </c>
      <c r="T557" t="s">
        <v>1470</v>
      </c>
      <c r="U557" t="s">
        <v>82</v>
      </c>
      <c r="V557" t="s">
        <v>5157</v>
      </c>
      <c r="W557" t="s">
        <v>84</v>
      </c>
      <c r="X557" t="s">
        <v>4223</v>
      </c>
      <c r="Y557" t="s">
        <v>13</v>
      </c>
      <c r="Z557" t="s">
        <v>86</v>
      </c>
      <c r="AA557" t="s">
        <v>423</v>
      </c>
      <c r="AB557" s="28">
        <v>1</v>
      </c>
      <c r="AC557" t="s">
        <v>88</v>
      </c>
      <c r="AD557" s="40">
        <v>275729</v>
      </c>
      <c r="AE557" s="40">
        <v>275729</v>
      </c>
    </row>
    <row r="558" spans="1:31">
      <c r="A558" t="s">
        <v>277</v>
      </c>
      <c r="B558" t="s">
        <v>151</v>
      </c>
      <c r="C558" t="s">
        <v>152</v>
      </c>
      <c r="D558" t="s">
        <v>325</v>
      </c>
      <c r="E558" t="s">
        <v>5158</v>
      </c>
      <c r="F558" t="s">
        <v>4714</v>
      </c>
      <c r="G558" t="s">
        <v>1464</v>
      </c>
      <c r="H558" t="s">
        <v>328</v>
      </c>
      <c r="I558" t="s">
        <v>277</v>
      </c>
      <c r="J558" t="s">
        <v>4715</v>
      </c>
      <c r="K558" t="s">
        <v>78</v>
      </c>
      <c r="L558" t="s">
        <v>5159</v>
      </c>
      <c r="M558" s="27">
        <v>45947.35423611111</v>
      </c>
      <c r="N558" s="27">
        <v>45947.71597222222</v>
      </c>
      <c r="O558" t="s">
        <v>1466</v>
      </c>
      <c r="P558" t="s">
        <v>1467</v>
      </c>
      <c r="Q558" t="s">
        <v>1621</v>
      </c>
      <c r="R558" t="s">
        <v>1469</v>
      </c>
      <c r="S558" t="s">
        <v>1470</v>
      </c>
      <c r="T558" t="s">
        <v>1470</v>
      </c>
      <c r="U558" t="s">
        <v>82</v>
      </c>
      <c r="V558" t="s">
        <v>5160</v>
      </c>
      <c r="W558" t="s">
        <v>84</v>
      </c>
      <c r="X558" t="s">
        <v>4718</v>
      </c>
      <c r="Y558" t="s">
        <v>8</v>
      </c>
      <c r="Z558" t="s">
        <v>86</v>
      </c>
      <c r="AA558" t="s">
        <v>736</v>
      </c>
      <c r="AB558" s="28">
        <v>1</v>
      </c>
      <c r="AC558" t="s">
        <v>88</v>
      </c>
      <c r="AD558" s="40">
        <v>65960</v>
      </c>
      <c r="AE558" s="40">
        <v>65960</v>
      </c>
    </row>
    <row r="559" spans="1:31">
      <c r="A559" t="s">
        <v>191</v>
      </c>
      <c r="B559" t="s">
        <v>192</v>
      </c>
      <c r="C559" t="s">
        <v>193</v>
      </c>
      <c r="D559" t="s">
        <v>5161</v>
      </c>
      <c r="E559" t="s">
        <v>5162</v>
      </c>
      <c r="F559" t="s">
        <v>5163</v>
      </c>
      <c r="G559" t="s">
        <v>1464</v>
      </c>
      <c r="H559" t="s">
        <v>197</v>
      </c>
      <c r="I559" t="s">
        <v>5164</v>
      </c>
      <c r="J559" t="s">
        <v>5165</v>
      </c>
      <c r="K559" t="s">
        <v>78</v>
      </c>
      <c r="L559" t="s">
        <v>5166</v>
      </c>
      <c r="M559" s="27">
        <v>45947.371076388888</v>
      </c>
      <c r="N559" s="27">
        <v>45947.517361111109</v>
      </c>
      <c r="O559" t="s">
        <v>1466</v>
      </c>
      <c r="P559" t="s">
        <v>1467</v>
      </c>
      <c r="Q559" t="s">
        <v>1496</v>
      </c>
      <c r="R559" t="s">
        <v>1507</v>
      </c>
      <c r="S559" t="s">
        <v>80</v>
      </c>
      <c r="T559" t="s">
        <v>81</v>
      </c>
      <c r="U559" t="s">
        <v>82</v>
      </c>
      <c r="V559" t="s">
        <v>5167</v>
      </c>
      <c r="W559" t="s">
        <v>84</v>
      </c>
      <c r="X559" t="s">
        <v>5168</v>
      </c>
      <c r="Y559" t="s">
        <v>8</v>
      </c>
      <c r="Z559" t="s">
        <v>86</v>
      </c>
      <c r="AA559" t="s">
        <v>1981</v>
      </c>
      <c r="AB559" s="28">
        <v>1</v>
      </c>
      <c r="AC559" t="s">
        <v>88</v>
      </c>
      <c r="AD559" s="40">
        <v>65960</v>
      </c>
      <c r="AE559" s="40">
        <v>65960</v>
      </c>
    </row>
    <row r="560" spans="1:31">
      <c r="A560" t="s">
        <v>459</v>
      </c>
      <c r="B560" t="s">
        <v>460</v>
      </c>
      <c r="C560" t="s">
        <v>461</v>
      </c>
      <c r="D560" t="s">
        <v>2599</v>
      </c>
      <c r="E560" t="s">
        <v>5169</v>
      </c>
      <c r="F560" t="s">
        <v>5170</v>
      </c>
      <c r="G560" t="s">
        <v>1464</v>
      </c>
      <c r="H560" t="s">
        <v>460</v>
      </c>
      <c r="I560" t="s">
        <v>2602</v>
      </c>
      <c r="J560" t="s">
        <v>5171</v>
      </c>
      <c r="K560" t="s">
        <v>78</v>
      </c>
      <c r="L560" t="s">
        <v>5172</v>
      </c>
      <c r="M560" s="27">
        <v>45947.371886574067</v>
      </c>
      <c r="N560" s="27">
        <v>45952.438194444447</v>
      </c>
      <c r="O560" t="s">
        <v>1466</v>
      </c>
      <c r="P560" t="s">
        <v>1467</v>
      </c>
      <c r="Q560" t="s">
        <v>1698</v>
      </c>
      <c r="R560" t="s">
        <v>1699</v>
      </c>
      <c r="S560" t="s">
        <v>1470</v>
      </c>
      <c r="T560" t="s">
        <v>1470</v>
      </c>
      <c r="U560" t="s">
        <v>82</v>
      </c>
      <c r="V560" t="s">
        <v>5173</v>
      </c>
      <c r="W560" t="s">
        <v>84</v>
      </c>
      <c r="X560" t="s">
        <v>5174</v>
      </c>
      <c r="Y560" t="s">
        <v>11</v>
      </c>
      <c r="Z560" t="s">
        <v>86</v>
      </c>
      <c r="AA560" t="s">
        <v>700</v>
      </c>
      <c r="AB560" s="28">
        <v>1</v>
      </c>
      <c r="AC560" t="s">
        <v>88</v>
      </c>
      <c r="AD560" s="40">
        <v>144968</v>
      </c>
      <c r="AE560" s="40">
        <v>144968</v>
      </c>
    </row>
    <row r="561" spans="1:31">
      <c r="A561" t="s">
        <v>343</v>
      </c>
      <c r="B561" t="s">
        <v>68</v>
      </c>
      <c r="C561" t="s">
        <v>69</v>
      </c>
      <c r="D561" t="s">
        <v>871</v>
      </c>
      <c r="E561" t="s">
        <v>5175</v>
      </c>
      <c r="F561" t="s">
        <v>5176</v>
      </c>
      <c r="G561" t="s">
        <v>1464</v>
      </c>
      <c r="H561" t="s">
        <v>347</v>
      </c>
      <c r="I561" t="s">
        <v>874</v>
      </c>
      <c r="J561" t="s">
        <v>5177</v>
      </c>
      <c r="K561" t="s">
        <v>78</v>
      </c>
      <c r="L561" t="s">
        <v>5178</v>
      </c>
      <c r="M561" s="27">
        <v>45947.405497685177</v>
      </c>
      <c r="N561" s="27">
        <v>45947.7</v>
      </c>
      <c r="O561" t="s">
        <v>1466</v>
      </c>
      <c r="P561" t="s">
        <v>1467</v>
      </c>
      <c r="Q561" t="s">
        <v>1698</v>
      </c>
      <c r="R561" t="s">
        <v>1699</v>
      </c>
      <c r="S561" t="s">
        <v>1470</v>
      </c>
      <c r="T561" t="s">
        <v>1470</v>
      </c>
      <c r="U561" t="s">
        <v>82</v>
      </c>
      <c r="V561" t="s">
        <v>5179</v>
      </c>
      <c r="W561" t="s">
        <v>84</v>
      </c>
      <c r="X561" t="s">
        <v>5180</v>
      </c>
      <c r="Y561" t="s">
        <v>11</v>
      </c>
      <c r="Z561" t="s">
        <v>86</v>
      </c>
      <c r="AA561" t="s">
        <v>2850</v>
      </c>
      <c r="AB561" s="28">
        <v>1</v>
      </c>
      <c r="AC561" t="s">
        <v>88</v>
      </c>
      <c r="AD561" s="40">
        <v>144968</v>
      </c>
      <c r="AE561" s="40">
        <v>144968</v>
      </c>
    </row>
    <row r="562" spans="1:31">
      <c r="A562" t="s">
        <v>569</v>
      </c>
      <c r="B562" t="s">
        <v>119</v>
      </c>
      <c r="C562" t="s">
        <v>120</v>
      </c>
      <c r="D562" t="s">
        <v>570</v>
      </c>
      <c r="E562" t="s">
        <v>5181</v>
      </c>
      <c r="F562" t="s">
        <v>5182</v>
      </c>
      <c r="G562" t="s">
        <v>1464</v>
      </c>
      <c r="H562" t="s">
        <v>573</v>
      </c>
      <c r="I562" t="s">
        <v>569</v>
      </c>
      <c r="J562" t="s">
        <v>5183</v>
      </c>
      <c r="K562" t="s">
        <v>78</v>
      </c>
      <c r="L562" t="s">
        <v>5184</v>
      </c>
      <c r="M562" s="27">
        <v>45947.399016203701</v>
      </c>
      <c r="N562" s="27">
        <v>45947.523738425924</v>
      </c>
      <c r="O562" t="s">
        <v>1466</v>
      </c>
      <c r="P562" t="s">
        <v>1467</v>
      </c>
      <c r="Q562" t="s">
        <v>1580</v>
      </c>
      <c r="R562" t="s">
        <v>1469</v>
      </c>
      <c r="S562" t="s">
        <v>1479</v>
      </c>
      <c r="T562" t="s">
        <v>1470</v>
      </c>
      <c r="U562" t="s">
        <v>82</v>
      </c>
      <c r="V562" t="s">
        <v>5185</v>
      </c>
      <c r="W562" t="s">
        <v>84</v>
      </c>
      <c r="X562" t="s">
        <v>5186</v>
      </c>
      <c r="Y562" t="s">
        <v>8</v>
      </c>
      <c r="Z562" t="s">
        <v>86</v>
      </c>
      <c r="AA562" t="s">
        <v>2706</v>
      </c>
      <c r="AB562" s="28">
        <v>1</v>
      </c>
      <c r="AC562" t="s">
        <v>88</v>
      </c>
      <c r="AD562" s="40">
        <v>65960</v>
      </c>
      <c r="AE562" s="40">
        <v>65960</v>
      </c>
    </row>
    <row r="563" spans="1:31">
      <c r="A563" t="s">
        <v>191</v>
      </c>
      <c r="B563" t="s">
        <v>192</v>
      </c>
      <c r="C563" t="s">
        <v>193</v>
      </c>
      <c r="D563" t="s">
        <v>194</v>
      </c>
      <c r="E563" t="s">
        <v>5187</v>
      </c>
      <c r="F563" t="s">
        <v>2943</v>
      </c>
      <c r="G563" t="s">
        <v>1464</v>
      </c>
      <c r="H563" t="s">
        <v>197</v>
      </c>
      <c r="I563" t="s">
        <v>191</v>
      </c>
      <c r="J563" t="s">
        <v>2944</v>
      </c>
      <c r="K563" t="s">
        <v>78</v>
      </c>
      <c r="L563" t="s">
        <v>5188</v>
      </c>
      <c r="M563" s="27">
        <v>45947.401400462957</v>
      </c>
      <c r="N563" s="27">
        <v>45947.513194444437</v>
      </c>
      <c r="O563" t="s">
        <v>1466</v>
      </c>
      <c r="P563" t="s">
        <v>1514</v>
      </c>
      <c r="Q563" t="s">
        <v>1580</v>
      </c>
      <c r="R563" t="s">
        <v>1953</v>
      </c>
      <c r="S563" t="s">
        <v>80</v>
      </c>
      <c r="T563" t="s">
        <v>81</v>
      </c>
      <c r="U563" t="s">
        <v>82</v>
      </c>
      <c r="V563" t="s">
        <v>5189</v>
      </c>
      <c r="W563" t="s">
        <v>84</v>
      </c>
      <c r="X563" t="s">
        <v>2947</v>
      </c>
      <c r="Y563" t="s">
        <v>8</v>
      </c>
      <c r="Z563" t="s">
        <v>86</v>
      </c>
      <c r="AA563" t="s">
        <v>2093</v>
      </c>
      <c r="AB563" s="28">
        <v>1</v>
      </c>
      <c r="AC563" t="s">
        <v>88</v>
      </c>
      <c r="AD563" s="40">
        <v>65960</v>
      </c>
      <c r="AE563" s="40">
        <v>65960</v>
      </c>
    </row>
    <row r="564" spans="1:31">
      <c r="A564" t="s">
        <v>459</v>
      </c>
      <c r="B564" t="s">
        <v>460</v>
      </c>
      <c r="C564" t="s">
        <v>461</v>
      </c>
      <c r="D564" t="s">
        <v>692</v>
      </c>
      <c r="E564" t="s">
        <v>5190</v>
      </c>
      <c r="F564" t="s">
        <v>4446</v>
      </c>
      <c r="G564" t="s">
        <v>1464</v>
      </c>
      <c r="H564" t="s">
        <v>460</v>
      </c>
      <c r="I564" t="s">
        <v>695</v>
      </c>
      <c r="J564" t="s">
        <v>4447</v>
      </c>
      <c r="K564" t="s">
        <v>78</v>
      </c>
      <c r="L564" t="s">
        <v>5191</v>
      </c>
      <c r="M564" s="27">
        <v>45947.415972222218</v>
      </c>
      <c r="N564" s="27">
        <v>45947.689583333333</v>
      </c>
      <c r="O564" t="s">
        <v>1466</v>
      </c>
      <c r="P564" t="s">
        <v>1467</v>
      </c>
      <c r="Q564" t="s">
        <v>1496</v>
      </c>
      <c r="R564" t="s">
        <v>1469</v>
      </c>
      <c r="S564" t="s">
        <v>783</v>
      </c>
      <c r="T564" t="s">
        <v>2152</v>
      </c>
      <c r="U564" t="s">
        <v>82</v>
      </c>
      <c r="V564" t="s">
        <v>5192</v>
      </c>
      <c r="W564" t="s">
        <v>84</v>
      </c>
      <c r="X564" t="s">
        <v>5193</v>
      </c>
      <c r="Y564" t="s">
        <v>11</v>
      </c>
      <c r="Z564" t="s">
        <v>86</v>
      </c>
      <c r="AA564" t="s">
        <v>546</v>
      </c>
      <c r="AB564" s="28">
        <v>1</v>
      </c>
      <c r="AC564" t="s">
        <v>88</v>
      </c>
      <c r="AD564" s="40">
        <v>144968</v>
      </c>
      <c r="AE564" s="40">
        <v>144968</v>
      </c>
    </row>
    <row r="565" spans="1:31">
      <c r="A565" t="s">
        <v>118</v>
      </c>
      <c r="B565" t="s">
        <v>119</v>
      </c>
      <c r="C565" t="s">
        <v>120</v>
      </c>
      <c r="D565" t="s">
        <v>5194</v>
      </c>
      <c r="E565" t="s">
        <v>5195</v>
      </c>
      <c r="F565" t="s">
        <v>5196</v>
      </c>
      <c r="G565" t="s">
        <v>1464</v>
      </c>
      <c r="H565" t="s">
        <v>124</v>
      </c>
      <c r="I565" t="s">
        <v>5197</v>
      </c>
      <c r="J565" t="s">
        <v>5198</v>
      </c>
      <c r="K565" t="s">
        <v>78</v>
      </c>
      <c r="L565" t="s">
        <v>5199</v>
      </c>
      <c r="M565" s="27">
        <v>45947.448946759258</v>
      </c>
      <c r="N565" s="27">
        <v>45947.674305555563</v>
      </c>
      <c r="O565" t="s">
        <v>1466</v>
      </c>
      <c r="P565" t="s">
        <v>1467</v>
      </c>
      <c r="Q565" t="s">
        <v>1496</v>
      </c>
      <c r="R565" t="s">
        <v>3963</v>
      </c>
      <c r="S565" t="s">
        <v>80</v>
      </c>
      <c r="T565" t="s">
        <v>81</v>
      </c>
      <c r="U565" t="s">
        <v>1664</v>
      </c>
      <c r="V565" t="s">
        <v>5200</v>
      </c>
      <c r="W565" t="s">
        <v>84</v>
      </c>
      <c r="X565" t="s">
        <v>5201</v>
      </c>
      <c r="Y565" t="s">
        <v>15</v>
      </c>
      <c r="Z565" t="s">
        <v>86</v>
      </c>
      <c r="AA565" t="s">
        <v>130</v>
      </c>
      <c r="AB565" s="28">
        <v>1</v>
      </c>
      <c r="AC565" t="s">
        <v>88</v>
      </c>
      <c r="AD565" s="40">
        <v>479589</v>
      </c>
      <c r="AE565" s="40">
        <v>479589</v>
      </c>
    </row>
    <row r="566" spans="1:31">
      <c r="A566" t="s">
        <v>118</v>
      </c>
      <c r="B566" t="s">
        <v>119</v>
      </c>
      <c r="C566" t="s">
        <v>120</v>
      </c>
      <c r="D566" t="s">
        <v>306</v>
      </c>
      <c r="E566" t="s">
        <v>5202</v>
      </c>
      <c r="F566" t="s">
        <v>5203</v>
      </c>
      <c r="G566" t="s">
        <v>1464</v>
      </c>
      <c r="H566" t="s">
        <v>309</v>
      </c>
      <c r="I566" t="s">
        <v>118</v>
      </c>
      <c r="J566" t="s">
        <v>5204</v>
      </c>
      <c r="K566" t="s">
        <v>78</v>
      </c>
      <c r="L566" t="s">
        <v>5205</v>
      </c>
      <c r="M566" s="27">
        <v>45947.463796296302</v>
      </c>
      <c r="N566" s="27">
        <v>45947.709722222222</v>
      </c>
      <c r="O566" t="s">
        <v>1466</v>
      </c>
      <c r="P566" t="s">
        <v>1467</v>
      </c>
      <c r="Q566" t="s">
        <v>1552</v>
      </c>
      <c r="R566" t="s">
        <v>1612</v>
      </c>
      <c r="S566" t="s">
        <v>80</v>
      </c>
      <c r="T566" t="s">
        <v>187</v>
      </c>
      <c r="U566" t="s">
        <v>82</v>
      </c>
      <c r="V566" t="s">
        <v>5206</v>
      </c>
      <c r="W566" t="s">
        <v>84</v>
      </c>
      <c r="X566" t="s">
        <v>5207</v>
      </c>
      <c r="Y566" t="s">
        <v>8</v>
      </c>
      <c r="Z566" t="s">
        <v>86</v>
      </c>
      <c r="AA566" t="s">
        <v>477</v>
      </c>
      <c r="AB566" s="28">
        <v>1</v>
      </c>
      <c r="AC566" t="s">
        <v>88</v>
      </c>
      <c r="AD566" s="40">
        <v>65960</v>
      </c>
      <c r="AE566" s="40">
        <v>65960</v>
      </c>
    </row>
    <row r="567" spans="1:31">
      <c r="A567" t="s">
        <v>459</v>
      </c>
      <c r="B567" t="s">
        <v>460</v>
      </c>
      <c r="C567" t="s">
        <v>461</v>
      </c>
      <c r="D567" t="s">
        <v>5208</v>
      </c>
      <c r="E567" t="s">
        <v>5209</v>
      </c>
      <c r="F567" t="s">
        <v>5210</v>
      </c>
      <c r="G567" t="s">
        <v>1464</v>
      </c>
      <c r="H567" t="s">
        <v>460</v>
      </c>
      <c r="I567" t="s">
        <v>5211</v>
      </c>
      <c r="J567" t="s">
        <v>5212</v>
      </c>
      <c r="K567" t="s">
        <v>78</v>
      </c>
      <c r="L567" t="s">
        <v>5213</v>
      </c>
      <c r="M567" s="27">
        <v>45947.465069444443</v>
      </c>
      <c r="N567" s="27">
        <v>45947.580555555563</v>
      </c>
      <c r="O567" t="s">
        <v>1466</v>
      </c>
      <c r="P567" t="s">
        <v>1467</v>
      </c>
      <c r="Q567" t="s">
        <v>1496</v>
      </c>
      <c r="R567" t="s">
        <v>3963</v>
      </c>
      <c r="S567" t="s">
        <v>1470</v>
      </c>
      <c r="T567" t="s">
        <v>1470</v>
      </c>
      <c r="U567" t="s">
        <v>82</v>
      </c>
      <c r="V567" t="s">
        <v>5214</v>
      </c>
      <c r="W567" t="s">
        <v>84</v>
      </c>
      <c r="X567" t="s">
        <v>5215</v>
      </c>
      <c r="Y567" t="s">
        <v>11</v>
      </c>
      <c r="Z567" t="s">
        <v>86</v>
      </c>
      <c r="AA567" t="s">
        <v>526</v>
      </c>
      <c r="AB567" s="28">
        <v>1</v>
      </c>
      <c r="AC567" t="s">
        <v>88</v>
      </c>
      <c r="AD567" s="40">
        <v>144968</v>
      </c>
      <c r="AE567" s="40">
        <v>144968</v>
      </c>
    </row>
    <row r="568" spans="1:31">
      <c r="A568" t="s">
        <v>118</v>
      </c>
      <c r="B568" t="s">
        <v>119</v>
      </c>
      <c r="C568" t="s">
        <v>120</v>
      </c>
      <c r="D568" t="s">
        <v>5216</v>
      </c>
      <c r="E568" t="s">
        <v>5217</v>
      </c>
      <c r="F568" t="s">
        <v>5218</v>
      </c>
      <c r="G568" t="s">
        <v>1464</v>
      </c>
      <c r="H568" t="s">
        <v>309</v>
      </c>
      <c r="I568" t="s">
        <v>5219</v>
      </c>
      <c r="J568" t="s">
        <v>5220</v>
      </c>
      <c r="K568" t="s">
        <v>78</v>
      </c>
      <c r="L568" t="s">
        <v>5221</v>
      </c>
      <c r="M568" s="27">
        <v>45947.47619212963</v>
      </c>
      <c r="N568" s="27">
        <v>45951.513888888891</v>
      </c>
      <c r="O568" t="s">
        <v>1466</v>
      </c>
      <c r="P568" t="s">
        <v>1467</v>
      </c>
      <c r="Q568" t="s">
        <v>1580</v>
      </c>
      <c r="R568" t="s">
        <v>1581</v>
      </c>
      <c r="S568" t="s">
        <v>80</v>
      </c>
      <c r="T568" t="s">
        <v>81</v>
      </c>
      <c r="U568" t="s">
        <v>82</v>
      </c>
      <c r="V568" t="s">
        <v>5222</v>
      </c>
      <c r="W568" t="s">
        <v>84</v>
      </c>
      <c r="X568" t="s">
        <v>5223</v>
      </c>
      <c r="Y568" t="s">
        <v>15</v>
      </c>
      <c r="Z568" t="s">
        <v>86</v>
      </c>
      <c r="AA568" t="s">
        <v>316</v>
      </c>
      <c r="AB568" s="28">
        <v>1</v>
      </c>
      <c r="AC568" t="s">
        <v>88</v>
      </c>
      <c r="AD568" s="40">
        <v>479589</v>
      </c>
      <c r="AE568" s="40">
        <v>479589</v>
      </c>
    </row>
    <row r="569" spans="1:31">
      <c r="A569" t="s">
        <v>265</v>
      </c>
      <c r="B569" t="s">
        <v>68</v>
      </c>
      <c r="C569" t="s">
        <v>266</v>
      </c>
      <c r="D569" t="s">
        <v>4050</v>
      </c>
      <c r="E569" t="s">
        <v>5224</v>
      </c>
      <c r="F569" t="s">
        <v>5225</v>
      </c>
      <c r="G569" t="s">
        <v>1464</v>
      </c>
      <c r="H569" t="s">
        <v>270</v>
      </c>
      <c r="I569" t="s">
        <v>4053</v>
      </c>
      <c r="J569" t="s">
        <v>5226</v>
      </c>
      <c r="K569" t="s">
        <v>78</v>
      </c>
      <c r="L569" t="s">
        <v>5227</v>
      </c>
      <c r="M569" s="27">
        <v>45947.472395833327</v>
      </c>
      <c r="N569" s="27">
        <v>45950.54791666667</v>
      </c>
      <c r="O569" t="s">
        <v>1466</v>
      </c>
      <c r="P569" t="s">
        <v>1467</v>
      </c>
      <c r="Q569" t="s">
        <v>1717</v>
      </c>
      <c r="R569" t="s">
        <v>1718</v>
      </c>
      <c r="S569" t="s">
        <v>1470</v>
      </c>
      <c r="T569" t="s">
        <v>1470</v>
      </c>
      <c r="U569" t="s">
        <v>82</v>
      </c>
      <c r="V569" t="s">
        <v>5228</v>
      </c>
      <c r="W569" t="s">
        <v>84</v>
      </c>
      <c r="X569" t="s">
        <v>5229</v>
      </c>
      <c r="Y569" t="s">
        <v>11</v>
      </c>
      <c r="Z569" t="s">
        <v>86</v>
      </c>
      <c r="AA569" t="s">
        <v>1290</v>
      </c>
      <c r="AB569" s="28">
        <v>1</v>
      </c>
      <c r="AC569" t="s">
        <v>88</v>
      </c>
      <c r="AD569" s="40">
        <v>144968</v>
      </c>
      <c r="AE569" s="40">
        <v>144968</v>
      </c>
    </row>
    <row r="570" spans="1:31">
      <c r="A570" t="s">
        <v>150</v>
      </c>
      <c r="B570" t="s">
        <v>151</v>
      </c>
      <c r="C570" t="s">
        <v>152</v>
      </c>
      <c r="D570" t="s">
        <v>2339</v>
      </c>
      <c r="E570" t="s">
        <v>5230</v>
      </c>
      <c r="F570" t="s">
        <v>5231</v>
      </c>
      <c r="G570" t="s">
        <v>1464</v>
      </c>
      <c r="H570" t="s">
        <v>156</v>
      </c>
      <c r="I570" t="s">
        <v>150</v>
      </c>
      <c r="J570" t="s">
        <v>5232</v>
      </c>
      <c r="K570" t="s">
        <v>78</v>
      </c>
      <c r="L570" t="s">
        <v>5233</v>
      </c>
      <c r="M570" s="27">
        <v>45947.485034722216</v>
      </c>
      <c r="N570" s="27">
        <v>45948.455555555563</v>
      </c>
      <c r="O570" t="s">
        <v>1466</v>
      </c>
      <c r="P570" t="s">
        <v>1514</v>
      </c>
      <c r="Q570" t="s">
        <v>1580</v>
      </c>
      <c r="R570" t="s">
        <v>1590</v>
      </c>
      <c r="S570" t="s">
        <v>80</v>
      </c>
      <c r="T570" t="s">
        <v>187</v>
      </c>
      <c r="U570" t="s">
        <v>82</v>
      </c>
      <c r="V570" t="s">
        <v>5234</v>
      </c>
      <c r="W570" t="s">
        <v>84</v>
      </c>
      <c r="X570" t="s">
        <v>5235</v>
      </c>
      <c r="Y570" t="s">
        <v>8</v>
      </c>
      <c r="Z570" t="s">
        <v>86</v>
      </c>
      <c r="AA570" t="s">
        <v>162</v>
      </c>
      <c r="AB570" s="28">
        <v>1</v>
      </c>
      <c r="AC570" t="s">
        <v>88</v>
      </c>
      <c r="AD570" s="40">
        <v>65960</v>
      </c>
      <c r="AE570" s="40">
        <v>65960</v>
      </c>
    </row>
    <row r="571" spans="1:31">
      <c r="A571" t="s">
        <v>191</v>
      </c>
      <c r="B571" t="s">
        <v>192</v>
      </c>
      <c r="C571" t="s">
        <v>193</v>
      </c>
      <c r="D571" t="s">
        <v>1737</v>
      </c>
      <c r="E571" t="s">
        <v>5236</v>
      </c>
      <c r="F571" t="s">
        <v>2174</v>
      </c>
      <c r="G571" t="s">
        <v>1464</v>
      </c>
      <c r="H571" t="s">
        <v>197</v>
      </c>
      <c r="I571" t="s">
        <v>1740</v>
      </c>
      <c r="J571" t="s">
        <v>2175</v>
      </c>
      <c r="K571" t="s">
        <v>78</v>
      </c>
      <c r="L571" t="s">
        <v>5237</v>
      </c>
      <c r="M571" s="27">
        <v>45947.48704861111</v>
      </c>
      <c r="N571" s="27">
        <v>45948.532638888893</v>
      </c>
      <c r="O571" t="s">
        <v>1466</v>
      </c>
      <c r="P571" t="s">
        <v>1467</v>
      </c>
      <c r="Q571" t="s">
        <v>1790</v>
      </c>
      <c r="R571" t="s">
        <v>1621</v>
      </c>
      <c r="S571" t="s">
        <v>1470</v>
      </c>
      <c r="T571" t="s">
        <v>1470</v>
      </c>
      <c r="U571" t="s">
        <v>82</v>
      </c>
      <c r="V571" t="s">
        <v>5238</v>
      </c>
      <c r="W571" t="s">
        <v>84</v>
      </c>
      <c r="X571" t="s">
        <v>2178</v>
      </c>
      <c r="Y571" t="s">
        <v>11</v>
      </c>
      <c r="Z571" t="s">
        <v>86</v>
      </c>
      <c r="AA571" t="s">
        <v>599</v>
      </c>
      <c r="AB571" s="28">
        <v>1</v>
      </c>
      <c r="AC571" t="s">
        <v>88</v>
      </c>
      <c r="AD571" s="40">
        <v>144968</v>
      </c>
      <c r="AE571" s="40">
        <v>144968</v>
      </c>
    </row>
    <row r="572" spans="1:31">
      <c r="A572" t="s">
        <v>965</v>
      </c>
      <c r="B572" t="s">
        <v>119</v>
      </c>
      <c r="C572" t="s">
        <v>120</v>
      </c>
      <c r="D572" t="s">
        <v>5239</v>
      </c>
      <c r="E572" t="s">
        <v>5240</v>
      </c>
      <c r="F572" t="s">
        <v>5241</v>
      </c>
      <c r="G572" t="s">
        <v>1464</v>
      </c>
      <c r="H572" t="s">
        <v>969</v>
      </c>
      <c r="I572" t="s">
        <v>5242</v>
      </c>
      <c r="J572" t="s">
        <v>5243</v>
      </c>
      <c r="K572" t="s">
        <v>78</v>
      </c>
      <c r="L572" t="s">
        <v>5244</v>
      </c>
      <c r="M572" s="27">
        <v>45947.508819444447</v>
      </c>
      <c r="N572" s="27">
        <v>45950.573611111111</v>
      </c>
      <c r="O572" t="s">
        <v>1466</v>
      </c>
      <c r="P572" t="s">
        <v>1467</v>
      </c>
      <c r="Q572" t="s">
        <v>1580</v>
      </c>
      <c r="R572" t="s">
        <v>1581</v>
      </c>
      <c r="S572" t="s">
        <v>1470</v>
      </c>
      <c r="T572" t="s">
        <v>1470</v>
      </c>
      <c r="U572" t="s">
        <v>82</v>
      </c>
      <c r="V572" t="s">
        <v>5245</v>
      </c>
      <c r="W572" t="s">
        <v>84</v>
      </c>
      <c r="X572" t="s">
        <v>5246</v>
      </c>
      <c r="Y572" t="s">
        <v>13</v>
      </c>
      <c r="Z572" t="s">
        <v>86</v>
      </c>
      <c r="AA572" t="s">
        <v>1693</v>
      </c>
      <c r="AB572" s="28">
        <v>1</v>
      </c>
      <c r="AC572" t="s">
        <v>88</v>
      </c>
      <c r="AD572" s="40">
        <v>275729</v>
      </c>
      <c r="AE572" s="40">
        <v>275729</v>
      </c>
    </row>
    <row r="573" spans="1:31">
      <c r="A573" t="s">
        <v>112</v>
      </c>
      <c r="B573" t="s">
        <v>113</v>
      </c>
      <c r="C573" t="s">
        <v>114</v>
      </c>
      <c r="D573" t="s">
        <v>115</v>
      </c>
      <c r="E573" t="s">
        <v>5247</v>
      </c>
      <c r="F573" t="s">
        <v>5248</v>
      </c>
      <c r="G573" t="s">
        <v>1464</v>
      </c>
      <c r="H573" t="s">
        <v>116</v>
      </c>
      <c r="I573" t="s">
        <v>112</v>
      </c>
      <c r="J573" t="s">
        <v>5249</v>
      </c>
      <c r="K573" t="s">
        <v>78</v>
      </c>
      <c r="L573" t="s">
        <v>5250</v>
      </c>
      <c r="M573" s="27">
        <v>45947.526388888888</v>
      </c>
      <c r="N573" s="27">
        <v>45947.567361111112</v>
      </c>
      <c r="O573" t="s">
        <v>1466</v>
      </c>
      <c r="P573" t="s">
        <v>1467</v>
      </c>
      <c r="Q573" t="s">
        <v>1562</v>
      </c>
      <c r="R573" t="s">
        <v>1562</v>
      </c>
      <c r="S573" t="s">
        <v>1470</v>
      </c>
      <c r="T573" t="s">
        <v>1470</v>
      </c>
      <c r="U573" t="s">
        <v>82</v>
      </c>
      <c r="V573" t="s">
        <v>5251</v>
      </c>
      <c r="W573" t="s">
        <v>84</v>
      </c>
      <c r="X573" t="s">
        <v>5252</v>
      </c>
      <c r="Y573" t="s">
        <v>8</v>
      </c>
      <c r="Z573" t="s">
        <v>86</v>
      </c>
      <c r="AA573" t="s">
        <v>1777</v>
      </c>
      <c r="AB573" s="28">
        <v>1</v>
      </c>
      <c r="AC573" t="s">
        <v>88</v>
      </c>
      <c r="AD573" s="40">
        <v>65960</v>
      </c>
      <c r="AE573" s="40">
        <v>65960</v>
      </c>
    </row>
    <row r="574" spans="1:31">
      <c r="A574" t="s">
        <v>118</v>
      </c>
      <c r="B574" t="s">
        <v>119</v>
      </c>
      <c r="C574" t="s">
        <v>120</v>
      </c>
      <c r="D574" t="s">
        <v>306</v>
      </c>
      <c r="E574" t="s">
        <v>5255</v>
      </c>
      <c r="F574" t="s">
        <v>564</v>
      </c>
      <c r="G574" t="s">
        <v>1464</v>
      </c>
      <c r="H574" t="s">
        <v>309</v>
      </c>
      <c r="I574" t="s">
        <v>118</v>
      </c>
      <c r="J574" t="s">
        <v>565</v>
      </c>
      <c r="K574" t="s">
        <v>78</v>
      </c>
      <c r="L574" t="s">
        <v>5256</v>
      </c>
      <c r="M574" s="27">
        <v>45947.522418981483</v>
      </c>
      <c r="N574" s="27">
        <v>45948.464583333327</v>
      </c>
      <c r="O574" t="s">
        <v>1466</v>
      </c>
      <c r="P574" t="s">
        <v>1467</v>
      </c>
      <c r="Q574" t="s">
        <v>1468</v>
      </c>
      <c r="R574" t="s">
        <v>1469</v>
      </c>
      <c r="S574" t="s">
        <v>80</v>
      </c>
      <c r="T574" t="s">
        <v>81</v>
      </c>
      <c r="U574" t="s">
        <v>82</v>
      </c>
      <c r="V574" t="s">
        <v>5257</v>
      </c>
      <c r="W574" t="s">
        <v>84</v>
      </c>
      <c r="X574" t="s">
        <v>5258</v>
      </c>
      <c r="Y574" t="s">
        <v>8</v>
      </c>
      <c r="Z574" t="s">
        <v>86</v>
      </c>
      <c r="AA574" t="s">
        <v>316</v>
      </c>
      <c r="AB574" s="28">
        <v>1</v>
      </c>
      <c r="AC574" t="s">
        <v>88</v>
      </c>
      <c r="AD574" s="40">
        <v>65960</v>
      </c>
      <c r="AE574" s="40">
        <v>65960</v>
      </c>
    </row>
    <row r="575" spans="1:31">
      <c r="A575" t="s">
        <v>118</v>
      </c>
      <c r="B575" t="s">
        <v>119</v>
      </c>
      <c r="C575" t="s">
        <v>120</v>
      </c>
      <c r="D575" t="s">
        <v>306</v>
      </c>
      <c r="E575" t="s">
        <v>5259</v>
      </c>
      <c r="F575" t="s">
        <v>5260</v>
      </c>
      <c r="G575" t="s">
        <v>1464</v>
      </c>
      <c r="H575" t="s">
        <v>309</v>
      </c>
      <c r="I575" t="s">
        <v>118</v>
      </c>
      <c r="J575" t="s">
        <v>5261</v>
      </c>
      <c r="K575" t="s">
        <v>78</v>
      </c>
      <c r="L575" t="s">
        <v>5262</v>
      </c>
      <c r="M575" s="27">
        <v>45947.528611111113</v>
      </c>
      <c r="N575" s="27">
        <v>45948.473611111112</v>
      </c>
      <c r="O575" t="s">
        <v>1466</v>
      </c>
      <c r="P575" t="s">
        <v>1467</v>
      </c>
      <c r="Q575" t="s">
        <v>1468</v>
      </c>
      <c r="R575" t="s">
        <v>1469</v>
      </c>
      <c r="S575" t="s">
        <v>80</v>
      </c>
      <c r="T575" t="s">
        <v>81</v>
      </c>
      <c r="U575" t="s">
        <v>82</v>
      </c>
      <c r="V575" t="s">
        <v>5263</v>
      </c>
      <c r="W575" t="s">
        <v>84</v>
      </c>
      <c r="X575" t="s">
        <v>5264</v>
      </c>
      <c r="Y575" t="s">
        <v>8</v>
      </c>
      <c r="Z575" t="s">
        <v>86</v>
      </c>
      <c r="AA575" t="s">
        <v>316</v>
      </c>
      <c r="AB575" s="28">
        <v>1</v>
      </c>
      <c r="AC575" t="s">
        <v>88</v>
      </c>
      <c r="AD575" s="40">
        <v>65960</v>
      </c>
      <c r="AE575" s="40">
        <v>65960</v>
      </c>
    </row>
    <row r="576" spans="1:31">
      <c r="A576" t="s">
        <v>217</v>
      </c>
      <c r="B576" t="s">
        <v>192</v>
      </c>
      <c r="C576" t="s">
        <v>193</v>
      </c>
      <c r="D576" t="s">
        <v>396</v>
      </c>
      <c r="E576" t="s">
        <v>5265</v>
      </c>
      <c r="F576" t="s">
        <v>4534</v>
      </c>
      <c r="G576" t="s">
        <v>1464</v>
      </c>
      <c r="H576" t="s">
        <v>197</v>
      </c>
      <c r="I576" t="s">
        <v>217</v>
      </c>
      <c r="J576" t="s">
        <v>4535</v>
      </c>
      <c r="K576" t="s">
        <v>78</v>
      </c>
      <c r="L576" t="s">
        <v>5266</v>
      </c>
      <c r="M576" s="27">
        <v>45947.601840277777</v>
      </c>
      <c r="N576" s="27">
        <v>45948.46875</v>
      </c>
      <c r="O576" t="s">
        <v>1466</v>
      </c>
      <c r="P576" t="s">
        <v>1467</v>
      </c>
      <c r="Q576" t="s">
        <v>1580</v>
      </c>
      <c r="R576" t="s">
        <v>1469</v>
      </c>
      <c r="S576" t="s">
        <v>783</v>
      </c>
      <c r="T576" t="s">
        <v>2152</v>
      </c>
      <c r="U576" t="s">
        <v>82</v>
      </c>
      <c r="V576" t="s">
        <v>5267</v>
      </c>
      <c r="W576" t="s">
        <v>84</v>
      </c>
      <c r="X576" t="s">
        <v>4538</v>
      </c>
      <c r="Y576" t="s">
        <v>8</v>
      </c>
      <c r="Z576" t="s">
        <v>86</v>
      </c>
      <c r="AA576" t="s">
        <v>1684</v>
      </c>
      <c r="AB576" s="28">
        <v>1</v>
      </c>
      <c r="AC576" t="s">
        <v>88</v>
      </c>
      <c r="AD576" s="40">
        <v>65960</v>
      </c>
      <c r="AE576" s="40">
        <v>65960</v>
      </c>
    </row>
    <row r="577" spans="1:31">
      <c r="A577" t="s">
        <v>683</v>
      </c>
      <c r="B577" t="s">
        <v>113</v>
      </c>
      <c r="C577" t="s">
        <v>114</v>
      </c>
      <c r="D577" t="s">
        <v>1306</v>
      </c>
      <c r="E577" t="s">
        <v>5268</v>
      </c>
      <c r="F577" t="s">
        <v>5269</v>
      </c>
      <c r="G577" t="s">
        <v>1464</v>
      </c>
      <c r="H577" t="s">
        <v>281</v>
      </c>
      <c r="I577" t="s">
        <v>1309</v>
      </c>
      <c r="J577" t="s">
        <v>5270</v>
      </c>
      <c r="K577" t="s">
        <v>78</v>
      </c>
      <c r="L577" t="s">
        <v>5271</v>
      </c>
      <c r="M577" s="27">
        <v>45947.606747685182</v>
      </c>
      <c r="N577" s="27">
        <v>45951.520138888889</v>
      </c>
      <c r="O577" t="s">
        <v>1466</v>
      </c>
      <c r="P577" t="s">
        <v>1467</v>
      </c>
      <c r="Q577" t="s">
        <v>1580</v>
      </c>
      <c r="R577" t="s">
        <v>1581</v>
      </c>
      <c r="S577" t="s">
        <v>80</v>
      </c>
      <c r="T577" t="s">
        <v>81</v>
      </c>
      <c r="U577" t="s">
        <v>82</v>
      </c>
      <c r="V577" t="s">
        <v>5272</v>
      </c>
      <c r="W577" t="s">
        <v>84</v>
      </c>
      <c r="X577" t="s">
        <v>5273</v>
      </c>
      <c r="Y577" t="s">
        <v>15</v>
      </c>
      <c r="Z577" t="s">
        <v>86</v>
      </c>
      <c r="AA577" t="s">
        <v>1144</v>
      </c>
      <c r="AB577" s="28">
        <v>1</v>
      </c>
      <c r="AC577" t="s">
        <v>88</v>
      </c>
      <c r="AD577" s="40">
        <v>479589</v>
      </c>
      <c r="AE577" s="40">
        <v>479589</v>
      </c>
    </row>
    <row r="578" spans="1:31">
      <c r="A578" t="s">
        <v>67</v>
      </c>
      <c r="B578" t="s">
        <v>68</v>
      </c>
      <c r="C578" t="s">
        <v>69</v>
      </c>
      <c r="D578" t="s">
        <v>388</v>
      </c>
      <c r="E578" t="s">
        <v>5274</v>
      </c>
      <c r="F578" t="s">
        <v>5275</v>
      </c>
      <c r="G578" t="s">
        <v>1464</v>
      </c>
      <c r="H578" t="s">
        <v>75</v>
      </c>
      <c r="I578" t="s">
        <v>391</v>
      </c>
      <c r="J578" t="s">
        <v>5276</v>
      </c>
      <c r="K578" t="s">
        <v>78</v>
      </c>
      <c r="L578" t="s">
        <v>5277</v>
      </c>
      <c r="M578" s="27">
        <v>45947.614374999997</v>
      </c>
      <c r="N578" s="27">
        <v>45952.39166666667</v>
      </c>
      <c r="O578" t="s">
        <v>1466</v>
      </c>
      <c r="P578" t="s">
        <v>1467</v>
      </c>
      <c r="Q578" t="s">
        <v>1552</v>
      </c>
      <c r="R578" t="s">
        <v>1612</v>
      </c>
      <c r="S578" t="s">
        <v>1470</v>
      </c>
      <c r="T578" t="s">
        <v>1470</v>
      </c>
      <c r="U578" t="s">
        <v>82</v>
      </c>
      <c r="V578" t="s">
        <v>5278</v>
      </c>
      <c r="W578" t="s">
        <v>84</v>
      </c>
      <c r="X578" t="s">
        <v>5279</v>
      </c>
      <c r="Y578" t="s">
        <v>15</v>
      </c>
      <c r="Z578" t="s">
        <v>86</v>
      </c>
      <c r="AA578" t="s">
        <v>97</v>
      </c>
      <c r="AB578" s="28">
        <v>1</v>
      </c>
      <c r="AC578" t="s">
        <v>88</v>
      </c>
      <c r="AD578" s="40">
        <v>479589</v>
      </c>
      <c r="AE578" s="40">
        <v>479589</v>
      </c>
    </row>
    <row r="579" spans="1:31">
      <c r="A579" t="s">
        <v>150</v>
      </c>
      <c r="B579" t="s">
        <v>151</v>
      </c>
      <c r="C579" t="s">
        <v>152</v>
      </c>
      <c r="D579" t="s">
        <v>2339</v>
      </c>
      <c r="E579" t="s">
        <v>5280</v>
      </c>
      <c r="F579" t="s">
        <v>5281</v>
      </c>
      <c r="G579" t="s">
        <v>1464</v>
      </c>
      <c r="H579" t="s">
        <v>156</v>
      </c>
      <c r="I579" t="s">
        <v>150</v>
      </c>
      <c r="J579" t="s">
        <v>5282</v>
      </c>
      <c r="K579" t="s">
        <v>78</v>
      </c>
      <c r="L579" t="s">
        <v>5283</v>
      </c>
      <c r="M579" s="27">
        <v>45947.658078703702</v>
      </c>
      <c r="N579" s="27">
        <v>45950.759027777778</v>
      </c>
      <c r="O579" t="s">
        <v>1466</v>
      </c>
      <c r="P579" t="s">
        <v>1467</v>
      </c>
      <c r="Q579" t="s">
        <v>1496</v>
      </c>
      <c r="R579" t="s">
        <v>2037</v>
      </c>
      <c r="S579" t="s">
        <v>1470</v>
      </c>
      <c r="T579" t="s">
        <v>5284</v>
      </c>
      <c r="U579" t="s">
        <v>1543</v>
      </c>
      <c r="V579" t="s">
        <v>5285</v>
      </c>
      <c r="W579" t="s">
        <v>84</v>
      </c>
      <c r="X579" t="s">
        <v>5286</v>
      </c>
      <c r="Y579" t="s">
        <v>8</v>
      </c>
      <c r="Z579" t="s">
        <v>86</v>
      </c>
      <c r="AB579" s="28">
        <v>2</v>
      </c>
      <c r="AC579" t="s">
        <v>88</v>
      </c>
      <c r="AD579" s="40">
        <v>131920</v>
      </c>
      <c r="AE579" s="40">
        <v>131920</v>
      </c>
    </row>
    <row r="580" spans="1:31">
      <c r="A580" t="s">
        <v>343</v>
      </c>
      <c r="B580" t="s">
        <v>68</v>
      </c>
      <c r="C580" t="s">
        <v>69</v>
      </c>
      <c r="D580" t="s">
        <v>4346</v>
      </c>
      <c r="E580" t="s">
        <v>5287</v>
      </c>
      <c r="F580" t="s">
        <v>5288</v>
      </c>
      <c r="G580" t="s">
        <v>1464</v>
      </c>
      <c r="H580" t="s">
        <v>347</v>
      </c>
      <c r="I580" t="s">
        <v>4349</v>
      </c>
      <c r="J580" t="s">
        <v>5289</v>
      </c>
      <c r="K580" t="s">
        <v>78</v>
      </c>
      <c r="L580" t="s">
        <v>5290</v>
      </c>
      <c r="M580" s="27">
        <v>45947.678587962961</v>
      </c>
      <c r="N580" s="27">
        <v>45948.554166666669</v>
      </c>
      <c r="O580" t="s">
        <v>1466</v>
      </c>
      <c r="P580" t="s">
        <v>1467</v>
      </c>
      <c r="Q580" t="s">
        <v>1552</v>
      </c>
      <c r="R580" t="s">
        <v>1612</v>
      </c>
      <c r="S580" t="s">
        <v>80</v>
      </c>
      <c r="T580" t="s">
        <v>81</v>
      </c>
      <c r="U580" t="s">
        <v>82</v>
      </c>
      <c r="V580" t="s">
        <v>5291</v>
      </c>
      <c r="W580" t="s">
        <v>84</v>
      </c>
      <c r="X580" t="s">
        <v>5292</v>
      </c>
      <c r="Y580" t="s">
        <v>8</v>
      </c>
      <c r="Z580" t="s">
        <v>86</v>
      </c>
      <c r="AA580" t="s">
        <v>366</v>
      </c>
      <c r="AB580" s="28">
        <v>1</v>
      </c>
      <c r="AC580" t="s">
        <v>88</v>
      </c>
      <c r="AD580" s="40">
        <v>65960</v>
      </c>
      <c r="AE580" s="40">
        <v>65960</v>
      </c>
    </row>
    <row r="581" spans="1:31">
      <c r="A581" t="s">
        <v>965</v>
      </c>
      <c r="B581" t="s">
        <v>119</v>
      </c>
      <c r="C581" t="s">
        <v>120</v>
      </c>
      <c r="D581" t="s">
        <v>2519</v>
      </c>
      <c r="E581" t="s">
        <v>5293</v>
      </c>
      <c r="F581" t="s">
        <v>5294</v>
      </c>
      <c r="G581" t="s">
        <v>1464</v>
      </c>
      <c r="H581" t="s">
        <v>969</v>
      </c>
      <c r="I581" t="s">
        <v>2522</v>
      </c>
      <c r="J581" t="s">
        <v>5295</v>
      </c>
      <c r="K581" t="s">
        <v>78</v>
      </c>
      <c r="L581" t="s">
        <v>5296</v>
      </c>
      <c r="M581" s="27">
        <v>45947.719826388893</v>
      </c>
      <c r="N581" s="27">
        <v>45950.756944444453</v>
      </c>
      <c r="O581" t="s">
        <v>1466</v>
      </c>
      <c r="P581" t="s">
        <v>1467</v>
      </c>
      <c r="Q581" t="s">
        <v>1552</v>
      </c>
      <c r="R581" t="s">
        <v>2000</v>
      </c>
      <c r="S581" t="s">
        <v>1479</v>
      </c>
      <c r="T581" t="s">
        <v>1470</v>
      </c>
      <c r="U581" t="s">
        <v>82</v>
      </c>
      <c r="V581" t="s">
        <v>5297</v>
      </c>
      <c r="W581" t="s">
        <v>84</v>
      </c>
      <c r="X581" t="s">
        <v>5298</v>
      </c>
      <c r="Y581" t="s">
        <v>11</v>
      </c>
      <c r="Z581" t="s">
        <v>86</v>
      </c>
      <c r="AA581" t="s">
        <v>1394</v>
      </c>
      <c r="AB581" s="28">
        <v>1</v>
      </c>
      <c r="AC581" t="s">
        <v>88</v>
      </c>
      <c r="AD581" s="40">
        <v>144968</v>
      </c>
      <c r="AE581" s="40">
        <v>144968</v>
      </c>
    </row>
    <row r="582" spans="1:31">
      <c r="A582" t="s">
        <v>191</v>
      </c>
      <c r="B582" t="s">
        <v>192</v>
      </c>
      <c r="C582" t="s">
        <v>193</v>
      </c>
      <c r="D582" t="s">
        <v>675</v>
      </c>
      <c r="E582" t="s">
        <v>5299</v>
      </c>
      <c r="F582" t="s">
        <v>5300</v>
      </c>
      <c r="G582" t="s">
        <v>1464</v>
      </c>
      <c r="H582" t="s">
        <v>197</v>
      </c>
      <c r="I582" t="s">
        <v>678</v>
      </c>
      <c r="J582" t="s">
        <v>5301</v>
      </c>
      <c r="K582" t="s">
        <v>78</v>
      </c>
      <c r="L582" t="s">
        <v>5302</v>
      </c>
      <c r="M582" s="27">
        <v>45947.721736111111</v>
      </c>
      <c r="N582" s="27">
        <v>45948.413888888892</v>
      </c>
      <c r="O582" t="s">
        <v>1466</v>
      </c>
      <c r="P582" t="s">
        <v>1467</v>
      </c>
      <c r="Q582" t="s">
        <v>1478</v>
      </c>
      <c r="R582" t="s">
        <v>1604</v>
      </c>
      <c r="S582" t="s">
        <v>80</v>
      </c>
      <c r="T582" t="s">
        <v>187</v>
      </c>
      <c r="U582" t="s">
        <v>82</v>
      </c>
      <c r="V582" t="s">
        <v>5303</v>
      </c>
      <c r="W582" t="s">
        <v>84</v>
      </c>
      <c r="X582" t="s">
        <v>5304</v>
      </c>
      <c r="Y582" t="s">
        <v>11</v>
      </c>
      <c r="Z582" t="s">
        <v>86</v>
      </c>
      <c r="AA582" t="s">
        <v>2093</v>
      </c>
      <c r="AB582" s="28">
        <v>1</v>
      </c>
      <c r="AC582" t="s">
        <v>88</v>
      </c>
      <c r="AD582" s="40">
        <v>144968</v>
      </c>
      <c r="AE582" s="40">
        <v>144968</v>
      </c>
    </row>
    <row r="583" spans="1:31">
      <c r="A583" t="s">
        <v>459</v>
      </c>
      <c r="B583" t="s">
        <v>460</v>
      </c>
      <c r="C583" t="s">
        <v>461</v>
      </c>
      <c r="D583" t="s">
        <v>4869</v>
      </c>
      <c r="E583" t="s">
        <v>5305</v>
      </c>
      <c r="F583" t="s">
        <v>4871</v>
      </c>
      <c r="G583" t="s">
        <v>1464</v>
      </c>
      <c r="H583" t="s">
        <v>460</v>
      </c>
      <c r="I583" t="s">
        <v>4872</v>
      </c>
      <c r="J583" t="s">
        <v>4873</v>
      </c>
      <c r="K583" t="s">
        <v>78</v>
      </c>
      <c r="L583" t="s">
        <v>5306</v>
      </c>
      <c r="M583" s="27">
        <v>45947.721168981479</v>
      </c>
      <c r="N583" s="27">
        <v>45950.609722222223</v>
      </c>
      <c r="O583" t="s">
        <v>1466</v>
      </c>
      <c r="P583" t="s">
        <v>1467</v>
      </c>
      <c r="Q583" t="s">
        <v>1580</v>
      </c>
      <c r="R583" t="s">
        <v>1469</v>
      </c>
      <c r="S583" t="s">
        <v>1470</v>
      </c>
      <c r="T583" t="s">
        <v>1470</v>
      </c>
      <c r="U583" t="s">
        <v>82</v>
      </c>
      <c r="V583" t="s">
        <v>5307</v>
      </c>
      <c r="W583" t="s">
        <v>84</v>
      </c>
      <c r="X583" t="s">
        <v>5308</v>
      </c>
      <c r="Y583" t="s">
        <v>13</v>
      </c>
      <c r="Z583" t="s">
        <v>86</v>
      </c>
      <c r="AA583" t="s">
        <v>470</v>
      </c>
      <c r="AB583" s="28">
        <v>1</v>
      </c>
      <c r="AC583" t="s">
        <v>88</v>
      </c>
      <c r="AD583" s="40">
        <v>275729</v>
      </c>
      <c r="AE583" s="40">
        <v>275729</v>
      </c>
    </row>
    <row r="584" spans="1:31">
      <c r="A584" t="s">
        <v>343</v>
      </c>
      <c r="B584" t="s">
        <v>68</v>
      </c>
      <c r="C584" t="s">
        <v>69</v>
      </c>
      <c r="D584" t="s">
        <v>503</v>
      </c>
      <c r="E584" t="s">
        <v>5309</v>
      </c>
      <c r="F584" t="s">
        <v>5310</v>
      </c>
      <c r="G584" t="s">
        <v>1464</v>
      </c>
      <c r="H584" t="s">
        <v>347</v>
      </c>
      <c r="I584" t="s">
        <v>506</v>
      </c>
      <c r="J584" t="s">
        <v>5311</v>
      </c>
      <c r="K584" t="s">
        <v>78</v>
      </c>
      <c r="L584" t="s">
        <v>5312</v>
      </c>
      <c r="M584" s="27">
        <v>45948.333333333343</v>
      </c>
      <c r="N584" s="27">
        <v>45950.626388888893</v>
      </c>
      <c r="O584" t="s">
        <v>1466</v>
      </c>
      <c r="P584" t="s">
        <v>1467</v>
      </c>
      <c r="Q584" t="s">
        <v>1496</v>
      </c>
      <c r="R584" t="s">
        <v>1497</v>
      </c>
      <c r="S584" t="s">
        <v>1470</v>
      </c>
      <c r="T584" t="s">
        <v>5313</v>
      </c>
      <c r="U584" t="s">
        <v>5314</v>
      </c>
      <c r="V584" t="s">
        <v>5315</v>
      </c>
      <c r="W584" t="s">
        <v>84</v>
      </c>
      <c r="X584" t="s">
        <v>5316</v>
      </c>
      <c r="Y584" t="s">
        <v>11</v>
      </c>
      <c r="Z584" t="s">
        <v>86</v>
      </c>
      <c r="AA584" t="s">
        <v>352</v>
      </c>
      <c r="AB584" s="28">
        <v>1</v>
      </c>
      <c r="AC584" t="s">
        <v>88</v>
      </c>
      <c r="AD584" s="40">
        <v>144968</v>
      </c>
      <c r="AE584" s="40">
        <v>144968</v>
      </c>
    </row>
    <row r="585" spans="1:31">
      <c r="A585" t="s">
        <v>191</v>
      </c>
      <c r="B585" t="s">
        <v>192</v>
      </c>
      <c r="C585" t="s">
        <v>193</v>
      </c>
      <c r="D585" t="s">
        <v>2004</v>
      </c>
      <c r="E585" t="s">
        <v>5317</v>
      </c>
      <c r="F585" t="s">
        <v>5318</v>
      </c>
      <c r="G585" t="s">
        <v>1464</v>
      </c>
      <c r="H585" t="s">
        <v>903</v>
      </c>
      <c r="I585" t="s">
        <v>2007</v>
      </c>
      <c r="J585" t="s">
        <v>5319</v>
      </c>
      <c r="K585" t="s">
        <v>78</v>
      </c>
      <c r="L585" t="s">
        <v>5320</v>
      </c>
      <c r="M585" s="27">
        <v>45948.333333333343</v>
      </c>
      <c r="N585" s="27">
        <v>45953.754861111112</v>
      </c>
      <c r="O585" t="s">
        <v>1466</v>
      </c>
      <c r="P585" t="s">
        <v>1467</v>
      </c>
      <c r="Q585" t="s">
        <v>1468</v>
      </c>
      <c r="R585" t="s">
        <v>1469</v>
      </c>
      <c r="S585" t="s">
        <v>1470</v>
      </c>
      <c r="T585" t="s">
        <v>1470</v>
      </c>
      <c r="U585" t="s">
        <v>82</v>
      </c>
      <c r="V585" t="s">
        <v>5321</v>
      </c>
      <c r="W585" t="s">
        <v>84</v>
      </c>
      <c r="X585" t="s">
        <v>5322</v>
      </c>
      <c r="Y585" t="s">
        <v>139</v>
      </c>
      <c r="Z585" t="s">
        <v>1482</v>
      </c>
      <c r="AA585" t="s">
        <v>2012</v>
      </c>
      <c r="AB585" s="28">
        <v>1</v>
      </c>
      <c r="AC585" t="s">
        <v>88</v>
      </c>
      <c r="AD585" s="40">
        <v>988463</v>
      </c>
      <c r="AE585" s="40">
        <v>988463</v>
      </c>
    </row>
    <row r="586" spans="1:31">
      <c r="A586" t="s">
        <v>1377</v>
      </c>
      <c r="B586" t="s">
        <v>68</v>
      </c>
      <c r="C586" t="s">
        <v>266</v>
      </c>
      <c r="D586" t="s">
        <v>5323</v>
      </c>
      <c r="E586" t="s">
        <v>5324</v>
      </c>
      <c r="F586" t="s">
        <v>5325</v>
      </c>
      <c r="G586" t="s">
        <v>1464</v>
      </c>
      <c r="H586" t="s">
        <v>347</v>
      </c>
      <c r="I586" t="s">
        <v>5326</v>
      </c>
      <c r="J586" t="s">
        <v>5327</v>
      </c>
      <c r="K586" t="s">
        <v>78</v>
      </c>
      <c r="L586" t="s">
        <v>5328</v>
      </c>
      <c r="M586" s="27">
        <v>45948.333333333343</v>
      </c>
      <c r="N586" s="27">
        <v>45950.576388888891</v>
      </c>
      <c r="O586" t="s">
        <v>1466</v>
      </c>
      <c r="P586" t="s">
        <v>1467</v>
      </c>
      <c r="Q586" t="s">
        <v>1478</v>
      </c>
      <c r="R586" t="s">
        <v>1469</v>
      </c>
      <c r="S586" t="s">
        <v>80</v>
      </c>
      <c r="T586" t="s">
        <v>81</v>
      </c>
      <c r="U586" t="s">
        <v>82</v>
      </c>
      <c r="V586" t="s">
        <v>5329</v>
      </c>
      <c r="W586" t="s">
        <v>84</v>
      </c>
      <c r="X586" t="s">
        <v>5330</v>
      </c>
      <c r="Y586" t="s">
        <v>11</v>
      </c>
      <c r="Z586" t="s">
        <v>86</v>
      </c>
      <c r="AA586" t="s">
        <v>2735</v>
      </c>
      <c r="AB586" s="28">
        <v>1</v>
      </c>
      <c r="AC586" t="s">
        <v>88</v>
      </c>
      <c r="AD586" s="40">
        <v>144968</v>
      </c>
      <c r="AE586" s="40">
        <v>144968</v>
      </c>
    </row>
    <row r="587" spans="1:31">
      <c r="A587" t="s">
        <v>191</v>
      </c>
      <c r="B587" t="s">
        <v>192</v>
      </c>
      <c r="C587" t="s">
        <v>193</v>
      </c>
      <c r="D587" t="s">
        <v>208</v>
      </c>
      <c r="E587" t="s">
        <v>5331</v>
      </c>
      <c r="F587" t="s">
        <v>5332</v>
      </c>
      <c r="G587" t="s">
        <v>1464</v>
      </c>
      <c r="H587" t="s">
        <v>197</v>
      </c>
      <c r="I587" t="s">
        <v>211</v>
      </c>
      <c r="J587" t="s">
        <v>5333</v>
      </c>
      <c r="K587" t="s">
        <v>78</v>
      </c>
      <c r="L587" t="s">
        <v>5334</v>
      </c>
      <c r="M587" s="27">
        <v>45948.333333333343</v>
      </c>
      <c r="N587" s="27">
        <v>45948.479861111111</v>
      </c>
      <c r="O587" t="s">
        <v>1466</v>
      </c>
      <c r="P587" t="s">
        <v>1467</v>
      </c>
      <c r="Q587" t="s">
        <v>1496</v>
      </c>
      <c r="R587" t="s">
        <v>1497</v>
      </c>
      <c r="S587" t="s">
        <v>80</v>
      </c>
      <c r="T587" t="s">
        <v>187</v>
      </c>
      <c r="U587" t="s">
        <v>82</v>
      </c>
      <c r="V587" t="s">
        <v>5335</v>
      </c>
      <c r="W587" t="s">
        <v>84</v>
      </c>
      <c r="X587" t="s">
        <v>5336</v>
      </c>
      <c r="Y587" t="s">
        <v>8</v>
      </c>
      <c r="Z587" t="s">
        <v>86</v>
      </c>
      <c r="AA587" t="s">
        <v>1956</v>
      </c>
      <c r="AB587" s="28">
        <v>1</v>
      </c>
      <c r="AC587" t="s">
        <v>88</v>
      </c>
      <c r="AD587" s="40">
        <v>65960</v>
      </c>
      <c r="AE587" s="40">
        <v>65960</v>
      </c>
    </row>
    <row r="588" spans="1:31">
      <c r="A588" t="s">
        <v>191</v>
      </c>
      <c r="B588" t="s">
        <v>192</v>
      </c>
      <c r="C588" t="s">
        <v>193</v>
      </c>
      <c r="D588" t="s">
        <v>194</v>
      </c>
      <c r="E588" t="s">
        <v>5337</v>
      </c>
      <c r="F588" t="s">
        <v>5338</v>
      </c>
      <c r="G588" t="s">
        <v>1464</v>
      </c>
      <c r="H588" t="s">
        <v>197</v>
      </c>
      <c r="I588" t="s">
        <v>191</v>
      </c>
      <c r="J588" t="s">
        <v>5339</v>
      </c>
      <c r="K588" t="s">
        <v>78</v>
      </c>
      <c r="L588" t="s">
        <v>5340</v>
      </c>
      <c r="M588" s="27">
        <v>45948.33934027778</v>
      </c>
      <c r="N588" s="27">
        <v>45948.426388888889</v>
      </c>
      <c r="O588" t="s">
        <v>1466</v>
      </c>
      <c r="P588" t="s">
        <v>1467</v>
      </c>
      <c r="Q588" t="s">
        <v>1562</v>
      </c>
      <c r="R588" t="s">
        <v>1562</v>
      </c>
      <c r="S588" t="s">
        <v>1470</v>
      </c>
      <c r="T588" t="s">
        <v>1470</v>
      </c>
      <c r="U588" t="s">
        <v>82</v>
      </c>
      <c r="V588" t="s">
        <v>5341</v>
      </c>
      <c r="W588" t="s">
        <v>84</v>
      </c>
      <c r="X588" t="s">
        <v>5342</v>
      </c>
      <c r="Y588" t="s">
        <v>8</v>
      </c>
      <c r="Z588" t="s">
        <v>86</v>
      </c>
      <c r="AA588" t="s">
        <v>216</v>
      </c>
      <c r="AB588" s="28">
        <v>1</v>
      </c>
      <c r="AC588" t="s">
        <v>88</v>
      </c>
      <c r="AD588" s="40">
        <v>65960</v>
      </c>
      <c r="AE588" s="40">
        <v>65960</v>
      </c>
    </row>
    <row r="589" spans="1:31">
      <c r="A589" t="s">
        <v>442</v>
      </c>
      <c r="B589" t="s">
        <v>113</v>
      </c>
      <c r="C589" t="s">
        <v>114</v>
      </c>
      <c r="D589" t="s">
        <v>443</v>
      </c>
      <c r="E589" t="s">
        <v>5343</v>
      </c>
      <c r="F589" t="s">
        <v>5344</v>
      </c>
      <c r="G589" t="s">
        <v>1464</v>
      </c>
      <c r="H589" t="s">
        <v>446</v>
      </c>
      <c r="I589" t="s">
        <v>442</v>
      </c>
      <c r="J589" t="s">
        <v>5345</v>
      </c>
      <c r="K589" t="s">
        <v>78</v>
      </c>
      <c r="L589" t="s">
        <v>5346</v>
      </c>
      <c r="M589" s="27">
        <v>45948.454421296286</v>
      </c>
      <c r="N589" s="27">
        <v>45950.56527777778</v>
      </c>
      <c r="O589" t="s">
        <v>1466</v>
      </c>
      <c r="P589" t="s">
        <v>1467</v>
      </c>
      <c r="Q589" t="s">
        <v>1621</v>
      </c>
      <c r="R589" t="s">
        <v>1469</v>
      </c>
      <c r="S589" t="s">
        <v>783</v>
      </c>
      <c r="T589" t="s">
        <v>2152</v>
      </c>
      <c r="U589" t="s">
        <v>82</v>
      </c>
      <c r="V589" t="s">
        <v>5347</v>
      </c>
      <c r="W589" t="s">
        <v>84</v>
      </c>
      <c r="X589" t="s">
        <v>5348</v>
      </c>
      <c r="Y589" t="s">
        <v>8</v>
      </c>
      <c r="Z589" t="s">
        <v>86</v>
      </c>
      <c r="AA589" t="s">
        <v>1263</v>
      </c>
      <c r="AB589" s="28">
        <v>1</v>
      </c>
      <c r="AC589" t="s">
        <v>88</v>
      </c>
      <c r="AD589" s="40">
        <v>65960</v>
      </c>
      <c r="AE589" s="40">
        <v>65960</v>
      </c>
    </row>
    <row r="590" spans="1:31">
      <c r="A590" t="s">
        <v>343</v>
      </c>
      <c r="B590" t="s">
        <v>68</v>
      </c>
      <c r="C590" t="s">
        <v>69</v>
      </c>
      <c r="D590" t="s">
        <v>3575</v>
      </c>
      <c r="E590" t="s">
        <v>5349</v>
      </c>
      <c r="F590" t="s">
        <v>5350</v>
      </c>
      <c r="G590" t="s">
        <v>1464</v>
      </c>
      <c r="H590" t="s">
        <v>347</v>
      </c>
      <c r="I590" t="s">
        <v>3578</v>
      </c>
      <c r="J590" t="s">
        <v>5351</v>
      </c>
      <c r="K590" t="s">
        <v>78</v>
      </c>
      <c r="L590" t="s">
        <v>5352</v>
      </c>
      <c r="M590" s="27">
        <v>45948.464259259257</v>
      </c>
      <c r="N590" s="27">
        <v>45950.554861111108</v>
      </c>
      <c r="O590" t="s">
        <v>1466</v>
      </c>
      <c r="P590" t="s">
        <v>1467</v>
      </c>
      <c r="Q590" t="s">
        <v>1749</v>
      </c>
      <c r="R590" t="s">
        <v>1469</v>
      </c>
      <c r="S590" t="s">
        <v>1470</v>
      </c>
      <c r="T590" t="s">
        <v>1470</v>
      </c>
      <c r="U590" t="s">
        <v>82</v>
      </c>
      <c r="V590" t="s">
        <v>5353</v>
      </c>
      <c r="W590" t="s">
        <v>84</v>
      </c>
      <c r="X590" t="s">
        <v>5354</v>
      </c>
      <c r="Y590" t="s">
        <v>11</v>
      </c>
      <c r="Z590" t="s">
        <v>86</v>
      </c>
      <c r="AA590" t="s">
        <v>352</v>
      </c>
      <c r="AB590" s="28">
        <v>1</v>
      </c>
      <c r="AC590" t="s">
        <v>88</v>
      </c>
      <c r="AD590" s="40">
        <v>144968</v>
      </c>
      <c r="AE590" s="40">
        <v>144968</v>
      </c>
    </row>
    <row r="591" spans="1:31">
      <c r="A591" t="s">
        <v>191</v>
      </c>
      <c r="B591" t="s">
        <v>192</v>
      </c>
      <c r="C591" t="s">
        <v>193</v>
      </c>
      <c r="D591" t="s">
        <v>194</v>
      </c>
      <c r="E591" t="s">
        <v>5355</v>
      </c>
      <c r="F591" t="s">
        <v>5356</v>
      </c>
      <c r="G591" t="s">
        <v>1464</v>
      </c>
      <c r="H591" t="s">
        <v>197</v>
      </c>
      <c r="I591" t="s">
        <v>191</v>
      </c>
      <c r="J591" t="s">
        <v>5357</v>
      </c>
      <c r="K591" t="s">
        <v>78</v>
      </c>
      <c r="L591" t="s">
        <v>5358</v>
      </c>
      <c r="M591" s="27">
        <v>45948.486967592587</v>
      </c>
      <c r="N591" s="27">
        <v>45949.421527777777</v>
      </c>
      <c r="O591" t="s">
        <v>1466</v>
      </c>
      <c r="P591" t="s">
        <v>1467</v>
      </c>
      <c r="Q591" t="s">
        <v>1654</v>
      </c>
      <c r="R591" t="s">
        <v>4269</v>
      </c>
      <c r="S591" t="s">
        <v>1470</v>
      </c>
      <c r="T591" t="s">
        <v>1470</v>
      </c>
      <c r="U591" t="s">
        <v>82</v>
      </c>
      <c r="V591" t="s">
        <v>5359</v>
      </c>
      <c r="W591" t="s">
        <v>84</v>
      </c>
      <c r="X591" t="s">
        <v>5360</v>
      </c>
      <c r="Y591" t="s">
        <v>8</v>
      </c>
      <c r="Z591" t="s">
        <v>86</v>
      </c>
      <c r="AA591" t="s">
        <v>423</v>
      </c>
      <c r="AB591" s="28">
        <v>1</v>
      </c>
      <c r="AC591" t="s">
        <v>88</v>
      </c>
      <c r="AD591" s="40">
        <v>65960</v>
      </c>
      <c r="AE591" s="40">
        <v>65960</v>
      </c>
    </row>
    <row r="592" spans="1:31">
      <c r="A592" t="s">
        <v>191</v>
      </c>
      <c r="B592" t="s">
        <v>192</v>
      </c>
      <c r="C592" t="s">
        <v>193</v>
      </c>
      <c r="D592" t="s">
        <v>194</v>
      </c>
      <c r="E592" t="s">
        <v>5361</v>
      </c>
      <c r="F592" t="s">
        <v>5362</v>
      </c>
      <c r="G592" t="s">
        <v>1464</v>
      </c>
      <c r="H592" t="s">
        <v>197</v>
      </c>
      <c r="I592" t="s">
        <v>191</v>
      </c>
      <c r="J592" t="s">
        <v>5363</v>
      </c>
      <c r="K592" t="s">
        <v>78</v>
      </c>
      <c r="L592" t="s">
        <v>5364</v>
      </c>
      <c r="M592" s="27">
        <v>45948.498981481483</v>
      </c>
      <c r="N592" s="27">
        <v>45950.760416666657</v>
      </c>
      <c r="O592" t="s">
        <v>1466</v>
      </c>
      <c r="P592" t="s">
        <v>1467</v>
      </c>
      <c r="Q592" t="s">
        <v>1478</v>
      </c>
      <c r="R592" t="s">
        <v>1469</v>
      </c>
      <c r="S592" t="s">
        <v>80</v>
      </c>
      <c r="T592" t="s">
        <v>187</v>
      </c>
      <c r="U592" t="s">
        <v>82</v>
      </c>
      <c r="V592" t="s">
        <v>5365</v>
      </c>
      <c r="W592" t="s">
        <v>84</v>
      </c>
      <c r="X592" t="s">
        <v>5366</v>
      </c>
      <c r="Y592" t="s">
        <v>8</v>
      </c>
      <c r="Z592" t="s">
        <v>86</v>
      </c>
      <c r="AA592" t="s">
        <v>423</v>
      </c>
      <c r="AB592" s="28">
        <v>1</v>
      </c>
      <c r="AC592" t="s">
        <v>88</v>
      </c>
      <c r="AD592" s="40">
        <v>65960</v>
      </c>
      <c r="AE592" s="40">
        <v>65960</v>
      </c>
    </row>
    <row r="593" spans="1:31">
      <c r="A593" t="s">
        <v>459</v>
      </c>
      <c r="B593" t="s">
        <v>460</v>
      </c>
      <c r="C593" t="s">
        <v>461</v>
      </c>
      <c r="D593" t="s">
        <v>512</v>
      </c>
      <c r="E593" t="s">
        <v>5367</v>
      </c>
      <c r="F593" t="s">
        <v>780</v>
      </c>
      <c r="G593" t="s">
        <v>1464</v>
      </c>
      <c r="H593" t="s">
        <v>460</v>
      </c>
      <c r="I593" t="s">
        <v>459</v>
      </c>
      <c r="J593" t="s">
        <v>781</v>
      </c>
      <c r="K593" t="s">
        <v>78</v>
      </c>
      <c r="L593" t="s">
        <v>5368</v>
      </c>
      <c r="M593" s="27">
        <v>45948.500486111108</v>
      </c>
      <c r="N593" s="27">
        <v>45950.586111111108</v>
      </c>
      <c r="O593" t="s">
        <v>1466</v>
      </c>
      <c r="P593" t="s">
        <v>1467</v>
      </c>
      <c r="Q593" t="s">
        <v>1562</v>
      </c>
      <c r="R593" t="s">
        <v>1562</v>
      </c>
      <c r="S593" t="s">
        <v>783</v>
      </c>
      <c r="T593" t="s">
        <v>784</v>
      </c>
      <c r="U593" t="s">
        <v>82</v>
      </c>
      <c r="V593" t="s">
        <v>5369</v>
      </c>
      <c r="W593" t="s">
        <v>84</v>
      </c>
      <c r="X593" t="s">
        <v>1666</v>
      </c>
      <c r="Y593" t="s">
        <v>8</v>
      </c>
      <c r="Z593" t="s">
        <v>86</v>
      </c>
      <c r="AA593" t="s">
        <v>700</v>
      </c>
      <c r="AB593" s="28">
        <v>1</v>
      </c>
      <c r="AC593" t="s">
        <v>88</v>
      </c>
      <c r="AD593" s="40">
        <v>65960</v>
      </c>
      <c r="AE593" s="40">
        <v>65960</v>
      </c>
    </row>
    <row r="594" spans="1:31">
      <c r="A594" t="s">
        <v>683</v>
      </c>
      <c r="B594" t="s">
        <v>113</v>
      </c>
      <c r="C594" t="s">
        <v>114</v>
      </c>
      <c r="D594" t="s">
        <v>5370</v>
      </c>
      <c r="E594" t="s">
        <v>5371</v>
      </c>
      <c r="F594" t="s">
        <v>5372</v>
      </c>
      <c r="G594" t="s">
        <v>1464</v>
      </c>
      <c r="H594" t="s">
        <v>281</v>
      </c>
      <c r="I594" t="s">
        <v>5373</v>
      </c>
      <c r="J594" t="s">
        <v>5374</v>
      </c>
      <c r="K594" t="s">
        <v>78</v>
      </c>
      <c r="L594" t="s">
        <v>5375</v>
      </c>
      <c r="M594" s="27">
        <v>45948.626851851863</v>
      </c>
      <c r="N594" s="27">
        <v>45951.775694444441</v>
      </c>
      <c r="O594" t="s">
        <v>1466</v>
      </c>
      <c r="P594" t="s">
        <v>1467</v>
      </c>
      <c r="Q594" t="s">
        <v>2219</v>
      </c>
      <c r="R594" t="s">
        <v>1469</v>
      </c>
      <c r="S594" t="s">
        <v>80</v>
      </c>
      <c r="T594" t="s">
        <v>187</v>
      </c>
      <c r="U594" t="s">
        <v>82</v>
      </c>
      <c r="V594" t="s">
        <v>5376</v>
      </c>
      <c r="W594" t="s">
        <v>84</v>
      </c>
      <c r="X594" t="s">
        <v>5377</v>
      </c>
      <c r="Y594" t="s">
        <v>13</v>
      </c>
      <c r="Z594" t="s">
        <v>86</v>
      </c>
      <c r="AA594" t="s">
        <v>1144</v>
      </c>
      <c r="AB594" s="28">
        <v>1</v>
      </c>
      <c r="AC594" t="s">
        <v>88</v>
      </c>
      <c r="AD594" s="40">
        <v>275729</v>
      </c>
      <c r="AE594" s="40">
        <v>275729</v>
      </c>
    </row>
    <row r="595" spans="1:31">
      <c r="A595" t="s">
        <v>191</v>
      </c>
      <c r="B595" t="s">
        <v>192</v>
      </c>
      <c r="C595" t="s">
        <v>193</v>
      </c>
      <c r="D595" t="s">
        <v>2451</v>
      </c>
      <c r="E595" t="s">
        <v>5378</v>
      </c>
      <c r="F595" t="s">
        <v>5379</v>
      </c>
      <c r="G595" t="s">
        <v>1464</v>
      </c>
      <c r="H595" t="s">
        <v>903</v>
      </c>
      <c r="I595" t="s">
        <v>2454</v>
      </c>
      <c r="J595" t="s">
        <v>5380</v>
      </c>
      <c r="K595" t="s">
        <v>78</v>
      </c>
      <c r="L595" t="s">
        <v>5381</v>
      </c>
      <c r="M595" s="27">
        <v>45948.46607638889</v>
      </c>
      <c r="N595" s="27">
        <v>45952.780555555553</v>
      </c>
      <c r="O595" t="s">
        <v>1466</v>
      </c>
      <c r="P595" t="s">
        <v>1514</v>
      </c>
      <c r="Q595" t="s">
        <v>1621</v>
      </c>
      <c r="R595" t="s">
        <v>2815</v>
      </c>
      <c r="S595" t="s">
        <v>783</v>
      </c>
      <c r="T595" t="s">
        <v>2152</v>
      </c>
      <c r="U595" t="s">
        <v>1543</v>
      </c>
      <c r="V595" t="s">
        <v>5382</v>
      </c>
      <c r="W595" t="s">
        <v>84</v>
      </c>
      <c r="X595" t="s">
        <v>5383</v>
      </c>
      <c r="Y595" t="s">
        <v>139</v>
      </c>
      <c r="Z595" t="s">
        <v>1482</v>
      </c>
      <c r="AA595" t="s">
        <v>2012</v>
      </c>
      <c r="AB595" s="28">
        <v>2</v>
      </c>
      <c r="AC595" t="s">
        <v>88</v>
      </c>
      <c r="AD595" s="40">
        <v>1976926</v>
      </c>
      <c r="AE595" s="40">
        <v>1976926</v>
      </c>
    </row>
    <row r="596" spans="1:31">
      <c r="A596" t="s">
        <v>442</v>
      </c>
      <c r="B596" t="s">
        <v>113</v>
      </c>
      <c r="C596" t="s">
        <v>114</v>
      </c>
      <c r="D596" t="s">
        <v>3078</v>
      </c>
      <c r="E596" t="s">
        <v>5384</v>
      </c>
      <c r="F596" t="s">
        <v>5385</v>
      </c>
      <c r="G596" t="s">
        <v>1464</v>
      </c>
      <c r="H596" t="s">
        <v>2713</v>
      </c>
      <c r="I596" t="s">
        <v>3081</v>
      </c>
      <c r="J596" t="s">
        <v>5386</v>
      </c>
      <c r="K596" t="s">
        <v>78</v>
      </c>
      <c r="L596" t="s">
        <v>5387</v>
      </c>
      <c r="M596" s="27">
        <v>45948.586446759262</v>
      </c>
      <c r="N596" s="27">
        <v>45950.763194444437</v>
      </c>
      <c r="O596" t="s">
        <v>1466</v>
      </c>
      <c r="P596" t="s">
        <v>1467</v>
      </c>
      <c r="Q596" t="s">
        <v>1496</v>
      </c>
      <c r="R596" t="s">
        <v>1497</v>
      </c>
      <c r="S596" t="s">
        <v>1470</v>
      </c>
      <c r="T596" t="s">
        <v>1470</v>
      </c>
      <c r="U596" t="s">
        <v>82</v>
      </c>
      <c r="V596" t="s">
        <v>5388</v>
      </c>
      <c r="W596" t="s">
        <v>84</v>
      </c>
      <c r="X596" t="s">
        <v>5389</v>
      </c>
      <c r="Y596" t="s">
        <v>13</v>
      </c>
      <c r="Z596" t="s">
        <v>86</v>
      </c>
      <c r="AA596" t="s">
        <v>451</v>
      </c>
      <c r="AB596" s="28">
        <v>1</v>
      </c>
      <c r="AC596" t="s">
        <v>88</v>
      </c>
      <c r="AD596" s="40">
        <v>275729</v>
      </c>
      <c r="AE596" s="40">
        <v>275729</v>
      </c>
    </row>
    <row r="597" spans="1:31">
      <c r="A597" t="s">
        <v>965</v>
      </c>
      <c r="B597" t="s">
        <v>119</v>
      </c>
      <c r="C597" t="s">
        <v>120</v>
      </c>
      <c r="D597" t="s">
        <v>2483</v>
      </c>
      <c r="E597" t="s">
        <v>5390</v>
      </c>
      <c r="F597" t="s">
        <v>5391</v>
      </c>
      <c r="G597" t="s">
        <v>1464</v>
      </c>
      <c r="H597" t="s">
        <v>969</v>
      </c>
      <c r="I597" t="s">
        <v>2486</v>
      </c>
      <c r="J597" t="s">
        <v>5392</v>
      </c>
      <c r="K597" t="s">
        <v>78</v>
      </c>
      <c r="L597" t="s">
        <v>5393</v>
      </c>
      <c r="M597" s="27">
        <v>45948.598368055558</v>
      </c>
      <c r="N597" s="27">
        <v>45950.636805555558</v>
      </c>
      <c r="O597" t="s">
        <v>1466</v>
      </c>
      <c r="P597" t="s">
        <v>1467</v>
      </c>
      <c r="Q597" t="s">
        <v>1621</v>
      </c>
      <c r="R597" t="s">
        <v>1469</v>
      </c>
      <c r="S597" t="s">
        <v>1479</v>
      </c>
      <c r="T597" t="s">
        <v>1470</v>
      </c>
      <c r="U597" t="s">
        <v>82</v>
      </c>
      <c r="V597" t="s">
        <v>5394</v>
      </c>
      <c r="W597" t="s">
        <v>84</v>
      </c>
      <c r="X597" t="s">
        <v>5395</v>
      </c>
      <c r="Y597" t="s">
        <v>11</v>
      </c>
      <c r="Z597" t="s">
        <v>86</v>
      </c>
      <c r="AA597" t="s">
        <v>1394</v>
      </c>
      <c r="AB597" s="28">
        <v>1</v>
      </c>
      <c r="AC597" t="s">
        <v>88</v>
      </c>
      <c r="AD597" s="40">
        <v>144968</v>
      </c>
      <c r="AE597" s="40">
        <v>144968</v>
      </c>
    </row>
    <row r="598" spans="1:31">
      <c r="A598" t="s">
        <v>744</v>
      </c>
      <c r="B598" t="s">
        <v>113</v>
      </c>
      <c r="C598" t="s">
        <v>114</v>
      </c>
      <c r="D598" t="s">
        <v>2276</v>
      </c>
      <c r="E598" t="s">
        <v>5396</v>
      </c>
      <c r="F598" t="s">
        <v>5397</v>
      </c>
      <c r="G598" t="s">
        <v>1464</v>
      </c>
      <c r="H598" t="s">
        <v>748</v>
      </c>
      <c r="I598" t="s">
        <v>744</v>
      </c>
      <c r="J598" t="s">
        <v>5398</v>
      </c>
      <c r="K598" t="s">
        <v>78</v>
      </c>
      <c r="L598" t="s">
        <v>5399</v>
      </c>
      <c r="M598" s="27">
        <v>45948.642071759263</v>
      </c>
      <c r="N598" s="27">
        <v>45950.765972222223</v>
      </c>
      <c r="O598" t="s">
        <v>1466</v>
      </c>
      <c r="P598" t="s">
        <v>1467</v>
      </c>
      <c r="Q598" t="s">
        <v>2219</v>
      </c>
      <c r="R598" t="s">
        <v>1469</v>
      </c>
      <c r="S598" t="s">
        <v>1470</v>
      </c>
      <c r="T598" t="s">
        <v>1470</v>
      </c>
      <c r="U598" t="s">
        <v>82</v>
      </c>
      <c r="V598" t="s">
        <v>5400</v>
      </c>
      <c r="W598" t="s">
        <v>84</v>
      </c>
      <c r="X598" t="s">
        <v>5401</v>
      </c>
      <c r="Y598" t="s">
        <v>8</v>
      </c>
      <c r="Z598" t="s">
        <v>86</v>
      </c>
      <c r="AA598" t="s">
        <v>754</v>
      </c>
      <c r="AB598" s="28">
        <v>1</v>
      </c>
      <c r="AC598" t="s">
        <v>88</v>
      </c>
      <c r="AD598" s="40">
        <v>65960</v>
      </c>
      <c r="AE598" s="40">
        <v>65960</v>
      </c>
    </row>
    <row r="599" spans="1:31">
      <c r="A599" t="s">
        <v>118</v>
      </c>
      <c r="B599" t="s">
        <v>119</v>
      </c>
      <c r="C599" t="s">
        <v>120</v>
      </c>
      <c r="D599" t="s">
        <v>5402</v>
      </c>
      <c r="E599" t="s">
        <v>5403</v>
      </c>
      <c r="F599" t="s">
        <v>5404</v>
      </c>
      <c r="G599" t="s">
        <v>1464</v>
      </c>
      <c r="H599" t="s">
        <v>309</v>
      </c>
      <c r="I599" t="s">
        <v>5405</v>
      </c>
      <c r="J599" t="s">
        <v>5406</v>
      </c>
      <c r="K599" t="s">
        <v>78</v>
      </c>
      <c r="L599" t="s">
        <v>5407</v>
      </c>
      <c r="M599" s="27">
        <v>45948.572731481479</v>
      </c>
      <c r="N599" s="27">
        <v>45950.65902777778</v>
      </c>
      <c r="O599" t="s">
        <v>1466</v>
      </c>
      <c r="P599" t="s">
        <v>1467</v>
      </c>
      <c r="Q599" t="s">
        <v>1496</v>
      </c>
      <c r="R599" t="s">
        <v>2037</v>
      </c>
      <c r="S599" t="s">
        <v>1470</v>
      </c>
      <c r="T599" t="s">
        <v>1470</v>
      </c>
      <c r="U599" t="s">
        <v>82</v>
      </c>
      <c r="V599" t="s">
        <v>5408</v>
      </c>
      <c r="W599" t="s">
        <v>84</v>
      </c>
      <c r="X599" t="s">
        <v>5409</v>
      </c>
      <c r="Y599" t="s">
        <v>11</v>
      </c>
      <c r="Z599" t="s">
        <v>86</v>
      </c>
      <c r="AA599" t="s">
        <v>477</v>
      </c>
      <c r="AB599" s="28">
        <v>1</v>
      </c>
      <c r="AC599" t="s">
        <v>88</v>
      </c>
      <c r="AD599" s="40">
        <v>144968</v>
      </c>
      <c r="AE599" s="40">
        <v>144968</v>
      </c>
    </row>
    <row r="600" spans="1:31">
      <c r="A600" t="s">
        <v>191</v>
      </c>
      <c r="B600" t="s">
        <v>192</v>
      </c>
      <c r="C600" t="s">
        <v>193</v>
      </c>
      <c r="D600" t="s">
        <v>5410</v>
      </c>
      <c r="E600" t="s">
        <v>5411</v>
      </c>
      <c r="F600" t="s">
        <v>5412</v>
      </c>
      <c r="G600" t="s">
        <v>1464</v>
      </c>
      <c r="H600" t="s">
        <v>197</v>
      </c>
      <c r="I600" t="s">
        <v>5413</v>
      </c>
      <c r="J600" t="s">
        <v>5414</v>
      </c>
      <c r="K600" t="s">
        <v>78</v>
      </c>
      <c r="L600" t="s">
        <v>5415</v>
      </c>
      <c r="M600" s="27">
        <v>45948.640787037039</v>
      </c>
      <c r="N600" s="27">
        <v>45950.635416666657</v>
      </c>
      <c r="O600" t="s">
        <v>1466</v>
      </c>
      <c r="P600" t="s">
        <v>1467</v>
      </c>
      <c r="Q600" t="s">
        <v>1496</v>
      </c>
      <c r="R600" t="s">
        <v>1497</v>
      </c>
      <c r="S600" t="s">
        <v>80</v>
      </c>
      <c r="T600" t="s">
        <v>81</v>
      </c>
      <c r="U600" t="s">
        <v>82</v>
      </c>
      <c r="V600" t="s">
        <v>5416</v>
      </c>
      <c r="W600" t="s">
        <v>84</v>
      </c>
      <c r="X600" t="s">
        <v>5417</v>
      </c>
      <c r="Y600" t="s">
        <v>15</v>
      </c>
      <c r="Z600" t="s">
        <v>86</v>
      </c>
      <c r="AA600" t="s">
        <v>1640</v>
      </c>
      <c r="AB600" s="28">
        <v>1</v>
      </c>
      <c r="AC600" t="s">
        <v>88</v>
      </c>
      <c r="AD600" s="40">
        <v>479589</v>
      </c>
      <c r="AE600" s="40">
        <v>479589</v>
      </c>
    </row>
    <row r="601" spans="1:31">
      <c r="A601" t="s">
        <v>744</v>
      </c>
      <c r="B601" t="s">
        <v>113</v>
      </c>
      <c r="C601" t="s">
        <v>114</v>
      </c>
      <c r="D601" t="s">
        <v>2276</v>
      </c>
      <c r="E601" t="s">
        <v>5418</v>
      </c>
      <c r="F601" t="s">
        <v>5419</v>
      </c>
      <c r="G601" t="s">
        <v>1464</v>
      </c>
      <c r="H601" t="s">
        <v>748</v>
      </c>
      <c r="I601" t="s">
        <v>744</v>
      </c>
      <c r="J601" t="s">
        <v>5420</v>
      </c>
      <c r="K601" t="s">
        <v>78</v>
      </c>
      <c r="L601" t="s">
        <v>5421</v>
      </c>
      <c r="M601" s="27">
        <v>45948.703946759262</v>
      </c>
      <c r="N601" s="27">
        <v>45949.505555555559</v>
      </c>
      <c r="O601" t="s">
        <v>1466</v>
      </c>
      <c r="P601" t="s">
        <v>1514</v>
      </c>
      <c r="Q601" t="s">
        <v>1552</v>
      </c>
      <c r="R601" t="s">
        <v>1553</v>
      </c>
      <c r="S601" t="s">
        <v>80</v>
      </c>
      <c r="T601" t="s">
        <v>81</v>
      </c>
      <c r="U601" t="s">
        <v>82</v>
      </c>
      <c r="V601" t="s">
        <v>5422</v>
      </c>
      <c r="W601" t="s">
        <v>84</v>
      </c>
      <c r="X601" t="s">
        <v>5423</v>
      </c>
      <c r="Y601" t="s">
        <v>8</v>
      </c>
      <c r="Z601" t="s">
        <v>86</v>
      </c>
      <c r="AA601" t="s">
        <v>754</v>
      </c>
      <c r="AB601" s="28">
        <v>1</v>
      </c>
      <c r="AC601" t="s">
        <v>88</v>
      </c>
      <c r="AD601" s="40">
        <v>65960</v>
      </c>
      <c r="AE601" s="40">
        <v>65960</v>
      </c>
    </row>
    <row r="602" spans="1:31">
      <c r="A602" t="s">
        <v>343</v>
      </c>
      <c r="B602" t="s">
        <v>68</v>
      </c>
      <c r="C602" t="s">
        <v>69</v>
      </c>
      <c r="D602" t="s">
        <v>5424</v>
      </c>
      <c r="E602" t="s">
        <v>5425</v>
      </c>
      <c r="F602" t="s">
        <v>5426</v>
      </c>
      <c r="G602" t="s">
        <v>1464</v>
      </c>
      <c r="H602" t="s">
        <v>347</v>
      </c>
      <c r="I602" t="s">
        <v>5427</v>
      </c>
      <c r="J602" t="s">
        <v>5428</v>
      </c>
      <c r="K602" t="s">
        <v>78</v>
      </c>
      <c r="L602" t="s">
        <v>5429</v>
      </c>
      <c r="M602" s="27">
        <v>45948.661192129628</v>
      </c>
      <c r="N602" s="27">
        <v>45950.772916666669</v>
      </c>
      <c r="O602" t="s">
        <v>1466</v>
      </c>
      <c r="P602" t="s">
        <v>1467</v>
      </c>
      <c r="Q602" t="s">
        <v>1478</v>
      </c>
      <c r="R602" t="s">
        <v>1469</v>
      </c>
      <c r="S602" t="s">
        <v>1470</v>
      </c>
      <c r="T602" t="s">
        <v>1470</v>
      </c>
      <c r="U602" t="s">
        <v>82</v>
      </c>
      <c r="V602" t="s">
        <v>5430</v>
      </c>
      <c r="W602" t="s">
        <v>84</v>
      </c>
      <c r="X602" t="s">
        <v>5431</v>
      </c>
      <c r="Y602" t="s">
        <v>11</v>
      </c>
      <c r="Z602" t="s">
        <v>86</v>
      </c>
      <c r="AA602" t="s">
        <v>387</v>
      </c>
      <c r="AB602" s="28">
        <v>1</v>
      </c>
      <c r="AC602" t="s">
        <v>88</v>
      </c>
      <c r="AD602" s="40">
        <v>144968</v>
      </c>
      <c r="AE602" s="40">
        <v>144968</v>
      </c>
    </row>
    <row r="603" spans="1:31">
      <c r="A603" t="s">
        <v>569</v>
      </c>
      <c r="B603" t="s">
        <v>119</v>
      </c>
      <c r="C603" t="s">
        <v>120</v>
      </c>
      <c r="D603" t="s">
        <v>5432</v>
      </c>
      <c r="E603" t="s">
        <v>5433</v>
      </c>
      <c r="F603" t="s">
        <v>5434</v>
      </c>
      <c r="G603" t="s">
        <v>1464</v>
      </c>
      <c r="H603" t="s">
        <v>573</v>
      </c>
      <c r="I603" t="s">
        <v>5435</v>
      </c>
      <c r="J603" t="s">
        <v>5436</v>
      </c>
      <c r="K603" t="s">
        <v>78</v>
      </c>
      <c r="L603" t="s">
        <v>5437</v>
      </c>
      <c r="M603" s="27">
        <v>45949.333333333343</v>
      </c>
      <c r="N603" s="27">
        <v>45954.727777777778</v>
      </c>
      <c r="O603" t="s">
        <v>1466</v>
      </c>
      <c r="P603" t="s">
        <v>1467</v>
      </c>
      <c r="Q603" t="s">
        <v>1562</v>
      </c>
      <c r="R603" t="s">
        <v>1562</v>
      </c>
      <c r="S603" t="s">
        <v>1479</v>
      </c>
      <c r="T603" t="s">
        <v>1470</v>
      </c>
      <c r="U603" t="s">
        <v>82</v>
      </c>
      <c r="V603" t="s">
        <v>5438</v>
      </c>
      <c r="W603" t="s">
        <v>84</v>
      </c>
      <c r="X603" t="s">
        <v>5439</v>
      </c>
      <c r="Y603" t="s">
        <v>139</v>
      </c>
      <c r="Z603" t="s">
        <v>1482</v>
      </c>
      <c r="AA603" t="s">
        <v>5440</v>
      </c>
      <c r="AB603" s="28">
        <v>1</v>
      </c>
      <c r="AC603" t="s">
        <v>88</v>
      </c>
      <c r="AD603" s="40">
        <v>988463</v>
      </c>
      <c r="AE603" s="40">
        <v>988463</v>
      </c>
    </row>
    <row r="604" spans="1:31">
      <c r="A604" t="s">
        <v>459</v>
      </c>
      <c r="B604" t="s">
        <v>460</v>
      </c>
      <c r="C604" t="s">
        <v>461</v>
      </c>
      <c r="D604" t="s">
        <v>5441</v>
      </c>
      <c r="E604" t="s">
        <v>5442</v>
      </c>
      <c r="F604" t="s">
        <v>5443</v>
      </c>
      <c r="G604" t="s">
        <v>1464</v>
      </c>
      <c r="H604" t="s">
        <v>460</v>
      </c>
      <c r="I604" t="s">
        <v>5444</v>
      </c>
      <c r="J604" t="s">
        <v>5445</v>
      </c>
      <c r="K604" t="s">
        <v>78</v>
      </c>
      <c r="L604" t="s">
        <v>5446</v>
      </c>
      <c r="M604" s="27">
        <v>45949.333333333343</v>
      </c>
      <c r="N604" s="27">
        <v>45950.631249999999</v>
      </c>
      <c r="O604" t="s">
        <v>1466</v>
      </c>
      <c r="P604" t="s">
        <v>1467</v>
      </c>
      <c r="Q604" t="s">
        <v>1654</v>
      </c>
      <c r="R604" t="s">
        <v>1655</v>
      </c>
      <c r="S604" t="s">
        <v>1470</v>
      </c>
      <c r="T604" t="s">
        <v>1470</v>
      </c>
      <c r="U604" t="s">
        <v>1664</v>
      </c>
      <c r="V604" t="s">
        <v>5447</v>
      </c>
      <c r="W604" t="s">
        <v>84</v>
      </c>
      <c r="X604" t="s">
        <v>5448</v>
      </c>
      <c r="Y604" t="s">
        <v>11</v>
      </c>
      <c r="Z604" t="s">
        <v>86</v>
      </c>
      <c r="AA604" t="s">
        <v>470</v>
      </c>
      <c r="AB604" s="28">
        <v>1</v>
      </c>
      <c r="AC604" t="s">
        <v>88</v>
      </c>
      <c r="AD604" s="40">
        <v>144968</v>
      </c>
      <c r="AE604" s="40">
        <v>144968</v>
      </c>
    </row>
    <row r="605" spans="1:31">
      <c r="A605" t="s">
        <v>613</v>
      </c>
      <c r="B605" t="s">
        <v>151</v>
      </c>
      <c r="C605" t="s">
        <v>152</v>
      </c>
      <c r="D605" t="s">
        <v>5449</v>
      </c>
      <c r="E605" t="s">
        <v>5450</v>
      </c>
      <c r="F605" t="s">
        <v>5451</v>
      </c>
      <c r="G605" t="s">
        <v>1464</v>
      </c>
      <c r="H605" t="s">
        <v>328</v>
      </c>
      <c r="I605" t="s">
        <v>5452</v>
      </c>
      <c r="J605" t="s">
        <v>5453</v>
      </c>
      <c r="K605" t="s">
        <v>78</v>
      </c>
      <c r="L605" t="s">
        <v>5454</v>
      </c>
      <c r="M605" s="27">
        <v>45949.333333333343</v>
      </c>
      <c r="N605" s="27">
        <v>45950.769444444442</v>
      </c>
      <c r="O605" t="s">
        <v>1466</v>
      </c>
      <c r="P605" t="s">
        <v>1467</v>
      </c>
      <c r="Q605" t="s">
        <v>1468</v>
      </c>
      <c r="R605" t="s">
        <v>1469</v>
      </c>
      <c r="S605" t="s">
        <v>1470</v>
      </c>
      <c r="T605" t="s">
        <v>1470</v>
      </c>
      <c r="U605" t="s">
        <v>82</v>
      </c>
      <c r="V605" t="s">
        <v>5455</v>
      </c>
      <c r="W605" t="s">
        <v>84</v>
      </c>
      <c r="X605" t="s">
        <v>5456</v>
      </c>
      <c r="Y605" t="s">
        <v>11</v>
      </c>
      <c r="Z605" t="s">
        <v>86</v>
      </c>
      <c r="AA605" t="s">
        <v>1281</v>
      </c>
      <c r="AB605" s="28">
        <v>1</v>
      </c>
      <c r="AC605" t="s">
        <v>88</v>
      </c>
      <c r="AD605" s="40">
        <v>144968</v>
      </c>
      <c r="AE605" s="40">
        <v>144968</v>
      </c>
    </row>
    <row r="606" spans="1:31">
      <c r="A606" t="s">
        <v>965</v>
      </c>
      <c r="B606" t="s">
        <v>119</v>
      </c>
      <c r="C606" t="s">
        <v>120</v>
      </c>
      <c r="D606" t="s">
        <v>3971</v>
      </c>
      <c r="E606" t="s">
        <v>5457</v>
      </c>
      <c r="F606" t="s">
        <v>5458</v>
      </c>
      <c r="G606" t="s">
        <v>1464</v>
      </c>
      <c r="H606" t="s">
        <v>270</v>
      </c>
      <c r="I606" t="s">
        <v>3974</v>
      </c>
      <c r="J606" t="s">
        <v>5459</v>
      </c>
      <c r="K606" t="s">
        <v>78</v>
      </c>
      <c r="L606" t="s">
        <v>5460</v>
      </c>
      <c r="M606" s="27">
        <v>45949.333333333343</v>
      </c>
      <c r="N606" s="27">
        <v>45953.598611111112</v>
      </c>
      <c r="O606" t="s">
        <v>1466</v>
      </c>
      <c r="P606" t="s">
        <v>1467</v>
      </c>
      <c r="Q606" t="s">
        <v>1552</v>
      </c>
      <c r="R606" t="s">
        <v>1469</v>
      </c>
      <c r="S606" t="s">
        <v>80</v>
      </c>
      <c r="T606" t="s">
        <v>187</v>
      </c>
      <c r="U606" t="s">
        <v>82</v>
      </c>
      <c r="V606" t="s">
        <v>5461</v>
      </c>
      <c r="W606" t="s">
        <v>84</v>
      </c>
      <c r="X606" t="s">
        <v>5462</v>
      </c>
      <c r="Y606" t="s">
        <v>13</v>
      </c>
      <c r="Z606" t="s">
        <v>86</v>
      </c>
      <c r="AA606" t="s">
        <v>1693</v>
      </c>
      <c r="AB606" s="28">
        <v>1</v>
      </c>
      <c r="AC606" t="s">
        <v>88</v>
      </c>
      <c r="AD606" s="40">
        <v>275729</v>
      </c>
      <c r="AE606" s="40">
        <v>275729</v>
      </c>
    </row>
    <row r="607" spans="1:31">
      <c r="A607" t="s">
        <v>459</v>
      </c>
      <c r="B607" t="s">
        <v>460</v>
      </c>
      <c r="C607" t="s">
        <v>461</v>
      </c>
      <c r="D607" t="s">
        <v>5463</v>
      </c>
      <c r="E607" t="s">
        <v>5464</v>
      </c>
      <c r="F607" t="s">
        <v>5465</v>
      </c>
      <c r="G607" t="s">
        <v>1464</v>
      </c>
      <c r="H607" t="s">
        <v>460</v>
      </c>
      <c r="I607" t="s">
        <v>5466</v>
      </c>
      <c r="J607" t="s">
        <v>5467</v>
      </c>
      <c r="K607" t="s">
        <v>78</v>
      </c>
      <c r="L607" t="s">
        <v>5468</v>
      </c>
      <c r="M607" s="27">
        <v>45949.439479166656</v>
      </c>
      <c r="N607" s="27">
        <v>45950.638194444437</v>
      </c>
      <c r="O607" t="s">
        <v>1466</v>
      </c>
      <c r="P607" t="s">
        <v>1467</v>
      </c>
      <c r="Q607" t="s">
        <v>1698</v>
      </c>
      <c r="R607" t="s">
        <v>1699</v>
      </c>
      <c r="S607" t="s">
        <v>1470</v>
      </c>
      <c r="T607" t="s">
        <v>1470</v>
      </c>
      <c r="U607" t="s">
        <v>82</v>
      </c>
      <c r="V607" t="s">
        <v>5469</v>
      </c>
      <c r="W607" t="s">
        <v>84</v>
      </c>
      <c r="X607" t="s">
        <v>5470</v>
      </c>
      <c r="Y607" t="s">
        <v>13</v>
      </c>
      <c r="Z607" t="s">
        <v>86</v>
      </c>
      <c r="AA607" t="s">
        <v>3430</v>
      </c>
      <c r="AB607" s="28">
        <v>1</v>
      </c>
      <c r="AC607" t="s">
        <v>88</v>
      </c>
      <c r="AD607" s="40">
        <v>275729</v>
      </c>
      <c r="AE607" s="40">
        <v>275729</v>
      </c>
    </row>
    <row r="608" spans="1:31">
      <c r="A608" t="s">
        <v>613</v>
      </c>
      <c r="B608" t="s">
        <v>151</v>
      </c>
      <c r="C608" t="s">
        <v>152</v>
      </c>
      <c r="D608" t="s">
        <v>5471</v>
      </c>
      <c r="E608" t="s">
        <v>5472</v>
      </c>
      <c r="F608" t="s">
        <v>5473</v>
      </c>
      <c r="G608" t="s">
        <v>1464</v>
      </c>
      <c r="H608" t="s">
        <v>258</v>
      </c>
      <c r="I608" t="s">
        <v>5474</v>
      </c>
      <c r="J608" t="s">
        <v>5475</v>
      </c>
      <c r="K608" t="s">
        <v>78</v>
      </c>
      <c r="L608" t="s">
        <v>5476</v>
      </c>
      <c r="M608" s="27">
        <v>45949.466087962966</v>
      </c>
      <c r="N608" s="27">
        <v>45950.727777777778</v>
      </c>
      <c r="O608" t="s">
        <v>1466</v>
      </c>
      <c r="P608" t="s">
        <v>1514</v>
      </c>
      <c r="Q608" t="s">
        <v>1580</v>
      </c>
      <c r="R608" t="s">
        <v>1953</v>
      </c>
      <c r="S608" t="s">
        <v>1470</v>
      </c>
      <c r="T608" t="s">
        <v>1470</v>
      </c>
      <c r="U608" t="s">
        <v>82</v>
      </c>
      <c r="V608" t="s">
        <v>5477</v>
      </c>
      <c r="W608" t="s">
        <v>84</v>
      </c>
      <c r="X608" t="s">
        <v>5478</v>
      </c>
      <c r="Y608" t="s">
        <v>15</v>
      </c>
      <c r="Z608" t="s">
        <v>86</v>
      </c>
      <c r="AA608" t="s">
        <v>2941</v>
      </c>
      <c r="AB608" s="28">
        <v>1</v>
      </c>
      <c r="AC608" t="s">
        <v>88</v>
      </c>
      <c r="AD608" s="40">
        <v>479589</v>
      </c>
      <c r="AE608" s="40">
        <v>479589</v>
      </c>
    </row>
    <row r="609" spans="1:31">
      <c r="A609" t="s">
        <v>288</v>
      </c>
      <c r="B609" t="s">
        <v>113</v>
      </c>
      <c r="C609" t="s">
        <v>114</v>
      </c>
      <c r="D609" t="s">
        <v>5479</v>
      </c>
      <c r="E609" t="s">
        <v>5480</v>
      </c>
      <c r="F609" t="s">
        <v>5481</v>
      </c>
      <c r="G609" t="s">
        <v>1464</v>
      </c>
      <c r="H609" t="s">
        <v>292</v>
      </c>
      <c r="I609" t="s">
        <v>5482</v>
      </c>
      <c r="J609" t="s">
        <v>5483</v>
      </c>
      <c r="K609" t="s">
        <v>78</v>
      </c>
      <c r="L609" t="s">
        <v>5484</v>
      </c>
      <c r="M609" s="27">
        <v>45949.538784722223</v>
      </c>
      <c r="N609" s="27">
        <v>45951.491666666669</v>
      </c>
      <c r="O609" t="s">
        <v>1466</v>
      </c>
      <c r="P609" t="s">
        <v>1514</v>
      </c>
      <c r="Q609" t="s">
        <v>1580</v>
      </c>
      <c r="R609" t="s">
        <v>1953</v>
      </c>
      <c r="S609" t="s">
        <v>1470</v>
      </c>
      <c r="T609" t="s">
        <v>1470</v>
      </c>
      <c r="U609" t="s">
        <v>82</v>
      </c>
      <c r="V609" t="s">
        <v>5485</v>
      </c>
      <c r="W609" t="s">
        <v>84</v>
      </c>
      <c r="X609" t="s">
        <v>5486</v>
      </c>
      <c r="Y609" t="s">
        <v>11</v>
      </c>
      <c r="Z609" t="s">
        <v>86</v>
      </c>
      <c r="AA609" t="s">
        <v>754</v>
      </c>
      <c r="AB609" s="28">
        <v>1</v>
      </c>
      <c r="AC609" t="s">
        <v>88</v>
      </c>
      <c r="AD609" s="40">
        <v>144968</v>
      </c>
      <c r="AE609" s="40">
        <v>144968</v>
      </c>
    </row>
    <row r="610" spans="1:31">
      <c r="A610" t="s">
        <v>277</v>
      </c>
      <c r="B610" t="s">
        <v>151</v>
      </c>
      <c r="C610" t="s">
        <v>152</v>
      </c>
      <c r="D610" t="s">
        <v>5487</v>
      </c>
      <c r="E610" t="s">
        <v>5488</v>
      </c>
      <c r="F610" t="s">
        <v>5489</v>
      </c>
      <c r="G610" t="s">
        <v>1464</v>
      </c>
      <c r="H610" t="s">
        <v>328</v>
      </c>
      <c r="I610" t="s">
        <v>5490</v>
      </c>
      <c r="J610" t="s">
        <v>5491</v>
      </c>
      <c r="K610" t="s">
        <v>78</v>
      </c>
      <c r="L610" t="s">
        <v>5492</v>
      </c>
      <c r="M610" s="27">
        <v>45949.572291666656</v>
      </c>
      <c r="N610" s="27">
        <v>45950.775694444441</v>
      </c>
      <c r="O610" t="s">
        <v>1466</v>
      </c>
      <c r="P610" t="s">
        <v>1467</v>
      </c>
      <c r="Q610" t="s">
        <v>1496</v>
      </c>
      <c r="R610" t="s">
        <v>1507</v>
      </c>
      <c r="S610" t="s">
        <v>1470</v>
      </c>
      <c r="T610" t="s">
        <v>1470</v>
      </c>
      <c r="U610" t="s">
        <v>82</v>
      </c>
      <c r="V610" t="s">
        <v>5493</v>
      </c>
      <c r="W610" t="s">
        <v>84</v>
      </c>
      <c r="X610" t="s">
        <v>5494</v>
      </c>
      <c r="Y610" t="s">
        <v>15</v>
      </c>
      <c r="Z610" t="s">
        <v>86</v>
      </c>
      <c r="AA610" t="s">
        <v>1281</v>
      </c>
      <c r="AB610" s="28">
        <v>1</v>
      </c>
      <c r="AC610" t="s">
        <v>88</v>
      </c>
      <c r="AD610" s="40">
        <v>479589</v>
      </c>
      <c r="AE610" s="40">
        <v>479589</v>
      </c>
    </row>
    <row r="611" spans="1:31">
      <c r="A611" t="s">
        <v>1377</v>
      </c>
      <c r="B611" t="s">
        <v>68</v>
      </c>
      <c r="C611" t="s">
        <v>266</v>
      </c>
      <c r="D611" t="s">
        <v>5117</v>
      </c>
      <c r="E611" t="s">
        <v>5495</v>
      </c>
      <c r="F611" t="s">
        <v>5119</v>
      </c>
      <c r="G611" t="s">
        <v>1464</v>
      </c>
      <c r="H611" t="s">
        <v>1381</v>
      </c>
      <c r="I611" t="s">
        <v>5120</v>
      </c>
      <c r="J611" t="s">
        <v>5121</v>
      </c>
      <c r="K611" t="s">
        <v>78</v>
      </c>
      <c r="L611" t="s">
        <v>5496</v>
      </c>
      <c r="M611" s="27">
        <v>45949.628900462973</v>
      </c>
      <c r="N611" s="27">
        <v>45950.6</v>
      </c>
      <c r="O611" t="s">
        <v>1466</v>
      </c>
      <c r="P611" t="s">
        <v>1467</v>
      </c>
      <c r="Q611" t="s">
        <v>1621</v>
      </c>
      <c r="R611" t="s">
        <v>1469</v>
      </c>
      <c r="S611" t="s">
        <v>80</v>
      </c>
      <c r="T611" t="s">
        <v>187</v>
      </c>
      <c r="U611" t="s">
        <v>82</v>
      </c>
      <c r="V611" t="s">
        <v>5497</v>
      </c>
      <c r="W611" t="s">
        <v>84</v>
      </c>
      <c r="X611" t="s">
        <v>5498</v>
      </c>
      <c r="Y611" t="s">
        <v>8</v>
      </c>
      <c r="Z611" t="s">
        <v>86</v>
      </c>
      <c r="AA611" t="s">
        <v>2735</v>
      </c>
      <c r="AB611" s="28">
        <v>1</v>
      </c>
      <c r="AC611" t="s">
        <v>88</v>
      </c>
      <c r="AD611" s="40">
        <v>65960</v>
      </c>
      <c r="AE611" s="40">
        <v>65960</v>
      </c>
    </row>
    <row r="612" spans="1:31">
      <c r="A612" t="s">
        <v>67</v>
      </c>
      <c r="B612" t="s">
        <v>68</v>
      </c>
      <c r="C612" t="s">
        <v>69</v>
      </c>
      <c r="D612" t="s">
        <v>5096</v>
      </c>
      <c r="E612" t="s">
        <v>5499</v>
      </c>
      <c r="F612" t="s">
        <v>5500</v>
      </c>
      <c r="G612" t="s">
        <v>1464</v>
      </c>
      <c r="H612" t="s">
        <v>143</v>
      </c>
      <c r="I612" t="s">
        <v>5099</v>
      </c>
      <c r="J612" t="s">
        <v>5501</v>
      </c>
      <c r="K612" t="s">
        <v>78</v>
      </c>
      <c r="L612" t="s">
        <v>5502</v>
      </c>
      <c r="M612" s="27">
        <v>45950.333333333343</v>
      </c>
      <c r="N612" s="27">
        <v>45951.655555555553</v>
      </c>
      <c r="O612" t="s">
        <v>1466</v>
      </c>
      <c r="P612" t="s">
        <v>1467</v>
      </c>
      <c r="Q612" t="s">
        <v>2403</v>
      </c>
      <c r="R612" t="s">
        <v>1469</v>
      </c>
      <c r="S612" t="s">
        <v>80</v>
      </c>
      <c r="T612" t="s">
        <v>81</v>
      </c>
      <c r="U612" t="s">
        <v>82</v>
      </c>
      <c r="V612" t="s">
        <v>5503</v>
      </c>
      <c r="W612" t="s">
        <v>84</v>
      </c>
      <c r="X612" t="s">
        <v>5504</v>
      </c>
      <c r="Y612" t="s">
        <v>11</v>
      </c>
      <c r="Z612" t="s">
        <v>86</v>
      </c>
      <c r="AA612" t="s">
        <v>190</v>
      </c>
      <c r="AB612" s="28">
        <v>1</v>
      </c>
      <c r="AC612" t="s">
        <v>88</v>
      </c>
      <c r="AD612" s="40">
        <v>144968</v>
      </c>
      <c r="AE612" s="40">
        <v>144968</v>
      </c>
    </row>
    <row r="613" spans="1:31">
      <c r="A613" t="s">
        <v>965</v>
      </c>
      <c r="B613" t="s">
        <v>119</v>
      </c>
      <c r="C613" t="s">
        <v>120</v>
      </c>
      <c r="D613" t="s">
        <v>5505</v>
      </c>
      <c r="E613" t="s">
        <v>5506</v>
      </c>
      <c r="F613" t="s">
        <v>5507</v>
      </c>
      <c r="G613" t="s">
        <v>1464</v>
      </c>
      <c r="H613" t="s">
        <v>969</v>
      </c>
      <c r="I613" t="s">
        <v>5508</v>
      </c>
      <c r="J613" t="s">
        <v>5509</v>
      </c>
      <c r="K613" t="s">
        <v>78</v>
      </c>
      <c r="L613" t="s">
        <v>5510</v>
      </c>
      <c r="M613" s="27">
        <v>45950.333333333343</v>
      </c>
      <c r="N613" s="27">
        <v>45952.57708333333</v>
      </c>
      <c r="O613" t="s">
        <v>1466</v>
      </c>
      <c r="P613" t="s">
        <v>1467</v>
      </c>
      <c r="Q613" t="s">
        <v>1698</v>
      </c>
      <c r="R613" t="s">
        <v>1699</v>
      </c>
      <c r="S613" t="s">
        <v>1470</v>
      </c>
      <c r="T613" t="s">
        <v>1470</v>
      </c>
      <c r="U613" t="s">
        <v>82</v>
      </c>
      <c r="V613" t="s">
        <v>5511</v>
      </c>
      <c r="W613" t="s">
        <v>84</v>
      </c>
      <c r="X613" t="s">
        <v>5512</v>
      </c>
      <c r="Y613" t="s">
        <v>11</v>
      </c>
      <c r="Z613" t="s">
        <v>86</v>
      </c>
      <c r="AA613" t="s">
        <v>974</v>
      </c>
      <c r="AB613" s="28">
        <v>1</v>
      </c>
      <c r="AC613" t="s">
        <v>88</v>
      </c>
      <c r="AD613" s="40">
        <v>144968</v>
      </c>
      <c r="AE613" s="40">
        <v>144968</v>
      </c>
    </row>
    <row r="614" spans="1:31">
      <c r="A614" t="s">
        <v>683</v>
      </c>
      <c r="B614" t="s">
        <v>113</v>
      </c>
      <c r="C614" t="s">
        <v>114</v>
      </c>
      <c r="D614" t="s">
        <v>5513</v>
      </c>
      <c r="E614" t="s">
        <v>5514</v>
      </c>
      <c r="F614" t="s">
        <v>5515</v>
      </c>
      <c r="G614" t="s">
        <v>1464</v>
      </c>
      <c r="H614" t="s">
        <v>281</v>
      </c>
      <c r="I614" t="s">
        <v>5516</v>
      </c>
      <c r="J614" t="s">
        <v>5516</v>
      </c>
      <c r="K614" t="s">
        <v>78</v>
      </c>
      <c r="L614" t="s">
        <v>5517</v>
      </c>
      <c r="M614" s="27">
        <v>45950.34138888889</v>
      </c>
      <c r="N614" s="27">
        <v>45951.509027777778</v>
      </c>
      <c r="O614" t="s">
        <v>1466</v>
      </c>
      <c r="P614" t="s">
        <v>1467</v>
      </c>
      <c r="Q614" t="s">
        <v>1580</v>
      </c>
      <c r="R614" t="s">
        <v>3326</v>
      </c>
      <c r="S614" t="s">
        <v>1470</v>
      </c>
      <c r="T614" t="s">
        <v>1470</v>
      </c>
      <c r="U614" t="s">
        <v>82</v>
      </c>
      <c r="V614" t="s">
        <v>5518</v>
      </c>
      <c r="W614" t="s">
        <v>84</v>
      </c>
      <c r="X614" t="s">
        <v>5519</v>
      </c>
      <c r="Y614" t="s">
        <v>11</v>
      </c>
      <c r="Z614" t="s">
        <v>86</v>
      </c>
      <c r="AA614" t="s">
        <v>1573</v>
      </c>
      <c r="AB614" s="28">
        <v>1</v>
      </c>
      <c r="AC614" t="s">
        <v>88</v>
      </c>
      <c r="AD614" s="40">
        <v>144968</v>
      </c>
      <c r="AE614" s="40">
        <v>144968</v>
      </c>
    </row>
    <row r="615" spans="1:31">
      <c r="A615" t="s">
        <v>191</v>
      </c>
      <c r="B615" t="s">
        <v>192</v>
      </c>
      <c r="C615" t="s">
        <v>193</v>
      </c>
      <c r="D615" t="s">
        <v>208</v>
      </c>
      <c r="E615" t="s">
        <v>5520</v>
      </c>
      <c r="F615" t="s">
        <v>5521</v>
      </c>
      <c r="G615" t="s">
        <v>1464</v>
      </c>
      <c r="H615" t="s">
        <v>197</v>
      </c>
      <c r="I615" t="s">
        <v>211</v>
      </c>
      <c r="J615" t="s">
        <v>5522</v>
      </c>
      <c r="K615" t="s">
        <v>78</v>
      </c>
      <c r="L615" t="s">
        <v>5523</v>
      </c>
      <c r="M615" s="27">
        <v>45950.345983796287</v>
      </c>
      <c r="N615" s="27">
        <v>45950.629166666673</v>
      </c>
      <c r="O615" t="s">
        <v>1466</v>
      </c>
      <c r="P615" t="s">
        <v>1467</v>
      </c>
      <c r="Q615" t="s">
        <v>1496</v>
      </c>
      <c r="R615" t="s">
        <v>1507</v>
      </c>
      <c r="S615" t="s">
        <v>80</v>
      </c>
      <c r="T615" t="s">
        <v>187</v>
      </c>
      <c r="U615" t="s">
        <v>82</v>
      </c>
      <c r="V615" t="s">
        <v>5524</v>
      </c>
      <c r="W615" t="s">
        <v>84</v>
      </c>
      <c r="X615" t="s">
        <v>5525</v>
      </c>
      <c r="Y615" t="s">
        <v>8</v>
      </c>
      <c r="Z615" t="s">
        <v>86</v>
      </c>
      <c r="AA615" t="s">
        <v>264</v>
      </c>
      <c r="AB615" s="28">
        <v>1</v>
      </c>
      <c r="AC615" t="s">
        <v>88</v>
      </c>
      <c r="AD615" s="40">
        <v>65960</v>
      </c>
      <c r="AE615" s="40">
        <v>65960</v>
      </c>
    </row>
    <row r="616" spans="1:31">
      <c r="A616" t="s">
        <v>343</v>
      </c>
      <c r="B616" t="s">
        <v>68</v>
      </c>
      <c r="C616" t="s">
        <v>69</v>
      </c>
      <c r="D616" t="s">
        <v>503</v>
      </c>
      <c r="E616" t="s">
        <v>5526</v>
      </c>
      <c r="F616" t="s">
        <v>5527</v>
      </c>
      <c r="G616" t="s">
        <v>1464</v>
      </c>
      <c r="H616" t="s">
        <v>347</v>
      </c>
      <c r="I616" t="s">
        <v>506</v>
      </c>
      <c r="J616" t="s">
        <v>5528</v>
      </c>
      <c r="K616" t="s">
        <v>78</v>
      </c>
      <c r="L616" t="s">
        <v>5529</v>
      </c>
      <c r="M616" s="27">
        <v>45950.347210648149</v>
      </c>
      <c r="N616" s="27">
        <v>45950.782638888893</v>
      </c>
      <c r="O616" t="s">
        <v>1466</v>
      </c>
      <c r="P616" t="s">
        <v>1467</v>
      </c>
      <c r="Q616" t="s">
        <v>1552</v>
      </c>
      <c r="R616" t="s">
        <v>1469</v>
      </c>
      <c r="S616" t="s">
        <v>1479</v>
      </c>
      <c r="T616" t="s">
        <v>1470</v>
      </c>
      <c r="U616" t="s">
        <v>82</v>
      </c>
      <c r="V616" t="s">
        <v>5530</v>
      </c>
      <c r="W616" t="s">
        <v>84</v>
      </c>
      <c r="X616" t="s">
        <v>5531</v>
      </c>
      <c r="Y616" t="s">
        <v>11</v>
      </c>
      <c r="Z616" t="s">
        <v>86</v>
      </c>
      <c r="AA616" t="s">
        <v>352</v>
      </c>
      <c r="AB616" s="28">
        <v>1</v>
      </c>
      <c r="AC616" t="s">
        <v>88</v>
      </c>
      <c r="AD616" s="40">
        <v>144968</v>
      </c>
      <c r="AE616" s="40">
        <v>144968</v>
      </c>
    </row>
    <row r="617" spans="1:31">
      <c r="A617" t="s">
        <v>459</v>
      </c>
      <c r="B617" t="s">
        <v>460</v>
      </c>
      <c r="C617" t="s">
        <v>461</v>
      </c>
      <c r="D617" t="s">
        <v>462</v>
      </c>
      <c r="E617" t="s">
        <v>5532</v>
      </c>
      <c r="F617" t="s">
        <v>5533</v>
      </c>
      <c r="G617" t="s">
        <v>1464</v>
      </c>
      <c r="H617" t="s">
        <v>460</v>
      </c>
      <c r="I617" t="s">
        <v>465</v>
      </c>
      <c r="J617" t="s">
        <v>5534</v>
      </c>
      <c r="K617" t="s">
        <v>78</v>
      </c>
      <c r="L617" t="s">
        <v>5535</v>
      </c>
      <c r="M617" s="27">
        <v>45950.382754629631</v>
      </c>
      <c r="N617" s="27">
        <v>45950.618055555547</v>
      </c>
      <c r="O617" t="s">
        <v>1466</v>
      </c>
      <c r="P617" t="s">
        <v>1467</v>
      </c>
      <c r="Q617" t="s">
        <v>1654</v>
      </c>
      <c r="R617" t="s">
        <v>1655</v>
      </c>
      <c r="S617" t="s">
        <v>1470</v>
      </c>
      <c r="T617" t="s">
        <v>1470</v>
      </c>
      <c r="U617" t="s">
        <v>82</v>
      </c>
      <c r="V617" t="s">
        <v>5536</v>
      </c>
      <c r="W617" t="s">
        <v>84</v>
      </c>
      <c r="X617" t="s">
        <v>5537</v>
      </c>
      <c r="Y617" t="s">
        <v>11</v>
      </c>
      <c r="Z617" t="s">
        <v>86</v>
      </c>
      <c r="AA617" t="s">
        <v>1113</v>
      </c>
      <c r="AB617" s="28">
        <v>1</v>
      </c>
      <c r="AC617" t="s">
        <v>88</v>
      </c>
      <c r="AD617" s="40">
        <v>144968</v>
      </c>
      <c r="AE617" s="40">
        <v>144968</v>
      </c>
    </row>
    <row r="618" spans="1:31">
      <c r="A618" t="s">
        <v>1134</v>
      </c>
      <c r="B618" t="s">
        <v>113</v>
      </c>
      <c r="C618" t="s">
        <v>114</v>
      </c>
      <c r="D618" t="s">
        <v>5538</v>
      </c>
      <c r="E618" t="s">
        <v>5539</v>
      </c>
      <c r="F618" t="s">
        <v>5540</v>
      </c>
      <c r="G618" t="s">
        <v>1464</v>
      </c>
      <c r="H618" t="s">
        <v>2713</v>
      </c>
      <c r="I618" t="s">
        <v>5541</v>
      </c>
      <c r="J618" t="s">
        <v>5542</v>
      </c>
      <c r="K618" t="s">
        <v>78</v>
      </c>
      <c r="L618" t="s">
        <v>5543</v>
      </c>
      <c r="M618" s="27">
        <v>45950.560659722221</v>
      </c>
      <c r="N618" s="27">
        <v>45951.62222222222</v>
      </c>
      <c r="O618" t="s">
        <v>1466</v>
      </c>
      <c r="P618" t="s">
        <v>1467</v>
      </c>
      <c r="Q618" t="s">
        <v>1496</v>
      </c>
      <c r="R618" t="s">
        <v>1469</v>
      </c>
      <c r="S618" t="s">
        <v>1470</v>
      </c>
      <c r="T618" t="s">
        <v>1470</v>
      </c>
      <c r="U618" t="s">
        <v>82</v>
      </c>
      <c r="V618" t="s">
        <v>5544</v>
      </c>
      <c r="W618" t="s">
        <v>84</v>
      </c>
      <c r="X618" t="s">
        <v>5545</v>
      </c>
      <c r="Y618" t="s">
        <v>15</v>
      </c>
      <c r="Z618" t="s">
        <v>86</v>
      </c>
      <c r="AA618" t="s">
        <v>1263</v>
      </c>
      <c r="AB618" s="28">
        <v>1</v>
      </c>
      <c r="AC618" t="s">
        <v>88</v>
      </c>
      <c r="AD618" s="40">
        <v>479589</v>
      </c>
      <c r="AE618" s="40">
        <v>479589</v>
      </c>
    </row>
    <row r="619" spans="1:31">
      <c r="A619" t="s">
        <v>191</v>
      </c>
      <c r="B619" t="s">
        <v>192</v>
      </c>
      <c r="C619" t="s">
        <v>193</v>
      </c>
      <c r="D619" t="s">
        <v>1249</v>
      </c>
      <c r="E619" t="s">
        <v>5546</v>
      </c>
      <c r="F619" t="s">
        <v>5547</v>
      </c>
      <c r="G619" t="s">
        <v>1464</v>
      </c>
      <c r="H619" t="s">
        <v>197</v>
      </c>
      <c r="I619" t="s">
        <v>1252</v>
      </c>
      <c r="J619" t="s">
        <v>5548</v>
      </c>
      <c r="K619" t="s">
        <v>78</v>
      </c>
      <c r="L619" t="s">
        <v>5549</v>
      </c>
      <c r="M619" s="27">
        <v>45950.573750000003</v>
      </c>
      <c r="N619" s="27">
        <v>45952.38958333333</v>
      </c>
      <c r="O619" t="s">
        <v>1466</v>
      </c>
      <c r="P619" t="s">
        <v>1467</v>
      </c>
      <c r="Q619" t="s">
        <v>1478</v>
      </c>
      <c r="R619" t="s">
        <v>1469</v>
      </c>
      <c r="S619" t="s">
        <v>1470</v>
      </c>
      <c r="T619" t="s">
        <v>1470</v>
      </c>
      <c r="U619" t="s">
        <v>82</v>
      </c>
      <c r="V619" t="s">
        <v>5550</v>
      </c>
      <c r="W619" t="s">
        <v>84</v>
      </c>
      <c r="X619" t="s">
        <v>5551</v>
      </c>
      <c r="Y619" t="s">
        <v>13</v>
      </c>
      <c r="Z619" t="s">
        <v>86</v>
      </c>
      <c r="AA619" t="s">
        <v>423</v>
      </c>
      <c r="AB619" s="28">
        <v>1</v>
      </c>
      <c r="AC619" t="s">
        <v>88</v>
      </c>
      <c r="AD619" s="40">
        <v>275729</v>
      </c>
      <c r="AE619" s="40">
        <v>275729</v>
      </c>
    </row>
    <row r="620" spans="1:31">
      <c r="A620" t="s">
        <v>118</v>
      </c>
      <c r="B620" t="s">
        <v>119</v>
      </c>
      <c r="C620" t="s">
        <v>120</v>
      </c>
      <c r="D620" t="s">
        <v>5552</v>
      </c>
      <c r="E620" t="s">
        <v>5553</v>
      </c>
      <c r="F620" t="s">
        <v>5554</v>
      </c>
      <c r="G620" t="s">
        <v>1464</v>
      </c>
      <c r="H620" t="s">
        <v>309</v>
      </c>
      <c r="I620" t="s">
        <v>5555</v>
      </c>
      <c r="J620" t="s">
        <v>5556</v>
      </c>
      <c r="K620" t="s">
        <v>78</v>
      </c>
      <c r="L620" t="s">
        <v>5557</v>
      </c>
      <c r="M620" s="27">
        <v>45950.561122685183</v>
      </c>
      <c r="N620" s="27">
        <v>45952.494444444441</v>
      </c>
      <c r="O620" t="s">
        <v>1466</v>
      </c>
      <c r="P620" t="s">
        <v>1467</v>
      </c>
      <c r="Q620" t="s">
        <v>1496</v>
      </c>
      <c r="R620" t="s">
        <v>2037</v>
      </c>
      <c r="S620" t="s">
        <v>80</v>
      </c>
      <c r="T620" t="s">
        <v>81</v>
      </c>
      <c r="U620" t="s">
        <v>82</v>
      </c>
      <c r="V620" t="s">
        <v>5558</v>
      </c>
      <c r="W620" t="s">
        <v>84</v>
      </c>
      <c r="X620" t="s">
        <v>5559</v>
      </c>
      <c r="Y620" t="s">
        <v>13</v>
      </c>
      <c r="Z620" t="s">
        <v>86</v>
      </c>
      <c r="AA620" t="s">
        <v>316</v>
      </c>
      <c r="AB620" s="28">
        <v>1</v>
      </c>
      <c r="AC620" t="s">
        <v>88</v>
      </c>
      <c r="AD620" s="40">
        <v>275729</v>
      </c>
      <c r="AE620" s="40">
        <v>275729</v>
      </c>
    </row>
    <row r="621" spans="1:31">
      <c r="A621" t="s">
        <v>150</v>
      </c>
      <c r="B621" t="s">
        <v>151</v>
      </c>
      <c r="C621" t="s">
        <v>152</v>
      </c>
      <c r="D621" t="s">
        <v>2339</v>
      </c>
      <c r="E621" t="s">
        <v>5560</v>
      </c>
      <c r="F621" t="s">
        <v>5561</v>
      </c>
      <c r="G621" t="s">
        <v>1464</v>
      </c>
      <c r="H621" t="s">
        <v>156</v>
      </c>
      <c r="I621" t="s">
        <v>150</v>
      </c>
      <c r="J621" t="s">
        <v>5562</v>
      </c>
      <c r="K621" t="s">
        <v>78</v>
      </c>
      <c r="L621" t="s">
        <v>5563</v>
      </c>
      <c r="M621" s="27">
        <v>45950.588263888887</v>
      </c>
      <c r="N621" s="27">
        <v>45951.509027777778</v>
      </c>
      <c r="O621" t="s">
        <v>1466</v>
      </c>
      <c r="P621" t="s">
        <v>1467</v>
      </c>
      <c r="Q621" t="s">
        <v>1496</v>
      </c>
      <c r="R621" t="s">
        <v>1507</v>
      </c>
      <c r="S621" t="s">
        <v>80</v>
      </c>
      <c r="T621" t="s">
        <v>187</v>
      </c>
      <c r="U621" t="s">
        <v>82</v>
      </c>
      <c r="V621" t="s">
        <v>5564</v>
      </c>
      <c r="W621" t="s">
        <v>84</v>
      </c>
      <c r="X621" t="s">
        <v>5565</v>
      </c>
      <c r="Y621" t="s">
        <v>8</v>
      </c>
      <c r="Z621" t="s">
        <v>86</v>
      </c>
      <c r="AA621" t="s">
        <v>162</v>
      </c>
      <c r="AB621" s="28">
        <v>1</v>
      </c>
      <c r="AC621" t="s">
        <v>88</v>
      </c>
      <c r="AD621" s="40">
        <v>65960</v>
      </c>
      <c r="AE621" s="40">
        <v>65960</v>
      </c>
    </row>
    <row r="622" spans="1:31">
      <c r="A622" t="s">
        <v>191</v>
      </c>
      <c r="B622" t="s">
        <v>192</v>
      </c>
      <c r="C622" t="s">
        <v>193</v>
      </c>
      <c r="D622" t="s">
        <v>194</v>
      </c>
      <c r="E622" t="s">
        <v>5566</v>
      </c>
      <c r="F622" t="s">
        <v>5567</v>
      </c>
      <c r="G622" t="s">
        <v>1464</v>
      </c>
      <c r="H622" t="s">
        <v>197</v>
      </c>
      <c r="I622" t="s">
        <v>191</v>
      </c>
      <c r="J622" t="s">
        <v>5568</v>
      </c>
      <c r="K622" t="s">
        <v>78</v>
      </c>
      <c r="L622" t="s">
        <v>5569</v>
      </c>
      <c r="M622" s="27">
        <v>45950.593854166669</v>
      </c>
      <c r="N622" s="27">
        <v>45951.480555555558</v>
      </c>
      <c r="O622" t="s">
        <v>1466</v>
      </c>
      <c r="P622" t="s">
        <v>1467</v>
      </c>
      <c r="Q622" t="s">
        <v>1496</v>
      </c>
      <c r="R622" t="s">
        <v>2037</v>
      </c>
      <c r="S622" t="s">
        <v>783</v>
      </c>
      <c r="T622" t="s">
        <v>792</v>
      </c>
      <c r="U622" t="s">
        <v>82</v>
      </c>
      <c r="V622" t="s">
        <v>5570</v>
      </c>
      <c r="W622" t="s">
        <v>84</v>
      </c>
      <c r="X622" t="s">
        <v>5571</v>
      </c>
      <c r="Y622" t="s">
        <v>8</v>
      </c>
      <c r="Z622" t="s">
        <v>86</v>
      </c>
      <c r="AA622" t="s">
        <v>654</v>
      </c>
      <c r="AB622" s="28">
        <v>1</v>
      </c>
      <c r="AC622" t="s">
        <v>88</v>
      </c>
      <c r="AD622" s="40">
        <v>65960</v>
      </c>
      <c r="AE622" s="40">
        <v>65960</v>
      </c>
    </row>
    <row r="623" spans="1:31">
      <c r="A623" t="s">
        <v>343</v>
      </c>
      <c r="B623" t="s">
        <v>68</v>
      </c>
      <c r="C623" t="s">
        <v>69</v>
      </c>
      <c r="D623" t="s">
        <v>5572</v>
      </c>
      <c r="E623" t="s">
        <v>5573</v>
      </c>
      <c r="F623" t="s">
        <v>5574</v>
      </c>
      <c r="G623" t="s">
        <v>1464</v>
      </c>
      <c r="H623" t="s">
        <v>798</v>
      </c>
      <c r="I623" t="s">
        <v>5575</v>
      </c>
      <c r="J623" t="s">
        <v>5576</v>
      </c>
      <c r="K623" t="s">
        <v>78</v>
      </c>
      <c r="L623" t="s">
        <v>5577</v>
      </c>
      <c r="M623" s="27">
        <v>45950.586493055547</v>
      </c>
      <c r="N623" s="27">
        <v>45957.703472222223</v>
      </c>
      <c r="P623" t="s">
        <v>1467</v>
      </c>
      <c r="Q623" t="s">
        <v>2219</v>
      </c>
      <c r="R623" t="s">
        <v>1469</v>
      </c>
      <c r="S623" t="s">
        <v>1470</v>
      </c>
      <c r="T623" t="s">
        <v>1470</v>
      </c>
      <c r="V623" t="s">
        <v>5578</v>
      </c>
      <c r="W623" t="s">
        <v>1801</v>
      </c>
      <c r="Y623" t="s">
        <v>15</v>
      </c>
      <c r="Z623" t="s">
        <v>86</v>
      </c>
      <c r="AA623" t="s">
        <v>1299</v>
      </c>
      <c r="AB623" s="28">
        <v>0</v>
      </c>
      <c r="AC623" t="s">
        <v>88</v>
      </c>
      <c r="AD623" s="40">
        <v>41241</v>
      </c>
      <c r="AE623" s="40">
        <v>41241</v>
      </c>
    </row>
    <row r="624" spans="1:31">
      <c r="A624" t="s">
        <v>191</v>
      </c>
      <c r="B624" t="s">
        <v>192</v>
      </c>
      <c r="C624" t="s">
        <v>193</v>
      </c>
      <c r="D624" t="s">
        <v>194</v>
      </c>
      <c r="E624" t="s">
        <v>5579</v>
      </c>
      <c r="F624" t="s">
        <v>5580</v>
      </c>
      <c r="G624" t="s">
        <v>1464</v>
      </c>
      <c r="H624" t="s">
        <v>197</v>
      </c>
      <c r="I624" t="s">
        <v>191</v>
      </c>
      <c r="J624" t="s">
        <v>5581</v>
      </c>
      <c r="K624" t="s">
        <v>78</v>
      </c>
      <c r="L624" t="s">
        <v>5582</v>
      </c>
      <c r="M624" s="27">
        <v>45950.605590277781</v>
      </c>
      <c r="N624" s="27">
        <v>45951.430555555547</v>
      </c>
      <c r="O624" t="s">
        <v>1466</v>
      </c>
      <c r="P624" t="s">
        <v>1467</v>
      </c>
      <c r="Q624" t="s">
        <v>1496</v>
      </c>
      <c r="R624" t="s">
        <v>3963</v>
      </c>
      <c r="S624" t="s">
        <v>1470</v>
      </c>
      <c r="T624" t="s">
        <v>1470</v>
      </c>
      <c r="U624" t="s">
        <v>82</v>
      </c>
      <c r="V624" t="s">
        <v>5583</v>
      </c>
      <c r="W624" t="s">
        <v>84</v>
      </c>
      <c r="X624" t="s">
        <v>5584</v>
      </c>
      <c r="Y624" t="s">
        <v>8</v>
      </c>
      <c r="Z624" t="s">
        <v>86</v>
      </c>
      <c r="AA624" t="s">
        <v>5585</v>
      </c>
      <c r="AB624" s="28">
        <v>1</v>
      </c>
      <c r="AC624" t="s">
        <v>88</v>
      </c>
      <c r="AD624" s="40">
        <v>65960</v>
      </c>
      <c r="AE624" s="40">
        <v>65960</v>
      </c>
    </row>
    <row r="625" spans="1:31">
      <c r="A625" t="s">
        <v>191</v>
      </c>
      <c r="B625" t="s">
        <v>192</v>
      </c>
      <c r="C625" t="s">
        <v>193</v>
      </c>
      <c r="D625" t="s">
        <v>1501</v>
      </c>
      <c r="E625" t="s">
        <v>5586</v>
      </c>
      <c r="F625" t="s">
        <v>5587</v>
      </c>
      <c r="G625" t="s">
        <v>1464</v>
      </c>
      <c r="H625" t="s">
        <v>197</v>
      </c>
      <c r="I625" t="s">
        <v>1504</v>
      </c>
      <c r="J625" t="s">
        <v>5588</v>
      </c>
      <c r="K625" t="s">
        <v>78</v>
      </c>
      <c r="L625" t="s">
        <v>5589</v>
      </c>
      <c r="M625" s="27">
        <v>45950.599560185183</v>
      </c>
      <c r="N625" s="27">
        <v>45952.604861111111</v>
      </c>
      <c r="O625" t="s">
        <v>1466</v>
      </c>
      <c r="P625" t="s">
        <v>1467</v>
      </c>
      <c r="Q625" t="s">
        <v>1468</v>
      </c>
      <c r="R625" t="s">
        <v>1469</v>
      </c>
      <c r="S625" t="s">
        <v>1470</v>
      </c>
      <c r="T625" t="s">
        <v>1470</v>
      </c>
      <c r="U625" t="s">
        <v>82</v>
      </c>
      <c r="V625" t="s">
        <v>5590</v>
      </c>
      <c r="W625" t="s">
        <v>84</v>
      </c>
      <c r="X625" t="s">
        <v>5591</v>
      </c>
      <c r="Y625" t="s">
        <v>15</v>
      </c>
      <c r="Z625" t="s">
        <v>86</v>
      </c>
      <c r="AA625" t="s">
        <v>254</v>
      </c>
      <c r="AB625" s="28">
        <v>1</v>
      </c>
      <c r="AC625" t="s">
        <v>88</v>
      </c>
      <c r="AD625" s="40">
        <v>479589</v>
      </c>
      <c r="AE625" s="40">
        <v>479589</v>
      </c>
    </row>
    <row r="626" spans="1:31">
      <c r="A626" t="s">
        <v>191</v>
      </c>
      <c r="B626" t="s">
        <v>192</v>
      </c>
      <c r="C626" t="s">
        <v>193</v>
      </c>
      <c r="D626" t="s">
        <v>194</v>
      </c>
      <c r="E626" t="s">
        <v>5592</v>
      </c>
      <c r="F626" t="s">
        <v>5593</v>
      </c>
      <c r="G626" t="s">
        <v>1464</v>
      </c>
      <c r="H626" t="s">
        <v>197</v>
      </c>
      <c r="I626" t="s">
        <v>191</v>
      </c>
      <c r="J626" t="s">
        <v>5594</v>
      </c>
      <c r="K626" t="s">
        <v>78</v>
      </c>
      <c r="L626" t="s">
        <v>5595</v>
      </c>
      <c r="M626" s="27">
        <v>45950.600069444437</v>
      </c>
      <c r="N626" s="27">
        <v>45950.793749999997</v>
      </c>
      <c r="O626" t="s">
        <v>1466</v>
      </c>
      <c r="P626" t="s">
        <v>1467</v>
      </c>
      <c r="Q626" t="s">
        <v>1496</v>
      </c>
      <c r="R626" t="s">
        <v>1507</v>
      </c>
      <c r="S626" t="s">
        <v>80</v>
      </c>
      <c r="T626" t="s">
        <v>187</v>
      </c>
      <c r="U626" t="s">
        <v>82</v>
      </c>
      <c r="V626" t="s">
        <v>5596</v>
      </c>
      <c r="W626" t="s">
        <v>84</v>
      </c>
      <c r="X626" t="s">
        <v>5597</v>
      </c>
      <c r="Y626" t="s">
        <v>8</v>
      </c>
      <c r="Z626" t="s">
        <v>86</v>
      </c>
      <c r="AA626" t="s">
        <v>423</v>
      </c>
      <c r="AB626" s="28">
        <v>1</v>
      </c>
      <c r="AC626" t="s">
        <v>88</v>
      </c>
      <c r="AD626" s="40">
        <v>65960</v>
      </c>
      <c r="AE626" s="40">
        <v>65960</v>
      </c>
    </row>
    <row r="627" spans="1:31">
      <c r="A627" t="s">
        <v>442</v>
      </c>
      <c r="B627" t="s">
        <v>113</v>
      </c>
      <c r="C627" t="s">
        <v>114</v>
      </c>
      <c r="D627" t="s">
        <v>443</v>
      </c>
      <c r="E627" t="s">
        <v>5598</v>
      </c>
      <c r="F627" t="s">
        <v>5599</v>
      </c>
      <c r="G627" t="s">
        <v>1464</v>
      </c>
      <c r="H627" t="s">
        <v>446</v>
      </c>
      <c r="I627" t="s">
        <v>442</v>
      </c>
      <c r="J627" t="s">
        <v>5600</v>
      </c>
      <c r="K627" t="s">
        <v>78</v>
      </c>
      <c r="L627" t="s">
        <v>5601</v>
      </c>
      <c r="M627" s="27">
        <v>45950.601134259261</v>
      </c>
      <c r="N627" s="27">
        <v>45951.540277777778</v>
      </c>
      <c r="O627" t="s">
        <v>1466</v>
      </c>
      <c r="P627" t="s">
        <v>1467</v>
      </c>
      <c r="Q627" t="s">
        <v>1749</v>
      </c>
      <c r="R627" t="s">
        <v>1469</v>
      </c>
      <c r="S627" t="s">
        <v>80</v>
      </c>
      <c r="T627" t="s">
        <v>187</v>
      </c>
      <c r="U627" t="s">
        <v>82</v>
      </c>
      <c r="V627" t="s">
        <v>5602</v>
      </c>
      <c r="W627" t="s">
        <v>84</v>
      </c>
      <c r="X627" t="s">
        <v>5603</v>
      </c>
      <c r="Y627" t="s">
        <v>8</v>
      </c>
      <c r="Z627" t="s">
        <v>86</v>
      </c>
      <c r="AA627" t="s">
        <v>1974</v>
      </c>
      <c r="AB627" s="28">
        <v>1</v>
      </c>
      <c r="AC627" t="s">
        <v>88</v>
      </c>
      <c r="AD627" s="40">
        <v>65960</v>
      </c>
      <c r="AE627" s="40">
        <v>65960</v>
      </c>
    </row>
    <row r="628" spans="1:31">
      <c r="A628" t="s">
        <v>277</v>
      </c>
      <c r="B628" t="s">
        <v>151</v>
      </c>
      <c r="C628" t="s">
        <v>152</v>
      </c>
      <c r="D628" t="s">
        <v>325</v>
      </c>
      <c r="E628" t="s">
        <v>5604</v>
      </c>
      <c r="F628" t="s">
        <v>4484</v>
      </c>
      <c r="G628" t="s">
        <v>1464</v>
      </c>
      <c r="H628" t="s">
        <v>328</v>
      </c>
      <c r="I628" t="s">
        <v>277</v>
      </c>
      <c r="J628" t="s">
        <v>4485</v>
      </c>
      <c r="K628" t="s">
        <v>78</v>
      </c>
      <c r="L628" t="s">
        <v>5605</v>
      </c>
      <c r="M628" s="27">
        <v>45950.604664351849</v>
      </c>
      <c r="N628" s="27">
        <v>45951.558333333327</v>
      </c>
      <c r="O628" t="s">
        <v>1466</v>
      </c>
      <c r="P628" t="s">
        <v>1467</v>
      </c>
      <c r="Q628" t="s">
        <v>1496</v>
      </c>
      <c r="R628" t="s">
        <v>1507</v>
      </c>
      <c r="S628" t="s">
        <v>783</v>
      </c>
      <c r="T628" t="s">
        <v>2152</v>
      </c>
      <c r="U628" t="s">
        <v>82</v>
      </c>
      <c r="V628" t="s">
        <v>5606</v>
      </c>
      <c r="W628" t="s">
        <v>84</v>
      </c>
      <c r="X628" t="s">
        <v>4488</v>
      </c>
      <c r="Y628" t="s">
        <v>8</v>
      </c>
      <c r="Z628" t="s">
        <v>86</v>
      </c>
      <c r="AA628" t="s">
        <v>333</v>
      </c>
      <c r="AB628" s="28">
        <v>1</v>
      </c>
      <c r="AC628" t="s">
        <v>88</v>
      </c>
      <c r="AD628" s="40">
        <v>65960</v>
      </c>
      <c r="AE628" s="40">
        <v>65960</v>
      </c>
    </row>
    <row r="629" spans="1:31">
      <c r="A629" t="s">
        <v>191</v>
      </c>
      <c r="B629" t="s">
        <v>192</v>
      </c>
      <c r="C629" t="s">
        <v>193</v>
      </c>
      <c r="D629" t="s">
        <v>606</v>
      </c>
      <c r="E629" t="s">
        <v>5607</v>
      </c>
      <c r="F629" t="s">
        <v>5608</v>
      </c>
      <c r="G629" t="s">
        <v>1464</v>
      </c>
      <c r="H629" t="s">
        <v>197</v>
      </c>
      <c r="I629" t="s">
        <v>609</v>
      </c>
      <c r="J629" t="s">
        <v>5609</v>
      </c>
      <c r="K629" t="s">
        <v>78</v>
      </c>
      <c r="L629" t="s">
        <v>5610</v>
      </c>
      <c r="M629" s="27">
        <v>45950.613611111112</v>
      </c>
      <c r="N629" s="27">
        <v>45951.5625</v>
      </c>
      <c r="O629" t="s">
        <v>1466</v>
      </c>
      <c r="P629" t="s">
        <v>1467</v>
      </c>
      <c r="Q629" t="s">
        <v>2403</v>
      </c>
      <c r="R629" t="s">
        <v>1469</v>
      </c>
      <c r="S629" t="s">
        <v>80</v>
      </c>
      <c r="T629" t="s">
        <v>187</v>
      </c>
      <c r="U629" t="s">
        <v>82</v>
      </c>
      <c r="V629" t="s">
        <v>5611</v>
      </c>
      <c r="W629" t="s">
        <v>84</v>
      </c>
      <c r="X629" t="s">
        <v>5612</v>
      </c>
      <c r="Y629" t="s">
        <v>8</v>
      </c>
      <c r="Z629" t="s">
        <v>86</v>
      </c>
      <c r="AA629" t="s">
        <v>5585</v>
      </c>
      <c r="AB629" s="28">
        <v>1</v>
      </c>
      <c r="AC629" t="s">
        <v>88</v>
      </c>
      <c r="AD629" s="40">
        <v>65960</v>
      </c>
      <c r="AE629" s="40">
        <v>65960</v>
      </c>
    </row>
    <row r="630" spans="1:31">
      <c r="A630" t="s">
        <v>277</v>
      </c>
      <c r="B630" t="s">
        <v>151</v>
      </c>
      <c r="C630" t="s">
        <v>152</v>
      </c>
      <c r="D630" t="s">
        <v>325</v>
      </c>
      <c r="E630" t="s">
        <v>5613</v>
      </c>
      <c r="F630" t="s">
        <v>5614</v>
      </c>
      <c r="G630" t="s">
        <v>1464</v>
      </c>
      <c r="H630" t="s">
        <v>328</v>
      </c>
      <c r="I630" t="s">
        <v>277</v>
      </c>
      <c r="J630" t="s">
        <v>5615</v>
      </c>
      <c r="K630" t="s">
        <v>78</v>
      </c>
      <c r="L630" t="s">
        <v>5616</v>
      </c>
      <c r="M630" s="27">
        <v>45950.639293981483</v>
      </c>
      <c r="N630" s="27">
        <v>45951.426388888889</v>
      </c>
      <c r="O630" t="s">
        <v>1466</v>
      </c>
      <c r="P630" t="s">
        <v>1514</v>
      </c>
      <c r="Q630" t="s">
        <v>1541</v>
      </c>
      <c r="R630" t="s">
        <v>1827</v>
      </c>
      <c r="S630" t="s">
        <v>783</v>
      </c>
      <c r="T630" t="s">
        <v>1791</v>
      </c>
      <c r="U630" t="s">
        <v>82</v>
      </c>
      <c r="V630" t="s">
        <v>5617</v>
      </c>
      <c r="W630" t="s">
        <v>84</v>
      </c>
      <c r="X630" t="s">
        <v>5618</v>
      </c>
      <c r="Y630" t="s">
        <v>8</v>
      </c>
      <c r="Z630" t="s">
        <v>86</v>
      </c>
      <c r="AA630" t="s">
        <v>585</v>
      </c>
      <c r="AB630" s="28">
        <v>1</v>
      </c>
      <c r="AC630" t="s">
        <v>88</v>
      </c>
      <c r="AD630" s="40">
        <v>65960</v>
      </c>
      <c r="AE630" s="40">
        <v>65960</v>
      </c>
    </row>
    <row r="631" spans="1:31">
      <c r="A631" t="s">
        <v>343</v>
      </c>
      <c r="B631" t="s">
        <v>68</v>
      </c>
      <c r="C631" t="s">
        <v>69</v>
      </c>
      <c r="D631" t="s">
        <v>379</v>
      </c>
      <c r="E631" t="s">
        <v>5619</v>
      </c>
      <c r="F631" t="s">
        <v>5620</v>
      </c>
      <c r="G631" t="s">
        <v>1464</v>
      </c>
      <c r="H631" t="s">
        <v>347</v>
      </c>
      <c r="I631" t="s">
        <v>382</v>
      </c>
      <c r="J631" t="s">
        <v>5621</v>
      </c>
      <c r="K631" t="s">
        <v>78</v>
      </c>
      <c r="L631" t="s">
        <v>5622</v>
      </c>
      <c r="M631" s="27">
        <v>45950.652233796303</v>
      </c>
      <c r="N631" s="27">
        <v>45951.73333333333</v>
      </c>
      <c r="O631" t="s">
        <v>1466</v>
      </c>
      <c r="P631" t="s">
        <v>1467</v>
      </c>
      <c r="Q631" t="s">
        <v>1496</v>
      </c>
      <c r="R631" t="s">
        <v>1507</v>
      </c>
      <c r="S631" t="s">
        <v>1470</v>
      </c>
      <c r="T631" t="s">
        <v>1470</v>
      </c>
      <c r="U631" t="s">
        <v>82</v>
      </c>
      <c r="V631" t="s">
        <v>5623</v>
      </c>
      <c r="W631" t="s">
        <v>84</v>
      </c>
      <c r="X631" t="s">
        <v>5624</v>
      </c>
      <c r="Y631" t="s">
        <v>8</v>
      </c>
      <c r="Z631" t="s">
        <v>86</v>
      </c>
      <c r="AA631" t="s">
        <v>387</v>
      </c>
      <c r="AB631" s="28">
        <v>1</v>
      </c>
      <c r="AC631" t="s">
        <v>88</v>
      </c>
      <c r="AD631" s="40">
        <v>65960</v>
      </c>
      <c r="AE631" s="40">
        <v>65960</v>
      </c>
    </row>
    <row r="632" spans="1:31">
      <c r="A632" t="s">
        <v>191</v>
      </c>
      <c r="B632" t="s">
        <v>192</v>
      </c>
      <c r="C632" t="s">
        <v>193</v>
      </c>
      <c r="D632" t="s">
        <v>2056</v>
      </c>
      <c r="E632" t="s">
        <v>5625</v>
      </c>
      <c r="F632" t="s">
        <v>5626</v>
      </c>
      <c r="G632" t="s">
        <v>1464</v>
      </c>
      <c r="H632" t="s">
        <v>197</v>
      </c>
      <c r="I632" t="s">
        <v>2059</v>
      </c>
      <c r="J632" t="s">
        <v>5627</v>
      </c>
      <c r="K632" t="s">
        <v>78</v>
      </c>
      <c r="L632" t="s">
        <v>5628</v>
      </c>
      <c r="M632" s="27">
        <v>45950.662326388891</v>
      </c>
      <c r="N632" s="27">
        <v>45951.570138888892</v>
      </c>
      <c r="O632" t="s">
        <v>1466</v>
      </c>
      <c r="P632" t="s">
        <v>1467</v>
      </c>
      <c r="Q632" t="s">
        <v>1478</v>
      </c>
      <c r="R632" t="s">
        <v>1604</v>
      </c>
      <c r="S632" t="s">
        <v>1470</v>
      </c>
      <c r="T632" t="s">
        <v>1470</v>
      </c>
      <c r="U632" t="s">
        <v>82</v>
      </c>
      <c r="V632" t="s">
        <v>5629</v>
      </c>
      <c r="W632" t="s">
        <v>84</v>
      </c>
      <c r="X632" t="s">
        <v>5630</v>
      </c>
      <c r="Y632" t="s">
        <v>11</v>
      </c>
      <c r="Z632" t="s">
        <v>86</v>
      </c>
      <c r="AA632" t="s">
        <v>264</v>
      </c>
      <c r="AB632" s="28">
        <v>1</v>
      </c>
      <c r="AC632" t="s">
        <v>88</v>
      </c>
      <c r="AD632" s="40">
        <v>144968</v>
      </c>
      <c r="AE632" s="40">
        <v>144968</v>
      </c>
    </row>
    <row r="633" spans="1:31">
      <c r="A633" t="s">
        <v>569</v>
      </c>
      <c r="B633" t="s">
        <v>119</v>
      </c>
      <c r="C633" t="s">
        <v>120</v>
      </c>
      <c r="D633" t="s">
        <v>1489</v>
      </c>
      <c r="E633" t="s">
        <v>5631</v>
      </c>
      <c r="F633" t="s">
        <v>5632</v>
      </c>
      <c r="G633" t="s">
        <v>1464</v>
      </c>
      <c r="H633" t="s">
        <v>1492</v>
      </c>
      <c r="I633" t="s">
        <v>1493</v>
      </c>
      <c r="J633" t="s">
        <v>5633</v>
      </c>
      <c r="K633" t="s">
        <v>78</v>
      </c>
      <c r="L633" t="s">
        <v>5634</v>
      </c>
      <c r="M633" s="27">
        <v>45950.701006944437</v>
      </c>
      <c r="N633" s="27">
        <v>45952.490277777782</v>
      </c>
      <c r="O633" t="s">
        <v>1466</v>
      </c>
      <c r="P633" t="s">
        <v>1467</v>
      </c>
      <c r="Q633" t="s">
        <v>1562</v>
      </c>
      <c r="R633" t="s">
        <v>1562</v>
      </c>
      <c r="S633" t="s">
        <v>80</v>
      </c>
      <c r="T633" t="s">
        <v>187</v>
      </c>
      <c r="U633" t="s">
        <v>82</v>
      </c>
      <c r="V633" t="s">
        <v>5635</v>
      </c>
      <c r="W633" t="s">
        <v>84</v>
      </c>
      <c r="X633" t="s">
        <v>5636</v>
      </c>
      <c r="Y633" t="s">
        <v>15</v>
      </c>
      <c r="Z633" t="s">
        <v>86</v>
      </c>
      <c r="AA633" t="s">
        <v>1667</v>
      </c>
      <c r="AB633" s="28">
        <v>1</v>
      </c>
      <c r="AC633" t="s">
        <v>88</v>
      </c>
      <c r="AD633" s="40">
        <v>479589</v>
      </c>
      <c r="AE633" s="40">
        <v>479589</v>
      </c>
    </row>
    <row r="634" spans="1:31">
      <c r="A634" t="s">
        <v>459</v>
      </c>
      <c r="B634" t="s">
        <v>460</v>
      </c>
      <c r="C634" t="s">
        <v>461</v>
      </c>
      <c r="D634" t="s">
        <v>512</v>
      </c>
      <c r="E634" t="s">
        <v>5637</v>
      </c>
      <c r="F634" t="s">
        <v>5638</v>
      </c>
      <c r="G634" t="s">
        <v>1464</v>
      </c>
      <c r="H634" t="s">
        <v>460</v>
      </c>
      <c r="I634" t="s">
        <v>459</v>
      </c>
      <c r="J634" t="s">
        <v>5639</v>
      </c>
      <c r="K634" t="s">
        <v>78</v>
      </c>
      <c r="L634" t="s">
        <v>5640</v>
      </c>
      <c r="M634" s="27">
        <v>45950.711689814823</v>
      </c>
      <c r="N634" s="27">
        <v>45951.691666666673</v>
      </c>
      <c r="O634" t="s">
        <v>1466</v>
      </c>
      <c r="P634" t="s">
        <v>1467</v>
      </c>
      <c r="Q634" t="s">
        <v>1698</v>
      </c>
      <c r="R634" t="s">
        <v>1699</v>
      </c>
      <c r="S634" t="s">
        <v>80</v>
      </c>
      <c r="T634" t="s">
        <v>187</v>
      </c>
      <c r="U634" t="s">
        <v>82</v>
      </c>
      <c r="V634" t="s">
        <v>5641</v>
      </c>
      <c r="W634" t="s">
        <v>84</v>
      </c>
      <c r="X634" t="s">
        <v>5642</v>
      </c>
      <c r="Y634" t="s">
        <v>8</v>
      </c>
      <c r="Z634" t="s">
        <v>86</v>
      </c>
      <c r="AA634" t="s">
        <v>1875</v>
      </c>
      <c r="AB634" s="28">
        <v>1</v>
      </c>
      <c r="AC634" t="s">
        <v>88</v>
      </c>
      <c r="AD634" s="40">
        <v>65960</v>
      </c>
      <c r="AE634" s="40">
        <v>65960</v>
      </c>
    </row>
    <row r="635" spans="1:31">
      <c r="A635" t="s">
        <v>191</v>
      </c>
      <c r="B635" t="s">
        <v>192</v>
      </c>
      <c r="C635" t="s">
        <v>193</v>
      </c>
      <c r="D635" t="s">
        <v>993</v>
      </c>
      <c r="E635" t="s">
        <v>5643</v>
      </c>
      <c r="F635" t="s">
        <v>5644</v>
      </c>
      <c r="G635" t="s">
        <v>1464</v>
      </c>
      <c r="H635" t="s">
        <v>197</v>
      </c>
      <c r="I635" t="s">
        <v>996</v>
      </c>
      <c r="J635" t="s">
        <v>5645</v>
      </c>
      <c r="K635" t="s">
        <v>78</v>
      </c>
      <c r="L635" t="s">
        <v>5646</v>
      </c>
      <c r="M635" s="27">
        <v>45950.710173611107</v>
      </c>
      <c r="N635" s="27">
        <v>45952.603472222218</v>
      </c>
      <c r="O635" t="s">
        <v>1466</v>
      </c>
      <c r="P635" t="s">
        <v>1467</v>
      </c>
      <c r="Q635" t="s">
        <v>1562</v>
      </c>
      <c r="R635" t="s">
        <v>1562</v>
      </c>
      <c r="S635" t="s">
        <v>80</v>
      </c>
      <c r="T635" t="s">
        <v>81</v>
      </c>
      <c r="U635" t="s">
        <v>82</v>
      </c>
      <c r="V635" t="s">
        <v>5647</v>
      </c>
      <c r="W635" t="s">
        <v>84</v>
      </c>
      <c r="X635" t="s">
        <v>5648</v>
      </c>
      <c r="Y635" t="s">
        <v>13</v>
      </c>
      <c r="Z635" t="s">
        <v>86</v>
      </c>
      <c r="AA635" t="s">
        <v>654</v>
      </c>
      <c r="AB635" s="28">
        <v>1</v>
      </c>
      <c r="AC635" t="s">
        <v>88</v>
      </c>
      <c r="AD635" s="40">
        <v>275729</v>
      </c>
      <c r="AE635" s="40">
        <v>275729</v>
      </c>
    </row>
    <row r="636" spans="1:31">
      <c r="A636" t="s">
        <v>118</v>
      </c>
      <c r="B636" t="s">
        <v>119</v>
      </c>
      <c r="C636" t="s">
        <v>120</v>
      </c>
      <c r="D636" t="s">
        <v>4929</v>
      </c>
      <c r="E636" t="s">
        <v>5649</v>
      </c>
      <c r="F636" t="s">
        <v>5650</v>
      </c>
      <c r="G636" t="s">
        <v>1464</v>
      </c>
      <c r="H636" t="s">
        <v>124</v>
      </c>
      <c r="I636" t="s">
        <v>4932</v>
      </c>
      <c r="J636" t="s">
        <v>5651</v>
      </c>
      <c r="K636" t="s">
        <v>78</v>
      </c>
      <c r="L636" t="s">
        <v>5652</v>
      </c>
      <c r="M636" s="27">
        <v>45950.723796296297</v>
      </c>
      <c r="N636" s="27">
        <v>45951.741666666669</v>
      </c>
      <c r="O636" t="s">
        <v>1466</v>
      </c>
      <c r="P636" t="s">
        <v>1467</v>
      </c>
      <c r="Q636" t="s">
        <v>1621</v>
      </c>
      <c r="R636" t="s">
        <v>1469</v>
      </c>
      <c r="S636" t="s">
        <v>80</v>
      </c>
      <c r="T636" t="s">
        <v>81</v>
      </c>
      <c r="U636" t="s">
        <v>1664</v>
      </c>
      <c r="V636" t="s">
        <v>5653</v>
      </c>
      <c r="W636" t="s">
        <v>84</v>
      </c>
      <c r="X636" t="s">
        <v>5654</v>
      </c>
      <c r="Y636" t="s">
        <v>139</v>
      </c>
      <c r="Z636" t="s">
        <v>4937</v>
      </c>
      <c r="AA636" t="s">
        <v>130</v>
      </c>
      <c r="AB636" s="28">
        <v>1</v>
      </c>
      <c r="AC636" t="s">
        <v>88</v>
      </c>
      <c r="AD636" s="40">
        <v>479589</v>
      </c>
      <c r="AE636" s="40">
        <v>479589</v>
      </c>
    </row>
    <row r="637" spans="1:31">
      <c r="A637" t="s">
        <v>459</v>
      </c>
      <c r="B637" t="s">
        <v>460</v>
      </c>
      <c r="C637" t="s">
        <v>461</v>
      </c>
      <c r="D637" t="s">
        <v>512</v>
      </c>
      <c r="E637" t="s">
        <v>5655</v>
      </c>
      <c r="F637" t="s">
        <v>5656</v>
      </c>
      <c r="G637" t="s">
        <v>1464</v>
      </c>
      <c r="H637" t="s">
        <v>460</v>
      </c>
      <c r="I637" t="s">
        <v>459</v>
      </c>
      <c r="J637" t="s">
        <v>5657</v>
      </c>
      <c r="K637" t="s">
        <v>78</v>
      </c>
      <c r="L637" t="s">
        <v>5658</v>
      </c>
      <c r="M637" s="27">
        <v>45950.726701388892</v>
      </c>
      <c r="N637" s="27">
        <v>45951.572222222218</v>
      </c>
      <c r="O637" t="s">
        <v>1466</v>
      </c>
      <c r="P637" t="s">
        <v>1514</v>
      </c>
      <c r="Q637" t="s">
        <v>2232</v>
      </c>
      <c r="R637" t="s">
        <v>3693</v>
      </c>
      <c r="S637" t="s">
        <v>783</v>
      </c>
      <c r="T637" t="s">
        <v>784</v>
      </c>
      <c r="U637" t="s">
        <v>82</v>
      </c>
      <c r="V637" t="s">
        <v>5659</v>
      </c>
      <c r="W637" t="s">
        <v>84</v>
      </c>
      <c r="X637" t="s">
        <v>5660</v>
      </c>
      <c r="Y637" t="s">
        <v>8</v>
      </c>
      <c r="Z637" t="s">
        <v>86</v>
      </c>
      <c r="AA637" t="s">
        <v>470</v>
      </c>
      <c r="AB637" s="28">
        <v>1</v>
      </c>
      <c r="AC637" t="s">
        <v>88</v>
      </c>
      <c r="AD637" s="40">
        <v>65960</v>
      </c>
      <c r="AE637" s="40">
        <v>65960</v>
      </c>
    </row>
    <row r="638" spans="1:31">
      <c r="A638" t="s">
        <v>442</v>
      </c>
      <c r="B638" t="s">
        <v>113</v>
      </c>
      <c r="C638" t="s">
        <v>114</v>
      </c>
      <c r="D638" t="s">
        <v>443</v>
      </c>
      <c r="E638" t="s">
        <v>5661</v>
      </c>
      <c r="F638" t="s">
        <v>5662</v>
      </c>
      <c r="G638" t="s">
        <v>1464</v>
      </c>
      <c r="H638" t="s">
        <v>446</v>
      </c>
      <c r="I638" t="s">
        <v>442</v>
      </c>
      <c r="J638" t="s">
        <v>5663</v>
      </c>
      <c r="K638" t="s">
        <v>78</v>
      </c>
      <c r="L638" t="s">
        <v>5664</v>
      </c>
      <c r="M638" s="27">
        <v>45950.738310185188</v>
      </c>
      <c r="N638" s="27">
        <v>45951.728472222218</v>
      </c>
      <c r="O638" t="s">
        <v>1466</v>
      </c>
      <c r="P638" t="s">
        <v>1467</v>
      </c>
      <c r="Q638" t="s">
        <v>1496</v>
      </c>
      <c r="R638" t="s">
        <v>1497</v>
      </c>
      <c r="S638" t="s">
        <v>1470</v>
      </c>
      <c r="T638" t="s">
        <v>1470</v>
      </c>
      <c r="U638" t="s">
        <v>82</v>
      </c>
      <c r="V638" t="s">
        <v>5665</v>
      </c>
      <c r="W638" t="s">
        <v>84</v>
      </c>
      <c r="X638" t="s">
        <v>5666</v>
      </c>
      <c r="Y638" t="s">
        <v>8</v>
      </c>
      <c r="Z638" t="s">
        <v>86</v>
      </c>
      <c r="AA638" t="s">
        <v>2301</v>
      </c>
      <c r="AB638" s="28">
        <v>1</v>
      </c>
      <c r="AC638" t="s">
        <v>88</v>
      </c>
      <c r="AD638" s="40">
        <v>65960</v>
      </c>
      <c r="AE638" s="40">
        <v>65960</v>
      </c>
    </row>
    <row r="639" spans="1:31">
      <c r="A639" t="s">
        <v>569</v>
      </c>
      <c r="B639" t="s">
        <v>119</v>
      </c>
      <c r="C639" t="s">
        <v>120</v>
      </c>
      <c r="D639" t="s">
        <v>570</v>
      </c>
      <c r="E639" t="s">
        <v>5667</v>
      </c>
      <c r="F639" t="s">
        <v>5668</v>
      </c>
      <c r="G639" t="s">
        <v>1464</v>
      </c>
      <c r="H639" t="s">
        <v>573</v>
      </c>
      <c r="I639" t="s">
        <v>569</v>
      </c>
      <c r="J639" t="s">
        <v>5669</v>
      </c>
      <c r="K639" t="s">
        <v>78</v>
      </c>
      <c r="L639" t="s">
        <v>5670</v>
      </c>
      <c r="M639" s="27">
        <v>45951.333333333343</v>
      </c>
      <c r="N639" s="27">
        <v>45951.417361111111</v>
      </c>
      <c r="O639" t="s">
        <v>1466</v>
      </c>
      <c r="P639" t="s">
        <v>1467</v>
      </c>
      <c r="Q639" t="s">
        <v>1580</v>
      </c>
      <c r="R639" t="s">
        <v>5671</v>
      </c>
      <c r="S639" t="s">
        <v>80</v>
      </c>
      <c r="T639" t="s">
        <v>187</v>
      </c>
      <c r="U639" t="s">
        <v>82</v>
      </c>
      <c r="V639" t="s">
        <v>5672</v>
      </c>
      <c r="W639" t="s">
        <v>84</v>
      </c>
      <c r="X639" t="s">
        <v>5673</v>
      </c>
      <c r="Y639" t="s">
        <v>8</v>
      </c>
      <c r="Z639" t="s">
        <v>86</v>
      </c>
      <c r="AA639" t="s">
        <v>5440</v>
      </c>
      <c r="AB639" s="28">
        <v>1</v>
      </c>
      <c r="AC639" t="s">
        <v>88</v>
      </c>
      <c r="AD639" s="40">
        <v>65960</v>
      </c>
      <c r="AE639" s="40">
        <v>65960</v>
      </c>
    </row>
    <row r="640" spans="1:31">
      <c r="A640" t="s">
        <v>67</v>
      </c>
      <c r="B640" t="s">
        <v>68</v>
      </c>
      <c r="C640" t="s">
        <v>69</v>
      </c>
      <c r="D640" t="s">
        <v>484</v>
      </c>
      <c r="E640" t="s">
        <v>5674</v>
      </c>
      <c r="F640" t="s">
        <v>5675</v>
      </c>
      <c r="G640" t="s">
        <v>1464</v>
      </c>
      <c r="H640" t="s">
        <v>143</v>
      </c>
      <c r="I640" t="s">
        <v>67</v>
      </c>
      <c r="J640" t="s">
        <v>5676</v>
      </c>
      <c r="K640" t="s">
        <v>78</v>
      </c>
      <c r="L640" t="s">
        <v>5677</v>
      </c>
      <c r="M640" s="27">
        <v>45951.333333333343</v>
      </c>
      <c r="N640" s="27">
        <v>45951.57916666667</v>
      </c>
      <c r="O640" t="s">
        <v>1466</v>
      </c>
      <c r="P640" t="s">
        <v>1467</v>
      </c>
      <c r="Q640" t="s">
        <v>1496</v>
      </c>
      <c r="R640" t="s">
        <v>1507</v>
      </c>
      <c r="S640" t="s">
        <v>80</v>
      </c>
      <c r="T640" t="s">
        <v>81</v>
      </c>
      <c r="U640" t="s">
        <v>82</v>
      </c>
      <c r="V640" t="s">
        <v>5678</v>
      </c>
      <c r="W640" t="s">
        <v>84</v>
      </c>
      <c r="X640" t="s">
        <v>5679</v>
      </c>
      <c r="Y640" t="s">
        <v>8</v>
      </c>
      <c r="Z640" t="s">
        <v>86</v>
      </c>
      <c r="AA640" t="s">
        <v>87</v>
      </c>
      <c r="AB640" s="28">
        <v>1</v>
      </c>
      <c r="AC640" t="s">
        <v>88</v>
      </c>
      <c r="AD640" s="40">
        <v>65960</v>
      </c>
      <c r="AE640" s="40">
        <v>65960</v>
      </c>
    </row>
    <row r="641" spans="1:31">
      <c r="A641" t="s">
        <v>191</v>
      </c>
      <c r="B641" t="s">
        <v>192</v>
      </c>
      <c r="C641" t="s">
        <v>193</v>
      </c>
      <c r="D641" t="s">
        <v>208</v>
      </c>
      <c r="E641" t="s">
        <v>5680</v>
      </c>
      <c r="F641" t="s">
        <v>4984</v>
      </c>
      <c r="G641" t="s">
        <v>1464</v>
      </c>
      <c r="H641" t="s">
        <v>197</v>
      </c>
      <c r="I641" t="s">
        <v>211</v>
      </c>
      <c r="J641" t="s">
        <v>4985</v>
      </c>
      <c r="K641" t="s">
        <v>78</v>
      </c>
      <c r="L641" t="s">
        <v>5681</v>
      </c>
      <c r="M641" s="27">
        <v>45951.333333333343</v>
      </c>
      <c r="N641" s="27">
        <v>45951.53125</v>
      </c>
      <c r="O641" t="s">
        <v>1466</v>
      </c>
      <c r="P641" t="s">
        <v>1467</v>
      </c>
      <c r="Q641" t="s">
        <v>1621</v>
      </c>
      <c r="R641" t="s">
        <v>1469</v>
      </c>
      <c r="S641" t="s">
        <v>80</v>
      </c>
      <c r="T641" t="s">
        <v>187</v>
      </c>
      <c r="U641" t="s">
        <v>82</v>
      </c>
      <c r="V641" t="s">
        <v>5682</v>
      </c>
      <c r="W641" t="s">
        <v>84</v>
      </c>
      <c r="X641" t="s">
        <v>4988</v>
      </c>
      <c r="Y641" t="s">
        <v>8</v>
      </c>
      <c r="Z641" t="s">
        <v>86</v>
      </c>
      <c r="AA641" t="s">
        <v>226</v>
      </c>
      <c r="AB641" s="28">
        <v>1</v>
      </c>
      <c r="AC641" t="s">
        <v>88</v>
      </c>
      <c r="AD641" s="40">
        <v>65960</v>
      </c>
      <c r="AE641" s="40">
        <v>65960</v>
      </c>
    </row>
    <row r="642" spans="1:31">
      <c r="A642" t="s">
        <v>191</v>
      </c>
      <c r="B642" t="s">
        <v>192</v>
      </c>
      <c r="C642" t="s">
        <v>193</v>
      </c>
      <c r="D642" t="s">
        <v>194</v>
      </c>
      <c r="E642" t="s">
        <v>5683</v>
      </c>
      <c r="F642" t="s">
        <v>5684</v>
      </c>
      <c r="G642" t="s">
        <v>1464</v>
      </c>
      <c r="H642" t="s">
        <v>197</v>
      </c>
      <c r="I642" t="s">
        <v>191</v>
      </c>
      <c r="J642" t="s">
        <v>5685</v>
      </c>
      <c r="K642" t="s">
        <v>78</v>
      </c>
      <c r="L642" t="s">
        <v>5686</v>
      </c>
      <c r="M642" s="27">
        <v>45951.333333333343</v>
      </c>
      <c r="N642" s="27">
        <v>45951.496527777781</v>
      </c>
      <c r="O642" t="s">
        <v>1466</v>
      </c>
      <c r="P642" t="s">
        <v>1467</v>
      </c>
      <c r="Q642" t="s">
        <v>1478</v>
      </c>
      <c r="R642" t="s">
        <v>1604</v>
      </c>
      <c r="S642" t="s">
        <v>80</v>
      </c>
      <c r="T642" t="s">
        <v>187</v>
      </c>
      <c r="U642" t="s">
        <v>82</v>
      </c>
      <c r="V642" t="s">
        <v>5687</v>
      </c>
      <c r="W642" t="s">
        <v>84</v>
      </c>
      <c r="X642" t="s">
        <v>5688</v>
      </c>
      <c r="Y642" t="s">
        <v>8</v>
      </c>
      <c r="Z642" t="s">
        <v>86</v>
      </c>
      <c r="AA642" t="s">
        <v>236</v>
      </c>
      <c r="AB642" s="28">
        <v>1</v>
      </c>
      <c r="AC642" t="s">
        <v>88</v>
      </c>
      <c r="AD642" s="40">
        <v>65960</v>
      </c>
      <c r="AE642" s="40">
        <v>65960</v>
      </c>
    </row>
    <row r="643" spans="1:31">
      <c r="A643" t="s">
        <v>288</v>
      </c>
      <c r="B643" t="s">
        <v>113</v>
      </c>
      <c r="C643" t="s">
        <v>114</v>
      </c>
      <c r="D643" t="s">
        <v>1908</v>
      </c>
      <c r="E643" t="s">
        <v>5689</v>
      </c>
      <c r="F643" t="s">
        <v>5690</v>
      </c>
      <c r="G643" t="s">
        <v>1464</v>
      </c>
      <c r="H643" t="s">
        <v>292</v>
      </c>
      <c r="I643" t="s">
        <v>1911</v>
      </c>
      <c r="J643" t="s">
        <v>5691</v>
      </c>
      <c r="K643" t="s">
        <v>78</v>
      </c>
      <c r="L643" t="s">
        <v>5692</v>
      </c>
      <c r="M643" s="27">
        <v>45951.333333333343</v>
      </c>
      <c r="N643" s="27">
        <v>45951.712500000001</v>
      </c>
      <c r="O643" t="s">
        <v>1466</v>
      </c>
      <c r="P643" t="s">
        <v>1467</v>
      </c>
      <c r="Q643" t="s">
        <v>1496</v>
      </c>
      <c r="R643" t="s">
        <v>2037</v>
      </c>
      <c r="S643" t="s">
        <v>1470</v>
      </c>
      <c r="T643" t="s">
        <v>1470</v>
      </c>
      <c r="U643" t="s">
        <v>82</v>
      </c>
      <c r="V643" t="s">
        <v>5693</v>
      </c>
      <c r="W643" t="s">
        <v>84</v>
      </c>
      <c r="X643" t="s">
        <v>5694</v>
      </c>
      <c r="Y643" t="s">
        <v>8</v>
      </c>
      <c r="Z643" t="s">
        <v>86</v>
      </c>
      <c r="AA643" t="s">
        <v>297</v>
      </c>
      <c r="AB643" s="28">
        <v>1</v>
      </c>
      <c r="AC643" t="s">
        <v>88</v>
      </c>
      <c r="AD643" s="40">
        <v>65960</v>
      </c>
      <c r="AE643" s="40">
        <v>65960</v>
      </c>
    </row>
    <row r="644" spans="1:31">
      <c r="A644" t="s">
        <v>150</v>
      </c>
      <c r="B644" t="s">
        <v>151</v>
      </c>
      <c r="C644" t="s">
        <v>152</v>
      </c>
      <c r="D644" t="s">
        <v>1463</v>
      </c>
      <c r="E644" t="s">
        <v>5695</v>
      </c>
      <c r="F644" t="s">
        <v>5696</v>
      </c>
      <c r="G644" t="s">
        <v>1464</v>
      </c>
      <c r="H644" t="s">
        <v>156</v>
      </c>
      <c r="I644" t="s">
        <v>1465</v>
      </c>
      <c r="J644" t="s">
        <v>5697</v>
      </c>
      <c r="K644" t="s">
        <v>78</v>
      </c>
      <c r="L644" t="s">
        <v>5698</v>
      </c>
      <c r="M644" s="27">
        <v>45951.345462962963</v>
      </c>
      <c r="N644" s="27">
        <v>45951.524305555547</v>
      </c>
      <c r="O644" t="s">
        <v>1466</v>
      </c>
      <c r="P644" t="s">
        <v>1467</v>
      </c>
      <c r="Q644" t="s">
        <v>1698</v>
      </c>
      <c r="R644" t="s">
        <v>1749</v>
      </c>
      <c r="S644" t="s">
        <v>783</v>
      </c>
      <c r="T644" t="s">
        <v>2152</v>
      </c>
      <c r="U644" t="s">
        <v>82</v>
      </c>
      <c r="V644" t="s">
        <v>5699</v>
      </c>
      <c r="W644" t="s">
        <v>84</v>
      </c>
      <c r="X644" t="s">
        <v>5700</v>
      </c>
      <c r="Y644" t="s">
        <v>8</v>
      </c>
      <c r="Z644" t="s">
        <v>86</v>
      </c>
      <c r="AA644" t="s">
        <v>1471</v>
      </c>
      <c r="AB644" s="28">
        <v>1</v>
      </c>
      <c r="AC644" t="s">
        <v>88</v>
      </c>
      <c r="AD644" s="40">
        <v>65960</v>
      </c>
      <c r="AE644" s="40">
        <v>65960</v>
      </c>
    </row>
    <row r="645" spans="1:31">
      <c r="A645" t="s">
        <v>343</v>
      </c>
      <c r="B645" t="s">
        <v>68</v>
      </c>
      <c r="C645" t="s">
        <v>69</v>
      </c>
      <c r="D645" t="s">
        <v>379</v>
      </c>
      <c r="E645" t="s">
        <v>5701</v>
      </c>
      <c r="F645" t="s">
        <v>5702</v>
      </c>
      <c r="G645" t="s">
        <v>1464</v>
      </c>
      <c r="H645" t="s">
        <v>347</v>
      </c>
      <c r="I645" t="s">
        <v>382</v>
      </c>
      <c r="J645" t="s">
        <v>5703</v>
      </c>
      <c r="K645" t="s">
        <v>78</v>
      </c>
      <c r="L645" t="s">
        <v>5704</v>
      </c>
      <c r="M645" s="27">
        <v>45951.43378472222</v>
      </c>
      <c r="N645" s="27">
        <v>45951.633333333331</v>
      </c>
      <c r="O645" t="s">
        <v>1466</v>
      </c>
      <c r="P645" t="s">
        <v>1467</v>
      </c>
      <c r="Q645" t="s">
        <v>1698</v>
      </c>
      <c r="R645" t="s">
        <v>1699</v>
      </c>
      <c r="S645" t="s">
        <v>783</v>
      </c>
      <c r="T645" t="s">
        <v>1791</v>
      </c>
      <c r="U645" t="s">
        <v>82</v>
      </c>
      <c r="V645" t="s">
        <v>5705</v>
      </c>
      <c r="W645" t="s">
        <v>84</v>
      </c>
      <c r="X645" t="s">
        <v>5706</v>
      </c>
      <c r="Y645" t="s">
        <v>8</v>
      </c>
      <c r="Z645" t="s">
        <v>86</v>
      </c>
      <c r="AA645" t="s">
        <v>387</v>
      </c>
      <c r="AB645" s="28">
        <v>1</v>
      </c>
      <c r="AC645" t="s">
        <v>88</v>
      </c>
      <c r="AD645" s="40">
        <v>65960</v>
      </c>
      <c r="AE645" s="40">
        <v>65960</v>
      </c>
    </row>
    <row r="646" spans="1:31">
      <c r="A646" t="s">
        <v>150</v>
      </c>
      <c r="B646" t="s">
        <v>151</v>
      </c>
      <c r="C646" t="s">
        <v>152</v>
      </c>
      <c r="D646" t="s">
        <v>2339</v>
      </c>
      <c r="E646" t="s">
        <v>5707</v>
      </c>
      <c r="F646" t="s">
        <v>5708</v>
      </c>
      <c r="G646" t="s">
        <v>1464</v>
      </c>
      <c r="H646" t="s">
        <v>156</v>
      </c>
      <c r="I646" t="s">
        <v>150</v>
      </c>
      <c r="J646" t="s">
        <v>5709</v>
      </c>
      <c r="K646" t="s">
        <v>78</v>
      </c>
      <c r="L646" t="s">
        <v>5710</v>
      </c>
      <c r="M646" s="27">
        <v>45951.433252314811</v>
      </c>
      <c r="N646" s="27">
        <v>45951.692361111112</v>
      </c>
      <c r="O646" t="s">
        <v>1466</v>
      </c>
      <c r="P646" t="s">
        <v>1467</v>
      </c>
      <c r="Q646" t="s">
        <v>1496</v>
      </c>
      <c r="R646" t="s">
        <v>1497</v>
      </c>
      <c r="S646" t="s">
        <v>80</v>
      </c>
      <c r="T646" t="s">
        <v>81</v>
      </c>
      <c r="U646" t="s">
        <v>82</v>
      </c>
      <c r="V646" t="s">
        <v>5711</v>
      </c>
      <c r="W646" t="s">
        <v>84</v>
      </c>
      <c r="X646" t="s">
        <v>5712</v>
      </c>
      <c r="Y646" t="s">
        <v>8</v>
      </c>
      <c r="Z646" t="s">
        <v>86</v>
      </c>
      <c r="AA646" t="s">
        <v>3941</v>
      </c>
      <c r="AB646" s="28">
        <v>1</v>
      </c>
      <c r="AC646" t="s">
        <v>88</v>
      </c>
      <c r="AD646" s="40">
        <v>65960</v>
      </c>
      <c r="AE646" s="40">
        <v>65960</v>
      </c>
    </row>
    <row r="647" spans="1:31">
      <c r="A647" t="s">
        <v>965</v>
      </c>
      <c r="B647" t="s">
        <v>119</v>
      </c>
      <c r="C647" t="s">
        <v>120</v>
      </c>
      <c r="D647" t="s">
        <v>2568</v>
      </c>
      <c r="E647" t="s">
        <v>5713</v>
      </c>
      <c r="F647" t="s">
        <v>5714</v>
      </c>
      <c r="G647" t="s">
        <v>1464</v>
      </c>
      <c r="H647" t="s">
        <v>969</v>
      </c>
      <c r="I647" t="s">
        <v>2571</v>
      </c>
      <c r="J647" t="s">
        <v>5715</v>
      </c>
      <c r="K647" t="s">
        <v>78</v>
      </c>
      <c r="L647" t="s">
        <v>5716</v>
      </c>
      <c r="M647" s="27">
        <v>45951.437731481477</v>
      </c>
      <c r="N647" s="27">
        <v>45952.601388888892</v>
      </c>
      <c r="O647" t="s">
        <v>1466</v>
      </c>
      <c r="P647" t="s">
        <v>1467</v>
      </c>
      <c r="Q647" t="s">
        <v>1595</v>
      </c>
      <c r="R647" t="s">
        <v>3373</v>
      </c>
      <c r="S647" t="s">
        <v>1470</v>
      </c>
      <c r="T647" t="s">
        <v>1470</v>
      </c>
      <c r="U647" t="s">
        <v>82</v>
      </c>
      <c r="V647" t="s">
        <v>5717</v>
      </c>
      <c r="W647" t="s">
        <v>84</v>
      </c>
      <c r="X647" t="s">
        <v>5718</v>
      </c>
      <c r="Y647" t="s">
        <v>11</v>
      </c>
      <c r="Z647" t="s">
        <v>86</v>
      </c>
      <c r="AA647" t="s">
        <v>1394</v>
      </c>
      <c r="AB647" s="28">
        <v>1</v>
      </c>
      <c r="AC647" t="s">
        <v>88</v>
      </c>
      <c r="AD647" s="40">
        <v>144968</v>
      </c>
      <c r="AE647" s="40">
        <v>144968</v>
      </c>
    </row>
    <row r="648" spans="1:31">
      <c r="A648" t="s">
        <v>343</v>
      </c>
      <c r="B648" t="s">
        <v>68</v>
      </c>
      <c r="C648" t="s">
        <v>69</v>
      </c>
      <c r="D648" t="s">
        <v>344</v>
      </c>
      <c r="E648" t="s">
        <v>5719</v>
      </c>
      <c r="F648" t="s">
        <v>5720</v>
      </c>
      <c r="G648" t="s">
        <v>1464</v>
      </c>
      <c r="H648" t="s">
        <v>347</v>
      </c>
      <c r="I648" t="s">
        <v>343</v>
      </c>
      <c r="J648" t="s">
        <v>5721</v>
      </c>
      <c r="K648" t="s">
        <v>78</v>
      </c>
      <c r="L648" t="s">
        <v>5722</v>
      </c>
      <c r="M648" s="27">
        <v>45951.448136574072</v>
      </c>
      <c r="N648" s="27">
        <v>45951.528356481482</v>
      </c>
      <c r="O648" t="s">
        <v>1466</v>
      </c>
      <c r="P648" t="s">
        <v>1467</v>
      </c>
      <c r="Q648" t="s">
        <v>1552</v>
      </c>
      <c r="R648" t="s">
        <v>2000</v>
      </c>
      <c r="S648" t="s">
        <v>80</v>
      </c>
      <c r="T648" t="s">
        <v>81</v>
      </c>
      <c r="U648" t="s">
        <v>82</v>
      </c>
      <c r="V648" t="s">
        <v>5723</v>
      </c>
      <c r="W648" t="s">
        <v>84</v>
      </c>
      <c r="X648" t="s">
        <v>5724</v>
      </c>
      <c r="Y648" t="s">
        <v>8</v>
      </c>
      <c r="Z648" t="s">
        <v>86</v>
      </c>
      <c r="AA648" t="s">
        <v>761</v>
      </c>
      <c r="AB648" s="28">
        <v>1</v>
      </c>
      <c r="AC648" t="s">
        <v>88</v>
      </c>
      <c r="AD648" s="40">
        <v>65960</v>
      </c>
      <c r="AE648" s="40">
        <v>65960</v>
      </c>
    </row>
    <row r="649" spans="1:31">
      <c r="A649" t="s">
        <v>118</v>
      </c>
      <c r="B649" t="s">
        <v>119</v>
      </c>
      <c r="C649" t="s">
        <v>120</v>
      </c>
      <c r="D649" t="s">
        <v>2560</v>
      </c>
      <c r="E649" t="s">
        <v>5725</v>
      </c>
      <c r="F649" t="s">
        <v>5726</v>
      </c>
      <c r="G649" t="s">
        <v>1464</v>
      </c>
      <c r="H649" t="s">
        <v>309</v>
      </c>
      <c r="I649" t="s">
        <v>2563</v>
      </c>
      <c r="J649" t="s">
        <v>5727</v>
      </c>
      <c r="K649" t="s">
        <v>78</v>
      </c>
      <c r="L649" t="s">
        <v>5728</v>
      </c>
      <c r="M649" s="27">
        <v>45951.448969907397</v>
      </c>
      <c r="N649" s="27">
        <v>45951.668749999997</v>
      </c>
      <c r="O649" t="s">
        <v>1466</v>
      </c>
      <c r="P649" t="s">
        <v>1467</v>
      </c>
      <c r="Q649" t="s">
        <v>1552</v>
      </c>
      <c r="R649" t="s">
        <v>1469</v>
      </c>
      <c r="S649" t="s">
        <v>783</v>
      </c>
      <c r="T649" t="s">
        <v>1791</v>
      </c>
      <c r="U649" t="s">
        <v>82</v>
      </c>
      <c r="V649" t="s">
        <v>5729</v>
      </c>
      <c r="W649" t="s">
        <v>84</v>
      </c>
      <c r="X649" t="s">
        <v>5730</v>
      </c>
      <c r="Y649" t="s">
        <v>13</v>
      </c>
      <c r="Z649" t="s">
        <v>86</v>
      </c>
      <c r="AA649" t="s">
        <v>316</v>
      </c>
      <c r="AB649" s="28">
        <v>1</v>
      </c>
      <c r="AC649" t="s">
        <v>88</v>
      </c>
      <c r="AD649" s="40">
        <v>275729</v>
      </c>
      <c r="AE649" s="40">
        <v>275729</v>
      </c>
    </row>
    <row r="650" spans="1:31">
      <c r="A650" t="s">
        <v>67</v>
      </c>
      <c r="B650" t="s">
        <v>68</v>
      </c>
      <c r="C650" t="s">
        <v>69</v>
      </c>
      <c r="D650" t="s">
        <v>4995</v>
      </c>
      <c r="E650" t="s">
        <v>5731</v>
      </c>
      <c r="F650" t="s">
        <v>5732</v>
      </c>
      <c r="G650" t="s">
        <v>1464</v>
      </c>
      <c r="H650" t="s">
        <v>143</v>
      </c>
      <c r="I650" t="s">
        <v>4997</v>
      </c>
      <c r="J650" t="s">
        <v>5733</v>
      </c>
      <c r="K650" t="s">
        <v>78</v>
      </c>
      <c r="L650" t="s">
        <v>5734</v>
      </c>
      <c r="M650" s="27">
        <v>45951.455104166656</v>
      </c>
      <c r="N650" s="27">
        <v>45952.432638888888</v>
      </c>
      <c r="O650" t="s">
        <v>1466</v>
      </c>
      <c r="P650" t="s">
        <v>1467</v>
      </c>
      <c r="Q650" t="s">
        <v>1496</v>
      </c>
      <c r="R650" t="s">
        <v>1469</v>
      </c>
      <c r="S650" t="s">
        <v>1470</v>
      </c>
      <c r="T650" t="s">
        <v>1470</v>
      </c>
      <c r="U650" t="s">
        <v>82</v>
      </c>
      <c r="V650" t="s">
        <v>5735</v>
      </c>
      <c r="W650" t="s">
        <v>84</v>
      </c>
      <c r="X650" t="s">
        <v>5736</v>
      </c>
      <c r="Y650" t="s">
        <v>15</v>
      </c>
      <c r="Z650" t="s">
        <v>86</v>
      </c>
      <c r="AA650" t="s">
        <v>729</v>
      </c>
      <c r="AB650" s="28">
        <v>1</v>
      </c>
      <c r="AC650" t="s">
        <v>88</v>
      </c>
      <c r="AD650" s="40">
        <v>479589</v>
      </c>
      <c r="AE650" s="40">
        <v>479589</v>
      </c>
    </row>
    <row r="651" spans="1:31">
      <c r="A651" t="s">
        <v>288</v>
      </c>
      <c r="B651" t="s">
        <v>113</v>
      </c>
      <c r="C651" t="s">
        <v>114</v>
      </c>
      <c r="D651" t="s">
        <v>1908</v>
      </c>
      <c r="E651" t="s">
        <v>5737</v>
      </c>
      <c r="F651" t="s">
        <v>5738</v>
      </c>
      <c r="G651" t="s">
        <v>1464</v>
      </c>
      <c r="H651" t="s">
        <v>292</v>
      </c>
      <c r="I651" t="s">
        <v>1911</v>
      </c>
      <c r="J651" t="s">
        <v>5739</v>
      </c>
      <c r="K651" t="s">
        <v>78</v>
      </c>
      <c r="L651" t="s">
        <v>5740</v>
      </c>
      <c r="M651" s="27">
        <v>45951.457118055558</v>
      </c>
      <c r="N651" s="27">
        <v>45951.745833333327</v>
      </c>
      <c r="O651" t="s">
        <v>1466</v>
      </c>
      <c r="P651" t="s">
        <v>1467</v>
      </c>
      <c r="Q651" t="s">
        <v>1552</v>
      </c>
      <c r="R651" t="s">
        <v>1469</v>
      </c>
      <c r="S651" t="s">
        <v>1470</v>
      </c>
      <c r="T651" t="s">
        <v>1470</v>
      </c>
      <c r="U651" t="s">
        <v>82</v>
      </c>
      <c r="V651" t="s">
        <v>5741</v>
      </c>
      <c r="W651" t="s">
        <v>84</v>
      </c>
      <c r="X651" t="s">
        <v>5742</v>
      </c>
      <c r="Y651" t="s">
        <v>8</v>
      </c>
      <c r="Z651" t="s">
        <v>86</v>
      </c>
      <c r="AA651" t="s">
        <v>245</v>
      </c>
      <c r="AB651" s="28">
        <v>1</v>
      </c>
      <c r="AC651" t="s">
        <v>88</v>
      </c>
      <c r="AD651" s="40">
        <v>65960</v>
      </c>
      <c r="AE651" s="40">
        <v>65960</v>
      </c>
    </row>
    <row r="652" spans="1:31">
      <c r="A652" t="s">
        <v>288</v>
      </c>
      <c r="B652" t="s">
        <v>113</v>
      </c>
      <c r="C652" t="s">
        <v>114</v>
      </c>
      <c r="D652" t="s">
        <v>1193</v>
      </c>
      <c r="E652" t="s">
        <v>5743</v>
      </c>
      <c r="F652" t="s">
        <v>5744</v>
      </c>
      <c r="G652" t="s">
        <v>1464</v>
      </c>
      <c r="H652" t="s">
        <v>197</v>
      </c>
      <c r="I652" t="s">
        <v>1196</v>
      </c>
      <c r="J652" t="s">
        <v>5745</v>
      </c>
      <c r="K652" t="s">
        <v>78</v>
      </c>
      <c r="L652" t="s">
        <v>5746</v>
      </c>
      <c r="M652" s="27">
        <v>45951.456192129634</v>
      </c>
      <c r="N652" s="27">
        <v>45953.431944444441</v>
      </c>
      <c r="O652" t="s">
        <v>1466</v>
      </c>
      <c r="P652" t="s">
        <v>1467</v>
      </c>
      <c r="Q652" t="s">
        <v>1749</v>
      </c>
      <c r="R652" t="s">
        <v>1469</v>
      </c>
      <c r="S652" t="s">
        <v>1470</v>
      </c>
      <c r="T652" t="s">
        <v>1470</v>
      </c>
      <c r="U652" t="s">
        <v>82</v>
      </c>
      <c r="V652" t="s">
        <v>5747</v>
      </c>
      <c r="W652" t="s">
        <v>84</v>
      </c>
      <c r="X652" t="s">
        <v>5748</v>
      </c>
      <c r="Y652" t="s">
        <v>11</v>
      </c>
      <c r="Z652" t="s">
        <v>86</v>
      </c>
      <c r="AA652" t="s">
        <v>1846</v>
      </c>
      <c r="AB652" s="28">
        <v>1</v>
      </c>
      <c r="AC652" t="s">
        <v>88</v>
      </c>
      <c r="AD652" s="40">
        <v>144968</v>
      </c>
      <c r="AE652" s="40">
        <v>144968</v>
      </c>
    </row>
    <row r="653" spans="1:31">
      <c r="A653" t="s">
        <v>1377</v>
      </c>
      <c r="B653" t="s">
        <v>68</v>
      </c>
      <c r="C653" t="s">
        <v>266</v>
      </c>
      <c r="D653" t="s">
        <v>4238</v>
      </c>
      <c r="E653" t="s">
        <v>5749</v>
      </c>
      <c r="F653" t="s">
        <v>5750</v>
      </c>
      <c r="G653" t="s">
        <v>1464</v>
      </c>
      <c r="H653" t="s">
        <v>2043</v>
      </c>
      <c r="I653" t="s">
        <v>4241</v>
      </c>
      <c r="J653" t="s">
        <v>5751</v>
      </c>
      <c r="K653" t="s">
        <v>78</v>
      </c>
      <c r="L653" t="s">
        <v>5752</v>
      </c>
      <c r="M653" s="27">
        <v>45951.457662037043</v>
      </c>
      <c r="N653" s="27">
        <v>45952.449305555558</v>
      </c>
      <c r="O653" t="s">
        <v>1466</v>
      </c>
      <c r="P653" t="s">
        <v>1467</v>
      </c>
      <c r="Q653" t="s">
        <v>1496</v>
      </c>
      <c r="R653" t="s">
        <v>1497</v>
      </c>
      <c r="S653" t="s">
        <v>783</v>
      </c>
      <c r="T653" t="s">
        <v>1791</v>
      </c>
      <c r="U653" t="s">
        <v>1664</v>
      </c>
      <c r="V653" t="s">
        <v>5753</v>
      </c>
      <c r="W653" t="s">
        <v>84</v>
      </c>
      <c r="X653" t="s">
        <v>5754</v>
      </c>
      <c r="Y653" t="s">
        <v>11</v>
      </c>
      <c r="Z653" t="s">
        <v>86</v>
      </c>
      <c r="AA653" t="s">
        <v>2049</v>
      </c>
      <c r="AB653" s="28">
        <v>1</v>
      </c>
      <c r="AC653" t="s">
        <v>88</v>
      </c>
      <c r="AD653" s="40">
        <v>144968</v>
      </c>
      <c r="AE653" s="40">
        <v>144968</v>
      </c>
    </row>
    <row r="654" spans="1:31">
      <c r="A654" t="s">
        <v>277</v>
      </c>
      <c r="B654" t="s">
        <v>151</v>
      </c>
      <c r="C654" t="s">
        <v>152</v>
      </c>
      <c r="D654" t="s">
        <v>5755</v>
      </c>
      <c r="E654" t="s">
        <v>5756</v>
      </c>
      <c r="F654" t="s">
        <v>5757</v>
      </c>
      <c r="G654" t="s">
        <v>1464</v>
      </c>
      <c r="H654" t="s">
        <v>328</v>
      </c>
      <c r="I654" t="s">
        <v>5758</v>
      </c>
      <c r="J654" t="s">
        <v>5759</v>
      </c>
      <c r="K654" t="s">
        <v>78</v>
      </c>
      <c r="L654" t="s">
        <v>5760</v>
      </c>
      <c r="M654" s="27">
        <v>45951.478298611109</v>
      </c>
      <c r="N654" s="27">
        <v>45952.476388888892</v>
      </c>
      <c r="O654" t="s">
        <v>1466</v>
      </c>
      <c r="P654" t="s">
        <v>1467</v>
      </c>
      <c r="Q654" t="s">
        <v>1468</v>
      </c>
      <c r="R654" t="s">
        <v>1469</v>
      </c>
      <c r="S654" t="s">
        <v>783</v>
      </c>
      <c r="T654" t="s">
        <v>1791</v>
      </c>
      <c r="U654" t="s">
        <v>82</v>
      </c>
      <c r="V654" t="s">
        <v>5761</v>
      </c>
      <c r="W654" t="s">
        <v>84</v>
      </c>
      <c r="X654" t="s">
        <v>5762</v>
      </c>
      <c r="Y654" t="s">
        <v>11</v>
      </c>
      <c r="Z654" t="s">
        <v>86</v>
      </c>
      <c r="AA654" t="s">
        <v>287</v>
      </c>
      <c r="AB654" s="28">
        <v>1</v>
      </c>
      <c r="AC654" t="s">
        <v>88</v>
      </c>
      <c r="AD654" s="40">
        <v>144968</v>
      </c>
      <c r="AE654" s="40">
        <v>144968</v>
      </c>
    </row>
    <row r="655" spans="1:31">
      <c r="A655" t="s">
        <v>191</v>
      </c>
      <c r="B655" t="s">
        <v>192</v>
      </c>
      <c r="C655" t="s">
        <v>193</v>
      </c>
      <c r="D655" t="s">
        <v>194</v>
      </c>
      <c r="E655" t="s">
        <v>5763</v>
      </c>
      <c r="F655" t="s">
        <v>5764</v>
      </c>
      <c r="G655" t="s">
        <v>1464</v>
      </c>
      <c r="H655" t="s">
        <v>197</v>
      </c>
      <c r="I655" t="s">
        <v>191</v>
      </c>
      <c r="J655" t="s">
        <v>5765</v>
      </c>
      <c r="K655" t="s">
        <v>78</v>
      </c>
      <c r="L655" t="s">
        <v>5766</v>
      </c>
      <c r="M655" s="27">
        <v>45951.475601851853</v>
      </c>
      <c r="N655" s="27">
        <v>45951.638194444437</v>
      </c>
      <c r="O655" t="s">
        <v>1466</v>
      </c>
      <c r="P655" t="s">
        <v>1467</v>
      </c>
      <c r="Q655" t="s">
        <v>1749</v>
      </c>
      <c r="R655" t="s">
        <v>1469</v>
      </c>
      <c r="S655" t="s">
        <v>783</v>
      </c>
      <c r="T655" t="s">
        <v>1791</v>
      </c>
      <c r="U655" t="s">
        <v>82</v>
      </c>
      <c r="V655" t="s">
        <v>5767</v>
      </c>
      <c r="W655" t="s">
        <v>84</v>
      </c>
      <c r="X655" t="s">
        <v>5768</v>
      </c>
      <c r="Y655" t="s">
        <v>8</v>
      </c>
      <c r="Z655" t="s">
        <v>86</v>
      </c>
      <c r="AA655" t="s">
        <v>654</v>
      </c>
      <c r="AB655" s="28">
        <v>1</v>
      </c>
      <c r="AC655" t="s">
        <v>88</v>
      </c>
      <c r="AD655" s="40">
        <v>65960</v>
      </c>
      <c r="AE655" s="40">
        <v>65960</v>
      </c>
    </row>
    <row r="656" spans="1:31">
      <c r="A656" t="s">
        <v>459</v>
      </c>
      <c r="B656" t="s">
        <v>460</v>
      </c>
      <c r="C656" t="s">
        <v>461</v>
      </c>
      <c r="D656" t="s">
        <v>2656</v>
      </c>
      <c r="E656" t="s">
        <v>5769</v>
      </c>
      <c r="F656" t="s">
        <v>5770</v>
      </c>
      <c r="G656" t="s">
        <v>1464</v>
      </c>
      <c r="H656" t="s">
        <v>460</v>
      </c>
      <c r="I656" t="s">
        <v>2659</v>
      </c>
      <c r="J656" t="s">
        <v>5771</v>
      </c>
      <c r="K656" t="s">
        <v>78</v>
      </c>
      <c r="L656" t="s">
        <v>5772</v>
      </c>
      <c r="M656" s="27">
        <v>45951.484861111108</v>
      </c>
      <c r="N656" s="27">
        <v>45952.669444444437</v>
      </c>
      <c r="O656" t="s">
        <v>1466</v>
      </c>
      <c r="P656" t="s">
        <v>1467</v>
      </c>
      <c r="Q656" t="s">
        <v>1790</v>
      </c>
      <c r="R656" t="s">
        <v>2908</v>
      </c>
      <c r="S656" t="s">
        <v>80</v>
      </c>
      <c r="T656" t="s">
        <v>81</v>
      </c>
      <c r="U656" t="s">
        <v>82</v>
      </c>
      <c r="V656" t="s">
        <v>5773</v>
      </c>
      <c r="W656" t="s">
        <v>84</v>
      </c>
      <c r="X656" t="s">
        <v>5774</v>
      </c>
      <c r="Y656" t="s">
        <v>11</v>
      </c>
      <c r="Z656" t="s">
        <v>86</v>
      </c>
      <c r="AA656" t="s">
        <v>470</v>
      </c>
      <c r="AB656" s="28">
        <v>1</v>
      </c>
      <c r="AC656" t="s">
        <v>88</v>
      </c>
      <c r="AD656" s="40">
        <v>144968</v>
      </c>
      <c r="AE656" s="40">
        <v>144968</v>
      </c>
    </row>
    <row r="657" spans="1:31">
      <c r="A657" t="s">
        <v>343</v>
      </c>
      <c r="B657" t="s">
        <v>68</v>
      </c>
      <c r="C657" t="s">
        <v>69</v>
      </c>
      <c r="D657" t="s">
        <v>344</v>
      </c>
      <c r="E657" t="s">
        <v>5775</v>
      </c>
      <c r="F657" t="s">
        <v>5776</v>
      </c>
      <c r="G657" t="s">
        <v>1464</v>
      </c>
      <c r="H657" t="s">
        <v>347</v>
      </c>
      <c r="I657" t="s">
        <v>343</v>
      </c>
      <c r="J657" t="s">
        <v>5777</v>
      </c>
      <c r="K657" t="s">
        <v>78</v>
      </c>
      <c r="L657" t="s">
        <v>5778</v>
      </c>
      <c r="M657" s="27">
        <v>45951.478935185187</v>
      </c>
      <c r="N657" s="27">
        <v>45952.597916666673</v>
      </c>
      <c r="O657" t="s">
        <v>1466</v>
      </c>
      <c r="P657" t="s">
        <v>1467</v>
      </c>
      <c r="Q657" t="s">
        <v>1552</v>
      </c>
      <c r="R657" t="s">
        <v>1469</v>
      </c>
      <c r="S657" t="s">
        <v>80</v>
      </c>
      <c r="T657" t="s">
        <v>187</v>
      </c>
      <c r="U657" t="s">
        <v>82</v>
      </c>
      <c r="V657" t="s">
        <v>5779</v>
      </c>
      <c r="W657" t="s">
        <v>84</v>
      </c>
      <c r="X657" t="s">
        <v>5780</v>
      </c>
      <c r="Y657" t="s">
        <v>8</v>
      </c>
      <c r="Z657" t="s">
        <v>86</v>
      </c>
      <c r="AA657" t="s">
        <v>352</v>
      </c>
      <c r="AB657" s="28">
        <v>1</v>
      </c>
      <c r="AC657" t="s">
        <v>88</v>
      </c>
      <c r="AD657" s="40">
        <v>65960</v>
      </c>
      <c r="AE657" s="40">
        <v>65960</v>
      </c>
    </row>
    <row r="658" spans="1:31">
      <c r="A658" t="s">
        <v>459</v>
      </c>
      <c r="B658" t="s">
        <v>460</v>
      </c>
      <c r="C658" t="s">
        <v>461</v>
      </c>
      <c r="D658" t="s">
        <v>512</v>
      </c>
      <c r="E658" t="s">
        <v>5781</v>
      </c>
      <c r="F658" t="s">
        <v>5782</v>
      </c>
      <c r="G658" t="s">
        <v>1464</v>
      </c>
      <c r="H658" t="s">
        <v>460</v>
      </c>
      <c r="I658" t="s">
        <v>459</v>
      </c>
      <c r="J658" t="s">
        <v>5783</v>
      </c>
      <c r="K658" t="s">
        <v>78</v>
      </c>
      <c r="L658" t="s">
        <v>5784</v>
      </c>
      <c r="M658" s="27">
        <v>45951.48096064815</v>
      </c>
      <c r="N658" s="27">
        <v>45951.647222222222</v>
      </c>
      <c r="O658" t="s">
        <v>1466</v>
      </c>
      <c r="P658" t="s">
        <v>1467</v>
      </c>
      <c r="Q658" t="s">
        <v>1790</v>
      </c>
      <c r="R658" t="s">
        <v>2908</v>
      </c>
      <c r="S658" t="s">
        <v>783</v>
      </c>
      <c r="T658" t="s">
        <v>792</v>
      </c>
      <c r="U658" t="s">
        <v>82</v>
      </c>
      <c r="V658" t="s">
        <v>5785</v>
      </c>
      <c r="W658" t="s">
        <v>84</v>
      </c>
      <c r="X658" t="s">
        <v>5786</v>
      </c>
      <c r="Y658" t="s">
        <v>8</v>
      </c>
      <c r="Z658" t="s">
        <v>86</v>
      </c>
      <c r="AA658" t="s">
        <v>3430</v>
      </c>
      <c r="AB658" s="28">
        <v>1</v>
      </c>
      <c r="AC658" t="s">
        <v>88</v>
      </c>
      <c r="AD658" s="40">
        <v>65960</v>
      </c>
      <c r="AE658" s="40">
        <v>65960</v>
      </c>
    </row>
    <row r="659" spans="1:31">
      <c r="A659" t="s">
        <v>217</v>
      </c>
      <c r="B659" t="s">
        <v>192</v>
      </c>
      <c r="C659" t="s">
        <v>193</v>
      </c>
      <c r="D659" t="s">
        <v>1241</v>
      </c>
      <c r="E659" t="s">
        <v>5787</v>
      </c>
      <c r="F659" t="s">
        <v>5788</v>
      </c>
      <c r="G659" t="s">
        <v>1464</v>
      </c>
      <c r="H659" t="s">
        <v>197</v>
      </c>
      <c r="I659" t="s">
        <v>1244</v>
      </c>
      <c r="J659" t="s">
        <v>5789</v>
      </c>
      <c r="K659" t="s">
        <v>78</v>
      </c>
      <c r="L659" t="s">
        <v>5790</v>
      </c>
      <c r="M659" s="27">
        <v>45951.482569444437</v>
      </c>
      <c r="N659" s="27">
        <v>45955.606249999997</v>
      </c>
      <c r="O659" t="s">
        <v>1466</v>
      </c>
      <c r="P659" t="s">
        <v>1467</v>
      </c>
      <c r="Q659" t="s">
        <v>1478</v>
      </c>
      <c r="R659" t="s">
        <v>1469</v>
      </c>
      <c r="S659" t="s">
        <v>1470</v>
      </c>
      <c r="T659" t="s">
        <v>1470</v>
      </c>
      <c r="U659" t="s">
        <v>82</v>
      </c>
      <c r="V659" t="s">
        <v>5791</v>
      </c>
      <c r="W659" t="s">
        <v>84</v>
      </c>
      <c r="X659" t="s">
        <v>5792</v>
      </c>
      <c r="Y659" t="s">
        <v>11</v>
      </c>
      <c r="Z659" t="s">
        <v>86</v>
      </c>
      <c r="AA659" t="s">
        <v>403</v>
      </c>
      <c r="AB659" s="28">
        <v>1</v>
      </c>
      <c r="AC659" t="s">
        <v>88</v>
      </c>
      <c r="AD659" s="40">
        <v>144968</v>
      </c>
      <c r="AE659" s="40">
        <v>144968</v>
      </c>
    </row>
    <row r="660" spans="1:31">
      <c r="A660" t="s">
        <v>191</v>
      </c>
      <c r="B660" t="s">
        <v>192</v>
      </c>
      <c r="C660" t="s">
        <v>193</v>
      </c>
      <c r="D660" t="s">
        <v>194</v>
      </c>
      <c r="E660" t="s">
        <v>5793</v>
      </c>
      <c r="F660" t="s">
        <v>5794</v>
      </c>
      <c r="G660" t="s">
        <v>1464</v>
      </c>
      <c r="H660" t="s">
        <v>197</v>
      </c>
      <c r="I660" t="s">
        <v>191</v>
      </c>
      <c r="J660" t="s">
        <v>5795</v>
      </c>
      <c r="K660" t="s">
        <v>78</v>
      </c>
      <c r="L660" t="s">
        <v>5796</v>
      </c>
      <c r="M660" s="27">
        <v>45951.49324074074</v>
      </c>
      <c r="N660" s="27">
        <v>45951.748611111107</v>
      </c>
      <c r="O660" t="s">
        <v>1466</v>
      </c>
      <c r="P660" t="s">
        <v>1514</v>
      </c>
      <c r="Q660" t="s">
        <v>1541</v>
      </c>
      <c r="R660" t="s">
        <v>1827</v>
      </c>
      <c r="S660" t="s">
        <v>80</v>
      </c>
      <c r="T660" t="s">
        <v>187</v>
      </c>
      <c r="U660" t="s">
        <v>82</v>
      </c>
      <c r="V660" t="s">
        <v>5797</v>
      </c>
      <c r="W660" t="s">
        <v>84</v>
      </c>
      <c r="X660" t="s">
        <v>5798</v>
      </c>
      <c r="Y660" t="s">
        <v>8</v>
      </c>
      <c r="Z660" t="s">
        <v>86</v>
      </c>
      <c r="AA660" t="s">
        <v>654</v>
      </c>
      <c r="AB660" s="28">
        <v>1</v>
      </c>
      <c r="AC660" t="s">
        <v>88</v>
      </c>
      <c r="AD660" s="40">
        <v>65960</v>
      </c>
      <c r="AE660" s="40">
        <v>65960</v>
      </c>
    </row>
    <row r="661" spans="1:31">
      <c r="A661" t="s">
        <v>288</v>
      </c>
      <c r="B661" t="s">
        <v>113</v>
      </c>
      <c r="C661" t="s">
        <v>114</v>
      </c>
      <c r="D661" t="s">
        <v>1702</v>
      </c>
      <c r="E661" t="s">
        <v>5799</v>
      </c>
      <c r="F661" t="s">
        <v>5800</v>
      </c>
      <c r="G661" t="s">
        <v>1464</v>
      </c>
      <c r="H661" t="s">
        <v>197</v>
      </c>
      <c r="I661" t="s">
        <v>1705</v>
      </c>
      <c r="J661" t="s">
        <v>5801</v>
      </c>
      <c r="K661" t="s">
        <v>78</v>
      </c>
      <c r="L661" t="s">
        <v>5802</v>
      </c>
      <c r="M661" s="27">
        <v>45951.496631944443</v>
      </c>
      <c r="N661" s="27">
        <v>45952.626388888893</v>
      </c>
      <c r="O661" t="s">
        <v>1466</v>
      </c>
      <c r="P661" t="s">
        <v>1467</v>
      </c>
      <c r="Q661" t="s">
        <v>1496</v>
      </c>
      <c r="R661" t="s">
        <v>1469</v>
      </c>
      <c r="S661" t="s">
        <v>1470</v>
      </c>
      <c r="T661" t="s">
        <v>1470</v>
      </c>
      <c r="U661" t="s">
        <v>82</v>
      </c>
      <c r="V661" t="s">
        <v>5803</v>
      </c>
      <c r="W661" t="s">
        <v>84</v>
      </c>
      <c r="X661" t="s">
        <v>5804</v>
      </c>
      <c r="Y661" t="s">
        <v>15</v>
      </c>
      <c r="Z661" t="s">
        <v>86</v>
      </c>
      <c r="AA661" t="s">
        <v>1846</v>
      </c>
      <c r="AB661" s="28">
        <v>1</v>
      </c>
      <c r="AC661" t="s">
        <v>88</v>
      </c>
      <c r="AD661" s="40">
        <v>479589</v>
      </c>
      <c r="AE661" s="40">
        <v>479589</v>
      </c>
    </row>
    <row r="662" spans="1:31">
      <c r="A662" t="s">
        <v>459</v>
      </c>
      <c r="B662" t="s">
        <v>460</v>
      </c>
      <c r="C662" t="s">
        <v>461</v>
      </c>
      <c r="D662" t="s">
        <v>2599</v>
      </c>
      <c r="E662" t="s">
        <v>5805</v>
      </c>
      <c r="F662" t="s">
        <v>5170</v>
      </c>
      <c r="G662" t="s">
        <v>1464</v>
      </c>
      <c r="H662" t="s">
        <v>460</v>
      </c>
      <c r="I662" t="s">
        <v>2602</v>
      </c>
      <c r="J662" t="s">
        <v>5171</v>
      </c>
      <c r="K662" t="s">
        <v>78</v>
      </c>
      <c r="L662" t="s">
        <v>5806</v>
      </c>
      <c r="M662" s="27">
        <v>45951.503425925926</v>
      </c>
      <c r="N662" s="27">
        <v>45952.599305555559</v>
      </c>
      <c r="O662" t="s">
        <v>1466</v>
      </c>
      <c r="P662" t="s">
        <v>1467</v>
      </c>
      <c r="Q662" t="s">
        <v>1621</v>
      </c>
      <c r="R662" t="s">
        <v>1469</v>
      </c>
      <c r="S662" t="s">
        <v>1470</v>
      </c>
      <c r="T662" t="s">
        <v>1470</v>
      </c>
      <c r="U662" t="s">
        <v>82</v>
      </c>
      <c r="V662" t="s">
        <v>5807</v>
      </c>
      <c r="W662" t="s">
        <v>84</v>
      </c>
      <c r="X662" t="s">
        <v>5174</v>
      </c>
      <c r="Y662" t="s">
        <v>11</v>
      </c>
      <c r="Z662" t="s">
        <v>86</v>
      </c>
      <c r="AA662" t="s">
        <v>526</v>
      </c>
      <c r="AB662" s="28">
        <v>1</v>
      </c>
      <c r="AC662" t="s">
        <v>88</v>
      </c>
      <c r="AD662" s="40">
        <v>144968</v>
      </c>
      <c r="AE662" s="40">
        <v>144968</v>
      </c>
    </row>
    <row r="663" spans="1:31">
      <c r="A663" t="s">
        <v>965</v>
      </c>
      <c r="B663" t="s">
        <v>119</v>
      </c>
      <c r="C663" t="s">
        <v>120</v>
      </c>
      <c r="D663" t="s">
        <v>1386</v>
      </c>
      <c r="E663" t="s">
        <v>5808</v>
      </c>
      <c r="F663" t="s">
        <v>5809</v>
      </c>
      <c r="G663" t="s">
        <v>1464</v>
      </c>
      <c r="H663" t="s">
        <v>969</v>
      </c>
      <c r="I663" t="s">
        <v>1389</v>
      </c>
      <c r="J663" t="s">
        <v>5810</v>
      </c>
      <c r="K663" t="s">
        <v>78</v>
      </c>
      <c r="L663" t="s">
        <v>5811</v>
      </c>
      <c r="M663" s="27">
        <v>45951.505856481483</v>
      </c>
      <c r="N663" s="27">
        <v>45952.633333333331</v>
      </c>
      <c r="O663" t="s">
        <v>1466</v>
      </c>
      <c r="P663" t="s">
        <v>1467</v>
      </c>
      <c r="Q663" t="s">
        <v>1468</v>
      </c>
      <c r="R663" t="s">
        <v>1469</v>
      </c>
      <c r="S663" t="s">
        <v>80</v>
      </c>
      <c r="T663" t="s">
        <v>81</v>
      </c>
      <c r="U663" t="s">
        <v>82</v>
      </c>
      <c r="V663" t="s">
        <v>5812</v>
      </c>
      <c r="W663" t="s">
        <v>84</v>
      </c>
      <c r="X663" t="s">
        <v>5813</v>
      </c>
      <c r="Y663" t="s">
        <v>13</v>
      </c>
      <c r="Z663" t="s">
        <v>86</v>
      </c>
      <c r="AA663" t="s">
        <v>1693</v>
      </c>
      <c r="AB663" s="28">
        <v>1</v>
      </c>
      <c r="AC663" t="s">
        <v>88</v>
      </c>
      <c r="AD663" s="40">
        <v>275729</v>
      </c>
      <c r="AE663" s="40">
        <v>275729</v>
      </c>
    </row>
    <row r="664" spans="1:31">
      <c r="A664" t="s">
        <v>1134</v>
      </c>
      <c r="B664" t="s">
        <v>113</v>
      </c>
      <c r="C664" t="s">
        <v>114</v>
      </c>
      <c r="D664" t="s">
        <v>1328</v>
      </c>
      <c r="E664" t="s">
        <v>5814</v>
      </c>
      <c r="F664" t="s">
        <v>5815</v>
      </c>
      <c r="G664" t="s">
        <v>1464</v>
      </c>
      <c r="H664" t="s">
        <v>1138</v>
      </c>
      <c r="I664" t="s">
        <v>1331</v>
      </c>
      <c r="J664" t="s">
        <v>5816</v>
      </c>
      <c r="K664" t="s">
        <v>78</v>
      </c>
      <c r="L664" t="s">
        <v>5817</v>
      </c>
      <c r="M664" s="27">
        <v>45951.544699074067</v>
      </c>
      <c r="N664" s="27">
        <v>45954.504861111112</v>
      </c>
      <c r="O664" t="s">
        <v>1466</v>
      </c>
      <c r="P664" t="s">
        <v>1467</v>
      </c>
      <c r="Q664" t="s">
        <v>1654</v>
      </c>
      <c r="R664" t="s">
        <v>1469</v>
      </c>
      <c r="S664" t="s">
        <v>80</v>
      </c>
      <c r="T664" t="s">
        <v>187</v>
      </c>
      <c r="U664" t="s">
        <v>82</v>
      </c>
      <c r="V664" t="s">
        <v>5818</v>
      </c>
      <c r="W664" t="s">
        <v>84</v>
      </c>
      <c r="X664" t="s">
        <v>5819</v>
      </c>
      <c r="Y664" t="s">
        <v>15</v>
      </c>
      <c r="Z664" t="s">
        <v>86</v>
      </c>
      <c r="AA664" t="s">
        <v>2718</v>
      </c>
      <c r="AB664" s="28">
        <v>1</v>
      </c>
      <c r="AC664" t="s">
        <v>88</v>
      </c>
      <c r="AD664" s="40">
        <v>479589</v>
      </c>
      <c r="AE664" s="40">
        <v>479589</v>
      </c>
    </row>
    <row r="665" spans="1:31">
      <c r="A665" t="s">
        <v>459</v>
      </c>
      <c r="B665" t="s">
        <v>460</v>
      </c>
      <c r="C665" t="s">
        <v>461</v>
      </c>
      <c r="D665" t="s">
        <v>5820</v>
      </c>
      <c r="E665" t="s">
        <v>5821</v>
      </c>
      <c r="F665" t="s">
        <v>5822</v>
      </c>
      <c r="G665" t="s">
        <v>1464</v>
      </c>
      <c r="H665" t="s">
        <v>460</v>
      </c>
      <c r="I665" t="s">
        <v>5823</v>
      </c>
      <c r="J665" t="s">
        <v>5824</v>
      </c>
      <c r="K665" t="s">
        <v>78</v>
      </c>
      <c r="L665" t="s">
        <v>5825</v>
      </c>
      <c r="M665" s="27">
        <v>45951.584791666668</v>
      </c>
      <c r="N665" s="27">
        <v>45952.515972222223</v>
      </c>
      <c r="O665" t="s">
        <v>1466</v>
      </c>
      <c r="P665" t="s">
        <v>1467</v>
      </c>
      <c r="Q665" t="s">
        <v>1478</v>
      </c>
      <c r="R665" t="s">
        <v>1469</v>
      </c>
      <c r="S665" t="s">
        <v>1470</v>
      </c>
      <c r="T665" t="s">
        <v>1470</v>
      </c>
      <c r="U665" t="s">
        <v>82</v>
      </c>
      <c r="V665" t="s">
        <v>5826</v>
      </c>
      <c r="W665" t="s">
        <v>84</v>
      </c>
      <c r="X665" t="s">
        <v>5827</v>
      </c>
      <c r="Y665" t="s">
        <v>11</v>
      </c>
      <c r="Z665" t="s">
        <v>86</v>
      </c>
      <c r="AA665" t="s">
        <v>526</v>
      </c>
      <c r="AB665" s="28">
        <v>1</v>
      </c>
      <c r="AC665" t="s">
        <v>88</v>
      </c>
      <c r="AD665" s="40">
        <v>144968</v>
      </c>
      <c r="AE665" s="40">
        <v>144968</v>
      </c>
    </row>
    <row r="666" spans="1:31">
      <c r="A666" t="s">
        <v>265</v>
      </c>
      <c r="B666" t="s">
        <v>68</v>
      </c>
      <c r="C666" t="s">
        <v>266</v>
      </c>
      <c r="D666" t="s">
        <v>5828</v>
      </c>
      <c r="E666" t="s">
        <v>5829</v>
      </c>
      <c r="F666" t="s">
        <v>5830</v>
      </c>
      <c r="G666" t="s">
        <v>1464</v>
      </c>
      <c r="H666" t="s">
        <v>270</v>
      </c>
      <c r="I666" t="s">
        <v>5831</v>
      </c>
      <c r="J666" t="s">
        <v>5832</v>
      </c>
      <c r="K666" t="s">
        <v>78</v>
      </c>
      <c r="L666" t="s">
        <v>5833</v>
      </c>
      <c r="M666" s="27">
        <v>45951.605300925927</v>
      </c>
      <c r="N666" s="27">
        <v>45952.520833333343</v>
      </c>
      <c r="O666" t="s">
        <v>1466</v>
      </c>
      <c r="P666" t="s">
        <v>1467</v>
      </c>
      <c r="Q666" t="s">
        <v>2219</v>
      </c>
      <c r="R666" t="s">
        <v>1469</v>
      </c>
      <c r="S666" t="s">
        <v>1470</v>
      </c>
      <c r="T666" t="s">
        <v>5834</v>
      </c>
      <c r="U666" t="s">
        <v>82</v>
      </c>
      <c r="V666" t="s">
        <v>5835</v>
      </c>
      <c r="W666" t="s">
        <v>84</v>
      </c>
      <c r="X666" t="s">
        <v>5836</v>
      </c>
      <c r="Y666" t="s">
        <v>11</v>
      </c>
      <c r="Z666" t="s">
        <v>86</v>
      </c>
      <c r="AA666" t="s">
        <v>1290</v>
      </c>
      <c r="AB666" s="28">
        <v>1</v>
      </c>
      <c r="AC666" t="s">
        <v>88</v>
      </c>
      <c r="AD666" s="40">
        <v>144968</v>
      </c>
      <c r="AE666" s="40">
        <v>144968</v>
      </c>
    </row>
    <row r="667" spans="1:31">
      <c r="A667" t="s">
        <v>1377</v>
      </c>
      <c r="B667" t="s">
        <v>68</v>
      </c>
      <c r="C667" t="s">
        <v>266</v>
      </c>
      <c r="D667" t="s">
        <v>2584</v>
      </c>
      <c r="E667" t="s">
        <v>5837</v>
      </c>
      <c r="F667" t="s">
        <v>5838</v>
      </c>
      <c r="G667" t="s">
        <v>1464</v>
      </c>
      <c r="H667" t="s">
        <v>1381</v>
      </c>
      <c r="I667" t="s">
        <v>2587</v>
      </c>
      <c r="J667" t="s">
        <v>5839</v>
      </c>
      <c r="K667" t="s">
        <v>78</v>
      </c>
      <c r="L667" t="s">
        <v>5840</v>
      </c>
      <c r="M667" s="27">
        <v>45951.613125000003</v>
      </c>
      <c r="N667" s="27">
        <v>45952.406944444447</v>
      </c>
      <c r="O667" t="s">
        <v>1466</v>
      </c>
      <c r="P667" t="s">
        <v>1467</v>
      </c>
      <c r="Q667" t="s">
        <v>1496</v>
      </c>
      <c r="R667" t="s">
        <v>2037</v>
      </c>
      <c r="S667" t="s">
        <v>80</v>
      </c>
      <c r="T667" t="s">
        <v>187</v>
      </c>
      <c r="U667" t="s">
        <v>82</v>
      </c>
      <c r="V667" t="s">
        <v>5841</v>
      </c>
      <c r="W667" t="s">
        <v>84</v>
      </c>
      <c r="X667" t="s">
        <v>5842</v>
      </c>
      <c r="Y667" t="s">
        <v>8</v>
      </c>
      <c r="Z667" t="s">
        <v>86</v>
      </c>
      <c r="AA667" t="s">
        <v>276</v>
      </c>
      <c r="AB667" s="28">
        <v>1</v>
      </c>
      <c r="AC667" t="s">
        <v>88</v>
      </c>
      <c r="AD667" s="40">
        <v>65960</v>
      </c>
      <c r="AE667" s="40">
        <v>65960</v>
      </c>
    </row>
    <row r="668" spans="1:31">
      <c r="A668" t="s">
        <v>1134</v>
      </c>
      <c r="B668" t="s">
        <v>113</v>
      </c>
      <c r="C668" t="s">
        <v>114</v>
      </c>
      <c r="D668" t="s">
        <v>4642</v>
      </c>
      <c r="E668" t="s">
        <v>5843</v>
      </c>
      <c r="F668" t="s">
        <v>5844</v>
      </c>
      <c r="G668" t="s">
        <v>1464</v>
      </c>
      <c r="H668" t="s">
        <v>2713</v>
      </c>
      <c r="I668" t="s">
        <v>4645</v>
      </c>
      <c r="J668" t="s">
        <v>5845</v>
      </c>
      <c r="K668" t="s">
        <v>78</v>
      </c>
      <c r="L668" t="s">
        <v>5846</v>
      </c>
      <c r="M668" s="27">
        <v>45951.610150462962</v>
      </c>
      <c r="N668" s="27">
        <v>45951.763888888891</v>
      </c>
      <c r="O668" t="s">
        <v>1466</v>
      </c>
      <c r="P668" t="s">
        <v>1467</v>
      </c>
      <c r="Q668" t="s">
        <v>2219</v>
      </c>
      <c r="R668" t="s">
        <v>1469</v>
      </c>
      <c r="S668" t="s">
        <v>1470</v>
      </c>
      <c r="T668" t="s">
        <v>1470</v>
      </c>
      <c r="U668" t="s">
        <v>82</v>
      </c>
      <c r="V668" t="s">
        <v>5847</v>
      </c>
      <c r="W668" t="s">
        <v>84</v>
      </c>
      <c r="X668" t="s">
        <v>5848</v>
      </c>
      <c r="Y668" t="s">
        <v>11</v>
      </c>
      <c r="Z668" t="s">
        <v>86</v>
      </c>
      <c r="AA668" t="s">
        <v>2718</v>
      </c>
      <c r="AB668" s="28">
        <v>1</v>
      </c>
      <c r="AC668" t="s">
        <v>88</v>
      </c>
      <c r="AD668" s="40">
        <v>144968</v>
      </c>
      <c r="AE668" s="40">
        <v>144968</v>
      </c>
    </row>
    <row r="669" spans="1:31">
      <c r="A669" t="s">
        <v>150</v>
      </c>
      <c r="B669" t="s">
        <v>151</v>
      </c>
      <c r="C669" t="s">
        <v>152</v>
      </c>
      <c r="D669" t="s">
        <v>2339</v>
      </c>
      <c r="E669" t="s">
        <v>5849</v>
      </c>
      <c r="F669" t="s">
        <v>5850</v>
      </c>
      <c r="G669" t="s">
        <v>1464</v>
      </c>
      <c r="H669" t="s">
        <v>156</v>
      </c>
      <c r="I669" t="s">
        <v>150</v>
      </c>
      <c r="J669" t="s">
        <v>5851</v>
      </c>
      <c r="K669" t="s">
        <v>78</v>
      </c>
      <c r="L669" t="s">
        <v>5852</v>
      </c>
      <c r="M669" s="27">
        <v>45951.632303240738</v>
      </c>
      <c r="N669" s="27">
        <v>45952.589583333327</v>
      </c>
      <c r="O669" t="s">
        <v>1466</v>
      </c>
      <c r="P669" t="s">
        <v>1467</v>
      </c>
      <c r="Q669" t="s">
        <v>1496</v>
      </c>
      <c r="R669" t="s">
        <v>1469</v>
      </c>
      <c r="S669" t="s">
        <v>1470</v>
      </c>
      <c r="T669" t="s">
        <v>1470</v>
      </c>
      <c r="U669" t="s">
        <v>82</v>
      </c>
      <c r="V669" t="s">
        <v>5853</v>
      </c>
      <c r="W669" t="s">
        <v>84</v>
      </c>
      <c r="X669" t="s">
        <v>5854</v>
      </c>
      <c r="Y669" t="s">
        <v>8</v>
      </c>
      <c r="Z669" t="s">
        <v>86</v>
      </c>
      <c r="AA669" t="s">
        <v>3941</v>
      </c>
      <c r="AB669" s="28">
        <v>1</v>
      </c>
      <c r="AC669" t="s">
        <v>88</v>
      </c>
      <c r="AD669" s="40">
        <v>65960</v>
      </c>
      <c r="AE669" s="40">
        <v>65960</v>
      </c>
    </row>
    <row r="670" spans="1:31">
      <c r="A670" t="s">
        <v>459</v>
      </c>
      <c r="B670" t="s">
        <v>460</v>
      </c>
      <c r="C670" t="s">
        <v>461</v>
      </c>
      <c r="D670" t="s">
        <v>512</v>
      </c>
      <c r="E670" t="s">
        <v>5855</v>
      </c>
      <c r="F670" t="s">
        <v>5856</v>
      </c>
      <c r="G670" t="s">
        <v>1464</v>
      </c>
      <c r="H670" t="s">
        <v>460</v>
      </c>
      <c r="I670" t="s">
        <v>459</v>
      </c>
      <c r="J670" t="s">
        <v>5857</v>
      </c>
      <c r="K670" t="s">
        <v>78</v>
      </c>
      <c r="L670" t="s">
        <v>5858</v>
      </c>
      <c r="M670" s="27">
        <v>45951.661226851851</v>
      </c>
      <c r="N670" s="27">
        <v>45952.567361111112</v>
      </c>
      <c r="O670" t="s">
        <v>1466</v>
      </c>
      <c r="P670" t="s">
        <v>1514</v>
      </c>
      <c r="Q670" t="s">
        <v>1595</v>
      </c>
      <c r="R670" t="s">
        <v>5068</v>
      </c>
      <c r="S670" t="s">
        <v>783</v>
      </c>
      <c r="T670" t="s">
        <v>1750</v>
      </c>
      <c r="U670" t="s">
        <v>82</v>
      </c>
      <c r="V670" t="s">
        <v>5859</v>
      </c>
      <c r="W670" t="s">
        <v>84</v>
      </c>
      <c r="X670" t="s">
        <v>5860</v>
      </c>
      <c r="Y670" t="s">
        <v>8</v>
      </c>
      <c r="Z670" t="s">
        <v>86</v>
      </c>
      <c r="AA670" t="s">
        <v>4324</v>
      </c>
      <c r="AB670" s="28">
        <v>1</v>
      </c>
      <c r="AC670" t="s">
        <v>88</v>
      </c>
      <c r="AD670" s="40">
        <v>65960</v>
      </c>
      <c r="AE670" s="40">
        <v>65960</v>
      </c>
    </row>
    <row r="671" spans="1:31">
      <c r="A671" t="s">
        <v>1377</v>
      </c>
      <c r="B671" t="s">
        <v>68</v>
      </c>
      <c r="C671" t="s">
        <v>266</v>
      </c>
      <c r="D671" t="s">
        <v>4801</v>
      </c>
      <c r="E671" t="s">
        <v>5861</v>
      </c>
      <c r="F671" t="s">
        <v>5862</v>
      </c>
      <c r="G671" t="s">
        <v>1464</v>
      </c>
      <c r="H671" t="s">
        <v>347</v>
      </c>
      <c r="I671" t="s">
        <v>4804</v>
      </c>
      <c r="J671" t="s">
        <v>5863</v>
      </c>
      <c r="K671" t="s">
        <v>78</v>
      </c>
      <c r="L671" t="s">
        <v>5864</v>
      </c>
      <c r="M671" s="27">
        <v>45951.676018518519</v>
      </c>
      <c r="N671" s="27">
        <v>45952.54791666667</v>
      </c>
      <c r="O671" t="s">
        <v>1466</v>
      </c>
      <c r="P671" t="s">
        <v>1467</v>
      </c>
      <c r="Q671" t="s">
        <v>1496</v>
      </c>
      <c r="R671" t="s">
        <v>1497</v>
      </c>
      <c r="S671" t="s">
        <v>783</v>
      </c>
      <c r="T671" t="s">
        <v>1791</v>
      </c>
      <c r="U671" t="s">
        <v>82</v>
      </c>
      <c r="V671" t="s">
        <v>5865</v>
      </c>
      <c r="W671" t="s">
        <v>84</v>
      </c>
      <c r="X671" t="s">
        <v>5866</v>
      </c>
      <c r="Y671" t="s">
        <v>13</v>
      </c>
      <c r="Z671" t="s">
        <v>86</v>
      </c>
      <c r="AA671" t="s">
        <v>2735</v>
      </c>
      <c r="AB671" s="28">
        <v>1</v>
      </c>
      <c r="AC671" t="s">
        <v>88</v>
      </c>
      <c r="AD671" s="40">
        <v>275729</v>
      </c>
      <c r="AE671" s="40">
        <v>275729</v>
      </c>
    </row>
    <row r="672" spans="1:31">
      <c r="A672" t="s">
        <v>459</v>
      </c>
      <c r="B672" t="s">
        <v>460</v>
      </c>
      <c r="C672" t="s">
        <v>461</v>
      </c>
      <c r="D672" t="s">
        <v>512</v>
      </c>
      <c r="E672" t="s">
        <v>5867</v>
      </c>
      <c r="F672" t="s">
        <v>5868</v>
      </c>
      <c r="G672" t="s">
        <v>1464</v>
      </c>
      <c r="H672" t="s">
        <v>460</v>
      </c>
      <c r="I672" t="s">
        <v>459</v>
      </c>
      <c r="J672" t="s">
        <v>5869</v>
      </c>
      <c r="K672" t="s">
        <v>78</v>
      </c>
      <c r="L672" t="s">
        <v>5870</v>
      </c>
      <c r="M672" s="27">
        <v>45951.672222222223</v>
      </c>
      <c r="N672" s="27">
        <v>45952.561805555553</v>
      </c>
      <c r="O672" t="s">
        <v>1466</v>
      </c>
      <c r="P672" t="s">
        <v>1467</v>
      </c>
      <c r="Q672" t="s">
        <v>1496</v>
      </c>
      <c r="R672" t="s">
        <v>1497</v>
      </c>
      <c r="S672" t="s">
        <v>80</v>
      </c>
      <c r="T672" t="s">
        <v>187</v>
      </c>
      <c r="U672" t="s">
        <v>1664</v>
      </c>
      <c r="V672" t="s">
        <v>5871</v>
      </c>
      <c r="W672" t="s">
        <v>84</v>
      </c>
      <c r="X672" t="s">
        <v>5872</v>
      </c>
      <c r="Y672" t="s">
        <v>8</v>
      </c>
      <c r="Z672" t="s">
        <v>86</v>
      </c>
      <c r="AA672" t="s">
        <v>1113</v>
      </c>
      <c r="AB672" s="28">
        <v>1</v>
      </c>
      <c r="AC672" t="s">
        <v>88</v>
      </c>
      <c r="AD672" s="40">
        <v>65960</v>
      </c>
      <c r="AE672" s="40">
        <v>65960</v>
      </c>
    </row>
    <row r="673" spans="1:31">
      <c r="A673" t="s">
        <v>343</v>
      </c>
      <c r="B673" t="s">
        <v>68</v>
      </c>
      <c r="C673" t="s">
        <v>69</v>
      </c>
      <c r="D673" t="s">
        <v>1091</v>
      </c>
      <c r="E673" t="s">
        <v>5873</v>
      </c>
      <c r="F673" t="s">
        <v>5874</v>
      </c>
      <c r="G673" t="s">
        <v>1464</v>
      </c>
      <c r="H673" t="s">
        <v>347</v>
      </c>
      <c r="I673" t="s">
        <v>1094</v>
      </c>
      <c r="J673" t="s">
        <v>5875</v>
      </c>
      <c r="K673" t="s">
        <v>78</v>
      </c>
      <c r="L673" t="s">
        <v>5876</v>
      </c>
      <c r="M673" s="27">
        <v>45951.68136574074</v>
      </c>
      <c r="N673" s="27">
        <v>45953.59652777778</v>
      </c>
      <c r="O673" t="s">
        <v>1466</v>
      </c>
      <c r="P673" t="s">
        <v>1467</v>
      </c>
      <c r="Q673" t="s">
        <v>1552</v>
      </c>
      <c r="R673" t="s">
        <v>1469</v>
      </c>
      <c r="S673" t="s">
        <v>80</v>
      </c>
      <c r="T673" t="s">
        <v>187</v>
      </c>
      <c r="U673" t="s">
        <v>82</v>
      </c>
      <c r="V673" t="s">
        <v>5877</v>
      </c>
      <c r="W673" t="s">
        <v>84</v>
      </c>
      <c r="X673" t="s">
        <v>5878</v>
      </c>
      <c r="Y673" t="s">
        <v>11</v>
      </c>
      <c r="Z673" t="s">
        <v>86</v>
      </c>
      <c r="AA673" t="s">
        <v>511</v>
      </c>
      <c r="AB673" s="28">
        <v>1</v>
      </c>
      <c r="AC673" t="s">
        <v>88</v>
      </c>
      <c r="AD673" s="40">
        <v>144968</v>
      </c>
      <c r="AE673" s="40">
        <v>144968</v>
      </c>
    </row>
    <row r="674" spans="1:31">
      <c r="A674" t="s">
        <v>191</v>
      </c>
      <c r="B674" t="s">
        <v>192</v>
      </c>
      <c r="C674" t="s">
        <v>193</v>
      </c>
      <c r="D674" t="s">
        <v>194</v>
      </c>
      <c r="E674" t="s">
        <v>5879</v>
      </c>
      <c r="F674" t="s">
        <v>5880</v>
      </c>
      <c r="G674" t="s">
        <v>1464</v>
      </c>
      <c r="H674" t="s">
        <v>197</v>
      </c>
      <c r="I674" t="s">
        <v>191</v>
      </c>
      <c r="J674" t="s">
        <v>5881</v>
      </c>
      <c r="K674" t="s">
        <v>78</v>
      </c>
      <c r="L674" t="s">
        <v>5882</v>
      </c>
      <c r="M674" s="27">
        <v>45951.691701388889</v>
      </c>
      <c r="N674" s="27">
        <v>45952.552777777782</v>
      </c>
      <c r="O674" t="s">
        <v>1466</v>
      </c>
      <c r="P674" t="s">
        <v>1467</v>
      </c>
      <c r="Q674" t="s">
        <v>1496</v>
      </c>
      <c r="R674" t="s">
        <v>1507</v>
      </c>
      <c r="S674" t="s">
        <v>80</v>
      </c>
      <c r="T674" t="s">
        <v>187</v>
      </c>
      <c r="U674" t="s">
        <v>82</v>
      </c>
      <c r="V674" t="s">
        <v>5883</v>
      </c>
      <c r="W674" t="s">
        <v>84</v>
      </c>
      <c r="X674" t="s">
        <v>5884</v>
      </c>
      <c r="Y674" t="s">
        <v>8</v>
      </c>
      <c r="Z674" t="s">
        <v>86</v>
      </c>
      <c r="AA674" t="s">
        <v>599</v>
      </c>
      <c r="AB674" s="28">
        <v>1</v>
      </c>
      <c r="AC674" t="s">
        <v>88</v>
      </c>
      <c r="AD674" s="40">
        <v>65960</v>
      </c>
      <c r="AE674" s="40">
        <v>65960</v>
      </c>
    </row>
    <row r="675" spans="1:31">
      <c r="A675" t="s">
        <v>150</v>
      </c>
      <c r="B675" t="s">
        <v>151</v>
      </c>
      <c r="C675" t="s">
        <v>152</v>
      </c>
      <c r="D675" t="s">
        <v>2339</v>
      </c>
      <c r="E675" t="s">
        <v>5885</v>
      </c>
      <c r="F675" t="s">
        <v>5886</v>
      </c>
      <c r="G675" t="s">
        <v>1464</v>
      </c>
      <c r="H675" t="s">
        <v>156</v>
      </c>
      <c r="I675" t="s">
        <v>150</v>
      </c>
      <c r="J675" t="s">
        <v>5887</v>
      </c>
      <c r="K675" t="s">
        <v>78</v>
      </c>
      <c r="L675" t="s">
        <v>5888</v>
      </c>
      <c r="M675" s="27">
        <v>45951.711574074077</v>
      </c>
      <c r="N675" s="27">
        <v>45952.708333333343</v>
      </c>
      <c r="O675" t="s">
        <v>1466</v>
      </c>
      <c r="P675" t="s">
        <v>1467</v>
      </c>
      <c r="Q675" t="s">
        <v>1496</v>
      </c>
      <c r="R675" t="s">
        <v>1497</v>
      </c>
      <c r="S675" t="s">
        <v>80</v>
      </c>
      <c r="T675" t="s">
        <v>187</v>
      </c>
      <c r="U675" t="s">
        <v>82</v>
      </c>
      <c r="V675" t="s">
        <v>5889</v>
      </c>
      <c r="W675" t="s">
        <v>84</v>
      </c>
      <c r="X675" t="s">
        <v>5890</v>
      </c>
      <c r="Y675" t="s">
        <v>8</v>
      </c>
      <c r="Z675" t="s">
        <v>86</v>
      </c>
      <c r="AA675" t="s">
        <v>162</v>
      </c>
      <c r="AB675" s="28">
        <v>1</v>
      </c>
      <c r="AC675" t="s">
        <v>88</v>
      </c>
      <c r="AD675" s="40">
        <v>65960</v>
      </c>
      <c r="AE675" s="40">
        <v>65960</v>
      </c>
    </row>
    <row r="676" spans="1:31">
      <c r="A676" t="s">
        <v>191</v>
      </c>
      <c r="B676" t="s">
        <v>192</v>
      </c>
      <c r="C676" t="s">
        <v>193</v>
      </c>
      <c r="D676" t="s">
        <v>547</v>
      </c>
      <c r="E676" t="s">
        <v>5891</v>
      </c>
      <c r="F676" t="s">
        <v>5892</v>
      </c>
      <c r="G676" t="s">
        <v>1464</v>
      </c>
      <c r="H676" t="s">
        <v>197</v>
      </c>
      <c r="I676" t="s">
        <v>550</v>
      </c>
      <c r="J676" t="s">
        <v>5893</v>
      </c>
      <c r="K676" t="s">
        <v>78</v>
      </c>
      <c r="L676" t="s">
        <v>5894</v>
      </c>
      <c r="M676" s="27">
        <v>45951.712627314817</v>
      </c>
      <c r="N676" s="27">
        <v>45952.484027777777</v>
      </c>
      <c r="O676" t="s">
        <v>1466</v>
      </c>
      <c r="P676" t="s">
        <v>1467</v>
      </c>
      <c r="Q676" t="s">
        <v>1496</v>
      </c>
      <c r="R676" t="s">
        <v>3963</v>
      </c>
      <c r="S676" t="s">
        <v>80</v>
      </c>
      <c r="T676" t="s">
        <v>81</v>
      </c>
      <c r="U676" t="s">
        <v>82</v>
      </c>
      <c r="V676" t="s">
        <v>5895</v>
      </c>
      <c r="W676" t="s">
        <v>84</v>
      </c>
      <c r="X676" t="s">
        <v>5896</v>
      </c>
      <c r="Y676" t="s">
        <v>11</v>
      </c>
      <c r="Z676" t="s">
        <v>86</v>
      </c>
      <c r="AA676" t="s">
        <v>226</v>
      </c>
      <c r="AB676" s="28">
        <v>1</v>
      </c>
      <c r="AC676" t="s">
        <v>88</v>
      </c>
      <c r="AD676" s="40">
        <v>144968</v>
      </c>
      <c r="AE676" s="40">
        <v>144968</v>
      </c>
    </row>
    <row r="677" spans="1:31">
      <c r="A677" t="s">
        <v>288</v>
      </c>
      <c r="B677" t="s">
        <v>113</v>
      </c>
      <c r="C677" t="s">
        <v>114</v>
      </c>
      <c r="D677" t="s">
        <v>1702</v>
      </c>
      <c r="E677" t="s">
        <v>5897</v>
      </c>
      <c r="F677" t="s">
        <v>5898</v>
      </c>
      <c r="G677" t="s">
        <v>1464</v>
      </c>
      <c r="H677" t="s">
        <v>197</v>
      </c>
      <c r="I677" t="s">
        <v>1705</v>
      </c>
      <c r="J677" t="s">
        <v>5899</v>
      </c>
      <c r="K677" t="s">
        <v>78</v>
      </c>
      <c r="L677" t="s">
        <v>5900</v>
      </c>
      <c r="M677" s="27">
        <v>45951.714988425927</v>
      </c>
      <c r="N677" s="27">
        <v>45952.688194444447</v>
      </c>
      <c r="O677" t="s">
        <v>1466</v>
      </c>
      <c r="P677" t="s">
        <v>1467</v>
      </c>
      <c r="Q677" t="s">
        <v>1478</v>
      </c>
      <c r="R677" t="s">
        <v>1469</v>
      </c>
      <c r="S677" t="s">
        <v>1470</v>
      </c>
      <c r="T677" t="s">
        <v>1470</v>
      </c>
      <c r="U677" t="s">
        <v>82</v>
      </c>
      <c r="V677" t="s">
        <v>5901</v>
      </c>
      <c r="W677" t="s">
        <v>84</v>
      </c>
      <c r="X677" t="s">
        <v>5902</v>
      </c>
      <c r="Y677" t="s">
        <v>15</v>
      </c>
      <c r="Z677" t="s">
        <v>86</v>
      </c>
      <c r="AA677" t="s">
        <v>1846</v>
      </c>
      <c r="AB677" s="28">
        <v>1</v>
      </c>
      <c r="AC677" t="s">
        <v>88</v>
      </c>
      <c r="AD677" s="40">
        <v>479589</v>
      </c>
      <c r="AE677" s="40">
        <v>479589</v>
      </c>
    </row>
    <row r="678" spans="1:31">
      <c r="A678" t="s">
        <v>277</v>
      </c>
      <c r="B678" t="s">
        <v>151</v>
      </c>
      <c r="C678" t="s">
        <v>152</v>
      </c>
      <c r="D678" t="s">
        <v>325</v>
      </c>
      <c r="E678" t="s">
        <v>5903</v>
      </c>
      <c r="F678" t="s">
        <v>5904</v>
      </c>
      <c r="G678" t="s">
        <v>1464</v>
      </c>
      <c r="H678" t="s">
        <v>328</v>
      </c>
      <c r="I678" t="s">
        <v>277</v>
      </c>
      <c r="J678" t="s">
        <v>5905</v>
      </c>
      <c r="K678" t="s">
        <v>78</v>
      </c>
      <c r="L678" t="s">
        <v>5906</v>
      </c>
      <c r="M678" s="27">
        <v>45952.333333333343</v>
      </c>
      <c r="N678" s="27">
        <v>45952.5</v>
      </c>
      <c r="O678" t="s">
        <v>1466</v>
      </c>
      <c r="P678" t="s">
        <v>1467</v>
      </c>
      <c r="Q678" t="s">
        <v>1478</v>
      </c>
      <c r="R678" t="s">
        <v>1604</v>
      </c>
      <c r="S678" t="s">
        <v>80</v>
      </c>
      <c r="T678" t="s">
        <v>187</v>
      </c>
      <c r="U678" t="s">
        <v>82</v>
      </c>
      <c r="V678" t="s">
        <v>5907</v>
      </c>
      <c r="W678" t="s">
        <v>84</v>
      </c>
      <c r="X678" t="s">
        <v>5908</v>
      </c>
      <c r="Y678" t="s">
        <v>8</v>
      </c>
      <c r="Z678" t="s">
        <v>86</v>
      </c>
      <c r="AA678" t="s">
        <v>736</v>
      </c>
      <c r="AB678" s="28">
        <v>1</v>
      </c>
      <c r="AC678" t="s">
        <v>88</v>
      </c>
      <c r="AD678" s="40">
        <v>65960</v>
      </c>
      <c r="AE678" s="40">
        <v>65960</v>
      </c>
    </row>
    <row r="679" spans="1:31">
      <c r="A679" t="s">
        <v>277</v>
      </c>
      <c r="B679" t="s">
        <v>151</v>
      </c>
      <c r="C679" t="s">
        <v>152</v>
      </c>
      <c r="D679" t="s">
        <v>5909</v>
      </c>
      <c r="E679" t="s">
        <v>5910</v>
      </c>
      <c r="F679" t="s">
        <v>5911</v>
      </c>
      <c r="G679" t="s">
        <v>1464</v>
      </c>
      <c r="H679" t="s">
        <v>328</v>
      </c>
      <c r="I679" t="s">
        <v>5912</v>
      </c>
      <c r="J679" t="s">
        <v>5913</v>
      </c>
      <c r="K679" t="s">
        <v>78</v>
      </c>
      <c r="L679" t="s">
        <v>5914</v>
      </c>
      <c r="M679" s="27">
        <v>45952.333333333343</v>
      </c>
      <c r="N679" s="27">
        <v>45953.584722222222</v>
      </c>
      <c r="O679" t="s">
        <v>1466</v>
      </c>
      <c r="P679" t="s">
        <v>1467</v>
      </c>
      <c r="Q679" t="s">
        <v>1698</v>
      </c>
      <c r="R679" t="s">
        <v>1699</v>
      </c>
      <c r="S679" t="s">
        <v>1470</v>
      </c>
      <c r="T679" t="s">
        <v>1470</v>
      </c>
      <c r="U679" t="s">
        <v>82</v>
      </c>
      <c r="V679" t="s">
        <v>5915</v>
      </c>
      <c r="W679" t="s">
        <v>84</v>
      </c>
      <c r="X679" t="s">
        <v>5916</v>
      </c>
      <c r="Y679" t="s">
        <v>13</v>
      </c>
      <c r="Z679" t="s">
        <v>86</v>
      </c>
      <c r="AA679" t="s">
        <v>333</v>
      </c>
      <c r="AB679" s="28">
        <v>1</v>
      </c>
      <c r="AC679" t="s">
        <v>88</v>
      </c>
      <c r="AD679" s="40">
        <v>275729</v>
      </c>
      <c r="AE679" s="40">
        <v>275729</v>
      </c>
    </row>
    <row r="680" spans="1:31">
      <c r="A680" t="s">
        <v>343</v>
      </c>
      <c r="B680" t="s">
        <v>68</v>
      </c>
      <c r="C680" t="s">
        <v>69</v>
      </c>
      <c r="D680" t="s">
        <v>795</v>
      </c>
      <c r="E680" t="s">
        <v>5917</v>
      </c>
      <c r="F680" t="s">
        <v>5918</v>
      </c>
      <c r="G680" t="s">
        <v>1464</v>
      </c>
      <c r="H680" t="s">
        <v>798</v>
      </c>
      <c r="I680" t="s">
        <v>799</v>
      </c>
      <c r="J680" t="s">
        <v>5919</v>
      </c>
      <c r="K680" t="s">
        <v>78</v>
      </c>
      <c r="L680" t="s">
        <v>5920</v>
      </c>
      <c r="M680" s="27">
        <v>45952.333333333343</v>
      </c>
      <c r="N680" s="27">
        <v>45953.554571759261</v>
      </c>
      <c r="O680" t="s">
        <v>1466</v>
      </c>
      <c r="P680" t="s">
        <v>1467</v>
      </c>
      <c r="Q680" t="s">
        <v>1749</v>
      </c>
      <c r="R680" t="s">
        <v>1469</v>
      </c>
      <c r="S680" t="s">
        <v>80</v>
      </c>
      <c r="T680" t="s">
        <v>81</v>
      </c>
      <c r="U680" t="s">
        <v>82</v>
      </c>
      <c r="V680" t="s">
        <v>5921</v>
      </c>
      <c r="W680" t="s">
        <v>84</v>
      </c>
      <c r="X680" t="s">
        <v>5922</v>
      </c>
      <c r="Y680" t="s">
        <v>11</v>
      </c>
      <c r="Z680" t="s">
        <v>86</v>
      </c>
      <c r="AA680" t="s">
        <v>352</v>
      </c>
      <c r="AB680" s="28">
        <v>1</v>
      </c>
      <c r="AC680" t="s">
        <v>88</v>
      </c>
      <c r="AD680" s="40">
        <v>144968</v>
      </c>
      <c r="AE680" s="40">
        <v>144968</v>
      </c>
    </row>
    <row r="681" spans="1:31">
      <c r="A681" t="s">
        <v>343</v>
      </c>
      <c r="B681" t="s">
        <v>68</v>
      </c>
      <c r="C681" t="s">
        <v>69</v>
      </c>
      <c r="D681" t="s">
        <v>379</v>
      </c>
      <c r="E681" t="s">
        <v>5923</v>
      </c>
      <c r="F681" t="s">
        <v>5924</v>
      </c>
      <c r="G681" t="s">
        <v>1464</v>
      </c>
      <c r="H681" t="s">
        <v>347</v>
      </c>
      <c r="I681" t="s">
        <v>382</v>
      </c>
      <c r="J681" t="s">
        <v>5925</v>
      </c>
      <c r="K681" t="s">
        <v>78</v>
      </c>
      <c r="L681" t="s">
        <v>5926</v>
      </c>
      <c r="M681" s="27">
        <v>45952.333333333343</v>
      </c>
      <c r="N681" s="27">
        <v>45952.526388888888</v>
      </c>
      <c r="O681" t="s">
        <v>1466</v>
      </c>
      <c r="P681" t="s">
        <v>1514</v>
      </c>
      <c r="Q681" t="s">
        <v>1580</v>
      </c>
      <c r="R681" t="s">
        <v>1953</v>
      </c>
      <c r="S681" t="s">
        <v>783</v>
      </c>
      <c r="T681" t="s">
        <v>1791</v>
      </c>
      <c r="U681" t="s">
        <v>82</v>
      </c>
      <c r="V681" t="s">
        <v>5927</v>
      </c>
      <c r="W681" t="s">
        <v>84</v>
      </c>
      <c r="X681" t="s">
        <v>5928</v>
      </c>
      <c r="Y681" t="s">
        <v>8</v>
      </c>
      <c r="Z681" t="s">
        <v>86</v>
      </c>
      <c r="AA681" t="s">
        <v>804</v>
      </c>
      <c r="AB681" s="28">
        <v>1</v>
      </c>
      <c r="AC681" t="s">
        <v>88</v>
      </c>
      <c r="AD681" s="40">
        <v>65960</v>
      </c>
      <c r="AE681" s="40">
        <v>65960</v>
      </c>
    </row>
    <row r="682" spans="1:31">
      <c r="A682" t="s">
        <v>118</v>
      </c>
      <c r="B682" t="s">
        <v>119</v>
      </c>
      <c r="C682" t="s">
        <v>120</v>
      </c>
      <c r="D682" t="s">
        <v>121</v>
      </c>
      <c r="E682" t="s">
        <v>5929</v>
      </c>
      <c r="F682" t="s">
        <v>3661</v>
      </c>
      <c r="G682" t="s">
        <v>1464</v>
      </c>
      <c r="H682" t="s">
        <v>124</v>
      </c>
      <c r="I682" t="s">
        <v>125</v>
      </c>
      <c r="J682" t="s">
        <v>3662</v>
      </c>
      <c r="K682" t="s">
        <v>78</v>
      </c>
      <c r="L682" t="s">
        <v>5930</v>
      </c>
      <c r="M682" s="27">
        <v>45952.383240740739</v>
      </c>
      <c r="N682" s="27">
        <v>45952.782638888893</v>
      </c>
      <c r="O682" t="s">
        <v>1466</v>
      </c>
      <c r="P682" t="s">
        <v>1467</v>
      </c>
      <c r="Q682" t="s">
        <v>2219</v>
      </c>
      <c r="R682" t="s">
        <v>1469</v>
      </c>
      <c r="S682" t="s">
        <v>80</v>
      </c>
      <c r="T682" t="s">
        <v>81</v>
      </c>
      <c r="U682" t="s">
        <v>82</v>
      </c>
      <c r="V682" t="s">
        <v>5931</v>
      </c>
      <c r="W682" t="s">
        <v>84</v>
      </c>
      <c r="X682" t="s">
        <v>3665</v>
      </c>
      <c r="Y682" t="s">
        <v>15</v>
      </c>
      <c r="Z682" t="s">
        <v>86</v>
      </c>
      <c r="AA682" t="s">
        <v>130</v>
      </c>
      <c r="AB682" s="28">
        <v>1</v>
      </c>
      <c r="AC682" t="s">
        <v>88</v>
      </c>
      <c r="AD682" s="40">
        <v>479589</v>
      </c>
      <c r="AE682" s="40">
        <v>479589</v>
      </c>
    </row>
    <row r="683" spans="1:31">
      <c r="A683" t="s">
        <v>277</v>
      </c>
      <c r="B683" t="s">
        <v>151</v>
      </c>
      <c r="C683" t="s">
        <v>152</v>
      </c>
      <c r="D683" t="s">
        <v>5932</v>
      </c>
      <c r="E683" t="s">
        <v>5933</v>
      </c>
      <c r="F683" t="s">
        <v>5934</v>
      </c>
      <c r="G683" t="s">
        <v>1464</v>
      </c>
      <c r="H683" t="s">
        <v>156</v>
      </c>
      <c r="I683" t="s">
        <v>5935</v>
      </c>
      <c r="J683" t="s">
        <v>5936</v>
      </c>
      <c r="K683" t="s">
        <v>78</v>
      </c>
      <c r="L683" t="s">
        <v>5937</v>
      </c>
      <c r="M683" s="27">
        <v>45952.385497685187</v>
      </c>
      <c r="N683" s="27">
        <v>45953.580555555563</v>
      </c>
      <c r="O683" t="s">
        <v>1466</v>
      </c>
      <c r="P683" t="s">
        <v>1467</v>
      </c>
      <c r="Q683" t="s">
        <v>1552</v>
      </c>
      <c r="R683" t="s">
        <v>2000</v>
      </c>
      <c r="S683" t="s">
        <v>1479</v>
      </c>
      <c r="T683" t="s">
        <v>1479</v>
      </c>
      <c r="U683" t="s">
        <v>82</v>
      </c>
      <c r="V683" t="s">
        <v>5938</v>
      </c>
      <c r="W683" t="s">
        <v>84</v>
      </c>
      <c r="X683" t="s">
        <v>5939</v>
      </c>
      <c r="Y683" t="s">
        <v>13</v>
      </c>
      <c r="Z683" t="s">
        <v>86</v>
      </c>
      <c r="AA683" t="s">
        <v>736</v>
      </c>
      <c r="AB683" s="28">
        <v>1</v>
      </c>
      <c r="AC683" t="s">
        <v>88</v>
      </c>
      <c r="AD683" s="40">
        <v>275729</v>
      </c>
      <c r="AE683" s="40">
        <v>275729</v>
      </c>
    </row>
    <row r="684" spans="1:31">
      <c r="A684" t="s">
        <v>288</v>
      </c>
      <c r="B684" t="s">
        <v>113</v>
      </c>
      <c r="C684" t="s">
        <v>114</v>
      </c>
      <c r="D684" t="s">
        <v>5940</v>
      </c>
      <c r="E684" t="s">
        <v>5941</v>
      </c>
      <c r="F684" t="s">
        <v>5942</v>
      </c>
      <c r="G684" t="s">
        <v>1464</v>
      </c>
      <c r="H684" t="s">
        <v>292</v>
      </c>
      <c r="I684" t="s">
        <v>5943</v>
      </c>
      <c r="J684" t="s">
        <v>5944</v>
      </c>
      <c r="K684" t="s">
        <v>78</v>
      </c>
      <c r="L684" t="s">
        <v>5945</v>
      </c>
      <c r="M684" s="27">
        <v>45952.388136574067</v>
      </c>
      <c r="N684" s="27">
        <v>45954.518055555563</v>
      </c>
      <c r="O684" t="s">
        <v>1466</v>
      </c>
      <c r="P684" t="s">
        <v>1467</v>
      </c>
      <c r="Q684" t="s">
        <v>1478</v>
      </c>
      <c r="R684" t="s">
        <v>1469</v>
      </c>
      <c r="S684" t="s">
        <v>80</v>
      </c>
      <c r="T684" t="s">
        <v>81</v>
      </c>
      <c r="U684" t="s">
        <v>82</v>
      </c>
      <c r="V684" t="s">
        <v>5946</v>
      </c>
      <c r="W684" t="s">
        <v>84</v>
      </c>
      <c r="X684" t="s">
        <v>5947</v>
      </c>
      <c r="Y684" t="s">
        <v>15</v>
      </c>
      <c r="Z684" t="s">
        <v>86</v>
      </c>
      <c r="AA684" t="s">
        <v>245</v>
      </c>
      <c r="AB684" s="28">
        <v>1</v>
      </c>
      <c r="AC684" t="s">
        <v>88</v>
      </c>
      <c r="AD684" s="40">
        <v>479589</v>
      </c>
      <c r="AE684" s="40">
        <v>479589</v>
      </c>
    </row>
    <row r="685" spans="1:31">
      <c r="A685" t="s">
        <v>343</v>
      </c>
      <c r="B685" t="s">
        <v>68</v>
      </c>
      <c r="C685" t="s">
        <v>69</v>
      </c>
      <c r="D685" t="s">
        <v>5948</v>
      </c>
      <c r="E685" t="s">
        <v>5949</v>
      </c>
      <c r="F685" t="s">
        <v>5950</v>
      </c>
      <c r="G685" t="s">
        <v>1464</v>
      </c>
      <c r="H685" t="s">
        <v>798</v>
      </c>
      <c r="I685" t="s">
        <v>5951</v>
      </c>
      <c r="J685" t="s">
        <v>5952</v>
      </c>
      <c r="K685" t="s">
        <v>78</v>
      </c>
      <c r="L685" t="s">
        <v>5953</v>
      </c>
      <c r="M685" s="27">
        <v>45952.395092592589</v>
      </c>
      <c r="N685" s="27">
        <v>45953.474074074067</v>
      </c>
      <c r="O685" t="s">
        <v>1466</v>
      </c>
      <c r="P685" t="s">
        <v>1467</v>
      </c>
      <c r="Q685" t="s">
        <v>1790</v>
      </c>
      <c r="R685" t="s">
        <v>1621</v>
      </c>
      <c r="S685" t="s">
        <v>1470</v>
      </c>
      <c r="T685" t="s">
        <v>1470</v>
      </c>
      <c r="U685" t="s">
        <v>82</v>
      </c>
      <c r="V685" t="s">
        <v>5954</v>
      </c>
      <c r="W685" t="s">
        <v>84</v>
      </c>
      <c r="X685" t="s">
        <v>5955</v>
      </c>
      <c r="Y685" t="s">
        <v>11</v>
      </c>
      <c r="Z685" t="s">
        <v>86</v>
      </c>
      <c r="AA685" t="s">
        <v>352</v>
      </c>
      <c r="AB685" s="28">
        <v>1</v>
      </c>
      <c r="AC685" t="s">
        <v>88</v>
      </c>
      <c r="AD685" s="40">
        <v>144968</v>
      </c>
      <c r="AE685" s="40">
        <v>144968</v>
      </c>
    </row>
    <row r="686" spans="1:31">
      <c r="A686" t="s">
        <v>683</v>
      </c>
      <c r="B686" t="s">
        <v>113</v>
      </c>
      <c r="C686" t="s">
        <v>114</v>
      </c>
      <c r="D686" t="s">
        <v>684</v>
      </c>
      <c r="E686" t="s">
        <v>5956</v>
      </c>
      <c r="F686" t="s">
        <v>5957</v>
      </c>
      <c r="G686" t="s">
        <v>1464</v>
      </c>
      <c r="H686" t="s">
        <v>281</v>
      </c>
      <c r="I686" t="s">
        <v>683</v>
      </c>
      <c r="J686" t="s">
        <v>5958</v>
      </c>
      <c r="K686" t="s">
        <v>78</v>
      </c>
      <c r="L686" t="s">
        <v>5959</v>
      </c>
      <c r="M686" s="27">
        <v>45952.414513888893</v>
      </c>
      <c r="N686" s="27">
        <v>45953.414583333331</v>
      </c>
      <c r="O686" t="s">
        <v>1466</v>
      </c>
      <c r="P686" t="s">
        <v>1467</v>
      </c>
      <c r="Q686" t="s">
        <v>1496</v>
      </c>
      <c r="R686" t="s">
        <v>1507</v>
      </c>
      <c r="S686" t="s">
        <v>1470</v>
      </c>
      <c r="T686" t="s">
        <v>1470</v>
      </c>
      <c r="U686" t="s">
        <v>82</v>
      </c>
      <c r="V686" t="s">
        <v>5960</v>
      </c>
      <c r="W686" t="s">
        <v>84</v>
      </c>
      <c r="X686" t="s">
        <v>5961</v>
      </c>
      <c r="Y686" t="s">
        <v>8</v>
      </c>
      <c r="Z686" t="s">
        <v>86</v>
      </c>
      <c r="AA686" t="s">
        <v>691</v>
      </c>
      <c r="AB686" s="28">
        <v>1</v>
      </c>
      <c r="AC686" t="s">
        <v>88</v>
      </c>
      <c r="AD686" s="40">
        <v>65960</v>
      </c>
      <c r="AE686" s="40">
        <v>65960</v>
      </c>
    </row>
    <row r="687" spans="1:31">
      <c r="A687" t="s">
        <v>459</v>
      </c>
      <c r="B687" t="s">
        <v>460</v>
      </c>
      <c r="C687" t="s">
        <v>461</v>
      </c>
      <c r="D687" t="s">
        <v>512</v>
      </c>
      <c r="E687" t="s">
        <v>5962</v>
      </c>
      <c r="F687" t="s">
        <v>5963</v>
      </c>
      <c r="G687" t="s">
        <v>1464</v>
      </c>
      <c r="H687" t="s">
        <v>460</v>
      </c>
      <c r="I687" t="s">
        <v>459</v>
      </c>
      <c r="J687" t="s">
        <v>5964</v>
      </c>
      <c r="K687" t="s">
        <v>78</v>
      </c>
      <c r="L687" t="s">
        <v>5965</v>
      </c>
      <c r="M687" s="27">
        <v>45952.408252314817</v>
      </c>
      <c r="N687" s="27">
        <v>45953.411111111112</v>
      </c>
      <c r="O687" t="s">
        <v>1466</v>
      </c>
      <c r="P687" t="s">
        <v>1514</v>
      </c>
      <c r="Q687" t="s">
        <v>1541</v>
      </c>
      <c r="R687" t="s">
        <v>1827</v>
      </c>
      <c r="S687" t="s">
        <v>1479</v>
      </c>
      <c r="T687" t="s">
        <v>1479</v>
      </c>
      <c r="U687" t="s">
        <v>82</v>
      </c>
      <c r="V687" t="s">
        <v>5966</v>
      </c>
      <c r="W687" t="s">
        <v>84</v>
      </c>
      <c r="X687" t="s">
        <v>5967</v>
      </c>
      <c r="Y687" t="s">
        <v>8</v>
      </c>
      <c r="Z687" t="s">
        <v>86</v>
      </c>
      <c r="AA687" t="s">
        <v>2172</v>
      </c>
      <c r="AB687" s="28">
        <v>1</v>
      </c>
      <c r="AC687" t="s">
        <v>88</v>
      </c>
      <c r="AD687" s="40">
        <v>65960</v>
      </c>
      <c r="AE687" s="40">
        <v>65960</v>
      </c>
    </row>
    <row r="688" spans="1:31">
      <c r="A688" t="s">
        <v>442</v>
      </c>
      <c r="B688" t="s">
        <v>113</v>
      </c>
      <c r="C688" t="s">
        <v>114</v>
      </c>
      <c r="D688" t="s">
        <v>3078</v>
      </c>
      <c r="E688" t="s">
        <v>5968</v>
      </c>
      <c r="F688" t="s">
        <v>3080</v>
      </c>
      <c r="G688" t="s">
        <v>1464</v>
      </c>
      <c r="H688" t="s">
        <v>2713</v>
      </c>
      <c r="I688" t="s">
        <v>3081</v>
      </c>
      <c r="J688" t="s">
        <v>3082</v>
      </c>
      <c r="K688" t="s">
        <v>78</v>
      </c>
      <c r="L688" t="s">
        <v>5969</v>
      </c>
      <c r="M688" s="27">
        <v>45952.411585648151</v>
      </c>
      <c r="N688" s="27">
        <v>45954.563194444447</v>
      </c>
      <c r="O688" t="s">
        <v>1466</v>
      </c>
      <c r="P688" t="s">
        <v>1467</v>
      </c>
      <c r="Q688" t="s">
        <v>1562</v>
      </c>
      <c r="R688" t="s">
        <v>1562</v>
      </c>
      <c r="S688" t="s">
        <v>1470</v>
      </c>
      <c r="T688" t="s">
        <v>1470</v>
      </c>
      <c r="U688" t="s">
        <v>82</v>
      </c>
      <c r="V688" t="s">
        <v>5970</v>
      </c>
      <c r="W688" t="s">
        <v>84</v>
      </c>
      <c r="X688" t="s">
        <v>3085</v>
      </c>
      <c r="Y688" t="s">
        <v>13</v>
      </c>
      <c r="Z688" t="s">
        <v>86</v>
      </c>
      <c r="AA688" t="s">
        <v>451</v>
      </c>
      <c r="AB688" s="28">
        <v>1</v>
      </c>
      <c r="AC688" t="s">
        <v>88</v>
      </c>
      <c r="AD688" s="40">
        <v>275729</v>
      </c>
      <c r="AE688" s="40">
        <v>275729</v>
      </c>
    </row>
    <row r="689" spans="1:31">
      <c r="A689" t="s">
        <v>191</v>
      </c>
      <c r="B689" t="s">
        <v>192</v>
      </c>
      <c r="C689" t="s">
        <v>193</v>
      </c>
      <c r="D689" t="s">
        <v>227</v>
      </c>
      <c r="E689" t="s">
        <v>5971</v>
      </c>
      <c r="F689" t="s">
        <v>5972</v>
      </c>
      <c r="G689" t="s">
        <v>1464</v>
      </c>
      <c r="H689" t="s">
        <v>197</v>
      </c>
      <c r="I689" t="s">
        <v>230</v>
      </c>
      <c r="J689" t="s">
        <v>5973</v>
      </c>
      <c r="K689" t="s">
        <v>78</v>
      </c>
      <c r="L689" t="s">
        <v>5974</v>
      </c>
      <c r="M689" s="27">
        <v>45952.415347222217</v>
      </c>
      <c r="N689" s="27">
        <v>45952.619444444441</v>
      </c>
      <c r="O689" t="s">
        <v>1466</v>
      </c>
      <c r="P689" t="s">
        <v>1467</v>
      </c>
      <c r="Q689" t="s">
        <v>1496</v>
      </c>
      <c r="R689" t="s">
        <v>1469</v>
      </c>
      <c r="S689" t="s">
        <v>80</v>
      </c>
      <c r="T689" t="s">
        <v>81</v>
      </c>
      <c r="U689" t="s">
        <v>82</v>
      </c>
      <c r="V689" t="s">
        <v>5975</v>
      </c>
      <c r="W689" t="s">
        <v>84</v>
      </c>
      <c r="X689" t="s">
        <v>5976</v>
      </c>
      <c r="Y689" t="s">
        <v>8</v>
      </c>
      <c r="Z689" t="s">
        <v>86</v>
      </c>
      <c r="AA689" t="s">
        <v>1455</v>
      </c>
      <c r="AB689" s="28">
        <v>1</v>
      </c>
      <c r="AC689" t="s">
        <v>88</v>
      </c>
      <c r="AD689" s="40">
        <v>65960</v>
      </c>
      <c r="AE689" s="40">
        <v>65960</v>
      </c>
    </row>
    <row r="690" spans="1:31">
      <c r="A690" t="s">
        <v>67</v>
      </c>
      <c r="B690" t="s">
        <v>68</v>
      </c>
      <c r="C690" t="s">
        <v>69</v>
      </c>
      <c r="D690" t="s">
        <v>484</v>
      </c>
      <c r="E690" t="s">
        <v>5977</v>
      </c>
      <c r="F690" t="s">
        <v>5978</v>
      </c>
      <c r="G690" t="s">
        <v>1464</v>
      </c>
      <c r="H690" t="s">
        <v>143</v>
      </c>
      <c r="I690" t="s">
        <v>67</v>
      </c>
      <c r="J690" t="s">
        <v>5979</v>
      </c>
      <c r="K690" t="s">
        <v>78</v>
      </c>
      <c r="L690" t="s">
        <v>5980</v>
      </c>
      <c r="M690" s="27">
        <v>45952.424212962957</v>
      </c>
      <c r="N690" s="27">
        <v>45952.784722222219</v>
      </c>
      <c r="O690" t="s">
        <v>1466</v>
      </c>
      <c r="P690" t="s">
        <v>1467</v>
      </c>
      <c r="Q690" t="s">
        <v>1496</v>
      </c>
      <c r="R690" t="s">
        <v>2037</v>
      </c>
      <c r="S690" t="s">
        <v>80</v>
      </c>
      <c r="T690" t="s">
        <v>81</v>
      </c>
      <c r="U690" t="s">
        <v>82</v>
      </c>
      <c r="V690" t="s">
        <v>5981</v>
      </c>
      <c r="W690" t="s">
        <v>84</v>
      </c>
      <c r="X690" t="s">
        <v>5982</v>
      </c>
      <c r="Y690" t="s">
        <v>8</v>
      </c>
      <c r="Z690" t="s">
        <v>86</v>
      </c>
      <c r="AA690" t="s">
        <v>149</v>
      </c>
      <c r="AB690" s="28">
        <v>1</v>
      </c>
      <c r="AC690" t="s">
        <v>88</v>
      </c>
      <c r="AD690" s="40">
        <v>65960</v>
      </c>
      <c r="AE690" s="40">
        <v>65960</v>
      </c>
    </row>
    <row r="691" spans="1:31">
      <c r="A691" t="s">
        <v>118</v>
      </c>
      <c r="B691" t="s">
        <v>119</v>
      </c>
      <c r="C691" t="s">
        <v>120</v>
      </c>
      <c r="D691" t="s">
        <v>5983</v>
      </c>
      <c r="E691" t="s">
        <v>5984</v>
      </c>
      <c r="F691" t="s">
        <v>5985</v>
      </c>
      <c r="G691" t="s">
        <v>1464</v>
      </c>
      <c r="H691" t="s">
        <v>124</v>
      </c>
      <c r="I691" t="s">
        <v>5986</v>
      </c>
      <c r="J691" t="s">
        <v>5987</v>
      </c>
      <c r="K691" t="s">
        <v>78</v>
      </c>
      <c r="L691" t="s">
        <v>5988</v>
      </c>
      <c r="M691" s="27">
        <v>45952.422303240739</v>
      </c>
      <c r="N691" s="27">
        <v>45953.692361111112</v>
      </c>
      <c r="O691" t="s">
        <v>1466</v>
      </c>
      <c r="P691" t="s">
        <v>1467</v>
      </c>
      <c r="Q691" t="s">
        <v>1552</v>
      </c>
      <c r="R691" t="s">
        <v>2000</v>
      </c>
      <c r="S691" t="s">
        <v>1479</v>
      </c>
      <c r="T691" t="s">
        <v>1479</v>
      </c>
      <c r="U691" t="s">
        <v>82</v>
      </c>
      <c r="V691" t="s">
        <v>5989</v>
      </c>
      <c r="W691" t="s">
        <v>84</v>
      </c>
      <c r="X691" t="s">
        <v>5990</v>
      </c>
      <c r="Y691" t="s">
        <v>15</v>
      </c>
      <c r="Z691" t="s">
        <v>86</v>
      </c>
      <c r="AA691" t="s">
        <v>130</v>
      </c>
      <c r="AB691" s="28">
        <v>1</v>
      </c>
      <c r="AC691" t="s">
        <v>88</v>
      </c>
      <c r="AD691" s="40">
        <v>479589</v>
      </c>
      <c r="AE691" s="40">
        <v>479589</v>
      </c>
    </row>
    <row r="692" spans="1:31">
      <c r="A692" t="s">
        <v>1134</v>
      </c>
      <c r="B692" t="s">
        <v>113</v>
      </c>
      <c r="C692" t="s">
        <v>114</v>
      </c>
      <c r="D692" t="s">
        <v>1135</v>
      </c>
      <c r="E692" t="s">
        <v>5991</v>
      </c>
      <c r="F692" t="s">
        <v>5992</v>
      </c>
      <c r="G692" t="s">
        <v>1464</v>
      </c>
      <c r="H692" t="s">
        <v>1138</v>
      </c>
      <c r="I692" t="s">
        <v>1139</v>
      </c>
      <c r="J692" t="s">
        <v>5993</v>
      </c>
      <c r="K692" t="s">
        <v>78</v>
      </c>
      <c r="L692" t="s">
        <v>5994</v>
      </c>
      <c r="M692" s="27">
        <v>45952.425266203703</v>
      </c>
      <c r="N692" s="27">
        <v>45954.642361111109</v>
      </c>
      <c r="O692" t="s">
        <v>1466</v>
      </c>
      <c r="P692" t="s">
        <v>1467</v>
      </c>
      <c r="Q692" t="s">
        <v>1468</v>
      </c>
      <c r="R692" t="s">
        <v>1469</v>
      </c>
      <c r="S692" t="s">
        <v>1470</v>
      </c>
      <c r="T692" t="s">
        <v>1470</v>
      </c>
      <c r="U692" t="s">
        <v>82</v>
      </c>
      <c r="V692" t="s">
        <v>5995</v>
      </c>
      <c r="W692" t="s">
        <v>84</v>
      </c>
      <c r="X692" t="s">
        <v>5996</v>
      </c>
      <c r="Y692" t="s">
        <v>13</v>
      </c>
      <c r="Z692" t="s">
        <v>86</v>
      </c>
      <c r="AA692" t="s">
        <v>2718</v>
      </c>
      <c r="AB692" s="28">
        <v>1</v>
      </c>
      <c r="AC692" t="s">
        <v>88</v>
      </c>
      <c r="AD692" s="40">
        <v>275729</v>
      </c>
      <c r="AE692" s="40">
        <v>275729</v>
      </c>
    </row>
    <row r="693" spans="1:31">
      <c r="A693" t="s">
        <v>191</v>
      </c>
      <c r="B693" t="s">
        <v>192</v>
      </c>
      <c r="C693" t="s">
        <v>193</v>
      </c>
      <c r="D693" t="s">
        <v>227</v>
      </c>
      <c r="E693" t="s">
        <v>5997</v>
      </c>
      <c r="F693" t="s">
        <v>5998</v>
      </c>
      <c r="G693" t="s">
        <v>1464</v>
      </c>
      <c r="H693" t="s">
        <v>197</v>
      </c>
      <c r="I693" t="s">
        <v>230</v>
      </c>
      <c r="J693" t="s">
        <v>5999</v>
      </c>
      <c r="K693" t="s">
        <v>78</v>
      </c>
      <c r="L693" t="s">
        <v>6000</v>
      </c>
      <c r="M693" s="27">
        <v>45952.456238425933</v>
      </c>
      <c r="N693" s="27">
        <v>45952.57916666667</v>
      </c>
      <c r="O693" t="s">
        <v>1466</v>
      </c>
      <c r="P693" t="s">
        <v>1467</v>
      </c>
      <c r="Q693" t="s">
        <v>1496</v>
      </c>
      <c r="R693" t="s">
        <v>2037</v>
      </c>
      <c r="S693" t="s">
        <v>80</v>
      </c>
      <c r="T693" t="s">
        <v>187</v>
      </c>
      <c r="U693" t="s">
        <v>82</v>
      </c>
      <c r="V693" t="s">
        <v>6001</v>
      </c>
      <c r="W693" t="s">
        <v>84</v>
      </c>
      <c r="X693" t="s">
        <v>6002</v>
      </c>
      <c r="Y693" t="s">
        <v>8</v>
      </c>
      <c r="Z693" t="s">
        <v>86</v>
      </c>
      <c r="AA693" t="s">
        <v>1455</v>
      </c>
      <c r="AB693" s="28">
        <v>1</v>
      </c>
      <c r="AC693" t="s">
        <v>88</v>
      </c>
      <c r="AD693" s="40">
        <v>65960</v>
      </c>
      <c r="AE693" s="40">
        <v>65960</v>
      </c>
    </row>
    <row r="694" spans="1:31">
      <c r="A694" t="s">
        <v>277</v>
      </c>
      <c r="B694" t="s">
        <v>151</v>
      </c>
      <c r="C694" t="s">
        <v>152</v>
      </c>
      <c r="D694" t="s">
        <v>325</v>
      </c>
      <c r="E694" t="s">
        <v>6003</v>
      </c>
      <c r="F694" t="s">
        <v>6004</v>
      </c>
      <c r="G694" t="s">
        <v>1464</v>
      </c>
      <c r="H694" t="s">
        <v>328</v>
      </c>
      <c r="I694" t="s">
        <v>277</v>
      </c>
      <c r="J694" t="s">
        <v>6005</v>
      </c>
      <c r="K694" t="s">
        <v>78</v>
      </c>
      <c r="L694" t="s">
        <v>6006</v>
      </c>
      <c r="M694" s="27">
        <v>45952.47991898148</v>
      </c>
      <c r="N694" s="27">
        <v>45953.479861111111</v>
      </c>
      <c r="O694" t="s">
        <v>1466</v>
      </c>
      <c r="P694" t="s">
        <v>1467</v>
      </c>
      <c r="Q694" t="s">
        <v>1717</v>
      </c>
      <c r="R694" t="s">
        <v>1718</v>
      </c>
      <c r="S694" t="s">
        <v>783</v>
      </c>
      <c r="T694" t="s">
        <v>1791</v>
      </c>
      <c r="U694" t="s">
        <v>82</v>
      </c>
      <c r="V694" t="s">
        <v>6007</v>
      </c>
      <c r="W694" t="s">
        <v>84</v>
      </c>
      <c r="X694" t="s">
        <v>6008</v>
      </c>
      <c r="Y694" t="s">
        <v>8</v>
      </c>
      <c r="Z694" t="s">
        <v>86</v>
      </c>
      <c r="AA694" t="s">
        <v>416</v>
      </c>
      <c r="AB694" s="28">
        <v>1</v>
      </c>
      <c r="AC694" t="s">
        <v>88</v>
      </c>
      <c r="AD694" s="40">
        <v>65960</v>
      </c>
      <c r="AE694" s="40">
        <v>65960</v>
      </c>
    </row>
    <row r="695" spans="1:31">
      <c r="A695" t="s">
        <v>613</v>
      </c>
      <c r="B695" t="s">
        <v>151</v>
      </c>
      <c r="C695" t="s">
        <v>152</v>
      </c>
      <c r="D695" t="s">
        <v>6009</v>
      </c>
      <c r="E695" t="s">
        <v>6010</v>
      </c>
      <c r="F695" t="s">
        <v>6011</v>
      </c>
      <c r="G695" t="s">
        <v>1464</v>
      </c>
      <c r="H695" t="s">
        <v>258</v>
      </c>
      <c r="I695" t="s">
        <v>6012</v>
      </c>
      <c r="J695" t="s">
        <v>6013</v>
      </c>
      <c r="K695" t="s">
        <v>78</v>
      </c>
      <c r="L695" t="s">
        <v>6014</v>
      </c>
      <c r="M695" s="27">
        <v>45952.483541666668</v>
      </c>
      <c r="N695" s="27">
        <v>45952.541666666657</v>
      </c>
      <c r="O695" t="s">
        <v>1466</v>
      </c>
      <c r="P695" t="s">
        <v>1467</v>
      </c>
      <c r="Q695" t="s">
        <v>1496</v>
      </c>
      <c r="R695" t="s">
        <v>1497</v>
      </c>
      <c r="S695" t="s">
        <v>1470</v>
      </c>
      <c r="T695" t="s">
        <v>1470</v>
      </c>
      <c r="U695" t="s">
        <v>82</v>
      </c>
      <c r="V695" t="s">
        <v>6015</v>
      </c>
      <c r="W695" t="s">
        <v>84</v>
      </c>
      <c r="X695" t="s">
        <v>6016</v>
      </c>
      <c r="Y695" t="s">
        <v>15</v>
      </c>
      <c r="Z695" t="s">
        <v>86</v>
      </c>
      <c r="AA695" t="s">
        <v>622</v>
      </c>
      <c r="AB695" s="28">
        <v>1</v>
      </c>
      <c r="AC695" t="s">
        <v>88</v>
      </c>
      <c r="AD695" s="40">
        <v>479589</v>
      </c>
      <c r="AE695" s="40">
        <v>479589</v>
      </c>
    </row>
    <row r="696" spans="1:31">
      <c r="A696" t="s">
        <v>459</v>
      </c>
      <c r="B696" t="s">
        <v>460</v>
      </c>
      <c r="C696" t="s">
        <v>461</v>
      </c>
      <c r="D696" t="s">
        <v>512</v>
      </c>
      <c r="E696" t="s">
        <v>6017</v>
      </c>
      <c r="F696" t="s">
        <v>2167</v>
      </c>
      <c r="G696" t="s">
        <v>1464</v>
      </c>
      <c r="H696" t="s">
        <v>460</v>
      </c>
      <c r="I696" t="s">
        <v>459</v>
      </c>
      <c r="J696" t="s">
        <v>2168</v>
      </c>
      <c r="K696" t="s">
        <v>78</v>
      </c>
      <c r="L696" t="s">
        <v>6018</v>
      </c>
      <c r="M696" s="27">
        <v>45952.505960648137</v>
      </c>
      <c r="N696" s="27">
        <v>45952.646527777782</v>
      </c>
      <c r="O696" t="s">
        <v>1466</v>
      </c>
      <c r="P696" t="s">
        <v>1467</v>
      </c>
      <c r="Q696" t="s">
        <v>1496</v>
      </c>
      <c r="R696" t="s">
        <v>1507</v>
      </c>
      <c r="S696" t="s">
        <v>1470</v>
      </c>
      <c r="T696" t="s">
        <v>1470</v>
      </c>
      <c r="U696" t="s">
        <v>82</v>
      </c>
      <c r="V696" t="s">
        <v>6019</v>
      </c>
      <c r="W696" t="s">
        <v>84</v>
      </c>
      <c r="X696" t="s">
        <v>2171</v>
      </c>
      <c r="Y696" t="s">
        <v>8</v>
      </c>
      <c r="Z696" t="s">
        <v>86</v>
      </c>
      <c r="AA696" t="s">
        <v>964</v>
      </c>
      <c r="AB696" s="28">
        <v>1</v>
      </c>
      <c r="AC696" t="s">
        <v>88</v>
      </c>
      <c r="AD696" s="40">
        <v>65960</v>
      </c>
      <c r="AE696" s="40">
        <v>65960</v>
      </c>
    </row>
    <row r="697" spans="1:31">
      <c r="A697" t="s">
        <v>343</v>
      </c>
      <c r="B697" t="s">
        <v>68</v>
      </c>
      <c r="C697" t="s">
        <v>69</v>
      </c>
      <c r="D697" t="s">
        <v>344</v>
      </c>
      <c r="E697" t="s">
        <v>6020</v>
      </c>
      <c r="F697" t="s">
        <v>6021</v>
      </c>
      <c r="G697" t="s">
        <v>1464</v>
      </c>
      <c r="H697" t="s">
        <v>347</v>
      </c>
      <c r="I697" t="s">
        <v>343</v>
      </c>
      <c r="J697" t="s">
        <v>6022</v>
      </c>
      <c r="K697" t="s">
        <v>78</v>
      </c>
      <c r="L697" t="s">
        <v>6023</v>
      </c>
      <c r="M697" s="27">
        <v>45952.529131944437</v>
      </c>
      <c r="N697" s="27">
        <v>45953.504861111112</v>
      </c>
      <c r="P697" t="s">
        <v>1514</v>
      </c>
      <c r="Q697" t="s">
        <v>1552</v>
      </c>
      <c r="R697" t="s">
        <v>2469</v>
      </c>
      <c r="S697" t="s">
        <v>80</v>
      </c>
      <c r="T697" t="s">
        <v>187</v>
      </c>
      <c r="V697" t="s">
        <v>6024</v>
      </c>
      <c r="W697" t="s">
        <v>1801</v>
      </c>
      <c r="Y697" t="s">
        <v>8</v>
      </c>
      <c r="Z697" t="s">
        <v>86</v>
      </c>
      <c r="AA697" t="s">
        <v>352</v>
      </c>
      <c r="AB697" s="28">
        <v>0</v>
      </c>
      <c r="AC697" t="s">
        <v>88</v>
      </c>
      <c r="AD697" s="40">
        <v>41241</v>
      </c>
      <c r="AE697" s="40">
        <v>41241</v>
      </c>
    </row>
    <row r="698" spans="1:31">
      <c r="A698" t="s">
        <v>343</v>
      </c>
      <c r="B698" t="s">
        <v>68</v>
      </c>
      <c r="C698" t="s">
        <v>69</v>
      </c>
      <c r="D698" t="s">
        <v>6025</v>
      </c>
      <c r="E698" t="s">
        <v>6026</v>
      </c>
      <c r="F698" t="s">
        <v>6027</v>
      </c>
      <c r="G698" t="s">
        <v>1464</v>
      </c>
      <c r="H698" t="s">
        <v>347</v>
      </c>
      <c r="I698" t="s">
        <v>6028</v>
      </c>
      <c r="J698" t="s">
        <v>6029</v>
      </c>
      <c r="K698" t="s">
        <v>78</v>
      </c>
      <c r="L698" t="s">
        <v>6030</v>
      </c>
      <c r="M698" s="27">
        <v>45952.50949074074</v>
      </c>
      <c r="N698" s="27">
        <v>45953.574999999997</v>
      </c>
      <c r="O698" t="s">
        <v>1466</v>
      </c>
      <c r="P698" t="s">
        <v>1467</v>
      </c>
      <c r="Q698" t="s">
        <v>1496</v>
      </c>
      <c r="R698" t="s">
        <v>1507</v>
      </c>
      <c r="S698" t="s">
        <v>1470</v>
      </c>
      <c r="T698" t="s">
        <v>1470</v>
      </c>
      <c r="U698" t="s">
        <v>82</v>
      </c>
      <c r="V698" t="s">
        <v>6031</v>
      </c>
      <c r="W698" t="s">
        <v>84</v>
      </c>
      <c r="X698" t="s">
        <v>6032</v>
      </c>
      <c r="Y698" t="s">
        <v>11</v>
      </c>
      <c r="Z698" t="s">
        <v>86</v>
      </c>
      <c r="AA698" t="s">
        <v>387</v>
      </c>
      <c r="AB698" s="28">
        <v>1</v>
      </c>
      <c r="AC698" t="s">
        <v>88</v>
      </c>
      <c r="AD698" s="40">
        <v>144968</v>
      </c>
      <c r="AE698" s="40">
        <v>144968</v>
      </c>
    </row>
    <row r="699" spans="1:31">
      <c r="A699" t="s">
        <v>191</v>
      </c>
      <c r="B699" t="s">
        <v>192</v>
      </c>
      <c r="C699" t="s">
        <v>193</v>
      </c>
      <c r="D699" t="s">
        <v>194</v>
      </c>
      <c r="E699" t="s">
        <v>6033</v>
      </c>
      <c r="F699" t="s">
        <v>6034</v>
      </c>
      <c r="G699" t="s">
        <v>1464</v>
      </c>
      <c r="H699" t="s">
        <v>197</v>
      </c>
      <c r="I699" t="s">
        <v>191</v>
      </c>
      <c r="J699" t="s">
        <v>6035</v>
      </c>
      <c r="K699" t="s">
        <v>78</v>
      </c>
      <c r="L699" t="s">
        <v>6036</v>
      </c>
      <c r="M699" s="27">
        <v>45952.542268518519</v>
      </c>
      <c r="N699" s="27">
        <v>45953.530555555553</v>
      </c>
      <c r="O699" t="s">
        <v>1466</v>
      </c>
      <c r="P699" t="s">
        <v>1467</v>
      </c>
      <c r="Q699" t="s">
        <v>1552</v>
      </c>
      <c r="R699" t="s">
        <v>2000</v>
      </c>
      <c r="S699" t="s">
        <v>1470</v>
      </c>
      <c r="T699" t="s">
        <v>1470</v>
      </c>
      <c r="U699" t="s">
        <v>82</v>
      </c>
      <c r="V699" t="s">
        <v>6037</v>
      </c>
      <c r="W699" t="s">
        <v>84</v>
      </c>
      <c r="X699" t="s">
        <v>6038</v>
      </c>
      <c r="Y699" t="s">
        <v>8</v>
      </c>
      <c r="Z699" t="s">
        <v>86</v>
      </c>
      <c r="AA699" t="s">
        <v>236</v>
      </c>
      <c r="AB699" s="28">
        <v>1</v>
      </c>
      <c r="AC699" t="s">
        <v>88</v>
      </c>
      <c r="AD699" s="40">
        <v>65960</v>
      </c>
      <c r="AE699" s="40">
        <v>65960</v>
      </c>
    </row>
    <row r="700" spans="1:31">
      <c r="A700" t="s">
        <v>191</v>
      </c>
      <c r="B700" t="s">
        <v>192</v>
      </c>
      <c r="C700" t="s">
        <v>193</v>
      </c>
      <c r="D700" t="s">
        <v>6039</v>
      </c>
      <c r="E700" t="s">
        <v>6040</v>
      </c>
      <c r="F700" t="s">
        <v>6041</v>
      </c>
      <c r="G700" t="s">
        <v>1464</v>
      </c>
      <c r="H700" t="s">
        <v>197</v>
      </c>
      <c r="I700" t="s">
        <v>6042</v>
      </c>
      <c r="J700" t="s">
        <v>6043</v>
      </c>
      <c r="K700" t="s">
        <v>78</v>
      </c>
      <c r="L700" t="s">
        <v>6044</v>
      </c>
      <c r="M700" s="27">
        <v>45952.564942129633</v>
      </c>
      <c r="N700" s="27">
        <v>45954.45416666667</v>
      </c>
      <c r="O700" t="s">
        <v>1466</v>
      </c>
      <c r="P700" t="s">
        <v>1467</v>
      </c>
      <c r="Q700" t="s">
        <v>1654</v>
      </c>
      <c r="R700" t="s">
        <v>4269</v>
      </c>
      <c r="S700" t="s">
        <v>1470</v>
      </c>
      <c r="T700" t="s">
        <v>1470</v>
      </c>
      <c r="U700" t="s">
        <v>82</v>
      </c>
      <c r="V700" t="s">
        <v>6045</v>
      </c>
      <c r="W700" t="s">
        <v>84</v>
      </c>
      <c r="X700" t="s">
        <v>6046</v>
      </c>
      <c r="Y700" t="s">
        <v>11</v>
      </c>
      <c r="Z700" t="s">
        <v>86</v>
      </c>
      <c r="AA700" t="s">
        <v>202</v>
      </c>
      <c r="AB700" s="28">
        <v>1</v>
      </c>
      <c r="AC700" t="s">
        <v>88</v>
      </c>
      <c r="AD700" s="40">
        <v>144968</v>
      </c>
      <c r="AE700" s="40">
        <v>144968</v>
      </c>
    </row>
    <row r="701" spans="1:31">
      <c r="A701" t="s">
        <v>191</v>
      </c>
      <c r="B701" t="s">
        <v>192</v>
      </c>
      <c r="C701" t="s">
        <v>193</v>
      </c>
      <c r="D701" t="s">
        <v>2085</v>
      </c>
      <c r="E701" t="s">
        <v>6047</v>
      </c>
      <c r="F701" t="s">
        <v>6048</v>
      </c>
      <c r="G701" t="s">
        <v>1464</v>
      </c>
      <c r="H701" t="s">
        <v>197</v>
      </c>
      <c r="I701" t="s">
        <v>2088</v>
      </c>
      <c r="J701" t="s">
        <v>6049</v>
      </c>
      <c r="K701" t="s">
        <v>78</v>
      </c>
      <c r="L701" t="s">
        <v>6050</v>
      </c>
      <c r="M701" s="27">
        <v>45952.565497685187</v>
      </c>
      <c r="N701" s="27">
        <v>45953.560416666667</v>
      </c>
      <c r="O701" t="s">
        <v>1466</v>
      </c>
      <c r="P701" t="s">
        <v>1514</v>
      </c>
      <c r="Q701" t="s">
        <v>1552</v>
      </c>
      <c r="R701" t="s">
        <v>1553</v>
      </c>
      <c r="S701" t="s">
        <v>80</v>
      </c>
      <c r="T701" t="s">
        <v>81</v>
      </c>
      <c r="U701" t="s">
        <v>82</v>
      </c>
      <c r="V701" t="s">
        <v>6051</v>
      </c>
      <c r="W701" t="s">
        <v>84</v>
      </c>
      <c r="X701" t="s">
        <v>6052</v>
      </c>
      <c r="Y701" t="s">
        <v>8</v>
      </c>
      <c r="Z701" t="s">
        <v>86</v>
      </c>
      <c r="AA701" t="s">
        <v>2093</v>
      </c>
      <c r="AB701" s="28">
        <v>1</v>
      </c>
      <c r="AC701" t="s">
        <v>88</v>
      </c>
      <c r="AD701" s="40">
        <v>65960</v>
      </c>
      <c r="AE701" s="40">
        <v>65960</v>
      </c>
    </row>
    <row r="702" spans="1:31">
      <c r="A702" t="s">
        <v>191</v>
      </c>
      <c r="B702" t="s">
        <v>192</v>
      </c>
      <c r="C702" t="s">
        <v>193</v>
      </c>
      <c r="D702" t="s">
        <v>194</v>
      </c>
      <c r="E702" t="s">
        <v>6053</v>
      </c>
      <c r="F702" t="s">
        <v>6054</v>
      </c>
      <c r="G702" t="s">
        <v>1464</v>
      </c>
      <c r="H702" t="s">
        <v>197</v>
      </c>
      <c r="I702" t="s">
        <v>191</v>
      </c>
      <c r="J702" t="s">
        <v>6055</v>
      </c>
      <c r="K702" t="s">
        <v>78</v>
      </c>
      <c r="L702" t="s">
        <v>6056</v>
      </c>
      <c r="M702" s="27">
        <v>45952.57402777778</v>
      </c>
      <c r="N702" s="27">
        <v>45953.563194444447</v>
      </c>
      <c r="O702" t="s">
        <v>1466</v>
      </c>
      <c r="P702" t="s">
        <v>1467</v>
      </c>
      <c r="Q702" t="s">
        <v>1749</v>
      </c>
      <c r="R702" t="s">
        <v>1469</v>
      </c>
      <c r="S702" t="s">
        <v>783</v>
      </c>
      <c r="T702" t="s">
        <v>1791</v>
      </c>
      <c r="U702" t="s">
        <v>82</v>
      </c>
      <c r="V702" t="s">
        <v>6057</v>
      </c>
      <c r="W702" t="s">
        <v>84</v>
      </c>
      <c r="X702" t="s">
        <v>6058</v>
      </c>
      <c r="Y702" t="s">
        <v>8</v>
      </c>
      <c r="Z702" t="s">
        <v>86</v>
      </c>
      <c r="AA702" t="s">
        <v>236</v>
      </c>
      <c r="AB702" s="28">
        <v>1</v>
      </c>
      <c r="AC702" t="s">
        <v>88</v>
      </c>
      <c r="AD702" s="40">
        <v>65960</v>
      </c>
      <c r="AE702" s="40">
        <v>65960</v>
      </c>
    </row>
    <row r="703" spans="1:31">
      <c r="A703" t="s">
        <v>191</v>
      </c>
      <c r="B703" t="s">
        <v>192</v>
      </c>
      <c r="C703" t="s">
        <v>193</v>
      </c>
      <c r="D703" t="s">
        <v>4407</v>
      </c>
      <c r="E703" t="s">
        <v>6059</v>
      </c>
      <c r="F703" t="s">
        <v>6060</v>
      </c>
      <c r="G703" t="s">
        <v>1464</v>
      </c>
      <c r="H703" t="s">
        <v>197</v>
      </c>
      <c r="I703" t="s">
        <v>4410</v>
      </c>
      <c r="J703" t="s">
        <v>6061</v>
      </c>
      <c r="K703" t="s">
        <v>78</v>
      </c>
      <c r="L703" t="s">
        <v>6062</v>
      </c>
      <c r="M703" s="27">
        <v>45952.577916666669</v>
      </c>
      <c r="N703" s="27">
        <v>45953.456250000003</v>
      </c>
      <c r="O703" t="s">
        <v>1466</v>
      </c>
      <c r="P703" t="s">
        <v>1514</v>
      </c>
      <c r="Q703" t="s">
        <v>1552</v>
      </c>
      <c r="R703" t="s">
        <v>2469</v>
      </c>
      <c r="S703" t="s">
        <v>1470</v>
      </c>
      <c r="T703" t="s">
        <v>1470</v>
      </c>
      <c r="U703" t="s">
        <v>82</v>
      </c>
      <c r="V703" t="s">
        <v>6063</v>
      </c>
      <c r="W703" t="s">
        <v>84</v>
      </c>
      <c r="X703" t="s">
        <v>6064</v>
      </c>
      <c r="Y703" t="s">
        <v>11</v>
      </c>
      <c r="Z703" t="s">
        <v>86</v>
      </c>
      <c r="AA703" t="s">
        <v>1640</v>
      </c>
      <c r="AB703" s="28">
        <v>1</v>
      </c>
      <c r="AC703" t="s">
        <v>88</v>
      </c>
      <c r="AD703" s="40">
        <v>144968</v>
      </c>
      <c r="AE703" s="40">
        <v>144968</v>
      </c>
    </row>
    <row r="704" spans="1:31">
      <c r="A704" t="s">
        <v>191</v>
      </c>
      <c r="B704" t="s">
        <v>192</v>
      </c>
      <c r="C704" t="s">
        <v>193</v>
      </c>
      <c r="D704" t="s">
        <v>6065</v>
      </c>
      <c r="E704" t="s">
        <v>6066</v>
      </c>
      <c r="F704" t="s">
        <v>6067</v>
      </c>
      <c r="G704" t="s">
        <v>1464</v>
      </c>
      <c r="H704" t="s">
        <v>197</v>
      </c>
      <c r="I704" t="s">
        <v>6068</v>
      </c>
      <c r="J704" t="s">
        <v>6069</v>
      </c>
      <c r="K704" t="s">
        <v>78</v>
      </c>
      <c r="L704" t="s">
        <v>6070</v>
      </c>
      <c r="M704" s="27">
        <v>45952.595578703702</v>
      </c>
      <c r="N704" s="27">
        <v>45953.588194444441</v>
      </c>
      <c r="O704" t="s">
        <v>1466</v>
      </c>
      <c r="P704" t="s">
        <v>1467</v>
      </c>
      <c r="Q704" t="s">
        <v>1580</v>
      </c>
      <c r="R704" t="s">
        <v>1469</v>
      </c>
      <c r="S704" t="s">
        <v>1470</v>
      </c>
      <c r="T704" t="s">
        <v>1470</v>
      </c>
      <c r="U704" t="s">
        <v>82</v>
      </c>
      <c r="V704" t="s">
        <v>6071</v>
      </c>
      <c r="W704" t="s">
        <v>84</v>
      </c>
      <c r="X704" t="s">
        <v>6072</v>
      </c>
      <c r="Y704" t="s">
        <v>11</v>
      </c>
      <c r="Z704" t="s">
        <v>86</v>
      </c>
      <c r="AA704" t="s">
        <v>1640</v>
      </c>
      <c r="AB704" s="28">
        <v>1</v>
      </c>
      <c r="AC704" t="s">
        <v>88</v>
      </c>
      <c r="AD704" s="40">
        <v>144968</v>
      </c>
      <c r="AE704" s="40">
        <v>144968</v>
      </c>
    </row>
    <row r="705" spans="1:31">
      <c r="A705" t="s">
        <v>683</v>
      </c>
      <c r="B705" t="s">
        <v>113</v>
      </c>
      <c r="C705" t="s">
        <v>114</v>
      </c>
      <c r="D705" t="s">
        <v>6073</v>
      </c>
      <c r="E705" t="s">
        <v>6074</v>
      </c>
      <c r="F705" t="s">
        <v>6075</v>
      </c>
      <c r="G705" t="s">
        <v>1464</v>
      </c>
      <c r="H705" t="s">
        <v>2713</v>
      </c>
      <c r="I705" t="s">
        <v>6076</v>
      </c>
      <c r="J705" t="s">
        <v>6077</v>
      </c>
      <c r="K705" t="s">
        <v>78</v>
      </c>
      <c r="L705" t="s">
        <v>6078</v>
      </c>
      <c r="M705" s="27">
        <v>45952.600092592591</v>
      </c>
      <c r="N705" s="27">
        <v>45954.464583333327</v>
      </c>
      <c r="P705" t="s">
        <v>1467</v>
      </c>
      <c r="Q705" t="s">
        <v>1552</v>
      </c>
      <c r="R705" t="s">
        <v>2000</v>
      </c>
      <c r="S705" t="s">
        <v>1470</v>
      </c>
      <c r="T705" t="s">
        <v>1470</v>
      </c>
      <c r="V705" t="s">
        <v>6079</v>
      </c>
      <c r="W705" t="s">
        <v>1801</v>
      </c>
      <c r="Y705" t="s">
        <v>15</v>
      </c>
      <c r="Z705" t="s">
        <v>86</v>
      </c>
      <c r="AA705" t="s">
        <v>1144</v>
      </c>
      <c r="AB705" s="28">
        <v>0</v>
      </c>
      <c r="AC705" t="s">
        <v>88</v>
      </c>
      <c r="AD705" s="40">
        <v>41241</v>
      </c>
      <c r="AE705" s="40">
        <v>41241</v>
      </c>
    </row>
    <row r="706" spans="1:31">
      <c r="A706" t="s">
        <v>613</v>
      </c>
      <c r="B706" t="s">
        <v>151</v>
      </c>
      <c r="C706" t="s">
        <v>152</v>
      </c>
      <c r="D706" t="s">
        <v>6080</v>
      </c>
      <c r="E706" t="s">
        <v>6081</v>
      </c>
      <c r="F706" t="s">
        <v>6082</v>
      </c>
      <c r="G706" t="s">
        <v>1464</v>
      </c>
      <c r="H706" t="s">
        <v>258</v>
      </c>
      <c r="I706" t="s">
        <v>6083</v>
      </c>
      <c r="J706" t="s">
        <v>6084</v>
      </c>
      <c r="K706" t="s">
        <v>78</v>
      </c>
      <c r="L706" t="s">
        <v>6085</v>
      </c>
      <c r="M706" s="27">
        <v>45952.63009259259</v>
      </c>
      <c r="N706" s="27">
        <v>45954.4375</v>
      </c>
      <c r="O706" t="s">
        <v>1466</v>
      </c>
      <c r="P706" t="s">
        <v>1514</v>
      </c>
      <c r="Q706" t="s">
        <v>1541</v>
      </c>
      <c r="R706" t="s">
        <v>1827</v>
      </c>
      <c r="S706" t="s">
        <v>1470</v>
      </c>
      <c r="T706" t="s">
        <v>1470</v>
      </c>
      <c r="U706" t="s">
        <v>82</v>
      </c>
      <c r="V706" t="s">
        <v>6086</v>
      </c>
      <c r="W706" t="s">
        <v>84</v>
      </c>
      <c r="X706" t="s">
        <v>6087</v>
      </c>
      <c r="Y706" t="s">
        <v>13</v>
      </c>
      <c r="Z706" t="s">
        <v>86</v>
      </c>
      <c r="AA706" t="s">
        <v>2941</v>
      </c>
      <c r="AB706" s="28">
        <v>1</v>
      </c>
      <c r="AC706" t="s">
        <v>88</v>
      </c>
      <c r="AD706" s="40">
        <v>275729</v>
      </c>
      <c r="AE706" s="40">
        <v>275729</v>
      </c>
    </row>
    <row r="707" spans="1:31">
      <c r="A707" t="s">
        <v>459</v>
      </c>
      <c r="B707" t="s">
        <v>460</v>
      </c>
      <c r="C707" t="s">
        <v>461</v>
      </c>
      <c r="D707" t="s">
        <v>512</v>
      </c>
      <c r="E707" t="s">
        <v>6088</v>
      </c>
      <c r="F707" t="s">
        <v>6089</v>
      </c>
      <c r="G707" t="s">
        <v>1464</v>
      </c>
      <c r="H707" t="s">
        <v>460</v>
      </c>
      <c r="I707" t="s">
        <v>459</v>
      </c>
      <c r="J707" t="s">
        <v>6090</v>
      </c>
      <c r="K707" t="s">
        <v>78</v>
      </c>
      <c r="L707" t="s">
        <v>6091</v>
      </c>
      <c r="M707" s="27">
        <v>45952.620381944442</v>
      </c>
      <c r="N707" s="27">
        <v>45953.554861111108</v>
      </c>
      <c r="O707" t="s">
        <v>1466</v>
      </c>
      <c r="P707" t="s">
        <v>1467</v>
      </c>
      <c r="Q707" t="s">
        <v>1552</v>
      </c>
      <c r="R707" t="s">
        <v>1612</v>
      </c>
      <c r="S707" t="s">
        <v>1470</v>
      </c>
      <c r="T707" t="s">
        <v>1470</v>
      </c>
      <c r="U707" t="s">
        <v>82</v>
      </c>
      <c r="V707" t="s">
        <v>6092</v>
      </c>
      <c r="W707" t="s">
        <v>84</v>
      </c>
      <c r="X707" t="s">
        <v>6093</v>
      </c>
      <c r="Y707" t="s">
        <v>8</v>
      </c>
      <c r="Z707" t="s">
        <v>86</v>
      </c>
      <c r="AA707" t="s">
        <v>3430</v>
      </c>
      <c r="AB707" s="28">
        <v>1</v>
      </c>
      <c r="AC707" t="s">
        <v>88</v>
      </c>
      <c r="AD707" s="40">
        <v>65960</v>
      </c>
      <c r="AE707" s="40">
        <v>65960</v>
      </c>
    </row>
    <row r="708" spans="1:31">
      <c r="A708" t="s">
        <v>442</v>
      </c>
      <c r="B708" t="s">
        <v>113</v>
      </c>
      <c r="C708" t="s">
        <v>114</v>
      </c>
      <c r="D708" t="s">
        <v>452</v>
      </c>
      <c r="E708" t="s">
        <v>6094</v>
      </c>
      <c r="F708" t="s">
        <v>6095</v>
      </c>
      <c r="G708" t="s">
        <v>1464</v>
      </c>
      <c r="H708" t="s">
        <v>446</v>
      </c>
      <c r="I708" t="s">
        <v>455</v>
      </c>
      <c r="J708" t="s">
        <v>6096</v>
      </c>
      <c r="K708" t="s">
        <v>78</v>
      </c>
      <c r="L708" t="s">
        <v>6097</v>
      </c>
      <c r="M708" s="27">
        <v>45952.632048611107</v>
      </c>
      <c r="N708" s="27">
        <v>45952.788888888892</v>
      </c>
      <c r="O708" t="s">
        <v>1466</v>
      </c>
      <c r="P708" t="s">
        <v>1514</v>
      </c>
      <c r="Q708" t="s">
        <v>1580</v>
      </c>
      <c r="R708" t="s">
        <v>1953</v>
      </c>
      <c r="S708" t="s">
        <v>80</v>
      </c>
      <c r="T708" t="s">
        <v>187</v>
      </c>
      <c r="U708" t="s">
        <v>82</v>
      </c>
      <c r="V708" t="s">
        <v>6098</v>
      </c>
      <c r="W708" t="s">
        <v>84</v>
      </c>
      <c r="X708" t="s">
        <v>6099</v>
      </c>
      <c r="Y708" t="s">
        <v>8</v>
      </c>
      <c r="Z708" t="s">
        <v>86</v>
      </c>
      <c r="AA708" t="s">
        <v>2360</v>
      </c>
      <c r="AB708" s="28">
        <v>1</v>
      </c>
      <c r="AC708" t="s">
        <v>88</v>
      </c>
      <c r="AD708" s="40">
        <v>65960</v>
      </c>
      <c r="AE708" s="40">
        <v>65960</v>
      </c>
    </row>
    <row r="709" spans="1:31">
      <c r="A709" t="s">
        <v>343</v>
      </c>
      <c r="B709" t="s">
        <v>68</v>
      </c>
      <c r="C709" t="s">
        <v>69</v>
      </c>
      <c r="D709" t="s">
        <v>503</v>
      </c>
      <c r="E709" t="s">
        <v>6100</v>
      </c>
      <c r="F709" t="s">
        <v>6101</v>
      </c>
      <c r="G709" t="s">
        <v>1464</v>
      </c>
      <c r="H709" t="s">
        <v>347</v>
      </c>
      <c r="I709" t="s">
        <v>506</v>
      </c>
      <c r="J709" t="s">
        <v>6102</v>
      </c>
      <c r="K709" t="s">
        <v>78</v>
      </c>
      <c r="L709" t="s">
        <v>6103</v>
      </c>
      <c r="M709" s="27">
        <v>45952.651041666657</v>
      </c>
      <c r="N709" s="27">
        <v>45954.386111111111</v>
      </c>
      <c r="O709" t="s">
        <v>1466</v>
      </c>
      <c r="P709" t="s">
        <v>1467</v>
      </c>
      <c r="Q709" t="s">
        <v>1717</v>
      </c>
      <c r="R709" t="s">
        <v>1718</v>
      </c>
      <c r="S709" t="s">
        <v>80</v>
      </c>
      <c r="T709" t="s">
        <v>81</v>
      </c>
      <c r="U709" t="s">
        <v>82</v>
      </c>
      <c r="V709" t="s">
        <v>6104</v>
      </c>
      <c r="W709" t="s">
        <v>84</v>
      </c>
      <c r="X709" t="s">
        <v>6105</v>
      </c>
      <c r="Y709" t="s">
        <v>11</v>
      </c>
      <c r="Z709" t="s">
        <v>86</v>
      </c>
      <c r="AA709" t="s">
        <v>387</v>
      </c>
      <c r="AB709" s="28">
        <v>1</v>
      </c>
      <c r="AC709" t="s">
        <v>88</v>
      </c>
      <c r="AD709" s="40">
        <v>144968</v>
      </c>
      <c r="AE709" s="40">
        <v>144968</v>
      </c>
    </row>
    <row r="710" spans="1:31">
      <c r="A710" t="s">
        <v>118</v>
      </c>
      <c r="B710" t="s">
        <v>119</v>
      </c>
      <c r="C710" t="s">
        <v>120</v>
      </c>
      <c r="D710" t="s">
        <v>6106</v>
      </c>
      <c r="E710" t="s">
        <v>6107</v>
      </c>
      <c r="F710" t="s">
        <v>6108</v>
      </c>
      <c r="G710" t="s">
        <v>1464</v>
      </c>
      <c r="H710" t="s">
        <v>309</v>
      </c>
      <c r="I710" t="s">
        <v>6109</v>
      </c>
      <c r="J710" t="s">
        <v>6110</v>
      </c>
      <c r="K710" t="s">
        <v>78</v>
      </c>
      <c r="L710" t="s">
        <v>6111</v>
      </c>
      <c r="M710" s="27">
        <v>45952.647141203714</v>
      </c>
      <c r="N710" s="27">
        <v>45953.520138888889</v>
      </c>
      <c r="O710" t="s">
        <v>1466</v>
      </c>
      <c r="P710" t="s">
        <v>1467</v>
      </c>
      <c r="Q710" t="s">
        <v>1552</v>
      </c>
      <c r="R710" t="s">
        <v>1612</v>
      </c>
      <c r="S710" t="s">
        <v>1479</v>
      </c>
      <c r="T710" t="s">
        <v>1479</v>
      </c>
      <c r="U710" t="s">
        <v>82</v>
      </c>
      <c r="V710" t="s">
        <v>6112</v>
      </c>
      <c r="W710" t="s">
        <v>84</v>
      </c>
      <c r="X710" t="s">
        <v>6113</v>
      </c>
      <c r="Y710" t="s">
        <v>13</v>
      </c>
      <c r="Z710" t="s">
        <v>86</v>
      </c>
      <c r="AA710" t="s">
        <v>2527</v>
      </c>
      <c r="AB710" s="28">
        <v>1</v>
      </c>
      <c r="AC710" t="s">
        <v>88</v>
      </c>
      <c r="AD710" s="40">
        <v>275729</v>
      </c>
      <c r="AE710" s="40">
        <v>275729</v>
      </c>
    </row>
    <row r="711" spans="1:31">
      <c r="A711" t="s">
        <v>965</v>
      </c>
      <c r="B711" t="s">
        <v>119</v>
      </c>
      <c r="C711" t="s">
        <v>120</v>
      </c>
      <c r="D711" t="s">
        <v>2483</v>
      </c>
      <c r="E711" t="s">
        <v>6114</v>
      </c>
      <c r="F711" t="s">
        <v>6115</v>
      </c>
      <c r="G711" t="s">
        <v>1464</v>
      </c>
      <c r="H711" t="s">
        <v>969</v>
      </c>
      <c r="I711" t="s">
        <v>2486</v>
      </c>
      <c r="J711" t="s">
        <v>6116</v>
      </c>
      <c r="K711" t="s">
        <v>78</v>
      </c>
      <c r="L711" t="s">
        <v>6117</v>
      </c>
      <c r="M711" s="27">
        <v>45952.659259259257</v>
      </c>
      <c r="N711" s="27">
        <v>45953.53125</v>
      </c>
      <c r="O711" t="s">
        <v>1466</v>
      </c>
      <c r="P711" t="s">
        <v>1467</v>
      </c>
      <c r="Q711" t="s">
        <v>1790</v>
      </c>
      <c r="R711" t="s">
        <v>2908</v>
      </c>
      <c r="S711" t="s">
        <v>80</v>
      </c>
      <c r="T711" t="s">
        <v>187</v>
      </c>
      <c r="U711" t="s">
        <v>82</v>
      </c>
      <c r="V711" t="s">
        <v>6118</v>
      </c>
      <c r="W711" t="s">
        <v>84</v>
      </c>
      <c r="X711" t="s">
        <v>6119</v>
      </c>
      <c r="Y711" t="s">
        <v>11</v>
      </c>
      <c r="Z711" t="s">
        <v>86</v>
      </c>
      <c r="AA711" t="s">
        <v>1394</v>
      </c>
      <c r="AB711" s="28">
        <v>1</v>
      </c>
      <c r="AC711" t="s">
        <v>88</v>
      </c>
      <c r="AD711" s="40">
        <v>144968</v>
      </c>
      <c r="AE711" s="40">
        <v>144968</v>
      </c>
    </row>
    <row r="712" spans="1:31">
      <c r="A712" t="s">
        <v>191</v>
      </c>
      <c r="B712" t="s">
        <v>192</v>
      </c>
      <c r="C712" t="s">
        <v>193</v>
      </c>
      <c r="D712" t="s">
        <v>194</v>
      </c>
      <c r="E712" t="s">
        <v>6120</v>
      </c>
      <c r="F712" t="s">
        <v>6121</v>
      </c>
      <c r="G712" t="s">
        <v>1464</v>
      </c>
      <c r="H712" t="s">
        <v>197</v>
      </c>
      <c r="I712" t="s">
        <v>191</v>
      </c>
      <c r="J712" t="s">
        <v>6122</v>
      </c>
      <c r="K712" t="s">
        <v>78</v>
      </c>
      <c r="L712" t="s">
        <v>6123</v>
      </c>
      <c r="M712" s="27">
        <v>45952.665972222218</v>
      </c>
      <c r="N712" s="27">
        <v>45953.526388888888</v>
      </c>
      <c r="O712" t="s">
        <v>1466</v>
      </c>
      <c r="P712" t="s">
        <v>1467</v>
      </c>
      <c r="Q712" t="s">
        <v>1496</v>
      </c>
      <c r="R712" t="s">
        <v>1507</v>
      </c>
      <c r="S712" t="s">
        <v>80</v>
      </c>
      <c r="T712" t="s">
        <v>81</v>
      </c>
      <c r="U712" t="s">
        <v>82</v>
      </c>
      <c r="V712" t="s">
        <v>6124</v>
      </c>
      <c r="W712" t="s">
        <v>84</v>
      </c>
      <c r="X712" t="s">
        <v>6125</v>
      </c>
      <c r="Y712" t="s">
        <v>8</v>
      </c>
      <c r="Z712" t="s">
        <v>86</v>
      </c>
      <c r="AA712" t="s">
        <v>236</v>
      </c>
      <c r="AB712" s="28">
        <v>1</v>
      </c>
      <c r="AC712" t="s">
        <v>88</v>
      </c>
      <c r="AD712" s="40">
        <v>65960</v>
      </c>
      <c r="AE712" s="40">
        <v>65960</v>
      </c>
    </row>
    <row r="713" spans="1:31">
      <c r="A713" t="s">
        <v>459</v>
      </c>
      <c r="B713" t="s">
        <v>460</v>
      </c>
      <c r="C713" t="s">
        <v>461</v>
      </c>
      <c r="D713" t="s">
        <v>512</v>
      </c>
      <c r="E713" t="s">
        <v>6126</v>
      </c>
      <c r="F713" t="s">
        <v>6127</v>
      </c>
      <c r="G713" t="s">
        <v>1464</v>
      </c>
      <c r="H713" t="s">
        <v>460</v>
      </c>
      <c r="I713" t="s">
        <v>459</v>
      </c>
      <c r="J713" t="s">
        <v>6128</v>
      </c>
      <c r="K713" t="s">
        <v>78</v>
      </c>
      <c r="L713" t="s">
        <v>6129</v>
      </c>
      <c r="M713" s="27">
        <v>45952.670439814807</v>
      </c>
      <c r="N713" s="27">
        <v>45953.756944444453</v>
      </c>
      <c r="P713" t="s">
        <v>1467</v>
      </c>
      <c r="Q713" t="s">
        <v>1749</v>
      </c>
      <c r="R713" t="s">
        <v>1469</v>
      </c>
      <c r="S713" t="s">
        <v>783</v>
      </c>
      <c r="T713" t="s">
        <v>2152</v>
      </c>
      <c r="V713" t="s">
        <v>6130</v>
      </c>
      <c r="W713" t="s">
        <v>1801</v>
      </c>
      <c r="Y713" t="s">
        <v>8</v>
      </c>
      <c r="Z713" t="s">
        <v>86</v>
      </c>
      <c r="AA713" t="s">
        <v>526</v>
      </c>
      <c r="AB713" s="28">
        <v>0</v>
      </c>
      <c r="AC713" t="s">
        <v>88</v>
      </c>
      <c r="AD713" s="40">
        <v>41241</v>
      </c>
      <c r="AE713" s="40">
        <v>41241</v>
      </c>
    </row>
    <row r="714" spans="1:31">
      <c r="A714" t="s">
        <v>442</v>
      </c>
      <c r="B714" t="s">
        <v>113</v>
      </c>
      <c r="C714" t="s">
        <v>114</v>
      </c>
      <c r="D714" t="s">
        <v>443</v>
      </c>
      <c r="E714" t="s">
        <v>6131</v>
      </c>
      <c r="F714" t="s">
        <v>6132</v>
      </c>
      <c r="G714" t="s">
        <v>1464</v>
      </c>
      <c r="H714" t="s">
        <v>446</v>
      </c>
      <c r="I714" t="s">
        <v>442</v>
      </c>
      <c r="J714" t="s">
        <v>6133</v>
      </c>
      <c r="K714" t="s">
        <v>78</v>
      </c>
      <c r="L714" t="s">
        <v>6134</v>
      </c>
      <c r="M714" s="27">
        <v>45952.690023148149</v>
      </c>
      <c r="N714" s="27">
        <v>45953.543055555558</v>
      </c>
      <c r="O714" t="s">
        <v>1466</v>
      </c>
      <c r="P714" t="s">
        <v>1467</v>
      </c>
      <c r="Q714" t="s">
        <v>1749</v>
      </c>
      <c r="R714" t="s">
        <v>1621</v>
      </c>
      <c r="S714" t="s">
        <v>80</v>
      </c>
      <c r="T714" t="s">
        <v>81</v>
      </c>
      <c r="U714" t="s">
        <v>82</v>
      </c>
      <c r="V714" t="s">
        <v>6135</v>
      </c>
      <c r="W714" t="s">
        <v>84</v>
      </c>
      <c r="X714" t="s">
        <v>6136</v>
      </c>
      <c r="Y714" t="s">
        <v>8</v>
      </c>
      <c r="Z714" t="s">
        <v>86</v>
      </c>
      <c r="AA714" t="s">
        <v>1974</v>
      </c>
      <c r="AB714" s="28">
        <v>1</v>
      </c>
      <c r="AC714" t="s">
        <v>88</v>
      </c>
      <c r="AD714" s="40">
        <v>65960</v>
      </c>
      <c r="AE714" s="40">
        <v>65960</v>
      </c>
    </row>
    <row r="715" spans="1:31">
      <c r="A715" t="s">
        <v>277</v>
      </c>
      <c r="B715" t="s">
        <v>151</v>
      </c>
      <c r="C715" t="s">
        <v>152</v>
      </c>
      <c r="D715" t="s">
        <v>325</v>
      </c>
      <c r="E715" t="s">
        <v>6137</v>
      </c>
      <c r="F715" t="s">
        <v>6138</v>
      </c>
      <c r="G715" t="s">
        <v>1464</v>
      </c>
      <c r="H715" t="s">
        <v>328</v>
      </c>
      <c r="I715" t="s">
        <v>277</v>
      </c>
      <c r="J715" t="s">
        <v>6139</v>
      </c>
      <c r="K715" t="s">
        <v>78</v>
      </c>
      <c r="L715" t="s">
        <v>6140</v>
      </c>
      <c r="M715" s="27">
        <v>45952.701817129629</v>
      </c>
      <c r="N715" s="27">
        <v>45953.523611111108</v>
      </c>
      <c r="O715" t="s">
        <v>1466</v>
      </c>
      <c r="P715" t="s">
        <v>1467</v>
      </c>
      <c r="Q715" t="s">
        <v>1552</v>
      </c>
      <c r="R715" t="s">
        <v>2000</v>
      </c>
      <c r="S715" t="s">
        <v>80</v>
      </c>
      <c r="T715" t="s">
        <v>187</v>
      </c>
      <c r="U715" t="s">
        <v>82</v>
      </c>
      <c r="V715" t="s">
        <v>6141</v>
      </c>
      <c r="W715" t="s">
        <v>84</v>
      </c>
      <c r="X715" t="s">
        <v>6142</v>
      </c>
      <c r="Y715" t="s">
        <v>8</v>
      </c>
      <c r="Z715" t="s">
        <v>86</v>
      </c>
      <c r="AA715" t="s">
        <v>585</v>
      </c>
      <c r="AB715" s="28">
        <v>1</v>
      </c>
      <c r="AC715" t="s">
        <v>88</v>
      </c>
      <c r="AD715" s="40">
        <v>65960</v>
      </c>
      <c r="AE715" s="40">
        <v>65960</v>
      </c>
    </row>
    <row r="716" spans="1:31">
      <c r="A716" t="s">
        <v>343</v>
      </c>
      <c r="B716" t="s">
        <v>68</v>
      </c>
      <c r="C716" t="s">
        <v>69</v>
      </c>
      <c r="D716" t="s">
        <v>344</v>
      </c>
      <c r="E716" t="s">
        <v>6143</v>
      </c>
      <c r="F716" t="s">
        <v>4520</v>
      </c>
      <c r="G716" t="s">
        <v>1464</v>
      </c>
      <c r="H716" t="s">
        <v>347</v>
      </c>
      <c r="I716" t="s">
        <v>343</v>
      </c>
      <c r="J716" t="s">
        <v>4521</v>
      </c>
      <c r="K716" t="s">
        <v>78</v>
      </c>
      <c r="L716" t="s">
        <v>6144</v>
      </c>
      <c r="M716" s="27">
        <v>45952.705127314817</v>
      </c>
      <c r="N716" s="27">
        <v>45953.525000000001</v>
      </c>
      <c r="O716" t="s">
        <v>1466</v>
      </c>
      <c r="P716" t="s">
        <v>1467</v>
      </c>
      <c r="Q716" t="s">
        <v>1654</v>
      </c>
      <c r="R716" t="s">
        <v>1469</v>
      </c>
      <c r="S716" t="s">
        <v>1470</v>
      </c>
      <c r="T716" t="s">
        <v>1470</v>
      </c>
      <c r="U716" t="s">
        <v>82</v>
      </c>
      <c r="V716" t="s">
        <v>6145</v>
      </c>
      <c r="W716" t="s">
        <v>84</v>
      </c>
      <c r="X716" t="s">
        <v>4524</v>
      </c>
      <c r="Y716" t="s">
        <v>8</v>
      </c>
      <c r="Z716" t="s">
        <v>86</v>
      </c>
      <c r="AA716" t="s">
        <v>761</v>
      </c>
      <c r="AB716" s="28">
        <v>1</v>
      </c>
      <c r="AC716" t="s">
        <v>88</v>
      </c>
      <c r="AD716" s="40">
        <v>65960</v>
      </c>
      <c r="AE716" s="40">
        <v>65960</v>
      </c>
    </row>
    <row r="717" spans="1:31">
      <c r="A717" t="s">
        <v>442</v>
      </c>
      <c r="B717" t="s">
        <v>113</v>
      </c>
      <c r="C717" t="s">
        <v>114</v>
      </c>
      <c r="D717" t="s">
        <v>6146</v>
      </c>
      <c r="E717" t="s">
        <v>6147</v>
      </c>
      <c r="F717" t="s">
        <v>6148</v>
      </c>
      <c r="G717" t="s">
        <v>1464</v>
      </c>
      <c r="H717" t="s">
        <v>446</v>
      </c>
      <c r="I717" t="s">
        <v>6149</v>
      </c>
      <c r="J717" t="s">
        <v>6150</v>
      </c>
      <c r="K717" t="s">
        <v>78</v>
      </c>
      <c r="L717" t="s">
        <v>6151</v>
      </c>
      <c r="M717" s="27">
        <v>45952.722245370373</v>
      </c>
      <c r="N717" s="27">
        <v>45953.688194444447</v>
      </c>
      <c r="O717" t="s">
        <v>1466</v>
      </c>
      <c r="P717" t="s">
        <v>1467</v>
      </c>
      <c r="Q717" t="s">
        <v>1552</v>
      </c>
      <c r="R717" t="s">
        <v>2000</v>
      </c>
      <c r="S717" t="s">
        <v>80</v>
      </c>
      <c r="T717" t="s">
        <v>187</v>
      </c>
      <c r="U717" t="s">
        <v>82</v>
      </c>
      <c r="V717" t="s">
        <v>6152</v>
      </c>
      <c r="W717" t="s">
        <v>84</v>
      </c>
      <c r="X717" t="s">
        <v>6153</v>
      </c>
      <c r="Y717" t="s">
        <v>11</v>
      </c>
      <c r="Z717" t="s">
        <v>86</v>
      </c>
      <c r="AA717" t="s">
        <v>2301</v>
      </c>
      <c r="AB717" s="28">
        <v>1</v>
      </c>
      <c r="AC717" t="s">
        <v>88</v>
      </c>
      <c r="AD717" s="40">
        <v>144968</v>
      </c>
      <c r="AE717" s="40">
        <v>144968</v>
      </c>
    </row>
    <row r="718" spans="1:31">
      <c r="A718" t="s">
        <v>277</v>
      </c>
      <c r="B718" t="s">
        <v>151</v>
      </c>
      <c r="C718" t="s">
        <v>152</v>
      </c>
      <c r="D718" t="s">
        <v>2442</v>
      </c>
      <c r="E718" t="s">
        <v>6154</v>
      </c>
      <c r="F718" t="s">
        <v>6155</v>
      </c>
      <c r="G718" t="s">
        <v>1464</v>
      </c>
      <c r="H718" t="s">
        <v>328</v>
      </c>
      <c r="I718" t="s">
        <v>2445</v>
      </c>
      <c r="J718" t="s">
        <v>6156</v>
      </c>
      <c r="K718" t="s">
        <v>78</v>
      </c>
      <c r="L718" t="s">
        <v>6157</v>
      </c>
      <c r="M718" s="27">
        <v>45952.72923611111</v>
      </c>
      <c r="N718" s="27">
        <v>45954.500694444447</v>
      </c>
      <c r="P718" t="s">
        <v>1467</v>
      </c>
      <c r="Q718" t="s">
        <v>1496</v>
      </c>
      <c r="R718" t="s">
        <v>1497</v>
      </c>
      <c r="S718" t="s">
        <v>80</v>
      </c>
      <c r="T718" t="s">
        <v>187</v>
      </c>
      <c r="V718" t="s">
        <v>6158</v>
      </c>
      <c r="W718" t="s">
        <v>1801</v>
      </c>
      <c r="Y718" t="s">
        <v>11</v>
      </c>
      <c r="Z718" t="s">
        <v>86</v>
      </c>
      <c r="AA718" t="s">
        <v>342</v>
      </c>
      <c r="AB718" s="28">
        <v>0</v>
      </c>
      <c r="AC718" t="s">
        <v>88</v>
      </c>
      <c r="AD718" s="40">
        <v>41241</v>
      </c>
      <c r="AE718" s="40">
        <v>41241</v>
      </c>
    </row>
    <row r="719" spans="1:31">
      <c r="A719" t="s">
        <v>191</v>
      </c>
      <c r="B719" t="s">
        <v>192</v>
      </c>
      <c r="C719" t="s">
        <v>193</v>
      </c>
      <c r="D719" t="s">
        <v>4216</v>
      </c>
      <c r="E719" t="s">
        <v>6159</v>
      </c>
      <c r="F719" t="s">
        <v>4746</v>
      </c>
      <c r="G719" t="s">
        <v>1464</v>
      </c>
      <c r="H719" t="s">
        <v>197</v>
      </c>
      <c r="I719" t="s">
        <v>4219</v>
      </c>
      <c r="J719" t="s">
        <v>4747</v>
      </c>
      <c r="K719" t="s">
        <v>78</v>
      </c>
      <c r="L719" t="s">
        <v>6160</v>
      </c>
      <c r="M719" s="27">
        <v>45952.722997685189</v>
      </c>
      <c r="N719" s="27">
        <v>45954.397222222222</v>
      </c>
      <c r="O719" t="s">
        <v>1466</v>
      </c>
      <c r="P719" t="s">
        <v>1467</v>
      </c>
      <c r="Q719" t="s">
        <v>1562</v>
      </c>
      <c r="R719" t="s">
        <v>1562</v>
      </c>
      <c r="S719" t="s">
        <v>1470</v>
      </c>
      <c r="T719" t="s">
        <v>1470</v>
      </c>
      <c r="U719" t="s">
        <v>82</v>
      </c>
      <c r="V719" t="s">
        <v>6161</v>
      </c>
      <c r="W719" t="s">
        <v>84</v>
      </c>
      <c r="X719" t="s">
        <v>4750</v>
      </c>
      <c r="Y719" t="s">
        <v>13</v>
      </c>
      <c r="Z719" t="s">
        <v>86</v>
      </c>
      <c r="AA719" t="s">
        <v>423</v>
      </c>
      <c r="AB719" s="28">
        <v>1</v>
      </c>
      <c r="AC719" t="s">
        <v>88</v>
      </c>
      <c r="AD719" s="40">
        <v>275729</v>
      </c>
      <c r="AE719" s="40">
        <v>275729</v>
      </c>
    </row>
    <row r="720" spans="1:31">
      <c r="A720" t="s">
        <v>288</v>
      </c>
      <c r="B720" t="s">
        <v>113</v>
      </c>
      <c r="C720" t="s">
        <v>114</v>
      </c>
      <c r="D720" t="s">
        <v>4673</v>
      </c>
      <c r="E720" t="s">
        <v>6162</v>
      </c>
      <c r="F720" t="s">
        <v>6163</v>
      </c>
      <c r="G720" t="s">
        <v>1464</v>
      </c>
      <c r="H720" t="s">
        <v>292</v>
      </c>
      <c r="I720" t="s">
        <v>4676</v>
      </c>
      <c r="J720" t="s">
        <v>6164</v>
      </c>
      <c r="K720" t="s">
        <v>78</v>
      </c>
      <c r="L720" t="s">
        <v>6165</v>
      </c>
      <c r="M720" s="27">
        <v>45953.333333333343</v>
      </c>
      <c r="N720" s="27">
        <v>45954.621527777781</v>
      </c>
      <c r="O720" t="s">
        <v>1466</v>
      </c>
      <c r="P720" t="s">
        <v>1467</v>
      </c>
      <c r="Q720" t="s">
        <v>1468</v>
      </c>
      <c r="R720" t="s">
        <v>1469</v>
      </c>
      <c r="S720" t="s">
        <v>80</v>
      </c>
      <c r="T720" t="s">
        <v>81</v>
      </c>
      <c r="U720" t="s">
        <v>82</v>
      </c>
      <c r="V720" t="s">
        <v>6166</v>
      </c>
      <c r="W720" t="s">
        <v>84</v>
      </c>
      <c r="X720" t="s">
        <v>6167</v>
      </c>
      <c r="Y720" t="s">
        <v>11</v>
      </c>
      <c r="Z720" t="s">
        <v>86</v>
      </c>
      <c r="AA720" t="s">
        <v>1272</v>
      </c>
      <c r="AB720" s="28">
        <v>1</v>
      </c>
      <c r="AC720" t="s">
        <v>88</v>
      </c>
      <c r="AD720" s="40">
        <v>144968</v>
      </c>
      <c r="AE720" s="40">
        <v>144968</v>
      </c>
    </row>
    <row r="721" spans="1:31">
      <c r="A721" t="s">
        <v>459</v>
      </c>
      <c r="B721" t="s">
        <v>460</v>
      </c>
      <c r="C721" t="s">
        <v>461</v>
      </c>
      <c r="D721" t="s">
        <v>512</v>
      </c>
      <c r="E721" t="s">
        <v>6168</v>
      </c>
      <c r="F721" t="s">
        <v>6169</v>
      </c>
      <c r="G721" t="s">
        <v>1464</v>
      </c>
      <c r="H721" t="s">
        <v>460</v>
      </c>
      <c r="I721" t="s">
        <v>459</v>
      </c>
      <c r="J721" t="s">
        <v>6170</v>
      </c>
      <c r="K721" t="s">
        <v>78</v>
      </c>
      <c r="L721" t="s">
        <v>6171</v>
      </c>
      <c r="M721" s="27">
        <v>45953.333333333343</v>
      </c>
      <c r="N721" s="27">
        <v>45953.521527777782</v>
      </c>
      <c r="O721" t="s">
        <v>1466</v>
      </c>
      <c r="P721" t="s">
        <v>1467</v>
      </c>
      <c r="Q721" t="s">
        <v>1580</v>
      </c>
      <c r="R721" t="s">
        <v>1581</v>
      </c>
      <c r="S721" t="s">
        <v>783</v>
      </c>
      <c r="T721" t="s">
        <v>1791</v>
      </c>
      <c r="U721" t="s">
        <v>82</v>
      </c>
      <c r="V721" t="s">
        <v>6172</v>
      </c>
      <c r="W721" t="s">
        <v>84</v>
      </c>
      <c r="X721" t="s">
        <v>6173</v>
      </c>
      <c r="Y721" t="s">
        <v>8</v>
      </c>
      <c r="Z721" t="s">
        <v>86</v>
      </c>
      <c r="AA721" t="s">
        <v>519</v>
      </c>
      <c r="AB721" s="28">
        <v>1</v>
      </c>
      <c r="AC721" t="s">
        <v>88</v>
      </c>
      <c r="AD721" s="40">
        <v>65960</v>
      </c>
      <c r="AE721" s="40">
        <v>65960</v>
      </c>
    </row>
    <row r="722" spans="1:31">
      <c r="A722" t="s">
        <v>191</v>
      </c>
      <c r="B722" t="s">
        <v>192</v>
      </c>
      <c r="C722" t="s">
        <v>193</v>
      </c>
      <c r="D722" t="s">
        <v>6174</v>
      </c>
      <c r="E722" t="s">
        <v>6175</v>
      </c>
      <c r="F722" t="s">
        <v>6176</v>
      </c>
      <c r="G722" t="s">
        <v>1464</v>
      </c>
      <c r="H722" t="s">
        <v>197</v>
      </c>
      <c r="I722" t="s">
        <v>1688</v>
      </c>
      <c r="J722" t="s">
        <v>6177</v>
      </c>
      <c r="K722" t="s">
        <v>78</v>
      </c>
      <c r="L722" t="s">
        <v>6178</v>
      </c>
      <c r="M722" s="27">
        <v>45953.333333333343</v>
      </c>
      <c r="N722" s="27">
        <v>45954.415972222218</v>
      </c>
      <c r="O722" t="s">
        <v>1466</v>
      </c>
      <c r="P722" t="s">
        <v>1467</v>
      </c>
      <c r="Q722" t="s">
        <v>1496</v>
      </c>
      <c r="R722" t="s">
        <v>1497</v>
      </c>
      <c r="S722" t="s">
        <v>1470</v>
      </c>
      <c r="T722" t="s">
        <v>1470</v>
      </c>
      <c r="U722" t="s">
        <v>82</v>
      </c>
      <c r="V722" t="s">
        <v>6179</v>
      </c>
      <c r="W722" t="s">
        <v>84</v>
      </c>
      <c r="X722" t="s">
        <v>6180</v>
      </c>
      <c r="Y722" t="s">
        <v>13</v>
      </c>
      <c r="Z722" t="s">
        <v>86</v>
      </c>
      <c r="AA722" t="s">
        <v>1455</v>
      </c>
      <c r="AB722" s="28">
        <v>1</v>
      </c>
      <c r="AC722" t="s">
        <v>88</v>
      </c>
      <c r="AD722" s="40">
        <v>275729</v>
      </c>
      <c r="AE722" s="40">
        <v>275729</v>
      </c>
    </row>
    <row r="723" spans="1:31">
      <c r="A723" t="s">
        <v>118</v>
      </c>
      <c r="B723" t="s">
        <v>119</v>
      </c>
      <c r="C723" t="s">
        <v>120</v>
      </c>
      <c r="D723" t="s">
        <v>121</v>
      </c>
      <c r="E723" t="s">
        <v>6181</v>
      </c>
      <c r="F723" t="s">
        <v>6182</v>
      </c>
      <c r="G723" t="s">
        <v>1464</v>
      </c>
      <c r="H723" t="s">
        <v>124</v>
      </c>
      <c r="I723" t="s">
        <v>125</v>
      </c>
      <c r="J723" t="s">
        <v>6183</v>
      </c>
      <c r="K723" t="s">
        <v>78</v>
      </c>
      <c r="L723" t="s">
        <v>6184</v>
      </c>
      <c r="M723" s="27">
        <v>45953.333333333343</v>
      </c>
      <c r="N723" s="27">
        <v>45955.603472222218</v>
      </c>
      <c r="O723" t="s">
        <v>1466</v>
      </c>
      <c r="P723" t="s">
        <v>1467</v>
      </c>
      <c r="Q723" t="s">
        <v>1468</v>
      </c>
      <c r="R723" t="s">
        <v>1469</v>
      </c>
      <c r="S723" t="s">
        <v>80</v>
      </c>
      <c r="T723" t="s">
        <v>81</v>
      </c>
      <c r="U723" t="s">
        <v>82</v>
      </c>
      <c r="V723" t="s">
        <v>6185</v>
      </c>
      <c r="W723" t="s">
        <v>84</v>
      </c>
      <c r="X723" t="s">
        <v>6186</v>
      </c>
      <c r="Y723" t="s">
        <v>15</v>
      </c>
      <c r="Z723" t="s">
        <v>86</v>
      </c>
      <c r="AA723" t="s">
        <v>130</v>
      </c>
      <c r="AB723" s="28">
        <v>1</v>
      </c>
      <c r="AC723" t="s">
        <v>88</v>
      </c>
      <c r="AD723" s="40">
        <v>479589</v>
      </c>
      <c r="AE723" s="40">
        <v>479589</v>
      </c>
    </row>
    <row r="724" spans="1:31">
      <c r="A724" t="s">
        <v>1377</v>
      </c>
      <c r="B724" t="s">
        <v>68</v>
      </c>
      <c r="C724" t="s">
        <v>266</v>
      </c>
      <c r="D724" t="s">
        <v>1378</v>
      </c>
      <c r="E724" t="s">
        <v>6187</v>
      </c>
      <c r="F724" t="s">
        <v>6188</v>
      </c>
      <c r="G724" t="s">
        <v>1464</v>
      </c>
      <c r="H724" t="s">
        <v>1381</v>
      </c>
      <c r="I724" t="s">
        <v>1377</v>
      </c>
      <c r="J724" t="s">
        <v>6189</v>
      </c>
      <c r="K724" t="s">
        <v>78</v>
      </c>
      <c r="L724" t="s">
        <v>6190</v>
      </c>
      <c r="M724" s="27">
        <v>45953.333333333343</v>
      </c>
      <c r="N724" s="27">
        <v>45953.539583333331</v>
      </c>
      <c r="O724" t="s">
        <v>1466</v>
      </c>
      <c r="P724" t="s">
        <v>1467</v>
      </c>
      <c r="Q724" t="s">
        <v>2232</v>
      </c>
      <c r="R724" t="s">
        <v>1469</v>
      </c>
      <c r="S724" t="s">
        <v>80</v>
      </c>
      <c r="T724" t="s">
        <v>187</v>
      </c>
      <c r="U724" t="s">
        <v>82</v>
      </c>
      <c r="V724" t="s">
        <v>6191</v>
      </c>
      <c r="W724" t="s">
        <v>84</v>
      </c>
      <c r="X724" t="s">
        <v>6192</v>
      </c>
      <c r="Y724" t="s">
        <v>8</v>
      </c>
      <c r="Z724" t="s">
        <v>86</v>
      </c>
      <c r="AA724" t="s">
        <v>276</v>
      </c>
      <c r="AB724" s="28">
        <v>1</v>
      </c>
      <c r="AC724" t="s">
        <v>88</v>
      </c>
      <c r="AD724" s="40">
        <v>65960</v>
      </c>
      <c r="AE724" s="40">
        <v>65960</v>
      </c>
    </row>
    <row r="725" spans="1:31">
      <c r="A725" t="s">
        <v>191</v>
      </c>
      <c r="B725" t="s">
        <v>192</v>
      </c>
      <c r="C725" t="s">
        <v>193</v>
      </c>
      <c r="D725" t="s">
        <v>194</v>
      </c>
      <c r="E725" t="s">
        <v>6193</v>
      </c>
      <c r="F725" t="s">
        <v>5684</v>
      </c>
      <c r="G725" t="s">
        <v>1464</v>
      </c>
      <c r="H725" t="s">
        <v>197</v>
      </c>
      <c r="I725" t="s">
        <v>191</v>
      </c>
      <c r="J725" t="s">
        <v>5685</v>
      </c>
      <c r="K725" t="s">
        <v>78</v>
      </c>
      <c r="L725" t="s">
        <v>6194</v>
      </c>
      <c r="M725" s="27">
        <v>45953.333333333343</v>
      </c>
      <c r="N725" s="27">
        <v>45953.71875</v>
      </c>
      <c r="O725" t="s">
        <v>1466</v>
      </c>
      <c r="P725" t="s">
        <v>1467</v>
      </c>
      <c r="Q725" t="s">
        <v>1552</v>
      </c>
      <c r="R725" t="s">
        <v>1612</v>
      </c>
      <c r="S725" t="s">
        <v>80</v>
      </c>
      <c r="T725" t="s">
        <v>187</v>
      </c>
      <c r="U725" t="s">
        <v>82</v>
      </c>
      <c r="V725" t="s">
        <v>6195</v>
      </c>
      <c r="W725" t="s">
        <v>84</v>
      </c>
      <c r="X725" t="s">
        <v>6196</v>
      </c>
      <c r="Y725" t="s">
        <v>8</v>
      </c>
      <c r="Z725" t="s">
        <v>86</v>
      </c>
      <c r="AA725" t="s">
        <v>1534</v>
      </c>
      <c r="AB725" s="28">
        <v>1</v>
      </c>
      <c r="AC725" t="s">
        <v>88</v>
      </c>
      <c r="AD725" s="40">
        <v>65960</v>
      </c>
      <c r="AE725" s="40">
        <v>65960</v>
      </c>
    </row>
    <row r="726" spans="1:31">
      <c r="A726" t="s">
        <v>459</v>
      </c>
      <c r="B726" t="s">
        <v>460</v>
      </c>
      <c r="C726" t="s">
        <v>461</v>
      </c>
      <c r="D726" t="s">
        <v>512</v>
      </c>
      <c r="E726" t="s">
        <v>6197</v>
      </c>
      <c r="F726" t="s">
        <v>6198</v>
      </c>
      <c r="G726" t="s">
        <v>1464</v>
      </c>
      <c r="H726" t="s">
        <v>460</v>
      </c>
      <c r="I726" t="s">
        <v>459</v>
      </c>
      <c r="J726" t="s">
        <v>6199</v>
      </c>
      <c r="K726" t="s">
        <v>78</v>
      </c>
      <c r="L726" t="s">
        <v>6200</v>
      </c>
      <c r="M726" s="27">
        <v>45953.333333333343</v>
      </c>
      <c r="N726" s="27">
        <v>45953.696527777778</v>
      </c>
      <c r="O726" t="s">
        <v>1466</v>
      </c>
      <c r="P726" t="s">
        <v>1467</v>
      </c>
      <c r="Q726" t="s">
        <v>1552</v>
      </c>
      <c r="R726" t="s">
        <v>1612</v>
      </c>
      <c r="S726" t="s">
        <v>80</v>
      </c>
      <c r="T726" t="s">
        <v>81</v>
      </c>
      <c r="U726" t="s">
        <v>82</v>
      </c>
      <c r="V726" t="s">
        <v>6201</v>
      </c>
      <c r="W726" t="s">
        <v>84</v>
      </c>
      <c r="X726" t="s">
        <v>88</v>
      </c>
      <c r="Y726" t="s">
        <v>8</v>
      </c>
      <c r="Z726" t="s">
        <v>86</v>
      </c>
      <c r="AA726" t="s">
        <v>1875</v>
      </c>
      <c r="AB726" s="28">
        <v>1</v>
      </c>
      <c r="AC726" t="s">
        <v>88</v>
      </c>
      <c r="AD726" s="40">
        <v>65960</v>
      </c>
      <c r="AE726" s="40">
        <v>65960</v>
      </c>
    </row>
    <row r="727" spans="1:31">
      <c r="A727" t="s">
        <v>683</v>
      </c>
      <c r="B727" t="s">
        <v>113</v>
      </c>
      <c r="C727" t="s">
        <v>114</v>
      </c>
      <c r="D727" t="s">
        <v>5513</v>
      </c>
      <c r="E727" t="s">
        <v>6202</v>
      </c>
      <c r="F727" t="s">
        <v>6203</v>
      </c>
      <c r="G727" t="s">
        <v>1464</v>
      </c>
      <c r="H727" t="s">
        <v>281</v>
      </c>
      <c r="I727" t="s">
        <v>5516</v>
      </c>
      <c r="J727" t="s">
        <v>6204</v>
      </c>
      <c r="K727" t="s">
        <v>78</v>
      </c>
      <c r="L727" t="s">
        <v>6205</v>
      </c>
      <c r="M727" s="27">
        <v>45953.356319444443</v>
      </c>
      <c r="N727" s="27">
        <v>45954.478472222218</v>
      </c>
      <c r="O727" t="s">
        <v>1466</v>
      </c>
      <c r="P727" t="s">
        <v>1467</v>
      </c>
      <c r="Q727" t="s">
        <v>1478</v>
      </c>
      <c r="R727" t="s">
        <v>1469</v>
      </c>
      <c r="S727" t="s">
        <v>1470</v>
      </c>
      <c r="T727" t="s">
        <v>1470</v>
      </c>
      <c r="U727" t="s">
        <v>82</v>
      </c>
      <c r="V727" t="s">
        <v>6206</v>
      </c>
      <c r="W727" t="s">
        <v>84</v>
      </c>
      <c r="X727" t="s">
        <v>6207</v>
      </c>
      <c r="Y727" t="s">
        <v>11</v>
      </c>
      <c r="Z727" t="s">
        <v>86</v>
      </c>
      <c r="AA727" t="s">
        <v>1144</v>
      </c>
      <c r="AB727" s="28">
        <v>1</v>
      </c>
      <c r="AC727" t="s">
        <v>88</v>
      </c>
      <c r="AD727" s="40">
        <v>144968</v>
      </c>
      <c r="AE727" s="40">
        <v>144968</v>
      </c>
    </row>
    <row r="728" spans="1:31">
      <c r="A728" t="s">
        <v>1134</v>
      </c>
      <c r="B728" t="s">
        <v>113</v>
      </c>
      <c r="C728" t="s">
        <v>114</v>
      </c>
      <c r="D728" t="s">
        <v>4642</v>
      </c>
      <c r="E728" t="s">
        <v>6208</v>
      </c>
      <c r="F728" t="s">
        <v>6209</v>
      </c>
      <c r="G728" t="s">
        <v>1464</v>
      </c>
      <c r="H728" t="s">
        <v>2713</v>
      </c>
      <c r="I728" t="s">
        <v>4645</v>
      </c>
      <c r="J728" t="s">
        <v>6210</v>
      </c>
      <c r="K728" t="s">
        <v>78</v>
      </c>
      <c r="L728" t="s">
        <v>6211</v>
      </c>
      <c r="M728" s="27">
        <v>45953.364236111112</v>
      </c>
      <c r="N728" s="27">
        <v>45953.761111111111</v>
      </c>
      <c r="O728" t="s">
        <v>1466</v>
      </c>
      <c r="P728" t="s">
        <v>1514</v>
      </c>
      <c r="Q728" t="s">
        <v>1580</v>
      </c>
      <c r="R728" t="s">
        <v>1953</v>
      </c>
      <c r="S728" t="s">
        <v>783</v>
      </c>
      <c r="T728" t="s">
        <v>1791</v>
      </c>
      <c r="U728" t="s">
        <v>82</v>
      </c>
      <c r="V728" t="s">
        <v>6212</v>
      </c>
      <c r="W728" t="s">
        <v>84</v>
      </c>
      <c r="X728" t="s">
        <v>6213</v>
      </c>
      <c r="Y728" t="s">
        <v>11</v>
      </c>
      <c r="Z728" t="s">
        <v>86</v>
      </c>
      <c r="AA728" t="s">
        <v>2718</v>
      </c>
      <c r="AB728" s="28">
        <v>1</v>
      </c>
      <c r="AC728" t="s">
        <v>88</v>
      </c>
      <c r="AD728" s="40">
        <v>144968</v>
      </c>
      <c r="AE728" s="40">
        <v>144968</v>
      </c>
    </row>
    <row r="729" spans="1:31">
      <c r="A729" t="s">
        <v>191</v>
      </c>
      <c r="B729" t="s">
        <v>192</v>
      </c>
      <c r="C729" t="s">
        <v>193</v>
      </c>
      <c r="D729" t="s">
        <v>227</v>
      </c>
      <c r="E729" t="s">
        <v>6214</v>
      </c>
      <c r="F729" t="s">
        <v>6215</v>
      </c>
      <c r="G729" t="s">
        <v>1464</v>
      </c>
      <c r="H729" t="s">
        <v>197</v>
      </c>
      <c r="I729" t="s">
        <v>230</v>
      </c>
      <c r="J729" t="s">
        <v>6216</v>
      </c>
      <c r="K729" t="s">
        <v>78</v>
      </c>
      <c r="L729" t="s">
        <v>6217</v>
      </c>
      <c r="M729" s="27">
        <v>45953.438275462962</v>
      </c>
      <c r="N729" s="27">
        <v>45954.429166666669</v>
      </c>
      <c r="O729" t="s">
        <v>1466</v>
      </c>
      <c r="P729" t="s">
        <v>1467</v>
      </c>
      <c r="Q729" t="s">
        <v>1749</v>
      </c>
      <c r="R729" t="s">
        <v>1469</v>
      </c>
      <c r="S729" t="s">
        <v>80</v>
      </c>
      <c r="T729" t="s">
        <v>81</v>
      </c>
      <c r="U729" t="s">
        <v>82</v>
      </c>
      <c r="V729" t="s">
        <v>6218</v>
      </c>
      <c r="W729" t="s">
        <v>84</v>
      </c>
      <c r="X729" t="s">
        <v>6219</v>
      </c>
      <c r="Y729" t="s">
        <v>8</v>
      </c>
      <c r="Z729" t="s">
        <v>86</v>
      </c>
      <c r="AA729" t="s">
        <v>2093</v>
      </c>
      <c r="AB729" s="28">
        <v>1</v>
      </c>
      <c r="AC729" t="s">
        <v>88</v>
      </c>
      <c r="AD729" s="40">
        <v>65960</v>
      </c>
      <c r="AE729" s="40">
        <v>65960</v>
      </c>
    </row>
    <row r="730" spans="1:31">
      <c r="A730" t="s">
        <v>277</v>
      </c>
      <c r="B730" t="s">
        <v>151</v>
      </c>
      <c r="C730" t="s">
        <v>152</v>
      </c>
      <c r="D730" t="s">
        <v>2442</v>
      </c>
      <c r="E730" t="s">
        <v>6220</v>
      </c>
      <c r="F730" t="s">
        <v>6221</v>
      </c>
      <c r="G730" t="s">
        <v>1464</v>
      </c>
      <c r="H730" t="s">
        <v>328</v>
      </c>
      <c r="I730" t="s">
        <v>2445</v>
      </c>
      <c r="J730" t="s">
        <v>6222</v>
      </c>
      <c r="K730" t="s">
        <v>78</v>
      </c>
      <c r="L730" t="s">
        <v>6223</v>
      </c>
      <c r="M730" s="27">
        <v>45953.439247685194</v>
      </c>
      <c r="N730" s="27">
        <v>45953.727083333331</v>
      </c>
      <c r="O730" t="s">
        <v>1466</v>
      </c>
      <c r="P730" t="s">
        <v>1467</v>
      </c>
      <c r="Q730" t="s">
        <v>1552</v>
      </c>
      <c r="R730" t="s">
        <v>1612</v>
      </c>
      <c r="S730" t="s">
        <v>80</v>
      </c>
      <c r="T730" t="s">
        <v>187</v>
      </c>
      <c r="U730" t="s">
        <v>82</v>
      </c>
      <c r="V730" t="s">
        <v>6224</v>
      </c>
      <c r="W730" t="s">
        <v>84</v>
      </c>
      <c r="X730" t="s">
        <v>6225</v>
      </c>
      <c r="Y730" t="s">
        <v>11</v>
      </c>
      <c r="Z730" t="s">
        <v>86</v>
      </c>
      <c r="AA730" t="s">
        <v>342</v>
      </c>
      <c r="AB730" s="28">
        <v>1</v>
      </c>
      <c r="AC730" t="s">
        <v>88</v>
      </c>
      <c r="AD730" s="40">
        <v>144968</v>
      </c>
      <c r="AE730" s="40">
        <v>144968</v>
      </c>
    </row>
    <row r="731" spans="1:31">
      <c r="A731" t="s">
        <v>288</v>
      </c>
      <c r="B731" t="s">
        <v>113</v>
      </c>
      <c r="C731" t="s">
        <v>114</v>
      </c>
      <c r="D731" t="s">
        <v>1193</v>
      </c>
      <c r="E731" t="s">
        <v>6226</v>
      </c>
      <c r="F731" t="s">
        <v>6227</v>
      </c>
      <c r="G731" t="s">
        <v>1464</v>
      </c>
      <c r="H731" t="s">
        <v>197</v>
      </c>
      <c r="I731" t="s">
        <v>1196</v>
      </c>
      <c r="J731" t="s">
        <v>6228</v>
      </c>
      <c r="K731" t="s">
        <v>78</v>
      </c>
      <c r="L731" t="s">
        <v>6229</v>
      </c>
      <c r="M731" s="27">
        <v>45953.440127314818</v>
      </c>
      <c r="N731" s="27">
        <v>45954.459722222222</v>
      </c>
      <c r="O731" t="s">
        <v>1466</v>
      </c>
      <c r="P731" t="s">
        <v>1467</v>
      </c>
      <c r="Q731" t="s">
        <v>1496</v>
      </c>
      <c r="R731" t="s">
        <v>1507</v>
      </c>
      <c r="S731" t="s">
        <v>1470</v>
      </c>
      <c r="T731" t="s">
        <v>1470</v>
      </c>
      <c r="U731" t="s">
        <v>82</v>
      </c>
      <c r="V731" t="s">
        <v>6230</v>
      </c>
      <c r="W731" t="s">
        <v>84</v>
      </c>
      <c r="X731" t="s">
        <v>6231</v>
      </c>
      <c r="Y731" t="s">
        <v>11</v>
      </c>
      <c r="Z731" t="s">
        <v>86</v>
      </c>
      <c r="AA731" t="s">
        <v>297</v>
      </c>
      <c r="AB731" s="28">
        <v>1</v>
      </c>
      <c r="AC731" t="s">
        <v>88</v>
      </c>
      <c r="AD731" s="40">
        <v>144968</v>
      </c>
      <c r="AE731" s="40">
        <v>144968</v>
      </c>
    </row>
    <row r="732" spans="1:31">
      <c r="A732" t="s">
        <v>569</v>
      </c>
      <c r="B732" t="s">
        <v>119</v>
      </c>
      <c r="C732" t="s">
        <v>120</v>
      </c>
      <c r="D732" t="s">
        <v>1658</v>
      </c>
      <c r="E732" t="s">
        <v>6232</v>
      </c>
      <c r="F732" t="s">
        <v>6233</v>
      </c>
      <c r="G732" t="s">
        <v>1464</v>
      </c>
      <c r="H732" t="s">
        <v>573</v>
      </c>
      <c r="I732" t="s">
        <v>1661</v>
      </c>
      <c r="J732" t="s">
        <v>6234</v>
      </c>
      <c r="K732" t="s">
        <v>78</v>
      </c>
      <c r="L732" t="s">
        <v>6235</v>
      </c>
      <c r="M732" s="27">
        <v>45953.443935185183</v>
      </c>
      <c r="N732" s="27">
        <v>45954.431250000001</v>
      </c>
      <c r="O732" t="s">
        <v>1466</v>
      </c>
      <c r="P732" t="s">
        <v>1467</v>
      </c>
      <c r="Q732" t="s">
        <v>1552</v>
      </c>
      <c r="R732" t="s">
        <v>2000</v>
      </c>
      <c r="S732" t="s">
        <v>1470</v>
      </c>
      <c r="T732" t="s">
        <v>1470</v>
      </c>
      <c r="U732" t="s">
        <v>82</v>
      </c>
      <c r="V732" t="s">
        <v>6236</v>
      </c>
      <c r="W732" t="s">
        <v>84</v>
      </c>
      <c r="X732" t="s">
        <v>6237</v>
      </c>
      <c r="Y732" t="s">
        <v>11</v>
      </c>
      <c r="Z732" t="s">
        <v>86</v>
      </c>
      <c r="AA732" t="s">
        <v>6238</v>
      </c>
      <c r="AB732" s="28">
        <v>1</v>
      </c>
      <c r="AC732" t="s">
        <v>88</v>
      </c>
      <c r="AD732" s="40">
        <v>144968</v>
      </c>
      <c r="AE732" s="40">
        <v>144968</v>
      </c>
    </row>
    <row r="733" spans="1:31">
      <c r="A733" t="s">
        <v>191</v>
      </c>
      <c r="B733" t="s">
        <v>192</v>
      </c>
      <c r="C733" t="s">
        <v>193</v>
      </c>
      <c r="D733" t="s">
        <v>194</v>
      </c>
      <c r="E733" t="s">
        <v>6239</v>
      </c>
      <c r="F733" t="s">
        <v>6240</v>
      </c>
      <c r="G733" t="s">
        <v>1464</v>
      </c>
      <c r="H733" t="s">
        <v>197</v>
      </c>
      <c r="I733" t="s">
        <v>191</v>
      </c>
      <c r="J733" t="s">
        <v>6241</v>
      </c>
      <c r="K733" t="s">
        <v>78</v>
      </c>
      <c r="L733" t="s">
        <v>6242</v>
      </c>
      <c r="M733" s="27">
        <v>45953.450462962966</v>
      </c>
      <c r="N733" s="27">
        <v>45953.533333333333</v>
      </c>
      <c r="O733" t="s">
        <v>1466</v>
      </c>
      <c r="P733" t="s">
        <v>1467</v>
      </c>
      <c r="Q733" t="s">
        <v>1468</v>
      </c>
      <c r="R733" t="s">
        <v>1469</v>
      </c>
      <c r="S733" t="s">
        <v>1470</v>
      </c>
      <c r="T733" t="s">
        <v>1470</v>
      </c>
      <c r="U733" t="s">
        <v>82</v>
      </c>
      <c r="V733" t="s">
        <v>6243</v>
      </c>
      <c r="W733" t="s">
        <v>84</v>
      </c>
      <c r="X733" t="s">
        <v>6244</v>
      </c>
      <c r="Y733" t="s">
        <v>8</v>
      </c>
      <c r="Z733" t="s">
        <v>86</v>
      </c>
      <c r="AA733" t="s">
        <v>236</v>
      </c>
      <c r="AB733" s="28">
        <v>1</v>
      </c>
      <c r="AC733" t="s">
        <v>88</v>
      </c>
      <c r="AD733" s="40">
        <v>65960</v>
      </c>
      <c r="AE733" s="40">
        <v>65960</v>
      </c>
    </row>
    <row r="734" spans="1:31">
      <c r="A734" t="s">
        <v>569</v>
      </c>
      <c r="B734" t="s">
        <v>119</v>
      </c>
      <c r="C734" t="s">
        <v>120</v>
      </c>
      <c r="D734" t="s">
        <v>6245</v>
      </c>
      <c r="E734" t="s">
        <v>6246</v>
      </c>
      <c r="F734" t="s">
        <v>6247</v>
      </c>
      <c r="G734" t="s">
        <v>1464</v>
      </c>
      <c r="H734" t="s">
        <v>573</v>
      </c>
      <c r="I734" t="s">
        <v>6248</v>
      </c>
      <c r="J734" t="s">
        <v>6249</v>
      </c>
      <c r="K734" t="s">
        <v>78</v>
      </c>
      <c r="L734" t="s">
        <v>6250</v>
      </c>
      <c r="M734" s="27">
        <v>45953.472407407397</v>
      </c>
      <c r="N734" s="27">
        <v>45958.620138888888</v>
      </c>
      <c r="O734" t="s">
        <v>1466</v>
      </c>
      <c r="P734" t="s">
        <v>1467</v>
      </c>
      <c r="Q734" t="s">
        <v>1580</v>
      </c>
      <c r="R734" t="s">
        <v>1581</v>
      </c>
      <c r="S734" t="s">
        <v>1479</v>
      </c>
      <c r="T734" t="s">
        <v>1470</v>
      </c>
      <c r="U734" t="s">
        <v>82</v>
      </c>
      <c r="V734" t="s">
        <v>6251</v>
      </c>
      <c r="W734" t="s">
        <v>84</v>
      </c>
      <c r="X734" t="s">
        <v>6252</v>
      </c>
      <c r="Y734" t="s">
        <v>13</v>
      </c>
      <c r="Z734" t="s">
        <v>86</v>
      </c>
      <c r="AA734" t="s">
        <v>1667</v>
      </c>
      <c r="AB734" s="28">
        <v>1</v>
      </c>
      <c r="AC734" t="s">
        <v>88</v>
      </c>
      <c r="AD734" s="40">
        <v>275729</v>
      </c>
      <c r="AE734" s="40">
        <v>275729</v>
      </c>
    </row>
    <row r="735" spans="1:31">
      <c r="A735" t="s">
        <v>343</v>
      </c>
      <c r="B735" t="s">
        <v>68</v>
      </c>
      <c r="C735" t="s">
        <v>69</v>
      </c>
      <c r="D735" t="s">
        <v>1291</v>
      </c>
      <c r="E735" t="s">
        <v>6253</v>
      </c>
      <c r="F735" t="s">
        <v>1928</v>
      </c>
      <c r="G735" t="s">
        <v>1464</v>
      </c>
      <c r="H735" t="s">
        <v>798</v>
      </c>
      <c r="I735" t="s">
        <v>1294</v>
      </c>
      <c r="J735" t="s">
        <v>1929</v>
      </c>
      <c r="K735" t="s">
        <v>78</v>
      </c>
      <c r="L735" t="s">
        <v>6254</v>
      </c>
      <c r="M735" s="27">
        <v>45953.473368055558</v>
      </c>
      <c r="N735" s="27">
        <v>45955.480555555558</v>
      </c>
      <c r="O735" t="s">
        <v>1466</v>
      </c>
      <c r="P735" t="s">
        <v>1467</v>
      </c>
      <c r="Q735" t="s">
        <v>1468</v>
      </c>
      <c r="R735" t="s">
        <v>1469</v>
      </c>
      <c r="S735" t="s">
        <v>1470</v>
      </c>
      <c r="T735" t="s">
        <v>1470</v>
      </c>
      <c r="U735" t="s">
        <v>82</v>
      </c>
      <c r="V735" t="s">
        <v>6255</v>
      </c>
      <c r="W735" t="s">
        <v>84</v>
      </c>
      <c r="X735" t="s">
        <v>1932</v>
      </c>
      <c r="Y735" t="s">
        <v>13</v>
      </c>
      <c r="Z735" t="s">
        <v>86</v>
      </c>
      <c r="AA735" t="s">
        <v>1299</v>
      </c>
      <c r="AB735" s="28">
        <v>1</v>
      </c>
      <c r="AC735" t="s">
        <v>88</v>
      </c>
      <c r="AD735" s="40">
        <v>275729</v>
      </c>
      <c r="AE735" s="40">
        <v>275729</v>
      </c>
    </row>
    <row r="736" spans="1:31">
      <c r="A736" t="s">
        <v>343</v>
      </c>
      <c r="B736" t="s">
        <v>68</v>
      </c>
      <c r="C736" t="s">
        <v>69</v>
      </c>
      <c r="D736" t="s">
        <v>2308</v>
      </c>
      <c r="E736" t="s">
        <v>6256</v>
      </c>
      <c r="F736" t="s">
        <v>3697</v>
      </c>
      <c r="G736" t="s">
        <v>1464</v>
      </c>
      <c r="H736" t="s">
        <v>347</v>
      </c>
      <c r="I736" t="s">
        <v>2311</v>
      </c>
      <c r="J736" t="s">
        <v>3698</v>
      </c>
      <c r="K736" t="s">
        <v>78</v>
      </c>
      <c r="L736" t="s">
        <v>6257</v>
      </c>
      <c r="M736" s="27">
        <v>45953.490694444437</v>
      </c>
      <c r="N736" s="27">
        <v>45954.756249999999</v>
      </c>
      <c r="O736" t="s">
        <v>1466</v>
      </c>
      <c r="P736" t="s">
        <v>1467</v>
      </c>
      <c r="Q736" t="s">
        <v>1580</v>
      </c>
      <c r="R736" t="s">
        <v>1581</v>
      </c>
      <c r="S736" t="s">
        <v>783</v>
      </c>
      <c r="T736" t="s">
        <v>1791</v>
      </c>
      <c r="U736" t="s">
        <v>82</v>
      </c>
      <c r="V736" t="s">
        <v>6258</v>
      </c>
      <c r="W736" t="s">
        <v>84</v>
      </c>
      <c r="X736" t="s">
        <v>6259</v>
      </c>
      <c r="Y736" t="s">
        <v>11</v>
      </c>
      <c r="Z736" t="s">
        <v>86</v>
      </c>
      <c r="AA736" t="s">
        <v>387</v>
      </c>
      <c r="AB736" s="28">
        <v>1</v>
      </c>
      <c r="AC736" t="s">
        <v>88</v>
      </c>
      <c r="AD736" s="40">
        <v>144968</v>
      </c>
      <c r="AE736" s="40">
        <v>144968</v>
      </c>
    </row>
    <row r="737" spans="1:31">
      <c r="A737" t="s">
        <v>343</v>
      </c>
      <c r="B737" t="s">
        <v>68</v>
      </c>
      <c r="C737" t="s">
        <v>69</v>
      </c>
      <c r="D737" t="s">
        <v>344</v>
      </c>
      <c r="E737" t="s">
        <v>6260</v>
      </c>
      <c r="F737" t="s">
        <v>6261</v>
      </c>
      <c r="G737" t="s">
        <v>1464</v>
      </c>
      <c r="H737" t="s">
        <v>347</v>
      </c>
      <c r="I737" t="s">
        <v>343</v>
      </c>
      <c r="J737" t="s">
        <v>6262</v>
      </c>
      <c r="K737" t="s">
        <v>78</v>
      </c>
      <c r="L737" t="s">
        <v>6263</v>
      </c>
      <c r="M737" s="27">
        <v>45953.520868055559</v>
      </c>
      <c r="N737" s="27">
        <v>45953.769444444442</v>
      </c>
      <c r="O737" t="s">
        <v>1466</v>
      </c>
      <c r="P737" t="s">
        <v>1467</v>
      </c>
      <c r="Q737" t="s">
        <v>1478</v>
      </c>
      <c r="R737" t="s">
        <v>1469</v>
      </c>
      <c r="S737" t="s">
        <v>1470</v>
      </c>
      <c r="T737" t="s">
        <v>1470</v>
      </c>
      <c r="U737" t="s">
        <v>82</v>
      </c>
      <c r="V737" t="s">
        <v>6264</v>
      </c>
      <c r="W737" t="s">
        <v>84</v>
      </c>
      <c r="X737" t="s">
        <v>6265</v>
      </c>
      <c r="Y737" t="s">
        <v>8</v>
      </c>
      <c r="Z737" t="s">
        <v>86</v>
      </c>
      <c r="AA737" t="s">
        <v>366</v>
      </c>
      <c r="AB737" s="28">
        <v>1</v>
      </c>
      <c r="AC737" t="s">
        <v>88</v>
      </c>
      <c r="AD737" s="40">
        <v>65960</v>
      </c>
      <c r="AE737" s="40">
        <v>65960</v>
      </c>
    </row>
    <row r="738" spans="1:31">
      <c r="A738" t="s">
        <v>965</v>
      </c>
      <c r="B738" t="s">
        <v>119</v>
      </c>
      <c r="C738" t="s">
        <v>120</v>
      </c>
      <c r="D738" t="s">
        <v>2483</v>
      </c>
      <c r="E738" t="s">
        <v>6266</v>
      </c>
      <c r="F738" t="s">
        <v>2485</v>
      </c>
      <c r="G738" t="s">
        <v>1464</v>
      </c>
      <c r="H738" t="s">
        <v>969</v>
      </c>
      <c r="I738" t="s">
        <v>2486</v>
      </c>
      <c r="J738" t="s">
        <v>2487</v>
      </c>
      <c r="K738" t="s">
        <v>78</v>
      </c>
      <c r="L738" t="s">
        <v>6267</v>
      </c>
      <c r="M738" s="27">
        <v>45953.539687500001</v>
      </c>
      <c r="N738" s="27">
        <v>45953.779166666667</v>
      </c>
      <c r="O738" t="s">
        <v>1466</v>
      </c>
      <c r="P738" t="s">
        <v>1467</v>
      </c>
      <c r="Q738" t="s">
        <v>1580</v>
      </c>
      <c r="R738" t="s">
        <v>1469</v>
      </c>
      <c r="S738" t="s">
        <v>1470</v>
      </c>
      <c r="T738" t="s">
        <v>1470</v>
      </c>
      <c r="U738" t="s">
        <v>82</v>
      </c>
      <c r="V738" t="s">
        <v>6268</v>
      </c>
      <c r="W738" t="s">
        <v>84</v>
      </c>
      <c r="X738" t="s">
        <v>6269</v>
      </c>
      <c r="Y738" t="s">
        <v>11</v>
      </c>
      <c r="Z738" t="s">
        <v>86</v>
      </c>
      <c r="AA738" t="s">
        <v>6270</v>
      </c>
      <c r="AB738" s="28">
        <v>1</v>
      </c>
      <c r="AC738" t="s">
        <v>88</v>
      </c>
      <c r="AD738" s="40">
        <v>144968</v>
      </c>
      <c r="AE738" s="40">
        <v>144968</v>
      </c>
    </row>
    <row r="739" spans="1:31">
      <c r="A739" t="s">
        <v>343</v>
      </c>
      <c r="B739" t="s">
        <v>68</v>
      </c>
      <c r="C739" t="s">
        <v>69</v>
      </c>
      <c r="D739" t="s">
        <v>344</v>
      </c>
      <c r="E739" t="s">
        <v>6271</v>
      </c>
      <c r="F739" t="s">
        <v>6272</v>
      </c>
      <c r="G739" t="s">
        <v>1464</v>
      </c>
      <c r="H739" t="s">
        <v>347</v>
      </c>
      <c r="I739" t="s">
        <v>343</v>
      </c>
      <c r="J739" t="s">
        <v>6273</v>
      </c>
      <c r="K739" t="s">
        <v>78</v>
      </c>
      <c r="L739" t="s">
        <v>6274</v>
      </c>
      <c r="M739" s="27">
        <v>45953.604074074072</v>
      </c>
      <c r="N739" s="27">
        <v>45953.775000000001</v>
      </c>
      <c r="O739" t="s">
        <v>1466</v>
      </c>
      <c r="P739" t="s">
        <v>1467</v>
      </c>
      <c r="Q739" t="s">
        <v>1552</v>
      </c>
      <c r="R739" t="s">
        <v>1469</v>
      </c>
      <c r="S739" t="s">
        <v>783</v>
      </c>
      <c r="T739" t="s">
        <v>1750</v>
      </c>
      <c r="U739" t="s">
        <v>82</v>
      </c>
      <c r="V739" t="s">
        <v>6275</v>
      </c>
      <c r="W739" t="s">
        <v>84</v>
      </c>
      <c r="X739" t="s">
        <v>6276</v>
      </c>
      <c r="Y739" t="s">
        <v>8</v>
      </c>
      <c r="Z739" t="s">
        <v>86</v>
      </c>
      <c r="AA739" t="s">
        <v>761</v>
      </c>
      <c r="AB739" s="28">
        <v>1</v>
      </c>
      <c r="AC739" t="s">
        <v>88</v>
      </c>
      <c r="AD739" s="40">
        <v>65960</v>
      </c>
      <c r="AE739" s="40">
        <v>65960</v>
      </c>
    </row>
    <row r="740" spans="1:31">
      <c r="A740" t="s">
        <v>191</v>
      </c>
      <c r="B740" t="s">
        <v>192</v>
      </c>
      <c r="C740" t="s">
        <v>193</v>
      </c>
      <c r="D740" t="s">
        <v>194</v>
      </c>
      <c r="E740" t="s">
        <v>6277</v>
      </c>
      <c r="F740" t="s">
        <v>6278</v>
      </c>
      <c r="G740" t="s">
        <v>1464</v>
      </c>
      <c r="H740" t="s">
        <v>197</v>
      </c>
      <c r="I740" t="s">
        <v>191</v>
      </c>
      <c r="J740" t="s">
        <v>6279</v>
      </c>
      <c r="K740" t="s">
        <v>78</v>
      </c>
      <c r="L740" t="s">
        <v>6280</v>
      </c>
      <c r="M740" s="27">
        <v>45953.602002314823</v>
      </c>
      <c r="N740" s="27">
        <v>45954.579861111109</v>
      </c>
      <c r="O740" t="s">
        <v>1466</v>
      </c>
      <c r="P740" t="s">
        <v>1467</v>
      </c>
      <c r="Q740" t="s">
        <v>1790</v>
      </c>
      <c r="R740" t="s">
        <v>2908</v>
      </c>
      <c r="S740" t="s">
        <v>783</v>
      </c>
      <c r="T740" t="s">
        <v>2152</v>
      </c>
      <c r="U740" t="s">
        <v>82</v>
      </c>
      <c r="V740" t="s">
        <v>6281</v>
      </c>
      <c r="W740" t="s">
        <v>84</v>
      </c>
      <c r="X740" t="s">
        <v>6282</v>
      </c>
      <c r="Y740" t="s">
        <v>8</v>
      </c>
      <c r="Z740" t="s">
        <v>86</v>
      </c>
      <c r="AA740" t="s">
        <v>1640</v>
      </c>
      <c r="AB740" s="28">
        <v>1</v>
      </c>
      <c r="AC740" t="s">
        <v>88</v>
      </c>
      <c r="AD740" s="40">
        <v>65960</v>
      </c>
      <c r="AE740" s="40">
        <v>65960</v>
      </c>
    </row>
    <row r="741" spans="1:31">
      <c r="A741" t="s">
        <v>265</v>
      </c>
      <c r="B741" t="s">
        <v>68</v>
      </c>
      <c r="C741" t="s">
        <v>266</v>
      </c>
      <c r="D741" t="s">
        <v>6283</v>
      </c>
      <c r="E741" t="s">
        <v>6284</v>
      </c>
      <c r="F741" t="s">
        <v>6285</v>
      </c>
      <c r="G741" t="s">
        <v>1464</v>
      </c>
      <c r="H741" t="s">
        <v>270</v>
      </c>
      <c r="I741" t="s">
        <v>265</v>
      </c>
      <c r="J741" t="s">
        <v>6286</v>
      </c>
      <c r="K741" t="s">
        <v>78</v>
      </c>
      <c r="L741" t="s">
        <v>6287</v>
      </c>
      <c r="M741" s="27">
        <v>45953.615451388891</v>
      </c>
      <c r="N741" s="27">
        <v>45954.584027777782</v>
      </c>
      <c r="O741" t="s">
        <v>1466</v>
      </c>
      <c r="P741" t="s">
        <v>1467</v>
      </c>
      <c r="Q741" t="s">
        <v>1654</v>
      </c>
      <c r="R741" t="s">
        <v>1655</v>
      </c>
      <c r="S741" t="s">
        <v>80</v>
      </c>
      <c r="T741" t="s">
        <v>81</v>
      </c>
      <c r="U741" t="s">
        <v>82</v>
      </c>
      <c r="V741" t="s">
        <v>6288</v>
      </c>
      <c r="W741" t="s">
        <v>84</v>
      </c>
      <c r="X741" t="s">
        <v>6289</v>
      </c>
      <c r="Y741" t="s">
        <v>8</v>
      </c>
      <c r="Z741" t="s">
        <v>86</v>
      </c>
      <c r="AA741" t="s">
        <v>1290</v>
      </c>
      <c r="AB741" s="28">
        <v>1</v>
      </c>
      <c r="AC741" t="s">
        <v>88</v>
      </c>
      <c r="AD741" s="40">
        <v>65960</v>
      </c>
      <c r="AE741" s="40">
        <v>65960</v>
      </c>
    </row>
    <row r="742" spans="1:31">
      <c r="A742" t="s">
        <v>191</v>
      </c>
      <c r="B742" t="s">
        <v>192</v>
      </c>
      <c r="C742" t="s">
        <v>193</v>
      </c>
      <c r="D742" t="s">
        <v>194</v>
      </c>
      <c r="E742" t="s">
        <v>6290</v>
      </c>
      <c r="F742" t="s">
        <v>6291</v>
      </c>
      <c r="G742" t="s">
        <v>1464</v>
      </c>
      <c r="H742" t="s">
        <v>197</v>
      </c>
      <c r="I742" t="s">
        <v>191</v>
      </c>
      <c r="J742" t="s">
        <v>6292</v>
      </c>
      <c r="K742" t="s">
        <v>78</v>
      </c>
      <c r="L742" t="s">
        <v>6293</v>
      </c>
      <c r="M742" s="27">
        <v>45953.646307870367</v>
      </c>
      <c r="N742" s="27">
        <v>45954.535416666673</v>
      </c>
      <c r="O742" t="s">
        <v>1466</v>
      </c>
      <c r="P742" t="s">
        <v>1514</v>
      </c>
      <c r="Q742" t="s">
        <v>1580</v>
      </c>
      <c r="R742" t="s">
        <v>1953</v>
      </c>
      <c r="S742" t="s">
        <v>80</v>
      </c>
      <c r="T742" t="s">
        <v>81</v>
      </c>
      <c r="U742" t="s">
        <v>82</v>
      </c>
      <c r="V742" t="s">
        <v>6294</v>
      </c>
      <c r="W742" t="s">
        <v>84</v>
      </c>
      <c r="X742" t="s">
        <v>6295</v>
      </c>
      <c r="Y742" t="s">
        <v>8</v>
      </c>
      <c r="Z742" t="s">
        <v>86</v>
      </c>
      <c r="AA742" t="s">
        <v>1956</v>
      </c>
      <c r="AB742" s="28">
        <v>1</v>
      </c>
      <c r="AC742" t="s">
        <v>88</v>
      </c>
      <c r="AD742" s="40">
        <v>65960</v>
      </c>
      <c r="AE742" s="40">
        <v>65960</v>
      </c>
    </row>
    <row r="743" spans="1:31">
      <c r="A743" t="s">
        <v>191</v>
      </c>
      <c r="B743" t="s">
        <v>192</v>
      </c>
      <c r="C743" t="s">
        <v>193</v>
      </c>
      <c r="D743" t="s">
        <v>227</v>
      </c>
      <c r="E743" t="s">
        <v>6296</v>
      </c>
      <c r="F743" t="s">
        <v>6297</v>
      </c>
      <c r="G743" t="s">
        <v>1464</v>
      </c>
      <c r="H743" t="s">
        <v>197</v>
      </c>
      <c r="I743" t="s">
        <v>230</v>
      </c>
      <c r="J743" t="s">
        <v>6298</v>
      </c>
      <c r="K743" t="s">
        <v>78</v>
      </c>
      <c r="L743" t="s">
        <v>6299</v>
      </c>
      <c r="M743" s="27">
        <v>45953.646967592591</v>
      </c>
      <c r="N743" s="27">
        <v>45954.527083333327</v>
      </c>
      <c r="O743" t="s">
        <v>1466</v>
      </c>
      <c r="P743" t="s">
        <v>1467</v>
      </c>
      <c r="Q743" t="s">
        <v>1496</v>
      </c>
      <c r="R743" t="s">
        <v>2037</v>
      </c>
      <c r="S743" t="s">
        <v>783</v>
      </c>
      <c r="T743" t="s">
        <v>2152</v>
      </c>
      <c r="U743" t="s">
        <v>82</v>
      </c>
      <c r="V743" t="s">
        <v>6300</v>
      </c>
      <c r="W743" t="s">
        <v>84</v>
      </c>
      <c r="X743" t="s">
        <v>6301</v>
      </c>
      <c r="Y743" t="s">
        <v>8</v>
      </c>
      <c r="Z743" t="s">
        <v>86</v>
      </c>
      <c r="AA743" t="s">
        <v>2093</v>
      </c>
      <c r="AB743" s="28">
        <v>1</v>
      </c>
      <c r="AC743" t="s">
        <v>88</v>
      </c>
      <c r="AD743" s="40">
        <v>65960</v>
      </c>
      <c r="AE743" s="40">
        <v>65960</v>
      </c>
    </row>
    <row r="744" spans="1:31">
      <c r="A744" t="s">
        <v>343</v>
      </c>
      <c r="B744" t="s">
        <v>68</v>
      </c>
      <c r="C744" t="s">
        <v>69</v>
      </c>
      <c r="D744" t="s">
        <v>344</v>
      </c>
      <c r="E744" t="s">
        <v>6302</v>
      </c>
      <c r="F744" t="s">
        <v>6303</v>
      </c>
      <c r="G744" t="s">
        <v>1464</v>
      </c>
      <c r="H744" t="s">
        <v>347</v>
      </c>
      <c r="I744" t="s">
        <v>343</v>
      </c>
      <c r="J744" t="s">
        <v>6304</v>
      </c>
      <c r="K744" t="s">
        <v>78</v>
      </c>
      <c r="L744" t="s">
        <v>6305</v>
      </c>
      <c r="M744" s="27">
        <v>45953.657141203701</v>
      </c>
      <c r="N744" s="27">
        <v>45954.512499999997</v>
      </c>
      <c r="O744" t="s">
        <v>1466</v>
      </c>
      <c r="P744" t="s">
        <v>1467</v>
      </c>
      <c r="Q744" t="s">
        <v>1496</v>
      </c>
      <c r="R744" t="s">
        <v>1507</v>
      </c>
      <c r="S744" t="s">
        <v>783</v>
      </c>
      <c r="T744" t="s">
        <v>1750</v>
      </c>
      <c r="U744" t="s">
        <v>82</v>
      </c>
      <c r="V744" t="s">
        <v>6306</v>
      </c>
      <c r="W744" t="s">
        <v>84</v>
      </c>
      <c r="X744" t="s">
        <v>6307</v>
      </c>
      <c r="Y744" t="s">
        <v>8</v>
      </c>
      <c r="Z744" t="s">
        <v>86</v>
      </c>
      <c r="AA744" t="s">
        <v>366</v>
      </c>
      <c r="AB744" s="28">
        <v>1</v>
      </c>
      <c r="AC744" t="s">
        <v>88</v>
      </c>
      <c r="AD744" s="40">
        <v>65960</v>
      </c>
      <c r="AE744" s="40">
        <v>65960</v>
      </c>
    </row>
    <row r="745" spans="1:31">
      <c r="A745" t="s">
        <v>569</v>
      </c>
      <c r="B745" t="s">
        <v>119</v>
      </c>
      <c r="C745" t="s">
        <v>120</v>
      </c>
      <c r="D745" t="s">
        <v>570</v>
      </c>
      <c r="E745" t="s">
        <v>6308</v>
      </c>
      <c r="F745" t="s">
        <v>6309</v>
      </c>
      <c r="G745" t="s">
        <v>1464</v>
      </c>
      <c r="H745" t="s">
        <v>573</v>
      </c>
      <c r="I745" t="s">
        <v>569</v>
      </c>
      <c r="J745" t="s">
        <v>6310</v>
      </c>
      <c r="K745" t="s">
        <v>78</v>
      </c>
      <c r="L745" t="s">
        <v>6311</v>
      </c>
      <c r="M745" s="27">
        <v>45953.691250000003</v>
      </c>
      <c r="N745" s="27">
        <v>45954.543055555558</v>
      </c>
      <c r="O745" t="s">
        <v>1466</v>
      </c>
      <c r="P745" t="s">
        <v>1467</v>
      </c>
      <c r="Q745" t="s">
        <v>1749</v>
      </c>
      <c r="R745" t="s">
        <v>1469</v>
      </c>
      <c r="S745" t="s">
        <v>783</v>
      </c>
      <c r="T745" t="s">
        <v>1791</v>
      </c>
      <c r="U745" t="s">
        <v>82</v>
      </c>
      <c r="V745" t="s">
        <v>6312</v>
      </c>
      <c r="W745" t="s">
        <v>84</v>
      </c>
      <c r="X745" t="s">
        <v>6313</v>
      </c>
      <c r="Y745" t="s">
        <v>8</v>
      </c>
      <c r="Z745" t="s">
        <v>86</v>
      </c>
      <c r="AA745" t="s">
        <v>6238</v>
      </c>
      <c r="AB745" s="28">
        <v>1</v>
      </c>
      <c r="AC745" t="s">
        <v>88</v>
      </c>
      <c r="AD745" s="40">
        <v>65960</v>
      </c>
      <c r="AE745" s="40">
        <v>65960</v>
      </c>
    </row>
    <row r="746" spans="1:31">
      <c r="A746" t="s">
        <v>112</v>
      </c>
      <c r="B746" t="s">
        <v>113</v>
      </c>
      <c r="C746" t="s">
        <v>114</v>
      </c>
      <c r="D746" t="s">
        <v>6314</v>
      </c>
      <c r="E746" t="s">
        <v>6315</v>
      </c>
      <c r="F746" t="s">
        <v>6316</v>
      </c>
      <c r="G746" t="s">
        <v>1464</v>
      </c>
      <c r="H746" t="s">
        <v>116</v>
      </c>
      <c r="I746" t="s">
        <v>6317</v>
      </c>
      <c r="J746" t="s">
        <v>6318</v>
      </c>
      <c r="K746" t="s">
        <v>78</v>
      </c>
      <c r="L746" t="s">
        <v>6319</v>
      </c>
      <c r="M746" s="27">
        <v>45953.700011574067</v>
      </c>
      <c r="N746" s="27">
        <v>45957.665972222218</v>
      </c>
      <c r="O746" t="s">
        <v>1466</v>
      </c>
      <c r="P746" t="s">
        <v>1467</v>
      </c>
      <c r="Q746" t="s">
        <v>1496</v>
      </c>
      <c r="R746" t="s">
        <v>1497</v>
      </c>
      <c r="S746" t="s">
        <v>1470</v>
      </c>
      <c r="T746" t="s">
        <v>1470</v>
      </c>
      <c r="U746" t="s">
        <v>82</v>
      </c>
      <c r="V746" t="s">
        <v>6320</v>
      </c>
      <c r="W746" t="s">
        <v>84</v>
      </c>
      <c r="X746" t="s">
        <v>6321</v>
      </c>
      <c r="Y746" t="s">
        <v>15</v>
      </c>
      <c r="Z746" t="s">
        <v>86</v>
      </c>
      <c r="AA746" t="s">
        <v>754</v>
      </c>
      <c r="AB746" s="28">
        <v>1</v>
      </c>
      <c r="AC746" t="s">
        <v>88</v>
      </c>
      <c r="AD746" s="40">
        <v>479589</v>
      </c>
      <c r="AE746" s="40">
        <v>479589</v>
      </c>
    </row>
    <row r="747" spans="1:31">
      <c r="A747" t="s">
        <v>683</v>
      </c>
      <c r="B747" t="s">
        <v>113</v>
      </c>
      <c r="C747" t="s">
        <v>114</v>
      </c>
      <c r="D747" t="s">
        <v>684</v>
      </c>
      <c r="E747" t="s">
        <v>6322</v>
      </c>
      <c r="F747" t="s">
        <v>6323</v>
      </c>
      <c r="G747" t="s">
        <v>1464</v>
      </c>
      <c r="H747" t="s">
        <v>281</v>
      </c>
      <c r="I747" t="s">
        <v>683</v>
      </c>
      <c r="J747" t="s">
        <v>6324</v>
      </c>
      <c r="K747" t="s">
        <v>78</v>
      </c>
      <c r="L747" t="s">
        <v>6325</v>
      </c>
      <c r="M747" s="27">
        <v>45953.735717592594</v>
      </c>
      <c r="N747" s="27">
        <v>45954.709027777782</v>
      </c>
      <c r="O747" t="s">
        <v>1466</v>
      </c>
      <c r="P747" t="s">
        <v>1467</v>
      </c>
      <c r="Q747" t="s">
        <v>1552</v>
      </c>
      <c r="R747" t="s">
        <v>2000</v>
      </c>
      <c r="S747" t="s">
        <v>80</v>
      </c>
      <c r="T747" t="s">
        <v>187</v>
      </c>
      <c r="U747" t="s">
        <v>82</v>
      </c>
      <c r="V747" t="s">
        <v>6326</v>
      </c>
      <c r="W747" t="s">
        <v>84</v>
      </c>
      <c r="X747" t="s">
        <v>6327</v>
      </c>
      <c r="Y747" t="s">
        <v>8</v>
      </c>
      <c r="Z747" t="s">
        <v>86</v>
      </c>
      <c r="AA747" t="s">
        <v>691</v>
      </c>
      <c r="AB747" s="28">
        <v>1</v>
      </c>
      <c r="AC747" t="s">
        <v>88</v>
      </c>
      <c r="AD747" s="40">
        <v>65960</v>
      </c>
      <c r="AE747" s="40">
        <v>65960</v>
      </c>
    </row>
    <row r="748" spans="1:31">
      <c r="A748" t="s">
        <v>1377</v>
      </c>
      <c r="B748" t="s">
        <v>68</v>
      </c>
      <c r="C748" t="s">
        <v>266</v>
      </c>
      <c r="D748" t="s">
        <v>4238</v>
      </c>
      <c r="E748" t="s">
        <v>6328</v>
      </c>
      <c r="F748" t="s">
        <v>6329</v>
      </c>
      <c r="G748" t="s">
        <v>1464</v>
      </c>
      <c r="H748" t="s">
        <v>2043</v>
      </c>
      <c r="I748" t="s">
        <v>4241</v>
      </c>
      <c r="J748" t="s">
        <v>6330</v>
      </c>
      <c r="K748" t="s">
        <v>78</v>
      </c>
      <c r="L748" t="s">
        <v>6331</v>
      </c>
      <c r="M748" s="27">
        <v>45953.709444444437</v>
      </c>
      <c r="N748" s="27">
        <v>45954.602083333331</v>
      </c>
      <c r="O748" t="s">
        <v>1466</v>
      </c>
      <c r="P748" t="s">
        <v>1467</v>
      </c>
      <c r="Q748" t="s">
        <v>1654</v>
      </c>
      <c r="R748" t="s">
        <v>1655</v>
      </c>
      <c r="S748" t="s">
        <v>1479</v>
      </c>
      <c r="T748" t="s">
        <v>1479</v>
      </c>
      <c r="U748" t="s">
        <v>82</v>
      </c>
      <c r="V748" t="s">
        <v>6332</v>
      </c>
      <c r="W748" t="s">
        <v>84</v>
      </c>
      <c r="X748" t="s">
        <v>6333</v>
      </c>
      <c r="Y748" t="s">
        <v>11</v>
      </c>
      <c r="Z748" t="s">
        <v>86</v>
      </c>
      <c r="AA748" t="s">
        <v>2108</v>
      </c>
      <c r="AB748" s="28">
        <v>1</v>
      </c>
      <c r="AC748" t="s">
        <v>88</v>
      </c>
      <c r="AD748" s="40">
        <v>144968</v>
      </c>
      <c r="AE748" s="40">
        <v>144968</v>
      </c>
    </row>
    <row r="749" spans="1:31">
      <c r="A749" t="s">
        <v>459</v>
      </c>
      <c r="B749" t="s">
        <v>460</v>
      </c>
      <c r="C749" t="s">
        <v>461</v>
      </c>
      <c r="D749" t="s">
        <v>512</v>
      </c>
      <c r="E749" t="s">
        <v>6334</v>
      </c>
      <c r="F749" t="s">
        <v>2362</v>
      </c>
      <c r="G749" t="s">
        <v>1464</v>
      </c>
      <c r="H749" t="s">
        <v>460</v>
      </c>
      <c r="I749" t="s">
        <v>459</v>
      </c>
      <c r="J749" t="s">
        <v>2363</v>
      </c>
      <c r="K749" t="s">
        <v>78</v>
      </c>
      <c r="L749" t="s">
        <v>6335</v>
      </c>
      <c r="M749" s="27">
        <v>45954.333333333343</v>
      </c>
      <c r="N749" s="27">
        <v>45954.714583333327</v>
      </c>
      <c r="O749" t="s">
        <v>1466</v>
      </c>
      <c r="P749" t="s">
        <v>1467</v>
      </c>
      <c r="Q749" t="s">
        <v>1496</v>
      </c>
      <c r="R749" t="s">
        <v>1507</v>
      </c>
      <c r="S749" t="s">
        <v>783</v>
      </c>
      <c r="T749" t="s">
        <v>792</v>
      </c>
      <c r="U749" t="s">
        <v>82</v>
      </c>
      <c r="V749" t="s">
        <v>6336</v>
      </c>
      <c r="W749" t="s">
        <v>84</v>
      </c>
      <c r="X749" t="s">
        <v>6337</v>
      </c>
      <c r="Y749" t="s">
        <v>8</v>
      </c>
      <c r="Z749" t="s">
        <v>86</v>
      </c>
      <c r="AA749" t="s">
        <v>964</v>
      </c>
      <c r="AB749" s="28">
        <v>1</v>
      </c>
      <c r="AC749" t="s">
        <v>88</v>
      </c>
      <c r="AD749" s="40">
        <v>65960</v>
      </c>
      <c r="AE749" s="40">
        <v>65960</v>
      </c>
    </row>
    <row r="750" spans="1:31">
      <c r="A750" t="s">
        <v>191</v>
      </c>
      <c r="B750" t="s">
        <v>192</v>
      </c>
      <c r="C750" t="s">
        <v>193</v>
      </c>
      <c r="D750" t="s">
        <v>194</v>
      </c>
      <c r="E750" t="s">
        <v>6338</v>
      </c>
      <c r="F750" t="s">
        <v>6339</v>
      </c>
      <c r="G750" t="s">
        <v>1464</v>
      </c>
      <c r="H750" t="s">
        <v>197</v>
      </c>
      <c r="I750" t="s">
        <v>191</v>
      </c>
      <c r="J750" t="s">
        <v>6340</v>
      </c>
      <c r="K750" t="s">
        <v>78</v>
      </c>
      <c r="L750" t="s">
        <v>6341</v>
      </c>
      <c r="M750" s="27">
        <v>45954.333333333343</v>
      </c>
      <c r="N750" s="27">
        <v>45954.48541666667</v>
      </c>
      <c r="O750" t="s">
        <v>1466</v>
      </c>
      <c r="P750" t="s">
        <v>1467</v>
      </c>
      <c r="Q750" t="s">
        <v>1478</v>
      </c>
      <c r="R750" t="s">
        <v>1604</v>
      </c>
      <c r="S750" t="s">
        <v>80</v>
      </c>
      <c r="T750" t="s">
        <v>187</v>
      </c>
      <c r="U750" t="s">
        <v>82</v>
      </c>
      <c r="V750" t="s">
        <v>6342</v>
      </c>
      <c r="W750" t="s">
        <v>84</v>
      </c>
      <c r="X750" t="s">
        <v>6343</v>
      </c>
      <c r="Y750" t="s">
        <v>8</v>
      </c>
      <c r="Z750" t="s">
        <v>86</v>
      </c>
      <c r="AA750" t="s">
        <v>216</v>
      </c>
      <c r="AB750" s="28">
        <v>1</v>
      </c>
      <c r="AC750" t="s">
        <v>88</v>
      </c>
      <c r="AD750" s="40">
        <v>65960</v>
      </c>
      <c r="AE750" s="40">
        <v>65960</v>
      </c>
    </row>
    <row r="751" spans="1:31">
      <c r="A751" t="s">
        <v>343</v>
      </c>
      <c r="B751" t="s">
        <v>68</v>
      </c>
      <c r="C751" t="s">
        <v>69</v>
      </c>
      <c r="D751" t="s">
        <v>503</v>
      </c>
      <c r="E751" t="s">
        <v>6344</v>
      </c>
      <c r="F751" t="s">
        <v>6345</v>
      </c>
      <c r="G751" t="s">
        <v>1464</v>
      </c>
      <c r="H751" t="s">
        <v>347</v>
      </c>
      <c r="I751" t="s">
        <v>506</v>
      </c>
      <c r="J751" t="s">
        <v>6346</v>
      </c>
      <c r="K751" t="s">
        <v>78</v>
      </c>
      <c r="L751" t="s">
        <v>6347</v>
      </c>
      <c r="M751" s="27">
        <v>45954.333333333343</v>
      </c>
      <c r="N751" s="27">
        <v>45955.631944444453</v>
      </c>
      <c r="O751" t="s">
        <v>1466</v>
      </c>
      <c r="P751" t="s">
        <v>1467</v>
      </c>
      <c r="Q751" t="s">
        <v>1580</v>
      </c>
      <c r="R751" t="s">
        <v>1581</v>
      </c>
      <c r="S751" t="s">
        <v>80</v>
      </c>
      <c r="T751" t="s">
        <v>187</v>
      </c>
      <c r="U751" t="s">
        <v>82</v>
      </c>
      <c r="V751" t="s">
        <v>6348</v>
      </c>
      <c r="W751" t="s">
        <v>84</v>
      </c>
      <c r="X751" t="s">
        <v>6349</v>
      </c>
      <c r="Y751" t="s">
        <v>11</v>
      </c>
      <c r="Z751" t="s">
        <v>86</v>
      </c>
      <c r="AA751" t="s">
        <v>352</v>
      </c>
      <c r="AB751" s="28">
        <v>1</v>
      </c>
      <c r="AC751" t="s">
        <v>88</v>
      </c>
      <c r="AD751" s="40">
        <v>144968</v>
      </c>
      <c r="AE751" s="40">
        <v>144968</v>
      </c>
    </row>
    <row r="752" spans="1:31">
      <c r="A752" t="s">
        <v>217</v>
      </c>
      <c r="B752" t="s">
        <v>192</v>
      </c>
      <c r="C752" t="s">
        <v>193</v>
      </c>
      <c r="D752" t="s">
        <v>396</v>
      </c>
      <c r="E752" t="s">
        <v>6350</v>
      </c>
      <c r="F752" t="s">
        <v>6351</v>
      </c>
      <c r="G752" t="s">
        <v>1464</v>
      </c>
      <c r="H752" t="s">
        <v>197</v>
      </c>
      <c r="I752" t="s">
        <v>217</v>
      </c>
      <c r="J752" t="s">
        <v>6352</v>
      </c>
      <c r="K752" t="s">
        <v>78</v>
      </c>
      <c r="L752" t="s">
        <v>6353</v>
      </c>
      <c r="M752" s="27">
        <v>45954.333333333343</v>
      </c>
      <c r="N752" s="27">
        <v>45954.763888888891</v>
      </c>
      <c r="O752" t="s">
        <v>1466</v>
      </c>
      <c r="P752" t="s">
        <v>1467</v>
      </c>
      <c r="Q752" t="s">
        <v>1496</v>
      </c>
      <c r="R752" t="s">
        <v>1497</v>
      </c>
      <c r="S752" t="s">
        <v>1470</v>
      </c>
      <c r="T752" t="s">
        <v>1470</v>
      </c>
      <c r="U752" t="s">
        <v>82</v>
      </c>
      <c r="V752" t="s">
        <v>6354</v>
      </c>
      <c r="W752" t="s">
        <v>84</v>
      </c>
      <c r="X752" t="s">
        <v>6355</v>
      </c>
      <c r="Y752" t="s">
        <v>8</v>
      </c>
      <c r="Z752" t="s">
        <v>86</v>
      </c>
      <c r="AA752" t="s">
        <v>403</v>
      </c>
      <c r="AB752" s="28">
        <v>1</v>
      </c>
      <c r="AC752" t="s">
        <v>88</v>
      </c>
      <c r="AD752" s="40">
        <v>65960</v>
      </c>
      <c r="AE752" s="40">
        <v>65960</v>
      </c>
    </row>
    <row r="753" spans="1:31">
      <c r="A753" t="s">
        <v>343</v>
      </c>
      <c r="B753" t="s">
        <v>68</v>
      </c>
      <c r="C753" t="s">
        <v>69</v>
      </c>
      <c r="D753" t="s">
        <v>379</v>
      </c>
      <c r="E753" t="s">
        <v>6356</v>
      </c>
      <c r="F753" t="s">
        <v>6357</v>
      </c>
      <c r="G753" t="s">
        <v>1464</v>
      </c>
      <c r="H753" t="s">
        <v>347</v>
      </c>
      <c r="I753" t="s">
        <v>382</v>
      </c>
      <c r="J753" t="s">
        <v>6358</v>
      </c>
      <c r="K753" t="s">
        <v>78</v>
      </c>
      <c r="L753" t="s">
        <v>6359</v>
      </c>
      <c r="M753" s="27">
        <v>45954.333333333343</v>
      </c>
      <c r="N753" s="27">
        <v>45954.522916666669</v>
      </c>
      <c r="O753" t="s">
        <v>1466</v>
      </c>
      <c r="P753" t="s">
        <v>1467</v>
      </c>
      <c r="Q753" t="s">
        <v>1496</v>
      </c>
      <c r="R753" t="s">
        <v>1507</v>
      </c>
      <c r="S753" t="s">
        <v>1470</v>
      </c>
      <c r="T753" t="s">
        <v>1470</v>
      </c>
      <c r="U753" t="s">
        <v>82</v>
      </c>
      <c r="V753" t="s">
        <v>6360</v>
      </c>
      <c r="W753" t="s">
        <v>84</v>
      </c>
      <c r="X753" t="s">
        <v>6361</v>
      </c>
      <c r="Y753" t="s">
        <v>8</v>
      </c>
      <c r="Z753" t="s">
        <v>86</v>
      </c>
      <c r="AA753" t="s">
        <v>387</v>
      </c>
      <c r="AB753" s="28">
        <v>1</v>
      </c>
      <c r="AC753" t="s">
        <v>88</v>
      </c>
      <c r="AD753" s="40">
        <v>65960</v>
      </c>
      <c r="AE753" s="40">
        <v>65960</v>
      </c>
    </row>
    <row r="754" spans="1:31">
      <c r="A754" t="s">
        <v>277</v>
      </c>
      <c r="B754" t="s">
        <v>151</v>
      </c>
      <c r="C754" t="s">
        <v>152</v>
      </c>
      <c r="D754" t="s">
        <v>2442</v>
      </c>
      <c r="E754" t="s">
        <v>6362</v>
      </c>
      <c r="F754" t="s">
        <v>6363</v>
      </c>
      <c r="G754" t="s">
        <v>1464</v>
      </c>
      <c r="H754" t="s">
        <v>328</v>
      </c>
      <c r="I754" t="s">
        <v>2445</v>
      </c>
      <c r="J754" t="s">
        <v>6364</v>
      </c>
      <c r="K754" t="s">
        <v>78</v>
      </c>
      <c r="L754" t="s">
        <v>6365</v>
      </c>
      <c r="M754" s="27">
        <v>45954.376979166656</v>
      </c>
      <c r="N754" s="27">
        <v>45955.436111111107</v>
      </c>
      <c r="O754" t="s">
        <v>1466</v>
      </c>
      <c r="P754" t="s">
        <v>1467</v>
      </c>
      <c r="Q754" t="s">
        <v>1790</v>
      </c>
      <c r="R754" t="s">
        <v>2265</v>
      </c>
      <c r="S754" t="s">
        <v>80</v>
      </c>
      <c r="T754" t="s">
        <v>187</v>
      </c>
      <c r="U754" t="s">
        <v>82</v>
      </c>
      <c r="V754" t="s">
        <v>6366</v>
      </c>
      <c r="W754" t="s">
        <v>84</v>
      </c>
      <c r="X754" t="s">
        <v>6367</v>
      </c>
      <c r="Y754" t="s">
        <v>11</v>
      </c>
      <c r="Z754" t="s">
        <v>86</v>
      </c>
      <c r="AA754" t="s">
        <v>416</v>
      </c>
      <c r="AB754" s="28">
        <v>1</v>
      </c>
      <c r="AC754" t="s">
        <v>88</v>
      </c>
      <c r="AD754" s="40">
        <v>144968</v>
      </c>
      <c r="AE754" s="40">
        <v>144968</v>
      </c>
    </row>
    <row r="755" spans="1:31">
      <c r="A755" t="s">
        <v>459</v>
      </c>
      <c r="B755" t="s">
        <v>460</v>
      </c>
      <c r="C755" t="s">
        <v>461</v>
      </c>
      <c r="D755" t="s">
        <v>512</v>
      </c>
      <c r="E755" t="s">
        <v>6368</v>
      </c>
      <c r="F755" t="s">
        <v>6369</v>
      </c>
      <c r="G755" t="s">
        <v>1464</v>
      </c>
      <c r="H755" t="s">
        <v>460</v>
      </c>
      <c r="I755" t="s">
        <v>459</v>
      </c>
      <c r="J755" t="s">
        <v>6370</v>
      </c>
      <c r="K755" t="s">
        <v>78</v>
      </c>
      <c r="L755" t="s">
        <v>6371</v>
      </c>
      <c r="M755" s="27">
        <v>45954.383333333331</v>
      </c>
      <c r="N755" s="27">
        <v>45954.54791666667</v>
      </c>
      <c r="O755" t="s">
        <v>1466</v>
      </c>
      <c r="P755" t="s">
        <v>1467</v>
      </c>
      <c r="Q755" t="s">
        <v>1496</v>
      </c>
      <c r="R755" t="s">
        <v>1497</v>
      </c>
      <c r="S755" t="s">
        <v>1470</v>
      </c>
      <c r="T755" t="s">
        <v>1470</v>
      </c>
      <c r="U755" t="s">
        <v>82</v>
      </c>
      <c r="V755" t="s">
        <v>6372</v>
      </c>
      <c r="W755" t="s">
        <v>84</v>
      </c>
      <c r="X755" t="s">
        <v>6373</v>
      </c>
      <c r="Y755" t="s">
        <v>8</v>
      </c>
      <c r="Z755" t="s">
        <v>86</v>
      </c>
      <c r="AA755" t="s">
        <v>519</v>
      </c>
      <c r="AB755" s="28">
        <v>1</v>
      </c>
      <c r="AC755" t="s">
        <v>88</v>
      </c>
      <c r="AD755" s="40">
        <v>65960</v>
      </c>
      <c r="AE755" s="40">
        <v>65960</v>
      </c>
    </row>
    <row r="756" spans="1:31">
      <c r="A756" t="s">
        <v>191</v>
      </c>
      <c r="B756" t="s">
        <v>192</v>
      </c>
      <c r="C756" t="s">
        <v>193</v>
      </c>
      <c r="D756" t="s">
        <v>4216</v>
      </c>
      <c r="E756" t="s">
        <v>6374</v>
      </c>
      <c r="F756" t="s">
        <v>4218</v>
      </c>
      <c r="G756" t="s">
        <v>1464</v>
      </c>
      <c r="H756" t="s">
        <v>197</v>
      </c>
      <c r="I756" t="s">
        <v>4219</v>
      </c>
      <c r="J756" t="s">
        <v>4220</v>
      </c>
      <c r="K756" t="s">
        <v>78</v>
      </c>
      <c r="L756" t="s">
        <v>6375</v>
      </c>
      <c r="M756" s="27">
        <v>45954.40215277778</v>
      </c>
      <c r="N756" s="27">
        <v>45954.429861111108</v>
      </c>
      <c r="O756" t="s">
        <v>1466</v>
      </c>
      <c r="P756" t="s">
        <v>1467</v>
      </c>
      <c r="Q756" t="s">
        <v>1552</v>
      </c>
      <c r="R756" t="s">
        <v>1612</v>
      </c>
      <c r="S756" t="s">
        <v>1470</v>
      </c>
      <c r="T756" t="s">
        <v>1470</v>
      </c>
      <c r="U756" t="s">
        <v>82</v>
      </c>
      <c r="V756" t="s">
        <v>6376</v>
      </c>
      <c r="W756" t="s">
        <v>84</v>
      </c>
      <c r="X756" t="s">
        <v>4223</v>
      </c>
      <c r="Y756" t="s">
        <v>13</v>
      </c>
      <c r="Z756" t="s">
        <v>86</v>
      </c>
      <c r="AA756" t="s">
        <v>423</v>
      </c>
      <c r="AB756" s="28">
        <v>1</v>
      </c>
      <c r="AC756" t="s">
        <v>88</v>
      </c>
      <c r="AD756" s="40">
        <v>275729</v>
      </c>
      <c r="AE756" s="40">
        <v>275729</v>
      </c>
    </row>
    <row r="757" spans="1:31">
      <c r="A757" t="s">
        <v>277</v>
      </c>
      <c r="B757" t="s">
        <v>151</v>
      </c>
      <c r="C757" t="s">
        <v>152</v>
      </c>
      <c r="D757" t="s">
        <v>2442</v>
      </c>
      <c r="E757" t="s">
        <v>6377</v>
      </c>
      <c r="F757" t="s">
        <v>6378</v>
      </c>
      <c r="G757" t="s">
        <v>1464</v>
      </c>
      <c r="H757" t="s">
        <v>328</v>
      </c>
      <c r="I757" t="s">
        <v>2445</v>
      </c>
      <c r="J757" t="s">
        <v>6379</v>
      </c>
      <c r="K757" t="s">
        <v>78</v>
      </c>
      <c r="L757" t="s">
        <v>6380</v>
      </c>
      <c r="M757" s="27">
        <v>45954.428252314807</v>
      </c>
      <c r="N757" s="27">
        <v>45954.647222222222</v>
      </c>
      <c r="O757" t="s">
        <v>1466</v>
      </c>
      <c r="P757" t="s">
        <v>1467</v>
      </c>
      <c r="Q757" t="s">
        <v>1552</v>
      </c>
      <c r="R757" t="s">
        <v>1612</v>
      </c>
      <c r="S757" t="s">
        <v>783</v>
      </c>
      <c r="T757" t="s">
        <v>1791</v>
      </c>
      <c r="U757" t="s">
        <v>82</v>
      </c>
      <c r="V757" t="s">
        <v>6381</v>
      </c>
      <c r="W757" t="s">
        <v>84</v>
      </c>
      <c r="X757" t="s">
        <v>6382</v>
      </c>
      <c r="Y757" t="s">
        <v>11</v>
      </c>
      <c r="Z757" t="s">
        <v>86</v>
      </c>
      <c r="AA757" t="s">
        <v>416</v>
      </c>
      <c r="AB757" s="28">
        <v>1</v>
      </c>
      <c r="AC757" t="s">
        <v>88</v>
      </c>
      <c r="AD757" s="40">
        <v>144968</v>
      </c>
      <c r="AE757" s="40">
        <v>144968</v>
      </c>
    </row>
    <row r="758" spans="1:31">
      <c r="A758" t="s">
        <v>459</v>
      </c>
      <c r="B758" t="s">
        <v>460</v>
      </c>
      <c r="C758" t="s">
        <v>461</v>
      </c>
      <c r="D758" t="s">
        <v>512</v>
      </c>
      <c r="E758" t="s">
        <v>6383</v>
      </c>
      <c r="F758" t="s">
        <v>6384</v>
      </c>
      <c r="G758" t="s">
        <v>1464</v>
      </c>
      <c r="H758" t="s">
        <v>460</v>
      </c>
      <c r="I758" t="s">
        <v>459</v>
      </c>
      <c r="J758" t="s">
        <v>6385</v>
      </c>
      <c r="K758" t="s">
        <v>78</v>
      </c>
      <c r="L758" t="s">
        <v>6386</v>
      </c>
      <c r="M758" s="27">
        <v>45954.440844907411</v>
      </c>
      <c r="N758" s="27">
        <v>45954.673611111109</v>
      </c>
      <c r="O758" t="s">
        <v>1466</v>
      </c>
      <c r="P758" t="s">
        <v>1467</v>
      </c>
      <c r="Q758" t="s">
        <v>2403</v>
      </c>
      <c r="R758" t="s">
        <v>1469</v>
      </c>
      <c r="S758" t="s">
        <v>1479</v>
      </c>
      <c r="T758" t="s">
        <v>1479</v>
      </c>
      <c r="U758" t="s">
        <v>82</v>
      </c>
      <c r="V758" t="s">
        <v>6387</v>
      </c>
      <c r="W758" t="s">
        <v>84</v>
      </c>
      <c r="X758" t="s">
        <v>6388</v>
      </c>
      <c r="Y758" t="s">
        <v>8</v>
      </c>
      <c r="Z758" t="s">
        <v>86</v>
      </c>
      <c r="AA758" t="s">
        <v>546</v>
      </c>
      <c r="AB758" s="28">
        <v>1</v>
      </c>
      <c r="AC758" t="s">
        <v>88</v>
      </c>
      <c r="AD758" s="40">
        <v>65960</v>
      </c>
      <c r="AE758" s="40">
        <v>65960</v>
      </c>
    </row>
    <row r="759" spans="1:31">
      <c r="A759" t="s">
        <v>112</v>
      </c>
      <c r="B759" t="s">
        <v>113</v>
      </c>
      <c r="C759" t="s">
        <v>114</v>
      </c>
      <c r="D759" t="s">
        <v>3302</v>
      </c>
      <c r="E759" t="s">
        <v>6389</v>
      </c>
      <c r="F759" t="s">
        <v>3304</v>
      </c>
      <c r="G759" t="s">
        <v>1464</v>
      </c>
      <c r="H759" t="s">
        <v>116</v>
      </c>
      <c r="I759" t="s">
        <v>3305</v>
      </c>
      <c r="J759" t="s">
        <v>3306</v>
      </c>
      <c r="K759" t="s">
        <v>78</v>
      </c>
      <c r="L759" t="s">
        <v>6390</v>
      </c>
      <c r="M759" s="27">
        <v>45954.455543981479</v>
      </c>
      <c r="N759" s="27">
        <v>45955.54791666667</v>
      </c>
      <c r="O759" t="s">
        <v>1466</v>
      </c>
      <c r="P759" t="s">
        <v>1467</v>
      </c>
      <c r="Q759" t="s">
        <v>1621</v>
      </c>
      <c r="R759" t="s">
        <v>1469</v>
      </c>
      <c r="S759" t="s">
        <v>80</v>
      </c>
      <c r="T759" t="s">
        <v>187</v>
      </c>
      <c r="U759" t="s">
        <v>82</v>
      </c>
      <c r="V759" t="s">
        <v>6391</v>
      </c>
      <c r="W759" t="s">
        <v>84</v>
      </c>
      <c r="X759" t="s">
        <v>3309</v>
      </c>
      <c r="Y759" t="s">
        <v>11</v>
      </c>
      <c r="Z759" t="s">
        <v>86</v>
      </c>
      <c r="AA759" t="s">
        <v>117</v>
      </c>
      <c r="AB759" s="28">
        <v>1</v>
      </c>
      <c r="AC759" t="s">
        <v>88</v>
      </c>
      <c r="AD759" s="40">
        <v>144968</v>
      </c>
      <c r="AE759" s="40">
        <v>144968</v>
      </c>
    </row>
    <row r="760" spans="1:31">
      <c r="A760" t="s">
        <v>191</v>
      </c>
      <c r="B760" t="s">
        <v>192</v>
      </c>
      <c r="C760" t="s">
        <v>193</v>
      </c>
      <c r="D760" t="s">
        <v>194</v>
      </c>
      <c r="E760" t="s">
        <v>6392</v>
      </c>
      <c r="F760" t="s">
        <v>6393</v>
      </c>
      <c r="G760" t="s">
        <v>1464</v>
      </c>
      <c r="H760" t="s">
        <v>197</v>
      </c>
      <c r="I760" t="s">
        <v>191</v>
      </c>
      <c r="J760" t="s">
        <v>6394</v>
      </c>
      <c r="K760" t="s">
        <v>78</v>
      </c>
      <c r="L760" t="s">
        <v>6395</v>
      </c>
      <c r="M760" s="27">
        <v>45954.464837962973</v>
      </c>
      <c r="N760" s="27">
        <v>45955.481249999997</v>
      </c>
      <c r="O760" t="s">
        <v>1466</v>
      </c>
      <c r="P760" t="s">
        <v>1467</v>
      </c>
      <c r="Q760" t="s">
        <v>1496</v>
      </c>
      <c r="R760" t="s">
        <v>1469</v>
      </c>
      <c r="S760" t="s">
        <v>80</v>
      </c>
      <c r="T760" t="s">
        <v>187</v>
      </c>
      <c r="U760" t="s">
        <v>82</v>
      </c>
      <c r="V760" t="s">
        <v>6396</v>
      </c>
      <c r="W760" t="s">
        <v>84</v>
      </c>
      <c r="X760" t="s">
        <v>6397</v>
      </c>
      <c r="Y760" t="s">
        <v>8</v>
      </c>
      <c r="Z760" t="s">
        <v>86</v>
      </c>
      <c r="AA760" t="s">
        <v>1956</v>
      </c>
      <c r="AB760" s="28">
        <v>1</v>
      </c>
      <c r="AC760" t="s">
        <v>88</v>
      </c>
      <c r="AD760" s="40">
        <v>65960</v>
      </c>
      <c r="AE760" s="40">
        <v>65960</v>
      </c>
    </row>
    <row r="761" spans="1:31">
      <c r="A761" t="s">
        <v>569</v>
      </c>
      <c r="B761" t="s">
        <v>119</v>
      </c>
      <c r="C761" t="s">
        <v>120</v>
      </c>
      <c r="D761" t="s">
        <v>6398</v>
      </c>
      <c r="E761" t="s">
        <v>6399</v>
      </c>
      <c r="F761" t="s">
        <v>6400</v>
      </c>
      <c r="G761" t="s">
        <v>1464</v>
      </c>
      <c r="H761" t="s">
        <v>6401</v>
      </c>
      <c r="I761" t="s">
        <v>6402</v>
      </c>
      <c r="J761" t="s">
        <v>6403</v>
      </c>
      <c r="K761" t="s">
        <v>78</v>
      </c>
      <c r="L761" t="s">
        <v>6404</v>
      </c>
      <c r="M761" s="27">
        <v>45954.47929398148</v>
      </c>
      <c r="N761" s="27">
        <v>45960.50277777778</v>
      </c>
      <c r="O761" t="s">
        <v>1466</v>
      </c>
      <c r="P761" t="s">
        <v>1467</v>
      </c>
      <c r="Q761" t="s">
        <v>1562</v>
      </c>
      <c r="R761" t="s">
        <v>1562</v>
      </c>
      <c r="S761" t="s">
        <v>1470</v>
      </c>
      <c r="T761" t="s">
        <v>1470</v>
      </c>
      <c r="U761" t="s">
        <v>82</v>
      </c>
      <c r="V761" t="s">
        <v>6405</v>
      </c>
      <c r="W761" t="s">
        <v>84</v>
      </c>
      <c r="X761" t="s">
        <v>6406</v>
      </c>
      <c r="Y761" t="s">
        <v>139</v>
      </c>
      <c r="Z761" t="s">
        <v>1482</v>
      </c>
      <c r="AA761" t="s">
        <v>5440</v>
      </c>
      <c r="AB761" s="28">
        <v>1</v>
      </c>
      <c r="AC761" t="s">
        <v>88</v>
      </c>
      <c r="AD761" s="40">
        <v>988463</v>
      </c>
      <c r="AE761" s="40">
        <v>988463</v>
      </c>
    </row>
    <row r="762" spans="1:31">
      <c r="A762" t="s">
        <v>613</v>
      </c>
      <c r="B762" t="s">
        <v>151</v>
      </c>
      <c r="C762" t="s">
        <v>152</v>
      </c>
      <c r="D762" t="s">
        <v>6407</v>
      </c>
      <c r="E762" t="s">
        <v>6408</v>
      </c>
      <c r="F762" t="s">
        <v>6409</v>
      </c>
      <c r="G762" t="s">
        <v>1464</v>
      </c>
      <c r="H762" t="s">
        <v>328</v>
      </c>
      <c r="I762" t="s">
        <v>6410</v>
      </c>
      <c r="J762" t="s">
        <v>6411</v>
      </c>
      <c r="K762" t="s">
        <v>78</v>
      </c>
      <c r="L762" t="s">
        <v>6412</v>
      </c>
      <c r="M762" s="27">
        <v>45954.52925925926</v>
      </c>
      <c r="N762" s="27">
        <v>45955.550694444442</v>
      </c>
      <c r="O762" t="s">
        <v>1466</v>
      </c>
      <c r="P762" t="s">
        <v>1467</v>
      </c>
      <c r="Q762" t="s">
        <v>1496</v>
      </c>
      <c r="R762" t="s">
        <v>2037</v>
      </c>
      <c r="S762" t="s">
        <v>80</v>
      </c>
      <c r="T762" t="s">
        <v>187</v>
      </c>
      <c r="U762" t="s">
        <v>82</v>
      </c>
      <c r="V762" t="s">
        <v>6413</v>
      </c>
      <c r="W762" t="s">
        <v>84</v>
      </c>
      <c r="X762" t="s">
        <v>6414</v>
      </c>
      <c r="Y762" t="s">
        <v>11</v>
      </c>
      <c r="Z762" t="s">
        <v>86</v>
      </c>
      <c r="AA762" t="s">
        <v>3464</v>
      </c>
      <c r="AB762" s="28">
        <v>1</v>
      </c>
      <c r="AC762" t="s">
        <v>88</v>
      </c>
      <c r="AD762" s="40">
        <v>144968</v>
      </c>
      <c r="AE762" s="40">
        <v>144968</v>
      </c>
    </row>
    <row r="763" spans="1:31">
      <c r="A763" t="s">
        <v>459</v>
      </c>
      <c r="B763" t="s">
        <v>460</v>
      </c>
      <c r="C763" t="s">
        <v>461</v>
      </c>
      <c r="D763" t="s">
        <v>2135</v>
      </c>
      <c r="E763" t="s">
        <v>6415</v>
      </c>
      <c r="F763" t="s">
        <v>6416</v>
      </c>
      <c r="G763" t="s">
        <v>1464</v>
      </c>
      <c r="H763" t="s">
        <v>460</v>
      </c>
      <c r="I763" t="s">
        <v>2138</v>
      </c>
      <c r="J763" t="s">
        <v>6417</v>
      </c>
      <c r="K763" t="s">
        <v>78</v>
      </c>
      <c r="L763" t="s">
        <v>6418</v>
      </c>
      <c r="M763" s="27">
        <v>45954.521226851852</v>
      </c>
      <c r="N763" s="27">
        <v>45955.515277777777</v>
      </c>
      <c r="O763" t="s">
        <v>1466</v>
      </c>
      <c r="P763" t="s">
        <v>1467</v>
      </c>
      <c r="Q763" t="s">
        <v>1496</v>
      </c>
      <c r="R763" t="s">
        <v>1469</v>
      </c>
      <c r="S763" t="s">
        <v>1470</v>
      </c>
      <c r="T763" t="s">
        <v>1470</v>
      </c>
      <c r="U763" t="s">
        <v>82</v>
      </c>
      <c r="V763" t="s">
        <v>6419</v>
      </c>
      <c r="W763" t="s">
        <v>84</v>
      </c>
      <c r="X763" t="s">
        <v>6420</v>
      </c>
      <c r="Y763" t="s">
        <v>8</v>
      </c>
      <c r="Z763" t="s">
        <v>86</v>
      </c>
      <c r="AA763" t="s">
        <v>546</v>
      </c>
      <c r="AB763" s="28">
        <v>1</v>
      </c>
      <c r="AC763" t="s">
        <v>88</v>
      </c>
      <c r="AD763" s="40">
        <v>65960</v>
      </c>
      <c r="AE763" s="40">
        <v>65960</v>
      </c>
    </row>
    <row r="764" spans="1:31">
      <c r="A764" t="s">
        <v>459</v>
      </c>
      <c r="B764" t="s">
        <v>460</v>
      </c>
      <c r="C764" t="s">
        <v>461</v>
      </c>
      <c r="D764" t="s">
        <v>512</v>
      </c>
      <c r="E764" t="s">
        <v>6421</v>
      </c>
      <c r="F764" t="s">
        <v>6422</v>
      </c>
      <c r="G764" t="s">
        <v>1464</v>
      </c>
      <c r="H764" t="s">
        <v>460</v>
      </c>
      <c r="I764" t="s">
        <v>459</v>
      </c>
      <c r="J764" t="s">
        <v>6423</v>
      </c>
      <c r="K764" t="s">
        <v>78</v>
      </c>
      <c r="L764" t="s">
        <v>6424</v>
      </c>
      <c r="M764" s="27">
        <v>45954.589722222219</v>
      </c>
      <c r="N764" s="27">
        <v>45955.490277777782</v>
      </c>
      <c r="O764" t="s">
        <v>1466</v>
      </c>
      <c r="P764" t="s">
        <v>1467</v>
      </c>
      <c r="Q764" t="s">
        <v>1468</v>
      </c>
      <c r="R764" t="s">
        <v>1469</v>
      </c>
      <c r="S764" t="s">
        <v>783</v>
      </c>
      <c r="T764" t="s">
        <v>792</v>
      </c>
      <c r="U764" t="s">
        <v>82</v>
      </c>
      <c r="V764" t="s">
        <v>6425</v>
      </c>
      <c r="W764" t="s">
        <v>84</v>
      </c>
      <c r="X764" t="s">
        <v>6426</v>
      </c>
      <c r="Y764" t="s">
        <v>8</v>
      </c>
      <c r="Z764" t="s">
        <v>86</v>
      </c>
      <c r="AA764" t="s">
        <v>539</v>
      </c>
      <c r="AB764" s="28">
        <v>1</v>
      </c>
      <c r="AC764" t="s">
        <v>88</v>
      </c>
      <c r="AD764" s="40">
        <v>65960</v>
      </c>
      <c r="AE764" s="40">
        <v>65960</v>
      </c>
    </row>
    <row r="765" spans="1:31">
      <c r="A765" t="s">
        <v>343</v>
      </c>
      <c r="B765" t="s">
        <v>68</v>
      </c>
      <c r="C765" t="s">
        <v>69</v>
      </c>
      <c r="D765" t="s">
        <v>344</v>
      </c>
      <c r="E765" t="s">
        <v>6427</v>
      </c>
      <c r="F765" t="s">
        <v>6428</v>
      </c>
      <c r="G765" t="s">
        <v>1464</v>
      </c>
      <c r="H765" t="s">
        <v>347</v>
      </c>
      <c r="I765" t="s">
        <v>343</v>
      </c>
      <c r="J765" t="s">
        <v>6429</v>
      </c>
      <c r="K765" t="s">
        <v>78</v>
      </c>
      <c r="L765" t="s">
        <v>6430</v>
      </c>
      <c r="M765" s="27">
        <v>45954.594143518523</v>
      </c>
      <c r="N765" s="27">
        <v>45955.5</v>
      </c>
      <c r="O765" t="s">
        <v>1466</v>
      </c>
      <c r="P765" t="s">
        <v>1467</v>
      </c>
      <c r="Q765" t="s">
        <v>1496</v>
      </c>
      <c r="R765" t="s">
        <v>1497</v>
      </c>
      <c r="S765" t="s">
        <v>80</v>
      </c>
      <c r="T765" t="s">
        <v>187</v>
      </c>
      <c r="U765" t="s">
        <v>82</v>
      </c>
      <c r="V765" t="s">
        <v>6431</v>
      </c>
      <c r="W765" t="s">
        <v>84</v>
      </c>
      <c r="X765" t="s">
        <v>6432</v>
      </c>
      <c r="Y765" t="s">
        <v>8</v>
      </c>
      <c r="Z765" t="s">
        <v>86</v>
      </c>
      <c r="AA765" t="s">
        <v>511</v>
      </c>
      <c r="AB765" s="28">
        <v>1</v>
      </c>
      <c r="AC765" t="s">
        <v>88</v>
      </c>
      <c r="AD765" s="40">
        <v>65960</v>
      </c>
      <c r="AE765" s="40">
        <v>65960</v>
      </c>
    </row>
    <row r="766" spans="1:31">
      <c r="A766" t="s">
        <v>191</v>
      </c>
      <c r="B766" t="s">
        <v>192</v>
      </c>
      <c r="C766" t="s">
        <v>193</v>
      </c>
      <c r="D766" t="s">
        <v>194</v>
      </c>
      <c r="E766" t="s">
        <v>6433</v>
      </c>
      <c r="F766" t="s">
        <v>6434</v>
      </c>
      <c r="G766" t="s">
        <v>1464</v>
      </c>
      <c r="H766" t="s">
        <v>197</v>
      </c>
      <c r="I766" t="s">
        <v>191</v>
      </c>
      <c r="J766" t="s">
        <v>6435</v>
      </c>
      <c r="K766" t="s">
        <v>78</v>
      </c>
      <c r="L766" t="s">
        <v>6436</v>
      </c>
      <c r="M766" s="27">
        <v>45954.581342592603</v>
      </c>
      <c r="N766" s="27">
        <v>45955.486111111109</v>
      </c>
      <c r="O766" t="s">
        <v>1466</v>
      </c>
      <c r="P766" t="s">
        <v>1514</v>
      </c>
      <c r="Q766" t="s">
        <v>2232</v>
      </c>
      <c r="R766" t="s">
        <v>3693</v>
      </c>
      <c r="S766" t="s">
        <v>783</v>
      </c>
      <c r="T766" t="s">
        <v>784</v>
      </c>
      <c r="U766" t="s">
        <v>82</v>
      </c>
      <c r="V766" t="s">
        <v>6437</v>
      </c>
      <c r="W766" t="s">
        <v>84</v>
      </c>
      <c r="X766" t="s">
        <v>6438</v>
      </c>
      <c r="Y766" t="s">
        <v>8</v>
      </c>
      <c r="Z766" t="s">
        <v>86</v>
      </c>
      <c r="AA766" t="s">
        <v>1640</v>
      </c>
      <c r="AB766" s="28">
        <v>1</v>
      </c>
      <c r="AC766" t="s">
        <v>88</v>
      </c>
      <c r="AD766" s="40">
        <v>65960</v>
      </c>
      <c r="AE766" s="40">
        <v>65960</v>
      </c>
    </row>
    <row r="767" spans="1:31">
      <c r="A767" t="s">
        <v>191</v>
      </c>
      <c r="B767" t="s">
        <v>192</v>
      </c>
      <c r="C767" t="s">
        <v>193</v>
      </c>
      <c r="D767" t="s">
        <v>194</v>
      </c>
      <c r="E767" t="s">
        <v>6439</v>
      </c>
      <c r="F767" t="s">
        <v>6440</v>
      </c>
      <c r="G767" t="s">
        <v>1464</v>
      </c>
      <c r="H767" t="s">
        <v>197</v>
      </c>
      <c r="I767" t="s">
        <v>191</v>
      </c>
      <c r="J767" t="s">
        <v>6441</v>
      </c>
      <c r="K767" t="s">
        <v>78</v>
      </c>
      <c r="L767" t="s">
        <v>6442</v>
      </c>
      <c r="M767" s="27">
        <v>45954.588935185187</v>
      </c>
      <c r="N767" s="27">
        <v>45955.460416666669</v>
      </c>
      <c r="O767" t="s">
        <v>1466</v>
      </c>
      <c r="P767" t="s">
        <v>1467</v>
      </c>
      <c r="Q767" t="s">
        <v>1496</v>
      </c>
      <c r="R767" t="s">
        <v>1497</v>
      </c>
      <c r="S767" t="s">
        <v>783</v>
      </c>
      <c r="T767" t="s">
        <v>792</v>
      </c>
      <c r="U767" t="s">
        <v>82</v>
      </c>
      <c r="V767" t="s">
        <v>6443</v>
      </c>
      <c r="W767" t="s">
        <v>84</v>
      </c>
      <c r="X767" t="s">
        <v>6444</v>
      </c>
      <c r="Y767" t="s">
        <v>8</v>
      </c>
      <c r="Z767" t="s">
        <v>86</v>
      </c>
      <c r="AA767" t="s">
        <v>236</v>
      </c>
      <c r="AB767" s="28">
        <v>1</v>
      </c>
      <c r="AC767" t="s">
        <v>88</v>
      </c>
      <c r="AD767" s="40">
        <v>65960</v>
      </c>
      <c r="AE767" s="40">
        <v>65960</v>
      </c>
    </row>
    <row r="768" spans="1:31">
      <c r="A768" t="s">
        <v>191</v>
      </c>
      <c r="B768" t="s">
        <v>192</v>
      </c>
      <c r="C768" t="s">
        <v>193</v>
      </c>
      <c r="D768" t="s">
        <v>3056</v>
      </c>
      <c r="E768" t="s">
        <v>6445</v>
      </c>
      <c r="F768" t="s">
        <v>6446</v>
      </c>
      <c r="G768" t="s">
        <v>1464</v>
      </c>
      <c r="H768" t="s">
        <v>197</v>
      </c>
      <c r="I768" t="s">
        <v>3059</v>
      </c>
      <c r="J768" t="s">
        <v>6447</v>
      </c>
      <c r="K768" t="s">
        <v>78</v>
      </c>
      <c r="L768" t="s">
        <v>6448</v>
      </c>
      <c r="M768" s="27">
        <v>45954.62667824074</v>
      </c>
      <c r="N768" s="27">
        <v>45958.382638888892</v>
      </c>
      <c r="O768" t="s">
        <v>1466</v>
      </c>
      <c r="P768" t="s">
        <v>1467</v>
      </c>
      <c r="Q768" t="s">
        <v>1478</v>
      </c>
      <c r="R768" t="s">
        <v>1604</v>
      </c>
      <c r="S768" t="s">
        <v>1470</v>
      </c>
      <c r="T768" t="s">
        <v>1470</v>
      </c>
      <c r="U768" t="s">
        <v>82</v>
      </c>
      <c r="V768" t="s">
        <v>6449</v>
      </c>
      <c r="W768" t="s">
        <v>84</v>
      </c>
      <c r="X768" t="s">
        <v>6450</v>
      </c>
      <c r="Y768" t="s">
        <v>15</v>
      </c>
      <c r="Z768" t="s">
        <v>86</v>
      </c>
      <c r="AA768" t="s">
        <v>226</v>
      </c>
      <c r="AB768" s="28">
        <v>1</v>
      </c>
      <c r="AC768" t="s">
        <v>88</v>
      </c>
      <c r="AD768" s="40">
        <v>479589</v>
      </c>
      <c r="AE768" s="40">
        <v>479589</v>
      </c>
    </row>
    <row r="769" spans="1:31">
      <c r="A769" t="s">
        <v>191</v>
      </c>
      <c r="B769" t="s">
        <v>192</v>
      </c>
      <c r="C769" t="s">
        <v>193</v>
      </c>
      <c r="D769" t="s">
        <v>208</v>
      </c>
      <c r="E769" t="s">
        <v>6451</v>
      </c>
      <c r="F769" t="s">
        <v>6452</v>
      </c>
      <c r="G769" t="s">
        <v>1464</v>
      </c>
      <c r="H769" t="s">
        <v>197</v>
      </c>
      <c r="I769" t="s">
        <v>211</v>
      </c>
      <c r="J769" t="s">
        <v>6453</v>
      </c>
      <c r="K769" t="s">
        <v>78</v>
      </c>
      <c r="L769" t="s">
        <v>6454</v>
      </c>
      <c r="M769" s="27">
        <v>45954.633101851847</v>
      </c>
      <c r="N769" s="27">
        <v>45955.462500000001</v>
      </c>
      <c r="O769" t="s">
        <v>1466</v>
      </c>
      <c r="P769" t="s">
        <v>1467</v>
      </c>
      <c r="Q769" t="s">
        <v>1621</v>
      </c>
      <c r="R769" t="s">
        <v>1469</v>
      </c>
      <c r="S769" t="s">
        <v>783</v>
      </c>
      <c r="T769" t="s">
        <v>792</v>
      </c>
      <c r="U769" t="s">
        <v>82</v>
      </c>
      <c r="V769" t="s">
        <v>6455</v>
      </c>
      <c r="W769" t="s">
        <v>84</v>
      </c>
      <c r="X769" t="s">
        <v>6456</v>
      </c>
      <c r="Y769" t="s">
        <v>8</v>
      </c>
      <c r="Z769" t="s">
        <v>86</v>
      </c>
      <c r="AA769" t="s">
        <v>264</v>
      </c>
      <c r="AB769" s="28">
        <v>1</v>
      </c>
      <c r="AC769" t="s">
        <v>88</v>
      </c>
      <c r="AD769" s="40">
        <v>65960</v>
      </c>
      <c r="AE769" s="40">
        <v>65960</v>
      </c>
    </row>
    <row r="770" spans="1:31">
      <c r="A770" t="s">
        <v>217</v>
      </c>
      <c r="B770" t="s">
        <v>192</v>
      </c>
      <c r="C770" t="s">
        <v>193</v>
      </c>
      <c r="D770" t="s">
        <v>948</v>
      </c>
      <c r="E770" t="s">
        <v>6457</v>
      </c>
      <c r="F770" t="s">
        <v>6458</v>
      </c>
      <c r="G770" t="s">
        <v>1464</v>
      </c>
      <c r="H770" t="s">
        <v>197</v>
      </c>
      <c r="I770" t="s">
        <v>951</v>
      </c>
      <c r="J770" t="s">
        <v>6459</v>
      </c>
      <c r="K770" t="s">
        <v>78</v>
      </c>
      <c r="L770" t="s">
        <v>6460</v>
      </c>
      <c r="M770" s="27">
        <v>45954.642731481479</v>
      </c>
      <c r="N770" s="27">
        <v>45957.651388888888</v>
      </c>
      <c r="O770" t="s">
        <v>1466</v>
      </c>
      <c r="P770" t="s">
        <v>1467</v>
      </c>
      <c r="Q770" t="s">
        <v>1478</v>
      </c>
      <c r="R770" t="s">
        <v>1604</v>
      </c>
      <c r="S770" t="s">
        <v>80</v>
      </c>
      <c r="T770" t="s">
        <v>81</v>
      </c>
      <c r="U770" t="s">
        <v>82</v>
      </c>
      <c r="V770" t="s">
        <v>6461</v>
      </c>
      <c r="W770" t="s">
        <v>84</v>
      </c>
      <c r="X770" t="s">
        <v>6462</v>
      </c>
      <c r="Y770" t="s">
        <v>11</v>
      </c>
      <c r="Z770" t="s">
        <v>86</v>
      </c>
      <c r="AA770" t="s">
        <v>403</v>
      </c>
      <c r="AB770" s="28">
        <v>1</v>
      </c>
      <c r="AC770" t="s">
        <v>88</v>
      </c>
      <c r="AD770" s="40">
        <v>144968</v>
      </c>
      <c r="AE770" s="40">
        <v>144968</v>
      </c>
    </row>
    <row r="771" spans="1:31">
      <c r="A771" t="s">
        <v>683</v>
      </c>
      <c r="B771" t="s">
        <v>113</v>
      </c>
      <c r="C771" t="s">
        <v>114</v>
      </c>
      <c r="D771" t="s">
        <v>4497</v>
      </c>
      <c r="E771" t="s">
        <v>6463</v>
      </c>
      <c r="F771" t="s">
        <v>4499</v>
      </c>
      <c r="G771" t="s">
        <v>1464</v>
      </c>
      <c r="H771" t="s">
        <v>1138</v>
      </c>
      <c r="I771" t="s">
        <v>4500</v>
      </c>
      <c r="J771" t="s">
        <v>4501</v>
      </c>
      <c r="K771" t="s">
        <v>78</v>
      </c>
      <c r="L771" t="s">
        <v>6464</v>
      </c>
      <c r="M771" s="27">
        <v>45954.655532407407</v>
      </c>
      <c r="N771" s="27">
        <v>45955.431944444441</v>
      </c>
      <c r="O771" t="s">
        <v>1466</v>
      </c>
      <c r="P771" t="s">
        <v>1467</v>
      </c>
      <c r="Q771" t="s">
        <v>1496</v>
      </c>
      <c r="R771" t="s">
        <v>1507</v>
      </c>
      <c r="S771" t="s">
        <v>1470</v>
      </c>
      <c r="T771" t="s">
        <v>1470</v>
      </c>
      <c r="U771" t="s">
        <v>82</v>
      </c>
      <c r="V771" t="s">
        <v>6465</v>
      </c>
      <c r="W771" t="s">
        <v>84</v>
      </c>
      <c r="X771" t="s">
        <v>4504</v>
      </c>
      <c r="Y771" t="s">
        <v>11</v>
      </c>
      <c r="Z771" t="s">
        <v>86</v>
      </c>
      <c r="AA771" t="s">
        <v>1144</v>
      </c>
      <c r="AB771" s="28">
        <v>1</v>
      </c>
      <c r="AC771" t="s">
        <v>88</v>
      </c>
      <c r="AD771" s="40">
        <v>144968</v>
      </c>
      <c r="AE771" s="40">
        <v>144968</v>
      </c>
    </row>
    <row r="772" spans="1:31">
      <c r="A772" t="s">
        <v>150</v>
      </c>
      <c r="B772" t="s">
        <v>151</v>
      </c>
      <c r="C772" t="s">
        <v>152</v>
      </c>
      <c r="D772" t="s">
        <v>2339</v>
      </c>
      <c r="E772" t="s">
        <v>6466</v>
      </c>
      <c r="F772" t="s">
        <v>6467</v>
      </c>
      <c r="G772" t="s">
        <v>1464</v>
      </c>
      <c r="H772" t="s">
        <v>156</v>
      </c>
      <c r="I772" t="s">
        <v>150</v>
      </c>
      <c r="J772" t="s">
        <v>6468</v>
      </c>
      <c r="K772" t="s">
        <v>78</v>
      </c>
      <c r="L772" t="s">
        <v>6469</v>
      </c>
      <c r="M772" s="27">
        <v>45954.667905092603</v>
      </c>
      <c r="N772" s="27">
        <v>45955.492361111108</v>
      </c>
      <c r="O772" t="s">
        <v>1466</v>
      </c>
      <c r="P772" t="s">
        <v>1467</v>
      </c>
      <c r="Q772" t="s">
        <v>1562</v>
      </c>
      <c r="R772" t="s">
        <v>1562</v>
      </c>
      <c r="S772" t="s">
        <v>80</v>
      </c>
      <c r="T772" t="s">
        <v>81</v>
      </c>
      <c r="U772" t="s">
        <v>82</v>
      </c>
      <c r="V772" t="s">
        <v>6470</v>
      </c>
      <c r="W772" t="s">
        <v>84</v>
      </c>
      <c r="X772" t="s">
        <v>6471</v>
      </c>
      <c r="Y772" t="s">
        <v>8</v>
      </c>
      <c r="Z772" t="s">
        <v>86</v>
      </c>
      <c r="AA772" t="s">
        <v>2078</v>
      </c>
      <c r="AB772" s="28">
        <v>1</v>
      </c>
      <c r="AC772" t="s">
        <v>88</v>
      </c>
      <c r="AD772" s="40">
        <v>65960</v>
      </c>
      <c r="AE772" s="40">
        <v>65960</v>
      </c>
    </row>
    <row r="773" spans="1:31">
      <c r="A773" t="s">
        <v>191</v>
      </c>
      <c r="B773" t="s">
        <v>192</v>
      </c>
      <c r="C773" t="s">
        <v>193</v>
      </c>
      <c r="D773" t="s">
        <v>194</v>
      </c>
      <c r="E773" t="s">
        <v>6472</v>
      </c>
      <c r="F773" t="s">
        <v>6473</v>
      </c>
      <c r="G773" t="s">
        <v>1464</v>
      </c>
      <c r="H773" t="s">
        <v>197</v>
      </c>
      <c r="I773" t="s">
        <v>191</v>
      </c>
      <c r="J773" t="s">
        <v>6474</v>
      </c>
      <c r="K773" t="s">
        <v>78</v>
      </c>
      <c r="L773" t="s">
        <v>6475</v>
      </c>
      <c r="M773" s="27">
        <v>45954.6797337963</v>
      </c>
      <c r="N773" s="27">
        <v>45955.542361111111</v>
      </c>
      <c r="O773" t="s">
        <v>1466</v>
      </c>
      <c r="P773" t="s">
        <v>1467</v>
      </c>
      <c r="Q773" t="s">
        <v>1621</v>
      </c>
      <c r="R773" t="s">
        <v>1469</v>
      </c>
      <c r="S773" t="s">
        <v>80</v>
      </c>
      <c r="T773" t="s">
        <v>81</v>
      </c>
      <c r="U773" t="s">
        <v>82</v>
      </c>
      <c r="V773" t="s">
        <v>6476</v>
      </c>
      <c r="W773" t="s">
        <v>84</v>
      </c>
      <c r="X773" t="s">
        <v>6477</v>
      </c>
      <c r="Y773" t="s">
        <v>8</v>
      </c>
      <c r="Z773" t="s">
        <v>86</v>
      </c>
      <c r="AA773" t="s">
        <v>236</v>
      </c>
      <c r="AB773" s="28">
        <v>1</v>
      </c>
      <c r="AC773" t="s">
        <v>88</v>
      </c>
      <c r="AD773" s="40">
        <v>65960</v>
      </c>
      <c r="AE773" s="40">
        <v>65960</v>
      </c>
    </row>
    <row r="774" spans="1:31">
      <c r="A774" t="s">
        <v>191</v>
      </c>
      <c r="B774" t="s">
        <v>192</v>
      </c>
      <c r="C774" t="s">
        <v>193</v>
      </c>
      <c r="D774" t="s">
        <v>194</v>
      </c>
      <c r="E774" t="s">
        <v>6478</v>
      </c>
      <c r="F774" t="s">
        <v>6479</v>
      </c>
      <c r="G774" t="s">
        <v>1464</v>
      </c>
      <c r="H774" t="s">
        <v>197</v>
      </c>
      <c r="I774" t="s">
        <v>191</v>
      </c>
      <c r="J774" t="s">
        <v>6480</v>
      </c>
      <c r="K774" t="s">
        <v>78</v>
      </c>
      <c r="L774" t="s">
        <v>6481</v>
      </c>
      <c r="M774" s="27">
        <v>45954.694085648152</v>
      </c>
      <c r="N774" s="27">
        <v>45955.45416666667</v>
      </c>
      <c r="O774" t="s">
        <v>1466</v>
      </c>
      <c r="P774" t="s">
        <v>1467</v>
      </c>
      <c r="Q774" t="s">
        <v>1580</v>
      </c>
      <c r="R774" t="s">
        <v>3326</v>
      </c>
      <c r="S774" t="s">
        <v>1470</v>
      </c>
      <c r="T774" t="s">
        <v>1470</v>
      </c>
      <c r="U774" t="s">
        <v>82</v>
      </c>
      <c r="V774" t="s">
        <v>6482</v>
      </c>
      <c r="W774" t="s">
        <v>84</v>
      </c>
      <c r="X774" t="s">
        <v>6483</v>
      </c>
      <c r="Y774" t="s">
        <v>8</v>
      </c>
      <c r="Z774" t="s">
        <v>86</v>
      </c>
      <c r="AA774" t="s">
        <v>216</v>
      </c>
      <c r="AB774" s="28">
        <v>1</v>
      </c>
      <c r="AC774" t="s">
        <v>88</v>
      </c>
      <c r="AD774" s="40">
        <v>65960</v>
      </c>
      <c r="AE774" s="40">
        <v>65960</v>
      </c>
    </row>
    <row r="775" spans="1:31">
      <c r="A775" t="s">
        <v>191</v>
      </c>
      <c r="B775" t="s">
        <v>192</v>
      </c>
      <c r="C775" t="s">
        <v>193</v>
      </c>
      <c r="D775" t="s">
        <v>194</v>
      </c>
      <c r="E775" t="s">
        <v>6484</v>
      </c>
      <c r="F775" t="s">
        <v>5794</v>
      </c>
      <c r="G775" t="s">
        <v>1464</v>
      </c>
      <c r="H775" t="s">
        <v>197</v>
      </c>
      <c r="I775" t="s">
        <v>191</v>
      </c>
      <c r="J775" t="s">
        <v>5795</v>
      </c>
      <c r="K775" t="s">
        <v>78</v>
      </c>
      <c r="L775" t="s">
        <v>6485</v>
      </c>
      <c r="M775" s="27">
        <v>45955.333333333343</v>
      </c>
      <c r="N775" s="27">
        <v>45955.455555555563</v>
      </c>
      <c r="P775" t="s">
        <v>1514</v>
      </c>
      <c r="Q775" t="s">
        <v>1580</v>
      </c>
      <c r="R775" t="s">
        <v>1953</v>
      </c>
      <c r="S775" t="s">
        <v>80</v>
      </c>
      <c r="T775" t="s">
        <v>187</v>
      </c>
      <c r="V775" t="s">
        <v>6486</v>
      </c>
      <c r="W775" t="s">
        <v>1801</v>
      </c>
      <c r="Y775" t="s">
        <v>8</v>
      </c>
      <c r="Z775" t="s">
        <v>86</v>
      </c>
      <c r="AA775" t="s">
        <v>654</v>
      </c>
      <c r="AB775" s="28">
        <v>0</v>
      </c>
      <c r="AC775" t="s">
        <v>88</v>
      </c>
      <c r="AD775" s="40">
        <v>41241</v>
      </c>
      <c r="AE775" s="40">
        <v>41241</v>
      </c>
    </row>
    <row r="776" spans="1:31">
      <c r="A776" t="s">
        <v>191</v>
      </c>
      <c r="B776" t="s">
        <v>192</v>
      </c>
      <c r="C776" t="s">
        <v>193</v>
      </c>
      <c r="D776" t="s">
        <v>208</v>
      </c>
      <c r="E776" t="s">
        <v>6487</v>
      </c>
      <c r="F776" t="s">
        <v>2149</v>
      </c>
      <c r="G776" t="s">
        <v>1464</v>
      </c>
      <c r="H776" t="s">
        <v>197</v>
      </c>
      <c r="I776" t="s">
        <v>211</v>
      </c>
      <c r="J776" t="s">
        <v>2150</v>
      </c>
      <c r="K776" t="s">
        <v>78</v>
      </c>
      <c r="L776" t="s">
        <v>6488</v>
      </c>
      <c r="M776" s="27">
        <v>45955.353877314818</v>
      </c>
      <c r="N776" s="27">
        <v>45955.543749999997</v>
      </c>
      <c r="O776" t="s">
        <v>1466</v>
      </c>
      <c r="P776" t="s">
        <v>1467</v>
      </c>
      <c r="Q776" t="s">
        <v>1790</v>
      </c>
      <c r="R776" t="s">
        <v>2265</v>
      </c>
      <c r="S776" t="s">
        <v>783</v>
      </c>
      <c r="T776" t="s">
        <v>2152</v>
      </c>
      <c r="U776" t="s">
        <v>82</v>
      </c>
      <c r="V776" t="s">
        <v>6489</v>
      </c>
      <c r="W776" t="s">
        <v>84</v>
      </c>
      <c r="X776" t="s">
        <v>2154</v>
      </c>
      <c r="Y776" t="s">
        <v>8</v>
      </c>
      <c r="Z776" t="s">
        <v>86</v>
      </c>
      <c r="AA776" t="s">
        <v>264</v>
      </c>
      <c r="AB776" s="28">
        <v>1</v>
      </c>
      <c r="AC776" t="s">
        <v>88</v>
      </c>
      <c r="AD776" s="40">
        <v>65960</v>
      </c>
      <c r="AE776" s="40">
        <v>65960</v>
      </c>
    </row>
    <row r="777" spans="1:31">
      <c r="A777" t="s">
        <v>191</v>
      </c>
      <c r="B777" t="s">
        <v>192</v>
      </c>
      <c r="C777" t="s">
        <v>193</v>
      </c>
      <c r="D777" t="s">
        <v>255</v>
      </c>
      <c r="E777" t="s">
        <v>6490</v>
      </c>
      <c r="F777" t="s">
        <v>6491</v>
      </c>
      <c r="G777" t="s">
        <v>1464</v>
      </c>
      <c r="H777" t="s">
        <v>258</v>
      </c>
      <c r="I777" t="s">
        <v>259</v>
      </c>
      <c r="J777" t="s">
        <v>6492</v>
      </c>
      <c r="K777" t="s">
        <v>78</v>
      </c>
      <c r="L777" t="s">
        <v>6493</v>
      </c>
      <c r="M777" s="27">
        <v>45955.372418981482</v>
      </c>
      <c r="N777" s="27">
        <v>45958.683333333327</v>
      </c>
      <c r="O777" t="s">
        <v>1466</v>
      </c>
      <c r="P777" t="s">
        <v>1467</v>
      </c>
      <c r="Q777" t="s">
        <v>1496</v>
      </c>
      <c r="R777" t="s">
        <v>1469</v>
      </c>
      <c r="S777" t="s">
        <v>1470</v>
      </c>
      <c r="T777" t="s">
        <v>1470</v>
      </c>
      <c r="U777" t="s">
        <v>82</v>
      </c>
      <c r="V777" t="s">
        <v>6494</v>
      </c>
      <c r="W777" t="s">
        <v>84</v>
      </c>
      <c r="X777" t="s">
        <v>6495</v>
      </c>
      <c r="Y777" t="s">
        <v>15</v>
      </c>
      <c r="Z777" t="s">
        <v>86</v>
      </c>
      <c r="AA777" t="s">
        <v>216</v>
      </c>
      <c r="AB777" s="28">
        <v>1</v>
      </c>
      <c r="AC777" t="s">
        <v>88</v>
      </c>
      <c r="AD777" s="40">
        <v>479589</v>
      </c>
      <c r="AE777" s="40">
        <v>479589</v>
      </c>
    </row>
    <row r="778" spans="1:31">
      <c r="A778" t="s">
        <v>683</v>
      </c>
      <c r="B778" t="s">
        <v>113</v>
      </c>
      <c r="C778" t="s">
        <v>114</v>
      </c>
      <c r="D778" t="s">
        <v>684</v>
      </c>
      <c r="E778" t="s">
        <v>6496</v>
      </c>
      <c r="F778" t="s">
        <v>6497</v>
      </c>
      <c r="G778" t="s">
        <v>1464</v>
      </c>
      <c r="H778" t="s">
        <v>281</v>
      </c>
      <c r="I778" t="s">
        <v>683</v>
      </c>
      <c r="J778" t="s">
        <v>6498</v>
      </c>
      <c r="K778" t="s">
        <v>78</v>
      </c>
      <c r="L778" t="s">
        <v>6499</v>
      </c>
      <c r="M778" s="27">
        <v>45955.378912037027</v>
      </c>
      <c r="N778" s="27">
        <v>45955.54583333333</v>
      </c>
      <c r="O778" t="s">
        <v>1466</v>
      </c>
      <c r="P778" t="s">
        <v>1467</v>
      </c>
      <c r="Q778" t="s">
        <v>1654</v>
      </c>
      <c r="R778" t="s">
        <v>1655</v>
      </c>
      <c r="S778" t="s">
        <v>1470</v>
      </c>
      <c r="T778" t="s">
        <v>1470</v>
      </c>
      <c r="U778" t="s">
        <v>82</v>
      </c>
      <c r="V778" t="s">
        <v>6500</v>
      </c>
      <c r="W778" t="s">
        <v>84</v>
      </c>
      <c r="X778" t="s">
        <v>6501</v>
      </c>
      <c r="Y778" t="s">
        <v>8</v>
      </c>
      <c r="Z778" t="s">
        <v>86</v>
      </c>
      <c r="AA778" t="s">
        <v>691</v>
      </c>
      <c r="AB778" s="28">
        <v>1</v>
      </c>
      <c r="AC778" t="s">
        <v>88</v>
      </c>
      <c r="AD778" s="40">
        <v>65960</v>
      </c>
      <c r="AE778" s="40">
        <v>65960</v>
      </c>
    </row>
    <row r="779" spans="1:31">
      <c r="A779" t="s">
        <v>442</v>
      </c>
      <c r="B779" t="s">
        <v>113</v>
      </c>
      <c r="C779" t="s">
        <v>114</v>
      </c>
      <c r="D779" t="s">
        <v>443</v>
      </c>
      <c r="E779" t="s">
        <v>6502</v>
      </c>
      <c r="F779" t="s">
        <v>6503</v>
      </c>
      <c r="G779" t="s">
        <v>1464</v>
      </c>
      <c r="H779" t="s">
        <v>446</v>
      </c>
      <c r="I779" t="s">
        <v>442</v>
      </c>
      <c r="J779" t="s">
        <v>6504</v>
      </c>
      <c r="K779" t="s">
        <v>78</v>
      </c>
      <c r="L779" t="s">
        <v>6505</v>
      </c>
      <c r="M779" s="27">
        <v>45955.379687499997</v>
      </c>
      <c r="N779" s="27">
        <v>45955.478472222218</v>
      </c>
      <c r="O779" t="s">
        <v>1466</v>
      </c>
      <c r="P779" t="s">
        <v>1467</v>
      </c>
      <c r="Q779" t="s">
        <v>1496</v>
      </c>
      <c r="R779" t="s">
        <v>1497</v>
      </c>
      <c r="S779" t="s">
        <v>1470</v>
      </c>
      <c r="T779" t="s">
        <v>1470</v>
      </c>
      <c r="U779" t="s">
        <v>82</v>
      </c>
      <c r="V779" t="s">
        <v>6506</v>
      </c>
      <c r="W779" t="s">
        <v>84</v>
      </c>
      <c r="X779" t="s">
        <v>6507</v>
      </c>
      <c r="Y779" t="s">
        <v>8</v>
      </c>
      <c r="Z779" t="s">
        <v>86</v>
      </c>
      <c r="AA779" t="s">
        <v>2360</v>
      </c>
      <c r="AB779" s="28">
        <v>1</v>
      </c>
      <c r="AC779" t="s">
        <v>88</v>
      </c>
      <c r="AD779" s="40">
        <v>65960</v>
      </c>
      <c r="AE779" s="40">
        <v>65960</v>
      </c>
    </row>
    <row r="780" spans="1:31">
      <c r="A780" t="s">
        <v>343</v>
      </c>
      <c r="B780" t="s">
        <v>68</v>
      </c>
      <c r="C780" t="s">
        <v>69</v>
      </c>
      <c r="D780" t="s">
        <v>1414</v>
      </c>
      <c r="E780" t="s">
        <v>6508</v>
      </c>
      <c r="F780" t="s">
        <v>6509</v>
      </c>
      <c r="G780" t="s">
        <v>1464</v>
      </c>
      <c r="H780" t="s">
        <v>347</v>
      </c>
      <c r="I780" t="s">
        <v>1417</v>
      </c>
      <c r="J780" t="s">
        <v>6510</v>
      </c>
      <c r="K780" t="s">
        <v>78</v>
      </c>
      <c r="L780" t="s">
        <v>6511</v>
      </c>
      <c r="M780" s="27">
        <v>45955.387280092589</v>
      </c>
      <c r="N780" s="27">
        <v>45957.484722222223</v>
      </c>
      <c r="O780" t="s">
        <v>1466</v>
      </c>
      <c r="P780" t="s">
        <v>1467</v>
      </c>
      <c r="Q780" t="s">
        <v>1496</v>
      </c>
      <c r="R780" t="s">
        <v>1507</v>
      </c>
      <c r="S780" t="s">
        <v>1470</v>
      </c>
      <c r="T780" t="s">
        <v>1470</v>
      </c>
      <c r="U780" t="s">
        <v>82</v>
      </c>
      <c r="V780" t="s">
        <v>6512</v>
      </c>
      <c r="W780" t="s">
        <v>84</v>
      </c>
      <c r="X780" t="s">
        <v>6513</v>
      </c>
      <c r="Y780" t="s">
        <v>11</v>
      </c>
      <c r="Z780" t="s">
        <v>86</v>
      </c>
      <c r="AA780" t="s">
        <v>387</v>
      </c>
      <c r="AB780" s="28">
        <v>1</v>
      </c>
      <c r="AC780" t="s">
        <v>88</v>
      </c>
      <c r="AD780" s="40">
        <v>144968</v>
      </c>
      <c r="AE780" s="40">
        <v>144968</v>
      </c>
    </row>
    <row r="781" spans="1:31">
      <c r="A781" t="s">
        <v>343</v>
      </c>
      <c r="B781" t="s">
        <v>68</v>
      </c>
      <c r="C781" t="s">
        <v>69</v>
      </c>
      <c r="D781" t="s">
        <v>344</v>
      </c>
      <c r="E781" t="s">
        <v>6514</v>
      </c>
      <c r="F781" t="s">
        <v>6515</v>
      </c>
      <c r="G781" t="s">
        <v>1464</v>
      </c>
      <c r="H781" t="s">
        <v>347</v>
      </c>
      <c r="I781" t="s">
        <v>343</v>
      </c>
      <c r="J781" t="s">
        <v>6516</v>
      </c>
      <c r="K781" t="s">
        <v>78</v>
      </c>
      <c r="L781" t="s">
        <v>6517</v>
      </c>
      <c r="M781" s="27">
        <v>45955.445787037039</v>
      </c>
      <c r="N781" s="27">
        <v>45955.544803240737</v>
      </c>
      <c r="O781" t="s">
        <v>1466</v>
      </c>
      <c r="P781" t="s">
        <v>1467</v>
      </c>
      <c r="Q781" t="s">
        <v>1749</v>
      </c>
      <c r="R781" t="s">
        <v>6518</v>
      </c>
      <c r="S781" t="s">
        <v>80</v>
      </c>
      <c r="T781" t="s">
        <v>81</v>
      </c>
      <c r="U781" t="s">
        <v>82</v>
      </c>
      <c r="V781" t="s">
        <v>6519</v>
      </c>
      <c r="W781" t="s">
        <v>84</v>
      </c>
      <c r="X781" t="s">
        <v>6520</v>
      </c>
      <c r="Y781" t="s">
        <v>8</v>
      </c>
      <c r="Z781" t="s">
        <v>86</v>
      </c>
      <c r="AA781" t="s">
        <v>761</v>
      </c>
      <c r="AB781" s="28">
        <v>1</v>
      </c>
      <c r="AC781" t="s">
        <v>88</v>
      </c>
      <c r="AD781" s="40">
        <v>65960</v>
      </c>
      <c r="AE781" s="40">
        <v>65960</v>
      </c>
    </row>
    <row r="782" spans="1:31">
      <c r="A782" t="s">
        <v>343</v>
      </c>
      <c r="B782" t="s">
        <v>68</v>
      </c>
      <c r="C782" t="s">
        <v>69</v>
      </c>
      <c r="D782" t="s">
        <v>1091</v>
      </c>
      <c r="E782" t="s">
        <v>6521</v>
      </c>
      <c r="F782" t="s">
        <v>6522</v>
      </c>
      <c r="G782" t="s">
        <v>1464</v>
      </c>
      <c r="H782" t="s">
        <v>347</v>
      </c>
      <c r="I782" t="s">
        <v>1094</v>
      </c>
      <c r="J782" t="s">
        <v>6523</v>
      </c>
      <c r="K782" t="s">
        <v>78</v>
      </c>
      <c r="L782" t="s">
        <v>6524</v>
      </c>
      <c r="M782" s="27">
        <v>45955.447870370372</v>
      </c>
      <c r="N782" s="27">
        <v>45955.574999999997</v>
      </c>
      <c r="O782" t="s">
        <v>1466</v>
      </c>
      <c r="P782" t="s">
        <v>1467</v>
      </c>
      <c r="Q782" t="s">
        <v>1496</v>
      </c>
      <c r="R782" t="s">
        <v>1507</v>
      </c>
      <c r="S782" t="s">
        <v>80</v>
      </c>
      <c r="T782" t="s">
        <v>187</v>
      </c>
      <c r="U782" t="s">
        <v>82</v>
      </c>
      <c r="V782" t="s">
        <v>6525</v>
      </c>
      <c r="W782" t="s">
        <v>84</v>
      </c>
      <c r="X782" t="s">
        <v>6526</v>
      </c>
      <c r="Y782" t="s">
        <v>11</v>
      </c>
      <c r="Z782" t="s">
        <v>86</v>
      </c>
      <c r="AA782" t="s">
        <v>359</v>
      </c>
      <c r="AB782" s="28">
        <v>1</v>
      </c>
      <c r="AC782" t="s">
        <v>88</v>
      </c>
      <c r="AD782" s="40">
        <v>144968</v>
      </c>
      <c r="AE782" s="40">
        <v>144968</v>
      </c>
    </row>
    <row r="783" spans="1:31">
      <c r="A783" t="s">
        <v>343</v>
      </c>
      <c r="B783" t="s">
        <v>68</v>
      </c>
      <c r="C783" t="s">
        <v>69</v>
      </c>
      <c r="D783" t="s">
        <v>344</v>
      </c>
      <c r="E783" t="s">
        <v>6527</v>
      </c>
      <c r="F783" t="s">
        <v>6528</v>
      </c>
      <c r="G783" t="s">
        <v>1464</v>
      </c>
      <c r="H783" t="s">
        <v>347</v>
      </c>
      <c r="I783" t="s">
        <v>343</v>
      </c>
      <c r="J783" t="s">
        <v>6529</v>
      </c>
      <c r="K783" t="s">
        <v>78</v>
      </c>
      <c r="L783" t="s">
        <v>6530</v>
      </c>
      <c r="M783" s="27">
        <v>45955.455995370372</v>
      </c>
      <c r="N783" s="27">
        <v>45958.532638888893</v>
      </c>
      <c r="O783" t="s">
        <v>1466</v>
      </c>
      <c r="P783" t="s">
        <v>1467</v>
      </c>
      <c r="Q783" t="s">
        <v>1468</v>
      </c>
      <c r="R783" t="s">
        <v>1469</v>
      </c>
      <c r="S783" t="s">
        <v>80</v>
      </c>
      <c r="T783" t="s">
        <v>187</v>
      </c>
      <c r="U783" t="s">
        <v>82</v>
      </c>
      <c r="V783" t="s">
        <v>6531</v>
      </c>
      <c r="W783" t="s">
        <v>84</v>
      </c>
      <c r="X783" t="s">
        <v>6532</v>
      </c>
      <c r="Y783" t="s">
        <v>8</v>
      </c>
      <c r="Z783" t="s">
        <v>86</v>
      </c>
      <c r="AA783" t="s">
        <v>2850</v>
      </c>
      <c r="AB783" s="28">
        <v>1</v>
      </c>
      <c r="AC783" t="s">
        <v>88</v>
      </c>
      <c r="AD783" s="40">
        <v>65960</v>
      </c>
      <c r="AE783" s="40">
        <v>65960</v>
      </c>
    </row>
    <row r="784" spans="1:31">
      <c r="A784" t="s">
        <v>1134</v>
      </c>
      <c r="B784" t="s">
        <v>113</v>
      </c>
      <c r="C784" t="s">
        <v>114</v>
      </c>
      <c r="D784" t="s">
        <v>1135</v>
      </c>
      <c r="E784" t="s">
        <v>6533</v>
      </c>
      <c r="F784" t="s">
        <v>6534</v>
      </c>
      <c r="G784" t="s">
        <v>1464</v>
      </c>
      <c r="H784" t="s">
        <v>1138</v>
      </c>
      <c r="I784" t="s">
        <v>1139</v>
      </c>
      <c r="J784" t="s">
        <v>6535</v>
      </c>
      <c r="K784" t="s">
        <v>78</v>
      </c>
      <c r="L784" t="s">
        <v>6536</v>
      </c>
      <c r="M784" s="27">
        <v>45955.419664351852</v>
      </c>
      <c r="N784" s="27">
        <v>45958.415972222218</v>
      </c>
      <c r="O784" t="s">
        <v>1466</v>
      </c>
      <c r="P784" t="s">
        <v>1467</v>
      </c>
      <c r="Q784" t="s">
        <v>1749</v>
      </c>
      <c r="R784" t="s">
        <v>1469</v>
      </c>
      <c r="S784" t="s">
        <v>80</v>
      </c>
      <c r="T784" t="s">
        <v>81</v>
      </c>
      <c r="U784" t="s">
        <v>82</v>
      </c>
      <c r="V784" t="s">
        <v>6537</v>
      </c>
      <c r="W784" t="s">
        <v>84</v>
      </c>
      <c r="X784" t="s">
        <v>6538</v>
      </c>
      <c r="Y784" t="s">
        <v>13</v>
      </c>
      <c r="Z784" t="s">
        <v>86</v>
      </c>
      <c r="AA784" t="s">
        <v>1144</v>
      </c>
      <c r="AB784" s="28">
        <v>1</v>
      </c>
      <c r="AC784" t="s">
        <v>88</v>
      </c>
      <c r="AD784" s="40">
        <v>275729</v>
      </c>
      <c r="AE784" s="40">
        <v>275729</v>
      </c>
    </row>
    <row r="785" spans="1:31">
      <c r="A785" t="s">
        <v>459</v>
      </c>
      <c r="B785" t="s">
        <v>460</v>
      </c>
      <c r="C785" t="s">
        <v>461</v>
      </c>
      <c r="D785" t="s">
        <v>512</v>
      </c>
      <c r="E785" t="s">
        <v>6539</v>
      </c>
      <c r="F785" t="s">
        <v>6540</v>
      </c>
      <c r="G785" t="s">
        <v>1464</v>
      </c>
      <c r="H785" t="s">
        <v>460</v>
      </c>
      <c r="I785" t="s">
        <v>459</v>
      </c>
      <c r="J785" t="s">
        <v>6541</v>
      </c>
      <c r="K785" t="s">
        <v>78</v>
      </c>
      <c r="L785" t="s">
        <v>6542</v>
      </c>
      <c r="M785" s="27">
        <v>45955.454305555562</v>
      </c>
      <c r="N785" s="27">
        <v>45957.525694444441</v>
      </c>
      <c r="O785" t="s">
        <v>1466</v>
      </c>
      <c r="P785" t="s">
        <v>1467</v>
      </c>
      <c r="Q785" t="s">
        <v>1749</v>
      </c>
      <c r="R785" t="s">
        <v>1469</v>
      </c>
      <c r="S785" t="s">
        <v>1470</v>
      </c>
      <c r="T785" t="s">
        <v>1470</v>
      </c>
      <c r="U785" t="s">
        <v>82</v>
      </c>
      <c r="V785" t="s">
        <v>6543</v>
      </c>
      <c r="W785" t="s">
        <v>84</v>
      </c>
      <c r="X785" t="s">
        <v>6544</v>
      </c>
      <c r="Y785" t="s">
        <v>8</v>
      </c>
      <c r="Z785" t="s">
        <v>86</v>
      </c>
      <c r="AA785" t="s">
        <v>1113</v>
      </c>
      <c r="AB785" s="28">
        <v>1</v>
      </c>
      <c r="AC785" t="s">
        <v>88</v>
      </c>
      <c r="AD785" s="40">
        <v>65960</v>
      </c>
      <c r="AE785" s="40">
        <v>65960</v>
      </c>
    </row>
    <row r="786" spans="1:31">
      <c r="A786" t="s">
        <v>191</v>
      </c>
      <c r="B786" t="s">
        <v>192</v>
      </c>
      <c r="C786" t="s">
        <v>193</v>
      </c>
      <c r="D786" t="s">
        <v>6545</v>
      </c>
      <c r="E786" t="s">
        <v>6546</v>
      </c>
      <c r="F786" t="s">
        <v>6547</v>
      </c>
      <c r="G786" t="s">
        <v>1464</v>
      </c>
      <c r="H786" t="s">
        <v>197</v>
      </c>
      <c r="I786" t="s">
        <v>6548</v>
      </c>
      <c r="J786" t="s">
        <v>6549</v>
      </c>
      <c r="K786" t="s">
        <v>78</v>
      </c>
      <c r="L786" t="s">
        <v>6550</v>
      </c>
      <c r="M786" s="27">
        <v>45955.460196759261</v>
      </c>
      <c r="N786" s="27">
        <v>45957.55972222222</v>
      </c>
      <c r="P786" t="s">
        <v>1467</v>
      </c>
      <c r="Q786" t="s">
        <v>1496</v>
      </c>
      <c r="R786" t="s">
        <v>1497</v>
      </c>
      <c r="S786" t="s">
        <v>1470</v>
      </c>
      <c r="T786" t="s">
        <v>1470</v>
      </c>
      <c r="V786" t="s">
        <v>6551</v>
      </c>
      <c r="W786" t="s">
        <v>1801</v>
      </c>
      <c r="Y786" t="s">
        <v>13</v>
      </c>
      <c r="Z786" t="s">
        <v>86</v>
      </c>
      <c r="AA786" t="s">
        <v>254</v>
      </c>
      <c r="AB786" s="28">
        <v>0</v>
      </c>
      <c r="AC786" t="s">
        <v>88</v>
      </c>
      <c r="AD786" s="40">
        <v>41241</v>
      </c>
      <c r="AE786" s="40">
        <v>41241</v>
      </c>
    </row>
    <row r="787" spans="1:31">
      <c r="A787" t="s">
        <v>118</v>
      </c>
      <c r="B787" t="s">
        <v>119</v>
      </c>
      <c r="C787" t="s">
        <v>120</v>
      </c>
      <c r="D787" t="s">
        <v>121</v>
      </c>
      <c r="E787" t="s">
        <v>6552</v>
      </c>
      <c r="F787" t="s">
        <v>6553</v>
      </c>
      <c r="G787" t="s">
        <v>1464</v>
      </c>
      <c r="H787" t="s">
        <v>124</v>
      </c>
      <c r="I787" t="s">
        <v>125</v>
      </c>
      <c r="J787" t="s">
        <v>6554</v>
      </c>
      <c r="K787" t="s">
        <v>78</v>
      </c>
      <c r="L787" t="s">
        <v>6555</v>
      </c>
      <c r="M787" s="27">
        <v>45955.479537037027</v>
      </c>
      <c r="N787" s="27">
        <v>45958.686805555553</v>
      </c>
      <c r="O787" t="s">
        <v>1466</v>
      </c>
      <c r="P787" t="s">
        <v>1467</v>
      </c>
      <c r="Q787" t="s">
        <v>2219</v>
      </c>
      <c r="R787" t="s">
        <v>1469</v>
      </c>
      <c r="S787" t="s">
        <v>1470</v>
      </c>
      <c r="T787" t="s">
        <v>1470</v>
      </c>
      <c r="U787" t="s">
        <v>1664</v>
      </c>
      <c r="V787" t="s">
        <v>6556</v>
      </c>
      <c r="W787" t="s">
        <v>84</v>
      </c>
      <c r="X787" t="s">
        <v>6557</v>
      </c>
      <c r="Y787" t="s">
        <v>15</v>
      </c>
      <c r="Z787" t="s">
        <v>86</v>
      </c>
      <c r="AA787" t="s">
        <v>130</v>
      </c>
      <c r="AB787" s="28">
        <v>1</v>
      </c>
      <c r="AC787" t="s">
        <v>88</v>
      </c>
      <c r="AD787" s="40">
        <v>479589</v>
      </c>
      <c r="AE787" s="40">
        <v>479589</v>
      </c>
    </row>
    <row r="788" spans="1:31">
      <c r="A788" t="s">
        <v>343</v>
      </c>
      <c r="B788" t="s">
        <v>68</v>
      </c>
      <c r="C788" t="s">
        <v>69</v>
      </c>
      <c r="D788" t="s">
        <v>2308</v>
      </c>
      <c r="E788" t="s">
        <v>6558</v>
      </c>
      <c r="F788" t="s">
        <v>3697</v>
      </c>
      <c r="G788" t="s">
        <v>1464</v>
      </c>
      <c r="H788" t="s">
        <v>347</v>
      </c>
      <c r="I788" t="s">
        <v>2311</v>
      </c>
      <c r="J788" t="s">
        <v>3698</v>
      </c>
      <c r="K788" t="s">
        <v>78</v>
      </c>
      <c r="L788" t="s">
        <v>6559</v>
      </c>
      <c r="M788" s="27">
        <v>45955.449699074074</v>
      </c>
      <c r="N788" s="27">
        <v>45957.405555555553</v>
      </c>
      <c r="O788" t="s">
        <v>1466</v>
      </c>
      <c r="P788" t="s">
        <v>1467</v>
      </c>
      <c r="Q788" t="s">
        <v>1478</v>
      </c>
      <c r="R788" t="s">
        <v>1604</v>
      </c>
      <c r="S788" t="s">
        <v>783</v>
      </c>
      <c r="T788" t="s">
        <v>1791</v>
      </c>
      <c r="U788" t="s">
        <v>82</v>
      </c>
      <c r="V788" t="s">
        <v>6560</v>
      </c>
      <c r="W788" t="s">
        <v>84</v>
      </c>
      <c r="X788" t="s">
        <v>6561</v>
      </c>
      <c r="Y788" t="s">
        <v>11</v>
      </c>
      <c r="Z788" t="s">
        <v>86</v>
      </c>
      <c r="AA788" t="s">
        <v>387</v>
      </c>
      <c r="AB788" s="28">
        <v>1</v>
      </c>
      <c r="AC788" t="s">
        <v>88</v>
      </c>
      <c r="AD788" s="40">
        <v>144968</v>
      </c>
      <c r="AE788" s="40">
        <v>144968</v>
      </c>
    </row>
    <row r="789" spans="1:31">
      <c r="A789" t="s">
        <v>459</v>
      </c>
      <c r="B789" t="s">
        <v>460</v>
      </c>
      <c r="C789" t="s">
        <v>461</v>
      </c>
      <c r="D789" t="s">
        <v>512</v>
      </c>
      <c r="E789" t="s">
        <v>6562</v>
      </c>
      <c r="F789" t="s">
        <v>6563</v>
      </c>
      <c r="G789" t="s">
        <v>1464</v>
      </c>
      <c r="H789" t="s">
        <v>460</v>
      </c>
      <c r="I789" t="s">
        <v>459</v>
      </c>
      <c r="J789" t="s">
        <v>6564</v>
      </c>
      <c r="K789" t="s">
        <v>78</v>
      </c>
      <c r="L789" t="s">
        <v>6565</v>
      </c>
      <c r="M789" s="27">
        <v>45955.477349537039</v>
      </c>
      <c r="N789" s="27">
        <v>45957.67083333333</v>
      </c>
      <c r="O789" t="s">
        <v>1466</v>
      </c>
      <c r="P789" t="s">
        <v>1467</v>
      </c>
      <c r="Q789" t="s">
        <v>1562</v>
      </c>
      <c r="R789" t="s">
        <v>1562</v>
      </c>
      <c r="S789" t="s">
        <v>80</v>
      </c>
      <c r="T789" t="s">
        <v>187</v>
      </c>
      <c r="U789" t="s">
        <v>82</v>
      </c>
      <c r="V789" t="s">
        <v>6566</v>
      </c>
      <c r="W789" t="s">
        <v>84</v>
      </c>
      <c r="X789" t="s">
        <v>6567</v>
      </c>
      <c r="Y789" t="s">
        <v>8</v>
      </c>
      <c r="Z789" t="s">
        <v>86</v>
      </c>
      <c r="AA789" t="s">
        <v>4324</v>
      </c>
      <c r="AB789" s="28">
        <v>1</v>
      </c>
      <c r="AC789" t="s">
        <v>88</v>
      </c>
      <c r="AD789" s="40">
        <v>65960</v>
      </c>
      <c r="AE789" s="40">
        <v>65960</v>
      </c>
    </row>
    <row r="790" spans="1:31">
      <c r="A790" t="s">
        <v>191</v>
      </c>
      <c r="B790" t="s">
        <v>192</v>
      </c>
      <c r="C790" t="s">
        <v>193</v>
      </c>
      <c r="D790" t="s">
        <v>6568</v>
      </c>
      <c r="E790" t="s">
        <v>6569</v>
      </c>
      <c r="F790" t="s">
        <v>6570</v>
      </c>
      <c r="G790" t="s">
        <v>1464</v>
      </c>
      <c r="H790" t="s">
        <v>197</v>
      </c>
      <c r="I790" t="s">
        <v>6571</v>
      </c>
      <c r="J790" t="s">
        <v>6572</v>
      </c>
      <c r="K790" t="s">
        <v>78</v>
      </c>
      <c r="L790" t="s">
        <v>6573</v>
      </c>
      <c r="M790" s="27">
        <v>45955.482129629629</v>
      </c>
      <c r="N790" s="27">
        <v>45958.463888888888</v>
      </c>
      <c r="O790" t="s">
        <v>1466</v>
      </c>
      <c r="P790" t="s">
        <v>1467</v>
      </c>
      <c r="Q790" t="s">
        <v>1580</v>
      </c>
      <c r="R790" t="s">
        <v>1581</v>
      </c>
      <c r="S790" t="s">
        <v>1470</v>
      </c>
      <c r="T790" t="s">
        <v>1470</v>
      </c>
      <c r="U790" t="s">
        <v>82</v>
      </c>
      <c r="V790" t="s">
        <v>6574</v>
      </c>
      <c r="W790" t="s">
        <v>84</v>
      </c>
      <c r="X790" t="s">
        <v>6575</v>
      </c>
      <c r="Y790" t="s">
        <v>13</v>
      </c>
      <c r="Z790" t="s">
        <v>86</v>
      </c>
      <c r="AA790" t="s">
        <v>423</v>
      </c>
      <c r="AB790" s="28">
        <v>1</v>
      </c>
      <c r="AC790" t="s">
        <v>88</v>
      </c>
      <c r="AD790" s="40">
        <v>275729</v>
      </c>
      <c r="AE790" s="40">
        <v>275729</v>
      </c>
    </row>
    <row r="791" spans="1:31">
      <c r="A791" t="s">
        <v>442</v>
      </c>
      <c r="B791" t="s">
        <v>113</v>
      </c>
      <c r="C791" t="s">
        <v>114</v>
      </c>
      <c r="D791" t="s">
        <v>443</v>
      </c>
      <c r="E791" t="s">
        <v>6576</v>
      </c>
      <c r="F791" t="s">
        <v>6577</v>
      </c>
      <c r="G791" t="s">
        <v>1464</v>
      </c>
      <c r="H791" t="s">
        <v>446</v>
      </c>
      <c r="I791" t="s">
        <v>442</v>
      </c>
      <c r="J791" t="s">
        <v>6578</v>
      </c>
      <c r="K791" t="s">
        <v>78</v>
      </c>
      <c r="L791" t="s">
        <v>6579</v>
      </c>
      <c r="M791" s="27">
        <v>45955.478356481479</v>
      </c>
      <c r="N791" s="27">
        <v>45956.363888888889</v>
      </c>
      <c r="O791" t="s">
        <v>1466</v>
      </c>
      <c r="P791" t="s">
        <v>1467</v>
      </c>
      <c r="Q791" t="s">
        <v>1562</v>
      </c>
      <c r="R791" t="s">
        <v>1562</v>
      </c>
      <c r="S791" t="s">
        <v>1470</v>
      </c>
      <c r="T791" t="s">
        <v>1470</v>
      </c>
      <c r="U791" t="s">
        <v>82</v>
      </c>
      <c r="V791" t="s">
        <v>6580</v>
      </c>
      <c r="W791" t="s">
        <v>84</v>
      </c>
      <c r="X791" t="s">
        <v>6581</v>
      </c>
      <c r="Y791" t="s">
        <v>8</v>
      </c>
      <c r="Z791" t="s">
        <v>86</v>
      </c>
      <c r="AA791" t="s">
        <v>2301</v>
      </c>
      <c r="AB791" s="28">
        <v>1</v>
      </c>
      <c r="AC791" t="s">
        <v>88</v>
      </c>
      <c r="AD791" s="40">
        <v>65960</v>
      </c>
      <c r="AE791" s="40">
        <v>65960</v>
      </c>
    </row>
    <row r="792" spans="1:31">
      <c r="A792" t="s">
        <v>191</v>
      </c>
      <c r="B792" t="s">
        <v>192</v>
      </c>
      <c r="C792" t="s">
        <v>193</v>
      </c>
      <c r="D792" t="s">
        <v>194</v>
      </c>
      <c r="E792" t="s">
        <v>6582</v>
      </c>
      <c r="F792" t="s">
        <v>6440</v>
      </c>
      <c r="G792" t="s">
        <v>1464</v>
      </c>
      <c r="H792" t="s">
        <v>197</v>
      </c>
      <c r="I792" t="s">
        <v>191</v>
      </c>
      <c r="J792" t="s">
        <v>6441</v>
      </c>
      <c r="K792" t="s">
        <v>78</v>
      </c>
      <c r="L792" t="s">
        <v>6583</v>
      </c>
      <c r="M792" s="27">
        <v>45955.530081018522</v>
      </c>
      <c r="N792" s="27">
        <v>45957.529861111107</v>
      </c>
      <c r="O792" t="s">
        <v>1466</v>
      </c>
      <c r="P792" t="s">
        <v>1467</v>
      </c>
      <c r="Q792" t="s">
        <v>1562</v>
      </c>
      <c r="R792" t="s">
        <v>1562</v>
      </c>
      <c r="S792" t="s">
        <v>783</v>
      </c>
      <c r="T792" t="s">
        <v>792</v>
      </c>
      <c r="U792" t="s">
        <v>82</v>
      </c>
      <c r="V792" t="s">
        <v>6584</v>
      </c>
      <c r="W792" t="s">
        <v>84</v>
      </c>
      <c r="X792" t="s">
        <v>6585</v>
      </c>
      <c r="Y792" t="s">
        <v>8</v>
      </c>
      <c r="Z792" t="s">
        <v>86</v>
      </c>
      <c r="AA792" t="s">
        <v>216</v>
      </c>
      <c r="AB792" s="28">
        <v>1</v>
      </c>
      <c r="AC792" t="s">
        <v>88</v>
      </c>
      <c r="AD792" s="40">
        <v>65960</v>
      </c>
      <c r="AE792" s="40">
        <v>65960</v>
      </c>
    </row>
    <row r="793" spans="1:31">
      <c r="A793" t="s">
        <v>343</v>
      </c>
      <c r="B793" t="s">
        <v>68</v>
      </c>
      <c r="C793" t="s">
        <v>69</v>
      </c>
      <c r="D793" t="s">
        <v>6586</v>
      </c>
      <c r="E793" t="s">
        <v>6587</v>
      </c>
      <c r="F793" t="s">
        <v>6588</v>
      </c>
      <c r="G793" t="s">
        <v>1464</v>
      </c>
      <c r="H793" t="s">
        <v>347</v>
      </c>
      <c r="I793" t="s">
        <v>6589</v>
      </c>
      <c r="J793" t="s">
        <v>6590</v>
      </c>
      <c r="K793" t="s">
        <v>78</v>
      </c>
      <c r="L793" t="s">
        <v>6591</v>
      </c>
      <c r="M793" s="27">
        <v>45955.586608796293</v>
      </c>
      <c r="N793" s="27">
        <v>45957.649305555547</v>
      </c>
      <c r="O793" t="s">
        <v>1466</v>
      </c>
      <c r="P793" t="s">
        <v>1467</v>
      </c>
      <c r="Q793" t="s">
        <v>1562</v>
      </c>
      <c r="R793" t="s">
        <v>1562</v>
      </c>
      <c r="S793" t="s">
        <v>80</v>
      </c>
      <c r="T793" t="s">
        <v>81</v>
      </c>
      <c r="U793" t="s">
        <v>82</v>
      </c>
      <c r="V793" t="s">
        <v>6592</v>
      </c>
      <c r="W793" t="s">
        <v>84</v>
      </c>
      <c r="X793" t="s">
        <v>6593</v>
      </c>
      <c r="Y793" t="s">
        <v>11</v>
      </c>
      <c r="Z793" t="s">
        <v>86</v>
      </c>
      <c r="AA793" t="s">
        <v>804</v>
      </c>
      <c r="AB793" s="28">
        <v>1</v>
      </c>
      <c r="AC793" t="s">
        <v>88</v>
      </c>
      <c r="AD793" s="40">
        <v>144968</v>
      </c>
      <c r="AE793" s="40">
        <v>144968</v>
      </c>
    </row>
    <row r="794" spans="1:31">
      <c r="A794" t="s">
        <v>265</v>
      </c>
      <c r="B794" t="s">
        <v>68</v>
      </c>
      <c r="C794" t="s">
        <v>266</v>
      </c>
      <c r="D794" t="s">
        <v>6283</v>
      </c>
      <c r="E794" t="s">
        <v>6594</v>
      </c>
      <c r="F794" t="s">
        <v>6595</v>
      </c>
      <c r="G794" t="s">
        <v>1464</v>
      </c>
      <c r="H794" t="s">
        <v>270</v>
      </c>
      <c r="I794" t="s">
        <v>265</v>
      </c>
      <c r="J794" t="s">
        <v>6596</v>
      </c>
      <c r="K794" t="s">
        <v>78</v>
      </c>
      <c r="L794" t="s">
        <v>6597</v>
      </c>
      <c r="M794" s="27">
        <v>45955.531273148154</v>
      </c>
      <c r="N794" s="27">
        <v>45957.429861111108</v>
      </c>
      <c r="O794" t="s">
        <v>1466</v>
      </c>
      <c r="P794" t="s">
        <v>1467</v>
      </c>
      <c r="Q794" t="s">
        <v>1717</v>
      </c>
      <c r="R794" t="s">
        <v>1718</v>
      </c>
      <c r="S794" t="s">
        <v>1479</v>
      </c>
      <c r="T794" t="s">
        <v>1479</v>
      </c>
      <c r="U794" t="s">
        <v>82</v>
      </c>
      <c r="V794" t="s">
        <v>6598</v>
      </c>
      <c r="W794" t="s">
        <v>84</v>
      </c>
      <c r="X794" t="s">
        <v>6599</v>
      </c>
      <c r="Y794" t="s">
        <v>8</v>
      </c>
      <c r="Z794" t="s">
        <v>86</v>
      </c>
      <c r="AA794" t="s">
        <v>1290</v>
      </c>
      <c r="AB794" s="28">
        <v>1</v>
      </c>
      <c r="AC794" t="s">
        <v>88</v>
      </c>
      <c r="AD794" s="40">
        <v>65960</v>
      </c>
      <c r="AE794" s="40">
        <v>65960</v>
      </c>
    </row>
    <row r="795" spans="1:31">
      <c r="A795" t="s">
        <v>191</v>
      </c>
      <c r="B795" t="s">
        <v>192</v>
      </c>
      <c r="C795" t="s">
        <v>193</v>
      </c>
      <c r="D795" t="s">
        <v>194</v>
      </c>
      <c r="E795" t="s">
        <v>6600</v>
      </c>
      <c r="F795" t="s">
        <v>6601</v>
      </c>
      <c r="G795" t="s">
        <v>1464</v>
      </c>
      <c r="H795" t="s">
        <v>197</v>
      </c>
      <c r="I795" t="s">
        <v>191</v>
      </c>
      <c r="J795" t="s">
        <v>6602</v>
      </c>
      <c r="K795" t="s">
        <v>78</v>
      </c>
      <c r="L795" t="s">
        <v>6603</v>
      </c>
      <c r="M795" s="27">
        <v>45955.596539351849</v>
      </c>
      <c r="N795" s="27">
        <v>45957.675694444442</v>
      </c>
      <c r="O795" t="s">
        <v>1466</v>
      </c>
      <c r="P795" t="s">
        <v>1467</v>
      </c>
      <c r="Q795" t="s">
        <v>1496</v>
      </c>
      <c r="R795" t="s">
        <v>1507</v>
      </c>
      <c r="S795" t="s">
        <v>80</v>
      </c>
      <c r="T795" t="s">
        <v>187</v>
      </c>
      <c r="U795" t="s">
        <v>6604</v>
      </c>
      <c r="V795" t="s">
        <v>6605</v>
      </c>
      <c r="W795" t="s">
        <v>84</v>
      </c>
      <c r="X795" t="s">
        <v>6606</v>
      </c>
      <c r="Y795" t="s">
        <v>8</v>
      </c>
      <c r="Z795" t="s">
        <v>86</v>
      </c>
      <c r="AA795" t="s">
        <v>202</v>
      </c>
      <c r="AB795" s="28">
        <v>2</v>
      </c>
      <c r="AC795" t="s">
        <v>88</v>
      </c>
      <c r="AD795" s="40">
        <v>131920</v>
      </c>
      <c r="AE795" s="40">
        <v>131920</v>
      </c>
    </row>
    <row r="796" spans="1:31">
      <c r="A796" t="s">
        <v>191</v>
      </c>
      <c r="B796" t="s">
        <v>192</v>
      </c>
      <c r="C796" t="s">
        <v>193</v>
      </c>
      <c r="D796" t="s">
        <v>194</v>
      </c>
      <c r="E796" t="s">
        <v>6607</v>
      </c>
      <c r="F796" t="s">
        <v>6608</v>
      </c>
      <c r="G796" t="s">
        <v>1464</v>
      </c>
      <c r="H796" t="s">
        <v>197</v>
      </c>
      <c r="I796" t="s">
        <v>191</v>
      </c>
      <c r="J796" t="s">
        <v>6609</v>
      </c>
      <c r="K796" t="s">
        <v>78</v>
      </c>
      <c r="L796" t="s">
        <v>6610</v>
      </c>
      <c r="M796" s="27">
        <v>45955.539699074077</v>
      </c>
      <c r="N796" s="27">
        <v>45957.571527777778</v>
      </c>
      <c r="O796" t="s">
        <v>1466</v>
      </c>
      <c r="P796" t="s">
        <v>1467</v>
      </c>
      <c r="Q796" t="s">
        <v>1790</v>
      </c>
      <c r="R796" t="s">
        <v>1621</v>
      </c>
      <c r="S796" t="s">
        <v>1470</v>
      </c>
      <c r="T796" t="s">
        <v>1470</v>
      </c>
      <c r="U796" t="s">
        <v>82</v>
      </c>
      <c r="V796" t="s">
        <v>6611</v>
      </c>
      <c r="W796" t="s">
        <v>84</v>
      </c>
      <c r="X796" t="s">
        <v>6612</v>
      </c>
      <c r="Y796" t="s">
        <v>8</v>
      </c>
      <c r="Z796" t="s">
        <v>86</v>
      </c>
      <c r="AA796" t="s">
        <v>216</v>
      </c>
      <c r="AB796" s="28">
        <v>1</v>
      </c>
      <c r="AC796" t="s">
        <v>88</v>
      </c>
      <c r="AD796" s="40">
        <v>65960</v>
      </c>
      <c r="AE796" s="40">
        <v>65960</v>
      </c>
    </row>
    <row r="797" spans="1:31">
      <c r="A797" t="s">
        <v>1377</v>
      </c>
      <c r="B797" t="s">
        <v>68</v>
      </c>
      <c r="C797" t="s">
        <v>266</v>
      </c>
      <c r="D797" t="s">
        <v>6613</v>
      </c>
      <c r="E797" t="s">
        <v>6614</v>
      </c>
      <c r="F797" t="s">
        <v>6615</v>
      </c>
      <c r="G797" t="s">
        <v>1464</v>
      </c>
      <c r="H797" t="s">
        <v>347</v>
      </c>
      <c r="I797" t="s">
        <v>6616</v>
      </c>
      <c r="J797" t="s">
        <v>6617</v>
      </c>
      <c r="K797" t="s">
        <v>78</v>
      </c>
      <c r="L797" t="s">
        <v>6618</v>
      </c>
      <c r="M797" s="27">
        <v>45955.733263888891</v>
      </c>
      <c r="N797" s="27">
        <v>45959.594444444447</v>
      </c>
      <c r="O797" t="s">
        <v>1466</v>
      </c>
      <c r="P797" t="s">
        <v>1467</v>
      </c>
      <c r="Q797" t="s">
        <v>1496</v>
      </c>
      <c r="R797" t="s">
        <v>1497</v>
      </c>
      <c r="S797" t="s">
        <v>80</v>
      </c>
      <c r="T797" t="s">
        <v>81</v>
      </c>
      <c r="U797" t="s">
        <v>82</v>
      </c>
      <c r="V797" t="s">
        <v>6619</v>
      </c>
      <c r="W797" t="s">
        <v>84</v>
      </c>
      <c r="X797" t="s">
        <v>6620</v>
      </c>
      <c r="Y797" t="s">
        <v>11</v>
      </c>
      <c r="Z797" t="s">
        <v>86</v>
      </c>
      <c r="AA797" t="s">
        <v>804</v>
      </c>
      <c r="AB797" s="28">
        <v>1</v>
      </c>
      <c r="AC797" t="s">
        <v>88</v>
      </c>
      <c r="AD797" s="40">
        <v>144968</v>
      </c>
      <c r="AE797" s="40">
        <v>144968</v>
      </c>
    </row>
    <row r="798" spans="1:31">
      <c r="A798" t="s">
        <v>459</v>
      </c>
      <c r="B798" t="s">
        <v>460</v>
      </c>
      <c r="C798" t="s">
        <v>461</v>
      </c>
      <c r="D798" t="s">
        <v>512</v>
      </c>
      <c r="E798" t="s">
        <v>6621</v>
      </c>
      <c r="F798" t="s">
        <v>6622</v>
      </c>
      <c r="G798" t="s">
        <v>1464</v>
      </c>
      <c r="H798" t="s">
        <v>460</v>
      </c>
      <c r="I798" t="s">
        <v>459</v>
      </c>
      <c r="J798" t="s">
        <v>6623</v>
      </c>
      <c r="K798" t="s">
        <v>78</v>
      </c>
      <c r="L798" t="s">
        <v>6624</v>
      </c>
      <c r="M798" s="27">
        <v>45955.683298611111</v>
      </c>
      <c r="N798" s="27">
        <v>45957.45208333333</v>
      </c>
      <c r="O798" t="s">
        <v>1466</v>
      </c>
      <c r="P798" t="s">
        <v>1514</v>
      </c>
      <c r="Q798" t="s">
        <v>1580</v>
      </c>
      <c r="R798" t="s">
        <v>1953</v>
      </c>
      <c r="S798" t="s">
        <v>80</v>
      </c>
      <c r="T798" t="s">
        <v>187</v>
      </c>
      <c r="U798" t="s">
        <v>82</v>
      </c>
      <c r="V798" t="s">
        <v>6625</v>
      </c>
      <c r="W798" t="s">
        <v>84</v>
      </c>
      <c r="X798" t="s">
        <v>6626</v>
      </c>
      <c r="Y798" t="s">
        <v>8</v>
      </c>
      <c r="Z798" t="s">
        <v>86</v>
      </c>
      <c r="AA798" t="s">
        <v>546</v>
      </c>
      <c r="AB798" s="28">
        <v>1</v>
      </c>
      <c r="AC798" t="s">
        <v>88</v>
      </c>
      <c r="AD798" s="40">
        <v>65960</v>
      </c>
      <c r="AE798" s="40">
        <v>65960</v>
      </c>
    </row>
    <row r="799" spans="1:31">
      <c r="A799" t="s">
        <v>1377</v>
      </c>
      <c r="B799" t="s">
        <v>68</v>
      </c>
      <c r="C799" t="s">
        <v>266</v>
      </c>
      <c r="D799" t="s">
        <v>1378</v>
      </c>
      <c r="E799" t="s">
        <v>6627</v>
      </c>
      <c r="F799" t="s">
        <v>6628</v>
      </c>
      <c r="G799" t="s">
        <v>1464</v>
      </c>
      <c r="H799" t="s">
        <v>1381</v>
      </c>
      <c r="I799" t="s">
        <v>1377</v>
      </c>
      <c r="J799" t="s">
        <v>6629</v>
      </c>
      <c r="K799" t="s">
        <v>78</v>
      </c>
      <c r="L799" t="s">
        <v>6630</v>
      </c>
      <c r="M799" s="27">
        <v>45955.684039351851</v>
      </c>
      <c r="N799" s="27">
        <v>45957.536805555559</v>
      </c>
      <c r="O799" t="s">
        <v>1466</v>
      </c>
      <c r="P799" t="s">
        <v>1514</v>
      </c>
      <c r="Q799" t="s">
        <v>1580</v>
      </c>
      <c r="R799" t="s">
        <v>1590</v>
      </c>
      <c r="S799" t="s">
        <v>1470</v>
      </c>
      <c r="T799" t="s">
        <v>1470</v>
      </c>
      <c r="U799" t="s">
        <v>82</v>
      </c>
      <c r="V799" t="s">
        <v>6631</v>
      </c>
      <c r="W799" t="s">
        <v>84</v>
      </c>
      <c r="X799" t="s">
        <v>6632</v>
      </c>
      <c r="Y799" t="s">
        <v>8</v>
      </c>
      <c r="Z799" t="s">
        <v>86</v>
      </c>
      <c r="AA799" t="s">
        <v>276</v>
      </c>
      <c r="AB799" s="28">
        <v>1</v>
      </c>
      <c r="AC799" t="s">
        <v>88</v>
      </c>
      <c r="AD799" s="40">
        <v>65960</v>
      </c>
      <c r="AE799" s="40">
        <v>65960</v>
      </c>
    </row>
    <row r="800" spans="1:31">
      <c r="A800" t="s">
        <v>459</v>
      </c>
      <c r="B800" t="s">
        <v>460</v>
      </c>
      <c r="C800" t="s">
        <v>461</v>
      </c>
      <c r="D800" t="s">
        <v>2135</v>
      </c>
      <c r="E800" t="s">
        <v>6633</v>
      </c>
      <c r="F800" t="s">
        <v>6634</v>
      </c>
      <c r="G800" t="s">
        <v>1464</v>
      </c>
      <c r="H800" t="s">
        <v>460</v>
      </c>
      <c r="I800" t="s">
        <v>2138</v>
      </c>
      <c r="J800" t="s">
        <v>6635</v>
      </c>
      <c r="K800" t="s">
        <v>78</v>
      </c>
      <c r="L800" t="s">
        <v>6636</v>
      </c>
      <c r="M800" s="27">
        <v>45956.333333333343</v>
      </c>
      <c r="N800" s="27">
        <v>45957.570138888892</v>
      </c>
      <c r="O800" t="s">
        <v>1466</v>
      </c>
      <c r="P800" t="s">
        <v>1467</v>
      </c>
      <c r="Q800" t="s">
        <v>1496</v>
      </c>
      <c r="R800" t="s">
        <v>2037</v>
      </c>
      <c r="S800" t="s">
        <v>1470</v>
      </c>
      <c r="T800" t="s">
        <v>1470</v>
      </c>
      <c r="U800" t="s">
        <v>82</v>
      </c>
      <c r="V800" t="s">
        <v>6637</v>
      </c>
      <c r="W800" t="s">
        <v>84</v>
      </c>
      <c r="X800" t="s">
        <v>6638</v>
      </c>
      <c r="Y800" t="s">
        <v>8</v>
      </c>
      <c r="Z800" t="s">
        <v>86</v>
      </c>
      <c r="AA800" t="s">
        <v>470</v>
      </c>
      <c r="AB800" s="28">
        <v>1</v>
      </c>
      <c r="AC800" t="s">
        <v>88</v>
      </c>
      <c r="AD800" s="40">
        <v>65960</v>
      </c>
      <c r="AE800" s="40">
        <v>65960</v>
      </c>
    </row>
    <row r="801" spans="1:31">
      <c r="A801" t="s">
        <v>118</v>
      </c>
      <c r="B801" t="s">
        <v>119</v>
      </c>
      <c r="C801" t="s">
        <v>120</v>
      </c>
      <c r="D801" t="s">
        <v>4511</v>
      </c>
      <c r="E801" t="s">
        <v>6639</v>
      </c>
      <c r="F801" t="s">
        <v>6640</v>
      </c>
      <c r="G801" t="s">
        <v>1464</v>
      </c>
      <c r="H801" t="s">
        <v>309</v>
      </c>
      <c r="I801" t="s">
        <v>4514</v>
      </c>
      <c r="J801" t="s">
        <v>6641</v>
      </c>
      <c r="K801" t="s">
        <v>78</v>
      </c>
      <c r="L801" t="s">
        <v>6642</v>
      </c>
      <c r="M801" s="27">
        <v>45956.333333333343</v>
      </c>
      <c r="N801" s="27">
        <v>45958.607638888891</v>
      </c>
      <c r="O801" t="s">
        <v>1466</v>
      </c>
      <c r="P801" t="s">
        <v>1467</v>
      </c>
      <c r="Q801" t="s">
        <v>1496</v>
      </c>
      <c r="R801" t="s">
        <v>1469</v>
      </c>
      <c r="S801" t="s">
        <v>80</v>
      </c>
      <c r="T801" t="s">
        <v>81</v>
      </c>
      <c r="U801" t="s">
        <v>82</v>
      </c>
      <c r="V801" t="s">
        <v>6643</v>
      </c>
      <c r="W801" t="s">
        <v>84</v>
      </c>
      <c r="X801" t="s">
        <v>6644</v>
      </c>
      <c r="Y801" t="s">
        <v>13</v>
      </c>
      <c r="Z801" t="s">
        <v>86</v>
      </c>
      <c r="AA801" t="s">
        <v>316</v>
      </c>
      <c r="AB801" s="28">
        <v>1</v>
      </c>
      <c r="AC801" t="s">
        <v>88</v>
      </c>
      <c r="AD801" s="40">
        <v>275729</v>
      </c>
      <c r="AE801" s="40">
        <v>275729</v>
      </c>
    </row>
    <row r="802" spans="1:31">
      <c r="A802" t="s">
        <v>191</v>
      </c>
      <c r="B802" t="s">
        <v>192</v>
      </c>
      <c r="C802" t="s">
        <v>193</v>
      </c>
      <c r="D802" t="s">
        <v>6645</v>
      </c>
      <c r="E802" t="s">
        <v>6646</v>
      </c>
      <c r="F802" t="s">
        <v>6647</v>
      </c>
      <c r="G802" t="s">
        <v>1464</v>
      </c>
      <c r="H802" t="s">
        <v>197</v>
      </c>
      <c r="I802" t="s">
        <v>6648</v>
      </c>
      <c r="J802" t="s">
        <v>6649</v>
      </c>
      <c r="K802" t="s">
        <v>78</v>
      </c>
      <c r="L802" t="s">
        <v>6650</v>
      </c>
      <c r="M802" s="27">
        <v>45956.474444444437</v>
      </c>
      <c r="N802" s="27">
        <v>45957.363194444442</v>
      </c>
      <c r="O802" t="s">
        <v>1466</v>
      </c>
      <c r="P802" t="s">
        <v>1514</v>
      </c>
      <c r="Q802" t="s">
        <v>1580</v>
      </c>
      <c r="R802" t="s">
        <v>1953</v>
      </c>
      <c r="S802" t="s">
        <v>1470</v>
      </c>
      <c r="T802" t="s">
        <v>1470</v>
      </c>
      <c r="U802" t="s">
        <v>82</v>
      </c>
      <c r="V802" t="s">
        <v>6651</v>
      </c>
      <c r="W802" t="s">
        <v>84</v>
      </c>
      <c r="X802" t="s">
        <v>6652</v>
      </c>
      <c r="Y802" t="s">
        <v>13</v>
      </c>
      <c r="Z802" t="s">
        <v>86</v>
      </c>
      <c r="AA802" t="s">
        <v>423</v>
      </c>
      <c r="AB802" s="28">
        <v>1</v>
      </c>
      <c r="AC802" t="s">
        <v>88</v>
      </c>
      <c r="AD802" s="40">
        <v>275729</v>
      </c>
      <c r="AE802" s="40">
        <v>275729</v>
      </c>
    </row>
    <row r="803" spans="1:31">
      <c r="A803" t="s">
        <v>762</v>
      </c>
      <c r="B803" t="s">
        <v>119</v>
      </c>
      <c r="C803" t="s">
        <v>120</v>
      </c>
      <c r="D803" t="s">
        <v>763</v>
      </c>
      <c r="E803" t="s">
        <v>6653</v>
      </c>
      <c r="F803" t="s">
        <v>6654</v>
      </c>
      <c r="G803" t="s">
        <v>1464</v>
      </c>
      <c r="H803" t="s">
        <v>766</v>
      </c>
      <c r="I803" t="s">
        <v>762</v>
      </c>
      <c r="J803" t="s">
        <v>6655</v>
      </c>
      <c r="K803" t="s">
        <v>78</v>
      </c>
      <c r="L803" t="s">
        <v>6656</v>
      </c>
      <c r="M803" s="27">
        <v>45956.48027777778</v>
      </c>
      <c r="N803" s="27">
        <v>45957.411111111112</v>
      </c>
      <c r="O803" t="s">
        <v>1466</v>
      </c>
      <c r="P803" t="s">
        <v>1467</v>
      </c>
      <c r="Q803" t="s">
        <v>1654</v>
      </c>
      <c r="R803" t="s">
        <v>1469</v>
      </c>
      <c r="S803" t="s">
        <v>80</v>
      </c>
      <c r="T803" t="s">
        <v>81</v>
      </c>
      <c r="U803" t="s">
        <v>1664</v>
      </c>
      <c r="V803" t="s">
        <v>6657</v>
      </c>
      <c r="W803" t="s">
        <v>84</v>
      </c>
      <c r="X803" t="s">
        <v>6658</v>
      </c>
      <c r="Y803" t="s">
        <v>8</v>
      </c>
      <c r="Z803" t="s">
        <v>86</v>
      </c>
      <c r="AA803" t="s">
        <v>771</v>
      </c>
      <c r="AB803" s="28">
        <v>1</v>
      </c>
      <c r="AC803" t="s">
        <v>88</v>
      </c>
      <c r="AD803" s="40">
        <v>65960</v>
      </c>
      <c r="AE803" s="40">
        <v>65960</v>
      </c>
    </row>
    <row r="804" spans="1:31">
      <c r="A804" t="s">
        <v>683</v>
      </c>
      <c r="B804" t="s">
        <v>113</v>
      </c>
      <c r="C804" t="s">
        <v>114</v>
      </c>
      <c r="D804" t="s">
        <v>684</v>
      </c>
      <c r="E804" t="s">
        <v>6659</v>
      </c>
      <c r="F804" t="s">
        <v>6660</v>
      </c>
      <c r="G804" t="s">
        <v>1464</v>
      </c>
      <c r="H804" t="s">
        <v>281</v>
      </c>
      <c r="I804" t="s">
        <v>683</v>
      </c>
      <c r="J804" t="s">
        <v>6661</v>
      </c>
      <c r="K804" t="s">
        <v>78</v>
      </c>
      <c r="L804" t="s">
        <v>6662</v>
      </c>
      <c r="M804" s="27">
        <v>45956.469282407408</v>
      </c>
      <c r="N804" s="27">
        <v>45957.447222222218</v>
      </c>
      <c r="O804" t="s">
        <v>1466</v>
      </c>
      <c r="P804" t="s">
        <v>1467</v>
      </c>
      <c r="Q804" t="s">
        <v>1496</v>
      </c>
      <c r="R804" t="s">
        <v>1507</v>
      </c>
      <c r="S804" t="s">
        <v>1470</v>
      </c>
      <c r="T804" t="s">
        <v>1470</v>
      </c>
      <c r="U804" t="s">
        <v>82</v>
      </c>
      <c r="V804" t="s">
        <v>6663</v>
      </c>
      <c r="W804" t="s">
        <v>84</v>
      </c>
      <c r="X804" t="s">
        <v>6664</v>
      </c>
      <c r="Y804" t="s">
        <v>8</v>
      </c>
      <c r="Z804" t="s">
        <v>86</v>
      </c>
      <c r="AA804" t="s">
        <v>1144</v>
      </c>
      <c r="AB804" s="28">
        <v>1</v>
      </c>
      <c r="AC804" t="s">
        <v>88</v>
      </c>
      <c r="AD804" s="40">
        <v>65960</v>
      </c>
      <c r="AE804" s="40">
        <v>65960</v>
      </c>
    </row>
    <row r="805" spans="1:31">
      <c r="A805" t="s">
        <v>265</v>
      </c>
      <c r="B805" t="s">
        <v>68</v>
      </c>
      <c r="C805" t="s">
        <v>266</v>
      </c>
      <c r="D805" t="s">
        <v>2100</v>
      </c>
      <c r="E805" t="s">
        <v>6665</v>
      </c>
      <c r="F805" t="s">
        <v>6666</v>
      </c>
      <c r="G805" t="s">
        <v>1464</v>
      </c>
      <c r="H805" t="s">
        <v>270</v>
      </c>
      <c r="I805" t="s">
        <v>2103</v>
      </c>
      <c r="J805" t="s">
        <v>6667</v>
      </c>
      <c r="K805" t="s">
        <v>78</v>
      </c>
      <c r="L805" t="s">
        <v>6668</v>
      </c>
      <c r="M805" s="27">
        <v>45956.478541666656</v>
      </c>
      <c r="N805" s="27">
        <v>45961.481944444437</v>
      </c>
      <c r="O805" t="s">
        <v>1466</v>
      </c>
      <c r="P805" t="s">
        <v>1467</v>
      </c>
      <c r="Q805" t="s">
        <v>1468</v>
      </c>
      <c r="R805" t="s">
        <v>1469</v>
      </c>
      <c r="S805" t="s">
        <v>1470</v>
      </c>
      <c r="T805" t="s">
        <v>1470</v>
      </c>
      <c r="U805" t="s">
        <v>82</v>
      </c>
      <c r="V805" t="s">
        <v>6669</v>
      </c>
      <c r="W805" t="s">
        <v>84</v>
      </c>
      <c r="X805" t="s">
        <v>6670</v>
      </c>
      <c r="Y805" t="s">
        <v>15</v>
      </c>
      <c r="Z805" t="s">
        <v>86</v>
      </c>
      <c r="AA805" t="s">
        <v>1290</v>
      </c>
      <c r="AB805" s="28">
        <v>1</v>
      </c>
      <c r="AC805" t="s">
        <v>88</v>
      </c>
      <c r="AD805" s="40">
        <v>479589</v>
      </c>
      <c r="AE805" s="40">
        <v>479589</v>
      </c>
    </row>
    <row r="806" spans="1:31">
      <c r="A806" t="s">
        <v>277</v>
      </c>
      <c r="B806" t="s">
        <v>151</v>
      </c>
      <c r="C806" t="s">
        <v>152</v>
      </c>
      <c r="D806" t="s">
        <v>6671</v>
      </c>
      <c r="E806" t="s">
        <v>6672</v>
      </c>
      <c r="F806" t="s">
        <v>6673</v>
      </c>
      <c r="G806" t="s">
        <v>1464</v>
      </c>
      <c r="H806" t="s">
        <v>328</v>
      </c>
      <c r="I806" t="s">
        <v>6674</v>
      </c>
      <c r="J806" t="s">
        <v>6675</v>
      </c>
      <c r="K806" t="s">
        <v>78</v>
      </c>
      <c r="L806" t="s">
        <v>6676</v>
      </c>
      <c r="M806" s="27">
        <v>45956.491423611107</v>
      </c>
      <c r="N806" s="27">
        <v>45959.488888888889</v>
      </c>
      <c r="O806" t="s">
        <v>1466</v>
      </c>
      <c r="P806" t="s">
        <v>1467</v>
      </c>
      <c r="Q806" t="s">
        <v>1468</v>
      </c>
      <c r="R806" t="s">
        <v>1469</v>
      </c>
      <c r="S806" t="s">
        <v>1470</v>
      </c>
      <c r="T806" t="s">
        <v>1470</v>
      </c>
      <c r="U806" t="s">
        <v>82</v>
      </c>
      <c r="V806" t="s">
        <v>6677</v>
      </c>
      <c r="W806" t="s">
        <v>84</v>
      </c>
      <c r="X806" t="s">
        <v>6678</v>
      </c>
      <c r="Y806" t="s">
        <v>15</v>
      </c>
      <c r="Z806" t="s">
        <v>86</v>
      </c>
      <c r="AA806" t="s">
        <v>2003</v>
      </c>
      <c r="AB806" s="28">
        <v>1</v>
      </c>
      <c r="AC806" t="s">
        <v>88</v>
      </c>
      <c r="AD806" s="40">
        <v>479589</v>
      </c>
      <c r="AE806" s="40">
        <v>479589</v>
      </c>
    </row>
    <row r="807" spans="1:31">
      <c r="A807" t="s">
        <v>191</v>
      </c>
      <c r="B807" t="s">
        <v>192</v>
      </c>
      <c r="C807" t="s">
        <v>193</v>
      </c>
      <c r="D807" t="s">
        <v>6039</v>
      </c>
      <c r="E807" t="s">
        <v>6679</v>
      </c>
      <c r="F807" t="s">
        <v>6041</v>
      </c>
      <c r="G807" t="s">
        <v>1464</v>
      </c>
      <c r="H807" t="s">
        <v>197</v>
      </c>
      <c r="I807" t="s">
        <v>6042</v>
      </c>
      <c r="J807" t="s">
        <v>6043</v>
      </c>
      <c r="K807" t="s">
        <v>78</v>
      </c>
      <c r="L807" t="s">
        <v>6680</v>
      </c>
      <c r="M807" s="27">
        <v>45956.548009259262</v>
      </c>
      <c r="N807" s="27">
        <v>45957.45</v>
      </c>
      <c r="O807" t="s">
        <v>1466</v>
      </c>
      <c r="P807" t="s">
        <v>1467</v>
      </c>
      <c r="Q807" t="s">
        <v>1580</v>
      </c>
      <c r="R807" t="s">
        <v>1469</v>
      </c>
      <c r="S807" t="s">
        <v>1470</v>
      </c>
      <c r="T807" t="s">
        <v>1470</v>
      </c>
      <c r="U807" t="s">
        <v>82</v>
      </c>
      <c r="V807" t="s">
        <v>6681</v>
      </c>
      <c r="W807" t="s">
        <v>84</v>
      </c>
      <c r="X807" t="s">
        <v>6046</v>
      </c>
      <c r="Y807" t="s">
        <v>11</v>
      </c>
      <c r="Z807" t="s">
        <v>86</v>
      </c>
      <c r="AA807" t="s">
        <v>423</v>
      </c>
      <c r="AB807" s="28">
        <v>1</v>
      </c>
      <c r="AC807" t="s">
        <v>88</v>
      </c>
      <c r="AD807" s="40">
        <v>144968</v>
      </c>
      <c r="AE807" s="40">
        <v>144968</v>
      </c>
    </row>
    <row r="808" spans="1:31">
      <c r="A808" t="s">
        <v>459</v>
      </c>
      <c r="B808" t="s">
        <v>460</v>
      </c>
      <c r="C808" t="s">
        <v>461</v>
      </c>
      <c r="D808" t="s">
        <v>512</v>
      </c>
      <c r="E808" t="s">
        <v>6682</v>
      </c>
      <c r="F808" t="s">
        <v>6683</v>
      </c>
      <c r="G808" t="s">
        <v>1464</v>
      </c>
      <c r="H808" t="s">
        <v>460</v>
      </c>
      <c r="I808" t="s">
        <v>459</v>
      </c>
      <c r="J808" t="s">
        <v>6684</v>
      </c>
      <c r="K808" t="s">
        <v>78</v>
      </c>
      <c r="L808" t="s">
        <v>6685</v>
      </c>
      <c r="M808" s="27">
        <v>45956.726979166669</v>
      </c>
      <c r="N808" s="27">
        <v>45957.479861111111</v>
      </c>
      <c r="O808" t="s">
        <v>1466</v>
      </c>
      <c r="P808" t="s">
        <v>1514</v>
      </c>
      <c r="Q808" t="s">
        <v>2232</v>
      </c>
      <c r="R808" t="s">
        <v>3693</v>
      </c>
      <c r="S808" t="s">
        <v>1479</v>
      </c>
      <c r="T808" t="s">
        <v>1470</v>
      </c>
      <c r="U808" t="s">
        <v>1664</v>
      </c>
      <c r="V808" t="s">
        <v>6686</v>
      </c>
      <c r="W808" t="s">
        <v>84</v>
      </c>
      <c r="X808" t="s">
        <v>1466</v>
      </c>
      <c r="Y808" t="s">
        <v>8</v>
      </c>
      <c r="Z808" t="s">
        <v>86</v>
      </c>
      <c r="AA808" t="s">
        <v>519</v>
      </c>
      <c r="AB808" s="28">
        <v>1</v>
      </c>
      <c r="AC808" t="s">
        <v>88</v>
      </c>
      <c r="AD808" s="40">
        <v>65960</v>
      </c>
      <c r="AE808" s="40">
        <v>65960</v>
      </c>
    </row>
    <row r="809" spans="1:31">
      <c r="A809" t="s">
        <v>191</v>
      </c>
      <c r="B809" t="s">
        <v>192</v>
      </c>
      <c r="C809" t="s">
        <v>193</v>
      </c>
      <c r="D809" t="s">
        <v>194</v>
      </c>
      <c r="E809" t="s">
        <v>6687</v>
      </c>
      <c r="F809" t="s">
        <v>6688</v>
      </c>
      <c r="G809" t="s">
        <v>1464</v>
      </c>
      <c r="H809" t="s">
        <v>197</v>
      </c>
      <c r="I809" t="s">
        <v>191</v>
      </c>
      <c r="J809" t="s">
        <v>6689</v>
      </c>
      <c r="K809" t="s">
        <v>78</v>
      </c>
      <c r="L809" t="s">
        <v>6690</v>
      </c>
      <c r="M809" s="27">
        <v>45957.333333333343</v>
      </c>
      <c r="N809" s="27">
        <v>45957.561805555553</v>
      </c>
      <c r="O809" t="s">
        <v>1466</v>
      </c>
      <c r="P809" t="s">
        <v>1514</v>
      </c>
      <c r="Q809" t="s">
        <v>1541</v>
      </c>
      <c r="R809" t="s">
        <v>1827</v>
      </c>
      <c r="S809" t="s">
        <v>80</v>
      </c>
      <c r="T809" t="s">
        <v>187</v>
      </c>
      <c r="U809" t="s">
        <v>82</v>
      </c>
      <c r="V809" t="s">
        <v>6691</v>
      </c>
      <c r="W809" t="s">
        <v>84</v>
      </c>
      <c r="X809" t="s">
        <v>6692</v>
      </c>
      <c r="Y809" t="s">
        <v>8</v>
      </c>
      <c r="Z809" t="s">
        <v>86</v>
      </c>
      <c r="AA809" t="s">
        <v>202</v>
      </c>
      <c r="AB809" s="28">
        <v>1</v>
      </c>
      <c r="AC809" t="s">
        <v>88</v>
      </c>
      <c r="AD809" s="40">
        <v>65960</v>
      </c>
      <c r="AE809" s="40">
        <v>65960</v>
      </c>
    </row>
    <row r="810" spans="1:31">
      <c r="A810" t="s">
        <v>459</v>
      </c>
      <c r="B810" t="s">
        <v>460</v>
      </c>
      <c r="C810" t="s">
        <v>461</v>
      </c>
      <c r="D810" t="s">
        <v>1607</v>
      </c>
      <c r="E810" t="s">
        <v>6693</v>
      </c>
      <c r="F810" t="s">
        <v>1609</v>
      </c>
      <c r="G810" t="s">
        <v>1464</v>
      </c>
      <c r="H810" t="s">
        <v>460</v>
      </c>
      <c r="I810" t="s">
        <v>143</v>
      </c>
      <c r="J810" t="s">
        <v>1610</v>
      </c>
      <c r="K810" t="s">
        <v>78</v>
      </c>
      <c r="L810" t="s">
        <v>6694</v>
      </c>
      <c r="M810" s="27">
        <v>45957.344560185193</v>
      </c>
      <c r="N810" s="27">
        <v>45959.595833333333</v>
      </c>
      <c r="O810" t="s">
        <v>1466</v>
      </c>
      <c r="P810" t="s">
        <v>1467</v>
      </c>
      <c r="Q810" t="s">
        <v>1552</v>
      </c>
      <c r="R810" t="s">
        <v>2000</v>
      </c>
      <c r="S810" t="s">
        <v>1470</v>
      </c>
      <c r="T810" t="s">
        <v>1470</v>
      </c>
      <c r="U810" t="s">
        <v>82</v>
      </c>
      <c r="V810" t="s">
        <v>6695</v>
      </c>
      <c r="W810" t="s">
        <v>84</v>
      </c>
      <c r="X810" t="s">
        <v>1614</v>
      </c>
      <c r="Y810" t="s">
        <v>13</v>
      </c>
      <c r="Z810" t="s">
        <v>86</v>
      </c>
      <c r="AA810" t="s">
        <v>546</v>
      </c>
      <c r="AB810" s="28">
        <v>1</v>
      </c>
      <c r="AC810" t="s">
        <v>88</v>
      </c>
      <c r="AD810" s="40">
        <v>275729</v>
      </c>
      <c r="AE810" s="40">
        <v>275729</v>
      </c>
    </row>
    <row r="811" spans="1:31">
      <c r="A811" t="s">
        <v>277</v>
      </c>
      <c r="B811" t="s">
        <v>151</v>
      </c>
      <c r="C811" t="s">
        <v>152</v>
      </c>
      <c r="D811" t="s">
        <v>1059</v>
      </c>
      <c r="E811" t="s">
        <v>6696</v>
      </c>
      <c r="F811" t="s">
        <v>6697</v>
      </c>
      <c r="G811" t="s">
        <v>1464</v>
      </c>
      <c r="H811" t="s">
        <v>328</v>
      </c>
      <c r="I811" t="s">
        <v>1062</v>
      </c>
      <c r="J811" t="s">
        <v>6698</v>
      </c>
      <c r="K811" t="s">
        <v>78</v>
      </c>
      <c r="L811" t="s">
        <v>6699</v>
      </c>
      <c r="M811" s="27">
        <v>45957.346724537027</v>
      </c>
      <c r="N811" s="27">
        <v>45957.630555555559</v>
      </c>
      <c r="O811" t="s">
        <v>1466</v>
      </c>
      <c r="P811" t="s">
        <v>1467</v>
      </c>
      <c r="Q811" t="s">
        <v>2219</v>
      </c>
      <c r="R811" t="s">
        <v>1469</v>
      </c>
      <c r="S811" t="s">
        <v>80</v>
      </c>
      <c r="T811" t="s">
        <v>187</v>
      </c>
      <c r="U811" t="s">
        <v>82</v>
      </c>
      <c r="V811" t="s">
        <v>6700</v>
      </c>
      <c r="W811" t="s">
        <v>84</v>
      </c>
      <c r="X811" t="s">
        <v>6701</v>
      </c>
      <c r="Y811" t="s">
        <v>8</v>
      </c>
      <c r="Z811" t="s">
        <v>86</v>
      </c>
      <c r="AA811" t="s">
        <v>1067</v>
      </c>
      <c r="AB811" s="28">
        <v>1</v>
      </c>
      <c r="AC811" t="s">
        <v>88</v>
      </c>
      <c r="AD811" s="40">
        <v>65960</v>
      </c>
      <c r="AE811" s="40">
        <v>65960</v>
      </c>
    </row>
    <row r="812" spans="1:31">
      <c r="A812" t="s">
        <v>191</v>
      </c>
      <c r="B812" t="s">
        <v>192</v>
      </c>
      <c r="C812" t="s">
        <v>193</v>
      </c>
      <c r="D812" t="s">
        <v>6702</v>
      </c>
      <c r="E812" t="s">
        <v>6703</v>
      </c>
      <c r="F812" t="s">
        <v>6704</v>
      </c>
      <c r="G812" t="s">
        <v>1464</v>
      </c>
      <c r="H812" t="s">
        <v>197</v>
      </c>
      <c r="I812" t="s">
        <v>6705</v>
      </c>
      <c r="J812" t="s">
        <v>6706</v>
      </c>
      <c r="K812" t="s">
        <v>78</v>
      </c>
      <c r="L812" t="s">
        <v>6707</v>
      </c>
      <c r="M812" s="27">
        <v>45957.370057870372</v>
      </c>
      <c r="N812" s="27">
        <v>45958.379166666673</v>
      </c>
      <c r="O812" t="s">
        <v>1466</v>
      </c>
      <c r="P812" t="s">
        <v>1467</v>
      </c>
      <c r="Q812" t="s">
        <v>1496</v>
      </c>
      <c r="R812" t="s">
        <v>1507</v>
      </c>
      <c r="S812" t="s">
        <v>1470</v>
      </c>
      <c r="T812" t="s">
        <v>1470</v>
      </c>
      <c r="U812" t="s">
        <v>82</v>
      </c>
      <c r="V812" t="s">
        <v>6708</v>
      </c>
      <c r="W812" t="s">
        <v>84</v>
      </c>
      <c r="X812" t="s">
        <v>6709</v>
      </c>
      <c r="Y812" t="s">
        <v>11</v>
      </c>
      <c r="Z812" t="s">
        <v>86</v>
      </c>
      <c r="AA812" t="s">
        <v>216</v>
      </c>
      <c r="AB812" s="28">
        <v>1</v>
      </c>
      <c r="AC812" t="s">
        <v>88</v>
      </c>
      <c r="AD812" s="40">
        <v>144968</v>
      </c>
      <c r="AE812" s="40">
        <v>144968</v>
      </c>
    </row>
    <row r="813" spans="1:31">
      <c r="A813" t="s">
        <v>459</v>
      </c>
      <c r="B813" t="s">
        <v>460</v>
      </c>
      <c r="C813" t="s">
        <v>461</v>
      </c>
      <c r="D813" t="s">
        <v>512</v>
      </c>
      <c r="E813" t="s">
        <v>6710</v>
      </c>
      <c r="F813" t="s">
        <v>6711</v>
      </c>
      <c r="G813" t="s">
        <v>1464</v>
      </c>
      <c r="H813" t="s">
        <v>460</v>
      </c>
      <c r="I813" t="s">
        <v>459</v>
      </c>
      <c r="J813" t="s">
        <v>6712</v>
      </c>
      <c r="K813" t="s">
        <v>78</v>
      </c>
      <c r="L813" t="s">
        <v>6713</v>
      </c>
      <c r="M813" s="27">
        <v>45957.393888888888</v>
      </c>
      <c r="N813" s="27">
        <v>45957.453472222223</v>
      </c>
      <c r="O813" t="s">
        <v>1466</v>
      </c>
      <c r="P813" t="s">
        <v>1467</v>
      </c>
      <c r="Q813" t="s">
        <v>1496</v>
      </c>
      <c r="R813" t="s">
        <v>1497</v>
      </c>
      <c r="S813" t="s">
        <v>783</v>
      </c>
      <c r="T813" t="s">
        <v>2152</v>
      </c>
      <c r="U813" t="s">
        <v>82</v>
      </c>
      <c r="V813" t="s">
        <v>6714</v>
      </c>
      <c r="W813" t="s">
        <v>84</v>
      </c>
      <c r="X813" t="s">
        <v>6715</v>
      </c>
      <c r="Y813" t="s">
        <v>8</v>
      </c>
      <c r="Z813" t="s">
        <v>86</v>
      </c>
      <c r="AA813" t="s">
        <v>1113</v>
      </c>
      <c r="AB813" s="28">
        <v>1</v>
      </c>
      <c r="AC813" t="s">
        <v>88</v>
      </c>
      <c r="AD813" s="40">
        <v>65960</v>
      </c>
      <c r="AE813" s="40">
        <v>65960</v>
      </c>
    </row>
    <row r="814" spans="1:31">
      <c r="A814" t="s">
        <v>965</v>
      </c>
      <c r="B814" t="s">
        <v>119</v>
      </c>
      <c r="C814" t="s">
        <v>120</v>
      </c>
      <c r="D814" t="s">
        <v>966</v>
      </c>
      <c r="E814" t="s">
        <v>6716</v>
      </c>
      <c r="F814" t="s">
        <v>6717</v>
      </c>
      <c r="G814" t="s">
        <v>1464</v>
      </c>
      <c r="H814" t="s">
        <v>969</v>
      </c>
      <c r="I814" t="s">
        <v>965</v>
      </c>
      <c r="J814" t="s">
        <v>6718</v>
      </c>
      <c r="K814" t="s">
        <v>78</v>
      </c>
      <c r="L814" t="s">
        <v>6719</v>
      </c>
      <c r="M814" s="27">
        <v>45957.394826388889</v>
      </c>
      <c r="N814" s="27">
        <v>45957.568749999999</v>
      </c>
      <c r="O814" t="s">
        <v>1466</v>
      </c>
      <c r="P814" t="s">
        <v>1467</v>
      </c>
      <c r="Q814" t="s">
        <v>1468</v>
      </c>
      <c r="R814" t="s">
        <v>1469</v>
      </c>
      <c r="S814" t="s">
        <v>80</v>
      </c>
      <c r="T814" t="s">
        <v>187</v>
      </c>
      <c r="U814" t="s">
        <v>82</v>
      </c>
      <c r="V814" t="s">
        <v>6720</v>
      </c>
      <c r="W814" t="s">
        <v>84</v>
      </c>
      <c r="X814" t="s">
        <v>6721</v>
      </c>
      <c r="Y814" t="s">
        <v>8</v>
      </c>
      <c r="Z814" t="s">
        <v>86</v>
      </c>
      <c r="AA814" t="s">
        <v>974</v>
      </c>
      <c r="AB814" s="28">
        <v>1</v>
      </c>
      <c r="AC814" t="s">
        <v>88</v>
      </c>
      <c r="AD814" s="40">
        <v>65960</v>
      </c>
      <c r="AE814" s="40">
        <v>65960</v>
      </c>
    </row>
    <row r="815" spans="1:31">
      <c r="A815" t="s">
        <v>191</v>
      </c>
      <c r="B815" t="s">
        <v>192</v>
      </c>
      <c r="C815" t="s">
        <v>193</v>
      </c>
      <c r="D815" t="s">
        <v>194</v>
      </c>
      <c r="E815" t="s">
        <v>6722</v>
      </c>
      <c r="F815" t="s">
        <v>6723</v>
      </c>
      <c r="G815" t="s">
        <v>1464</v>
      </c>
      <c r="H815" t="s">
        <v>197</v>
      </c>
      <c r="I815" t="s">
        <v>191</v>
      </c>
      <c r="J815" t="s">
        <v>6724</v>
      </c>
      <c r="K815" t="s">
        <v>78</v>
      </c>
      <c r="L815" t="s">
        <v>6725</v>
      </c>
      <c r="M815" s="27">
        <v>45957.397523148153</v>
      </c>
      <c r="N815" s="27">
        <v>45957.502083333333</v>
      </c>
      <c r="O815" t="s">
        <v>1466</v>
      </c>
      <c r="P815" t="s">
        <v>1467</v>
      </c>
      <c r="Q815" t="s">
        <v>1468</v>
      </c>
      <c r="R815" t="s">
        <v>1469</v>
      </c>
      <c r="S815" t="s">
        <v>783</v>
      </c>
      <c r="T815" t="s">
        <v>2152</v>
      </c>
      <c r="U815" t="s">
        <v>82</v>
      </c>
      <c r="V815" t="s">
        <v>6726</v>
      </c>
      <c r="W815" t="s">
        <v>84</v>
      </c>
      <c r="X815" t="s">
        <v>6727</v>
      </c>
      <c r="Y815" t="s">
        <v>8</v>
      </c>
      <c r="Z815" t="s">
        <v>86</v>
      </c>
      <c r="AA815" t="s">
        <v>216</v>
      </c>
      <c r="AB815" s="28">
        <v>1</v>
      </c>
      <c r="AC815" t="s">
        <v>88</v>
      </c>
      <c r="AD815" s="40">
        <v>65960</v>
      </c>
      <c r="AE815" s="40">
        <v>65960</v>
      </c>
    </row>
    <row r="816" spans="1:31">
      <c r="A816" t="s">
        <v>191</v>
      </c>
      <c r="B816" t="s">
        <v>192</v>
      </c>
      <c r="C816" t="s">
        <v>193</v>
      </c>
      <c r="D816" t="s">
        <v>194</v>
      </c>
      <c r="E816" t="s">
        <v>6728</v>
      </c>
      <c r="F816" t="s">
        <v>6729</v>
      </c>
      <c r="G816" t="s">
        <v>1464</v>
      </c>
      <c r="H816" t="s">
        <v>197</v>
      </c>
      <c r="I816" t="s">
        <v>191</v>
      </c>
      <c r="J816" t="s">
        <v>6730</v>
      </c>
      <c r="K816" t="s">
        <v>78</v>
      </c>
      <c r="L816" t="s">
        <v>6731</v>
      </c>
      <c r="M816" s="27">
        <v>45957.399953703702</v>
      </c>
      <c r="N816" s="27">
        <v>45957.564583333333</v>
      </c>
      <c r="O816" t="s">
        <v>1466</v>
      </c>
      <c r="P816" t="s">
        <v>1467</v>
      </c>
      <c r="Q816" t="s">
        <v>1698</v>
      </c>
      <c r="R816" t="s">
        <v>1699</v>
      </c>
      <c r="S816" t="s">
        <v>80</v>
      </c>
      <c r="T816" t="s">
        <v>187</v>
      </c>
      <c r="U816" t="s">
        <v>82</v>
      </c>
      <c r="V816" t="s">
        <v>6732</v>
      </c>
      <c r="W816" t="s">
        <v>84</v>
      </c>
      <c r="X816" t="s">
        <v>6733</v>
      </c>
      <c r="Y816" t="s">
        <v>8</v>
      </c>
      <c r="Z816" t="s">
        <v>86</v>
      </c>
      <c r="AA816" t="s">
        <v>254</v>
      </c>
      <c r="AB816" s="28">
        <v>1</v>
      </c>
      <c r="AC816" t="s">
        <v>88</v>
      </c>
      <c r="AD816" s="40">
        <v>65960</v>
      </c>
      <c r="AE816" s="40">
        <v>65960</v>
      </c>
    </row>
    <row r="817" spans="1:31">
      <c r="A817" t="s">
        <v>613</v>
      </c>
      <c r="B817" t="s">
        <v>151</v>
      </c>
      <c r="C817" t="s">
        <v>152</v>
      </c>
      <c r="D817" t="s">
        <v>6734</v>
      </c>
      <c r="E817" t="s">
        <v>6735</v>
      </c>
      <c r="F817" t="s">
        <v>6736</v>
      </c>
      <c r="G817" t="s">
        <v>1464</v>
      </c>
      <c r="H817" t="s">
        <v>258</v>
      </c>
      <c r="I817" t="s">
        <v>270</v>
      </c>
      <c r="J817" t="s">
        <v>6737</v>
      </c>
      <c r="K817" t="s">
        <v>78</v>
      </c>
      <c r="L817" t="s">
        <v>6738</v>
      </c>
      <c r="M817" s="27">
        <v>45957.409687500003</v>
      </c>
      <c r="N817" s="27">
        <v>45958.52847222222</v>
      </c>
      <c r="O817" t="s">
        <v>1466</v>
      </c>
      <c r="P817" t="s">
        <v>1467</v>
      </c>
      <c r="Q817" t="s">
        <v>1562</v>
      </c>
      <c r="R817" t="s">
        <v>1562</v>
      </c>
      <c r="S817" t="s">
        <v>1479</v>
      </c>
      <c r="T817" t="s">
        <v>1479</v>
      </c>
      <c r="U817" t="s">
        <v>82</v>
      </c>
      <c r="V817" t="s">
        <v>6739</v>
      </c>
      <c r="W817" t="s">
        <v>84</v>
      </c>
      <c r="X817" t="s">
        <v>6740</v>
      </c>
      <c r="Y817" t="s">
        <v>11</v>
      </c>
      <c r="Z817" t="s">
        <v>86</v>
      </c>
      <c r="AA817" t="s">
        <v>3464</v>
      </c>
      <c r="AB817" s="28">
        <v>1</v>
      </c>
      <c r="AC817" t="s">
        <v>88</v>
      </c>
      <c r="AD817" s="40">
        <v>144968</v>
      </c>
      <c r="AE817" s="40">
        <v>144968</v>
      </c>
    </row>
    <row r="818" spans="1:31">
      <c r="A818" t="s">
        <v>744</v>
      </c>
      <c r="B818" t="s">
        <v>113</v>
      </c>
      <c r="C818" t="s">
        <v>114</v>
      </c>
      <c r="D818" t="s">
        <v>2276</v>
      </c>
      <c r="E818" t="s">
        <v>6741</v>
      </c>
      <c r="F818" t="s">
        <v>6742</v>
      </c>
      <c r="G818" t="s">
        <v>1464</v>
      </c>
      <c r="H818" t="s">
        <v>748</v>
      </c>
      <c r="I818" t="s">
        <v>744</v>
      </c>
      <c r="J818" t="s">
        <v>6743</v>
      </c>
      <c r="K818" t="s">
        <v>78</v>
      </c>
      <c r="L818" t="s">
        <v>6744</v>
      </c>
      <c r="M818" s="27">
        <v>45957.407719907409</v>
      </c>
      <c r="N818" s="27">
        <v>45957.657638888893</v>
      </c>
      <c r="O818" t="s">
        <v>1466</v>
      </c>
      <c r="P818" t="s">
        <v>1467</v>
      </c>
      <c r="Q818" t="s">
        <v>1496</v>
      </c>
      <c r="R818" t="s">
        <v>1497</v>
      </c>
      <c r="S818" t="s">
        <v>1479</v>
      </c>
      <c r="T818" t="s">
        <v>1479</v>
      </c>
      <c r="U818" t="s">
        <v>82</v>
      </c>
      <c r="V818" t="s">
        <v>6745</v>
      </c>
      <c r="W818" t="s">
        <v>84</v>
      </c>
      <c r="X818" t="s">
        <v>6746</v>
      </c>
      <c r="Y818" t="s">
        <v>8</v>
      </c>
      <c r="Z818" t="s">
        <v>86</v>
      </c>
      <c r="AA818" t="s">
        <v>1272</v>
      </c>
      <c r="AB818" s="28">
        <v>1</v>
      </c>
      <c r="AC818" t="s">
        <v>88</v>
      </c>
      <c r="AD818" s="40">
        <v>65960</v>
      </c>
      <c r="AE818" s="40">
        <v>65960</v>
      </c>
    </row>
    <row r="819" spans="1:31">
      <c r="A819" t="s">
        <v>343</v>
      </c>
      <c r="B819" t="s">
        <v>68</v>
      </c>
      <c r="C819" t="s">
        <v>69</v>
      </c>
      <c r="D819" t="s">
        <v>344</v>
      </c>
      <c r="E819" t="s">
        <v>6747</v>
      </c>
      <c r="F819" t="s">
        <v>6748</v>
      </c>
      <c r="G819" t="s">
        <v>1464</v>
      </c>
      <c r="H819" t="s">
        <v>347</v>
      </c>
      <c r="I819" t="s">
        <v>343</v>
      </c>
      <c r="J819" t="s">
        <v>6749</v>
      </c>
      <c r="K819" t="s">
        <v>78</v>
      </c>
      <c r="L819" t="s">
        <v>6750</v>
      </c>
      <c r="M819" s="27">
        <v>45957.408599537041</v>
      </c>
      <c r="N819" s="27">
        <v>45957.631944444453</v>
      </c>
      <c r="O819" t="s">
        <v>1466</v>
      </c>
      <c r="P819" t="s">
        <v>1514</v>
      </c>
      <c r="Q819" t="s">
        <v>1580</v>
      </c>
      <c r="R819" t="s">
        <v>1953</v>
      </c>
      <c r="S819" t="s">
        <v>783</v>
      </c>
      <c r="T819" t="s">
        <v>784</v>
      </c>
      <c r="U819" t="s">
        <v>82</v>
      </c>
      <c r="V819" t="s">
        <v>6751</v>
      </c>
      <c r="W819" t="s">
        <v>84</v>
      </c>
      <c r="X819" t="s">
        <v>6752</v>
      </c>
      <c r="Y819" t="s">
        <v>8</v>
      </c>
      <c r="Z819" t="s">
        <v>86</v>
      </c>
      <c r="AA819" t="s">
        <v>511</v>
      </c>
      <c r="AB819" s="28">
        <v>1</v>
      </c>
      <c r="AC819" t="s">
        <v>88</v>
      </c>
      <c r="AD819" s="40">
        <v>65960</v>
      </c>
      <c r="AE819" s="40">
        <v>65960</v>
      </c>
    </row>
    <row r="820" spans="1:31">
      <c r="A820" t="s">
        <v>191</v>
      </c>
      <c r="B820" t="s">
        <v>192</v>
      </c>
      <c r="C820" t="s">
        <v>193</v>
      </c>
      <c r="D820" t="s">
        <v>208</v>
      </c>
      <c r="E820" t="s">
        <v>6753</v>
      </c>
      <c r="F820" t="s">
        <v>2149</v>
      </c>
      <c r="G820" t="s">
        <v>1464</v>
      </c>
      <c r="H820" t="s">
        <v>197</v>
      </c>
      <c r="I820" t="s">
        <v>211</v>
      </c>
      <c r="J820" t="s">
        <v>2150</v>
      </c>
      <c r="K820" t="s">
        <v>78</v>
      </c>
      <c r="L820" t="s">
        <v>6754</v>
      </c>
      <c r="M820" s="27">
        <v>45957.41778935185</v>
      </c>
      <c r="N820" s="27">
        <v>45957.682638888888</v>
      </c>
      <c r="O820" t="s">
        <v>1466</v>
      </c>
      <c r="P820" t="s">
        <v>1514</v>
      </c>
      <c r="Q820" t="s">
        <v>1580</v>
      </c>
      <c r="R820" t="s">
        <v>6755</v>
      </c>
      <c r="S820" t="s">
        <v>783</v>
      </c>
      <c r="T820" t="s">
        <v>2152</v>
      </c>
      <c r="U820" t="s">
        <v>82</v>
      </c>
      <c r="V820" t="s">
        <v>6756</v>
      </c>
      <c r="W820" t="s">
        <v>84</v>
      </c>
      <c r="X820" t="s">
        <v>6757</v>
      </c>
      <c r="Y820" t="s">
        <v>8</v>
      </c>
      <c r="Z820" t="s">
        <v>86</v>
      </c>
      <c r="AA820" t="s">
        <v>1981</v>
      </c>
      <c r="AB820" s="28">
        <v>1</v>
      </c>
      <c r="AC820" t="s">
        <v>88</v>
      </c>
      <c r="AD820" s="40">
        <v>65960</v>
      </c>
      <c r="AE820" s="40">
        <v>65960</v>
      </c>
    </row>
    <row r="821" spans="1:31">
      <c r="A821" t="s">
        <v>217</v>
      </c>
      <c r="B821" t="s">
        <v>192</v>
      </c>
      <c r="C821" t="s">
        <v>193</v>
      </c>
      <c r="D821" t="s">
        <v>396</v>
      </c>
      <c r="E821" t="s">
        <v>6758</v>
      </c>
      <c r="F821" t="s">
        <v>6759</v>
      </c>
      <c r="G821" t="s">
        <v>1464</v>
      </c>
      <c r="H821" t="s">
        <v>197</v>
      </c>
      <c r="I821" t="s">
        <v>217</v>
      </c>
      <c r="J821" t="s">
        <v>6760</v>
      </c>
      <c r="K821" t="s">
        <v>78</v>
      </c>
      <c r="L821" t="s">
        <v>6761</v>
      </c>
      <c r="M821" s="27">
        <v>45957.423263888893</v>
      </c>
      <c r="N821" s="27">
        <v>45958.390277777777</v>
      </c>
      <c r="O821" t="s">
        <v>1466</v>
      </c>
      <c r="P821" t="s">
        <v>1467</v>
      </c>
      <c r="Q821" t="s">
        <v>1496</v>
      </c>
      <c r="R821" t="s">
        <v>1497</v>
      </c>
      <c r="S821" t="s">
        <v>80</v>
      </c>
      <c r="T821" t="s">
        <v>81</v>
      </c>
      <c r="U821" t="s">
        <v>82</v>
      </c>
      <c r="V821" t="s">
        <v>6762</v>
      </c>
      <c r="W821" t="s">
        <v>84</v>
      </c>
      <c r="X821" t="s">
        <v>6763</v>
      </c>
      <c r="Y821" t="s">
        <v>8</v>
      </c>
      <c r="Z821" t="s">
        <v>86</v>
      </c>
      <c r="AA821" t="s">
        <v>403</v>
      </c>
      <c r="AB821" s="28">
        <v>1</v>
      </c>
      <c r="AC821" t="s">
        <v>88</v>
      </c>
      <c r="AD821" s="40">
        <v>65960</v>
      </c>
      <c r="AE821" s="40">
        <v>65960</v>
      </c>
    </row>
    <row r="822" spans="1:31">
      <c r="A822" t="s">
        <v>277</v>
      </c>
      <c r="B822" t="s">
        <v>151</v>
      </c>
      <c r="C822" t="s">
        <v>152</v>
      </c>
      <c r="D822" t="s">
        <v>2962</v>
      </c>
      <c r="E822" t="s">
        <v>6764</v>
      </c>
      <c r="F822" t="s">
        <v>6765</v>
      </c>
      <c r="G822" t="s">
        <v>1464</v>
      </c>
      <c r="H822" t="s">
        <v>328</v>
      </c>
      <c r="I822" t="s">
        <v>2965</v>
      </c>
      <c r="J822" t="s">
        <v>6766</v>
      </c>
      <c r="K822" t="s">
        <v>78</v>
      </c>
      <c r="L822" t="s">
        <v>6767</v>
      </c>
      <c r="M822" s="27">
        <v>45957.42496527778</v>
      </c>
      <c r="N822" s="27">
        <v>45958.646527777782</v>
      </c>
      <c r="O822" t="s">
        <v>1466</v>
      </c>
      <c r="P822" t="s">
        <v>1467</v>
      </c>
      <c r="Q822" t="s">
        <v>1621</v>
      </c>
      <c r="R822" t="s">
        <v>1469</v>
      </c>
      <c r="S822" t="s">
        <v>783</v>
      </c>
      <c r="T822" t="s">
        <v>2152</v>
      </c>
      <c r="U822" t="s">
        <v>82</v>
      </c>
      <c r="V822" t="s">
        <v>6768</v>
      </c>
      <c r="W822" t="s">
        <v>84</v>
      </c>
      <c r="X822" t="s">
        <v>6769</v>
      </c>
      <c r="Y822" t="s">
        <v>13</v>
      </c>
      <c r="Z822" t="s">
        <v>86</v>
      </c>
      <c r="AA822" t="s">
        <v>287</v>
      </c>
      <c r="AB822" s="28">
        <v>1</v>
      </c>
      <c r="AC822" t="s">
        <v>88</v>
      </c>
      <c r="AD822" s="40">
        <v>275729</v>
      </c>
      <c r="AE822" s="40">
        <v>275729</v>
      </c>
    </row>
    <row r="823" spans="1:31">
      <c r="A823" t="s">
        <v>191</v>
      </c>
      <c r="B823" t="s">
        <v>192</v>
      </c>
      <c r="C823" t="s">
        <v>193</v>
      </c>
      <c r="D823" t="s">
        <v>194</v>
      </c>
      <c r="E823" t="s">
        <v>6770</v>
      </c>
      <c r="F823" t="s">
        <v>6771</v>
      </c>
      <c r="G823" t="s">
        <v>1464</v>
      </c>
      <c r="H823" t="s">
        <v>197</v>
      </c>
      <c r="I823" t="s">
        <v>191</v>
      </c>
      <c r="J823" t="s">
        <v>6772</v>
      </c>
      <c r="K823" t="s">
        <v>78</v>
      </c>
      <c r="L823" t="s">
        <v>6773</v>
      </c>
      <c r="M823" s="27">
        <v>45957.42224537037</v>
      </c>
      <c r="N823" s="27">
        <v>45957.712500000001</v>
      </c>
      <c r="P823" t="s">
        <v>1467</v>
      </c>
      <c r="Q823" t="s">
        <v>1552</v>
      </c>
      <c r="R823" t="s">
        <v>2000</v>
      </c>
      <c r="S823" t="s">
        <v>1470</v>
      </c>
      <c r="T823" t="s">
        <v>1470</v>
      </c>
      <c r="V823" t="s">
        <v>6774</v>
      </c>
      <c r="W823" t="s">
        <v>1801</v>
      </c>
      <c r="Y823" t="s">
        <v>8</v>
      </c>
      <c r="Z823" t="s">
        <v>86</v>
      </c>
      <c r="AA823" t="s">
        <v>202</v>
      </c>
      <c r="AB823" s="28">
        <v>0</v>
      </c>
      <c r="AC823" t="s">
        <v>88</v>
      </c>
      <c r="AD823" s="40">
        <v>41241</v>
      </c>
      <c r="AE823" s="40">
        <v>41241</v>
      </c>
    </row>
    <row r="824" spans="1:31">
      <c r="A824" t="s">
        <v>288</v>
      </c>
      <c r="B824" t="s">
        <v>113</v>
      </c>
      <c r="C824" t="s">
        <v>114</v>
      </c>
      <c r="D824" t="s">
        <v>1838</v>
      </c>
      <c r="E824" t="s">
        <v>6775</v>
      </c>
      <c r="F824" t="s">
        <v>6776</v>
      </c>
      <c r="G824" t="s">
        <v>1464</v>
      </c>
      <c r="H824" t="s">
        <v>292</v>
      </c>
      <c r="I824" t="s">
        <v>1841</v>
      </c>
      <c r="J824" t="s">
        <v>6777</v>
      </c>
      <c r="K824" t="s">
        <v>78</v>
      </c>
      <c r="L824" t="s">
        <v>6778</v>
      </c>
      <c r="M824" s="27">
        <v>45957.426238425927</v>
      </c>
      <c r="N824" s="27">
        <v>45958.503472222219</v>
      </c>
      <c r="O824" t="s">
        <v>1466</v>
      </c>
      <c r="P824" t="s">
        <v>1467</v>
      </c>
      <c r="Q824" t="s">
        <v>1580</v>
      </c>
      <c r="R824" t="s">
        <v>1469</v>
      </c>
      <c r="S824" t="s">
        <v>783</v>
      </c>
      <c r="T824" t="s">
        <v>2152</v>
      </c>
      <c r="U824" t="s">
        <v>82</v>
      </c>
      <c r="V824" t="s">
        <v>6779</v>
      </c>
      <c r="W824" t="s">
        <v>84</v>
      </c>
      <c r="X824" t="s">
        <v>6780</v>
      </c>
      <c r="Y824" t="s">
        <v>13</v>
      </c>
      <c r="Z824" t="s">
        <v>86</v>
      </c>
      <c r="AA824" t="s">
        <v>1846</v>
      </c>
      <c r="AB824" s="28">
        <v>1</v>
      </c>
      <c r="AC824" t="s">
        <v>88</v>
      </c>
      <c r="AD824" s="40">
        <v>275729</v>
      </c>
      <c r="AE824" s="40">
        <v>275729</v>
      </c>
    </row>
    <row r="825" spans="1:31">
      <c r="A825" t="s">
        <v>1377</v>
      </c>
      <c r="B825" t="s">
        <v>68</v>
      </c>
      <c r="C825" t="s">
        <v>266</v>
      </c>
      <c r="D825" t="s">
        <v>1378</v>
      </c>
      <c r="E825" t="s">
        <v>6781</v>
      </c>
      <c r="F825" t="s">
        <v>2835</v>
      </c>
      <c r="G825" t="s">
        <v>1464</v>
      </c>
      <c r="H825" t="s">
        <v>1381</v>
      </c>
      <c r="I825" t="s">
        <v>1377</v>
      </c>
      <c r="J825" t="s">
        <v>2836</v>
      </c>
      <c r="K825" t="s">
        <v>78</v>
      </c>
      <c r="L825" t="s">
        <v>6782</v>
      </c>
      <c r="M825" s="27">
        <v>45957.42701388889</v>
      </c>
      <c r="N825" s="27">
        <v>45957.633333333331</v>
      </c>
      <c r="O825" t="s">
        <v>1466</v>
      </c>
      <c r="P825" t="s">
        <v>1467</v>
      </c>
      <c r="Q825" t="s">
        <v>1749</v>
      </c>
      <c r="R825" t="s">
        <v>1469</v>
      </c>
      <c r="S825" t="s">
        <v>80</v>
      </c>
      <c r="T825" t="s">
        <v>81</v>
      </c>
      <c r="U825" t="s">
        <v>82</v>
      </c>
      <c r="V825" t="s">
        <v>6783</v>
      </c>
      <c r="W825" t="s">
        <v>84</v>
      </c>
      <c r="X825" t="s">
        <v>6784</v>
      </c>
      <c r="Y825" t="s">
        <v>8</v>
      </c>
      <c r="Z825" t="s">
        <v>86</v>
      </c>
      <c r="AA825" t="s">
        <v>276</v>
      </c>
      <c r="AB825" s="28">
        <v>1</v>
      </c>
      <c r="AC825" t="s">
        <v>88</v>
      </c>
      <c r="AD825" s="40">
        <v>65960</v>
      </c>
      <c r="AE825" s="40">
        <v>65960</v>
      </c>
    </row>
    <row r="826" spans="1:31">
      <c r="A826" t="s">
        <v>277</v>
      </c>
      <c r="B826" t="s">
        <v>151</v>
      </c>
      <c r="C826" t="s">
        <v>152</v>
      </c>
      <c r="D826" t="s">
        <v>2442</v>
      </c>
      <c r="E826" t="s">
        <v>6785</v>
      </c>
      <c r="F826" t="s">
        <v>6786</v>
      </c>
      <c r="G826" t="s">
        <v>1464</v>
      </c>
      <c r="H826" t="s">
        <v>328</v>
      </c>
      <c r="I826" t="s">
        <v>2445</v>
      </c>
      <c r="J826" t="s">
        <v>6787</v>
      </c>
      <c r="K826" t="s">
        <v>78</v>
      </c>
      <c r="L826" t="s">
        <v>6788</v>
      </c>
      <c r="M826" s="27">
        <v>45957.458912037036</v>
      </c>
      <c r="N826" s="27">
        <v>45958.32708333333</v>
      </c>
      <c r="O826" t="s">
        <v>1466</v>
      </c>
      <c r="P826" t="s">
        <v>1467</v>
      </c>
      <c r="Q826" t="s">
        <v>1562</v>
      </c>
      <c r="R826" t="s">
        <v>1562</v>
      </c>
      <c r="S826" t="s">
        <v>80</v>
      </c>
      <c r="T826" t="s">
        <v>187</v>
      </c>
      <c r="U826" t="s">
        <v>82</v>
      </c>
      <c r="V826" t="s">
        <v>6789</v>
      </c>
      <c r="W826" t="s">
        <v>84</v>
      </c>
      <c r="X826" t="s">
        <v>6790</v>
      </c>
      <c r="Y826" t="s">
        <v>11</v>
      </c>
      <c r="Z826" t="s">
        <v>86</v>
      </c>
      <c r="AA826" t="s">
        <v>342</v>
      </c>
      <c r="AB826" s="28">
        <v>1</v>
      </c>
      <c r="AC826" t="s">
        <v>88</v>
      </c>
      <c r="AD826" s="40">
        <v>144968</v>
      </c>
      <c r="AE826" s="40">
        <v>144968</v>
      </c>
    </row>
    <row r="827" spans="1:31">
      <c r="A827" t="s">
        <v>191</v>
      </c>
      <c r="B827" t="s">
        <v>192</v>
      </c>
      <c r="C827" t="s">
        <v>193</v>
      </c>
      <c r="D827" t="s">
        <v>194</v>
      </c>
      <c r="E827" t="s">
        <v>6791</v>
      </c>
      <c r="F827" t="s">
        <v>6792</v>
      </c>
      <c r="G827" t="s">
        <v>1464</v>
      </c>
      <c r="H827" t="s">
        <v>197</v>
      </c>
      <c r="I827" t="s">
        <v>191</v>
      </c>
      <c r="J827" t="s">
        <v>6793</v>
      </c>
      <c r="K827" t="s">
        <v>78</v>
      </c>
      <c r="L827" t="s">
        <v>6794</v>
      </c>
      <c r="M827" s="27">
        <v>45957.462650462963</v>
      </c>
      <c r="N827" s="27">
        <v>45957.646527777782</v>
      </c>
      <c r="O827" t="s">
        <v>1466</v>
      </c>
      <c r="P827" t="s">
        <v>1467</v>
      </c>
      <c r="Q827" t="s">
        <v>1621</v>
      </c>
      <c r="R827" t="s">
        <v>1469</v>
      </c>
      <c r="S827" t="s">
        <v>783</v>
      </c>
      <c r="T827" t="s">
        <v>2152</v>
      </c>
      <c r="U827" t="s">
        <v>82</v>
      </c>
      <c r="V827" t="s">
        <v>6795</v>
      </c>
      <c r="W827" t="s">
        <v>84</v>
      </c>
      <c r="X827" t="s">
        <v>6796</v>
      </c>
      <c r="Y827" t="s">
        <v>8</v>
      </c>
      <c r="Z827" t="s">
        <v>86</v>
      </c>
      <c r="AA827" t="s">
        <v>202</v>
      </c>
      <c r="AB827" s="28">
        <v>1</v>
      </c>
      <c r="AC827" t="s">
        <v>88</v>
      </c>
      <c r="AD827" s="40">
        <v>65960</v>
      </c>
      <c r="AE827" s="40">
        <v>65960</v>
      </c>
    </row>
    <row r="828" spans="1:31">
      <c r="A828" t="s">
        <v>288</v>
      </c>
      <c r="B828" t="s">
        <v>113</v>
      </c>
      <c r="C828" t="s">
        <v>114</v>
      </c>
      <c r="D828" t="s">
        <v>289</v>
      </c>
      <c r="E828" t="s">
        <v>6797</v>
      </c>
      <c r="F828" t="s">
        <v>4478</v>
      </c>
      <c r="G828" t="s">
        <v>1464</v>
      </c>
      <c r="H828" t="s">
        <v>292</v>
      </c>
      <c r="I828" t="s">
        <v>288</v>
      </c>
      <c r="J828" t="s">
        <v>4479</v>
      </c>
      <c r="K828" t="s">
        <v>78</v>
      </c>
      <c r="L828" t="s">
        <v>6798</v>
      </c>
      <c r="M828" s="27">
        <v>45957.463391203702</v>
      </c>
      <c r="N828" s="27">
        <v>45957.68472222222</v>
      </c>
      <c r="O828" t="s">
        <v>1466</v>
      </c>
      <c r="P828" t="s">
        <v>1467</v>
      </c>
      <c r="Q828" t="s">
        <v>1717</v>
      </c>
      <c r="R828" t="s">
        <v>1718</v>
      </c>
      <c r="S828" t="s">
        <v>783</v>
      </c>
      <c r="T828" t="s">
        <v>1750</v>
      </c>
      <c r="U828" t="s">
        <v>82</v>
      </c>
      <c r="V828" t="s">
        <v>6799</v>
      </c>
      <c r="W828" t="s">
        <v>84</v>
      </c>
      <c r="X828" t="s">
        <v>6800</v>
      </c>
      <c r="Y828" t="s">
        <v>8</v>
      </c>
      <c r="Z828" t="s">
        <v>86</v>
      </c>
      <c r="AA828" t="s">
        <v>1846</v>
      </c>
      <c r="AB828" s="28">
        <v>1</v>
      </c>
      <c r="AC828" t="s">
        <v>88</v>
      </c>
      <c r="AD828" s="40">
        <v>65960</v>
      </c>
      <c r="AE828" s="40">
        <v>65960</v>
      </c>
    </row>
    <row r="829" spans="1:31">
      <c r="A829" t="s">
        <v>343</v>
      </c>
      <c r="B829" t="s">
        <v>68</v>
      </c>
      <c r="C829" t="s">
        <v>69</v>
      </c>
      <c r="D829" t="s">
        <v>344</v>
      </c>
      <c r="E829" t="s">
        <v>6801</v>
      </c>
      <c r="F829" t="s">
        <v>368</v>
      </c>
      <c r="G829" t="s">
        <v>1464</v>
      </c>
      <c r="H829" t="s">
        <v>347</v>
      </c>
      <c r="I829" t="s">
        <v>343</v>
      </c>
      <c r="J829" t="s">
        <v>369</v>
      </c>
      <c r="K829" t="s">
        <v>78</v>
      </c>
      <c r="L829" t="s">
        <v>6802</v>
      </c>
      <c r="M829" s="27">
        <v>45957.467673611107</v>
      </c>
      <c r="N829" s="27">
        <v>45957.663194444453</v>
      </c>
      <c r="O829" t="s">
        <v>1466</v>
      </c>
      <c r="P829" t="s">
        <v>1467</v>
      </c>
      <c r="Q829" t="s">
        <v>1562</v>
      </c>
      <c r="R829" t="s">
        <v>1562</v>
      </c>
      <c r="S829" t="s">
        <v>80</v>
      </c>
      <c r="T829" t="s">
        <v>81</v>
      </c>
      <c r="U829" t="s">
        <v>82</v>
      </c>
      <c r="V829" t="s">
        <v>6803</v>
      </c>
      <c r="W829" t="s">
        <v>84</v>
      </c>
      <c r="X829" t="s">
        <v>372</v>
      </c>
      <c r="Y829" t="s">
        <v>8</v>
      </c>
      <c r="Z829" t="s">
        <v>86</v>
      </c>
      <c r="AA829" t="s">
        <v>511</v>
      </c>
      <c r="AB829" s="28">
        <v>1</v>
      </c>
      <c r="AC829" t="s">
        <v>88</v>
      </c>
      <c r="AD829" s="40">
        <v>65960</v>
      </c>
      <c r="AE829" s="40">
        <v>65960</v>
      </c>
    </row>
    <row r="830" spans="1:31">
      <c r="A830" t="s">
        <v>191</v>
      </c>
      <c r="B830" t="s">
        <v>192</v>
      </c>
      <c r="C830" t="s">
        <v>193</v>
      </c>
      <c r="D830" t="s">
        <v>675</v>
      </c>
      <c r="E830" t="s">
        <v>6804</v>
      </c>
      <c r="F830" t="s">
        <v>3141</v>
      </c>
      <c r="G830" t="s">
        <v>1464</v>
      </c>
      <c r="H830" t="s">
        <v>197</v>
      </c>
      <c r="I830" t="s">
        <v>678</v>
      </c>
      <c r="J830" t="s">
        <v>3142</v>
      </c>
      <c r="K830" t="s">
        <v>78</v>
      </c>
      <c r="L830" t="s">
        <v>6805</v>
      </c>
      <c r="M830" s="27">
        <v>45957.479247685187</v>
      </c>
      <c r="N830" s="27">
        <v>45960.67291666667</v>
      </c>
      <c r="O830" t="s">
        <v>1466</v>
      </c>
      <c r="P830" t="s">
        <v>1467</v>
      </c>
      <c r="Q830" t="s">
        <v>1552</v>
      </c>
      <c r="R830" t="s">
        <v>2000</v>
      </c>
      <c r="S830" t="s">
        <v>80</v>
      </c>
      <c r="T830" t="s">
        <v>187</v>
      </c>
      <c r="U830" t="s">
        <v>5314</v>
      </c>
      <c r="V830" t="s">
        <v>6806</v>
      </c>
      <c r="W830" t="s">
        <v>84</v>
      </c>
      <c r="X830" t="s">
        <v>3145</v>
      </c>
      <c r="Y830" t="s">
        <v>11</v>
      </c>
      <c r="Z830" t="s">
        <v>86</v>
      </c>
      <c r="AA830" t="s">
        <v>1981</v>
      </c>
      <c r="AB830" s="28">
        <v>1</v>
      </c>
      <c r="AC830" t="s">
        <v>88</v>
      </c>
      <c r="AD830" s="40">
        <v>144968</v>
      </c>
      <c r="AE830" s="40">
        <v>144968</v>
      </c>
    </row>
    <row r="831" spans="1:31">
      <c r="A831" t="s">
        <v>191</v>
      </c>
      <c r="B831" t="s">
        <v>192</v>
      </c>
      <c r="C831" t="s">
        <v>193</v>
      </c>
      <c r="D831" t="s">
        <v>194</v>
      </c>
      <c r="E831" t="s">
        <v>6807</v>
      </c>
      <c r="F831" t="s">
        <v>6808</v>
      </c>
      <c r="G831" t="s">
        <v>1464</v>
      </c>
      <c r="H831" t="s">
        <v>197</v>
      </c>
      <c r="I831" t="s">
        <v>191</v>
      </c>
      <c r="J831" t="s">
        <v>6809</v>
      </c>
      <c r="K831" t="s">
        <v>78</v>
      </c>
      <c r="L831" t="s">
        <v>6810</v>
      </c>
      <c r="M831" s="27">
        <v>45957.475335648152</v>
      </c>
      <c r="N831" s="27">
        <v>45957.643055555563</v>
      </c>
      <c r="O831" t="s">
        <v>1466</v>
      </c>
      <c r="P831" t="s">
        <v>1467</v>
      </c>
      <c r="Q831" t="s">
        <v>1496</v>
      </c>
      <c r="R831" t="s">
        <v>2037</v>
      </c>
      <c r="S831" t="s">
        <v>1470</v>
      </c>
      <c r="T831" t="s">
        <v>1470</v>
      </c>
      <c r="U831" t="s">
        <v>82</v>
      </c>
      <c r="V831" t="s">
        <v>6811</v>
      </c>
      <c r="W831" t="s">
        <v>84</v>
      </c>
      <c r="X831" t="s">
        <v>6812</v>
      </c>
      <c r="Y831" t="s">
        <v>8</v>
      </c>
      <c r="Z831" t="s">
        <v>86</v>
      </c>
      <c r="AA831" t="s">
        <v>654</v>
      </c>
      <c r="AB831" s="28">
        <v>1</v>
      </c>
      <c r="AC831" t="s">
        <v>88</v>
      </c>
      <c r="AD831" s="40">
        <v>65960</v>
      </c>
      <c r="AE831" s="40">
        <v>65960</v>
      </c>
    </row>
    <row r="832" spans="1:31">
      <c r="A832" t="s">
        <v>459</v>
      </c>
      <c r="B832" t="s">
        <v>460</v>
      </c>
      <c r="C832" t="s">
        <v>461</v>
      </c>
      <c r="D832" t="s">
        <v>512</v>
      </c>
      <c r="E832" t="s">
        <v>6813</v>
      </c>
      <c r="F832" t="s">
        <v>6814</v>
      </c>
      <c r="G832" t="s">
        <v>1464</v>
      </c>
      <c r="H832" t="s">
        <v>460</v>
      </c>
      <c r="I832" t="s">
        <v>459</v>
      </c>
      <c r="J832" t="s">
        <v>6815</v>
      </c>
      <c r="K832" t="s">
        <v>78</v>
      </c>
      <c r="L832" t="s">
        <v>6816</v>
      </c>
      <c r="M832" s="27">
        <v>45957.530034722222</v>
      </c>
      <c r="N832" s="27">
        <v>45958.467361111107</v>
      </c>
      <c r="O832" t="s">
        <v>1466</v>
      </c>
      <c r="P832" t="s">
        <v>1467</v>
      </c>
      <c r="Q832" t="s">
        <v>1698</v>
      </c>
      <c r="R832" t="s">
        <v>1699</v>
      </c>
      <c r="S832" t="s">
        <v>783</v>
      </c>
      <c r="T832" t="s">
        <v>1791</v>
      </c>
      <c r="U832" t="s">
        <v>1664</v>
      </c>
      <c r="V832" t="s">
        <v>6817</v>
      </c>
      <c r="W832" t="s">
        <v>84</v>
      </c>
      <c r="X832" t="s">
        <v>88</v>
      </c>
      <c r="Y832" t="s">
        <v>8</v>
      </c>
      <c r="Z832" t="s">
        <v>86</v>
      </c>
      <c r="AA832" t="s">
        <v>526</v>
      </c>
      <c r="AB832" s="28">
        <v>1</v>
      </c>
      <c r="AC832" t="s">
        <v>88</v>
      </c>
      <c r="AD832" s="40">
        <v>65960</v>
      </c>
      <c r="AE832" s="40">
        <v>65960</v>
      </c>
    </row>
    <row r="833" spans="1:31">
      <c r="A833" t="s">
        <v>288</v>
      </c>
      <c r="B833" t="s">
        <v>113</v>
      </c>
      <c r="C833" t="s">
        <v>114</v>
      </c>
      <c r="D833" t="s">
        <v>6818</v>
      </c>
      <c r="E833" t="s">
        <v>6819</v>
      </c>
      <c r="F833" t="s">
        <v>6820</v>
      </c>
      <c r="G833" t="s">
        <v>1464</v>
      </c>
      <c r="H833" t="s">
        <v>197</v>
      </c>
      <c r="I833" t="s">
        <v>6821</v>
      </c>
      <c r="J833" t="s">
        <v>6822</v>
      </c>
      <c r="K833" t="s">
        <v>78</v>
      </c>
      <c r="L833" t="s">
        <v>6823</v>
      </c>
      <c r="M833" s="27">
        <v>45957.517071759263</v>
      </c>
      <c r="N833" s="27">
        <v>45959.503472222219</v>
      </c>
      <c r="O833" t="s">
        <v>1466</v>
      </c>
      <c r="P833" t="s">
        <v>1467</v>
      </c>
      <c r="Q833" t="s">
        <v>1562</v>
      </c>
      <c r="R833" t="s">
        <v>1562</v>
      </c>
      <c r="S833" t="s">
        <v>1470</v>
      </c>
      <c r="T833" t="s">
        <v>1470</v>
      </c>
      <c r="U833" t="s">
        <v>82</v>
      </c>
      <c r="V833" t="s">
        <v>6824</v>
      </c>
      <c r="W833" t="s">
        <v>84</v>
      </c>
      <c r="X833" t="s">
        <v>6825</v>
      </c>
      <c r="Y833" t="s">
        <v>11</v>
      </c>
      <c r="Z833" t="s">
        <v>86</v>
      </c>
      <c r="AA833" t="s">
        <v>1846</v>
      </c>
      <c r="AB833" s="28">
        <v>1</v>
      </c>
      <c r="AC833" t="s">
        <v>88</v>
      </c>
      <c r="AD833" s="40">
        <v>144968</v>
      </c>
      <c r="AE833" s="40">
        <v>144968</v>
      </c>
    </row>
    <row r="834" spans="1:31">
      <c r="A834" t="s">
        <v>442</v>
      </c>
      <c r="B834" t="s">
        <v>113</v>
      </c>
      <c r="C834" t="s">
        <v>114</v>
      </c>
      <c r="D834" t="s">
        <v>443</v>
      </c>
      <c r="E834" t="s">
        <v>6826</v>
      </c>
      <c r="F834" t="s">
        <v>6827</v>
      </c>
      <c r="G834" t="s">
        <v>1464</v>
      </c>
      <c r="H834" t="s">
        <v>446</v>
      </c>
      <c r="I834" t="s">
        <v>442</v>
      </c>
      <c r="J834" t="s">
        <v>6828</v>
      </c>
      <c r="K834" t="s">
        <v>78</v>
      </c>
      <c r="L834" t="s">
        <v>6829</v>
      </c>
      <c r="M834" s="27">
        <v>45957.537835648152</v>
      </c>
      <c r="N834" s="27">
        <v>45958.508333333331</v>
      </c>
      <c r="O834" t="s">
        <v>1466</v>
      </c>
      <c r="P834" t="s">
        <v>1467</v>
      </c>
      <c r="Q834" t="s">
        <v>1749</v>
      </c>
      <c r="R834" t="s">
        <v>1621</v>
      </c>
      <c r="S834" t="s">
        <v>1470</v>
      </c>
      <c r="T834" t="s">
        <v>1470</v>
      </c>
      <c r="U834" t="s">
        <v>82</v>
      </c>
      <c r="V834" t="s">
        <v>6830</v>
      </c>
      <c r="W834" t="s">
        <v>84</v>
      </c>
      <c r="X834" t="s">
        <v>6831</v>
      </c>
      <c r="Y834" t="s">
        <v>8</v>
      </c>
      <c r="Z834" t="s">
        <v>86</v>
      </c>
      <c r="AA834" t="s">
        <v>2301</v>
      </c>
      <c r="AB834" s="28">
        <v>1</v>
      </c>
      <c r="AC834" t="s">
        <v>88</v>
      </c>
      <c r="AD834" s="40">
        <v>65960</v>
      </c>
      <c r="AE834" s="40">
        <v>65960</v>
      </c>
    </row>
    <row r="835" spans="1:31">
      <c r="A835" t="s">
        <v>191</v>
      </c>
      <c r="B835" t="s">
        <v>192</v>
      </c>
      <c r="C835" t="s">
        <v>193</v>
      </c>
      <c r="D835" t="s">
        <v>194</v>
      </c>
      <c r="E835" t="s">
        <v>6832</v>
      </c>
      <c r="F835" t="s">
        <v>6833</v>
      </c>
      <c r="G835" t="s">
        <v>1464</v>
      </c>
      <c r="H835" t="s">
        <v>197</v>
      </c>
      <c r="I835" t="s">
        <v>191</v>
      </c>
      <c r="J835" t="s">
        <v>6834</v>
      </c>
      <c r="K835" t="s">
        <v>78</v>
      </c>
      <c r="L835" t="s">
        <v>6835</v>
      </c>
      <c r="M835" s="27">
        <v>45957.530590277784</v>
      </c>
      <c r="N835" s="27">
        <v>45958.519444444442</v>
      </c>
      <c r="O835" t="s">
        <v>1466</v>
      </c>
      <c r="P835" t="s">
        <v>1467</v>
      </c>
      <c r="Q835" t="s">
        <v>1580</v>
      </c>
      <c r="R835" t="s">
        <v>1581</v>
      </c>
      <c r="S835" t="s">
        <v>80</v>
      </c>
      <c r="T835" t="s">
        <v>187</v>
      </c>
      <c r="U835" t="s">
        <v>82</v>
      </c>
      <c r="V835" t="s">
        <v>6836</v>
      </c>
      <c r="W835" t="s">
        <v>84</v>
      </c>
      <c r="X835" t="s">
        <v>6837</v>
      </c>
      <c r="Y835" t="s">
        <v>8</v>
      </c>
      <c r="Z835" t="s">
        <v>86</v>
      </c>
      <c r="AA835" t="s">
        <v>1640</v>
      </c>
      <c r="AB835" s="28">
        <v>1</v>
      </c>
      <c r="AC835" t="s">
        <v>88</v>
      </c>
      <c r="AD835" s="40">
        <v>65960</v>
      </c>
      <c r="AE835" s="40">
        <v>65960</v>
      </c>
    </row>
    <row r="836" spans="1:31">
      <c r="A836" t="s">
        <v>191</v>
      </c>
      <c r="B836" t="s">
        <v>192</v>
      </c>
      <c r="C836" t="s">
        <v>193</v>
      </c>
      <c r="D836" t="s">
        <v>194</v>
      </c>
      <c r="E836" t="s">
        <v>6838</v>
      </c>
      <c r="F836" t="s">
        <v>6839</v>
      </c>
      <c r="G836" t="s">
        <v>1464</v>
      </c>
      <c r="H836" t="s">
        <v>197</v>
      </c>
      <c r="I836" t="s">
        <v>191</v>
      </c>
      <c r="J836" t="s">
        <v>6840</v>
      </c>
      <c r="K836" t="s">
        <v>78</v>
      </c>
      <c r="L836" t="s">
        <v>6841</v>
      </c>
      <c r="M836" s="27">
        <v>45957.569409722222</v>
      </c>
      <c r="N836" s="27">
        <v>45958.51666666667</v>
      </c>
      <c r="O836" t="s">
        <v>1466</v>
      </c>
      <c r="P836" t="s">
        <v>1467</v>
      </c>
      <c r="Q836" t="s">
        <v>1749</v>
      </c>
      <c r="R836" t="s">
        <v>1469</v>
      </c>
      <c r="S836" t="s">
        <v>783</v>
      </c>
      <c r="T836" t="s">
        <v>2152</v>
      </c>
      <c r="U836" t="s">
        <v>82</v>
      </c>
      <c r="V836" t="s">
        <v>6842</v>
      </c>
      <c r="W836" t="s">
        <v>84</v>
      </c>
      <c r="X836" t="s">
        <v>6843</v>
      </c>
      <c r="Y836" t="s">
        <v>8</v>
      </c>
      <c r="Z836" t="s">
        <v>86</v>
      </c>
      <c r="AA836" t="s">
        <v>1534</v>
      </c>
      <c r="AB836" s="28">
        <v>1</v>
      </c>
      <c r="AC836" t="s">
        <v>88</v>
      </c>
      <c r="AD836" s="40">
        <v>65960</v>
      </c>
      <c r="AE836" s="40">
        <v>65960</v>
      </c>
    </row>
    <row r="837" spans="1:31">
      <c r="A837" t="s">
        <v>217</v>
      </c>
      <c r="B837" t="s">
        <v>192</v>
      </c>
      <c r="C837" t="s">
        <v>193</v>
      </c>
      <c r="D837" t="s">
        <v>6844</v>
      </c>
      <c r="E837" t="s">
        <v>6845</v>
      </c>
      <c r="F837" t="s">
        <v>6846</v>
      </c>
      <c r="G837" t="s">
        <v>1464</v>
      </c>
      <c r="H837" t="s">
        <v>197</v>
      </c>
      <c r="I837" t="s">
        <v>6847</v>
      </c>
      <c r="J837" t="s">
        <v>6848</v>
      </c>
      <c r="K837" t="s">
        <v>78</v>
      </c>
      <c r="L837" t="s">
        <v>6849</v>
      </c>
      <c r="M837" s="27">
        <v>45957.576481481483</v>
      </c>
      <c r="N837" s="27">
        <v>45959.29583333333</v>
      </c>
      <c r="P837" t="s">
        <v>1467</v>
      </c>
      <c r="Q837" t="s">
        <v>1496</v>
      </c>
      <c r="R837" t="s">
        <v>2037</v>
      </c>
      <c r="S837" t="s">
        <v>1479</v>
      </c>
      <c r="T837" t="s">
        <v>1479</v>
      </c>
      <c r="V837" t="s">
        <v>6850</v>
      </c>
      <c r="W837" t="s">
        <v>1801</v>
      </c>
      <c r="Y837" t="s">
        <v>13</v>
      </c>
      <c r="Z837" t="s">
        <v>86</v>
      </c>
      <c r="AA837" t="s">
        <v>4086</v>
      </c>
      <c r="AB837" s="28">
        <v>0</v>
      </c>
      <c r="AC837" t="s">
        <v>88</v>
      </c>
      <c r="AD837" s="40">
        <v>41241</v>
      </c>
      <c r="AE837" s="40">
        <v>41241</v>
      </c>
    </row>
    <row r="838" spans="1:31">
      <c r="A838" t="s">
        <v>265</v>
      </c>
      <c r="B838" t="s">
        <v>68</v>
      </c>
      <c r="C838" t="s">
        <v>266</v>
      </c>
      <c r="D838" t="s">
        <v>6851</v>
      </c>
      <c r="E838" t="s">
        <v>6852</v>
      </c>
      <c r="F838" t="s">
        <v>6853</v>
      </c>
      <c r="G838" t="s">
        <v>1464</v>
      </c>
      <c r="H838" t="s">
        <v>270</v>
      </c>
      <c r="I838" t="s">
        <v>904</v>
      </c>
      <c r="J838" t="s">
        <v>6854</v>
      </c>
      <c r="K838" t="s">
        <v>78</v>
      </c>
      <c r="L838" t="s">
        <v>6855</v>
      </c>
      <c r="M838" s="27">
        <v>45957.572175925918</v>
      </c>
      <c r="N838" s="27">
        <v>45958.540972222218</v>
      </c>
      <c r="O838" t="s">
        <v>1466</v>
      </c>
      <c r="P838" t="s">
        <v>1514</v>
      </c>
      <c r="Q838" t="s">
        <v>1541</v>
      </c>
      <c r="R838" t="s">
        <v>1827</v>
      </c>
      <c r="S838" t="s">
        <v>783</v>
      </c>
      <c r="T838" t="s">
        <v>1791</v>
      </c>
      <c r="U838" t="s">
        <v>82</v>
      </c>
      <c r="V838" t="s">
        <v>6856</v>
      </c>
      <c r="W838" t="s">
        <v>84</v>
      </c>
      <c r="X838" t="s">
        <v>6857</v>
      </c>
      <c r="Y838" t="s">
        <v>11</v>
      </c>
      <c r="Z838" t="s">
        <v>86</v>
      </c>
      <c r="AA838" t="s">
        <v>2735</v>
      </c>
      <c r="AB838" s="28">
        <v>1</v>
      </c>
      <c r="AC838" t="s">
        <v>88</v>
      </c>
      <c r="AD838" s="40">
        <v>144968</v>
      </c>
      <c r="AE838" s="40">
        <v>144968</v>
      </c>
    </row>
    <row r="839" spans="1:31">
      <c r="A839" t="s">
        <v>191</v>
      </c>
      <c r="B839" t="s">
        <v>192</v>
      </c>
      <c r="C839" t="s">
        <v>193</v>
      </c>
      <c r="D839" t="s">
        <v>208</v>
      </c>
      <c r="E839" t="s">
        <v>6858</v>
      </c>
      <c r="F839" t="s">
        <v>6859</v>
      </c>
      <c r="G839" t="s">
        <v>1464</v>
      </c>
      <c r="H839" t="s">
        <v>197</v>
      </c>
      <c r="I839" t="s">
        <v>211</v>
      </c>
      <c r="J839" t="s">
        <v>6860</v>
      </c>
      <c r="K839" t="s">
        <v>78</v>
      </c>
      <c r="L839" t="s">
        <v>6861</v>
      </c>
      <c r="M839" s="27">
        <v>45957.598449074067</v>
      </c>
      <c r="N839" s="27">
        <v>45958.481944444437</v>
      </c>
      <c r="O839" t="s">
        <v>1466</v>
      </c>
      <c r="P839" t="s">
        <v>1467</v>
      </c>
      <c r="Q839" t="s">
        <v>2403</v>
      </c>
      <c r="R839" t="s">
        <v>1469</v>
      </c>
      <c r="S839" t="s">
        <v>80</v>
      </c>
      <c r="T839" t="s">
        <v>81</v>
      </c>
      <c r="U839" t="s">
        <v>82</v>
      </c>
      <c r="V839" t="s">
        <v>6862</v>
      </c>
      <c r="W839" t="s">
        <v>84</v>
      </c>
      <c r="X839" t="s">
        <v>6863</v>
      </c>
      <c r="Y839" t="s">
        <v>8</v>
      </c>
      <c r="Z839" t="s">
        <v>86</v>
      </c>
      <c r="AA839" t="s">
        <v>1981</v>
      </c>
      <c r="AB839" s="28">
        <v>1</v>
      </c>
      <c r="AC839" t="s">
        <v>88</v>
      </c>
      <c r="AD839" s="40">
        <v>65960</v>
      </c>
      <c r="AE839" s="40">
        <v>65960</v>
      </c>
    </row>
    <row r="840" spans="1:31">
      <c r="A840" t="s">
        <v>343</v>
      </c>
      <c r="B840" t="s">
        <v>68</v>
      </c>
      <c r="C840" t="s">
        <v>69</v>
      </c>
      <c r="D840" t="s">
        <v>344</v>
      </c>
      <c r="E840" t="s">
        <v>6864</v>
      </c>
      <c r="F840" t="s">
        <v>6865</v>
      </c>
      <c r="G840" t="s">
        <v>1464</v>
      </c>
      <c r="H840" t="s">
        <v>347</v>
      </c>
      <c r="I840" t="s">
        <v>343</v>
      </c>
      <c r="J840" t="s">
        <v>6866</v>
      </c>
      <c r="K840" t="s">
        <v>78</v>
      </c>
      <c r="L840" t="s">
        <v>6867</v>
      </c>
      <c r="M840" s="27">
        <v>45957.610497685193</v>
      </c>
      <c r="N840" s="27">
        <v>45957.720138888893</v>
      </c>
      <c r="O840" t="s">
        <v>1466</v>
      </c>
      <c r="P840" t="s">
        <v>1467</v>
      </c>
      <c r="Q840" t="s">
        <v>1496</v>
      </c>
      <c r="R840" t="s">
        <v>2037</v>
      </c>
      <c r="S840" t="s">
        <v>783</v>
      </c>
      <c r="T840" t="s">
        <v>2152</v>
      </c>
      <c r="U840" t="s">
        <v>82</v>
      </c>
      <c r="V840" t="s">
        <v>6868</v>
      </c>
      <c r="W840" t="s">
        <v>84</v>
      </c>
      <c r="X840" t="s">
        <v>6869</v>
      </c>
      <c r="Y840" t="s">
        <v>8</v>
      </c>
      <c r="Z840" t="s">
        <v>86</v>
      </c>
      <c r="AA840" t="s">
        <v>761</v>
      </c>
      <c r="AB840" s="28">
        <v>1</v>
      </c>
      <c r="AC840" t="s">
        <v>88</v>
      </c>
      <c r="AD840" s="40">
        <v>65960</v>
      </c>
      <c r="AE840" s="40">
        <v>65960</v>
      </c>
    </row>
    <row r="841" spans="1:31">
      <c r="A841" t="s">
        <v>191</v>
      </c>
      <c r="B841" t="s">
        <v>192</v>
      </c>
      <c r="C841" t="s">
        <v>193</v>
      </c>
      <c r="D841" t="s">
        <v>547</v>
      </c>
      <c r="E841" t="s">
        <v>6870</v>
      </c>
      <c r="F841" t="s">
        <v>6871</v>
      </c>
      <c r="G841" t="s">
        <v>1464</v>
      </c>
      <c r="H841" t="s">
        <v>197</v>
      </c>
      <c r="I841" t="s">
        <v>550</v>
      </c>
      <c r="J841" t="s">
        <v>6872</v>
      </c>
      <c r="K841" t="s">
        <v>78</v>
      </c>
      <c r="L841" t="s">
        <v>6873</v>
      </c>
      <c r="M841" s="27">
        <v>45957.61451388889</v>
      </c>
      <c r="N841" s="27">
        <v>45959.683333333327</v>
      </c>
      <c r="O841" t="s">
        <v>1466</v>
      </c>
      <c r="P841" t="s">
        <v>1467</v>
      </c>
      <c r="Q841" t="s">
        <v>1496</v>
      </c>
      <c r="R841" t="s">
        <v>3963</v>
      </c>
      <c r="S841" t="s">
        <v>1479</v>
      </c>
      <c r="T841" t="s">
        <v>1470</v>
      </c>
      <c r="U841" t="s">
        <v>82</v>
      </c>
      <c r="V841" t="s">
        <v>6874</v>
      </c>
      <c r="W841" t="s">
        <v>84</v>
      </c>
      <c r="X841" t="s">
        <v>6875</v>
      </c>
      <c r="Y841" t="s">
        <v>11</v>
      </c>
      <c r="Z841" t="s">
        <v>86</v>
      </c>
      <c r="AA841" t="s">
        <v>216</v>
      </c>
      <c r="AB841" s="28">
        <v>1</v>
      </c>
      <c r="AC841" t="s">
        <v>88</v>
      </c>
      <c r="AD841" s="40">
        <v>144968</v>
      </c>
      <c r="AE841" s="40">
        <v>144968</v>
      </c>
    </row>
    <row r="842" spans="1:31">
      <c r="A842" t="s">
        <v>683</v>
      </c>
      <c r="B842" t="s">
        <v>113</v>
      </c>
      <c r="C842" t="s">
        <v>114</v>
      </c>
      <c r="D842" t="s">
        <v>4087</v>
      </c>
      <c r="E842" t="s">
        <v>6876</v>
      </c>
      <c r="F842" t="s">
        <v>6877</v>
      </c>
      <c r="G842" t="s">
        <v>1464</v>
      </c>
      <c r="H842" t="s">
        <v>2713</v>
      </c>
      <c r="I842" t="s">
        <v>4090</v>
      </c>
      <c r="J842" t="s">
        <v>6878</v>
      </c>
      <c r="K842" t="s">
        <v>78</v>
      </c>
      <c r="L842" t="s">
        <v>6879</v>
      </c>
      <c r="M842" s="27">
        <v>45957.642824074072</v>
      </c>
      <c r="N842" s="27">
        <v>45960.602083333331</v>
      </c>
      <c r="O842" t="s">
        <v>1466</v>
      </c>
      <c r="P842" t="s">
        <v>1467</v>
      </c>
      <c r="Q842" t="s">
        <v>1496</v>
      </c>
      <c r="R842" t="s">
        <v>1497</v>
      </c>
      <c r="S842" t="s">
        <v>1470</v>
      </c>
      <c r="T842" t="s">
        <v>1470</v>
      </c>
      <c r="U842" t="s">
        <v>82</v>
      </c>
      <c r="V842" t="s">
        <v>6880</v>
      </c>
      <c r="W842" t="s">
        <v>84</v>
      </c>
      <c r="X842" t="s">
        <v>6881</v>
      </c>
      <c r="Y842" t="s">
        <v>13</v>
      </c>
      <c r="Z842" t="s">
        <v>86</v>
      </c>
      <c r="AA842" t="s">
        <v>1144</v>
      </c>
      <c r="AB842" s="28">
        <v>1</v>
      </c>
      <c r="AC842" t="s">
        <v>88</v>
      </c>
      <c r="AD842" s="40">
        <v>275729</v>
      </c>
      <c r="AE842" s="40">
        <v>275729</v>
      </c>
    </row>
    <row r="843" spans="1:31">
      <c r="A843" t="s">
        <v>277</v>
      </c>
      <c r="B843" t="s">
        <v>151</v>
      </c>
      <c r="C843" t="s">
        <v>152</v>
      </c>
      <c r="D843" t="s">
        <v>849</v>
      </c>
      <c r="E843" t="s">
        <v>6882</v>
      </c>
      <c r="F843" t="s">
        <v>851</v>
      </c>
      <c r="G843" t="s">
        <v>1464</v>
      </c>
      <c r="H843" t="s">
        <v>328</v>
      </c>
      <c r="I843" t="s">
        <v>852</v>
      </c>
      <c r="J843" t="s">
        <v>853</v>
      </c>
      <c r="K843" t="s">
        <v>78</v>
      </c>
      <c r="L843" t="s">
        <v>6883</v>
      </c>
      <c r="M843" s="27">
        <v>45957.664988425917</v>
      </c>
      <c r="N843" s="27">
        <v>45959.432638888888</v>
      </c>
      <c r="O843" t="s">
        <v>1466</v>
      </c>
      <c r="P843" t="s">
        <v>1467</v>
      </c>
      <c r="Q843" t="s">
        <v>1496</v>
      </c>
      <c r="R843" t="s">
        <v>1497</v>
      </c>
      <c r="S843" t="s">
        <v>80</v>
      </c>
      <c r="T843" t="s">
        <v>187</v>
      </c>
      <c r="U843" t="s">
        <v>82</v>
      </c>
      <c r="V843" t="s">
        <v>6884</v>
      </c>
      <c r="W843" t="s">
        <v>84</v>
      </c>
      <c r="X843" t="s">
        <v>856</v>
      </c>
      <c r="Y843" t="s">
        <v>11</v>
      </c>
      <c r="Z843" t="s">
        <v>86</v>
      </c>
      <c r="AA843" t="s">
        <v>1067</v>
      </c>
      <c r="AB843" s="28">
        <v>1</v>
      </c>
      <c r="AC843" t="s">
        <v>88</v>
      </c>
      <c r="AD843" s="40">
        <v>144968</v>
      </c>
      <c r="AE843" s="40">
        <v>144968</v>
      </c>
    </row>
    <row r="844" spans="1:31">
      <c r="A844" t="s">
        <v>191</v>
      </c>
      <c r="B844" t="s">
        <v>192</v>
      </c>
      <c r="C844" t="s">
        <v>193</v>
      </c>
      <c r="D844" t="s">
        <v>2056</v>
      </c>
      <c r="E844" t="s">
        <v>6885</v>
      </c>
      <c r="F844" t="s">
        <v>6886</v>
      </c>
      <c r="G844" t="s">
        <v>1464</v>
      </c>
      <c r="H844" t="s">
        <v>197</v>
      </c>
      <c r="I844" t="s">
        <v>2059</v>
      </c>
      <c r="J844" t="s">
        <v>6887</v>
      </c>
      <c r="K844" t="s">
        <v>78</v>
      </c>
      <c r="L844" t="s">
        <v>6888</v>
      </c>
      <c r="M844" s="27">
        <v>45957.669340277767</v>
      </c>
      <c r="N844" s="27">
        <v>45959.724305555559</v>
      </c>
      <c r="O844" t="s">
        <v>1466</v>
      </c>
      <c r="P844" t="s">
        <v>1467</v>
      </c>
      <c r="Q844" t="s">
        <v>1468</v>
      </c>
      <c r="R844" t="s">
        <v>1469</v>
      </c>
      <c r="S844" t="s">
        <v>783</v>
      </c>
      <c r="T844" t="s">
        <v>1791</v>
      </c>
      <c r="U844" t="s">
        <v>82</v>
      </c>
      <c r="V844" t="s">
        <v>6889</v>
      </c>
      <c r="W844" t="s">
        <v>84</v>
      </c>
      <c r="X844" t="s">
        <v>6890</v>
      </c>
      <c r="Y844" t="s">
        <v>11</v>
      </c>
      <c r="Z844" t="s">
        <v>86</v>
      </c>
      <c r="AA844" t="s">
        <v>216</v>
      </c>
      <c r="AB844" s="28">
        <v>1</v>
      </c>
      <c r="AC844" t="s">
        <v>88</v>
      </c>
      <c r="AD844" s="40">
        <v>144968</v>
      </c>
      <c r="AE844" s="40">
        <v>144968</v>
      </c>
    </row>
    <row r="845" spans="1:31">
      <c r="A845" t="s">
        <v>277</v>
      </c>
      <c r="B845" t="s">
        <v>151</v>
      </c>
      <c r="C845" t="s">
        <v>152</v>
      </c>
      <c r="D845" t="s">
        <v>325</v>
      </c>
      <c r="E845" t="s">
        <v>6891</v>
      </c>
      <c r="F845" t="s">
        <v>6892</v>
      </c>
      <c r="G845" t="s">
        <v>1464</v>
      </c>
      <c r="H845" t="s">
        <v>328</v>
      </c>
      <c r="I845" t="s">
        <v>277</v>
      </c>
      <c r="J845" t="s">
        <v>6893</v>
      </c>
      <c r="K845" t="s">
        <v>78</v>
      </c>
      <c r="L845" t="s">
        <v>6894</v>
      </c>
      <c r="M845" s="27">
        <v>45957.666018518517</v>
      </c>
      <c r="N845" s="27">
        <v>45958.53402777778</v>
      </c>
      <c r="O845" t="s">
        <v>1466</v>
      </c>
      <c r="P845" t="s">
        <v>1467</v>
      </c>
      <c r="Q845" t="s">
        <v>1468</v>
      </c>
      <c r="R845" t="s">
        <v>1469</v>
      </c>
      <c r="S845" t="s">
        <v>80</v>
      </c>
      <c r="T845" t="s">
        <v>187</v>
      </c>
      <c r="U845" t="s">
        <v>82</v>
      </c>
      <c r="V845" t="s">
        <v>6895</v>
      </c>
      <c r="W845" t="s">
        <v>84</v>
      </c>
      <c r="X845" t="s">
        <v>6896</v>
      </c>
      <c r="Y845" t="s">
        <v>8</v>
      </c>
      <c r="Z845" t="s">
        <v>86</v>
      </c>
      <c r="AA845" t="s">
        <v>2003</v>
      </c>
      <c r="AB845" s="28">
        <v>1</v>
      </c>
      <c r="AC845" t="s">
        <v>88</v>
      </c>
      <c r="AD845" s="40">
        <v>65960</v>
      </c>
      <c r="AE845" s="40">
        <v>65960</v>
      </c>
    </row>
    <row r="846" spans="1:31">
      <c r="A846" t="s">
        <v>343</v>
      </c>
      <c r="B846" t="s">
        <v>68</v>
      </c>
      <c r="C846" t="s">
        <v>69</v>
      </c>
      <c r="D846" t="s">
        <v>6897</v>
      </c>
      <c r="E846" t="s">
        <v>6898</v>
      </c>
      <c r="F846" t="s">
        <v>6899</v>
      </c>
      <c r="G846" t="s">
        <v>1464</v>
      </c>
      <c r="H846" t="s">
        <v>347</v>
      </c>
      <c r="I846" t="s">
        <v>6900</v>
      </c>
      <c r="J846" t="s">
        <v>6901</v>
      </c>
      <c r="K846" t="s">
        <v>78</v>
      </c>
      <c r="L846" t="s">
        <v>6902</v>
      </c>
      <c r="M846" s="27">
        <v>45957.670937499999</v>
      </c>
      <c r="N846" s="27">
        <v>45958.594444444447</v>
      </c>
      <c r="O846" t="s">
        <v>1466</v>
      </c>
      <c r="P846" t="s">
        <v>1467</v>
      </c>
      <c r="Q846" t="s">
        <v>1552</v>
      </c>
      <c r="R846" t="s">
        <v>1612</v>
      </c>
      <c r="S846" t="s">
        <v>1470</v>
      </c>
      <c r="T846" t="s">
        <v>1470</v>
      </c>
      <c r="U846" t="s">
        <v>82</v>
      </c>
      <c r="V846" t="s">
        <v>6903</v>
      </c>
      <c r="W846" t="s">
        <v>84</v>
      </c>
      <c r="X846" t="s">
        <v>6904</v>
      </c>
      <c r="Y846" t="s">
        <v>11</v>
      </c>
      <c r="Z846" t="s">
        <v>86</v>
      </c>
      <c r="AA846" t="s">
        <v>352</v>
      </c>
      <c r="AB846" s="28">
        <v>1</v>
      </c>
      <c r="AC846" t="s">
        <v>88</v>
      </c>
      <c r="AD846" s="40">
        <v>144968</v>
      </c>
      <c r="AE846" s="40">
        <v>144968</v>
      </c>
    </row>
    <row r="847" spans="1:31">
      <c r="A847" t="s">
        <v>343</v>
      </c>
      <c r="B847" t="s">
        <v>68</v>
      </c>
      <c r="C847" t="s">
        <v>69</v>
      </c>
      <c r="D847" t="s">
        <v>379</v>
      </c>
      <c r="E847" t="s">
        <v>6905</v>
      </c>
      <c r="F847" t="s">
        <v>6906</v>
      </c>
      <c r="G847" t="s">
        <v>1464</v>
      </c>
      <c r="H847" t="s">
        <v>347</v>
      </c>
      <c r="I847" t="s">
        <v>382</v>
      </c>
      <c r="J847" t="s">
        <v>6907</v>
      </c>
      <c r="K847" t="s">
        <v>78</v>
      </c>
      <c r="L847" t="s">
        <v>6908</v>
      </c>
      <c r="M847" s="27">
        <v>45957.67391203704</v>
      </c>
      <c r="N847" s="27">
        <v>45958.537499999999</v>
      </c>
      <c r="O847" t="s">
        <v>1466</v>
      </c>
      <c r="P847" t="s">
        <v>1514</v>
      </c>
      <c r="Q847" t="s">
        <v>1749</v>
      </c>
      <c r="R847" t="s">
        <v>3299</v>
      </c>
      <c r="S847" t="s">
        <v>80</v>
      </c>
      <c r="T847" t="s">
        <v>81</v>
      </c>
      <c r="U847" t="s">
        <v>1664</v>
      </c>
      <c r="V847" t="s">
        <v>6909</v>
      </c>
      <c r="W847" t="s">
        <v>84</v>
      </c>
      <c r="X847" t="s">
        <v>6910</v>
      </c>
      <c r="Y847" t="s">
        <v>8</v>
      </c>
      <c r="Z847" t="s">
        <v>86</v>
      </c>
      <c r="AA847" t="s">
        <v>387</v>
      </c>
      <c r="AB847" s="28">
        <v>1</v>
      </c>
      <c r="AC847" t="s">
        <v>88</v>
      </c>
      <c r="AD847" s="40">
        <v>65960</v>
      </c>
      <c r="AE847" s="40">
        <v>65960</v>
      </c>
    </row>
    <row r="848" spans="1:31">
      <c r="A848" t="s">
        <v>288</v>
      </c>
      <c r="B848" t="s">
        <v>113</v>
      </c>
      <c r="C848" t="s">
        <v>114</v>
      </c>
      <c r="D848" t="s">
        <v>6911</v>
      </c>
      <c r="E848" t="s">
        <v>6912</v>
      </c>
      <c r="F848" t="s">
        <v>6913</v>
      </c>
      <c r="G848" t="s">
        <v>1464</v>
      </c>
      <c r="H848" t="s">
        <v>292</v>
      </c>
      <c r="I848" t="s">
        <v>6914</v>
      </c>
      <c r="J848" t="s">
        <v>6915</v>
      </c>
      <c r="K848" t="s">
        <v>78</v>
      </c>
      <c r="L848" t="s">
        <v>6916</v>
      </c>
      <c r="M848" s="27">
        <v>45957.682476851849</v>
      </c>
      <c r="N848" s="27">
        <v>45958.613194444442</v>
      </c>
      <c r="O848" t="s">
        <v>1466</v>
      </c>
      <c r="P848" t="s">
        <v>1467</v>
      </c>
      <c r="Q848" t="s">
        <v>1717</v>
      </c>
      <c r="R848" t="s">
        <v>1718</v>
      </c>
      <c r="S848" t="s">
        <v>1470</v>
      </c>
      <c r="T848" t="s">
        <v>1470</v>
      </c>
      <c r="U848" t="s">
        <v>82</v>
      </c>
      <c r="V848" t="s">
        <v>6917</v>
      </c>
      <c r="W848" t="s">
        <v>84</v>
      </c>
      <c r="X848" t="s">
        <v>6918</v>
      </c>
      <c r="Y848" t="s">
        <v>13</v>
      </c>
      <c r="Z848" t="s">
        <v>86</v>
      </c>
      <c r="AA848" t="s">
        <v>1846</v>
      </c>
      <c r="AB848" s="28">
        <v>1</v>
      </c>
      <c r="AC848" t="s">
        <v>88</v>
      </c>
      <c r="AD848" s="40">
        <v>275729</v>
      </c>
      <c r="AE848" s="40">
        <v>275729</v>
      </c>
    </row>
    <row r="849" spans="1:31">
      <c r="A849" t="s">
        <v>1377</v>
      </c>
      <c r="B849" t="s">
        <v>68</v>
      </c>
      <c r="C849" t="s">
        <v>266</v>
      </c>
      <c r="D849" t="s">
        <v>6919</v>
      </c>
      <c r="E849" t="s">
        <v>6920</v>
      </c>
      <c r="F849" t="s">
        <v>6921</v>
      </c>
      <c r="G849" t="s">
        <v>1464</v>
      </c>
      <c r="H849" t="s">
        <v>347</v>
      </c>
      <c r="I849" t="s">
        <v>320</v>
      </c>
      <c r="J849" t="s">
        <v>6922</v>
      </c>
      <c r="K849" t="s">
        <v>78</v>
      </c>
      <c r="L849" t="s">
        <v>6923</v>
      </c>
      <c r="M849" s="27">
        <v>45957.701006944437</v>
      </c>
      <c r="N849" s="27">
        <v>45959.664583333331</v>
      </c>
      <c r="O849" t="s">
        <v>1466</v>
      </c>
      <c r="P849" t="s">
        <v>1467</v>
      </c>
      <c r="Q849" t="s">
        <v>1468</v>
      </c>
      <c r="R849" t="s">
        <v>1469</v>
      </c>
      <c r="S849" t="s">
        <v>1470</v>
      </c>
      <c r="T849" t="s">
        <v>1470</v>
      </c>
      <c r="U849" t="s">
        <v>82</v>
      </c>
      <c r="V849" t="s">
        <v>6924</v>
      </c>
      <c r="W849" t="s">
        <v>84</v>
      </c>
      <c r="X849" t="s">
        <v>6925</v>
      </c>
      <c r="Y849" t="s">
        <v>11</v>
      </c>
      <c r="Z849" t="s">
        <v>86</v>
      </c>
      <c r="AA849" t="s">
        <v>276</v>
      </c>
      <c r="AB849" s="28">
        <v>1</v>
      </c>
      <c r="AC849" t="s">
        <v>88</v>
      </c>
      <c r="AD849" s="40">
        <v>144968</v>
      </c>
      <c r="AE849" s="40">
        <v>144968</v>
      </c>
    </row>
    <row r="850" spans="1:31">
      <c r="A850" t="s">
        <v>217</v>
      </c>
      <c r="B850" t="s">
        <v>192</v>
      </c>
      <c r="C850" t="s">
        <v>193</v>
      </c>
      <c r="D850" t="s">
        <v>396</v>
      </c>
      <c r="E850" t="s">
        <v>6926</v>
      </c>
      <c r="F850" t="s">
        <v>6927</v>
      </c>
      <c r="G850" t="s">
        <v>1464</v>
      </c>
      <c r="H850" t="s">
        <v>197</v>
      </c>
      <c r="I850" t="s">
        <v>217</v>
      </c>
      <c r="J850" t="s">
        <v>6928</v>
      </c>
      <c r="K850" t="s">
        <v>78</v>
      </c>
      <c r="L850" t="s">
        <v>6929</v>
      </c>
      <c r="M850" s="27">
        <v>45957.722615740742</v>
      </c>
      <c r="N850" s="27">
        <v>45958.51666666667</v>
      </c>
      <c r="O850" t="s">
        <v>1466</v>
      </c>
      <c r="P850" t="s">
        <v>1467</v>
      </c>
      <c r="Q850" t="s">
        <v>1552</v>
      </c>
      <c r="R850" t="s">
        <v>1469</v>
      </c>
      <c r="S850" t="s">
        <v>80</v>
      </c>
      <c r="T850" t="s">
        <v>81</v>
      </c>
      <c r="U850" t="s">
        <v>82</v>
      </c>
      <c r="V850" t="s">
        <v>6930</v>
      </c>
      <c r="W850" t="s">
        <v>84</v>
      </c>
      <c r="X850" t="s">
        <v>6931</v>
      </c>
      <c r="Y850" t="s">
        <v>8</v>
      </c>
      <c r="Z850" t="s">
        <v>86</v>
      </c>
      <c r="AA850" t="s">
        <v>1684</v>
      </c>
      <c r="AB850" s="28">
        <v>1</v>
      </c>
      <c r="AC850" t="s">
        <v>88</v>
      </c>
      <c r="AD850" s="40">
        <v>65960</v>
      </c>
      <c r="AE850" s="40">
        <v>65960</v>
      </c>
    </row>
    <row r="851" spans="1:31">
      <c r="A851" t="s">
        <v>762</v>
      </c>
      <c r="B851" t="s">
        <v>119</v>
      </c>
      <c r="C851" t="s">
        <v>120</v>
      </c>
      <c r="D851" t="s">
        <v>6932</v>
      </c>
      <c r="E851" t="s">
        <v>6933</v>
      </c>
      <c r="F851" t="s">
        <v>6934</v>
      </c>
      <c r="G851" t="s">
        <v>1464</v>
      </c>
      <c r="H851" t="s">
        <v>766</v>
      </c>
      <c r="I851" t="s">
        <v>6935</v>
      </c>
      <c r="J851" t="s">
        <v>6936</v>
      </c>
      <c r="K851" t="s">
        <v>78</v>
      </c>
      <c r="L851" t="s">
        <v>6937</v>
      </c>
      <c r="M851" s="27">
        <v>45957.748055555552</v>
      </c>
      <c r="N851" s="27">
        <v>45959.531944444447</v>
      </c>
      <c r="O851" t="s">
        <v>1466</v>
      </c>
      <c r="P851" t="s">
        <v>1467</v>
      </c>
      <c r="Q851" t="s">
        <v>1496</v>
      </c>
      <c r="R851" t="s">
        <v>1469</v>
      </c>
      <c r="S851" t="s">
        <v>80</v>
      </c>
      <c r="T851" t="s">
        <v>187</v>
      </c>
      <c r="U851" t="s">
        <v>82</v>
      </c>
      <c r="V851" t="s">
        <v>6938</v>
      </c>
      <c r="W851" t="s">
        <v>84</v>
      </c>
      <c r="X851" t="s">
        <v>6939</v>
      </c>
      <c r="Y851" t="s">
        <v>11</v>
      </c>
      <c r="Z851" t="s">
        <v>86</v>
      </c>
      <c r="AA851" t="s">
        <v>771</v>
      </c>
      <c r="AB851" s="28">
        <v>1</v>
      </c>
      <c r="AC851" t="s">
        <v>88</v>
      </c>
      <c r="AD851" s="40">
        <v>144968</v>
      </c>
      <c r="AE851" s="40">
        <v>144968</v>
      </c>
    </row>
    <row r="852" spans="1:31">
      <c r="A852" t="s">
        <v>459</v>
      </c>
      <c r="B852" t="s">
        <v>460</v>
      </c>
      <c r="C852" t="s">
        <v>461</v>
      </c>
      <c r="D852" t="s">
        <v>2135</v>
      </c>
      <c r="E852" t="s">
        <v>6940</v>
      </c>
      <c r="F852" t="s">
        <v>6941</v>
      </c>
      <c r="G852" t="s">
        <v>1464</v>
      </c>
      <c r="H852" t="s">
        <v>460</v>
      </c>
      <c r="I852" t="s">
        <v>2138</v>
      </c>
      <c r="J852" t="s">
        <v>6942</v>
      </c>
      <c r="K852" t="s">
        <v>78</v>
      </c>
      <c r="L852" t="s">
        <v>6943</v>
      </c>
      <c r="M852" s="27">
        <v>45958.333333333343</v>
      </c>
      <c r="N852" s="27">
        <v>45958.510416666657</v>
      </c>
      <c r="O852" t="s">
        <v>1466</v>
      </c>
      <c r="P852" t="s">
        <v>1467</v>
      </c>
      <c r="Q852" t="s">
        <v>1496</v>
      </c>
      <c r="R852" t="s">
        <v>1497</v>
      </c>
      <c r="S852" t="s">
        <v>1470</v>
      </c>
      <c r="T852" t="s">
        <v>1470</v>
      </c>
      <c r="U852" t="s">
        <v>82</v>
      </c>
      <c r="V852" t="s">
        <v>6944</v>
      </c>
      <c r="W852" t="s">
        <v>84</v>
      </c>
      <c r="X852" t="s">
        <v>6945</v>
      </c>
      <c r="Y852" t="s">
        <v>8</v>
      </c>
      <c r="Z852" t="s">
        <v>86</v>
      </c>
      <c r="AA852" t="s">
        <v>3430</v>
      </c>
      <c r="AB852" s="28">
        <v>1</v>
      </c>
      <c r="AC852" t="s">
        <v>88</v>
      </c>
      <c r="AD852" s="40">
        <v>65960</v>
      </c>
      <c r="AE852" s="40">
        <v>65960</v>
      </c>
    </row>
    <row r="853" spans="1:31">
      <c r="A853" t="s">
        <v>277</v>
      </c>
      <c r="B853" t="s">
        <v>151</v>
      </c>
      <c r="C853" t="s">
        <v>152</v>
      </c>
      <c r="D853" t="s">
        <v>2785</v>
      </c>
      <c r="E853" t="s">
        <v>6946</v>
      </c>
      <c r="F853" t="s">
        <v>6947</v>
      </c>
      <c r="G853" t="s">
        <v>1464</v>
      </c>
      <c r="H853" t="s">
        <v>328</v>
      </c>
      <c r="I853" t="s">
        <v>2059</v>
      </c>
      <c r="J853" t="s">
        <v>6948</v>
      </c>
      <c r="K853" t="s">
        <v>78</v>
      </c>
      <c r="L853" t="s">
        <v>6949</v>
      </c>
      <c r="M853" s="27">
        <v>45957.731249999997</v>
      </c>
      <c r="N853" s="27">
        <v>45959.654861111107</v>
      </c>
      <c r="O853" t="s">
        <v>1466</v>
      </c>
      <c r="P853" t="s">
        <v>1467</v>
      </c>
      <c r="Q853" t="s">
        <v>1478</v>
      </c>
      <c r="R853" t="s">
        <v>1604</v>
      </c>
      <c r="S853" t="s">
        <v>80</v>
      </c>
      <c r="T853" t="s">
        <v>187</v>
      </c>
      <c r="U853" t="s">
        <v>82</v>
      </c>
      <c r="V853" t="s">
        <v>6950</v>
      </c>
      <c r="W853" t="s">
        <v>84</v>
      </c>
      <c r="X853" t="s">
        <v>6951</v>
      </c>
      <c r="Y853" t="s">
        <v>11</v>
      </c>
      <c r="Z853" t="s">
        <v>86</v>
      </c>
      <c r="AA853" t="s">
        <v>736</v>
      </c>
      <c r="AB853" s="28">
        <v>1</v>
      </c>
      <c r="AC853" t="s">
        <v>88</v>
      </c>
      <c r="AD853" s="40">
        <v>144968</v>
      </c>
      <c r="AE853" s="40">
        <v>144968</v>
      </c>
    </row>
    <row r="854" spans="1:31">
      <c r="A854" t="s">
        <v>191</v>
      </c>
      <c r="B854" t="s">
        <v>192</v>
      </c>
      <c r="C854" t="s">
        <v>193</v>
      </c>
      <c r="D854" t="s">
        <v>194</v>
      </c>
      <c r="E854" t="s">
        <v>6952</v>
      </c>
      <c r="F854" t="s">
        <v>6953</v>
      </c>
      <c r="G854" t="s">
        <v>1464</v>
      </c>
      <c r="H854" t="s">
        <v>197</v>
      </c>
      <c r="I854" t="s">
        <v>191</v>
      </c>
      <c r="J854" t="s">
        <v>6954</v>
      </c>
      <c r="K854" t="s">
        <v>78</v>
      </c>
      <c r="L854" t="s">
        <v>6955</v>
      </c>
      <c r="M854" s="27">
        <v>45957.746736111112</v>
      </c>
      <c r="N854" s="27">
        <v>45958.507638888892</v>
      </c>
      <c r="O854" t="s">
        <v>1466</v>
      </c>
      <c r="P854" t="s">
        <v>1467</v>
      </c>
      <c r="Q854" t="s">
        <v>1552</v>
      </c>
      <c r="R854" t="s">
        <v>2000</v>
      </c>
      <c r="S854" t="s">
        <v>80</v>
      </c>
      <c r="T854" t="s">
        <v>187</v>
      </c>
      <c r="U854" t="s">
        <v>82</v>
      </c>
      <c r="V854" t="s">
        <v>6956</v>
      </c>
      <c r="W854" t="s">
        <v>84</v>
      </c>
      <c r="X854" t="s">
        <v>6957</v>
      </c>
      <c r="Y854" t="s">
        <v>8</v>
      </c>
      <c r="Z854" t="s">
        <v>86</v>
      </c>
      <c r="AA854" t="s">
        <v>1981</v>
      </c>
      <c r="AB854" s="28">
        <v>1</v>
      </c>
      <c r="AC854" t="s">
        <v>88</v>
      </c>
      <c r="AD854" s="40">
        <v>65960</v>
      </c>
      <c r="AE854" s="40">
        <v>65960</v>
      </c>
    </row>
    <row r="855" spans="1:31">
      <c r="A855" t="s">
        <v>459</v>
      </c>
      <c r="B855" t="s">
        <v>460</v>
      </c>
      <c r="C855" t="s">
        <v>461</v>
      </c>
      <c r="D855" t="s">
        <v>512</v>
      </c>
      <c r="E855" t="s">
        <v>6958</v>
      </c>
      <c r="F855" t="s">
        <v>5856</v>
      </c>
      <c r="G855" t="s">
        <v>1464</v>
      </c>
      <c r="H855" t="s">
        <v>460</v>
      </c>
      <c r="I855" t="s">
        <v>459</v>
      </c>
      <c r="J855" t="s">
        <v>5857</v>
      </c>
      <c r="K855" t="s">
        <v>78</v>
      </c>
      <c r="L855" t="s">
        <v>6959</v>
      </c>
      <c r="M855" s="27">
        <v>45957.748715277783</v>
      </c>
      <c r="N855" s="27">
        <v>45958.568055555559</v>
      </c>
      <c r="O855" t="s">
        <v>1466</v>
      </c>
      <c r="P855" t="s">
        <v>1467</v>
      </c>
      <c r="Q855" t="s">
        <v>1552</v>
      </c>
      <c r="R855" t="s">
        <v>1612</v>
      </c>
      <c r="S855" t="s">
        <v>783</v>
      </c>
      <c r="T855" t="s">
        <v>1750</v>
      </c>
      <c r="U855" t="s">
        <v>82</v>
      </c>
      <c r="V855" t="s">
        <v>6960</v>
      </c>
      <c r="W855" t="s">
        <v>84</v>
      </c>
      <c r="X855" t="s">
        <v>6961</v>
      </c>
      <c r="Y855" t="s">
        <v>8</v>
      </c>
      <c r="Z855" t="s">
        <v>86</v>
      </c>
      <c r="AA855" t="s">
        <v>4324</v>
      </c>
      <c r="AB855" s="28">
        <v>1</v>
      </c>
      <c r="AC855" t="s">
        <v>88</v>
      </c>
      <c r="AD855" s="40">
        <v>65960</v>
      </c>
      <c r="AE855" s="40">
        <v>65960</v>
      </c>
    </row>
    <row r="856" spans="1:31">
      <c r="A856" t="s">
        <v>191</v>
      </c>
      <c r="B856" t="s">
        <v>192</v>
      </c>
      <c r="C856" t="s">
        <v>193</v>
      </c>
      <c r="D856" t="s">
        <v>194</v>
      </c>
      <c r="E856" t="s">
        <v>6962</v>
      </c>
      <c r="F856" t="s">
        <v>6608</v>
      </c>
      <c r="G856" t="s">
        <v>1464</v>
      </c>
      <c r="H856" t="s">
        <v>197</v>
      </c>
      <c r="I856" t="s">
        <v>191</v>
      </c>
      <c r="J856" t="s">
        <v>6609</v>
      </c>
      <c r="K856" t="s">
        <v>78</v>
      </c>
      <c r="L856" t="s">
        <v>6963</v>
      </c>
      <c r="M856" s="27">
        <v>45958.333333333343</v>
      </c>
      <c r="N856" s="27">
        <v>45958.535416666673</v>
      </c>
      <c r="O856" t="s">
        <v>1466</v>
      </c>
      <c r="P856" t="s">
        <v>1467</v>
      </c>
      <c r="Q856" t="s">
        <v>1552</v>
      </c>
      <c r="R856" t="s">
        <v>1612</v>
      </c>
      <c r="S856" t="s">
        <v>1470</v>
      </c>
      <c r="T856" t="s">
        <v>1470</v>
      </c>
      <c r="U856" t="s">
        <v>82</v>
      </c>
      <c r="V856" t="s">
        <v>6964</v>
      </c>
      <c r="W856" t="s">
        <v>84</v>
      </c>
      <c r="X856" t="s">
        <v>6612</v>
      </c>
      <c r="Y856" t="s">
        <v>8</v>
      </c>
      <c r="Z856" t="s">
        <v>86</v>
      </c>
      <c r="AA856" t="s">
        <v>1455</v>
      </c>
      <c r="AB856" s="28">
        <v>1</v>
      </c>
      <c r="AC856" t="s">
        <v>88</v>
      </c>
      <c r="AD856" s="40">
        <v>65960</v>
      </c>
      <c r="AE856" s="40">
        <v>65960</v>
      </c>
    </row>
    <row r="857" spans="1:31">
      <c r="A857" t="s">
        <v>343</v>
      </c>
      <c r="B857" t="s">
        <v>68</v>
      </c>
      <c r="C857" t="s">
        <v>69</v>
      </c>
      <c r="D857" t="s">
        <v>5572</v>
      </c>
      <c r="E857" t="s">
        <v>6965</v>
      </c>
      <c r="F857" t="s">
        <v>6966</v>
      </c>
      <c r="G857" t="s">
        <v>1464</v>
      </c>
      <c r="H857" t="s">
        <v>798</v>
      </c>
      <c r="I857" t="s">
        <v>5575</v>
      </c>
      <c r="J857" t="s">
        <v>6967</v>
      </c>
      <c r="K857" t="s">
        <v>78</v>
      </c>
      <c r="L857" t="s">
        <v>6968</v>
      </c>
      <c r="M857" s="27">
        <v>45958.42224537037</v>
      </c>
      <c r="N857" s="27">
        <v>45958.474305555559</v>
      </c>
      <c r="O857" t="s">
        <v>1466</v>
      </c>
      <c r="P857" t="s">
        <v>1467</v>
      </c>
      <c r="Q857" t="s">
        <v>1580</v>
      </c>
      <c r="R857" t="s">
        <v>1581</v>
      </c>
      <c r="S857" t="s">
        <v>1479</v>
      </c>
      <c r="T857" t="s">
        <v>1470</v>
      </c>
      <c r="U857" t="s">
        <v>82</v>
      </c>
      <c r="V857" t="s">
        <v>6969</v>
      </c>
      <c r="W857" t="s">
        <v>84</v>
      </c>
      <c r="X857" t="s">
        <v>6970</v>
      </c>
      <c r="Y857" t="s">
        <v>15</v>
      </c>
      <c r="Z857" t="s">
        <v>86</v>
      </c>
      <c r="AA857" t="s">
        <v>1299</v>
      </c>
      <c r="AB857" s="28">
        <v>1</v>
      </c>
      <c r="AC857" t="s">
        <v>88</v>
      </c>
      <c r="AD857" s="40">
        <v>479589</v>
      </c>
      <c r="AE857" s="40">
        <v>479589</v>
      </c>
    </row>
    <row r="858" spans="1:31">
      <c r="A858" t="s">
        <v>442</v>
      </c>
      <c r="B858" t="s">
        <v>113</v>
      </c>
      <c r="C858" t="s">
        <v>114</v>
      </c>
      <c r="D858" t="s">
        <v>443</v>
      </c>
      <c r="E858" t="s">
        <v>6971</v>
      </c>
      <c r="F858" t="s">
        <v>6972</v>
      </c>
      <c r="G858" t="s">
        <v>1464</v>
      </c>
      <c r="H858" t="s">
        <v>446</v>
      </c>
      <c r="I858" t="s">
        <v>442</v>
      </c>
      <c r="J858" t="s">
        <v>6973</v>
      </c>
      <c r="K858" t="s">
        <v>78</v>
      </c>
      <c r="L858" t="s">
        <v>6974</v>
      </c>
      <c r="M858" s="27">
        <v>45958.420937499999</v>
      </c>
      <c r="N858" s="27">
        <v>45958.538194444453</v>
      </c>
      <c r="O858" t="s">
        <v>1466</v>
      </c>
      <c r="P858" t="s">
        <v>1467</v>
      </c>
      <c r="Q858" t="s">
        <v>1496</v>
      </c>
      <c r="R858" t="s">
        <v>1507</v>
      </c>
      <c r="S858" t="s">
        <v>783</v>
      </c>
      <c r="T858" t="s">
        <v>2152</v>
      </c>
      <c r="U858" t="s">
        <v>82</v>
      </c>
      <c r="V858" t="s">
        <v>6975</v>
      </c>
      <c r="W858" t="s">
        <v>84</v>
      </c>
      <c r="X858" t="s">
        <v>6976</v>
      </c>
      <c r="Y858" t="s">
        <v>8</v>
      </c>
      <c r="Z858" t="s">
        <v>86</v>
      </c>
      <c r="AA858" t="s">
        <v>1974</v>
      </c>
      <c r="AB858" s="28">
        <v>1</v>
      </c>
      <c r="AC858" t="s">
        <v>88</v>
      </c>
      <c r="AD858" s="40">
        <v>65960</v>
      </c>
      <c r="AE858" s="40">
        <v>65960</v>
      </c>
    </row>
    <row r="859" spans="1:31">
      <c r="A859" t="s">
        <v>965</v>
      </c>
      <c r="B859" t="s">
        <v>119</v>
      </c>
      <c r="C859" t="s">
        <v>120</v>
      </c>
      <c r="D859" t="s">
        <v>966</v>
      </c>
      <c r="E859" t="s">
        <v>6977</v>
      </c>
      <c r="F859" t="s">
        <v>6978</v>
      </c>
      <c r="G859" t="s">
        <v>1464</v>
      </c>
      <c r="H859" t="s">
        <v>969</v>
      </c>
      <c r="I859" t="s">
        <v>965</v>
      </c>
      <c r="J859" t="s">
        <v>6979</v>
      </c>
      <c r="K859" t="s">
        <v>78</v>
      </c>
      <c r="L859" t="s">
        <v>6980</v>
      </c>
      <c r="M859" s="27">
        <v>45958.430578703701</v>
      </c>
      <c r="N859" s="27">
        <v>45959.42291666667</v>
      </c>
      <c r="O859" t="s">
        <v>1466</v>
      </c>
      <c r="P859" t="s">
        <v>1467</v>
      </c>
      <c r="Q859" t="s">
        <v>1562</v>
      </c>
      <c r="R859" t="s">
        <v>1562</v>
      </c>
      <c r="S859" t="s">
        <v>80</v>
      </c>
      <c r="T859" t="s">
        <v>81</v>
      </c>
      <c r="U859" t="s">
        <v>82</v>
      </c>
      <c r="V859" t="s">
        <v>6981</v>
      </c>
      <c r="W859" t="s">
        <v>84</v>
      </c>
      <c r="X859" t="s">
        <v>6982</v>
      </c>
      <c r="Y859" t="s">
        <v>8</v>
      </c>
      <c r="Z859" t="s">
        <v>86</v>
      </c>
      <c r="AA859" t="s">
        <v>1693</v>
      </c>
      <c r="AB859" s="28">
        <v>1</v>
      </c>
      <c r="AC859" t="s">
        <v>88</v>
      </c>
      <c r="AD859" s="40">
        <v>65960</v>
      </c>
      <c r="AE859" s="40">
        <v>65960</v>
      </c>
    </row>
    <row r="860" spans="1:31">
      <c r="A860" t="s">
        <v>965</v>
      </c>
      <c r="B860" t="s">
        <v>119</v>
      </c>
      <c r="C860" t="s">
        <v>120</v>
      </c>
      <c r="D860" t="s">
        <v>966</v>
      </c>
      <c r="E860" t="s">
        <v>6983</v>
      </c>
      <c r="F860" t="s">
        <v>2529</v>
      </c>
      <c r="G860" t="s">
        <v>1464</v>
      </c>
      <c r="H860" t="s">
        <v>969</v>
      </c>
      <c r="I860" t="s">
        <v>965</v>
      </c>
      <c r="J860" t="s">
        <v>2530</v>
      </c>
      <c r="K860" t="s">
        <v>78</v>
      </c>
      <c r="L860" t="s">
        <v>6984</v>
      </c>
      <c r="M860" s="27">
        <v>45958.471747685187</v>
      </c>
      <c r="N860" s="27">
        <v>45958.662499999999</v>
      </c>
      <c r="O860" t="s">
        <v>1466</v>
      </c>
      <c r="P860" t="s">
        <v>1467</v>
      </c>
      <c r="Q860" t="s">
        <v>1562</v>
      </c>
      <c r="R860" t="s">
        <v>1562</v>
      </c>
      <c r="S860" t="s">
        <v>80</v>
      </c>
      <c r="T860" t="s">
        <v>187</v>
      </c>
      <c r="U860" t="s">
        <v>82</v>
      </c>
      <c r="V860" t="s">
        <v>6985</v>
      </c>
      <c r="W860" t="s">
        <v>84</v>
      </c>
      <c r="X860" t="s">
        <v>2533</v>
      </c>
      <c r="Y860" t="s">
        <v>8</v>
      </c>
      <c r="Z860" t="s">
        <v>86</v>
      </c>
      <c r="AA860" t="s">
        <v>1693</v>
      </c>
      <c r="AB860" s="28">
        <v>1</v>
      </c>
      <c r="AC860" t="s">
        <v>88</v>
      </c>
      <c r="AD860" s="40">
        <v>65960</v>
      </c>
      <c r="AE860" s="40">
        <v>65960</v>
      </c>
    </row>
    <row r="861" spans="1:31">
      <c r="A861" t="s">
        <v>459</v>
      </c>
      <c r="B861" t="s">
        <v>460</v>
      </c>
      <c r="C861" t="s">
        <v>461</v>
      </c>
      <c r="D861" t="s">
        <v>6986</v>
      </c>
      <c r="E861" t="s">
        <v>6987</v>
      </c>
      <c r="F861" t="s">
        <v>6988</v>
      </c>
      <c r="G861" t="s">
        <v>1464</v>
      </c>
      <c r="H861" t="s">
        <v>460</v>
      </c>
      <c r="I861" t="s">
        <v>6989</v>
      </c>
      <c r="J861" t="s">
        <v>6990</v>
      </c>
      <c r="K861" t="s">
        <v>78</v>
      </c>
      <c r="L861" t="s">
        <v>6991</v>
      </c>
      <c r="M861" s="27">
        <v>45958.474143518521</v>
      </c>
      <c r="N861" s="27">
        <v>45958.624305555553</v>
      </c>
      <c r="O861" t="s">
        <v>1466</v>
      </c>
      <c r="P861" t="s">
        <v>1467</v>
      </c>
      <c r="Q861" t="s">
        <v>1749</v>
      </c>
      <c r="R861" t="s">
        <v>1971</v>
      </c>
      <c r="S861" t="s">
        <v>783</v>
      </c>
      <c r="T861" t="s">
        <v>1750</v>
      </c>
      <c r="U861" t="s">
        <v>82</v>
      </c>
      <c r="V861" t="s">
        <v>6992</v>
      </c>
      <c r="W861" t="s">
        <v>84</v>
      </c>
      <c r="X861" t="s">
        <v>6993</v>
      </c>
      <c r="Y861" t="s">
        <v>11</v>
      </c>
      <c r="Z861" t="s">
        <v>86</v>
      </c>
      <c r="AA861" t="s">
        <v>470</v>
      </c>
      <c r="AB861" s="28">
        <v>1</v>
      </c>
      <c r="AC861" t="s">
        <v>88</v>
      </c>
      <c r="AD861" s="40">
        <v>144968</v>
      </c>
      <c r="AE861" s="40">
        <v>144968</v>
      </c>
    </row>
    <row r="862" spans="1:31">
      <c r="A862" t="s">
        <v>191</v>
      </c>
      <c r="B862" t="s">
        <v>192</v>
      </c>
      <c r="C862" t="s">
        <v>193</v>
      </c>
      <c r="D862" t="s">
        <v>194</v>
      </c>
      <c r="E862" t="s">
        <v>6994</v>
      </c>
      <c r="F862" t="s">
        <v>6995</v>
      </c>
      <c r="G862" t="s">
        <v>1464</v>
      </c>
      <c r="H862" t="s">
        <v>197</v>
      </c>
      <c r="I862" t="s">
        <v>191</v>
      </c>
      <c r="J862" t="s">
        <v>6996</v>
      </c>
      <c r="K862" t="s">
        <v>78</v>
      </c>
      <c r="L862" t="s">
        <v>6997</v>
      </c>
      <c r="M862" s="27">
        <v>45958.474861111114</v>
      </c>
      <c r="N862" s="27">
        <v>45958.58153935185</v>
      </c>
      <c r="O862" t="s">
        <v>1466</v>
      </c>
      <c r="P862" t="s">
        <v>1467</v>
      </c>
      <c r="Q862" t="s">
        <v>1478</v>
      </c>
      <c r="R862" t="s">
        <v>1469</v>
      </c>
      <c r="S862" t="s">
        <v>783</v>
      </c>
      <c r="T862" t="s">
        <v>2152</v>
      </c>
      <c r="U862" t="s">
        <v>82</v>
      </c>
      <c r="V862" t="s">
        <v>6998</v>
      </c>
      <c r="W862" t="s">
        <v>84</v>
      </c>
      <c r="X862" t="s">
        <v>6999</v>
      </c>
      <c r="Y862" t="s">
        <v>8</v>
      </c>
      <c r="Z862" t="s">
        <v>86</v>
      </c>
      <c r="AA862" t="s">
        <v>1455</v>
      </c>
      <c r="AB862" s="28">
        <v>1</v>
      </c>
      <c r="AC862" t="s">
        <v>88</v>
      </c>
      <c r="AD862" s="40">
        <v>65960</v>
      </c>
      <c r="AE862" s="40">
        <v>65960</v>
      </c>
    </row>
    <row r="863" spans="1:31">
      <c r="A863" t="s">
        <v>343</v>
      </c>
      <c r="B863" t="s">
        <v>68</v>
      </c>
      <c r="C863" t="s">
        <v>69</v>
      </c>
      <c r="D863" t="s">
        <v>344</v>
      </c>
      <c r="E863" t="s">
        <v>7000</v>
      </c>
      <c r="F863" t="s">
        <v>7001</v>
      </c>
      <c r="G863" t="s">
        <v>1464</v>
      </c>
      <c r="H863" t="s">
        <v>347</v>
      </c>
      <c r="I863" t="s">
        <v>343</v>
      </c>
      <c r="J863" t="s">
        <v>7002</v>
      </c>
      <c r="K863" t="s">
        <v>78</v>
      </c>
      <c r="L863" t="s">
        <v>7003</v>
      </c>
      <c r="M863" s="27">
        <v>45958.495162037027</v>
      </c>
      <c r="N863" s="27">
        <v>45958.652083333327</v>
      </c>
      <c r="O863" t="s">
        <v>1466</v>
      </c>
      <c r="P863" t="s">
        <v>1467</v>
      </c>
      <c r="Q863" t="s">
        <v>1749</v>
      </c>
      <c r="R863" t="s">
        <v>1469</v>
      </c>
      <c r="S863" t="s">
        <v>80</v>
      </c>
      <c r="T863" t="s">
        <v>81</v>
      </c>
      <c r="U863" t="s">
        <v>82</v>
      </c>
      <c r="V863" t="s">
        <v>7004</v>
      </c>
      <c r="W863" t="s">
        <v>84</v>
      </c>
      <c r="X863" t="s">
        <v>7005</v>
      </c>
      <c r="Y863" t="s">
        <v>8</v>
      </c>
      <c r="Z863" t="s">
        <v>86</v>
      </c>
      <c r="AA863" t="s">
        <v>761</v>
      </c>
      <c r="AB863" s="28">
        <v>1</v>
      </c>
      <c r="AC863" t="s">
        <v>88</v>
      </c>
      <c r="AD863" s="40">
        <v>65960</v>
      </c>
      <c r="AE863" s="40">
        <v>65960</v>
      </c>
    </row>
    <row r="864" spans="1:31">
      <c r="A864" t="s">
        <v>459</v>
      </c>
      <c r="B864" t="s">
        <v>460</v>
      </c>
      <c r="C864" t="s">
        <v>461</v>
      </c>
      <c r="D864" t="s">
        <v>512</v>
      </c>
      <c r="E864" t="s">
        <v>7006</v>
      </c>
      <c r="F864" t="s">
        <v>7007</v>
      </c>
      <c r="G864" t="s">
        <v>1464</v>
      </c>
      <c r="H864" t="s">
        <v>460</v>
      </c>
      <c r="I864" t="s">
        <v>459</v>
      </c>
      <c r="J864" t="s">
        <v>7008</v>
      </c>
      <c r="K864" t="s">
        <v>78</v>
      </c>
      <c r="L864" t="s">
        <v>7009</v>
      </c>
      <c r="M864" s="27">
        <v>45958.544872685183</v>
      </c>
      <c r="N864" s="27">
        <v>45959.618055555547</v>
      </c>
      <c r="O864" t="s">
        <v>1466</v>
      </c>
      <c r="P864" t="s">
        <v>1467</v>
      </c>
      <c r="Q864" t="s">
        <v>1790</v>
      </c>
      <c r="R864" t="s">
        <v>1621</v>
      </c>
      <c r="S864" t="s">
        <v>783</v>
      </c>
      <c r="T864" t="s">
        <v>2152</v>
      </c>
      <c r="U864" t="s">
        <v>82</v>
      </c>
      <c r="V864" t="s">
        <v>7010</v>
      </c>
      <c r="W864" t="s">
        <v>84</v>
      </c>
      <c r="X864" t="s">
        <v>7011</v>
      </c>
      <c r="Y864" t="s">
        <v>8</v>
      </c>
      <c r="Z864" t="s">
        <v>86</v>
      </c>
      <c r="AA864" t="s">
        <v>899</v>
      </c>
      <c r="AB864" s="28">
        <v>1</v>
      </c>
      <c r="AC864" t="s">
        <v>88</v>
      </c>
      <c r="AD864" s="40">
        <v>65960</v>
      </c>
      <c r="AE864" s="40">
        <v>65960</v>
      </c>
    </row>
    <row r="865" spans="1:31">
      <c r="A865" t="s">
        <v>442</v>
      </c>
      <c r="B865" t="s">
        <v>113</v>
      </c>
      <c r="C865" t="s">
        <v>114</v>
      </c>
      <c r="D865" t="s">
        <v>7012</v>
      </c>
      <c r="E865" t="s">
        <v>7013</v>
      </c>
      <c r="F865" t="s">
        <v>7014</v>
      </c>
      <c r="G865" t="s">
        <v>1464</v>
      </c>
      <c r="H865" t="s">
        <v>2713</v>
      </c>
      <c r="I865" t="s">
        <v>7015</v>
      </c>
      <c r="J865" t="s">
        <v>7016</v>
      </c>
      <c r="K865" t="s">
        <v>78</v>
      </c>
      <c r="L865" t="s">
        <v>7017</v>
      </c>
      <c r="M865" s="27">
        <v>45958.580671296288</v>
      </c>
      <c r="N865" s="27">
        <v>45959.682638888888</v>
      </c>
      <c r="O865" t="s">
        <v>1466</v>
      </c>
      <c r="P865" t="s">
        <v>1467</v>
      </c>
      <c r="Q865" t="s">
        <v>1580</v>
      </c>
      <c r="R865" t="s">
        <v>1469</v>
      </c>
      <c r="S865" t="s">
        <v>1470</v>
      </c>
      <c r="T865" t="s">
        <v>1470</v>
      </c>
      <c r="U865" t="s">
        <v>82</v>
      </c>
      <c r="V865" t="s">
        <v>7018</v>
      </c>
      <c r="W865" t="s">
        <v>84</v>
      </c>
      <c r="X865" t="s">
        <v>7019</v>
      </c>
      <c r="Y865" t="s">
        <v>11</v>
      </c>
      <c r="Z865" t="s">
        <v>86</v>
      </c>
      <c r="AA865" t="s">
        <v>2360</v>
      </c>
      <c r="AB865" s="28">
        <v>1</v>
      </c>
      <c r="AC865" t="s">
        <v>88</v>
      </c>
      <c r="AD865" s="40">
        <v>144968</v>
      </c>
      <c r="AE865" s="40">
        <v>144968</v>
      </c>
    </row>
    <row r="866" spans="1:31">
      <c r="A866" t="s">
        <v>288</v>
      </c>
      <c r="B866" t="s">
        <v>113</v>
      </c>
      <c r="C866" t="s">
        <v>114</v>
      </c>
      <c r="D866" t="s">
        <v>1320</v>
      </c>
      <c r="E866" t="s">
        <v>7020</v>
      </c>
      <c r="F866" t="s">
        <v>7021</v>
      </c>
      <c r="G866" t="s">
        <v>1464</v>
      </c>
      <c r="H866" t="s">
        <v>292</v>
      </c>
      <c r="I866" t="s">
        <v>1323</v>
      </c>
      <c r="J866" t="s">
        <v>7022</v>
      </c>
      <c r="K866" t="s">
        <v>78</v>
      </c>
      <c r="L866" t="s">
        <v>7023</v>
      </c>
      <c r="M866" s="27">
        <v>45958.58184027778</v>
      </c>
      <c r="N866" s="27">
        <v>45959.536805555559</v>
      </c>
      <c r="O866" t="s">
        <v>1466</v>
      </c>
      <c r="P866" t="s">
        <v>1467</v>
      </c>
      <c r="Q866" t="s">
        <v>1496</v>
      </c>
      <c r="R866" t="s">
        <v>2037</v>
      </c>
      <c r="S866" t="s">
        <v>80</v>
      </c>
      <c r="T866" t="s">
        <v>81</v>
      </c>
      <c r="U866" t="s">
        <v>82</v>
      </c>
      <c r="V866" t="s">
        <v>7024</v>
      </c>
      <c r="W866" t="s">
        <v>84</v>
      </c>
      <c r="X866" t="s">
        <v>7025</v>
      </c>
      <c r="Y866" t="s">
        <v>11</v>
      </c>
      <c r="Z866" t="s">
        <v>86</v>
      </c>
      <c r="AA866" t="s">
        <v>7026</v>
      </c>
      <c r="AB866" s="28">
        <v>1</v>
      </c>
      <c r="AC866" t="s">
        <v>88</v>
      </c>
      <c r="AD866" s="40">
        <v>144968</v>
      </c>
      <c r="AE866" s="40">
        <v>144968</v>
      </c>
    </row>
    <row r="867" spans="1:31">
      <c r="A867" t="s">
        <v>217</v>
      </c>
      <c r="B867" t="s">
        <v>192</v>
      </c>
      <c r="C867" t="s">
        <v>193</v>
      </c>
      <c r="D867" t="s">
        <v>396</v>
      </c>
      <c r="E867" t="s">
        <v>7027</v>
      </c>
      <c r="F867" t="s">
        <v>3552</v>
      </c>
      <c r="G867" t="s">
        <v>1464</v>
      </c>
      <c r="H867" t="s">
        <v>197</v>
      </c>
      <c r="I867" t="s">
        <v>217</v>
      </c>
      <c r="J867" t="s">
        <v>3553</v>
      </c>
      <c r="K867" t="s">
        <v>78</v>
      </c>
      <c r="L867" t="s">
        <v>7028</v>
      </c>
      <c r="M867" s="27">
        <v>45958.616944444453</v>
      </c>
      <c r="N867" s="27">
        <v>45959.493750000001</v>
      </c>
      <c r="O867" t="s">
        <v>1466</v>
      </c>
      <c r="P867" t="s">
        <v>1467</v>
      </c>
      <c r="Q867" t="s">
        <v>1496</v>
      </c>
      <c r="R867" t="s">
        <v>1497</v>
      </c>
      <c r="S867" t="s">
        <v>80</v>
      </c>
      <c r="T867" t="s">
        <v>81</v>
      </c>
      <c r="U867" t="s">
        <v>82</v>
      </c>
      <c r="V867" t="s">
        <v>7029</v>
      </c>
      <c r="W867" t="s">
        <v>84</v>
      </c>
      <c r="X867" t="s">
        <v>3556</v>
      </c>
      <c r="Y867" t="s">
        <v>8</v>
      </c>
      <c r="Z867" t="s">
        <v>86</v>
      </c>
      <c r="AA867" t="s">
        <v>1684</v>
      </c>
      <c r="AB867" s="28">
        <v>1</v>
      </c>
      <c r="AC867" t="s">
        <v>88</v>
      </c>
      <c r="AD867" s="40">
        <v>65960</v>
      </c>
      <c r="AE867" s="40">
        <v>65960</v>
      </c>
    </row>
    <row r="868" spans="1:31">
      <c r="A868" t="s">
        <v>191</v>
      </c>
      <c r="B868" t="s">
        <v>192</v>
      </c>
      <c r="C868" t="s">
        <v>193</v>
      </c>
      <c r="D868" t="s">
        <v>2085</v>
      </c>
      <c r="E868" t="s">
        <v>7030</v>
      </c>
      <c r="F868" t="s">
        <v>7031</v>
      </c>
      <c r="G868" t="s">
        <v>1464</v>
      </c>
      <c r="H868" t="s">
        <v>197</v>
      </c>
      <c r="I868" t="s">
        <v>2088</v>
      </c>
      <c r="J868" t="s">
        <v>7032</v>
      </c>
      <c r="K868" t="s">
        <v>78</v>
      </c>
      <c r="L868" t="s">
        <v>7033</v>
      </c>
      <c r="M868" s="27">
        <v>45958.629837962973</v>
      </c>
      <c r="N868" s="27">
        <v>45959.51458333333</v>
      </c>
      <c r="O868" t="s">
        <v>1466</v>
      </c>
      <c r="P868" t="s">
        <v>1467</v>
      </c>
      <c r="Q868" t="s">
        <v>1552</v>
      </c>
      <c r="R868" t="s">
        <v>1469</v>
      </c>
      <c r="S868" t="s">
        <v>80</v>
      </c>
      <c r="T868" t="s">
        <v>187</v>
      </c>
      <c r="U868" t="s">
        <v>82</v>
      </c>
      <c r="V868" t="s">
        <v>7034</v>
      </c>
      <c r="W868" t="s">
        <v>84</v>
      </c>
      <c r="X868" t="s">
        <v>7035</v>
      </c>
      <c r="Y868" t="s">
        <v>8</v>
      </c>
      <c r="Z868" t="s">
        <v>86</v>
      </c>
      <c r="AA868" t="s">
        <v>202</v>
      </c>
      <c r="AB868" s="28">
        <v>1</v>
      </c>
      <c r="AC868" t="s">
        <v>88</v>
      </c>
      <c r="AD868" s="40">
        <v>65960</v>
      </c>
      <c r="AE868" s="40">
        <v>65960</v>
      </c>
    </row>
    <row r="869" spans="1:31">
      <c r="A869" t="s">
        <v>343</v>
      </c>
      <c r="B869" t="s">
        <v>68</v>
      </c>
      <c r="C869" t="s">
        <v>69</v>
      </c>
      <c r="D869" t="s">
        <v>7036</v>
      </c>
      <c r="E869" t="s">
        <v>7037</v>
      </c>
      <c r="F869" t="s">
        <v>7038</v>
      </c>
      <c r="G869" t="s">
        <v>1464</v>
      </c>
      <c r="H869" t="s">
        <v>798</v>
      </c>
      <c r="I869" t="s">
        <v>7039</v>
      </c>
      <c r="J869" t="s">
        <v>7040</v>
      </c>
      <c r="K869" t="s">
        <v>78</v>
      </c>
      <c r="L869" t="s">
        <v>7041</v>
      </c>
      <c r="M869" s="27">
        <v>45958.625763888893</v>
      </c>
      <c r="N869" s="27">
        <v>45961.354166666657</v>
      </c>
      <c r="P869" t="s">
        <v>1467</v>
      </c>
      <c r="Q869" t="s">
        <v>1580</v>
      </c>
      <c r="R869" t="s">
        <v>1581</v>
      </c>
      <c r="S869" t="s">
        <v>1479</v>
      </c>
      <c r="T869" t="s">
        <v>1470</v>
      </c>
      <c r="V869" t="s">
        <v>7042</v>
      </c>
      <c r="W869" t="s">
        <v>1801</v>
      </c>
      <c r="Y869" t="s">
        <v>15</v>
      </c>
      <c r="Z869" t="s">
        <v>86</v>
      </c>
      <c r="AA869" t="s">
        <v>1299</v>
      </c>
      <c r="AB869" s="28">
        <v>0</v>
      </c>
      <c r="AC869" t="s">
        <v>88</v>
      </c>
      <c r="AD869" s="40">
        <v>41241</v>
      </c>
      <c r="AE869" s="40">
        <v>41241</v>
      </c>
    </row>
    <row r="870" spans="1:31">
      <c r="A870" t="s">
        <v>191</v>
      </c>
      <c r="B870" t="s">
        <v>192</v>
      </c>
      <c r="C870" t="s">
        <v>193</v>
      </c>
      <c r="D870" t="s">
        <v>4138</v>
      </c>
      <c r="E870" t="s">
        <v>7043</v>
      </c>
      <c r="F870" t="s">
        <v>7044</v>
      </c>
      <c r="G870" t="s">
        <v>1464</v>
      </c>
      <c r="H870" t="s">
        <v>197</v>
      </c>
      <c r="I870" t="s">
        <v>4141</v>
      </c>
      <c r="J870" t="s">
        <v>7045</v>
      </c>
      <c r="K870" t="s">
        <v>78</v>
      </c>
      <c r="L870" t="s">
        <v>7046</v>
      </c>
      <c r="M870" s="27">
        <v>45958.726689814823</v>
      </c>
      <c r="N870" s="27">
        <v>45959.525000000001</v>
      </c>
      <c r="O870" t="s">
        <v>1466</v>
      </c>
      <c r="P870" t="s">
        <v>1467</v>
      </c>
      <c r="Q870" t="s">
        <v>1478</v>
      </c>
      <c r="R870" t="s">
        <v>1604</v>
      </c>
      <c r="S870" t="s">
        <v>1470</v>
      </c>
      <c r="T870" t="s">
        <v>1470</v>
      </c>
      <c r="U870" t="s">
        <v>82</v>
      </c>
      <c r="V870" t="s">
        <v>7047</v>
      </c>
      <c r="W870" t="s">
        <v>84</v>
      </c>
      <c r="X870" t="s">
        <v>7048</v>
      </c>
      <c r="Y870" t="s">
        <v>11</v>
      </c>
      <c r="Z870" t="s">
        <v>86</v>
      </c>
      <c r="AA870" t="s">
        <v>216</v>
      </c>
      <c r="AB870" s="28">
        <v>1</v>
      </c>
      <c r="AC870" t="s">
        <v>88</v>
      </c>
      <c r="AD870" s="40">
        <v>144968</v>
      </c>
      <c r="AE870" s="40">
        <v>144968</v>
      </c>
    </row>
    <row r="871" spans="1:31">
      <c r="A871" t="s">
        <v>277</v>
      </c>
      <c r="B871" t="s">
        <v>151</v>
      </c>
      <c r="C871" t="s">
        <v>152</v>
      </c>
      <c r="D871" t="s">
        <v>7049</v>
      </c>
      <c r="E871" t="s">
        <v>7050</v>
      </c>
      <c r="F871" t="s">
        <v>7051</v>
      </c>
      <c r="G871" t="s">
        <v>1464</v>
      </c>
      <c r="H871" t="s">
        <v>116</v>
      </c>
      <c r="I871" t="s">
        <v>7052</v>
      </c>
      <c r="J871" t="s">
        <v>7053</v>
      </c>
      <c r="K871" t="s">
        <v>78</v>
      </c>
      <c r="L871" t="s">
        <v>7054</v>
      </c>
      <c r="M871" s="27">
        <v>45958.721701388888</v>
      </c>
      <c r="N871" s="27">
        <v>45960.563888888893</v>
      </c>
      <c r="O871" t="s">
        <v>1466</v>
      </c>
      <c r="P871" t="s">
        <v>1467</v>
      </c>
      <c r="Q871" t="s">
        <v>2219</v>
      </c>
      <c r="R871" t="s">
        <v>1469</v>
      </c>
      <c r="S871" t="s">
        <v>1470</v>
      </c>
      <c r="T871" t="s">
        <v>1470</v>
      </c>
      <c r="U871" t="s">
        <v>82</v>
      </c>
      <c r="V871" t="s">
        <v>7055</v>
      </c>
      <c r="W871" t="s">
        <v>84</v>
      </c>
      <c r="X871" t="s">
        <v>7056</v>
      </c>
      <c r="Y871" t="s">
        <v>139</v>
      </c>
      <c r="Z871" t="s">
        <v>909</v>
      </c>
      <c r="AA871" t="s">
        <v>287</v>
      </c>
      <c r="AB871" s="28">
        <v>1</v>
      </c>
      <c r="AC871" t="s">
        <v>88</v>
      </c>
      <c r="AD871" s="40">
        <v>479589</v>
      </c>
      <c r="AE871" s="40">
        <v>479589</v>
      </c>
    </row>
    <row r="872" spans="1:31">
      <c r="A872" t="s">
        <v>217</v>
      </c>
      <c r="B872" t="s">
        <v>192</v>
      </c>
      <c r="C872" t="s">
        <v>193</v>
      </c>
      <c r="D872" t="s">
        <v>1676</v>
      </c>
      <c r="E872" t="s">
        <v>7057</v>
      </c>
      <c r="F872" t="s">
        <v>7058</v>
      </c>
      <c r="G872" t="s">
        <v>1464</v>
      </c>
      <c r="H872" t="s">
        <v>197</v>
      </c>
      <c r="I872" t="s">
        <v>1679</v>
      </c>
      <c r="J872" t="s">
        <v>7059</v>
      </c>
      <c r="K872" t="s">
        <v>78</v>
      </c>
      <c r="L872" t="s">
        <v>7060</v>
      </c>
      <c r="M872" s="27">
        <v>45958.723252314812</v>
      </c>
      <c r="N872" s="27">
        <v>45959.506944444453</v>
      </c>
      <c r="O872" t="s">
        <v>1466</v>
      </c>
      <c r="P872" t="s">
        <v>1467</v>
      </c>
      <c r="Q872" t="s">
        <v>2219</v>
      </c>
      <c r="R872" t="s">
        <v>1469</v>
      </c>
      <c r="S872" t="s">
        <v>1479</v>
      </c>
      <c r="T872" t="s">
        <v>1479</v>
      </c>
      <c r="U872" t="s">
        <v>82</v>
      </c>
      <c r="V872" t="s">
        <v>7061</v>
      </c>
      <c r="W872" t="s">
        <v>84</v>
      </c>
      <c r="X872" t="s">
        <v>7062</v>
      </c>
      <c r="Y872" t="s">
        <v>8</v>
      </c>
      <c r="Z872" t="s">
        <v>86</v>
      </c>
      <c r="AA872" t="s">
        <v>403</v>
      </c>
      <c r="AB872" s="28">
        <v>1</v>
      </c>
      <c r="AC872" t="s">
        <v>88</v>
      </c>
      <c r="AD872" s="40">
        <v>65960</v>
      </c>
      <c r="AE872" s="40">
        <v>65960</v>
      </c>
    </row>
    <row r="873" spans="1:31">
      <c r="A873" t="s">
        <v>191</v>
      </c>
      <c r="B873" t="s">
        <v>192</v>
      </c>
      <c r="C873" t="s">
        <v>193</v>
      </c>
      <c r="D873" t="s">
        <v>194</v>
      </c>
      <c r="E873" t="s">
        <v>7063</v>
      </c>
      <c r="F873" t="s">
        <v>929</v>
      </c>
      <c r="G873" t="s">
        <v>1464</v>
      </c>
      <c r="H873" t="s">
        <v>197</v>
      </c>
      <c r="I873" t="s">
        <v>191</v>
      </c>
      <c r="J873" t="s">
        <v>930</v>
      </c>
      <c r="K873" t="s">
        <v>78</v>
      </c>
      <c r="L873" t="s">
        <v>7064</v>
      </c>
      <c r="M873" s="27">
        <v>45959.333333333343</v>
      </c>
      <c r="N873" s="27">
        <v>45959.5</v>
      </c>
      <c r="O873" t="s">
        <v>1466</v>
      </c>
      <c r="P873" t="s">
        <v>1467</v>
      </c>
      <c r="Q873" t="s">
        <v>1478</v>
      </c>
      <c r="R873" t="s">
        <v>1469</v>
      </c>
      <c r="S873" t="s">
        <v>80</v>
      </c>
      <c r="T873" t="s">
        <v>187</v>
      </c>
      <c r="U873" t="s">
        <v>82</v>
      </c>
      <c r="V873" t="s">
        <v>7065</v>
      </c>
      <c r="W873" t="s">
        <v>84</v>
      </c>
      <c r="X873" t="s">
        <v>7066</v>
      </c>
      <c r="Y873" t="s">
        <v>8</v>
      </c>
      <c r="Z873" t="s">
        <v>86</v>
      </c>
      <c r="AA873" t="s">
        <v>1981</v>
      </c>
      <c r="AB873" s="28">
        <v>1</v>
      </c>
      <c r="AC873" t="s">
        <v>88</v>
      </c>
      <c r="AD873" s="40">
        <v>65960</v>
      </c>
      <c r="AE873" s="40">
        <v>65960</v>
      </c>
    </row>
    <row r="874" spans="1:31">
      <c r="A874" t="s">
        <v>191</v>
      </c>
      <c r="B874" t="s">
        <v>192</v>
      </c>
      <c r="C874" t="s">
        <v>193</v>
      </c>
      <c r="D874" t="s">
        <v>5161</v>
      </c>
      <c r="E874" t="s">
        <v>7067</v>
      </c>
      <c r="F874" t="s">
        <v>7068</v>
      </c>
      <c r="G874" t="s">
        <v>1464</v>
      </c>
      <c r="H874" t="s">
        <v>197</v>
      </c>
      <c r="I874" t="s">
        <v>5164</v>
      </c>
      <c r="J874" t="s">
        <v>7069</v>
      </c>
      <c r="K874" t="s">
        <v>78</v>
      </c>
      <c r="L874" t="s">
        <v>7070</v>
      </c>
      <c r="M874" s="27">
        <v>45959.333333333343</v>
      </c>
      <c r="N874" s="27">
        <v>45959.484027777777</v>
      </c>
      <c r="O874" t="s">
        <v>1466</v>
      </c>
      <c r="P874" t="s">
        <v>1467</v>
      </c>
      <c r="Q874" t="s">
        <v>1478</v>
      </c>
      <c r="R874" t="s">
        <v>1604</v>
      </c>
      <c r="S874" t="s">
        <v>1470</v>
      </c>
      <c r="T874" t="s">
        <v>1470</v>
      </c>
      <c r="U874" t="s">
        <v>82</v>
      </c>
      <c r="V874" t="s">
        <v>7071</v>
      </c>
      <c r="W874" t="s">
        <v>84</v>
      </c>
      <c r="X874" t="s">
        <v>7072</v>
      </c>
      <c r="Y874" t="s">
        <v>8</v>
      </c>
      <c r="Z874" t="s">
        <v>86</v>
      </c>
      <c r="AA874" t="s">
        <v>226</v>
      </c>
      <c r="AB874" s="28">
        <v>1</v>
      </c>
      <c r="AC874" t="s">
        <v>88</v>
      </c>
      <c r="AD874" s="40">
        <v>65960</v>
      </c>
      <c r="AE874" s="40">
        <v>65960</v>
      </c>
    </row>
    <row r="875" spans="1:31">
      <c r="A875" t="s">
        <v>762</v>
      </c>
      <c r="B875" t="s">
        <v>119</v>
      </c>
      <c r="C875" t="s">
        <v>120</v>
      </c>
      <c r="D875" t="s">
        <v>885</v>
      </c>
      <c r="E875" t="s">
        <v>7073</v>
      </c>
      <c r="F875" t="s">
        <v>7074</v>
      </c>
      <c r="G875" t="s">
        <v>1464</v>
      </c>
      <c r="H875" t="s">
        <v>766</v>
      </c>
      <c r="I875" t="s">
        <v>888</v>
      </c>
      <c r="J875" t="s">
        <v>7075</v>
      </c>
      <c r="K875" t="s">
        <v>78</v>
      </c>
      <c r="L875" t="s">
        <v>7076</v>
      </c>
      <c r="M875" s="27">
        <v>45959.333333333343</v>
      </c>
      <c r="N875" s="27">
        <v>45960.595138888893</v>
      </c>
      <c r="O875" t="s">
        <v>1466</v>
      </c>
      <c r="P875" t="s">
        <v>1467</v>
      </c>
      <c r="Q875" t="s">
        <v>1468</v>
      </c>
      <c r="R875" t="s">
        <v>1469</v>
      </c>
      <c r="S875" t="s">
        <v>1470</v>
      </c>
      <c r="T875" t="s">
        <v>1470</v>
      </c>
      <c r="U875" t="s">
        <v>82</v>
      </c>
      <c r="V875" t="s">
        <v>7077</v>
      </c>
      <c r="W875" t="s">
        <v>84</v>
      </c>
      <c r="X875" t="s">
        <v>7078</v>
      </c>
      <c r="Y875" t="s">
        <v>11</v>
      </c>
      <c r="Z875" t="s">
        <v>86</v>
      </c>
      <c r="AA875" t="s">
        <v>771</v>
      </c>
      <c r="AB875" s="28">
        <v>1</v>
      </c>
      <c r="AC875" t="s">
        <v>88</v>
      </c>
      <c r="AD875" s="40">
        <v>144968</v>
      </c>
      <c r="AE875" s="40">
        <v>144968</v>
      </c>
    </row>
    <row r="876" spans="1:31">
      <c r="A876" t="s">
        <v>265</v>
      </c>
      <c r="B876" t="s">
        <v>68</v>
      </c>
      <c r="C876" t="s">
        <v>266</v>
      </c>
      <c r="D876" t="s">
        <v>6283</v>
      </c>
      <c r="E876" t="s">
        <v>7079</v>
      </c>
      <c r="F876" t="s">
        <v>7080</v>
      </c>
      <c r="G876" t="s">
        <v>1464</v>
      </c>
      <c r="H876" t="s">
        <v>270</v>
      </c>
      <c r="I876" t="s">
        <v>265</v>
      </c>
      <c r="J876" t="s">
        <v>7081</v>
      </c>
      <c r="K876" t="s">
        <v>78</v>
      </c>
      <c r="L876" t="s">
        <v>7082</v>
      </c>
      <c r="M876" s="27">
        <v>45959.333333333343</v>
      </c>
      <c r="N876" s="27">
        <v>45959.671527777777</v>
      </c>
      <c r="O876" t="s">
        <v>1466</v>
      </c>
      <c r="P876" t="s">
        <v>1467</v>
      </c>
      <c r="Q876" t="s">
        <v>2219</v>
      </c>
      <c r="R876" t="s">
        <v>1469</v>
      </c>
      <c r="S876" t="s">
        <v>80</v>
      </c>
      <c r="T876" t="s">
        <v>81</v>
      </c>
      <c r="U876" t="s">
        <v>82</v>
      </c>
      <c r="V876" t="s">
        <v>7083</v>
      </c>
      <c r="W876" t="s">
        <v>84</v>
      </c>
      <c r="X876" t="s">
        <v>7084</v>
      </c>
      <c r="Y876" t="s">
        <v>8</v>
      </c>
      <c r="Z876" t="s">
        <v>86</v>
      </c>
      <c r="AA876" t="s">
        <v>1290</v>
      </c>
      <c r="AB876" s="28">
        <v>1</v>
      </c>
      <c r="AC876" t="s">
        <v>88</v>
      </c>
      <c r="AD876" s="40">
        <v>65960</v>
      </c>
      <c r="AE876" s="40">
        <v>65960</v>
      </c>
    </row>
    <row r="877" spans="1:31">
      <c r="A877" t="s">
        <v>459</v>
      </c>
      <c r="B877" t="s">
        <v>460</v>
      </c>
      <c r="C877" t="s">
        <v>461</v>
      </c>
      <c r="D877" t="s">
        <v>512</v>
      </c>
      <c r="E877" t="s">
        <v>7085</v>
      </c>
      <c r="F877" t="s">
        <v>6198</v>
      </c>
      <c r="G877" t="s">
        <v>1464</v>
      </c>
      <c r="H877" t="s">
        <v>460</v>
      </c>
      <c r="I877" t="s">
        <v>459</v>
      </c>
      <c r="J877" t="s">
        <v>6199</v>
      </c>
      <c r="K877" t="s">
        <v>78</v>
      </c>
      <c r="L877" t="s">
        <v>7086</v>
      </c>
      <c r="M877" s="27">
        <v>45959.343645833331</v>
      </c>
      <c r="N877" s="27">
        <v>45959.727777777778</v>
      </c>
      <c r="O877" t="s">
        <v>1466</v>
      </c>
      <c r="P877" t="s">
        <v>1514</v>
      </c>
      <c r="Q877" t="s">
        <v>1552</v>
      </c>
      <c r="R877" t="s">
        <v>2469</v>
      </c>
      <c r="S877" t="s">
        <v>80</v>
      </c>
      <c r="T877" t="s">
        <v>81</v>
      </c>
      <c r="U877" t="s">
        <v>1664</v>
      </c>
      <c r="V877" t="s">
        <v>7087</v>
      </c>
      <c r="W877" t="s">
        <v>84</v>
      </c>
      <c r="X877" t="s">
        <v>7088</v>
      </c>
      <c r="Y877" t="s">
        <v>8</v>
      </c>
      <c r="Z877" t="s">
        <v>86</v>
      </c>
      <c r="AA877" t="s">
        <v>3430</v>
      </c>
      <c r="AB877" s="28">
        <v>1</v>
      </c>
      <c r="AC877" t="s">
        <v>88</v>
      </c>
      <c r="AD877" s="40">
        <v>65960</v>
      </c>
      <c r="AE877" s="40">
        <v>65960</v>
      </c>
    </row>
    <row r="878" spans="1:31">
      <c r="A878" t="s">
        <v>191</v>
      </c>
      <c r="B878" t="s">
        <v>192</v>
      </c>
      <c r="C878" t="s">
        <v>193</v>
      </c>
      <c r="D878" t="s">
        <v>194</v>
      </c>
      <c r="E878" t="s">
        <v>7089</v>
      </c>
      <c r="F878" t="s">
        <v>7090</v>
      </c>
      <c r="G878" t="s">
        <v>1464</v>
      </c>
      <c r="H878" t="s">
        <v>197</v>
      </c>
      <c r="I878" t="s">
        <v>191</v>
      </c>
      <c r="J878" t="s">
        <v>7091</v>
      </c>
      <c r="K878" t="s">
        <v>78</v>
      </c>
      <c r="L878" t="s">
        <v>7092</v>
      </c>
      <c r="M878" s="27">
        <v>45959.343171296299</v>
      </c>
      <c r="N878" s="27">
        <v>45959.479861111111</v>
      </c>
      <c r="O878" t="s">
        <v>1466</v>
      </c>
      <c r="P878" t="s">
        <v>1467</v>
      </c>
      <c r="Q878" t="s">
        <v>2232</v>
      </c>
      <c r="R878" t="s">
        <v>1469</v>
      </c>
      <c r="S878" t="s">
        <v>783</v>
      </c>
      <c r="T878" t="s">
        <v>1791</v>
      </c>
      <c r="U878" t="s">
        <v>82</v>
      </c>
      <c r="V878" t="s">
        <v>7093</v>
      </c>
      <c r="W878" t="s">
        <v>84</v>
      </c>
      <c r="X878" t="s">
        <v>7094</v>
      </c>
      <c r="Y878" t="s">
        <v>8</v>
      </c>
      <c r="Z878" t="s">
        <v>86</v>
      </c>
      <c r="AA878" t="s">
        <v>236</v>
      </c>
      <c r="AB878" s="28">
        <v>1</v>
      </c>
      <c r="AC878" t="s">
        <v>88</v>
      </c>
      <c r="AD878" s="40">
        <v>65960</v>
      </c>
      <c r="AE878" s="40">
        <v>65960</v>
      </c>
    </row>
    <row r="879" spans="1:31">
      <c r="A879" t="s">
        <v>569</v>
      </c>
      <c r="B879" t="s">
        <v>119</v>
      </c>
      <c r="C879" t="s">
        <v>120</v>
      </c>
      <c r="D879" t="s">
        <v>1711</v>
      </c>
      <c r="E879" t="s">
        <v>7095</v>
      </c>
      <c r="F879" t="s">
        <v>7096</v>
      </c>
      <c r="G879" t="s">
        <v>1464</v>
      </c>
      <c r="H879" t="s">
        <v>573</v>
      </c>
      <c r="I879" t="s">
        <v>1714</v>
      </c>
      <c r="J879" t="s">
        <v>7097</v>
      </c>
      <c r="K879" t="s">
        <v>78</v>
      </c>
      <c r="L879" t="s">
        <v>7098</v>
      </c>
      <c r="M879" s="27">
        <v>45959.427905092591</v>
      </c>
      <c r="N879" s="27">
        <v>45960.65</v>
      </c>
      <c r="O879" t="s">
        <v>1466</v>
      </c>
      <c r="P879" t="s">
        <v>1467</v>
      </c>
      <c r="Q879" t="s">
        <v>1562</v>
      </c>
      <c r="R879" t="s">
        <v>1562</v>
      </c>
      <c r="S879" t="s">
        <v>1470</v>
      </c>
      <c r="T879" t="s">
        <v>1470</v>
      </c>
      <c r="U879" t="s">
        <v>82</v>
      </c>
      <c r="V879" t="s">
        <v>7099</v>
      </c>
      <c r="W879" t="s">
        <v>84</v>
      </c>
      <c r="X879" t="s">
        <v>7100</v>
      </c>
      <c r="Y879" t="s">
        <v>11</v>
      </c>
      <c r="Z879" t="s">
        <v>86</v>
      </c>
      <c r="AA879" t="s">
        <v>1500</v>
      </c>
      <c r="AB879" s="28">
        <v>1</v>
      </c>
      <c r="AC879" t="s">
        <v>88</v>
      </c>
      <c r="AD879" s="40">
        <v>144968</v>
      </c>
      <c r="AE879" s="40">
        <v>144968</v>
      </c>
    </row>
    <row r="880" spans="1:31">
      <c r="A880" t="s">
        <v>459</v>
      </c>
      <c r="B880" t="s">
        <v>460</v>
      </c>
      <c r="C880" t="s">
        <v>461</v>
      </c>
      <c r="D880" t="s">
        <v>4768</v>
      </c>
      <c r="E880" t="s">
        <v>7101</v>
      </c>
      <c r="F880" t="s">
        <v>7102</v>
      </c>
      <c r="G880" t="s">
        <v>1464</v>
      </c>
      <c r="H880" t="s">
        <v>460</v>
      </c>
      <c r="I880" t="s">
        <v>4771</v>
      </c>
      <c r="J880" t="s">
        <v>7103</v>
      </c>
      <c r="K880" t="s">
        <v>78</v>
      </c>
      <c r="L880" t="s">
        <v>7104</v>
      </c>
      <c r="M880" s="27">
        <v>45959.429548611108</v>
      </c>
      <c r="N880" s="27">
        <v>45960.463888888888</v>
      </c>
      <c r="O880" t="s">
        <v>1466</v>
      </c>
      <c r="P880" t="s">
        <v>1467</v>
      </c>
      <c r="Q880" t="s">
        <v>1562</v>
      </c>
      <c r="R880" t="s">
        <v>1562</v>
      </c>
      <c r="S880" t="s">
        <v>783</v>
      </c>
      <c r="T880" t="s">
        <v>2152</v>
      </c>
      <c r="U880" t="s">
        <v>82</v>
      </c>
      <c r="V880" t="s">
        <v>7105</v>
      </c>
      <c r="W880" t="s">
        <v>84</v>
      </c>
      <c r="X880" t="s">
        <v>7106</v>
      </c>
      <c r="Y880" t="s">
        <v>13</v>
      </c>
      <c r="Z880" t="s">
        <v>86</v>
      </c>
      <c r="AA880" t="s">
        <v>700</v>
      </c>
      <c r="AB880" s="28">
        <v>1</v>
      </c>
      <c r="AC880" t="s">
        <v>88</v>
      </c>
      <c r="AD880" s="40">
        <v>275729</v>
      </c>
      <c r="AE880" s="40">
        <v>275729</v>
      </c>
    </row>
    <row r="881" spans="1:31">
      <c r="A881" t="s">
        <v>191</v>
      </c>
      <c r="B881" t="s">
        <v>192</v>
      </c>
      <c r="C881" t="s">
        <v>193</v>
      </c>
      <c r="D881" t="s">
        <v>237</v>
      </c>
      <c r="E881" t="s">
        <v>7107</v>
      </c>
      <c r="F881" t="s">
        <v>7108</v>
      </c>
      <c r="G881" t="s">
        <v>1464</v>
      </c>
      <c r="H881" t="s">
        <v>197</v>
      </c>
      <c r="I881" t="s">
        <v>240</v>
      </c>
      <c r="J881" t="s">
        <v>7109</v>
      </c>
      <c r="K881" t="s">
        <v>78</v>
      </c>
      <c r="L881" t="s">
        <v>7110</v>
      </c>
      <c r="M881" s="27">
        <v>45959.430810185193</v>
      </c>
      <c r="N881" s="27">
        <v>45961.336111111108</v>
      </c>
      <c r="O881" t="s">
        <v>1466</v>
      </c>
      <c r="P881" t="s">
        <v>1467</v>
      </c>
      <c r="Q881" t="s">
        <v>1552</v>
      </c>
      <c r="R881" t="s">
        <v>1612</v>
      </c>
      <c r="S881" t="s">
        <v>1470</v>
      </c>
      <c r="T881" t="s">
        <v>1470</v>
      </c>
      <c r="U881" t="s">
        <v>82</v>
      </c>
      <c r="V881" t="s">
        <v>7111</v>
      </c>
      <c r="W881" t="s">
        <v>84</v>
      </c>
      <c r="X881" t="s">
        <v>7112</v>
      </c>
      <c r="Y881" t="s">
        <v>15</v>
      </c>
      <c r="Z881" t="s">
        <v>86</v>
      </c>
      <c r="AA881" t="s">
        <v>254</v>
      </c>
      <c r="AB881" s="28">
        <v>1</v>
      </c>
      <c r="AC881" t="s">
        <v>88</v>
      </c>
      <c r="AD881" s="40">
        <v>479589</v>
      </c>
      <c r="AE881" s="40">
        <v>479589</v>
      </c>
    </row>
    <row r="882" spans="1:31">
      <c r="A882" t="s">
        <v>343</v>
      </c>
      <c r="B882" t="s">
        <v>68</v>
      </c>
      <c r="C882" t="s">
        <v>69</v>
      </c>
      <c r="D882" t="s">
        <v>344</v>
      </c>
      <c r="E882" t="s">
        <v>7113</v>
      </c>
      <c r="F882" t="s">
        <v>7114</v>
      </c>
      <c r="G882" t="s">
        <v>1464</v>
      </c>
      <c r="H882" t="s">
        <v>347</v>
      </c>
      <c r="I882" t="s">
        <v>343</v>
      </c>
      <c r="J882" t="s">
        <v>7115</v>
      </c>
      <c r="K882" t="s">
        <v>78</v>
      </c>
      <c r="L882" t="s">
        <v>7116</v>
      </c>
      <c r="M882" s="27">
        <v>45959.432442129633</v>
      </c>
      <c r="N882" s="27">
        <v>45959.700694444437</v>
      </c>
      <c r="O882" t="s">
        <v>1466</v>
      </c>
      <c r="P882" t="s">
        <v>1467</v>
      </c>
      <c r="Q882" t="s">
        <v>1552</v>
      </c>
      <c r="R882" t="s">
        <v>1469</v>
      </c>
      <c r="S882" t="s">
        <v>80</v>
      </c>
      <c r="T882" t="s">
        <v>187</v>
      </c>
      <c r="U882" t="s">
        <v>82</v>
      </c>
      <c r="V882" t="s">
        <v>7117</v>
      </c>
      <c r="W882" t="s">
        <v>84</v>
      </c>
      <c r="X882" t="s">
        <v>7118</v>
      </c>
      <c r="Y882" t="s">
        <v>8</v>
      </c>
      <c r="Z882" t="s">
        <v>86</v>
      </c>
      <c r="AA882" t="s">
        <v>352</v>
      </c>
      <c r="AB882" s="28">
        <v>1</v>
      </c>
      <c r="AC882" t="s">
        <v>88</v>
      </c>
      <c r="AD882" s="40">
        <v>65960</v>
      </c>
      <c r="AE882" s="40">
        <v>65960</v>
      </c>
    </row>
    <row r="883" spans="1:31">
      <c r="A883" t="s">
        <v>191</v>
      </c>
      <c r="B883" t="s">
        <v>192</v>
      </c>
      <c r="C883" t="s">
        <v>193</v>
      </c>
      <c r="D883" t="s">
        <v>194</v>
      </c>
      <c r="E883" t="s">
        <v>7119</v>
      </c>
      <c r="F883" t="s">
        <v>7120</v>
      </c>
      <c r="G883" t="s">
        <v>1464</v>
      </c>
      <c r="H883" t="s">
        <v>197</v>
      </c>
      <c r="I883" t="s">
        <v>191</v>
      </c>
      <c r="J883" t="s">
        <v>7121</v>
      </c>
      <c r="K883" t="s">
        <v>78</v>
      </c>
      <c r="L883" t="s">
        <v>7122</v>
      </c>
      <c r="M883" s="27">
        <v>45959.434687499997</v>
      </c>
      <c r="N883" s="27">
        <v>45959.705555555563</v>
      </c>
      <c r="O883" t="s">
        <v>1466</v>
      </c>
      <c r="P883" t="s">
        <v>1467</v>
      </c>
      <c r="Q883" t="s">
        <v>1478</v>
      </c>
      <c r="R883" t="s">
        <v>1469</v>
      </c>
      <c r="S883" t="s">
        <v>1470</v>
      </c>
      <c r="T883" t="s">
        <v>1470</v>
      </c>
      <c r="U883" t="s">
        <v>82</v>
      </c>
      <c r="V883" t="s">
        <v>7123</v>
      </c>
      <c r="W883" t="s">
        <v>84</v>
      </c>
      <c r="X883" t="s">
        <v>7124</v>
      </c>
      <c r="Y883" t="s">
        <v>8</v>
      </c>
      <c r="Z883" t="s">
        <v>86</v>
      </c>
      <c r="AA883" t="s">
        <v>202</v>
      </c>
      <c r="AB883" s="28">
        <v>1</v>
      </c>
      <c r="AC883" t="s">
        <v>88</v>
      </c>
      <c r="AD883" s="40">
        <v>65960</v>
      </c>
      <c r="AE883" s="40">
        <v>65960</v>
      </c>
    </row>
    <row r="884" spans="1:31">
      <c r="A884" t="s">
        <v>442</v>
      </c>
      <c r="B884" t="s">
        <v>113</v>
      </c>
      <c r="C884" t="s">
        <v>114</v>
      </c>
      <c r="D884" t="s">
        <v>443</v>
      </c>
      <c r="E884" t="s">
        <v>7125</v>
      </c>
      <c r="F884" t="s">
        <v>7126</v>
      </c>
      <c r="G884" t="s">
        <v>1464</v>
      </c>
      <c r="H884" t="s">
        <v>446</v>
      </c>
      <c r="I884" t="s">
        <v>442</v>
      </c>
      <c r="J884" t="s">
        <v>7127</v>
      </c>
      <c r="K884" t="s">
        <v>78</v>
      </c>
      <c r="L884" t="s">
        <v>7128</v>
      </c>
      <c r="M884" s="27">
        <v>45959.436030092591</v>
      </c>
      <c r="N884" s="27">
        <v>45959.59652777778</v>
      </c>
      <c r="O884" t="s">
        <v>1466</v>
      </c>
      <c r="P884" t="s">
        <v>1467</v>
      </c>
      <c r="Q884" t="s">
        <v>1749</v>
      </c>
      <c r="R884" t="s">
        <v>1971</v>
      </c>
      <c r="S884" t="s">
        <v>1470</v>
      </c>
      <c r="T884" t="s">
        <v>1470</v>
      </c>
      <c r="U884" t="s">
        <v>82</v>
      </c>
      <c r="V884" t="s">
        <v>7129</v>
      </c>
      <c r="W884" t="s">
        <v>84</v>
      </c>
      <c r="X884" t="s">
        <v>7130</v>
      </c>
      <c r="Y884" t="s">
        <v>8</v>
      </c>
      <c r="Z884" t="s">
        <v>86</v>
      </c>
      <c r="AA884" t="s">
        <v>1974</v>
      </c>
      <c r="AB884" s="28">
        <v>1</v>
      </c>
      <c r="AC884" t="s">
        <v>88</v>
      </c>
      <c r="AD884" s="40">
        <v>65960</v>
      </c>
      <c r="AE884" s="40">
        <v>65960</v>
      </c>
    </row>
    <row r="885" spans="1:31">
      <c r="A885" t="s">
        <v>343</v>
      </c>
      <c r="B885" t="s">
        <v>68</v>
      </c>
      <c r="C885" t="s">
        <v>69</v>
      </c>
      <c r="D885" t="s">
        <v>379</v>
      </c>
      <c r="E885" t="s">
        <v>7131</v>
      </c>
      <c r="F885" t="s">
        <v>7132</v>
      </c>
      <c r="G885" t="s">
        <v>1464</v>
      </c>
      <c r="H885" t="s">
        <v>347</v>
      </c>
      <c r="I885" t="s">
        <v>382</v>
      </c>
      <c r="J885" t="s">
        <v>7133</v>
      </c>
      <c r="K885" t="s">
        <v>78</v>
      </c>
      <c r="L885" t="s">
        <v>7134</v>
      </c>
      <c r="M885" s="27">
        <v>45959.437592592592</v>
      </c>
      <c r="N885" s="27">
        <v>45959.689583333333</v>
      </c>
      <c r="O885" t="s">
        <v>1466</v>
      </c>
      <c r="P885" t="s">
        <v>1467</v>
      </c>
      <c r="Q885" t="s">
        <v>1496</v>
      </c>
      <c r="R885" t="s">
        <v>2037</v>
      </c>
      <c r="S885" t="s">
        <v>80</v>
      </c>
      <c r="T885" t="s">
        <v>81</v>
      </c>
      <c r="U885" t="s">
        <v>82</v>
      </c>
      <c r="V885" t="s">
        <v>7135</v>
      </c>
      <c r="W885" t="s">
        <v>84</v>
      </c>
      <c r="X885" t="s">
        <v>7136</v>
      </c>
      <c r="Y885" t="s">
        <v>8</v>
      </c>
      <c r="Z885" t="s">
        <v>86</v>
      </c>
      <c r="AA885" t="s">
        <v>387</v>
      </c>
      <c r="AB885" s="28">
        <v>1</v>
      </c>
      <c r="AC885" t="s">
        <v>88</v>
      </c>
      <c r="AD885" s="40">
        <v>65960</v>
      </c>
      <c r="AE885" s="40">
        <v>65960</v>
      </c>
    </row>
    <row r="886" spans="1:31">
      <c r="A886" t="s">
        <v>569</v>
      </c>
      <c r="B886" t="s">
        <v>119</v>
      </c>
      <c r="C886" t="s">
        <v>120</v>
      </c>
      <c r="D886" t="s">
        <v>1489</v>
      </c>
      <c r="E886" t="s">
        <v>7137</v>
      </c>
      <c r="F886" t="s">
        <v>7138</v>
      </c>
      <c r="G886" t="s">
        <v>1464</v>
      </c>
      <c r="H886" t="s">
        <v>1492</v>
      </c>
      <c r="I886" t="s">
        <v>1493</v>
      </c>
      <c r="J886" t="s">
        <v>7139</v>
      </c>
      <c r="K886" t="s">
        <v>78</v>
      </c>
      <c r="L886" t="s">
        <v>7140</v>
      </c>
      <c r="M886" s="27">
        <v>45959.440567129634</v>
      </c>
      <c r="N886" s="27">
        <v>45961.442361111112</v>
      </c>
      <c r="O886" t="s">
        <v>1466</v>
      </c>
      <c r="P886" t="s">
        <v>1467</v>
      </c>
      <c r="Q886" t="s">
        <v>1621</v>
      </c>
      <c r="R886" t="s">
        <v>1469</v>
      </c>
      <c r="S886" t="s">
        <v>1470</v>
      </c>
      <c r="T886" t="s">
        <v>1470</v>
      </c>
      <c r="U886" t="s">
        <v>82</v>
      </c>
      <c r="V886" t="s">
        <v>7141</v>
      </c>
      <c r="W886" t="s">
        <v>84</v>
      </c>
      <c r="X886" t="s">
        <v>7142</v>
      </c>
      <c r="Y886" t="s">
        <v>15</v>
      </c>
      <c r="Z886" t="s">
        <v>86</v>
      </c>
      <c r="AA886" t="s">
        <v>1500</v>
      </c>
      <c r="AB886" s="28">
        <v>1</v>
      </c>
      <c r="AC886" t="s">
        <v>88</v>
      </c>
      <c r="AD886" s="40">
        <v>479589</v>
      </c>
      <c r="AE886" s="40">
        <v>479589</v>
      </c>
    </row>
    <row r="887" spans="1:31">
      <c r="A887" t="s">
        <v>112</v>
      </c>
      <c r="B887" t="s">
        <v>113</v>
      </c>
      <c r="C887" t="s">
        <v>114</v>
      </c>
      <c r="D887" t="s">
        <v>7143</v>
      </c>
      <c r="E887" t="s">
        <v>7144</v>
      </c>
      <c r="F887" t="s">
        <v>7145</v>
      </c>
      <c r="G887" t="s">
        <v>1464</v>
      </c>
      <c r="H887" t="s">
        <v>116</v>
      </c>
      <c r="I887" t="s">
        <v>7146</v>
      </c>
      <c r="J887" t="s">
        <v>7147</v>
      </c>
      <c r="K887" t="s">
        <v>78</v>
      </c>
      <c r="L887" t="s">
        <v>7148</v>
      </c>
      <c r="M887" s="27">
        <v>45959.438946759263</v>
      </c>
      <c r="N887" s="27">
        <v>45960.629166666673</v>
      </c>
      <c r="O887" t="s">
        <v>1466</v>
      </c>
      <c r="P887" t="s">
        <v>1467</v>
      </c>
      <c r="Q887" t="s">
        <v>1562</v>
      </c>
      <c r="R887" t="s">
        <v>1562</v>
      </c>
      <c r="S887" t="s">
        <v>1470</v>
      </c>
      <c r="T887" t="s">
        <v>1470</v>
      </c>
      <c r="U887" t="s">
        <v>82</v>
      </c>
      <c r="V887" t="s">
        <v>7149</v>
      </c>
      <c r="W887" t="s">
        <v>84</v>
      </c>
      <c r="X887" t="s">
        <v>7150</v>
      </c>
      <c r="Y887" t="s">
        <v>11</v>
      </c>
      <c r="Z887" t="s">
        <v>86</v>
      </c>
      <c r="AA887" t="s">
        <v>117</v>
      </c>
      <c r="AB887" s="28">
        <v>1</v>
      </c>
      <c r="AC887" t="s">
        <v>88</v>
      </c>
      <c r="AD887" s="40">
        <v>144968</v>
      </c>
      <c r="AE887" s="40">
        <v>144968</v>
      </c>
    </row>
    <row r="888" spans="1:31">
      <c r="A888" t="s">
        <v>343</v>
      </c>
      <c r="B888" t="s">
        <v>68</v>
      </c>
      <c r="C888" t="s">
        <v>69</v>
      </c>
      <c r="D888" t="s">
        <v>344</v>
      </c>
      <c r="E888" t="s">
        <v>7151</v>
      </c>
      <c r="F888" t="s">
        <v>7152</v>
      </c>
      <c r="G888" t="s">
        <v>1464</v>
      </c>
      <c r="H888" t="s">
        <v>347</v>
      </c>
      <c r="I888" t="s">
        <v>343</v>
      </c>
      <c r="J888" t="s">
        <v>7153</v>
      </c>
      <c r="K888" t="s">
        <v>78</v>
      </c>
      <c r="L888" t="s">
        <v>7154</v>
      </c>
      <c r="M888" s="27">
        <v>45959.457384259258</v>
      </c>
      <c r="N888" s="27">
        <v>45959.742361111108</v>
      </c>
      <c r="O888" t="s">
        <v>1466</v>
      </c>
      <c r="P888" t="s">
        <v>1467</v>
      </c>
      <c r="Q888" t="s">
        <v>1580</v>
      </c>
      <c r="R888" t="s">
        <v>1581</v>
      </c>
      <c r="S888" t="s">
        <v>1470</v>
      </c>
      <c r="T888" t="s">
        <v>1470</v>
      </c>
      <c r="U888" t="s">
        <v>82</v>
      </c>
      <c r="V888" t="s">
        <v>7155</v>
      </c>
      <c r="W888" t="s">
        <v>84</v>
      </c>
      <c r="X888" t="s">
        <v>7156</v>
      </c>
      <c r="Y888" t="s">
        <v>8</v>
      </c>
      <c r="Z888" t="s">
        <v>86</v>
      </c>
      <c r="AB888" s="28">
        <v>1</v>
      </c>
      <c r="AC888" t="s">
        <v>88</v>
      </c>
      <c r="AD888" s="40">
        <v>65960</v>
      </c>
      <c r="AE888" s="40">
        <v>65960</v>
      </c>
    </row>
    <row r="889" spans="1:31">
      <c r="A889" t="s">
        <v>288</v>
      </c>
      <c r="B889" t="s">
        <v>113</v>
      </c>
      <c r="C889" t="s">
        <v>114</v>
      </c>
      <c r="D889" t="s">
        <v>1838</v>
      </c>
      <c r="E889" t="s">
        <v>7157</v>
      </c>
      <c r="F889" t="s">
        <v>2392</v>
      </c>
      <c r="G889" t="s">
        <v>1464</v>
      </c>
      <c r="H889" t="s">
        <v>292</v>
      </c>
      <c r="I889" t="s">
        <v>1841</v>
      </c>
      <c r="J889" t="s">
        <v>2393</v>
      </c>
      <c r="K889" t="s">
        <v>78</v>
      </c>
      <c r="L889" t="s">
        <v>7158</v>
      </c>
      <c r="M889" s="27">
        <v>45959.454074074078</v>
      </c>
      <c r="N889" s="27">
        <v>45961.70416666667</v>
      </c>
      <c r="O889" t="s">
        <v>1466</v>
      </c>
      <c r="P889" t="s">
        <v>1467</v>
      </c>
      <c r="Q889" t="s">
        <v>1580</v>
      </c>
      <c r="R889" t="s">
        <v>1469</v>
      </c>
      <c r="S889" t="s">
        <v>1470</v>
      </c>
      <c r="T889" t="s">
        <v>1470</v>
      </c>
      <c r="U889" t="s">
        <v>82</v>
      </c>
      <c r="V889" t="s">
        <v>7159</v>
      </c>
      <c r="W889" t="s">
        <v>84</v>
      </c>
      <c r="X889" t="s">
        <v>2396</v>
      </c>
      <c r="Y889" t="s">
        <v>13</v>
      </c>
      <c r="Z889" t="s">
        <v>86</v>
      </c>
      <c r="AA889" t="s">
        <v>7026</v>
      </c>
      <c r="AB889" s="28">
        <v>1</v>
      </c>
      <c r="AC889" t="s">
        <v>88</v>
      </c>
      <c r="AD889" s="40">
        <v>275729</v>
      </c>
      <c r="AE889" s="40">
        <v>275729</v>
      </c>
    </row>
    <row r="890" spans="1:31">
      <c r="A890" t="s">
        <v>191</v>
      </c>
      <c r="B890" t="s">
        <v>192</v>
      </c>
      <c r="C890" t="s">
        <v>193</v>
      </c>
      <c r="D890" t="s">
        <v>194</v>
      </c>
      <c r="E890" t="s">
        <v>7160</v>
      </c>
      <c r="F890" t="s">
        <v>7161</v>
      </c>
      <c r="G890" t="s">
        <v>1464</v>
      </c>
      <c r="H890" t="s">
        <v>197</v>
      </c>
      <c r="I890" t="s">
        <v>191</v>
      </c>
      <c r="J890" t="s">
        <v>7162</v>
      </c>
      <c r="K890" t="s">
        <v>78</v>
      </c>
      <c r="L890" t="s">
        <v>7163</v>
      </c>
      <c r="M890" s="27">
        <v>45959.490162037036</v>
      </c>
      <c r="N890" s="27">
        <v>45959.743055555547</v>
      </c>
      <c r="O890" t="s">
        <v>1466</v>
      </c>
      <c r="P890" t="s">
        <v>1514</v>
      </c>
      <c r="Q890" t="s">
        <v>1580</v>
      </c>
      <c r="R890" t="s">
        <v>1953</v>
      </c>
      <c r="S890" t="s">
        <v>80</v>
      </c>
      <c r="T890" t="s">
        <v>187</v>
      </c>
      <c r="U890" t="s">
        <v>82</v>
      </c>
      <c r="V890" t="s">
        <v>7164</v>
      </c>
      <c r="W890" t="s">
        <v>84</v>
      </c>
      <c r="X890" t="s">
        <v>7165</v>
      </c>
      <c r="Y890" t="s">
        <v>8</v>
      </c>
      <c r="Z890" t="s">
        <v>86</v>
      </c>
      <c r="AA890" t="s">
        <v>1981</v>
      </c>
      <c r="AB890" s="28">
        <v>1</v>
      </c>
      <c r="AC890" t="s">
        <v>88</v>
      </c>
      <c r="AD890" s="40">
        <v>65960</v>
      </c>
      <c r="AE890" s="40">
        <v>65960</v>
      </c>
    </row>
    <row r="891" spans="1:31">
      <c r="A891" t="s">
        <v>343</v>
      </c>
      <c r="B891" t="s">
        <v>68</v>
      </c>
      <c r="C891" t="s">
        <v>69</v>
      </c>
      <c r="D891" t="s">
        <v>1091</v>
      </c>
      <c r="E891" t="s">
        <v>7166</v>
      </c>
      <c r="F891" t="s">
        <v>5874</v>
      </c>
      <c r="G891" t="s">
        <v>1464</v>
      </c>
      <c r="H891" t="s">
        <v>347</v>
      </c>
      <c r="I891" t="s">
        <v>1094</v>
      </c>
      <c r="J891" t="s">
        <v>5875</v>
      </c>
      <c r="K891" t="s">
        <v>78</v>
      </c>
      <c r="L891" t="s">
        <v>7167</v>
      </c>
      <c r="M891" s="27">
        <v>45959.501226851848</v>
      </c>
      <c r="N891" s="27">
        <v>45960.635416666657</v>
      </c>
      <c r="O891" t="s">
        <v>1466</v>
      </c>
      <c r="P891" t="s">
        <v>1514</v>
      </c>
      <c r="Q891" t="s">
        <v>1541</v>
      </c>
      <c r="R891" t="s">
        <v>1827</v>
      </c>
      <c r="S891" t="s">
        <v>80</v>
      </c>
      <c r="T891" t="s">
        <v>187</v>
      </c>
      <c r="U891" t="s">
        <v>82</v>
      </c>
      <c r="V891" t="s">
        <v>7168</v>
      </c>
      <c r="W891" t="s">
        <v>84</v>
      </c>
      <c r="X891" t="s">
        <v>5878</v>
      </c>
      <c r="Y891" t="s">
        <v>11</v>
      </c>
      <c r="Z891" t="s">
        <v>86</v>
      </c>
      <c r="AA891" t="s">
        <v>359</v>
      </c>
      <c r="AB891" s="28">
        <v>1</v>
      </c>
      <c r="AC891" t="s">
        <v>88</v>
      </c>
      <c r="AD891" s="40">
        <v>144968</v>
      </c>
      <c r="AE891" s="40">
        <v>144968</v>
      </c>
    </row>
    <row r="892" spans="1:31">
      <c r="A892" t="s">
        <v>191</v>
      </c>
      <c r="B892" t="s">
        <v>192</v>
      </c>
      <c r="C892" t="s">
        <v>193</v>
      </c>
      <c r="D892" t="s">
        <v>194</v>
      </c>
      <c r="E892" t="s">
        <v>7169</v>
      </c>
      <c r="F892" t="s">
        <v>7170</v>
      </c>
      <c r="G892" t="s">
        <v>1464</v>
      </c>
      <c r="H892" t="s">
        <v>197</v>
      </c>
      <c r="I892" t="s">
        <v>191</v>
      </c>
      <c r="J892" t="s">
        <v>7171</v>
      </c>
      <c r="K892" t="s">
        <v>78</v>
      </c>
      <c r="L892" t="s">
        <v>7172</v>
      </c>
      <c r="M892" s="27">
        <v>45959.493101851847</v>
      </c>
      <c r="N892" s="27">
        <v>45961.55</v>
      </c>
      <c r="O892" t="s">
        <v>1466</v>
      </c>
      <c r="P892" t="s">
        <v>1467</v>
      </c>
      <c r="Q892" t="s">
        <v>1654</v>
      </c>
      <c r="R892" t="s">
        <v>1469</v>
      </c>
      <c r="S892" t="s">
        <v>80</v>
      </c>
      <c r="T892" t="s">
        <v>81</v>
      </c>
      <c r="U892" t="s">
        <v>82</v>
      </c>
      <c r="V892" t="s">
        <v>7173</v>
      </c>
      <c r="W892" t="s">
        <v>84</v>
      </c>
      <c r="X892" t="s">
        <v>7174</v>
      </c>
      <c r="Y892" t="s">
        <v>8</v>
      </c>
      <c r="Z892" t="s">
        <v>86</v>
      </c>
      <c r="AA892" t="s">
        <v>1956</v>
      </c>
      <c r="AB892" s="28">
        <v>1</v>
      </c>
      <c r="AC892" t="s">
        <v>88</v>
      </c>
      <c r="AD892" s="40">
        <v>65960</v>
      </c>
      <c r="AE892" s="40">
        <v>65960</v>
      </c>
    </row>
    <row r="893" spans="1:31">
      <c r="A893" t="s">
        <v>442</v>
      </c>
      <c r="B893" t="s">
        <v>113</v>
      </c>
      <c r="C893" t="s">
        <v>114</v>
      </c>
      <c r="D893" t="s">
        <v>452</v>
      </c>
      <c r="E893" t="s">
        <v>7175</v>
      </c>
      <c r="F893" t="s">
        <v>7176</v>
      </c>
      <c r="G893" t="s">
        <v>1464</v>
      </c>
      <c r="H893" t="s">
        <v>446</v>
      </c>
      <c r="I893" t="s">
        <v>455</v>
      </c>
      <c r="J893" t="s">
        <v>7177</v>
      </c>
      <c r="K893" t="s">
        <v>78</v>
      </c>
      <c r="L893" t="s">
        <v>7178</v>
      </c>
      <c r="M893" s="27">
        <v>45959.499409722222</v>
      </c>
      <c r="N893" s="27">
        <v>45960.614583333343</v>
      </c>
      <c r="O893" t="s">
        <v>1466</v>
      </c>
      <c r="P893" t="s">
        <v>1467</v>
      </c>
      <c r="Q893" t="s">
        <v>1496</v>
      </c>
      <c r="R893" t="s">
        <v>1507</v>
      </c>
      <c r="S893" t="s">
        <v>1470</v>
      </c>
      <c r="T893" t="s">
        <v>1470</v>
      </c>
      <c r="U893" t="s">
        <v>82</v>
      </c>
      <c r="V893" t="s">
        <v>7179</v>
      </c>
      <c r="W893" t="s">
        <v>84</v>
      </c>
      <c r="X893" t="s">
        <v>7180</v>
      </c>
      <c r="Y893" t="s">
        <v>8</v>
      </c>
      <c r="Z893" t="s">
        <v>86</v>
      </c>
      <c r="AA893" t="s">
        <v>451</v>
      </c>
      <c r="AB893" s="28">
        <v>1</v>
      </c>
      <c r="AC893" t="s">
        <v>88</v>
      </c>
      <c r="AD893" s="40">
        <v>65960</v>
      </c>
      <c r="AE893" s="40">
        <v>65960</v>
      </c>
    </row>
    <row r="894" spans="1:31">
      <c r="A894" t="s">
        <v>191</v>
      </c>
      <c r="B894" t="s">
        <v>192</v>
      </c>
      <c r="C894" t="s">
        <v>193</v>
      </c>
      <c r="D894" t="s">
        <v>194</v>
      </c>
      <c r="E894" t="s">
        <v>7181</v>
      </c>
      <c r="F894" t="s">
        <v>7182</v>
      </c>
      <c r="G894" t="s">
        <v>1464</v>
      </c>
      <c r="H894" t="s">
        <v>197</v>
      </c>
      <c r="I894" t="s">
        <v>191</v>
      </c>
      <c r="J894" t="s">
        <v>7183</v>
      </c>
      <c r="K894" t="s">
        <v>78</v>
      </c>
      <c r="L894" t="s">
        <v>7184</v>
      </c>
      <c r="M894" s="27">
        <v>45959.502685185187</v>
      </c>
      <c r="N894" s="27">
        <v>45960.336805555547</v>
      </c>
      <c r="O894" t="s">
        <v>1466</v>
      </c>
      <c r="P894" t="s">
        <v>1514</v>
      </c>
      <c r="Q894" t="s">
        <v>1552</v>
      </c>
      <c r="R894" t="s">
        <v>2469</v>
      </c>
      <c r="S894" t="s">
        <v>783</v>
      </c>
      <c r="T894" t="s">
        <v>2152</v>
      </c>
      <c r="U894" t="s">
        <v>82</v>
      </c>
      <c r="V894" t="s">
        <v>7185</v>
      </c>
      <c r="W894" t="s">
        <v>84</v>
      </c>
      <c r="X894" t="s">
        <v>7186</v>
      </c>
      <c r="Y894" t="s">
        <v>8</v>
      </c>
      <c r="Z894" t="s">
        <v>86</v>
      </c>
      <c r="AA894" t="s">
        <v>1534</v>
      </c>
      <c r="AB894" s="28">
        <v>1</v>
      </c>
      <c r="AC894" t="s">
        <v>88</v>
      </c>
      <c r="AD894" s="40">
        <v>65960</v>
      </c>
      <c r="AE894" s="40">
        <v>65960</v>
      </c>
    </row>
    <row r="895" spans="1:31">
      <c r="A895" t="s">
        <v>191</v>
      </c>
      <c r="B895" t="s">
        <v>192</v>
      </c>
      <c r="C895" t="s">
        <v>193</v>
      </c>
      <c r="D895" t="s">
        <v>675</v>
      </c>
      <c r="E895" t="s">
        <v>7187</v>
      </c>
      <c r="F895" t="s">
        <v>7188</v>
      </c>
      <c r="G895" t="s">
        <v>1464</v>
      </c>
      <c r="H895" t="s">
        <v>197</v>
      </c>
      <c r="I895" t="s">
        <v>678</v>
      </c>
      <c r="J895" t="s">
        <v>7189</v>
      </c>
      <c r="K895" t="s">
        <v>78</v>
      </c>
      <c r="L895" t="s">
        <v>7190</v>
      </c>
      <c r="M895" s="27">
        <v>45959.532118055547</v>
      </c>
      <c r="N895" s="27">
        <v>45960.703472222223</v>
      </c>
      <c r="O895" t="s">
        <v>1466</v>
      </c>
      <c r="P895" t="s">
        <v>1467</v>
      </c>
      <c r="Q895" t="s">
        <v>1580</v>
      </c>
      <c r="R895" t="s">
        <v>1469</v>
      </c>
      <c r="S895" t="s">
        <v>80</v>
      </c>
      <c r="T895" t="s">
        <v>81</v>
      </c>
      <c r="U895" t="s">
        <v>82</v>
      </c>
      <c r="V895" t="s">
        <v>7191</v>
      </c>
      <c r="W895" t="s">
        <v>84</v>
      </c>
      <c r="X895" t="s">
        <v>7192</v>
      </c>
      <c r="Y895" t="s">
        <v>11</v>
      </c>
      <c r="Z895" t="s">
        <v>86</v>
      </c>
      <c r="AA895" t="s">
        <v>1981</v>
      </c>
      <c r="AB895" s="28">
        <v>1</v>
      </c>
      <c r="AC895" t="s">
        <v>88</v>
      </c>
      <c r="AD895" s="40">
        <v>144968</v>
      </c>
      <c r="AE895" s="40">
        <v>144968</v>
      </c>
    </row>
    <row r="896" spans="1:31">
      <c r="A896" t="s">
        <v>150</v>
      </c>
      <c r="B896" t="s">
        <v>151</v>
      </c>
      <c r="C896" t="s">
        <v>152</v>
      </c>
      <c r="D896" t="s">
        <v>2339</v>
      </c>
      <c r="E896" t="s">
        <v>7193</v>
      </c>
      <c r="F896" t="s">
        <v>7194</v>
      </c>
      <c r="G896" t="s">
        <v>1464</v>
      </c>
      <c r="H896" t="s">
        <v>156</v>
      </c>
      <c r="I896" t="s">
        <v>150</v>
      </c>
      <c r="J896" t="s">
        <v>7195</v>
      </c>
      <c r="K896" t="s">
        <v>78</v>
      </c>
      <c r="L896" t="s">
        <v>7196</v>
      </c>
      <c r="M896" s="27">
        <v>45959.507025462961</v>
      </c>
      <c r="N896" s="27">
        <v>45959.708333333343</v>
      </c>
      <c r="O896" t="s">
        <v>1466</v>
      </c>
      <c r="P896" t="s">
        <v>1467</v>
      </c>
      <c r="Q896" t="s">
        <v>1552</v>
      </c>
      <c r="R896" t="s">
        <v>1612</v>
      </c>
      <c r="S896" t="s">
        <v>1470</v>
      </c>
      <c r="T896" t="s">
        <v>1470</v>
      </c>
      <c r="U896" t="s">
        <v>82</v>
      </c>
      <c r="V896" t="s">
        <v>7197</v>
      </c>
      <c r="W896" t="s">
        <v>84</v>
      </c>
      <c r="X896" t="s">
        <v>7198</v>
      </c>
      <c r="Y896" t="s">
        <v>8</v>
      </c>
      <c r="Z896" t="s">
        <v>86</v>
      </c>
      <c r="AA896" t="s">
        <v>3941</v>
      </c>
      <c r="AB896" s="28">
        <v>1</v>
      </c>
      <c r="AC896" t="s">
        <v>88</v>
      </c>
      <c r="AD896" s="40">
        <v>65960</v>
      </c>
      <c r="AE896" s="40">
        <v>65960</v>
      </c>
    </row>
    <row r="897" spans="1:31">
      <c r="A897" t="s">
        <v>459</v>
      </c>
      <c r="B897" t="s">
        <v>460</v>
      </c>
      <c r="C897" t="s">
        <v>461</v>
      </c>
      <c r="D897" t="s">
        <v>512</v>
      </c>
      <c r="E897" t="s">
        <v>7199</v>
      </c>
      <c r="F897" t="s">
        <v>7200</v>
      </c>
      <c r="G897" t="s">
        <v>1464</v>
      </c>
      <c r="H897" t="s">
        <v>460</v>
      </c>
      <c r="I897" t="s">
        <v>459</v>
      </c>
      <c r="J897" t="s">
        <v>7201</v>
      </c>
      <c r="K897" t="s">
        <v>78</v>
      </c>
      <c r="L897" t="s">
        <v>7202</v>
      </c>
      <c r="M897" s="27">
        <v>45959.510740740741</v>
      </c>
      <c r="N897" s="27">
        <v>45960.475694444453</v>
      </c>
      <c r="O897" t="s">
        <v>1466</v>
      </c>
      <c r="P897" t="s">
        <v>1467</v>
      </c>
      <c r="Q897" t="s">
        <v>1496</v>
      </c>
      <c r="R897" t="s">
        <v>1507</v>
      </c>
      <c r="S897" t="s">
        <v>1470</v>
      </c>
      <c r="T897" t="s">
        <v>1470</v>
      </c>
      <c r="U897" t="s">
        <v>82</v>
      </c>
      <c r="V897" t="s">
        <v>7203</v>
      </c>
      <c r="W897" t="s">
        <v>84</v>
      </c>
      <c r="X897" t="s">
        <v>7204</v>
      </c>
      <c r="Y897" t="s">
        <v>8</v>
      </c>
      <c r="Z897" t="s">
        <v>86</v>
      </c>
      <c r="AA897" t="s">
        <v>1113</v>
      </c>
      <c r="AB897" s="28">
        <v>1</v>
      </c>
      <c r="AC897" t="s">
        <v>88</v>
      </c>
      <c r="AD897" s="40">
        <v>65960</v>
      </c>
      <c r="AE897" s="40">
        <v>65960</v>
      </c>
    </row>
    <row r="898" spans="1:31">
      <c r="A898" t="s">
        <v>191</v>
      </c>
      <c r="B898" t="s">
        <v>192</v>
      </c>
      <c r="C898" t="s">
        <v>193</v>
      </c>
      <c r="D898" t="s">
        <v>208</v>
      </c>
      <c r="E898" t="s">
        <v>7205</v>
      </c>
      <c r="F898" t="s">
        <v>7206</v>
      </c>
      <c r="G898" t="s">
        <v>1464</v>
      </c>
      <c r="H898" t="s">
        <v>197</v>
      </c>
      <c r="I898" t="s">
        <v>211</v>
      </c>
      <c r="J898" t="s">
        <v>7207</v>
      </c>
      <c r="K898" t="s">
        <v>78</v>
      </c>
      <c r="L898" t="s">
        <v>7208</v>
      </c>
      <c r="M898" s="27">
        <v>45959.516724537039</v>
      </c>
      <c r="N898" s="27">
        <v>45959.71597222222</v>
      </c>
      <c r="O898" t="s">
        <v>1466</v>
      </c>
      <c r="P898" t="s">
        <v>1467</v>
      </c>
      <c r="Q898" t="s">
        <v>2403</v>
      </c>
      <c r="R898" t="s">
        <v>1469</v>
      </c>
      <c r="S898" t="s">
        <v>80</v>
      </c>
      <c r="T898" t="s">
        <v>187</v>
      </c>
      <c r="U898" t="s">
        <v>82</v>
      </c>
      <c r="V898" t="s">
        <v>7209</v>
      </c>
      <c r="W898" t="s">
        <v>84</v>
      </c>
      <c r="X898" t="s">
        <v>7210</v>
      </c>
      <c r="Y898" t="s">
        <v>8</v>
      </c>
      <c r="Z898" t="s">
        <v>86</v>
      </c>
      <c r="AA898" t="s">
        <v>264</v>
      </c>
      <c r="AB898" s="28">
        <v>1</v>
      </c>
      <c r="AC898" t="s">
        <v>88</v>
      </c>
      <c r="AD898" s="40">
        <v>65960</v>
      </c>
      <c r="AE898" s="40">
        <v>65960</v>
      </c>
    </row>
    <row r="899" spans="1:31">
      <c r="A899" t="s">
        <v>277</v>
      </c>
      <c r="B899" t="s">
        <v>151</v>
      </c>
      <c r="C899" t="s">
        <v>152</v>
      </c>
      <c r="D899" t="s">
        <v>7049</v>
      </c>
      <c r="E899" t="s">
        <v>7211</v>
      </c>
      <c r="F899" t="s">
        <v>7212</v>
      </c>
      <c r="G899" t="s">
        <v>1464</v>
      </c>
      <c r="H899" t="s">
        <v>116</v>
      </c>
      <c r="I899" t="s">
        <v>7052</v>
      </c>
      <c r="J899" t="s">
        <v>7213</v>
      </c>
      <c r="K899" t="s">
        <v>78</v>
      </c>
      <c r="L899" t="s">
        <v>7214</v>
      </c>
      <c r="M899" s="27">
        <v>45959.547731481478</v>
      </c>
      <c r="N899" s="27">
        <v>45960.676388888889</v>
      </c>
      <c r="O899" t="s">
        <v>1466</v>
      </c>
      <c r="P899" t="s">
        <v>1467</v>
      </c>
      <c r="Q899" t="s">
        <v>1496</v>
      </c>
      <c r="R899" t="s">
        <v>1497</v>
      </c>
      <c r="S899" t="s">
        <v>1470</v>
      </c>
      <c r="T899" t="s">
        <v>1470</v>
      </c>
      <c r="U899" t="s">
        <v>82</v>
      </c>
      <c r="V899" t="s">
        <v>7215</v>
      </c>
      <c r="W899" t="s">
        <v>84</v>
      </c>
      <c r="X899" t="s">
        <v>7216</v>
      </c>
      <c r="Y899" t="s">
        <v>139</v>
      </c>
      <c r="Z899" t="s">
        <v>909</v>
      </c>
      <c r="AA899" t="s">
        <v>287</v>
      </c>
      <c r="AB899" s="28">
        <v>1</v>
      </c>
      <c r="AC899" t="s">
        <v>88</v>
      </c>
      <c r="AD899" s="40">
        <v>479589</v>
      </c>
      <c r="AE899" s="40">
        <v>479589</v>
      </c>
    </row>
    <row r="900" spans="1:31">
      <c r="A900" t="s">
        <v>112</v>
      </c>
      <c r="B900" t="s">
        <v>113</v>
      </c>
      <c r="C900" t="s">
        <v>114</v>
      </c>
      <c r="D900" t="s">
        <v>115</v>
      </c>
      <c r="E900" t="s">
        <v>7217</v>
      </c>
      <c r="F900" t="s">
        <v>7218</v>
      </c>
      <c r="G900" t="s">
        <v>1464</v>
      </c>
      <c r="H900" t="s">
        <v>116</v>
      </c>
      <c r="I900" t="s">
        <v>112</v>
      </c>
      <c r="J900" t="s">
        <v>7219</v>
      </c>
      <c r="K900" t="s">
        <v>78</v>
      </c>
      <c r="L900" t="s">
        <v>7220</v>
      </c>
      <c r="M900" s="27">
        <v>45959.517500000002</v>
      </c>
      <c r="N900" s="27">
        <v>45960.455555555563</v>
      </c>
      <c r="O900" t="s">
        <v>1466</v>
      </c>
      <c r="P900" t="s">
        <v>1467</v>
      </c>
      <c r="Q900" t="s">
        <v>1621</v>
      </c>
      <c r="R900" t="s">
        <v>1469</v>
      </c>
      <c r="S900" t="s">
        <v>80</v>
      </c>
      <c r="T900" t="s">
        <v>187</v>
      </c>
      <c r="U900" t="s">
        <v>82</v>
      </c>
      <c r="V900" t="s">
        <v>7221</v>
      </c>
      <c r="W900" t="s">
        <v>84</v>
      </c>
      <c r="X900" t="s">
        <v>7222</v>
      </c>
      <c r="Y900" t="s">
        <v>8</v>
      </c>
      <c r="Z900" t="s">
        <v>86</v>
      </c>
      <c r="AA900" t="s">
        <v>1777</v>
      </c>
      <c r="AB900" s="28">
        <v>1</v>
      </c>
      <c r="AC900" t="s">
        <v>88</v>
      </c>
      <c r="AD900" s="40">
        <v>65960</v>
      </c>
      <c r="AE900" s="40">
        <v>65960</v>
      </c>
    </row>
    <row r="901" spans="1:31">
      <c r="A901" t="s">
        <v>191</v>
      </c>
      <c r="B901" t="s">
        <v>192</v>
      </c>
      <c r="C901" t="s">
        <v>193</v>
      </c>
      <c r="D901" t="s">
        <v>7223</v>
      </c>
      <c r="E901" t="s">
        <v>7224</v>
      </c>
      <c r="F901" t="s">
        <v>7225</v>
      </c>
      <c r="G901" t="s">
        <v>1464</v>
      </c>
      <c r="H901" t="s">
        <v>197</v>
      </c>
      <c r="I901" t="s">
        <v>7226</v>
      </c>
      <c r="J901" t="s">
        <v>7227</v>
      </c>
      <c r="K901" t="s">
        <v>78</v>
      </c>
      <c r="L901" t="s">
        <v>7228</v>
      </c>
      <c r="M901" s="27">
        <v>45959.547060185178</v>
      </c>
      <c r="N901" s="27">
        <v>45960.65625</v>
      </c>
      <c r="O901" t="s">
        <v>1466</v>
      </c>
      <c r="P901" t="s">
        <v>1467</v>
      </c>
      <c r="Q901" t="s">
        <v>1562</v>
      </c>
      <c r="R901" t="s">
        <v>1562</v>
      </c>
      <c r="S901" t="s">
        <v>1470</v>
      </c>
      <c r="T901" t="s">
        <v>1470</v>
      </c>
      <c r="U901" t="s">
        <v>82</v>
      </c>
      <c r="V901" t="s">
        <v>7229</v>
      </c>
      <c r="W901" t="s">
        <v>84</v>
      </c>
      <c r="X901" t="s">
        <v>7230</v>
      </c>
      <c r="Y901" t="s">
        <v>13</v>
      </c>
      <c r="Z901" t="s">
        <v>86</v>
      </c>
      <c r="AA901" t="s">
        <v>264</v>
      </c>
      <c r="AB901" s="28">
        <v>1</v>
      </c>
      <c r="AC901" t="s">
        <v>88</v>
      </c>
      <c r="AD901" s="40">
        <v>275729</v>
      </c>
      <c r="AE901" s="40">
        <v>275729</v>
      </c>
    </row>
    <row r="902" spans="1:31">
      <c r="A902" t="s">
        <v>191</v>
      </c>
      <c r="B902" t="s">
        <v>192</v>
      </c>
      <c r="C902" t="s">
        <v>193</v>
      </c>
      <c r="D902" t="s">
        <v>194</v>
      </c>
      <c r="E902" t="s">
        <v>7231</v>
      </c>
      <c r="F902" t="s">
        <v>7232</v>
      </c>
      <c r="G902" t="s">
        <v>1464</v>
      </c>
      <c r="H902" t="s">
        <v>197</v>
      </c>
      <c r="I902" t="s">
        <v>191</v>
      </c>
      <c r="J902" t="s">
        <v>7233</v>
      </c>
      <c r="K902" t="s">
        <v>78</v>
      </c>
      <c r="L902" t="s">
        <v>7234</v>
      </c>
      <c r="M902" s="27">
        <v>45959.575428240743</v>
      </c>
      <c r="N902" s="27">
        <v>45959.745138888888</v>
      </c>
      <c r="O902" t="s">
        <v>1466</v>
      </c>
      <c r="P902" t="s">
        <v>1514</v>
      </c>
      <c r="Q902" t="s">
        <v>1621</v>
      </c>
      <c r="R902" t="s">
        <v>2815</v>
      </c>
      <c r="S902" t="s">
        <v>1470</v>
      </c>
      <c r="T902" t="s">
        <v>1470</v>
      </c>
      <c r="U902" t="s">
        <v>82</v>
      </c>
      <c r="V902" t="s">
        <v>7235</v>
      </c>
      <c r="W902" t="s">
        <v>84</v>
      </c>
      <c r="X902" t="s">
        <v>7236</v>
      </c>
      <c r="Y902" t="s">
        <v>8</v>
      </c>
      <c r="Z902" t="s">
        <v>86</v>
      </c>
      <c r="AA902" t="s">
        <v>1981</v>
      </c>
      <c r="AB902" s="28">
        <v>1</v>
      </c>
      <c r="AC902" t="s">
        <v>88</v>
      </c>
      <c r="AD902" s="40">
        <v>65960</v>
      </c>
      <c r="AE902" s="40">
        <v>65960</v>
      </c>
    </row>
    <row r="903" spans="1:31">
      <c r="A903" t="s">
        <v>191</v>
      </c>
      <c r="B903" t="s">
        <v>192</v>
      </c>
      <c r="C903" t="s">
        <v>193</v>
      </c>
      <c r="D903" t="s">
        <v>606</v>
      </c>
      <c r="E903" t="s">
        <v>7237</v>
      </c>
      <c r="F903" t="s">
        <v>7238</v>
      </c>
      <c r="G903" t="s">
        <v>1464</v>
      </c>
      <c r="H903" t="s">
        <v>197</v>
      </c>
      <c r="I903" t="s">
        <v>609</v>
      </c>
      <c r="J903" t="s">
        <v>7239</v>
      </c>
      <c r="K903" t="s">
        <v>78</v>
      </c>
      <c r="L903" t="s">
        <v>7240</v>
      </c>
      <c r="M903" s="27">
        <v>45959.609409722223</v>
      </c>
      <c r="N903" s="27">
        <v>45960.606944444437</v>
      </c>
      <c r="O903" t="s">
        <v>1466</v>
      </c>
      <c r="P903" t="s">
        <v>1467</v>
      </c>
      <c r="Q903" t="s">
        <v>1496</v>
      </c>
      <c r="R903" t="s">
        <v>2037</v>
      </c>
      <c r="S903" t="s">
        <v>783</v>
      </c>
      <c r="T903" t="s">
        <v>792</v>
      </c>
      <c r="U903" t="s">
        <v>82</v>
      </c>
      <c r="V903" t="s">
        <v>7241</v>
      </c>
      <c r="W903" t="s">
        <v>84</v>
      </c>
      <c r="X903" t="s">
        <v>7242</v>
      </c>
      <c r="Y903" t="s">
        <v>8</v>
      </c>
      <c r="Z903" t="s">
        <v>86</v>
      </c>
      <c r="AA903" t="s">
        <v>1640</v>
      </c>
      <c r="AB903" s="28">
        <v>1</v>
      </c>
      <c r="AC903" t="s">
        <v>88</v>
      </c>
      <c r="AD903" s="40">
        <v>65960</v>
      </c>
      <c r="AE903" s="40">
        <v>65960</v>
      </c>
    </row>
    <row r="904" spans="1:31">
      <c r="A904" t="s">
        <v>277</v>
      </c>
      <c r="B904" t="s">
        <v>151</v>
      </c>
      <c r="C904" t="s">
        <v>152</v>
      </c>
      <c r="D904" t="s">
        <v>325</v>
      </c>
      <c r="E904" t="s">
        <v>7243</v>
      </c>
      <c r="F904" t="s">
        <v>7244</v>
      </c>
      <c r="G904" t="s">
        <v>1464</v>
      </c>
      <c r="H904" t="s">
        <v>328</v>
      </c>
      <c r="I904" t="s">
        <v>277</v>
      </c>
      <c r="J904" t="s">
        <v>7245</v>
      </c>
      <c r="K904" t="s">
        <v>78</v>
      </c>
      <c r="L904" t="s">
        <v>7246</v>
      </c>
      <c r="M904" s="27">
        <v>45959.623078703713</v>
      </c>
      <c r="N904" s="27">
        <v>45960.513888888891</v>
      </c>
      <c r="O904" t="s">
        <v>1466</v>
      </c>
      <c r="P904" t="s">
        <v>1467</v>
      </c>
      <c r="Q904" t="s">
        <v>1580</v>
      </c>
      <c r="R904" t="s">
        <v>1581</v>
      </c>
      <c r="S904" t="s">
        <v>80</v>
      </c>
      <c r="T904" t="s">
        <v>81</v>
      </c>
      <c r="U904" t="s">
        <v>82</v>
      </c>
      <c r="V904" t="s">
        <v>7247</v>
      </c>
      <c r="W904" t="s">
        <v>84</v>
      </c>
      <c r="X904" t="s">
        <v>7248</v>
      </c>
      <c r="Y904" t="s">
        <v>8</v>
      </c>
      <c r="Z904" t="s">
        <v>86</v>
      </c>
      <c r="AA904" t="s">
        <v>848</v>
      </c>
      <c r="AB904" s="28">
        <v>1</v>
      </c>
      <c r="AC904" t="s">
        <v>88</v>
      </c>
      <c r="AD904" s="40">
        <v>65960</v>
      </c>
      <c r="AE904" s="40">
        <v>65960</v>
      </c>
    </row>
    <row r="905" spans="1:31">
      <c r="A905" t="s">
        <v>191</v>
      </c>
      <c r="B905" t="s">
        <v>192</v>
      </c>
      <c r="C905" t="s">
        <v>193</v>
      </c>
      <c r="D905" t="s">
        <v>547</v>
      </c>
      <c r="E905" t="s">
        <v>7249</v>
      </c>
      <c r="F905" t="s">
        <v>7250</v>
      </c>
      <c r="G905" t="s">
        <v>1464</v>
      </c>
      <c r="H905" t="s">
        <v>197</v>
      </c>
      <c r="I905" t="s">
        <v>550</v>
      </c>
      <c r="J905" t="s">
        <v>7251</v>
      </c>
      <c r="K905" t="s">
        <v>78</v>
      </c>
      <c r="L905" t="s">
        <v>7252</v>
      </c>
      <c r="M905" s="27">
        <v>45959.644143518519</v>
      </c>
      <c r="N905" s="27">
        <v>45960.672222222223</v>
      </c>
      <c r="O905" t="s">
        <v>1466</v>
      </c>
      <c r="P905" t="s">
        <v>1467</v>
      </c>
      <c r="Q905" t="s">
        <v>1621</v>
      </c>
      <c r="R905" t="s">
        <v>1469</v>
      </c>
      <c r="S905" t="s">
        <v>1470</v>
      </c>
      <c r="T905" t="s">
        <v>1470</v>
      </c>
      <c r="U905" t="s">
        <v>82</v>
      </c>
      <c r="V905" t="s">
        <v>7253</v>
      </c>
      <c r="W905" t="s">
        <v>84</v>
      </c>
      <c r="X905" t="s">
        <v>7254</v>
      </c>
      <c r="Y905" t="s">
        <v>11</v>
      </c>
      <c r="Z905" t="s">
        <v>86</v>
      </c>
      <c r="AA905" t="s">
        <v>1981</v>
      </c>
      <c r="AB905" s="28">
        <v>1</v>
      </c>
      <c r="AC905" t="s">
        <v>88</v>
      </c>
      <c r="AD905" s="40">
        <v>144968</v>
      </c>
      <c r="AE905" s="40">
        <v>144968</v>
      </c>
    </row>
    <row r="906" spans="1:31">
      <c r="A906" t="s">
        <v>288</v>
      </c>
      <c r="B906" t="s">
        <v>113</v>
      </c>
      <c r="C906" t="s">
        <v>114</v>
      </c>
      <c r="D906" t="s">
        <v>5940</v>
      </c>
      <c r="E906" t="s">
        <v>7255</v>
      </c>
      <c r="F906" t="s">
        <v>7256</v>
      </c>
      <c r="G906" t="s">
        <v>1464</v>
      </c>
      <c r="H906" t="s">
        <v>292</v>
      </c>
      <c r="I906" t="s">
        <v>5943</v>
      </c>
      <c r="J906" t="s">
        <v>7257</v>
      </c>
      <c r="K906" t="s">
        <v>78</v>
      </c>
      <c r="L906" t="s">
        <v>7258</v>
      </c>
      <c r="M906" s="27">
        <v>45959.661076388889</v>
      </c>
      <c r="N906" s="27">
        <v>45961.55972222222</v>
      </c>
      <c r="O906" t="s">
        <v>1466</v>
      </c>
      <c r="P906" t="s">
        <v>1467</v>
      </c>
      <c r="Q906" t="s">
        <v>1790</v>
      </c>
      <c r="R906" t="s">
        <v>2908</v>
      </c>
      <c r="S906" t="s">
        <v>1479</v>
      </c>
      <c r="T906" t="s">
        <v>1479</v>
      </c>
      <c r="U906" t="s">
        <v>82</v>
      </c>
      <c r="V906" t="s">
        <v>7259</v>
      </c>
      <c r="W906" t="s">
        <v>84</v>
      </c>
      <c r="X906" t="s">
        <v>7260</v>
      </c>
      <c r="Y906" t="s">
        <v>15</v>
      </c>
      <c r="Z906" t="s">
        <v>86</v>
      </c>
      <c r="AA906" t="s">
        <v>1846</v>
      </c>
      <c r="AB906" s="28">
        <v>1</v>
      </c>
      <c r="AC906" t="s">
        <v>88</v>
      </c>
      <c r="AD906" s="40">
        <v>479589</v>
      </c>
      <c r="AE906" s="40">
        <v>479589</v>
      </c>
    </row>
    <row r="907" spans="1:31">
      <c r="A907" t="s">
        <v>217</v>
      </c>
      <c r="B907" t="s">
        <v>192</v>
      </c>
      <c r="C907" t="s">
        <v>193</v>
      </c>
      <c r="D907" t="s">
        <v>1241</v>
      </c>
      <c r="E907" t="s">
        <v>7261</v>
      </c>
      <c r="F907" t="s">
        <v>7262</v>
      </c>
      <c r="G907" t="s">
        <v>1464</v>
      </c>
      <c r="H907" t="s">
        <v>197</v>
      </c>
      <c r="I907" t="s">
        <v>1244</v>
      </c>
      <c r="J907" t="s">
        <v>7263</v>
      </c>
      <c r="K907" t="s">
        <v>78</v>
      </c>
      <c r="L907" t="s">
        <v>7264</v>
      </c>
      <c r="M907" s="27">
        <v>45959.663206018522</v>
      </c>
      <c r="N907" s="27">
        <v>45960.520138888889</v>
      </c>
      <c r="O907" t="s">
        <v>1466</v>
      </c>
      <c r="P907" t="s">
        <v>1467</v>
      </c>
      <c r="Q907" t="s">
        <v>1496</v>
      </c>
      <c r="R907" t="s">
        <v>1469</v>
      </c>
      <c r="S907" t="s">
        <v>80</v>
      </c>
      <c r="T907" t="s">
        <v>81</v>
      </c>
      <c r="U907" t="s">
        <v>82</v>
      </c>
      <c r="V907" t="s">
        <v>7265</v>
      </c>
      <c r="W907" t="s">
        <v>84</v>
      </c>
      <c r="X907" t="s">
        <v>7266</v>
      </c>
      <c r="Y907" t="s">
        <v>11</v>
      </c>
      <c r="Z907" t="s">
        <v>86</v>
      </c>
      <c r="AA907" t="s">
        <v>403</v>
      </c>
      <c r="AB907" s="28">
        <v>1</v>
      </c>
      <c r="AC907" t="s">
        <v>88</v>
      </c>
      <c r="AD907" s="40">
        <v>144968</v>
      </c>
      <c r="AE907" s="40">
        <v>144968</v>
      </c>
    </row>
    <row r="908" spans="1:31">
      <c r="A908" t="s">
        <v>288</v>
      </c>
      <c r="B908" t="s">
        <v>113</v>
      </c>
      <c r="C908" t="s">
        <v>114</v>
      </c>
      <c r="D908" t="s">
        <v>289</v>
      </c>
      <c r="E908" t="s">
        <v>7267</v>
      </c>
      <c r="F908" t="s">
        <v>7268</v>
      </c>
      <c r="G908" t="s">
        <v>1464</v>
      </c>
      <c r="H908" t="s">
        <v>292</v>
      </c>
      <c r="I908" t="s">
        <v>288</v>
      </c>
      <c r="J908" t="s">
        <v>7269</v>
      </c>
      <c r="K908" t="s">
        <v>78</v>
      </c>
      <c r="L908" t="s">
        <v>7270</v>
      </c>
      <c r="M908" s="27">
        <v>45959.663506944453</v>
      </c>
      <c r="N908" s="27">
        <v>45960.638888888891</v>
      </c>
      <c r="O908" t="s">
        <v>1466</v>
      </c>
      <c r="P908" t="s">
        <v>1467</v>
      </c>
      <c r="Q908" t="s">
        <v>1580</v>
      </c>
      <c r="R908" t="s">
        <v>1469</v>
      </c>
      <c r="S908" t="s">
        <v>1470</v>
      </c>
      <c r="T908" t="s">
        <v>1470</v>
      </c>
      <c r="U908" t="s">
        <v>82</v>
      </c>
      <c r="V908" t="s">
        <v>7271</v>
      </c>
      <c r="W908" t="s">
        <v>84</v>
      </c>
      <c r="X908" t="s">
        <v>7272</v>
      </c>
      <c r="Y908" t="s">
        <v>8</v>
      </c>
      <c r="Z908" t="s">
        <v>86</v>
      </c>
      <c r="AA908" t="s">
        <v>1846</v>
      </c>
      <c r="AB908" s="28">
        <v>1</v>
      </c>
      <c r="AC908" t="s">
        <v>88</v>
      </c>
      <c r="AD908" s="40">
        <v>65960</v>
      </c>
      <c r="AE908" s="40">
        <v>65960</v>
      </c>
    </row>
    <row r="909" spans="1:31">
      <c r="A909" t="s">
        <v>1134</v>
      </c>
      <c r="B909" t="s">
        <v>113</v>
      </c>
      <c r="C909" t="s">
        <v>114</v>
      </c>
      <c r="D909" t="s">
        <v>7273</v>
      </c>
      <c r="E909" t="s">
        <v>7274</v>
      </c>
      <c r="F909" t="s">
        <v>7275</v>
      </c>
      <c r="G909" t="s">
        <v>1464</v>
      </c>
      <c r="H909" t="s">
        <v>2713</v>
      </c>
      <c r="I909" t="s">
        <v>7276</v>
      </c>
      <c r="J909" t="s">
        <v>7277</v>
      </c>
      <c r="K909" t="s">
        <v>78</v>
      </c>
      <c r="L909" t="s">
        <v>7278</v>
      </c>
      <c r="M909" s="27">
        <v>45959.699490740742</v>
      </c>
      <c r="N909" s="27">
        <v>45960.578472222223</v>
      </c>
      <c r="O909" t="s">
        <v>1466</v>
      </c>
      <c r="P909" t="s">
        <v>1467</v>
      </c>
      <c r="Q909" t="s">
        <v>1654</v>
      </c>
      <c r="R909" t="s">
        <v>1469</v>
      </c>
      <c r="S909" t="s">
        <v>1470</v>
      </c>
      <c r="T909" t="s">
        <v>1470</v>
      </c>
      <c r="U909" t="s">
        <v>82</v>
      </c>
      <c r="V909" t="s">
        <v>7279</v>
      </c>
      <c r="W909" t="s">
        <v>84</v>
      </c>
      <c r="X909" t="s">
        <v>7280</v>
      </c>
      <c r="Y909" t="s">
        <v>13</v>
      </c>
      <c r="Z909" t="s">
        <v>86</v>
      </c>
      <c r="AA909" t="s">
        <v>2718</v>
      </c>
      <c r="AB909" s="28">
        <v>1</v>
      </c>
      <c r="AC909" t="s">
        <v>88</v>
      </c>
      <c r="AD909" s="40">
        <v>275729</v>
      </c>
      <c r="AE909" s="40">
        <v>275729</v>
      </c>
    </row>
    <row r="910" spans="1:31">
      <c r="A910" t="s">
        <v>277</v>
      </c>
      <c r="B910" t="s">
        <v>151</v>
      </c>
      <c r="C910" t="s">
        <v>152</v>
      </c>
      <c r="D910" t="s">
        <v>2213</v>
      </c>
      <c r="E910" t="s">
        <v>7281</v>
      </c>
      <c r="F910" t="s">
        <v>7282</v>
      </c>
      <c r="G910" t="s">
        <v>1464</v>
      </c>
      <c r="H910" t="s">
        <v>116</v>
      </c>
      <c r="I910" t="s">
        <v>2216</v>
      </c>
      <c r="J910" t="s">
        <v>7283</v>
      </c>
      <c r="K910" t="s">
        <v>78</v>
      </c>
      <c r="L910" t="s">
        <v>7284</v>
      </c>
      <c r="M910" s="27">
        <v>45959.723981481482</v>
      </c>
      <c r="N910" s="27">
        <v>45960.345138888893</v>
      </c>
      <c r="O910" t="s">
        <v>1466</v>
      </c>
      <c r="P910" t="s">
        <v>1467</v>
      </c>
      <c r="Q910" t="s">
        <v>1496</v>
      </c>
      <c r="R910" t="s">
        <v>2037</v>
      </c>
      <c r="S910" t="s">
        <v>1470</v>
      </c>
      <c r="T910" t="s">
        <v>1470</v>
      </c>
      <c r="U910" t="s">
        <v>82</v>
      </c>
      <c r="V910" t="s">
        <v>7285</v>
      </c>
      <c r="W910" t="s">
        <v>84</v>
      </c>
      <c r="X910" t="s">
        <v>7286</v>
      </c>
      <c r="Y910" t="s">
        <v>139</v>
      </c>
      <c r="Z910" t="s">
        <v>909</v>
      </c>
      <c r="AA910" t="s">
        <v>287</v>
      </c>
      <c r="AB910" s="28">
        <v>1</v>
      </c>
      <c r="AC910" t="s">
        <v>88</v>
      </c>
      <c r="AD910" s="40">
        <v>479589</v>
      </c>
      <c r="AE910" s="40">
        <v>479589</v>
      </c>
    </row>
    <row r="911" spans="1:31">
      <c r="A911" t="s">
        <v>277</v>
      </c>
      <c r="B911" t="s">
        <v>151</v>
      </c>
      <c r="C911" t="s">
        <v>152</v>
      </c>
      <c r="D911" t="s">
        <v>7287</v>
      </c>
      <c r="E911" t="s">
        <v>7288</v>
      </c>
      <c r="F911" t="s">
        <v>7289</v>
      </c>
      <c r="G911" t="s">
        <v>1464</v>
      </c>
      <c r="H911" t="s">
        <v>328</v>
      </c>
      <c r="I911" t="s">
        <v>4590</v>
      </c>
      <c r="J911" t="s">
        <v>7290</v>
      </c>
      <c r="K911" t="s">
        <v>78</v>
      </c>
      <c r="L911" t="s">
        <v>7291</v>
      </c>
      <c r="M911" s="27">
        <v>45959.721053240741</v>
      </c>
      <c r="N911" s="27">
        <v>45961.431944444441</v>
      </c>
      <c r="O911" t="s">
        <v>1466</v>
      </c>
      <c r="P911" t="s">
        <v>1467</v>
      </c>
      <c r="Q911" t="s">
        <v>1552</v>
      </c>
      <c r="R911" t="s">
        <v>2000</v>
      </c>
      <c r="S911" t="s">
        <v>80</v>
      </c>
      <c r="T911" t="s">
        <v>81</v>
      </c>
      <c r="U911" t="s">
        <v>82</v>
      </c>
      <c r="V911" t="s">
        <v>7292</v>
      </c>
      <c r="W911" t="s">
        <v>84</v>
      </c>
      <c r="X911" t="s">
        <v>7293</v>
      </c>
      <c r="Y911" t="s">
        <v>13</v>
      </c>
      <c r="Z911" t="s">
        <v>86</v>
      </c>
      <c r="AA911" t="s">
        <v>585</v>
      </c>
      <c r="AB911" s="28">
        <v>1</v>
      </c>
      <c r="AC911" t="s">
        <v>88</v>
      </c>
      <c r="AD911" s="40">
        <v>275729</v>
      </c>
      <c r="AE911" s="40">
        <v>275729</v>
      </c>
    </row>
    <row r="912" spans="1:31">
      <c r="A912" t="s">
        <v>683</v>
      </c>
      <c r="B912" t="s">
        <v>113</v>
      </c>
      <c r="C912" t="s">
        <v>114</v>
      </c>
      <c r="D912" t="s">
        <v>4087</v>
      </c>
      <c r="E912" t="s">
        <v>7294</v>
      </c>
      <c r="F912" t="s">
        <v>7295</v>
      </c>
      <c r="G912" t="s">
        <v>1464</v>
      </c>
      <c r="H912" t="s">
        <v>2713</v>
      </c>
      <c r="I912" t="s">
        <v>4090</v>
      </c>
      <c r="J912" t="s">
        <v>7296</v>
      </c>
      <c r="K912" t="s">
        <v>78</v>
      </c>
      <c r="L912" t="s">
        <v>7297</v>
      </c>
      <c r="M912" s="27">
        <v>45959.724768518521</v>
      </c>
      <c r="N912" s="27">
        <v>45960.715277777781</v>
      </c>
      <c r="O912" t="s">
        <v>1466</v>
      </c>
      <c r="P912" t="s">
        <v>1467</v>
      </c>
      <c r="Q912" t="s">
        <v>1496</v>
      </c>
      <c r="R912" t="s">
        <v>1507</v>
      </c>
      <c r="S912" t="s">
        <v>1470</v>
      </c>
      <c r="T912" t="s">
        <v>1470</v>
      </c>
      <c r="U912" t="s">
        <v>82</v>
      </c>
      <c r="V912" t="s">
        <v>7298</v>
      </c>
      <c r="W912" t="s">
        <v>84</v>
      </c>
      <c r="X912" t="s">
        <v>7299</v>
      </c>
      <c r="Y912" t="s">
        <v>13</v>
      </c>
      <c r="Z912" t="s">
        <v>86</v>
      </c>
      <c r="AA912" t="s">
        <v>1144</v>
      </c>
      <c r="AB912" s="28">
        <v>1</v>
      </c>
      <c r="AC912" t="s">
        <v>88</v>
      </c>
      <c r="AD912" s="40">
        <v>275729</v>
      </c>
      <c r="AE912" s="40">
        <v>275729</v>
      </c>
    </row>
    <row r="913" spans="1:31">
      <c r="A913" t="s">
        <v>343</v>
      </c>
      <c r="B913" t="s">
        <v>68</v>
      </c>
      <c r="C913" t="s">
        <v>69</v>
      </c>
      <c r="D913" t="s">
        <v>6025</v>
      </c>
      <c r="E913" t="s">
        <v>7300</v>
      </c>
      <c r="F913" t="s">
        <v>7301</v>
      </c>
      <c r="G913" t="s">
        <v>1464</v>
      </c>
      <c r="H913" t="s">
        <v>347</v>
      </c>
      <c r="I913" t="s">
        <v>6028</v>
      </c>
      <c r="J913" t="s">
        <v>7302</v>
      </c>
      <c r="K913" t="s">
        <v>78</v>
      </c>
      <c r="L913" t="s">
        <v>7303</v>
      </c>
      <c r="M913" s="27">
        <v>45959.730775462973</v>
      </c>
      <c r="N913" s="27">
        <v>45960.47152777778</v>
      </c>
      <c r="O913" t="s">
        <v>1466</v>
      </c>
      <c r="P913" t="s">
        <v>1467</v>
      </c>
      <c r="Q913" t="s">
        <v>1654</v>
      </c>
      <c r="R913" t="s">
        <v>1655</v>
      </c>
      <c r="S913" t="s">
        <v>1470</v>
      </c>
      <c r="T913" t="s">
        <v>1470</v>
      </c>
      <c r="U913" t="s">
        <v>82</v>
      </c>
      <c r="V913" t="s">
        <v>7304</v>
      </c>
      <c r="W913" t="s">
        <v>84</v>
      </c>
      <c r="X913" t="s">
        <v>7305</v>
      </c>
      <c r="Y913" t="s">
        <v>11</v>
      </c>
      <c r="Z913" t="s">
        <v>86</v>
      </c>
      <c r="AA913" t="s">
        <v>387</v>
      </c>
      <c r="AB913" s="28">
        <v>1</v>
      </c>
      <c r="AC913" t="s">
        <v>88</v>
      </c>
      <c r="AD913" s="40">
        <v>144968</v>
      </c>
      <c r="AE913" s="40">
        <v>144968</v>
      </c>
    </row>
    <row r="914" spans="1:31">
      <c r="A914" t="s">
        <v>1377</v>
      </c>
      <c r="B914" t="s">
        <v>68</v>
      </c>
      <c r="C914" t="s">
        <v>266</v>
      </c>
      <c r="D914" t="s">
        <v>2584</v>
      </c>
      <c r="E914" t="s">
        <v>7306</v>
      </c>
      <c r="F914" t="s">
        <v>7307</v>
      </c>
      <c r="G914" t="s">
        <v>1464</v>
      </c>
      <c r="H914" t="s">
        <v>1381</v>
      </c>
      <c r="I914" t="s">
        <v>2587</v>
      </c>
      <c r="J914" t="s">
        <v>7308</v>
      </c>
      <c r="K914" t="s">
        <v>78</v>
      </c>
      <c r="L914" t="s">
        <v>7309</v>
      </c>
      <c r="M914" s="27">
        <v>45960.333333333343</v>
      </c>
      <c r="N914" s="27">
        <v>45960.459027777782</v>
      </c>
      <c r="O914" t="s">
        <v>1466</v>
      </c>
      <c r="P914" t="s">
        <v>1467</v>
      </c>
      <c r="Q914" t="s">
        <v>1698</v>
      </c>
      <c r="R914" t="s">
        <v>1699</v>
      </c>
      <c r="S914" t="s">
        <v>80</v>
      </c>
      <c r="T914" t="s">
        <v>81</v>
      </c>
      <c r="U914" t="s">
        <v>82</v>
      </c>
      <c r="V914" t="s">
        <v>7310</v>
      </c>
      <c r="W914" t="s">
        <v>84</v>
      </c>
      <c r="X914" t="s">
        <v>7311</v>
      </c>
      <c r="Y914" t="s">
        <v>8</v>
      </c>
      <c r="Z914" t="s">
        <v>86</v>
      </c>
      <c r="AA914" t="s">
        <v>2735</v>
      </c>
      <c r="AB914" s="28">
        <v>1</v>
      </c>
      <c r="AC914" t="s">
        <v>88</v>
      </c>
      <c r="AD914" s="40">
        <v>65960</v>
      </c>
      <c r="AE914" s="40">
        <v>65960</v>
      </c>
    </row>
    <row r="915" spans="1:31">
      <c r="A915" t="s">
        <v>277</v>
      </c>
      <c r="B915" t="s">
        <v>151</v>
      </c>
      <c r="C915" t="s">
        <v>152</v>
      </c>
      <c r="D915" t="s">
        <v>6671</v>
      </c>
      <c r="E915" t="s">
        <v>7312</v>
      </c>
      <c r="F915" t="s">
        <v>7313</v>
      </c>
      <c r="G915" t="s">
        <v>1464</v>
      </c>
      <c r="H915" t="s">
        <v>328</v>
      </c>
      <c r="I915" t="s">
        <v>6674</v>
      </c>
      <c r="J915" t="s">
        <v>7314</v>
      </c>
      <c r="K915" t="s">
        <v>78</v>
      </c>
      <c r="L915" t="s">
        <v>7315</v>
      </c>
      <c r="M915" s="27">
        <v>45959.729039351849</v>
      </c>
      <c r="N915" s="27">
        <v>45960.597916666673</v>
      </c>
      <c r="O915" t="s">
        <v>1466</v>
      </c>
      <c r="P915" t="s">
        <v>1467</v>
      </c>
      <c r="Q915" t="s">
        <v>1621</v>
      </c>
      <c r="R915" t="s">
        <v>1469</v>
      </c>
      <c r="S915" t="s">
        <v>1470</v>
      </c>
      <c r="T915" t="s">
        <v>1470</v>
      </c>
      <c r="U915" t="s">
        <v>82</v>
      </c>
      <c r="V915" t="s">
        <v>7316</v>
      </c>
      <c r="W915" t="s">
        <v>84</v>
      </c>
      <c r="X915" t="s">
        <v>7317</v>
      </c>
      <c r="Y915" t="s">
        <v>15</v>
      </c>
      <c r="Z915" t="s">
        <v>86</v>
      </c>
      <c r="AA915" t="s">
        <v>1067</v>
      </c>
      <c r="AB915" s="28">
        <v>1</v>
      </c>
      <c r="AC915" t="s">
        <v>88</v>
      </c>
      <c r="AD915" s="40">
        <v>479589</v>
      </c>
      <c r="AE915" s="40">
        <v>479589</v>
      </c>
    </row>
    <row r="916" spans="1:31">
      <c r="A916" t="s">
        <v>1377</v>
      </c>
      <c r="B916" t="s">
        <v>68</v>
      </c>
      <c r="C916" t="s">
        <v>266</v>
      </c>
      <c r="D916" t="s">
        <v>2040</v>
      </c>
      <c r="E916" t="s">
        <v>7318</v>
      </c>
      <c r="F916" t="s">
        <v>7319</v>
      </c>
      <c r="G916" t="s">
        <v>1464</v>
      </c>
      <c r="H916" t="s">
        <v>2043</v>
      </c>
      <c r="I916" t="s">
        <v>2044</v>
      </c>
      <c r="J916" t="s">
        <v>7320</v>
      </c>
      <c r="K916" t="s">
        <v>78</v>
      </c>
      <c r="L916" t="s">
        <v>7321</v>
      </c>
      <c r="M916" s="27">
        <v>45960.333333333343</v>
      </c>
      <c r="N916" s="27">
        <v>45960.444444444453</v>
      </c>
      <c r="O916" t="s">
        <v>1466</v>
      </c>
      <c r="P916" t="s">
        <v>1467</v>
      </c>
      <c r="Q916" t="s">
        <v>1552</v>
      </c>
      <c r="R916" t="s">
        <v>1612</v>
      </c>
      <c r="S916" t="s">
        <v>783</v>
      </c>
      <c r="T916" t="s">
        <v>1750</v>
      </c>
      <c r="U916" t="s">
        <v>82</v>
      </c>
      <c r="V916" t="s">
        <v>7322</v>
      </c>
      <c r="W916" t="s">
        <v>84</v>
      </c>
      <c r="X916" t="s">
        <v>7323</v>
      </c>
      <c r="Y916" t="s">
        <v>11</v>
      </c>
      <c r="Z916" t="s">
        <v>86</v>
      </c>
      <c r="AA916" t="s">
        <v>2049</v>
      </c>
      <c r="AB916" s="28">
        <v>1</v>
      </c>
      <c r="AC916" t="s">
        <v>88</v>
      </c>
      <c r="AD916" s="40">
        <v>144968</v>
      </c>
      <c r="AE916" s="40">
        <v>144968</v>
      </c>
    </row>
    <row r="917" spans="1:31">
      <c r="A917" t="s">
        <v>191</v>
      </c>
      <c r="B917" t="s">
        <v>192</v>
      </c>
      <c r="C917" t="s">
        <v>193</v>
      </c>
      <c r="D917" t="s">
        <v>194</v>
      </c>
      <c r="E917" t="s">
        <v>7324</v>
      </c>
      <c r="F917" t="s">
        <v>7325</v>
      </c>
      <c r="G917" t="s">
        <v>1464</v>
      </c>
      <c r="H917" t="s">
        <v>197</v>
      </c>
      <c r="I917" t="s">
        <v>191</v>
      </c>
      <c r="J917" t="s">
        <v>7326</v>
      </c>
      <c r="K917" t="s">
        <v>78</v>
      </c>
      <c r="L917" t="s">
        <v>7327</v>
      </c>
      <c r="M917" s="27">
        <v>45960.333333333343</v>
      </c>
      <c r="N917" s="27">
        <v>45960.65347222222</v>
      </c>
      <c r="O917" t="s">
        <v>1466</v>
      </c>
      <c r="P917" t="s">
        <v>1467</v>
      </c>
      <c r="Q917" t="s">
        <v>1654</v>
      </c>
      <c r="R917" t="s">
        <v>1469</v>
      </c>
      <c r="S917" t="s">
        <v>80</v>
      </c>
      <c r="T917" t="s">
        <v>187</v>
      </c>
      <c r="U917" t="s">
        <v>82</v>
      </c>
      <c r="V917" t="s">
        <v>7328</v>
      </c>
      <c r="W917" t="s">
        <v>84</v>
      </c>
      <c r="X917" t="s">
        <v>7329</v>
      </c>
      <c r="Y917" t="s">
        <v>8</v>
      </c>
      <c r="Z917" t="s">
        <v>86</v>
      </c>
      <c r="AA917" t="s">
        <v>1956</v>
      </c>
      <c r="AB917" s="28">
        <v>1</v>
      </c>
      <c r="AC917" t="s">
        <v>88</v>
      </c>
      <c r="AD917" s="40">
        <v>65960</v>
      </c>
      <c r="AE917" s="40">
        <v>65960</v>
      </c>
    </row>
    <row r="918" spans="1:31">
      <c r="A918" t="s">
        <v>191</v>
      </c>
      <c r="B918" t="s">
        <v>192</v>
      </c>
      <c r="C918" t="s">
        <v>193</v>
      </c>
      <c r="D918" t="s">
        <v>227</v>
      </c>
      <c r="E918" t="s">
        <v>7330</v>
      </c>
      <c r="F918" t="s">
        <v>229</v>
      </c>
      <c r="G918" t="s">
        <v>1464</v>
      </c>
      <c r="H918" t="s">
        <v>197</v>
      </c>
      <c r="I918" t="s">
        <v>230</v>
      </c>
      <c r="J918" t="s">
        <v>231</v>
      </c>
      <c r="K918" t="s">
        <v>78</v>
      </c>
      <c r="L918" t="s">
        <v>7331</v>
      </c>
      <c r="M918" s="27">
        <v>45960.333333333343</v>
      </c>
      <c r="N918" s="27">
        <v>45960.509722222218</v>
      </c>
      <c r="O918" t="s">
        <v>1466</v>
      </c>
      <c r="P918" t="s">
        <v>1467</v>
      </c>
      <c r="Q918" t="s">
        <v>1654</v>
      </c>
      <c r="R918" t="s">
        <v>1655</v>
      </c>
      <c r="S918" t="s">
        <v>80</v>
      </c>
      <c r="T918" t="s">
        <v>81</v>
      </c>
      <c r="U918" t="s">
        <v>82</v>
      </c>
      <c r="V918" t="s">
        <v>7332</v>
      </c>
      <c r="W918" t="s">
        <v>84</v>
      </c>
      <c r="X918" t="s">
        <v>235</v>
      </c>
      <c r="Y918" t="s">
        <v>8</v>
      </c>
      <c r="Z918" t="s">
        <v>86</v>
      </c>
      <c r="AA918" t="s">
        <v>2093</v>
      </c>
      <c r="AB918" s="28">
        <v>1</v>
      </c>
      <c r="AC918" t="s">
        <v>88</v>
      </c>
      <c r="AD918" s="40">
        <v>65960</v>
      </c>
      <c r="AE918" s="40">
        <v>65960</v>
      </c>
    </row>
    <row r="919" spans="1:31">
      <c r="A919" t="s">
        <v>191</v>
      </c>
      <c r="B919" t="s">
        <v>192</v>
      </c>
      <c r="C919" t="s">
        <v>193</v>
      </c>
      <c r="D919" t="s">
        <v>816</v>
      </c>
      <c r="E919" t="s">
        <v>7333</v>
      </c>
      <c r="F919" t="s">
        <v>7334</v>
      </c>
      <c r="G919" t="s">
        <v>1464</v>
      </c>
      <c r="H919" t="s">
        <v>197</v>
      </c>
      <c r="I919" t="s">
        <v>270</v>
      </c>
      <c r="J919" t="s">
        <v>7335</v>
      </c>
      <c r="K919" t="s">
        <v>78</v>
      </c>
      <c r="L919" t="s">
        <v>7336</v>
      </c>
      <c r="M919" s="27">
        <v>45960.373506944437</v>
      </c>
      <c r="N919" s="27">
        <v>45960.625</v>
      </c>
      <c r="O919" t="s">
        <v>1466</v>
      </c>
      <c r="P919" t="s">
        <v>1467</v>
      </c>
      <c r="Q919" t="s">
        <v>2219</v>
      </c>
      <c r="R919" t="s">
        <v>1469</v>
      </c>
      <c r="S919" t="s">
        <v>783</v>
      </c>
      <c r="T919" t="s">
        <v>2152</v>
      </c>
      <c r="U919" t="s">
        <v>82</v>
      </c>
      <c r="V919" t="s">
        <v>7337</v>
      </c>
      <c r="W919" t="s">
        <v>84</v>
      </c>
      <c r="X919" t="s">
        <v>7338</v>
      </c>
      <c r="Y919" t="s">
        <v>8</v>
      </c>
      <c r="Z919" t="s">
        <v>86</v>
      </c>
      <c r="AA919" t="s">
        <v>2093</v>
      </c>
      <c r="AB919" s="28">
        <v>1</v>
      </c>
      <c r="AC919" t="s">
        <v>88</v>
      </c>
      <c r="AD919" s="40">
        <v>65960</v>
      </c>
      <c r="AE919" s="40">
        <v>65960</v>
      </c>
    </row>
    <row r="920" spans="1:31">
      <c r="A920" t="s">
        <v>191</v>
      </c>
      <c r="B920" t="s">
        <v>192</v>
      </c>
      <c r="C920" t="s">
        <v>193</v>
      </c>
      <c r="D920" t="s">
        <v>194</v>
      </c>
      <c r="E920" t="s">
        <v>7339</v>
      </c>
      <c r="F920" t="s">
        <v>7340</v>
      </c>
      <c r="G920" t="s">
        <v>1464</v>
      </c>
      <c r="H920" t="s">
        <v>197</v>
      </c>
      <c r="I920" t="s">
        <v>191</v>
      </c>
      <c r="J920" t="s">
        <v>7341</v>
      </c>
      <c r="K920" t="s">
        <v>78</v>
      </c>
      <c r="L920" t="s">
        <v>7342</v>
      </c>
      <c r="M920" s="27">
        <v>45960.374259259261</v>
      </c>
      <c r="N920" s="27">
        <v>45960.679166666669</v>
      </c>
      <c r="O920" t="s">
        <v>1466</v>
      </c>
      <c r="P920" t="s">
        <v>1467</v>
      </c>
      <c r="Q920" t="s">
        <v>1496</v>
      </c>
      <c r="R920" t="s">
        <v>1497</v>
      </c>
      <c r="S920" t="s">
        <v>80</v>
      </c>
      <c r="T920" t="s">
        <v>187</v>
      </c>
      <c r="U920" t="s">
        <v>82</v>
      </c>
      <c r="V920" t="s">
        <v>7343</v>
      </c>
      <c r="W920" t="s">
        <v>84</v>
      </c>
      <c r="X920" t="s">
        <v>7344</v>
      </c>
      <c r="Y920" t="s">
        <v>8</v>
      </c>
      <c r="Z920" t="s">
        <v>86</v>
      </c>
      <c r="AA920" t="s">
        <v>654</v>
      </c>
      <c r="AB920" s="28">
        <v>1</v>
      </c>
      <c r="AC920" t="s">
        <v>88</v>
      </c>
      <c r="AD920" s="40">
        <v>65960</v>
      </c>
      <c r="AE920" s="40">
        <v>65960</v>
      </c>
    </row>
    <row r="921" spans="1:31">
      <c r="A921" t="s">
        <v>191</v>
      </c>
      <c r="B921" t="s">
        <v>192</v>
      </c>
      <c r="C921" t="s">
        <v>193</v>
      </c>
      <c r="D921" t="s">
        <v>255</v>
      </c>
      <c r="E921" t="s">
        <v>7345</v>
      </c>
      <c r="F921" t="s">
        <v>7346</v>
      </c>
      <c r="G921" t="s">
        <v>1464</v>
      </c>
      <c r="H921" t="s">
        <v>258</v>
      </c>
      <c r="I921" t="s">
        <v>259</v>
      </c>
      <c r="J921" t="s">
        <v>7347</v>
      </c>
      <c r="K921" t="s">
        <v>78</v>
      </c>
      <c r="L921" t="s">
        <v>7348</v>
      </c>
      <c r="M921" s="27">
        <v>45960.375127314823</v>
      </c>
      <c r="N921" s="27">
        <v>45961.638194444437</v>
      </c>
      <c r="O921" t="s">
        <v>1466</v>
      </c>
      <c r="P921" t="s">
        <v>1467</v>
      </c>
      <c r="Q921" t="s">
        <v>1698</v>
      </c>
      <c r="R921" t="s">
        <v>1699</v>
      </c>
      <c r="S921" t="s">
        <v>80</v>
      </c>
      <c r="T921" t="s">
        <v>81</v>
      </c>
      <c r="U921" t="s">
        <v>82</v>
      </c>
      <c r="V921" t="s">
        <v>7349</v>
      </c>
      <c r="W921" t="s">
        <v>84</v>
      </c>
      <c r="X921" t="s">
        <v>7350</v>
      </c>
      <c r="Y921" t="s">
        <v>15</v>
      </c>
      <c r="Z921" t="s">
        <v>86</v>
      </c>
      <c r="AA921" t="s">
        <v>216</v>
      </c>
      <c r="AB921" s="28">
        <v>1</v>
      </c>
      <c r="AC921" t="s">
        <v>88</v>
      </c>
      <c r="AD921" s="40">
        <v>479589</v>
      </c>
      <c r="AE921" s="40">
        <v>479589</v>
      </c>
    </row>
    <row r="922" spans="1:31">
      <c r="A922" t="s">
        <v>569</v>
      </c>
      <c r="B922" t="s">
        <v>119</v>
      </c>
      <c r="C922" t="s">
        <v>120</v>
      </c>
      <c r="D922" t="s">
        <v>3583</v>
      </c>
      <c r="E922" t="s">
        <v>7351</v>
      </c>
      <c r="F922" t="s">
        <v>7352</v>
      </c>
      <c r="G922" t="s">
        <v>1464</v>
      </c>
      <c r="H922" t="s">
        <v>573</v>
      </c>
      <c r="I922" t="s">
        <v>3586</v>
      </c>
      <c r="J922" t="s">
        <v>7353</v>
      </c>
      <c r="K922" t="s">
        <v>78</v>
      </c>
      <c r="L922" t="s">
        <v>7354</v>
      </c>
      <c r="M922" s="27">
        <v>45960.393391203703</v>
      </c>
      <c r="N922" s="27">
        <v>45960.581250000003</v>
      </c>
      <c r="O922" t="s">
        <v>1466</v>
      </c>
      <c r="P922" t="s">
        <v>1467</v>
      </c>
      <c r="Q922" t="s">
        <v>1698</v>
      </c>
      <c r="R922" t="s">
        <v>1699</v>
      </c>
      <c r="S922" t="s">
        <v>80</v>
      </c>
      <c r="T922" t="s">
        <v>187</v>
      </c>
      <c r="U922" t="s">
        <v>82</v>
      </c>
      <c r="V922" t="s">
        <v>7355</v>
      </c>
      <c r="W922" t="s">
        <v>84</v>
      </c>
      <c r="X922" t="s">
        <v>7356</v>
      </c>
      <c r="Y922" t="s">
        <v>11</v>
      </c>
      <c r="Z922" t="s">
        <v>86</v>
      </c>
      <c r="AA922" t="s">
        <v>1500</v>
      </c>
      <c r="AB922" s="28">
        <v>1</v>
      </c>
      <c r="AC922" t="s">
        <v>88</v>
      </c>
      <c r="AD922" s="40">
        <v>144968</v>
      </c>
      <c r="AE922" s="40">
        <v>144968</v>
      </c>
    </row>
    <row r="923" spans="1:31">
      <c r="A923" t="s">
        <v>459</v>
      </c>
      <c r="B923" t="s">
        <v>460</v>
      </c>
      <c r="C923" t="s">
        <v>461</v>
      </c>
      <c r="D923" t="s">
        <v>1861</v>
      </c>
      <c r="E923" t="s">
        <v>7357</v>
      </c>
      <c r="F923" t="s">
        <v>7358</v>
      </c>
      <c r="G923" t="s">
        <v>1464</v>
      </c>
      <c r="H923" t="s">
        <v>460</v>
      </c>
      <c r="I923" t="s">
        <v>1864</v>
      </c>
      <c r="J923" t="s">
        <v>7359</v>
      </c>
      <c r="K923" t="s">
        <v>78</v>
      </c>
      <c r="L923" t="s">
        <v>7360</v>
      </c>
      <c r="M923" s="27">
        <v>45960.395833333343</v>
      </c>
      <c r="N923" s="27">
        <v>45960.754861111112</v>
      </c>
      <c r="O923" t="s">
        <v>1466</v>
      </c>
      <c r="P923" t="s">
        <v>1467</v>
      </c>
      <c r="Q923" t="s">
        <v>1552</v>
      </c>
      <c r="R923" t="s">
        <v>1469</v>
      </c>
      <c r="S923" t="s">
        <v>80</v>
      </c>
      <c r="T923" t="s">
        <v>187</v>
      </c>
      <c r="U923" t="s">
        <v>82</v>
      </c>
      <c r="V923" t="s">
        <v>7361</v>
      </c>
      <c r="W923" t="s">
        <v>84</v>
      </c>
      <c r="X923" t="s">
        <v>7362</v>
      </c>
      <c r="Y923" t="s">
        <v>11</v>
      </c>
      <c r="Z923" t="s">
        <v>86</v>
      </c>
      <c r="AA923" t="s">
        <v>1875</v>
      </c>
      <c r="AB923" s="28">
        <v>1</v>
      </c>
      <c r="AC923" t="s">
        <v>88</v>
      </c>
      <c r="AD923" s="40">
        <v>144968</v>
      </c>
      <c r="AE923" s="40">
        <v>144968</v>
      </c>
    </row>
    <row r="924" spans="1:31">
      <c r="A924" t="s">
        <v>459</v>
      </c>
      <c r="B924" t="s">
        <v>460</v>
      </c>
      <c r="C924" t="s">
        <v>461</v>
      </c>
      <c r="D924" t="s">
        <v>512</v>
      </c>
      <c r="E924" t="s">
        <v>7363</v>
      </c>
      <c r="F924" t="s">
        <v>7007</v>
      </c>
      <c r="G924" t="s">
        <v>1464</v>
      </c>
      <c r="H924" t="s">
        <v>460</v>
      </c>
      <c r="I924" t="s">
        <v>459</v>
      </c>
      <c r="J924" t="s">
        <v>7008</v>
      </c>
      <c r="K924" t="s">
        <v>78</v>
      </c>
      <c r="L924" t="s">
        <v>7364</v>
      </c>
      <c r="M924" s="27">
        <v>45960.39880787037</v>
      </c>
      <c r="N924" s="27">
        <v>45961.470833333333</v>
      </c>
      <c r="O924" t="s">
        <v>1466</v>
      </c>
      <c r="P924" t="s">
        <v>1514</v>
      </c>
      <c r="Q924" t="s">
        <v>1595</v>
      </c>
      <c r="R924" t="s">
        <v>5068</v>
      </c>
      <c r="S924" t="s">
        <v>783</v>
      </c>
      <c r="T924" t="s">
        <v>2152</v>
      </c>
      <c r="U924" t="s">
        <v>1543</v>
      </c>
      <c r="V924" t="s">
        <v>7365</v>
      </c>
      <c r="W924" t="s">
        <v>84</v>
      </c>
      <c r="X924" t="s">
        <v>7011</v>
      </c>
      <c r="Y924" t="s">
        <v>8</v>
      </c>
      <c r="Z924" t="s">
        <v>86</v>
      </c>
      <c r="AA924" t="s">
        <v>700</v>
      </c>
      <c r="AB924" s="28">
        <v>2</v>
      </c>
      <c r="AC924" t="s">
        <v>88</v>
      </c>
      <c r="AD924" s="40">
        <v>131920</v>
      </c>
      <c r="AE924" s="40">
        <v>131920</v>
      </c>
    </row>
    <row r="925" spans="1:31">
      <c r="A925" t="s">
        <v>191</v>
      </c>
      <c r="B925" t="s">
        <v>192</v>
      </c>
      <c r="C925" t="s">
        <v>193</v>
      </c>
      <c r="D925" t="s">
        <v>194</v>
      </c>
      <c r="E925" t="s">
        <v>7366</v>
      </c>
      <c r="F925" t="s">
        <v>7367</v>
      </c>
      <c r="G925" t="s">
        <v>1464</v>
      </c>
      <c r="H925" t="s">
        <v>197</v>
      </c>
      <c r="I925" t="s">
        <v>191</v>
      </c>
      <c r="J925" t="s">
        <v>7368</v>
      </c>
      <c r="K925" t="s">
        <v>78</v>
      </c>
      <c r="L925" t="s">
        <v>7369</v>
      </c>
      <c r="M925" s="27">
        <v>45960.41265046296</v>
      </c>
      <c r="N925" s="27">
        <v>45961.408333333333</v>
      </c>
      <c r="O925" t="s">
        <v>1466</v>
      </c>
      <c r="P925" t="s">
        <v>1467</v>
      </c>
      <c r="Q925" t="s">
        <v>1580</v>
      </c>
      <c r="R925" t="s">
        <v>1581</v>
      </c>
      <c r="S925" t="s">
        <v>80</v>
      </c>
      <c r="T925" t="s">
        <v>81</v>
      </c>
      <c r="U925" t="s">
        <v>82</v>
      </c>
      <c r="V925" t="s">
        <v>7370</v>
      </c>
      <c r="W925" t="s">
        <v>84</v>
      </c>
      <c r="X925" t="s">
        <v>7371</v>
      </c>
      <c r="Y925" t="s">
        <v>8</v>
      </c>
      <c r="Z925" t="s">
        <v>86</v>
      </c>
      <c r="AA925" t="s">
        <v>1534</v>
      </c>
      <c r="AB925" s="28">
        <v>1</v>
      </c>
      <c r="AC925" t="s">
        <v>88</v>
      </c>
      <c r="AD925" s="40">
        <v>65960</v>
      </c>
      <c r="AE925" s="40">
        <v>65960</v>
      </c>
    </row>
    <row r="926" spans="1:31">
      <c r="A926" t="s">
        <v>343</v>
      </c>
      <c r="B926" t="s">
        <v>68</v>
      </c>
      <c r="C926" t="s">
        <v>69</v>
      </c>
      <c r="D926" t="s">
        <v>503</v>
      </c>
      <c r="E926" t="s">
        <v>7372</v>
      </c>
      <c r="F926" t="s">
        <v>7373</v>
      </c>
      <c r="G926" t="s">
        <v>1464</v>
      </c>
      <c r="H926" t="s">
        <v>347</v>
      </c>
      <c r="I926" t="s">
        <v>506</v>
      </c>
      <c r="J926" t="s">
        <v>7374</v>
      </c>
      <c r="K926" t="s">
        <v>78</v>
      </c>
      <c r="L926" t="s">
        <v>7375</v>
      </c>
      <c r="M926" s="27">
        <v>45960.413981481477</v>
      </c>
      <c r="N926" s="27">
        <v>45960.647222222222</v>
      </c>
      <c r="O926" t="s">
        <v>1466</v>
      </c>
      <c r="P926" t="s">
        <v>1467</v>
      </c>
      <c r="Q926" t="s">
        <v>1654</v>
      </c>
      <c r="R926" t="s">
        <v>1655</v>
      </c>
      <c r="S926" t="s">
        <v>1479</v>
      </c>
      <c r="T926" t="s">
        <v>1470</v>
      </c>
      <c r="U926" t="s">
        <v>82</v>
      </c>
      <c r="V926" t="s">
        <v>7376</v>
      </c>
      <c r="W926" t="s">
        <v>84</v>
      </c>
      <c r="X926" t="s">
        <v>7377</v>
      </c>
      <c r="Y926" t="s">
        <v>11</v>
      </c>
      <c r="Z926" t="s">
        <v>86</v>
      </c>
      <c r="AA926" t="s">
        <v>387</v>
      </c>
      <c r="AB926" s="28">
        <v>1</v>
      </c>
      <c r="AC926" t="s">
        <v>88</v>
      </c>
      <c r="AD926" s="40">
        <v>144968</v>
      </c>
      <c r="AE926" s="40">
        <v>144968</v>
      </c>
    </row>
    <row r="927" spans="1:31">
      <c r="A927" t="s">
        <v>1134</v>
      </c>
      <c r="B927" t="s">
        <v>113</v>
      </c>
      <c r="C927" t="s">
        <v>114</v>
      </c>
      <c r="D927" t="s">
        <v>2710</v>
      </c>
      <c r="E927" t="s">
        <v>7378</v>
      </c>
      <c r="F927" t="s">
        <v>7379</v>
      </c>
      <c r="G927" t="s">
        <v>1464</v>
      </c>
      <c r="H927" t="s">
        <v>2713</v>
      </c>
      <c r="I927" t="s">
        <v>1134</v>
      </c>
      <c r="J927" t="s">
        <v>7380</v>
      </c>
      <c r="K927" t="s">
        <v>78</v>
      </c>
      <c r="L927" t="s">
        <v>7381</v>
      </c>
      <c r="M927" s="27">
        <v>45960.415300925917</v>
      </c>
      <c r="N927" s="27">
        <v>45961.486111111109</v>
      </c>
      <c r="P927" t="s">
        <v>1467</v>
      </c>
      <c r="Q927" t="s">
        <v>1580</v>
      </c>
      <c r="R927" t="s">
        <v>1581</v>
      </c>
      <c r="S927" t="s">
        <v>80</v>
      </c>
      <c r="T927" t="s">
        <v>187</v>
      </c>
      <c r="V927" t="s">
        <v>7382</v>
      </c>
      <c r="W927" t="s">
        <v>1801</v>
      </c>
      <c r="Y927" t="s">
        <v>8</v>
      </c>
      <c r="Z927" t="s">
        <v>86</v>
      </c>
      <c r="AA927" t="s">
        <v>2718</v>
      </c>
      <c r="AB927" s="28">
        <v>0</v>
      </c>
      <c r="AC927" t="s">
        <v>88</v>
      </c>
      <c r="AD927" s="40">
        <v>41241</v>
      </c>
      <c r="AE927" s="40">
        <v>41241</v>
      </c>
    </row>
    <row r="928" spans="1:31">
      <c r="A928" t="s">
        <v>459</v>
      </c>
      <c r="B928" t="s">
        <v>460</v>
      </c>
      <c r="C928" t="s">
        <v>461</v>
      </c>
      <c r="D928" t="s">
        <v>512</v>
      </c>
      <c r="E928" t="s">
        <v>7383</v>
      </c>
      <c r="F928" t="s">
        <v>5856</v>
      </c>
      <c r="G928" t="s">
        <v>1464</v>
      </c>
      <c r="H928" t="s">
        <v>460</v>
      </c>
      <c r="I928" t="s">
        <v>459</v>
      </c>
      <c r="J928" t="s">
        <v>5857</v>
      </c>
      <c r="K928" t="s">
        <v>78</v>
      </c>
      <c r="L928" t="s">
        <v>7384</v>
      </c>
      <c r="M928" s="27">
        <v>45960.442118055558</v>
      </c>
      <c r="N928" s="27">
        <v>45960.677083333343</v>
      </c>
      <c r="O928" t="s">
        <v>1466</v>
      </c>
      <c r="P928" t="s">
        <v>1467</v>
      </c>
      <c r="Q928" t="s">
        <v>1552</v>
      </c>
      <c r="R928" t="s">
        <v>1612</v>
      </c>
      <c r="S928" t="s">
        <v>783</v>
      </c>
      <c r="T928" t="s">
        <v>1750</v>
      </c>
      <c r="U928" t="s">
        <v>82</v>
      </c>
      <c r="V928" t="s">
        <v>7385</v>
      </c>
      <c r="W928" t="s">
        <v>84</v>
      </c>
      <c r="X928" t="s">
        <v>5860</v>
      </c>
      <c r="Y928" t="s">
        <v>8</v>
      </c>
      <c r="Z928" t="s">
        <v>86</v>
      </c>
      <c r="AA928" t="s">
        <v>4324</v>
      </c>
      <c r="AB928" s="28">
        <v>1</v>
      </c>
      <c r="AC928" t="s">
        <v>88</v>
      </c>
      <c r="AD928" s="40">
        <v>65960</v>
      </c>
      <c r="AE928" s="40">
        <v>65960</v>
      </c>
    </row>
    <row r="929" spans="1:31">
      <c r="A929" t="s">
        <v>67</v>
      </c>
      <c r="B929" t="s">
        <v>68</v>
      </c>
      <c r="C929" t="s">
        <v>69</v>
      </c>
      <c r="D929" t="s">
        <v>7386</v>
      </c>
      <c r="E929" t="s">
        <v>7387</v>
      </c>
      <c r="F929" t="s">
        <v>7388</v>
      </c>
      <c r="G929" t="s">
        <v>1464</v>
      </c>
      <c r="H929" t="s">
        <v>143</v>
      </c>
      <c r="I929" t="s">
        <v>7389</v>
      </c>
      <c r="J929" t="s">
        <v>7390</v>
      </c>
      <c r="K929" t="s">
        <v>78</v>
      </c>
      <c r="L929" t="s">
        <v>7391</v>
      </c>
      <c r="M929" s="27">
        <v>45960.44321759259</v>
      </c>
      <c r="N929" s="27">
        <v>45961.496527777781</v>
      </c>
      <c r="O929" t="s">
        <v>1466</v>
      </c>
      <c r="P929" t="s">
        <v>1467</v>
      </c>
      <c r="Q929" t="s">
        <v>1552</v>
      </c>
      <c r="R929" t="s">
        <v>1612</v>
      </c>
      <c r="S929" t="s">
        <v>80</v>
      </c>
      <c r="T929" t="s">
        <v>81</v>
      </c>
      <c r="U929" t="s">
        <v>82</v>
      </c>
      <c r="V929" t="s">
        <v>7392</v>
      </c>
      <c r="W929" t="s">
        <v>84</v>
      </c>
      <c r="X929" t="s">
        <v>7393</v>
      </c>
      <c r="Y929" t="s">
        <v>11</v>
      </c>
      <c r="Z929" t="s">
        <v>86</v>
      </c>
      <c r="AA929" t="s">
        <v>190</v>
      </c>
      <c r="AB929" s="28">
        <v>1</v>
      </c>
      <c r="AC929" t="s">
        <v>88</v>
      </c>
      <c r="AD929" s="40">
        <v>144968</v>
      </c>
      <c r="AE929" s="40">
        <v>144968</v>
      </c>
    </row>
    <row r="930" spans="1:31">
      <c r="A930" t="s">
        <v>1377</v>
      </c>
      <c r="B930" t="s">
        <v>68</v>
      </c>
      <c r="C930" t="s">
        <v>266</v>
      </c>
      <c r="D930" t="s">
        <v>3530</v>
      </c>
      <c r="E930" t="s">
        <v>7394</v>
      </c>
      <c r="F930" t="s">
        <v>7395</v>
      </c>
      <c r="G930" t="s">
        <v>1464</v>
      </c>
      <c r="H930" t="s">
        <v>347</v>
      </c>
      <c r="I930" t="s">
        <v>3533</v>
      </c>
      <c r="J930" t="s">
        <v>7396</v>
      </c>
      <c r="K930" t="s">
        <v>78</v>
      </c>
      <c r="L930" t="s">
        <v>7397</v>
      </c>
      <c r="M930" s="27">
        <v>45960.445300925923</v>
      </c>
      <c r="N930" s="27">
        <v>45960.694444444453</v>
      </c>
      <c r="O930" t="s">
        <v>1466</v>
      </c>
      <c r="P930" t="s">
        <v>1467</v>
      </c>
      <c r="Q930" t="s">
        <v>1580</v>
      </c>
      <c r="R930" t="s">
        <v>1581</v>
      </c>
      <c r="S930" t="s">
        <v>1470</v>
      </c>
      <c r="T930" t="s">
        <v>1470</v>
      </c>
      <c r="U930" t="s">
        <v>82</v>
      </c>
      <c r="V930" t="s">
        <v>7398</v>
      </c>
      <c r="W930" t="s">
        <v>84</v>
      </c>
      <c r="X930" t="s">
        <v>7399</v>
      </c>
      <c r="Y930" t="s">
        <v>8</v>
      </c>
      <c r="Z930" t="s">
        <v>86</v>
      </c>
      <c r="AA930" t="s">
        <v>276</v>
      </c>
      <c r="AB930" s="28">
        <v>1</v>
      </c>
      <c r="AC930" t="s">
        <v>88</v>
      </c>
      <c r="AD930" s="40">
        <v>65960</v>
      </c>
      <c r="AE930" s="40">
        <v>65960</v>
      </c>
    </row>
    <row r="931" spans="1:31">
      <c r="A931" t="s">
        <v>569</v>
      </c>
      <c r="B931" t="s">
        <v>119</v>
      </c>
      <c r="C931" t="s">
        <v>120</v>
      </c>
      <c r="D931" t="s">
        <v>7400</v>
      </c>
      <c r="E931" t="s">
        <v>7401</v>
      </c>
      <c r="F931" t="s">
        <v>7402</v>
      </c>
      <c r="G931" t="s">
        <v>1464</v>
      </c>
      <c r="H931" t="s">
        <v>573</v>
      </c>
      <c r="I931" t="s">
        <v>282</v>
      </c>
      <c r="J931" t="s">
        <v>7403</v>
      </c>
      <c r="K931" t="s">
        <v>78</v>
      </c>
      <c r="L931" t="s">
        <v>7404</v>
      </c>
      <c r="M931" s="27">
        <v>45960.446006944447</v>
      </c>
      <c r="N931" s="27">
        <v>45960.64166666667</v>
      </c>
      <c r="O931" t="s">
        <v>1466</v>
      </c>
      <c r="P931" t="s">
        <v>1514</v>
      </c>
      <c r="Q931" t="s">
        <v>1580</v>
      </c>
      <c r="R931" t="s">
        <v>1590</v>
      </c>
      <c r="S931" t="s">
        <v>80</v>
      </c>
      <c r="T931" t="s">
        <v>187</v>
      </c>
      <c r="U931" t="s">
        <v>82</v>
      </c>
      <c r="V931" t="s">
        <v>7405</v>
      </c>
      <c r="W931" t="s">
        <v>84</v>
      </c>
      <c r="X931" t="s">
        <v>7406</v>
      </c>
      <c r="Y931" t="s">
        <v>11</v>
      </c>
      <c r="Z931" t="s">
        <v>86</v>
      </c>
      <c r="AA931" t="s">
        <v>1500</v>
      </c>
      <c r="AB931" s="28">
        <v>1</v>
      </c>
      <c r="AC931" t="s">
        <v>88</v>
      </c>
      <c r="AD931" s="40">
        <v>144968</v>
      </c>
      <c r="AE931" s="40">
        <v>144968</v>
      </c>
    </row>
    <row r="932" spans="1:31">
      <c r="A932" t="s">
        <v>191</v>
      </c>
      <c r="B932" t="s">
        <v>192</v>
      </c>
      <c r="C932" t="s">
        <v>193</v>
      </c>
      <c r="D932" t="s">
        <v>194</v>
      </c>
      <c r="E932" t="s">
        <v>7407</v>
      </c>
      <c r="F932" t="s">
        <v>7408</v>
      </c>
      <c r="G932" t="s">
        <v>1464</v>
      </c>
      <c r="H932" t="s">
        <v>197</v>
      </c>
      <c r="I932" t="s">
        <v>191</v>
      </c>
      <c r="J932" t="s">
        <v>7409</v>
      </c>
      <c r="K932" t="s">
        <v>78</v>
      </c>
      <c r="L932" t="s">
        <v>7410</v>
      </c>
      <c r="M932" s="27">
        <v>45960.467245370368</v>
      </c>
      <c r="N932" s="27">
        <v>45961.45416666667</v>
      </c>
      <c r="O932" t="s">
        <v>1466</v>
      </c>
      <c r="P932" t="s">
        <v>1467</v>
      </c>
      <c r="Q932" t="s">
        <v>1552</v>
      </c>
      <c r="R932" t="s">
        <v>1612</v>
      </c>
      <c r="S932" t="s">
        <v>1470</v>
      </c>
      <c r="T932" t="s">
        <v>1470</v>
      </c>
      <c r="U932" t="s">
        <v>82</v>
      </c>
      <c r="V932" t="s">
        <v>7411</v>
      </c>
      <c r="W932" t="s">
        <v>84</v>
      </c>
      <c r="X932" t="s">
        <v>7412</v>
      </c>
      <c r="Y932" t="s">
        <v>8</v>
      </c>
      <c r="Z932" t="s">
        <v>86</v>
      </c>
      <c r="AA932" t="s">
        <v>1534</v>
      </c>
      <c r="AB932" s="28">
        <v>1</v>
      </c>
      <c r="AC932" t="s">
        <v>88</v>
      </c>
      <c r="AD932" s="40">
        <v>65960</v>
      </c>
      <c r="AE932" s="40">
        <v>65960</v>
      </c>
    </row>
    <row r="933" spans="1:31">
      <c r="A933" t="s">
        <v>459</v>
      </c>
      <c r="B933" t="s">
        <v>460</v>
      </c>
      <c r="C933" t="s">
        <v>461</v>
      </c>
      <c r="D933" t="s">
        <v>7413</v>
      </c>
      <c r="E933" t="s">
        <v>7414</v>
      </c>
      <c r="F933" t="s">
        <v>7415</v>
      </c>
      <c r="G933" t="s">
        <v>1464</v>
      </c>
      <c r="H933" t="s">
        <v>460</v>
      </c>
      <c r="I933" t="s">
        <v>7416</v>
      </c>
      <c r="J933" t="s">
        <v>7417</v>
      </c>
      <c r="K933" t="s">
        <v>78</v>
      </c>
      <c r="L933" t="s">
        <v>7418</v>
      </c>
      <c r="M933" s="27">
        <v>45960.469837962963</v>
      </c>
      <c r="N933" s="27">
        <v>45961.461805555547</v>
      </c>
      <c r="O933" t="s">
        <v>1466</v>
      </c>
      <c r="P933" t="s">
        <v>1467</v>
      </c>
      <c r="Q933" t="s">
        <v>1496</v>
      </c>
      <c r="R933" t="s">
        <v>1507</v>
      </c>
      <c r="S933" t="s">
        <v>1470</v>
      </c>
      <c r="T933" t="s">
        <v>1470</v>
      </c>
      <c r="U933" t="s">
        <v>82</v>
      </c>
      <c r="V933" t="s">
        <v>7419</v>
      </c>
      <c r="W933" t="s">
        <v>84</v>
      </c>
      <c r="X933" t="s">
        <v>7420</v>
      </c>
      <c r="Y933" t="s">
        <v>13</v>
      </c>
      <c r="Z933" t="s">
        <v>86</v>
      </c>
      <c r="AA933" t="s">
        <v>1113</v>
      </c>
      <c r="AB933" s="28">
        <v>1</v>
      </c>
      <c r="AC933" t="s">
        <v>88</v>
      </c>
      <c r="AD933" s="40">
        <v>275729</v>
      </c>
      <c r="AE933" s="40">
        <v>275729</v>
      </c>
    </row>
    <row r="934" spans="1:31">
      <c r="A934" t="s">
        <v>118</v>
      </c>
      <c r="B934" t="s">
        <v>119</v>
      </c>
      <c r="C934" t="s">
        <v>120</v>
      </c>
      <c r="D934" t="s">
        <v>121</v>
      </c>
      <c r="E934" t="s">
        <v>7421</v>
      </c>
      <c r="F934" t="s">
        <v>6553</v>
      </c>
      <c r="G934" t="s">
        <v>1464</v>
      </c>
      <c r="H934" t="s">
        <v>124</v>
      </c>
      <c r="I934" t="s">
        <v>125</v>
      </c>
      <c r="J934" t="s">
        <v>6554</v>
      </c>
      <c r="K934" t="s">
        <v>78</v>
      </c>
      <c r="L934" t="s">
        <v>7422</v>
      </c>
      <c r="M934" s="27">
        <v>45960.473865740743</v>
      </c>
      <c r="N934" s="27">
        <v>45961.65625</v>
      </c>
      <c r="O934" t="s">
        <v>1466</v>
      </c>
      <c r="P934" t="s">
        <v>1467</v>
      </c>
      <c r="Q934" t="s">
        <v>2219</v>
      </c>
      <c r="R934" t="s">
        <v>1469</v>
      </c>
      <c r="S934" t="s">
        <v>1470</v>
      </c>
      <c r="T934" t="s">
        <v>1470</v>
      </c>
      <c r="U934" t="s">
        <v>82</v>
      </c>
      <c r="V934" t="s">
        <v>7423</v>
      </c>
      <c r="W934" t="s">
        <v>84</v>
      </c>
      <c r="X934" t="s">
        <v>7424</v>
      </c>
      <c r="Y934" t="s">
        <v>15</v>
      </c>
      <c r="Z934" t="s">
        <v>86</v>
      </c>
      <c r="AA934" t="s">
        <v>130</v>
      </c>
      <c r="AB934" s="28">
        <v>1</v>
      </c>
      <c r="AC934" t="s">
        <v>88</v>
      </c>
      <c r="AD934" s="40">
        <v>479589</v>
      </c>
      <c r="AE934" s="40">
        <v>479589</v>
      </c>
    </row>
    <row r="935" spans="1:31">
      <c r="A935" t="s">
        <v>277</v>
      </c>
      <c r="B935" t="s">
        <v>151</v>
      </c>
      <c r="C935" t="s">
        <v>152</v>
      </c>
      <c r="D935" t="s">
        <v>325</v>
      </c>
      <c r="E935" t="s">
        <v>7425</v>
      </c>
      <c r="F935" t="s">
        <v>7426</v>
      </c>
      <c r="G935" t="s">
        <v>1464</v>
      </c>
      <c r="H935" t="s">
        <v>328</v>
      </c>
      <c r="I935" t="s">
        <v>277</v>
      </c>
      <c r="J935" t="s">
        <v>7427</v>
      </c>
      <c r="K935" t="s">
        <v>78</v>
      </c>
      <c r="L935" t="s">
        <v>7428</v>
      </c>
      <c r="M935" s="27">
        <v>45960.486944444441</v>
      </c>
      <c r="N935" s="27">
        <v>45961.411805555559</v>
      </c>
      <c r="O935" t="s">
        <v>1466</v>
      </c>
      <c r="P935" t="s">
        <v>1467</v>
      </c>
      <c r="Q935" t="s">
        <v>1580</v>
      </c>
      <c r="R935" t="s">
        <v>1469</v>
      </c>
      <c r="S935" t="s">
        <v>1470</v>
      </c>
      <c r="T935" t="s">
        <v>1470</v>
      </c>
      <c r="U935" t="s">
        <v>82</v>
      </c>
      <c r="V935" t="s">
        <v>7429</v>
      </c>
      <c r="W935" t="s">
        <v>84</v>
      </c>
      <c r="X935" t="s">
        <v>7430</v>
      </c>
      <c r="Y935" t="s">
        <v>8</v>
      </c>
      <c r="Z935" t="s">
        <v>86</v>
      </c>
      <c r="AA935" t="s">
        <v>736</v>
      </c>
      <c r="AB935" s="28">
        <v>1</v>
      </c>
      <c r="AC935" t="s">
        <v>88</v>
      </c>
      <c r="AD935" s="40">
        <v>65960</v>
      </c>
      <c r="AE935" s="40">
        <v>65960</v>
      </c>
    </row>
    <row r="936" spans="1:31">
      <c r="A936" t="s">
        <v>343</v>
      </c>
      <c r="B936" t="s">
        <v>68</v>
      </c>
      <c r="C936" t="s">
        <v>69</v>
      </c>
      <c r="D936" t="s">
        <v>871</v>
      </c>
      <c r="E936" t="s">
        <v>7431</v>
      </c>
      <c r="F936" t="s">
        <v>7432</v>
      </c>
      <c r="G936" t="s">
        <v>1464</v>
      </c>
      <c r="H936" t="s">
        <v>347</v>
      </c>
      <c r="I936" t="s">
        <v>874</v>
      </c>
      <c r="J936" t="s">
        <v>7433</v>
      </c>
      <c r="K936" t="s">
        <v>78</v>
      </c>
      <c r="L936" t="s">
        <v>7434</v>
      </c>
      <c r="M936" s="27">
        <v>45960.474768518521</v>
      </c>
      <c r="N936" s="27">
        <v>45961.513194444437</v>
      </c>
      <c r="O936" t="s">
        <v>1466</v>
      </c>
      <c r="P936" t="s">
        <v>1467</v>
      </c>
      <c r="Q936" t="s">
        <v>1552</v>
      </c>
      <c r="R936" t="s">
        <v>1469</v>
      </c>
      <c r="S936" t="s">
        <v>783</v>
      </c>
      <c r="T936" t="s">
        <v>1791</v>
      </c>
      <c r="U936" t="s">
        <v>82</v>
      </c>
      <c r="V936" t="s">
        <v>7435</v>
      </c>
      <c r="W936" t="s">
        <v>84</v>
      </c>
      <c r="X936" t="s">
        <v>7436</v>
      </c>
      <c r="Y936" t="s">
        <v>11</v>
      </c>
      <c r="Z936" t="s">
        <v>86</v>
      </c>
      <c r="AA936" t="s">
        <v>761</v>
      </c>
      <c r="AB936" s="28">
        <v>1</v>
      </c>
      <c r="AC936" t="s">
        <v>88</v>
      </c>
      <c r="AD936" s="40">
        <v>144968</v>
      </c>
      <c r="AE936" s="40">
        <v>144968</v>
      </c>
    </row>
    <row r="937" spans="1:31">
      <c r="A937" t="s">
        <v>343</v>
      </c>
      <c r="B937" t="s">
        <v>68</v>
      </c>
      <c r="C937" t="s">
        <v>69</v>
      </c>
      <c r="D937" t="s">
        <v>379</v>
      </c>
      <c r="E937" t="s">
        <v>7437</v>
      </c>
      <c r="F937" t="s">
        <v>7438</v>
      </c>
      <c r="G937" t="s">
        <v>1464</v>
      </c>
      <c r="H937" t="s">
        <v>347</v>
      </c>
      <c r="I937" t="s">
        <v>382</v>
      </c>
      <c r="J937" t="s">
        <v>7439</v>
      </c>
      <c r="K937" t="s">
        <v>78</v>
      </c>
      <c r="L937" t="s">
        <v>7440</v>
      </c>
      <c r="M937" s="27">
        <v>45960.510150462957</v>
      </c>
      <c r="N937" s="27">
        <v>45961.479166666657</v>
      </c>
      <c r="O937" t="s">
        <v>1466</v>
      </c>
      <c r="P937" t="s">
        <v>1467</v>
      </c>
      <c r="Q937" t="s">
        <v>1552</v>
      </c>
      <c r="R937" t="s">
        <v>2000</v>
      </c>
      <c r="S937" t="s">
        <v>1470</v>
      </c>
      <c r="T937" t="s">
        <v>1470</v>
      </c>
      <c r="U937" t="s">
        <v>82</v>
      </c>
      <c r="V937" t="s">
        <v>7441</v>
      </c>
      <c r="W937" t="s">
        <v>84</v>
      </c>
      <c r="X937" t="s">
        <v>7442</v>
      </c>
      <c r="Y937" t="s">
        <v>8</v>
      </c>
      <c r="Z937" t="s">
        <v>86</v>
      </c>
      <c r="AA937" t="s">
        <v>387</v>
      </c>
      <c r="AB937" s="28">
        <v>1</v>
      </c>
      <c r="AC937" t="s">
        <v>88</v>
      </c>
      <c r="AD937" s="40">
        <v>65960</v>
      </c>
      <c r="AE937" s="40">
        <v>65960</v>
      </c>
    </row>
    <row r="938" spans="1:31">
      <c r="A938" t="s">
        <v>343</v>
      </c>
      <c r="B938" t="s">
        <v>68</v>
      </c>
      <c r="C938" t="s">
        <v>69</v>
      </c>
      <c r="D938" t="s">
        <v>4346</v>
      </c>
      <c r="E938" t="s">
        <v>7443</v>
      </c>
      <c r="F938" t="s">
        <v>7444</v>
      </c>
      <c r="G938" t="s">
        <v>1464</v>
      </c>
      <c r="H938" t="s">
        <v>347</v>
      </c>
      <c r="I938" t="s">
        <v>4349</v>
      </c>
      <c r="J938" t="s">
        <v>7445</v>
      </c>
      <c r="K938" t="s">
        <v>78</v>
      </c>
      <c r="L938" t="s">
        <v>7446</v>
      </c>
      <c r="M938" s="27">
        <v>45960.509571759263</v>
      </c>
      <c r="N938" s="27">
        <v>45961.438888888893</v>
      </c>
      <c r="O938" t="s">
        <v>1466</v>
      </c>
      <c r="P938" t="s">
        <v>1467</v>
      </c>
      <c r="Q938" t="s">
        <v>1552</v>
      </c>
      <c r="R938" t="s">
        <v>1469</v>
      </c>
      <c r="S938" t="s">
        <v>1470</v>
      </c>
      <c r="T938" t="s">
        <v>1470</v>
      </c>
      <c r="U938" t="s">
        <v>82</v>
      </c>
      <c r="V938" t="s">
        <v>7447</v>
      </c>
      <c r="W938" t="s">
        <v>84</v>
      </c>
      <c r="X938" t="s">
        <v>7448</v>
      </c>
      <c r="Y938" t="s">
        <v>8</v>
      </c>
      <c r="Z938" t="s">
        <v>86</v>
      </c>
      <c r="AA938" t="s">
        <v>761</v>
      </c>
      <c r="AB938" s="28">
        <v>1</v>
      </c>
      <c r="AC938" t="s">
        <v>88</v>
      </c>
      <c r="AD938" s="40">
        <v>65960</v>
      </c>
      <c r="AE938" s="40">
        <v>65960</v>
      </c>
    </row>
    <row r="939" spans="1:31">
      <c r="A939" t="s">
        <v>459</v>
      </c>
      <c r="B939" t="s">
        <v>460</v>
      </c>
      <c r="C939" t="s">
        <v>461</v>
      </c>
      <c r="D939" t="s">
        <v>512</v>
      </c>
      <c r="E939" t="s">
        <v>7449</v>
      </c>
      <c r="F939" t="s">
        <v>3099</v>
      </c>
      <c r="G939" t="s">
        <v>1464</v>
      </c>
      <c r="H939" t="s">
        <v>460</v>
      </c>
      <c r="I939" t="s">
        <v>459</v>
      </c>
      <c r="J939" t="s">
        <v>3100</v>
      </c>
      <c r="K939" t="s">
        <v>78</v>
      </c>
      <c r="L939" t="s">
        <v>7450</v>
      </c>
      <c r="M939" s="27">
        <v>45960.512106481481</v>
      </c>
      <c r="N939" s="27">
        <v>45961.490277777782</v>
      </c>
      <c r="O939" t="s">
        <v>1466</v>
      </c>
      <c r="P939" t="s">
        <v>1467</v>
      </c>
      <c r="Q939" t="s">
        <v>1468</v>
      </c>
      <c r="R939" t="s">
        <v>1469</v>
      </c>
      <c r="S939" t="s">
        <v>80</v>
      </c>
      <c r="T939" t="s">
        <v>187</v>
      </c>
      <c r="U939" t="s">
        <v>82</v>
      </c>
      <c r="V939" t="s">
        <v>7451</v>
      </c>
      <c r="W939" t="s">
        <v>84</v>
      </c>
      <c r="X939" t="s">
        <v>3103</v>
      </c>
      <c r="Y939" t="s">
        <v>8</v>
      </c>
      <c r="Z939" t="s">
        <v>86</v>
      </c>
      <c r="AA939" t="s">
        <v>700</v>
      </c>
      <c r="AB939" s="28">
        <v>1</v>
      </c>
      <c r="AC939" t="s">
        <v>88</v>
      </c>
      <c r="AD939" s="40">
        <v>65960</v>
      </c>
      <c r="AE939" s="40">
        <v>65960</v>
      </c>
    </row>
    <row r="940" spans="1:31">
      <c r="A940" t="s">
        <v>191</v>
      </c>
      <c r="B940" t="s">
        <v>192</v>
      </c>
      <c r="C940" t="s">
        <v>193</v>
      </c>
      <c r="D940" t="s">
        <v>547</v>
      </c>
      <c r="E940" t="s">
        <v>7452</v>
      </c>
      <c r="F940" t="s">
        <v>7453</v>
      </c>
      <c r="G940" t="s">
        <v>1464</v>
      </c>
      <c r="H940" t="s">
        <v>197</v>
      </c>
      <c r="I940" t="s">
        <v>550</v>
      </c>
      <c r="J940" t="s">
        <v>7454</v>
      </c>
      <c r="K940" t="s">
        <v>78</v>
      </c>
      <c r="L940" t="s">
        <v>7455</v>
      </c>
      <c r="M940" s="27">
        <v>45960.494884259257</v>
      </c>
      <c r="N940" s="27">
        <v>45961.464583333327</v>
      </c>
      <c r="O940" t="s">
        <v>1466</v>
      </c>
      <c r="P940" t="s">
        <v>1467</v>
      </c>
      <c r="Q940" t="s">
        <v>1749</v>
      </c>
      <c r="R940" t="s">
        <v>1971</v>
      </c>
      <c r="S940" t="s">
        <v>1470</v>
      </c>
      <c r="T940" t="s">
        <v>1470</v>
      </c>
      <c r="U940" t="s">
        <v>82</v>
      </c>
      <c r="V940" t="s">
        <v>7456</v>
      </c>
      <c r="W940" t="s">
        <v>84</v>
      </c>
      <c r="X940" t="s">
        <v>7457</v>
      </c>
      <c r="Y940" t="s">
        <v>11</v>
      </c>
      <c r="Z940" t="s">
        <v>86</v>
      </c>
      <c r="AA940" t="s">
        <v>2093</v>
      </c>
      <c r="AB940" s="28">
        <v>1</v>
      </c>
      <c r="AC940" t="s">
        <v>88</v>
      </c>
      <c r="AD940" s="40">
        <v>144968</v>
      </c>
      <c r="AE940" s="40">
        <v>144968</v>
      </c>
    </row>
    <row r="941" spans="1:31">
      <c r="A941" t="s">
        <v>569</v>
      </c>
      <c r="B941" t="s">
        <v>119</v>
      </c>
      <c r="C941" t="s">
        <v>120</v>
      </c>
      <c r="D941" t="s">
        <v>7458</v>
      </c>
      <c r="E941" t="s">
        <v>7459</v>
      </c>
      <c r="F941" t="s">
        <v>7460</v>
      </c>
      <c r="G941" t="s">
        <v>1464</v>
      </c>
      <c r="H941" t="s">
        <v>573</v>
      </c>
      <c r="I941" t="s">
        <v>7461</v>
      </c>
      <c r="J941" t="s">
        <v>7462</v>
      </c>
      <c r="K941" t="s">
        <v>78</v>
      </c>
      <c r="L941" t="s">
        <v>7463</v>
      </c>
      <c r="M941" s="27">
        <v>45960.519467592603</v>
      </c>
      <c r="N941" s="27">
        <v>45961.652777777781</v>
      </c>
      <c r="O941" t="s">
        <v>1466</v>
      </c>
      <c r="P941" t="s">
        <v>1467</v>
      </c>
      <c r="Q941" t="s">
        <v>1562</v>
      </c>
      <c r="R941" t="s">
        <v>1562</v>
      </c>
      <c r="S941" t="s">
        <v>1479</v>
      </c>
      <c r="T941" t="s">
        <v>1470</v>
      </c>
      <c r="U941" t="s">
        <v>82</v>
      </c>
      <c r="V941" t="s">
        <v>7464</v>
      </c>
      <c r="W941" t="s">
        <v>84</v>
      </c>
      <c r="X941" t="s">
        <v>7465</v>
      </c>
      <c r="Y941" t="s">
        <v>13</v>
      </c>
      <c r="Z941" t="s">
        <v>86</v>
      </c>
      <c r="AA941" t="s">
        <v>578</v>
      </c>
      <c r="AB941" s="28">
        <v>1</v>
      </c>
      <c r="AC941" t="s">
        <v>88</v>
      </c>
      <c r="AD941" s="40">
        <v>275729</v>
      </c>
      <c r="AE941" s="40">
        <v>275729</v>
      </c>
    </row>
    <row r="942" spans="1:31">
      <c r="A942" t="s">
        <v>191</v>
      </c>
      <c r="B942" t="s">
        <v>192</v>
      </c>
      <c r="C942" t="s">
        <v>193</v>
      </c>
      <c r="D942" t="s">
        <v>675</v>
      </c>
      <c r="E942" t="s">
        <v>7466</v>
      </c>
      <c r="F942" t="s">
        <v>7467</v>
      </c>
      <c r="G942" t="s">
        <v>1464</v>
      </c>
      <c r="H942" t="s">
        <v>197</v>
      </c>
      <c r="I942" t="s">
        <v>678</v>
      </c>
      <c r="J942" t="s">
        <v>7468</v>
      </c>
      <c r="K942" t="s">
        <v>78</v>
      </c>
      <c r="L942" t="s">
        <v>7469</v>
      </c>
      <c r="M942" s="27">
        <v>45960.535451388889</v>
      </c>
      <c r="N942" s="27">
        <v>45961.416666666657</v>
      </c>
      <c r="O942" t="s">
        <v>1466</v>
      </c>
      <c r="P942" t="s">
        <v>1467</v>
      </c>
      <c r="Q942" t="s">
        <v>1621</v>
      </c>
      <c r="R942" t="s">
        <v>1469</v>
      </c>
      <c r="S942" t="s">
        <v>783</v>
      </c>
      <c r="T942" t="s">
        <v>1791</v>
      </c>
      <c r="U942" t="s">
        <v>82</v>
      </c>
      <c r="V942" t="s">
        <v>7470</v>
      </c>
      <c r="W942" t="s">
        <v>84</v>
      </c>
      <c r="X942" t="s">
        <v>7471</v>
      </c>
      <c r="Y942" t="s">
        <v>11</v>
      </c>
      <c r="Z942" t="s">
        <v>86</v>
      </c>
      <c r="AA942" t="s">
        <v>2093</v>
      </c>
      <c r="AB942" s="28">
        <v>1</v>
      </c>
      <c r="AC942" t="s">
        <v>88</v>
      </c>
      <c r="AD942" s="40">
        <v>144968</v>
      </c>
      <c r="AE942" s="40">
        <v>144968</v>
      </c>
    </row>
    <row r="943" spans="1:31">
      <c r="A943" t="s">
        <v>277</v>
      </c>
      <c r="B943" t="s">
        <v>151</v>
      </c>
      <c r="C943" t="s">
        <v>152</v>
      </c>
      <c r="D943" t="s">
        <v>857</v>
      </c>
      <c r="E943" t="s">
        <v>7472</v>
      </c>
      <c r="F943" t="s">
        <v>7473</v>
      </c>
      <c r="G943" t="s">
        <v>1464</v>
      </c>
      <c r="H943" t="s">
        <v>328</v>
      </c>
      <c r="I943" t="s">
        <v>860</v>
      </c>
      <c r="J943" t="s">
        <v>7474</v>
      </c>
      <c r="K943" t="s">
        <v>78</v>
      </c>
      <c r="L943" t="s">
        <v>7475</v>
      </c>
      <c r="M943" s="27">
        <v>45960.518831018519</v>
      </c>
      <c r="N943" s="27">
        <v>45961.564583333333</v>
      </c>
      <c r="O943" t="s">
        <v>1466</v>
      </c>
      <c r="P943" t="s">
        <v>1467</v>
      </c>
      <c r="Q943" t="s">
        <v>1496</v>
      </c>
      <c r="R943" t="s">
        <v>2037</v>
      </c>
      <c r="S943" t="s">
        <v>1470</v>
      </c>
      <c r="T943" t="s">
        <v>1470</v>
      </c>
      <c r="U943" t="s">
        <v>82</v>
      </c>
      <c r="V943" t="s">
        <v>7476</v>
      </c>
      <c r="W943" t="s">
        <v>84</v>
      </c>
      <c r="X943" t="s">
        <v>7477</v>
      </c>
      <c r="Y943" t="s">
        <v>15</v>
      </c>
      <c r="Z943" t="s">
        <v>86</v>
      </c>
      <c r="AA943" t="s">
        <v>287</v>
      </c>
      <c r="AB943" s="28">
        <v>1</v>
      </c>
      <c r="AC943" t="s">
        <v>88</v>
      </c>
      <c r="AD943" s="40">
        <v>479589</v>
      </c>
      <c r="AE943" s="40">
        <v>479589</v>
      </c>
    </row>
    <row r="944" spans="1:31">
      <c r="A944" t="s">
        <v>442</v>
      </c>
      <c r="B944" t="s">
        <v>113</v>
      </c>
      <c r="C944" t="s">
        <v>114</v>
      </c>
      <c r="D944" t="s">
        <v>452</v>
      </c>
      <c r="E944" t="s">
        <v>7478</v>
      </c>
      <c r="F944" t="s">
        <v>7479</v>
      </c>
      <c r="G944" t="s">
        <v>1464</v>
      </c>
      <c r="H944" t="s">
        <v>446</v>
      </c>
      <c r="I944" t="s">
        <v>455</v>
      </c>
      <c r="J944" t="s">
        <v>7480</v>
      </c>
      <c r="K944" t="s">
        <v>78</v>
      </c>
      <c r="L944" t="s">
        <v>7481</v>
      </c>
      <c r="M944" s="27">
        <v>45960.572465277779</v>
      </c>
      <c r="N944" s="27">
        <v>45961.504166666673</v>
      </c>
      <c r="O944" t="s">
        <v>1466</v>
      </c>
      <c r="P944" t="s">
        <v>1467</v>
      </c>
      <c r="Q944" t="s">
        <v>1717</v>
      </c>
      <c r="R944" t="s">
        <v>1718</v>
      </c>
      <c r="S944" t="s">
        <v>1470</v>
      </c>
      <c r="T944" t="s">
        <v>1470</v>
      </c>
      <c r="U944" t="s">
        <v>82</v>
      </c>
      <c r="V944" t="s">
        <v>7482</v>
      </c>
      <c r="W944" t="s">
        <v>84</v>
      </c>
      <c r="X944" t="s">
        <v>7483</v>
      </c>
      <c r="Y944" t="s">
        <v>8</v>
      </c>
      <c r="Z944" t="s">
        <v>86</v>
      </c>
      <c r="AA944" t="s">
        <v>451</v>
      </c>
      <c r="AB944" s="28">
        <v>1</v>
      </c>
      <c r="AC944" t="s">
        <v>88</v>
      </c>
      <c r="AD944" s="40">
        <v>65960</v>
      </c>
      <c r="AE944" s="40">
        <v>65960</v>
      </c>
    </row>
    <row r="945" spans="1:31">
      <c r="A945" t="s">
        <v>343</v>
      </c>
      <c r="B945" t="s">
        <v>68</v>
      </c>
      <c r="C945" t="s">
        <v>69</v>
      </c>
      <c r="D945" t="s">
        <v>344</v>
      </c>
      <c r="E945" t="s">
        <v>7484</v>
      </c>
      <c r="F945" t="s">
        <v>7485</v>
      </c>
      <c r="G945" t="s">
        <v>1464</v>
      </c>
      <c r="H945" t="s">
        <v>347</v>
      </c>
      <c r="I945" t="s">
        <v>343</v>
      </c>
      <c r="J945" t="s">
        <v>7486</v>
      </c>
      <c r="K945" t="s">
        <v>78</v>
      </c>
      <c r="L945" t="s">
        <v>7487</v>
      </c>
      <c r="M945" s="27">
        <v>45960.570798611108</v>
      </c>
      <c r="N945" s="27">
        <v>45961.515972222223</v>
      </c>
      <c r="P945" t="s">
        <v>1514</v>
      </c>
      <c r="Q945" t="s">
        <v>1541</v>
      </c>
      <c r="R945" t="s">
        <v>1827</v>
      </c>
      <c r="S945" t="s">
        <v>1470</v>
      </c>
      <c r="T945" t="s">
        <v>1470</v>
      </c>
      <c r="V945" t="s">
        <v>7488</v>
      </c>
      <c r="W945" t="s">
        <v>1801</v>
      </c>
      <c r="Y945" t="s">
        <v>8</v>
      </c>
      <c r="Z945" t="s">
        <v>86</v>
      </c>
      <c r="AA945" t="s">
        <v>804</v>
      </c>
      <c r="AB945" s="28">
        <v>0</v>
      </c>
      <c r="AC945" t="s">
        <v>88</v>
      </c>
      <c r="AD945" s="40">
        <v>41241</v>
      </c>
      <c r="AE945" s="40">
        <v>41241</v>
      </c>
    </row>
    <row r="946" spans="1:31">
      <c r="A946" t="s">
        <v>343</v>
      </c>
      <c r="B946" t="s">
        <v>68</v>
      </c>
      <c r="C946" t="s">
        <v>69</v>
      </c>
      <c r="D946" t="s">
        <v>344</v>
      </c>
      <c r="E946" t="s">
        <v>7489</v>
      </c>
      <c r="F946" t="s">
        <v>3411</v>
      </c>
      <c r="G946" t="s">
        <v>1464</v>
      </c>
      <c r="H946" t="s">
        <v>347</v>
      </c>
      <c r="I946" t="s">
        <v>343</v>
      </c>
      <c r="J946" t="s">
        <v>3412</v>
      </c>
      <c r="K946" t="s">
        <v>78</v>
      </c>
      <c r="L946" t="s">
        <v>7490</v>
      </c>
      <c r="M946" s="27">
        <v>45960.585555555554</v>
      </c>
      <c r="N946" s="27">
        <v>45961.526388888888</v>
      </c>
      <c r="O946" t="s">
        <v>1466</v>
      </c>
      <c r="P946" t="s">
        <v>1467</v>
      </c>
      <c r="Q946" t="s">
        <v>1496</v>
      </c>
      <c r="R946" t="s">
        <v>1507</v>
      </c>
      <c r="S946" t="s">
        <v>783</v>
      </c>
      <c r="T946" t="s">
        <v>1750</v>
      </c>
      <c r="U946" t="s">
        <v>82</v>
      </c>
      <c r="V946" t="s">
        <v>7491</v>
      </c>
      <c r="W946" t="s">
        <v>84</v>
      </c>
      <c r="X946" t="s">
        <v>3415</v>
      </c>
      <c r="Y946" t="s">
        <v>8</v>
      </c>
      <c r="Z946" t="s">
        <v>86</v>
      </c>
      <c r="AA946" t="s">
        <v>359</v>
      </c>
      <c r="AB946" s="28">
        <v>1</v>
      </c>
      <c r="AC946" t="s">
        <v>88</v>
      </c>
      <c r="AD946" s="40">
        <v>65960</v>
      </c>
      <c r="AE946" s="40">
        <v>65960</v>
      </c>
    </row>
    <row r="947" spans="1:31">
      <c r="A947" t="s">
        <v>343</v>
      </c>
      <c r="B947" t="s">
        <v>68</v>
      </c>
      <c r="C947" t="s">
        <v>69</v>
      </c>
      <c r="D947" t="s">
        <v>344</v>
      </c>
      <c r="E947" t="s">
        <v>7492</v>
      </c>
      <c r="F947" t="s">
        <v>7493</v>
      </c>
      <c r="G947" t="s">
        <v>1464</v>
      </c>
      <c r="H947" t="s">
        <v>347</v>
      </c>
      <c r="I947" t="s">
        <v>343</v>
      </c>
      <c r="J947" t="s">
        <v>7494</v>
      </c>
      <c r="K947" t="s">
        <v>78</v>
      </c>
      <c r="L947" t="s">
        <v>7495</v>
      </c>
      <c r="M947" s="27">
        <v>45960.663229166668</v>
      </c>
      <c r="N947" s="27">
        <v>45961.623611111107</v>
      </c>
      <c r="O947" t="s">
        <v>1466</v>
      </c>
      <c r="P947" t="s">
        <v>1467</v>
      </c>
      <c r="Q947" t="s">
        <v>1698</v>
      </c>
      <c r="R947" t="s">
        <v>1699</v>
      </c>
      <c r="S947" t="s">
        <v>80</v>
      </c>
      <c r="T947" t="s">
        <v>187</v>
      </c>
      <c r="U947" t="s">
        <v>82</v>
      </c>
      <c r="V947" t="s">
        <v>7496</v>
      </c>
      <c r="W947" t="s">
        <v>84</v>
      </c>
      <c r="X947" t="s">
        <v>7497</v>
      </c>
      <c r="Y947" t="s">
        <v>8</v>
      </c>
      <c r="Z947" t="s">
        <v>86</v>
      </c>
      <c r="AA947" t="s">
        <v>804</v>
      </c>
      <c r="AB947" s="28">
        <v>1</v>
      </c>
      <c r="AC947" t="s">
        <v>88</v>
      </c>
      <c r="AD947" s="40">
        <v>65960</v>
      </c>
      <c r="AE947" s="40">
        <v>65960</v>
      </c>
    </row>
    <row r="948" spans="1:31">
      <c r="A948" t="s">
        <v>191</v>
      </c>
      <c r="B948" t="s">
        <v>192</v>
      </c>
      <c r="C948" t="s">
        <v>193</v>
      </c>
      <c r="D948" t="s">
        <v>4138</v>
      </c>
      <c r="E948" t="s">
        <v>7498</v>
      </c>
      <c r="F948" t="s">
        <v>7499</v>
      </c>
      <c r="G948" t="s">
        <v>1464</v>
      </c>
      <c r="H948" t="s">
        <v>197</v>
      </c>
      <c r="I948" t="s">
        <v>4141</v>
      </c>
      <c r="J948" t="s">
        <v>7500</v>
      </c>
      <c r="K948" t="s">
        <v>78</v>
      </c>
      <c r="L948" t="s">
        <v>7501</v>
      </c>
      <c r="M948" s="27">
        <v>45960.664131944453</v>
      </c>
      <c r="N948" s="27">
        <v>45961.466666666667</v>
      </c>
      <c r="O948" t="s">
        <v>1466</v>
      </c>
      <c r="P948" t="s">
        <v>1467</v>
      </c>
      <c r="Q948" t="s">
        <v>1654</v>
      </c>
      <c r="R948" t="s">
        <v>1469</v>
      </c>
      <c r="S948" t="s">
        <v>80</v>
      </c>
      <c r="T948" t="s">
        <v>7502</v>
      </c>
      <c r="U948" t="s">
        <v>82</v>
      </c>
      <c r="V948" t="s">
        <v>7503</v>
      </c>
      <c r="W948" t="s">
        <v>84</v>
      </c>
      <c r="X948" t="s">
        <v>7504</v>
      </c>
      <c r="Y948" t="s">
        <v>11</v>
      </c>
      <c r="Z948" t="s">
        <v>86</v>
      </c>
      <c r="AA948" t="s">
        <v>216</v>
      </c>
      <c r="AB948" s="28">
        <v>1</v>
      </c>
      <c r="AC948" t="s">
        <v>88</v>
      </c>
      <c r="AD948" s="40">
        <v>144968</v>
      </c>
      <c r="AE948" s="40">
        <v>144968</v>
      </c>
    </row>
    <row r="949" spans="1:31">
      <c r="A949" t="s">
        <v>343</v>
      </c>
      <c r="B949" t="s">
        <v>68</v>
      </c>
      <c r="C949" t="s">
        <v>69</v>
      </c>
      <c r="D949" t="s">
        <v>503</v>
      </c>
      <c r="E949" t="s">
        <v>7505</v>
      </c>
      <c r="F949" t="s">
        <v>7506</v>
      </c>
      <c r="G949" t="s">
        <v>1464</v>
      </c>
      <c r="H949" t="s">
        <v>347</v>
      </c>
      <c r="I949" t="s">
        <v>506</v>
      </c>
      <c r="J949" t="s">
        <v>7507</v>
      </c>
      <c r="K949" t="s">
        <v>78</v>
      </c>
      <c r="L949" t="s">
        <v>7508</v>
      </c>
      <c r="M949" s="27">
        <v>45960.674259259264</v>
      </c>
      <c r="N949" s="27">
        <v>45961.627083333333</v>
      </c>
      <c r="O949" t="s">
        <v>1466</v>
      </c>
      <c r="P949" t="s">
        <v>1467</v>
      </c>
      <c r="Q949" t="s">
        <v>1717</v>
      </c>
      <c r="R949" t="s">
        <v>1718</v>
      </c>
      <c r="S949" t="s">
        <v>783</v>
      </c>
      <c r="T949" t="s">
        <v>1750</v>
      </c>
      <c r="U949" t="s">
        <v>82</v>
      </c>
      <c r="V949" t="s">
        <v>7509</v>
      </c>
      <c r="W949" t="s">
        <v>84</v>
      </c>
      <c r="X949" t="s">
        <v>7510</v>
      </c>
      <c r="Y949" t="s">
        <v>11</v>
      </c>
      <c r="Z949" t="s">
        <v>86</v>
      </c>
      <c r="AA949" t="s">
        <v>366</v>
      </c>
      <c r="AB949" s="28">
        <v>1</v>
      </c>
      <c r="AC949" t="s">
        <v>88</v>
      </c>
      <c r="AD949" s="40">
        <v>144968</v>
      </c>
      <c r="AE949" s="40">
        <v>144968</v>
      </c>
    </row>
    <row r="950" spans="1:31">
      <c r="A950" t="s">
        <v>459</v>
      </c>
      <c r="B950" t="s">
        <v>460</v>
      </c>
      <c r="C950" t="s">
        <v>461</v>
      </c>
      <c r="D950" t="s">
        <v>692</v>
      </c>
      <c r="E950" t="s">
        <v>7511</v>
      </c>
      <c r="F950" t="s">
        <v>7512</v>
      </c>
      <c r="G950" t="s">
        <v>1464</v>
      </c>
      <c r="H950" t="s">
        <v>460</v>
      </c>
      <c r="I950" t="s">
        <v>695</v>
      </c>
      <c r="J950" t="s">
        <v>7513</v>
      </c>
      <c r="K950" t="s">
        <v>78</v>
      </c>
      <c r="L950" t="s">
        <v>7514</v>
      </c>
      <c r="M950" s="27">
        <v>45960.673020833332</v>
      </c>
      <c r="N950" s="27">
        <v>45961.629166666673</v>
      </c>
      <c r="O950" t="s">
        <v>1466</v>
      </c>
      <c r="P950" t="s">
        <v>1467</v>
      </c>
      <c r="Q950" t="s">
        <v>1496</v>
      </c>
      <c r="R950" t="s">
        <v>1507</v>
      </c>
      <c r="S950" t="s">
        <v>1470</v>
      </c>
      <c r="T950" t="s">
        <v>1470</v>
      </c>
      <c r="U950" t="s">
        <v>82</v>
      </c>
      <c r="V950" t="s">
        <v>7515</v>
      </c>
      <c r="W950" t="s">
        <v>84</v>
      </c>
      <c r="X950" t="s">
        <v>7516</v>
      </c>
      <c r="Y950" t="s">
        <v>11</v>
      </c>
      <c r="Z950" t="s">
        <v>86</v>
      </c>
      <c r="AA950" t="s">
        <v>964</v>
      </c>
      <c r="AB950" s="28">
        <v>1</v>
      </c>
      <c r="AC950" t="s">
        <v>88</v>
      </c>
      <c r="AD950" s="40">
        <v>144968</v>
      </c>
      <c r="AE950" s="40">
        <v>144968</v>
      </c>
    </row>
    <row r="951" spans="1:31">
      <c r="A951" t="s">
        <v>265</v>
      </c>
      <c r="B951" t="s">
        <v>68</v>
      </c>
      <c r="C951" t="s">
        <v>266</v>
      </c>
      <c r="D951" t="s">
        <v>6283</v>
      </c>
      <c r="E951" t="s">
        <v>7517</v>
      </c>
      <c r="F951" t="s">
        <v>7518</v>
      </c>
      <c r="G951" t="s">
        <v>1464</v>
      </c>
      <c r="H951" t="s">
        <v>270</v>
      </c>
      <c r="I951" t="s">
        <v>265</v>
      </c>
      <c r="J951" t="s">
        <v>7519</v>
      </c>
      <c r="K951" t="s">
        <v>78</v>
      </c>
      <c r="L951" t="s">
        <v>7520</v>
      </c>
      <c r="M951" s="27">
        <v>45960.678391203714</v>
      </c>
      <c r="N951" s="27">
        <v>45961.540277777778</v>
      </c>
      <c r="O951" t="s">
        <v>1466</v>
      </c>
      <c r="P951" t="s">
        <v>1467</v>
      </c>
      <c r="Q951" t="s">
        <v>1468</v>
      </c>
      <c r="R951" t="s">
        <v>1469</v>
      </c>
      <c r="S951" t="s">
        <v>80</v>
      </c>
      <c r="T951" t="s">
        <v>81</v>
      </c>
      <c r="U951" t="s">
        <v>1664</v>
      </c>
      <c r="V951" t="s">
        <v>7521</v>
      </c>
      <c r="W951" t="s">
        <v>84</v>
      </c>
      <c r="X951" t="s">
        <v>7522</v>
      </c>
      <c r="Y951" t="s">
        <v>8</v>
      </c>
      <c r="Z951" t="s">
        <v>86</v>
      </c>
      <c r="AA951" t="s">
        <v>2108</v>
      </c>
      <c r="AB951" s="28">
        <v>1</v>
      </c>
      <c r="AC951" t="s">
        <v>88</v>
      </c>
      <c r="AD951" s="40">
        <v>65960</v>
      </c>
      <c r="AE951" s="40">
        <v>65960</v>
      </c>
    </row>
    <row r="952" spans="1:31">
      <c r="A952" t="s">
        <v>1377</v>
      </c>
      <c r="B952" t="s">
        <v>68</v>
      </c>
      <c r="C952" t="s">
        <v>266</v>
      </c>
      <c r="D952" t="s">
        <v>6919</v>
      </c>
      <c r="E952" t="s">
        <v>7523</v>
      </c>
      <c r="F952" t="s">
        <v>7524</v>
      </c>
      <c r="G952" t="s">
        <v>1464</v>
      </c>
      <c r="H952" t="s">
        <v>347</v>
      </c>
      <c r="I952" t="s">
        <v>320</v>
      </c>
      <c r="J952" t="s">
        <v>7525</v>
      </c>
      <c r="K952" t="s">
        <v>78</v>
      </c>
      <c r="L952" t="s">
        <v>7526</v>
      </c>
      <c r="M952" s="27">
        <v>45960.682256944441</v>
      </c>
      <c r="N952" s="27">
        <v>45961.645138888889</v>
      </c>
      <c r="O952" t="s">
        <v>1466</v>
      </c>
      <c r="P952" t="s">
        <v>1467</v>
      </c>
      <c r="Q952" t="s">
        <v>1749</v>
      </c>
      <c r="R952" t="s">
        <v>1621</v>
      </c>
      <c r="S952" t="s">
        <v>80</v>
      </c>
      <c r="T952" t="s">
        <v>81</v>
      </c>
      <c r="U952" t="s">
        <v>82</v>
      </c>
      <c r="V952" t="s">
        <v>7527</v>
      </c>
      <c r="W952" t="s">
        <v>84</v>
      </c>
      <c r="X952" t="s">
        <v>7528</v>
      </c>
      <c r="Y952" t="s">
        <v>11</v>
      </c>
      <c r="Z952" t="s">
        <v>86</v>
      </c>
      <c r="AA952" t="s">
        <v>276</v>
      </c>
      <c r="AB952" s="28">
        <v>1</v>
      </c>
      <c r="AC952" t="s">
        <v>88</v>
      </c>
      <c r="AD952" s="40">
        <v>144968</v>
      </c>
      <c r="AE952" s="40">
        <v>144968</v>
      </c>
    </row>
    <row r="953" spans="1:31">
      <c r="A953" t="s">
        <v>191</v>
      </c>
      <c r="B953" t="s">
        <v>192</v>
      </c>
      <c r="C953" t="s">
        <v>193</v>
      </c>
      <c r="D953" t="s">
        <v>194</v>
      </c>
      <c r="E953" t="s">
        <v>7529</v>
      </c>
      <c r="F953" t="s">
        <v>7530</v>
      </c>
      <c r="G953" t="s">
        <v>1464</v>
      </c>
      <c r="H953" t="s">
        <v>197</v>
      </c>
      <c r="I953" t="s">
        <v>191</v>
      </c>
      <c r="J953" t="s">
        <v>7531</v>
      </c>
      <c r="K953" t="s">
        <v>78</v>
      </c>
      <c r="L953" t="s">
        <v>7532</v>
      </c>
      <c r="M953" s="27">
        <v>45960.721504629633</v>
      </c>
      <c r="N953" s="27">
        <v>45961.422222222223</v>
      </c>
      <c r="O953" t="s">
        <v>1466</v>
      </c>
      <c r="P953" t="s">
        <v>1467</v>
      </c>
      <c r="Q953" t="s">
        <v>1562</v>
      </c>
      <c r="R953" t="s">
        <v>1562</v>
      </c>
      <c r="S953" t="s">
        <v>1470</v>
      </c>
      <c r="T953" t="s">
        <v>1470</v>
      </c>
      <c r="U953" t="s">
        <v>82</v>
      </c>
      <c r="V953" t="s">
        <v>7533</v>
      </c>
      <c r="W953" t="s">
        <v>84</v>
      </c>
      <c r="X953" t="s">
        <v>7534</v>
      </c>
      <c r="Y953" t="s">
        <v>8</v>
      </c>
      <c r="Z953" t="s">
        <v>86</v>
      </c>
      <c r="AA953" t="s">
        <v>1956</v>
      </c>
      <c r="AB953" s="28">
        <v>1</v>
      </c>
      <c r="AC953" t="s">
        <v>88</v>
      </c>
      <c r="AD953" s="40">
        <v>65960</v>
      </c>
      <c r="AE953" s="40">
        <v>65960</v>
      </c>
    </row>
    <row r="954" spans="1:31">
      <c r="A954" t="s">
        <v>683</v>
      </c>
      <c r="B954" t="s">
        <v>113</v>
      </c>
      <c r="C954" t="s">
        <v>114</v>
      </c>
      <c r="D954" t="s">
        <v>5131</v>
      </c>
      <c r="E954" t="s">
        <v>7535</v>
      </c>
      <c r="F954" t="s">
        <v>7536</v>
      </c>
      <c r="G954" t="s">
        <v>1464</v>
      </c>
      <c r="H954" t="s">
        <v>281</v>
      </c>
      <c r="I954" t="s">
        <v>5134</v>
      </c>
      <c r="J954" t="s">
        <v>7537</v>
      </c>
      <c r="K954" t="s">
        <v>78</v>
      </c>
      <c r="L954" t="s">
        <v>7538</v>
      </c>
      <c r="M954" s="27">
        <v>45960.715740740743</v>
      </c>
      <c r="N954" s="27">
        <v>45961.632638888892</v>
      </c>
      <c r="O954" t="s">
        <v>1466</v>
      </c>
      <c r="P954" t="s">
        <v>1467</v>
      </c>
      <c r="Q954" t="s">
        <v>1749</v>
      </c>
      <c r="R954" t="s">
        <v>1621</v>
      </c>
      <c r="S954" t="s">
        <v>1470</v>
      </c>
      <c r="T954" t="s">
        <v>1470</v>
      </c>
      <c r="U954" t="s">
        <v>82</v>
      </c>
      <c r="V954" t="s">
        <v>7539</v>
      </c>
      <c r="W954" t="s">
        <v>84</v>
      </c>
      <c r="X954" t="s">
        <v>7540</v>
      </c>
      <c r="Y954" t="s">
        <v>11</v>
      </c>
      <c r="Z954" t="s">
        <v>86</v>
      </c>
      <c r="AA954" t="s">
        <v>691</v>
      </c>
      <c r="AB954" s="28">
        <v>1</v>
      </c>
      <c r="AC954" t="s">
        <v>88</v>
      </c>
      <c r="AD954" s="40">
        <v>144968</v>
      </c>
      <c r="AE954" s="40">
        <v>144968</v>
      </c>
    </row>
    <row r="955" spans="1:31">
      <c r="A955" t="s">
        <v>191</v>
      </c>
      <c r="B955" t="s">
        <v>192</v>
      </c>
      <c r="C955" t="s">
        <v>193</v>
      </c>
      <c r="D955" t="s">
        <v>208</v>
      </c>
      <c r="E955" t="s">
        <v>7541</v>
      </c>
      <c r="F955" t="s">
        <v>7542</v>
      </c>
      <c r="G955" t="s">
        <v>1464</v>
      </c>
      <c r="H955" t="s">
        <v>197</v>
      </c>
      <c r="I955" t="s">
        <v>211</v>
      </c>
      <c r="J955" t="s">
        <v>7543</v>
      </c>
      <c r="K955" t="s">
        <v>78</v>
      </c>
      <c r="L955" t="s">
        <v>7544</v>
      </c>
      <c r="M955" s="27">
        <v>45960.727812500001</v>
      </c>
      <c r="N955" s="27">
        <v>45961.552777777782</v>
      </c>
      <c r="O955" t="s">
        <v>1466</v>
      </c>
      <c r="P955" t="s">
        <v>1467</v>
      </c>
      <c r="Q955" t="s">
        <v>1468</v>
      </c>
      <c r="R955" t="s">
        <v>1469</v>
      </c>
      <c r="S955" t="s">
        <v>80</v>
      </c>
      <c r="T955" t="s">
        <v>187</v>
      </c>
      <c r="U955" t="s">
        <v>82</v>
      </c>
      <c r="V955" t="s">
        <v>7545</v>
      </c>
      <c r="W955" t="s">
        <v>84</v>
      </c>
      <c r="X955" t="s">
        <v>7546</v>
      </c>
      <c r="Y955" t="s">
        <v>8</v>
      </c>
      <c r="Z955" t="s">
        <v>86</v>
      </c>
      <c r="AA955" t="s">
        <v>264</v>
      </c>
      <c r="AB955" s="28">
        <v>1</v>
      </c>
      <c r="AC955" t="s">
        <v>88</v>
      </c>
      <c r="AD955" s="40">
        <v>65960</v>
      </c>
      <c r="AE955" s="40">
        <v>65960</v>
      </c>
    </row>
    <row r="956" spans="1:31">
      <c r="A956" t="s">
        <v>67</v>
      </c>
      <c r="B956" t="s">
        <v>68</v>
      </c>
      <c r="C956" t="s">
        <v>69</v>
      </c>
      <c r="D956" t="s">
        <v>1624</v>
      </c>
      <c r="E956" t="s">
        <v>7547</v>
      </c>
      <c r="F956" t="s">
        <v>7548</v>
      </c>
      <c r="G956" t="s">
        <v>1464</v>
      </c>
      <c r="H956" t="s">
        <v>143</v>
      </c>
      <c r="I956" t="s">
        <v>1627</v>
      </c>
      <c r="J956" t="s">
        <v>7549</v>
      </c>
      <c r="K956" t="s">
        <v>78</v>
      </c>
      <c r="L956" t="s">
        <v>7550</v>
      </c>
      <c r="M956" s="27">
        <v>45960.742442129631</v>
      </c>
      <c r="N956" s="27">
        <v>45961.635416666657</v>
      </c>
      <c r="O956" t="s">
        <v>1466</v>
      </c>
      <c r="P956" t="s">
        <v>1467</v>
      </c>
      <c r="Q956" t="s">
        <v>1595</v>
      </c>
      <c r="R956" t="s">
        <v>3373</v>
      </c>
      <c r="S956" t="s">
        <v>80</v>
      </c>
      <c r="T956" t="s">
        <v>81</v>
      </c>
      <c r="U956" t="s">
        <v>82</v>
      </c>
      <c r="V956" t="s">
        <v>7551</v>
      </c>
      <c r="W956" t="s">
        <v>84</v>
      </c>
      <c r="X956" t="s">
        <v>7552</v>
      </c>
      <c r="Y956" t="s">
        <v>11</v>
      </c>
      <c r="Z956" t="s">
        <v>86</v>
      </c>
      <c r="AA956" t="s">
        <v>190</v>
      </c>
      <c r="AB956" s="28">
        <v>1</v>
      </c>
      <c r="AC956" t="s">
        <v>88</v>
      </c>
      <c r="AD956" s="40">
        <v>144968</v>
      </c>
      <c r="AE956" s="40">
        <v>144968</v>
      </c>
    </row>
    <row r="957" spans="1:31">
      <c r="A957" t="s">
        <v>343</v>
      </c>
      <c r="B957" t="s">
        <v>68</v>
      </c>
      <c r="C957" t="s">
        <v>69</v>
      </c>
      <c r="D957" t="s">
        <v>344</v>
      </c>
      <c r="E957" t="s">
        <v>7553</v>
      </c>
      <c r="F957" t="s">
        <v>7554</v>
      </c>
      <c r="G957" t="s">
        <v>1464</v>
      </c>
      <c r="H957" t="s">
        <v>347</v>
      </c>
      <c r="I957" t="s">
        <v>343</v>
      </c>
      <c r="J957" t="s">
        <v>7555</v>
      </c>
      <c r="K957" t="s">
        <v>78</v>
      </c>
      <c r="L957" t="s">
        <v>7556</v>
      </c>
      <c r="M957" s="27">
        <v>45961.333333333343</v>
      </c>
      <c r="N957" s="27">
        <v>45961.476388888892</v>
      </c>
      <c r="O957" t="s">
        <v>1466</v>
      </c>
      <c r="P957" t="s">
        <v>1467</v>
      </c>
      <c r="Q957" t="s">
        <v>1654</v>
      </c>
      <c r="R957" t="s">
        <v>1655</v>
      </c>
      <c r="S957" t="s">
        <v>1470</v>
      </c>
      <c r="T957" t="s">
        <v>1470</v>
      </c>
      <c r="U957" t="s">
        <v>82</v>
      </c>
      <c r="V957" t="s">
        <v>7557</v>
      </c>
      <c r="W957" t="s">
        <v>84</v>
      </c>
      <c r="X957" t="s">
        <v>7558</v>
      </c>
      <c r="Y957" t="s">
        <v>8</v>
      </c>
      <c r="Z957" t="s">
        <v>86</v>
      </c>
      <c r="AA957" t="s">
        <v>804</v>
      </c>
      <c r="AB957" s="28">
        <v>1</v>
      </c>
      <c r="AC957" t="s">
        <v>88</v>
      </c>
      <c r="AD957" s="40">
        <v>65960</v>
      </c>
      <c r="AE957" s="40">
        <v>65960</v>
      </c>
    </row>
    <row r="958" spans="1:31">
      <c r="A958" t="s">
        <v>343</v>
      </c>
      <c r="B958" t="s">
        <v>68</v>
      </c>
      <c r="C958" t="s">
        <v>69</v>
      </c>
      <c r="D958" t="s">
        <v>344</v>
      </c>
      <c r="E958" t="s">
        <v>7559</v>
      </c>
      <c r="F958" t="s">
        <v>7560</v>
      </c>
      <c r="G958" t="s">
        <v>1464</v>
      </c>
      <c r="H958" t="s">
        <v>347</v>
      </c>
      <c r="I958" t="s">
        <v>343</v>
      </c>
      <c r="J958" t="s">
        <v>7561</v>
      </c>
      <c r="K958" t="s">
        <v>78</v>
      </c>
      <c r="L958" t="s">
        <v>7562</v>
      </c>
      <c r="M958" s="27">
        <v>45961.333333333343</v>
      </c>
      <c r="N958" s="27">
        <v>45961.470138888893</v>
      </c>
      <c r="O958" t="s">
        <v>1466</v>
      </c>
      <c r="P958" t="s">
        <v>1467</v>
      </c>
      <c r="Q958" t="s">
        <v>1580</v>
      </c>
      <c r="R958" t="s">
        <v>1581</v>
      </c>
      <c r="S958" t="s">
        <v>1470</v>
      </c>
      <c r="T958" t="s">
        <v>1470</v>
      </c>
      <c r="U958" t="s">
        <v>82</v>
      </c>
      <c r="V958" t="s">
        <v>7563</v>
      </c>
      <c r="W958" t="s">
        <v>84</v>
      </c>
      <c r="X958" t="s">
        <v>7564</v>
      </c>
      <c r="Y958" t="s">
        <v>8</v>
      </c>
      <c r="Z958" t="s">
        <v>86</v>
      </c>
      <c r="AA958" t="s">
        <v>2850</v>
      </c>
      <c r="AB958" s="28">
        <v>1</v>
      </c>
      <c r="AC958" t="s">
        <v>88</v>
      </c>
      <c r="AD958" s="40">
        <v>65960</v>
      </c>
      <c r="AE958" s="40">
        <v>65960</v>
      </c>
    </row>
    <row r="959" spans="1:31">
      <c r="A959" t="s">
        <v>217</v>
      </c>
      <c r="B959" t="s">
        <v>192</v>
      </c>
      <c r="C959" t="s">
        <v>193</v>
      </c>
      <c r="D959" t="s">
        <v>1241</v>
      </c>
      <c r="E959" t="s">
        <v>7565</v>
      </c>
      <c r="F959" t="s">
        <v>7566</v>
      </c>
      <c r="G959" t="s">
        <v>1464</v>
      </c>
      <c r="H959" t="s">
        <v>197</v>
      </c>
      <c r="I959" t="s">
        <v>1244</v>
      </c>
      <c r="J959" t="s">
        <v>7567</v>
      </c>
      <c r="K959" t="s">
        <v>78</v>
      </c>
      <c r="L959" t="s">
        <v>7568</v>
      </c>
      <c r="M959" s="27">
        <v>45961.349976851852</v>
      </c>
      <c r="N959" s="27">
        <v>45961.536805555559</v>
      </c>
      <c r="O959" t="s">
        <v>1466</v>
      </c>
      <c r="P959" t="s">
        <v>1467</v>
      </c>
      <c r="Q959" t="s">
        <v>1621</v>
      </c>
      <c r="R959" t="s">
        <v>1469</v>
      </c>
      <c r="S959" t="s">
        <v>80</v>
      </c>
      <c r="T959" t="s">
        <v>187</v>
      </c>
      <c r="U959" t="s">
        <v>82</v>
      </c>
      <c r="V959" t="s">
        <v>7569</v>
      </c>
      <c r="W959" t="s">
        <v>84</v>
      </c>
      <c r="X959" t="s">
        <v>7570</v>
      </c>
      <c r="Y959" t="s">
        <v>11</v>
      </c>
      <c r="Z959" t="s">
        <v>86</v>
      </c>
      <c r="AA959" t="s">
        <v>403</v>
      </c>
      <c r="AB959" s="28">
        <v>1</v>
      </c>
      <c r="AC959" t="s">
        <v>88</v>
      </c>
      <c r="AD959" s="40">
        <v>144968</v>
      </c>
      <c r="AE959" s="40">
        <v>144968</v>
      </c>
    </row>
    <row r="960" spans="1:31">
      <c r="A960" t="s">
        <v>191</v>
      </c>
      <c r="B960" t="s">
        <v>192</v>
      </c>
      <c r="C960" t="s">
        <v>193</v>
      </c>
      <c r="D960" t="s">
        <v>1233</v>
      </c>
      <c r="E960" t="s">
        <v>7571</v>
      </c>
      <c r="F960" t="s">
        <v>7572</v>
      </c>
      <c r="G960" t="s">
        <v>1464</v>
      </c>
      <c r="H960" t="s">
        <v>197</v>
      </c>
      <c r="I960" t="s">
        <v>1236</v>
      </c>
      <c r="J960" t="s">
        <v>7573</v>
      </c>
      <c r="K960" t="s">
        <v>78</v>
      </c>
      <c r="L960" t="s">
        <v>7574</v>
      </c>
      <c r="M960" s="27">
        <v>45961.366712962961</v>
      </c>
      <c r="N960" s="27">
        <v>45961.5625</v>
      </c>
      <c r="O960" t="s">
        <v>1466</v>
      </c>
      <c r="P960" t="s">
        <v>1467</v>
      </c>
      <c r="Q960" t="s">
        <v>1496</v>
      </c>
      <c r="R960" t="s">
        <v>1507</v>
      </c>
      <c r="S960" t="s">
        <v>1470</v>
      </c>
      <c r="T960" t="s">
        <v>1470</v>
      </c>
      <c r="U960" t="s">
        <v>82</v>
      </c>
      <c r="V960" t="s">
        <v>7575</v>
      </c>
      <c r="W960" t="s">
        <v>84</v>
      </c>
      <c r="X960" t="s">
        <v>7576</v>
      </c>
      <c r="Y960" t="s">
        <v>15</v>
      </c>
      <c r="Z960" t="s">
        <v>86</v>
      </c>
      <c r="AA960" t="s">
        <v>202</v>
      </c>
      <c r="AB960" s="28">
        <v>1</v>
      </c>
      <c r="AC960" t="s">
        <v>88</v>
      </c>
      <c r="AD960" s="40">
        <v>479589</v>
      </c>
      <c r="AE960" s="40">
        <v>479589</v>
      </c>
    </row>
    <row r="961" spans="1:31">
      <c r="A961" t="s">
        <v>343</v>
      </c>
      <c r="B961" t="s">
        <v>68</v>
      </c>
      <c r="C961" t="s">
        <v>69</v>
      </c>
      <c r="D961" t="s">
        <v>344</v>
      </c>
      <c r="E961" t="s">
        <v>7577</v>
      </c>
      <c r="F961" t="s">
        <v>3813</v>
      </c>
      <c r="G961" t="s">
        <v>1464</v>
      </c>
      <c r="H961" t="s">
        <v>347</v>
      </c>
      <c r="I961" t="s">
        <v>343</v>
      </c>
      <c r="J961" t="s">
        <v>3814</v>
      </c>
      <c r="K961" t="s">
        <v>78</v>
      </c>
      <c r="L961" t="s">
        <v>7578</v>
      </c>
      <c r="M961" s="27">
        <v>45961.404791666668</v>
      </c>
      <c r="N961" s="27">
        <v>45961.740277777782</v>
      </c>
      <c r="O961" t="s">
        <v>1466</v>
      </c>
      <c r="P961" t="s">
        <v>1467</v>
      </c>
      <c r="Q961" t="s">
        <v>1496</v>
      </c>
      <c r="R961" t="s">
        <v>1507</v>
      </c>
      <c r="S961" t="s">
        <v>80</v>
      </c>
      <c r="T961" t="s">
        <v>187</v>
      </c>
      <c r="U961" t="s">
        <v>82</v>
      </c>
      <c r="V961" t="s">
        <v>7579</v>
      </c>
      <c r="W961" t="s">
        <v>84</v>
      </c>
      <c r="X961" t="s">
        <v>7580</v>
      </c>
      <c r="Y961" t="s">
        <v>8</v>
      </c>
      <c r="Z961" t="s">
        <v>86</v>
      </c>
      <c r="AA961" t="s">
        <v>761</v>
      </c>
      <c r="AB961" s="28">
        <v>1</v>
      </c>
      <c r="AC961" t="s">
        <v>88</v>
      </c>
      <c r="AD961" s="40">
        <v>65960</v>
      </c>
      <c r="AE961" s="40">
        <v>65960</v>
      </c>
    </row>
    <row r="962" spans="1:31">
      <c r="A962" t="s">
        <v>217</v>
      </c>
      <c r="B962" t="s">
        <v>192</v>
      </c>
      <c r="C962" t="s">
        <v>193</v>
      </c>
      <c r="D962" t="s">
        <v>396</v>
      </c>
      <c r="E962" t="s">
        <v>7581</v>
      </c>
      <c r="F962" t="s">
        <v>7582</v>
      </c>
      <c r="G962" t="s">
        <v>1464</v>
      </c>
      <c r="H962" t="s">
        <v>197</v>
      </c>
      <c r="I962" t="s">
        <v>217</v>
      </c>
      <c r="J962" t="s">
        <v>7583</v>
      </c>
      <c r="K962" t="s">
        <v>78</v>
      </c>
      <c r="L962" t="s">
        <v>7584</v>
      </c>
      <c r="M962" s="27">
        <v>45961.406261574077</v>
      </c>
      <c r="N962" s="27">
        <v>45961.74722222222</v>
      </c>
      <c r="O962" t="s">
        <v>1466</v>
      </c>
      <c r="P962" t="s">
        <v>1467</v>
      </c>
      <c r="Q962" t="s">
        <v>1580</v>
      </c>
      <c r="R962" t="s">
        <v>1581</v>
      </c>
      <c r="S962" t="s">
        <v>80</v>
      </c>
      <c r="T962" t="s">
        <v>81</v>
      </c>
      <c r="U962" t="s">
        <v>82</v>
      </c>
      <c r="V962" t="s">
        <v>7585</v>
      </c>
      <c r="W962" t="s">
        <v>84</v>
      </c>
      <c r="X962" t="s">
        <v>7586</v>
      </c>
      <c r="Y962" t="s">
        <v>8</v>
      </c>
      <c r="Z962" t="s">
        <v>86</v>
      </c>
      <c r="AA962" t="s">
        <v>403</v>
      </c>
      <c r="AB962" s="28">
        <v>1</v>
      </c>
      <c r="AC962" t="s">
        <v>88</v>
      </c>
      <c r="AD962" s="40">
        <v>65960</v>
      </c>
      <c r="AE962" s="40">
        <v>65960</v>
      </c>
    </row>
    <row r="963" spans="1:31">
      <c r="A963" t="s">
        <v>191</v>
      </c>
      <c r="B963" t="s">
        <v>192</v>
      </c>
      <c r="C963" t="s">
        <v>193</v>
      </c>
      <c r="D963" t="s">
        <v>227</v>
      </c>
      <c r="E963" t="s">
        <v>7587</v>
      </c>
      <c r="F963" t="s">
        <v>3967</v>
      </c>
      <c r="G963" t="s">
        <v>1464</v>
      </c>
      <c r="H963" t="s">
        <v>197</v>
      </c>
      <c r="I963" t="s">
        <v>230</v>
      </c>
      <c r="J963" t="s">
        <v>3968</v>
      </c>
      <c r="K963" t="s">
        <v>78</v>
      </c>
      <c r="L963" t="s">
        <v>7588</v>
      </c>
      <c r="M963" s="27">
        <v>45961.436099537037</v>
      </c>
      <c r="N963" s="27">
        <v>45961.546527777777</v>
      </c>
      <c r="O963" t="s">
        <v>1466</v>
      </c>
      <c r="P963" t="s">
        <v>1467</v>
      </c>
      <c r="Q963" t="s">
        <v>1749</v>
      </c>
      <c r="R963" t="s">
        <v>1469</v>
      </c>
      <c r="S963" t="s">
        <v>1470</v>
      </c>
      <c r="T963" t="s">
        <v>1470</v>
      </c>
      <c r="U963" t="s">
        <v>82</v>
      </c>
      <c r="V963" t="s">
        <v>7589</v>
      </c>
      <c r="W963" t="s">
        <v>84</v>
      </c>
      <c r="X963" t="s">
        <v>7590</v>
      </c>
      <c r="Y963" t="s">
        <v>8</v>
      </c>
      <c r="Z963" t="s">
        <v>86</v>
      </c>
      <c r="AA963" t="s">
        <v>1981</v>
      </c>
      <c r="AB963" s="28">
        <v>1</v>
      </c>
      <c r="AC963" t="s">
        <v>88</v>
      </c>
      <c r="AD963" s="40">
        <v>65960</v>
      </c>
      <c r="AE963" s="40">
        <v>65960</v>
      </c>
    </row>
    <row r="964" spans="1:31">
      <c r="A964" t="s">
        <v>191</v>
      </c>
      <c r="B964" t="s">
        <v>192</v>
      </c>
      <c r="C964" t="s">
        <v>193</v>
      </c>
      <c r="D964" t="s">
        <v>194</v>
      </c>
      <c r="E964" t="s">
        <v>7591</v>
      </c>
      <c r="F964" t="s">
        <v>7592</v>
      </c>
      <c r="G964" t="s">
        <v>1464</v>
      </c>
      <c r="H964" t="s">
        <v>197</v>
      </c>
      <c r="I964" t="s">
        <v>191</v>
      </c>
      <c r="J964" t="s">
        <v>7593</v>
      </c>
      <c r="K964" t="s">
        <v>78</v>
      </c>
      <c r="L964" t="s">
        <v>7594</v>
      </c>
      <c r="M964" s="27">
        <v>45961.440671296303</v>
      </c>
      <c r="N964" s="27">
        <v>45961.640277777777</v>
      </c>
      <c r="O964" t="s">
        <v>1466</v>
      </c>
      <c r="P964" t="s">
        <v>1467</v>
      </c>
      <c r="Q964" t="s">
        <v>1496</v>
      </c>
      <c r="R964" t="s">
        <v>1469</v>
      </c>
      <c r="S964" t="s">
        <v>80</v>
      </c>
      <c r="T964" t="s">
        <v>187</v>
      </c>
      <c r="U964" t="s">
        <v>82</v>
      </c>
      <c r="V964" t="s">
        <v>7595</v>
      </c>
      <c r="W964" t="s">
        <v>84</v>
      </c>
      <c r="X964" t="s">
        <v>7596</v>
      </c>
      <c r="Y964" t="s">
        <v>8</v>
      </c>
      <c r="Z964" t="s">
        <v>86</v>
      </c>
      <c r="AA964" t="s">
        <v>1956</v>
      </c>
      <c r="AB964" s="28">
        <v>1</v>
      </c>
      <c r="AC964" t="s">
        <v>88</v>
      </c>
      <c r="AD964" s="40">
        <v>65960</v>
      </c>
      <c r="AE964" s="40">
        <v>65960</v>
      </c>
    </row>
    <row r="965" spans="1:31">
      <c r="A965" t="s">
        <v>191</v>
      </c>
      <c r="B965" t="s">
        <v>192</v>
      </c>
      <c r="C965" t="s">
        <v>193</v>
      </c>
      <c r="D965" t="s">
        <v>194</v>
      </c>
      <c r="E965" t="s">
        <v>7597</v>
      </c>
      <c r="F965" t="s">
        <v>7598</v>
      </c>
      <c r="G965" t="s">
        <v>1464</v>
      </c>
      <c r="H965" t="s">
        <v>197</v>
      </c>
      <c r="I965" t="s">
        <v>191</v>
      </c>
      <c r="J965" t="s">
        <v>7599</v>
      </c>
      <c r="K965" t="s">
        <v>78</v>
      </c>
      <c r="L965" t="s">
        <v>7600</v>
      </c>
      <c r="M965" s="27">
        <v>45961.480358796303</v>
      </c>
      <c r="N965" s="27">
        <v>45961.638194444437</v>
      </c>
      <c r="O965" t="s">
        <v>1466</v>
      </c>
      <c r="P965" t="s">
        <v>1467</v>
      </c>
      <c r="Q965" t="s">
        <v>1496</v>
      </c>
      <c r="R965" t="s">
        <v>1497</v>
      </c>
      <c r="S965" t="s">
        <v>80</v>
      </c>
      <c r="T965" t="s">
        <v>81</v>
      </c>
      <c r="U965" t="s">
        <v>82</v>
      </c>
      <c r="V965" t="s">
        <v>7601</v>
      </c>
      <c r="W965" t="s">
        <v>84</v>
      </c>
      <c r="X965" t="s">
        <v>7602</v>
      </c>
      <c r="Y965" t="s">
        <v>8</v>
      </c>
      <c r="Z965" t="s">
        <v>86</v>
      </c>
      <c r="AA965" t="s">
        <v>1956</v>
      </c>
      <c r="AB965" s="28">
        <v>1</v>
      </c>
      <c r="AC965" t="s">
        <v>88</v>
      </c>
      <c r="AD965" s="40">
        <v>65960</v>
      </c>
      <c r="AE965" s="40">
        <v>65960</v>
      </c>
    </row>
    <row r="966" spans="1:31">
      <c r="A966" t="s">
        <v>343</v>
      </c>
      <c r="B966" t="s">
        <v>68</v>
      </c>
      <c r="C966" t="s">
        <v>69</v>
      </c>
      <c r="D966" t="s">
        <v>503</v>
      </c>
      <c r="E966" t="s">
        <v>7603</v>
      </c>
      <c r="F966" t="s">
        <v>7604</v>
      </c>
      <c r="G966" t="s">
        <v>1464</v>
      </c>
      <c r="H966" t="s">
        <v>347</v>
      </c>
      <c r="I966" t="s">
        <v>506</v>
      </c>
      <c r="J966" t="s">
        <v>7605</v>
      </c>
      <c r="K966" t="s">
        <v>78</v>
      </c>
      <c r="L966" t="s">
        <v>7606</v>
      </c>
      <c r="M966" s="27">
        <v>45961.482453703713</v>
      </c>
      <c r="N966" s="27">
        <v>45961.73541666667</v>
      </c>
      <c r="O966" t="s">
        <v>1466</v>
      </c>
      <c r="P966" t="s">
        <v>1467</v>
      </c>
      <c r="Q966" t="s">
        <v>1552</v>
      </c>
      <c r="R966" t="s">
        <v>1469</v>
      </c>
      <c r="S966" t="s">
        <v>1470</v>
      </c>
      <c r="T966" t="s">
        <v>1470</v>
      </c>
      <c r="U966" t="s">
        <v>82</v>
      </c>
      <c r="V966" t="s">
        <v>7607</v>
      </c>
      <c r="W966" t="s">
        <v>84</v>
      </c>
      <c r="X966" t="s">
        <v>7608</v>
      </c>
      <c r="Y966" t="s">
        <v>11</v>
      </c>
      <c r="Z966" t="s">
        <v>86</v>
      </c>
      <c r="AA966" t="s">
        <v>366</v>
      </c>
      <c r="AB966" s="28">
        <v>1</v>
      </c>
      <c r="AC966" t="s">
        <v>88</v>
      </c>
      <c r="AD966" s="40">
        <v>144968</v>
      </c>
      <c r="AE966" s="40">
        <v>144968</v>
      </c>
    </row>
    <row r="967" spans="1:31">
      <c r="A967" t="s">
        <v>1377</v>
      </c>
      <c r="B967" t="s">
        <v>68</v>
      </c>
      <c r="C967" t="s">
        <v>266</v>
      </c>
      <c r="D967" t="s">
        <v>7609</v>
      </c>
      <c r="E967" t="s">
        <v>7610</v>
      </c>
      <c r="F967" t="s">
        <v>7611</v>
      </c>
      <c r="G967" t="s">
        <v>1464</v>
      </c>
      <c r="H967" t="s">
        <v>1381</v>
      </c>
      <c r="I967" t="s">
        <v>7612</v>
      </c>
      <c r="J967" t="s">
        <v>7613</v>
      </c>
      <c r="K967" t="s">
        <v>78</v>
      </c>
      <c r="L967" t="s">
        <v>7614</v>
      </c>
      <c r="M967" s="27">
        <v>45961.503425925926</v>
      </c>
      <c r="N967" s="27">
        <v>45961.636805555558</v>
      </c>
      <c r="O967" t="s">
        <v>1466</v>
      </c>
      <c r="P967" t="s">
        <v>1467</v>
      </c>
      <c r="Q967" t="s">
        <v>1552</v>
      </c>
      <c r="R967" t="s">
        <v>1612</v>
      </c>
      <c r="S967" t="s">
        <v>783</v>
      </c>
      <c r="T967" t="s">
        <v>1791</v>
      </c>
      <c r="U967" t="s">
        <v>82</v>
      </c>
      <c r="V967" t="s">
        <v>7615</v>
      </c>
      <c r="W967" t="s">
        <v>84</v>
      </c>
      <c r="X967" t="s">
        <v>7616</v>
      </c>
      <c r="Y967" t="s">
        <v>11</v>
      </c>
      <c r="Z967" t="s">
        <v>86</v>
      </c>
      <c r="AA967" t="s">
        <v>2735</v>
      </c>
      <c r="AB967" s="28">
        <v>1</v>
      </c>
      <c r="AC967" t="s">
        <v>88</v>
      </c>
      <c r="AD967" s="40">
        <v>144968</v>
      </c>
      <c r="AE967" s="40">
        <v>144968</v>
      </c>
    </row>
    <row r="968" spans="1:31">
      <c r="A968" t="s">
        <v>217</v>
      </c>
      <c r="B968" t="s">
        <v>192</v>
      </c>
      <c r="C968" t="s">
        <v>193</v>
      </c>
      <c r="D968" t="s">
        <v>396</v>
      </c>
      <c r="E968" t="s">
        <v>7617</v>
      </c>
      <c r="F968" t="s">
        <v>7618</v>
      </c>
      <c r="G968" t="s">
        <v>1464</v>
      </c>
      <c r="H968" t="s">
        <v>197</v>
      </c>
      <c r="I968" t="s">
        <v>217</v>
      </c>
      <c r="J968" t="s">
        <v>7619</v>
      </c>
      <c r="K968" t="s">
        <v>78</v>
      </c>
      <c r="L968" t="s">
        <v>7620</v>
      </c>
      <c r="M968" s="27">
        <v>45933.419444444437</v>
      </c>
      <c r="N968" s="27">
        <v>45933.67083333333</v>
      </c>
      <c r="O968" t="s">
        <v>1466</v>
      </c>
      <c r="P968" t="s">
        <v>1467</v>
      </c>
      <c r="Q968" t="s">
        <v>1478</v>
      </c>
      <c r="R968" t="s">
        <v>1469</v>
      </c>
      <c r="S968" t="s">
        <v>1479</v>
      </c>
      <c r="T968" t="s">
        <v>1470</v>
      </c>
      <c r="U968" t="s">
        <v>82</v>
      </c>
      <c r="V968" t="s">
        <v>7621</v>
      </c>
      <c r="W968" t="s">
        <v>84</v>
      </c>
      <c r="X968" t="s">
        <v>7622</v>
      </c>
      <c r="Y968" t="s">
        <v>8</v>
      </c>
      <c r="Z968" t="s">
        <v>86</v>
      </c>
      <c r="AA968" t="s">
        <v>403</v>
      </c>
      <c r="AB968" s="28">
        <v>1</v>
      </c>
      <c r="AC968" t="s">
        <v>88</v>
      </c>
      <c r="AD968" s="40">
        <v>65960</v>
      </c>
      <c r="AE968" s="40">
        <v>65960</v>
      </c>
    </row>
    <row r="969" spans="1:31">
      <c r="A969" t="s">
        <v>217</v>
      </c>
      <c r="B969" t="s">
        <v>192</v>
      </c>
      <c r="C969" t="s">
        <v>193</v>
      </c>
      <c r="D969" t="s">
        <v>396</v>
      </c>
      <c r="E969" t="s">
        <v>7625</v>
      </c>
      <c r="F969" t="s">
        <v>7618</v>
      </c>
      <c r="G969" t="s">
        <v>1464</v>
      </c>
      <c r="H969" t="s">
        <v>197</v>
      </c>
      <c r="I969" t="s">
        <v>217</v>
      </c>
      <c r="J969" t="s">
        <v>7619</v>
      </c>
      <c r="K969" t="s">
        <v>78</v>
      </c>
      <c r="L969" t="s">
        <v>7626</v>
      </c>
      <c r="M969" s="27">
        <v>45936.505555555559</v>
      </c>
      <c r="N969" s="27">
        <v>45937.370833333327</v>
      </c>
      <c r="P969" t="s">
        <v>1467</v>
      </c>
      <c r="Q969" t="s">
        <v>1698</v>
      </c>
      <c r="R969" t="s">
        <v>1699</v>
      </c>
      <c r="S969" t="s">
        <v>1479</v>
      </c>
      <c r="T969" t="s">
        <v>1470</v>
      </c>
      <c r="U969" t="s">
        <v>5314</v>
      </c>
      <c r="W969" t="s">
        <v>1801</v>
      </c>
      <c r="Y969" t="s">
        <v>8</v>
      </c>
      <c r="Z969" t="s">
        <v>86</v>
      </c>
      <c r="AA969" t="s">
        <v>7627</v>
      </c>
      <c r="AB969" s="28">
        <v>0</v>
      </c>
      <c r="AC969" t="s">
        <v>88</v>
      </c>
      <c r="AD969" s="40">
        <v>41241</v>
      </c>
      <c r="AE969" s="40">
        <v>41241</v>
      </c>
    </row>
    <row r="970" spans="1:31">
      <c r="A970" t="s">
        <v>191</v>
      </c>
      <c r="B970" t="s">
        <v>192</v>
      </c>
      <c r="C970" t="s">
        <v>193</v>
      </c>
      <c r="D970" t="s">
        <v>227</v>
      </c>
      <c r="E970" t="s">
        <v>7628</v>
      </c>
      <c r="F970" t="s">
        <v>7623</v>
      </c>
      <c r="G970" t="s">
        <v>1464</v>
      </c>
      <c r="H970" t="s">
        <v>197</v>
      </c>
      <c r="I970" t="s">
        <v>230</v>
      </c>
      <c r="J970" t="s">
        <v>7624</v>
      </c>
      <c r="K970" t="s">
        <v>78</v>
      </c>
      <c r="L970" t="s">
        <v>7629</v>
      </c>
      <c r="M970" s="27">
        <v>45939.333333333343</v>
      </c>
      <c r="N970" s="27">
        <v>45940.3125</v>
      </c>
      <c r="O970" t="s">
        <v>1466</v>
      </c>
      <c r="P970" t="s">
        <v>1514</v>
      </c>
      <c r="Q970" t="s">
        <v>1580</v>
      </c>
      <c r="R970" t="s">
        <v>6755</v>
      </c>
      <c r="S970" t="s">
        <v>1479</v>
      </c>
      <c r="T970" t="s">
        <v>1470</v>
      </c>
      <c r="U970" t="s">
        <v>82</v>
      </c>
      <c r="V970" t="s">
        <v>7630</v>
      </c>
      <c r="W970" t="s">
        <v>84</v>
      </c>
      <c r="X970" t="s">
        <v>7631</v>
      </c>
      <c r="Y970" t="s">
        <v>8</v>
      </c>
      <c r="Z970" t="s">
        <v>86</v>
      </c>
      <c r="AA970" t="s">
        <v>226</v>
      </c>
      <c r="AB970" s="28">
        <v>1</v>
      </c>
      <c r="AC970" t="s">
        <v>88</v>
      </c>
      <c r="AD970" s="40">
        <v>65960</v>
      </c>
      <c r="AE970" s="40">
        <v>65960</v>
      </c>
    </row>
    <row r="971" spans="1:31">
      <c r="A971" t="s">
        <v>191</v>
      </c>
      <c r="B971" t="s">
        <v>192</v>
      </c>
      <c r="C971" t="s">
        <v>193</v>
      </c>
      <c r="D971" t="s">
        <v>606</v>
      </c>
      <c r="E971" t="s">
        <v>7638</v>
      </c>
      <c r="F971" t="s">
        <v>7639</v>
      </c>
      <c r="G971" t="s">
        <v>1464</v>
      </c>
      <c r="H971" t="s">
        <v>197</v>
      </c>
      <c r="I971" t="s">
        <v>609</v>
      </c>
      <c r="J971" t="s">
        <v>7640</v>
      </c>
      <c r="K971" t="s">
        <v>78</v>
      </c>
      <c r="L971" t="s">
        <v>7641</v>
      </c>
      <c r="M971" s="27">
        <v>45959.333333333343</v>
      </c>
      <c r="N971" s="27">
        <v>45959.616666666669</v>
      </c>
      <c r="O971" t="s">
        <v>1466</v>
      </c>
      <c r="P971" t="s">
        <v>1514</v>
      </c>
      <c r="Q971" t="s">
        <v>1595</v>
      </c>
      <c r="R971" t="s">
        <v>5068</v>
      </c>
      <c r="S971" t="s">
        <v>783</v>
      </c>
      <c r="T971" t="s">
        <v>792</v>
      </c>
      <c r="U971" t="s">
        <v>82</v>
      </c>
      <c r="V971" t="s">
        <v>7642</v>
      </c>
      <c r="W971" t="s">
        <v>84</v>
      </c>
      <c r="X971" t="s">
        <v>7643</v>
      </c>
      <c r="Y971" t="s">
        <v>8</v>
      </c>
      <c r="Z971" t="s">
        <v>86</v>
      </c>
      <c r="AA971" t="s">
        <v>423</v>
      </c>
      <c r="AB971" s="28">
        <v>1</v>
      </c>
      <c r="AC971" t="s">
        <v>88</v>
      </c>
      <c r="AD971" s="40">
        <v>65960</v>
      </c>
      <c r="AE971" s="40">
        <v>65960</v>
      </c>
    </row>
    <row r="972" spans="1:31">
      <c r="A972" t="s">
        <v>459</v>
      </c>
      <c r="B972" t="s">
        <v>460</v>
      </c>
      <c r="C972" t="s">
        <v>461</v>
      </c>
      <c r="D972" t="s">
        <v>1988</v>
      </c>
      <c r="E972" t="s">
        <v>7648</v>
      </c>
      <c r="F972" t="s">
        <v>7649</v>
      </c>
      <c r="G972" t="s">
        <v>1464</v>
      </c>
      <c r="H972" t="s">
        <v>460</v>
      </c>
      <c r="I972" t="s">
        <v>1991</v>
      </c>
      <c r="J972" t="s">
        <v>7650</v>
      </c>
      <c r="K972" t="s">
        <v>78</v>
      </c>
      <c r="L972" t="s">
        <v>7651</v>
      </c>
      <c r="M972" s="27">
        <v>45959.333333333343</v>
      </c>
      <c r="N972" s="27">
        <v>45960.700694444437</v>
      </c>
      <c r="O972" t="s">
        <v>1466</v>
      </c>
      <c r="P972" t="s">
        <v>1514</v>
      </c>
      <c r="Q972" t="s">
        <v>1595</v>
      </c>
      <c r="R972" t="s">
        <v>5068</v>
      </c>
      <c r="S972" t="s">
        <v>1479</v>
      </c>
      <c r="T972" t="s">
        <v>1470</v>
      </c>
      <c r="U972" t="s">
        <v>1664</v>
      </c>
      <c r="V972" t="s">
        <v>7652</v>
      </c>
      <c r="W972" t="s">
        <v>84</v>
      </c>
      <c r="X972" t="s">
        <v>7653</v>
      </c>
      <c r="Y972" t="s">
        <v>11</v>
      </c>
      <c r="Z972" t="s">
        <v>86</v>
      </c>
      <c r="AA972" t="s">
        <v>899</v>
      </c>
      <c r="AB972" s="28">
        <v>1</v>
      </c>
      <c r="AC972" t="s">
        <v>88</v>
      </c>
      <c r="AD972" s="40">
        <v>144968</v>
      </c>
      <c r="AE972" s="40">
        <v>144968</v>
      </c>
    </row>
    <row r="973" spans="1:31">
      <c r="A973" t="s">
        <v>191</v>
      </c>
      <c r="B973" t="s">
        <v>192</v>
      </c>
      <c r="C973" t="s">
        <v>193</v>
      </c>
      <c r="D973" t="s">
        <v>823</v>
      </c>
      <c r="E973" t="s">
        <v>7654</v>
      </c>
      <c r="F973" t="s">
        <v>7655</v>
      </c>
      <c r="G973" t="s">
        <v>1464</v>
      </c>
      <c r="H973" t="s">
        <v>197</v>
      </c>
      <c r="I973" t="s">
        <v>826</v>
      </c>
      <c r="J973" t="s">
        <v>7656</v>
      </c>
      <c r="K973" t="s">
        <v>78</v>
      </c>
      <c r="L973" t="s">
        <v>7657</v>
      </c>
      <c r="M973" s="27">
        <v>45959.333333333343</v>
      </c>
      <c r="N973" s="27">
        <v>45960.405555555553</v>
      </c>
      <c r="O973" t="s">
        <v>1466</v>
      </c>
      <c r="P973" t="s">
        <v>1467</v>
      </c>
      <c r="Q973" t="s">
        <v>1595</v>
      </c>
      <c r="R973" t="s">
        <v>3373</v>
      </c>
      <c r="S973" t="s">
        <v>80</v>
      </c>
      <c r="T973" t="s">
        <v>81</v>
      </c>
      <c r="U973" t="s">
        <v>82</v>
      </c>
      <c r="V973" t="s">
        <v>7658</v>
      </c>
      <c r="W973" t="s">
        <v>84</v>
      </c>
      <c r="X973" t="s">
        <v>7659</v>
      </c>
      <c r="Y973" t="s">
        <v>8</v>
      </c>
      <c r="Z973" t="s">
        <v>86</v>
      </c>
      <c r="AA973" t="s">
        <v>2093</v>
      </c>
      <c r="AB973" s="28">
        <v>1</v>
      </c>
      <c r="AC973" t="s">
        <v>88</v>
      </c>
      <c r="AD973" s="40">
        <v>65960</v>
      </c>
      <c r="AE973" s="40">
        <v>65960</v>
      </c>
    </row>
    <row r="974" spans="1:31">
      <c r="A974" t="s">
        <v>191</v>
      </c>
      <c r="B974" t="s">
        <v>192</v>
      </c>
      <c r="C974" t="s">
        <v>193</v>
      </c>
      <c r="D974" t="s">
        <v>227</v>
      </c>
      <c r="E974" t="s">
        <v>7661</v>
      </c>
      <c r="F974" t="s">
        <v>7662</v>
      </c>
      <c r="G974" t="s">
        <v>1464</v>
      </c>
      <c r="H974" t="s">
        <v>197</v>
      </c>
      <c r="I974" t="s">
        <v>230</v>
      </c>
      <c r="J974" t="s">
        <v>7663</v>
      </c>
      <c r="K974" t="s">
        <v>78</v>
      </c>
      <c r="L974" t="s">
        <v>7664</v>
      </c>
      <c r="M974" s="27">
        <v>45959.333333333343</v>
      </c>
      <c r="N974" s="27">
        <v>45961.404861111107</v>
      </c>
      <c r="P974" t="s">
        <v>1514</v>
      </c>
      <c r="Q974" t="s">
        <v>1595</v>
      </c>
      <c r="R974" t="s">
        <v>5068</v>
      </c>
      <c r="S974" t="s">
        <v>1470</v>
      </c>
      <c r="T974" t="s">
        <v>1470</v>
      </c>
      <c r="V974" t="s">
        <v>7665</v>
      </c>
      <c r="W974" t="s">
        <v>1801</v>
      </c>
      <c r="Y974" t="s">
        <v>8</v>
      </c>
      <c r="Z974" t="s">
        <v>86</v>
      </c>
      <c r="AA974" t="s">
        <v>423</v>
      </c>
      <c r="AB974" s="28">
        <v>0</v>
      </c>
      <c r="AC974" t="s">
        <v>88</v>
      </c>
      <c r="AD974" s="40">
        <v>41241</v>
      </c>
      <c r="AE974" s="40">
        <v>41241</v>
      </c>
    </row>
    <row r="975" spans="1:31">
      <c r="A975" t="s">
        <v>191</v>
      </c>
      <c r="B975" t="s">
        <v>192</v>
      </c>
      <c r="C975" t="s">
        <v>193</v>
      </c>
      <c r="D975" t="s">
        <v>194</v>
      </c>
      <c r="E975" t="s">
        <v>7668</v>
      </c>
      <c r="F975" t="s">
        <v>7669</v>
      </c>
      <c r="G975" t="s">
        <v>1464</v>
      </c>
      <c r="H975" t="s">
        <v>197</v>
      </c>
      <c r="I975" t="s">
        <v>191</v>
      </c>
      <c r="J975" t="s">
        <v>7670</v>
      </c>
      <c r="K975" t="s">
        <v>78</v>
      </c>
      <c r="L975" t="s">
        <v>7671</v>
      </c>
      <c r="M975" s="27">
        <v>45960.42083333333</v>
      </c>
      <c r="N975" s="27">
        <v>45961.552777777782</v>
      </c>
      <c r="O975" t="s">
        <v>1466</v>
      </c>
      <c r="P975" t="s">
        <v>1467</v>
      </c>
      <c r="Q975" t="s">
        <v>1595</v>
      </c>
      <c r="R975" t="s">
        <v>3373</v>
      </c>
      <c r="S975" t="s">
        <v>80</v>
      </c>
      <c r="T975" t="s">
        <v>187</v>
      </c>
      <c r="U975" t="s">
        <v>82</v>
      </c>
      <c r="V975" t="s">
        <v>7672</v>
      </c>
      <c r="W975" t="s">
        <v>84</v>
      </c>
      <c r="X975" t="s">
        <v>7673</v>
      </c>
      <c r="Y975" t="s">
        <v>8</v>
      </c>
      <c r="Z975" t="s">
        <v>86</v>
      </c>
      <c r="AA975" t="s">
        <v>1534</v>
      </c>
      <c r="AB975" s="28">
        <v>1</v>
      </c>
      <c r="AC975" t="s">
        <v>88</v>
      </c>
      <c r="AD975" s="40">
        <v>65960</v>
      </c>
      <c r="AE975" s="40">
        <v>65960</v>
      </c>
    </row>
    <row r="976" spans="1:31">
      <c r="A976" t="s">
        <v>762</v>
      </c>
      <c r="B976" t="s">
        <v>119</v>
      </c>
      <c r="C976" t="s">
        <v>120</v>
      </c>
      <c r="D976" t="s">
        <v>7674</v>
      </c>
      <c r="E976" t="s">
        <v>7675</v>
      </c>
      <c r="F976" t="s">
        <v>7676</v>
      </c>
      <c r="G976" t="s">
        <v>1464</v>
      </c>
      <c r="H976" t="s">
        <v>766</v>
      </c>
      <c r="I976" t="s">
        <v>7677</v>
      </c>
      <c r="J976" t="s">
        <v>7678</v>
      </c>
      <c r="K976" t="s">
        <v>78</v>
      </c>
      <c r="L976" t="s">
        <v>7679</v>
      </c>
      <c r="M976" s="27">
        <v>45960.42083333333</v>
      </c>
      <c r="N976" s="27">
        <v>45961.429166666669</v>
      </c>
      <c r="O976" t="s">
        <v>1466</v>
      </c>
      <c r="P976" t="s">
        <v>1467</v>
      </c>
      <c r="Q976" t="s">
        <v>1698</v>
      </c>
      <c r="R976" t="s">
        <v>1699</v>
      </c>
      <c r="S976" t="s">
        <v>80</v>
      </c>
      <c r="T976" t="s">
        <v>187</v>
      </c>
      <c r="U976" t="s">
        <v>82</v>
      </c>
      <c r="V976" t="s">
        <v>7680</v>
      </c>
      <c r="W976" t="s">
        <v>84</v>
      </c>
      <c r="X976" t="s">
        <v>7681</v>
      </c>
      <c r="Y976" t="s">
        <v>11</v>
      </c>
      <c r="Z976" t="s">
        <v>86</v>
      </c>
      <c r="AA976" t="s">
        <v>771</v>
      </c>
      <c r="AB976" s="28">
        <v>1</v>
      </c>
      <c r="AC976" t="s">
        <v>88</v>
      </c>
      <c r="AD976" s="40">
        <v>144968</v>
      </c>
      <c r="AE976" s="40">
        <v>144968</v>
      </c>
    </row>
    <row r="977" spans="31:31">
      <c r="AE977" s="41">
        <f>SUM(AE2:AE976)</f>
        <v>162740088</v>
      </c>
    </row>
  </sheetData>
  <conditionalFormatting sqref="E1:E1048576">
    <cfRule type="duplicateValues" dxfId="12" priority="2"/>
  </conditionalFormatting>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8" tint="0.79998168889431442"/>
  </sheetPr>
  <dimension ref="A1:AE355"/>
  <sheetViews>
    <sheetView topLeftCell="W1" workbookViewId="0">
      <pane ySplit="1" topLeftCell="A2" activePane="bottomLeft" state="frozen"/>
      <selection pane="bottomLeft" activeCell="AD1" sqref="AD1"/>
    </sheetView>
  </sheetViews>
  <sheetFormatPr baseColWidth="10" defaultColWidth="9.140625" defaultRowHeight="15"/>
  <cols>
    <col min="1" max="1" width="15" customWidth="1"/>
    <col min="2" max="2" width="29" customWidth="1"/>
    <col min="3" max="3" width="27" customWidth="1"/>
    <col min="4" max="4" width="13" customWidth="1"/>
    <col min="5" max="5" width="21" customWidth="1"/>
    <col min="6" max="6" width="12" customWidth="1"/>
    <col min="7" max="7" width="18" customWidth="1"/>
    <col min="8" max="8" width="20" customWidth="1"/>
    <col min="9" max="9" width="29" customWidth="1"/>
    <col min="10" max="10" width="45" customWidth="1"/>
    <col min="11" max="11" width="10" customWidth="1"/>
    <col min="12" max="12" width="31" customWidth="1"/>
    <col min="13" max="13" width="41" customWidth="1"/>
    <col min="14" max="14" width="44" customWidth="1"/>
    <col min="15" max="15" width="11" customWidth="1"/>
    <col min="16" max="16" width="14" customWidth="1"/>
    <col min="17" max="17" width="18" customWidth="1"/>
    <col min="18" max="18" width="14" customWidth="1"/>
    <col min="19" max="19" width="15" customWidth="1"/>
    <col min="20" max="20" width="35" customWidth="1"/>
    <col min="21" max="21" width="26" customWidth="1"/>
    <col min="22" max="22" width="50" customWidth="1"/>
    <col min="23" max="23" width="20" customWidth="1"/>
    <col min="24" max="24" width="50" customWidth="1"/>
    <col min="25" max="25" width="14" customWidth="1"/>
    <col min="26" max="26" width="18" customWidth="1"/>
    <col min="27" max="27" width="42" customWidth="1"/>
    <col min="28" max="28" width="16" customWidth="1"/>
    <col min="29" max="29" width="15" customWidth="1"/>
    <col min="30" max="30" width="34" style="40" customWidth="1"/>
    <col min="31" max="31" width="15" style="40" customWidth="1"/>
  </cols>
  <sheetData>
    <row r="1" spans="1:31" ht="30">
      <c r="A1" s="26" t="s">
        <v>39</v>
      </c>
      <c r="B1" s="26" t="s">
        <v>40</v>
      </c>
      <c r="C1" s="26" t="s">
        <v>41</v>
      </c>
      <c r="D1" s="26" t="s">
        <v>42</v>
      </c>
      <c r="E1" s="26" t="s">
        <v>43</v>
      </c>
      <c r="F1" s="26" t="s">
        <v>44</v>
      </c>
      <c r="G1" s="26" t="s">
        <v>45</v>
      </c>
      <c r="H1" s="26" t="s">
        <v>47</v>
      </c>
      <c r="I1" s="26" t="s">
        <v>48</v>
      </c>
      <c r="J1" s="26" t="s">
        <v>49</v>
      </c>
      <c r="K1" s="26" t="s">
        <v>50</v>
      </c>
      <c r="L1" s="26" t="s">
        <v>51</v>
      </c>
      <c r="M1" s="26" t="s">
        <v>1456</v>
      </c>
      <c r="N1" s="26" t="s">
        <v>1457</v>
      </c>
      <c r="O1" s="26" t="s">
        <v>1458</v>
      </c>
      <c r="P1" s="26" t="s">
        <v>7687</v>
      </c>
      <c r="Q1" s="26" t="s">
        <v>7688</v>
      </c>
      <c r="R1" s="26" t="s">
        <v>54</v>
      </c>
      <c r="S1" s="26" t="s">
        <v>55</v>
      </c>
      <c r="T1" s="26" t="s">
        <v>56</v>
      </c>
      <c r="U1" s="26" t="s">
        <v>7689</v>
      </c>
      <c r="V1" s="26" t="s">
        <v>1462</v>
      </c>
      <c r="W1" s="26" t="s">
        <v>58</v>
      </c>
      <c r="X1" s="26" t="s">
        <v>59</v>
      </c>
      <c r="Y1" s="26" t="s">
        <v>60</v>
      </c>
      <c r="Z1" s="26" t="s">
        <v>61</v>
      </c>
      <c r="AA1" s="26" t="s">
        <v>62</v>
      </c>
      <c r="AB1" s="26" t="s">
        <v>63</v>
      </c>
      <c r="AC1" s="26" t="s">
        <v>64</v>
      </c>
      <c r="AD1" s="26" t="s">
        <v>65</v>
      </c>
      <c r="AE1" s="26" t="s">
        <v>7690</v>
      </c>
    </row>
    <row r="2" spans="1:31">
      <c r="A2" t="s">
        <v>112</v>
      </c>
      <c r="B2" t="s">
        <v>113</v>
      </c>
      <c r="C2" t="s">
        <v>114</v>
      </c>
      <c r="D2" t="s">
        <v>7691</v>
      </c>
      <c r="E2" t="s">
        <v>7692</v>
      </c>
      <c r="F2">
        <v>3007078615</v>
      </c>
      <c r="G2" t="s">
        <v>7693</v>
      </c>
      <c r="H2" t="s">
        <v>116</v>
      </c>
      <c r="I2" t="s">
        <v>7694</v>
      </c>
      <c r="J2" t="s">
        <v>7695</v>
      </c>
      <c r="K2" t="s">
        <v>78</v>
      </c>
      <c r="L2" t="s">
        <v>7696</v>
      </c>
      <c r="M2" s="27">
        <v>45931.333333333343</v>
      </c>
      <c r="N2" s="27">
        <v>45933.536446759259</v>
      </c>
      <c r="O2" t="s">
        <v>1466</v>
      </c>
      <c r="P2" t="s">
        <v>7697</v>
      </c>
      <c r="Q2" t="s">
        <v>7698</v>
      </c>
      <c r="R2" t="s">
        <v>1470</v>
      </c>
      <c r="S2" t="s">
        <v>1470</v>
      </c>
      <c r="T2" t="s">
        <v>82</v>
      </c>
      <c r="U2" t="s">
        <v>7699</v>
      </c>
      <c r="V2" t="s">
        <v>7700</v>
      </c>
      <c r="W2" t="s">
        <v>84</v>
      </c>
      <c r="X2" t="s">
        <v>7701</v>
      </c>
      <c r="Y2" t="s">
        <v>11</v>
      </c>
      <c r="Z2" t="s">
        <v>86</v>
      </c>
      <c r="AA2" t="s">
        <v>117</v>
      </c>
      <c r="AB2" s="28">
        <v>1</v>
      </c>
      <c r="AC2" t="s">
        <v>88</v>
      </c>
      <c r="AD2" s="40">
        <v>144968</v>
      </c>
      <c r="AE2" s="40">
        <v>144968</v>
      </c>
    </row>
    <row r="3" spans="1:31">
      <c r="A3" t="s">
        <v>288</v>
      </c>
      <c r="B3" t="s">
        <v>113</v>
      </c>
      <c r="C3" t="s">
        <v>114</v>
      </c>
      <c r="D3" t="s">
        <v>289</v>
      </c>
      <c r="E3" t="s">
        <v>7702</v>
      </c>
      <c r="F3" t="s">
        <v>7703</v>
      </c>
      <c r="G3" t="s">
        <v>7693</v>
      </c>
      <c r="H3" t="s">
        <v>292</v>
      </c>
      <c r="I3" t="s">
        <v>288</v>
      </c>
      <c r="J3" t="s">
        <v>7704</v>
      </c>
      <c r="K3" t="s">
        <v>78</v>
      </c>
      <c r="L3" t="s">
        <v>7705</v>
      </c>
      <c r="M3" s="27">
        <v>45931.333333333343</v>
      </c>
      <c r="N3" s="27">
        <v>45933.442337962973</v>
      </c>
      <c r="O3" t="s">
        <v>1466</v>
      </c>
      <c r="P3" t="s">
        <v>7697</v>
      </c>
      <c r="Q3" t="s">
        <v>7698</v>
      </c>
      <c r="R3" t="s">
        <v>1479</v>
      </c>
      <c r="S3" t="s">
        <v>1470</v>
      </c>
      <c r="T3" t="s">
        <v>82</v>
      </c>
      <c r="U3" t="s">
        <v>7699</v>
      </c>
      <c r="V3" t="s">
        <v>7706</v>
      </c>
      <c r="W3" t="s">
        <v>84</v>
      </c>
      <c r="X3" t="s">
        <v>7707</v>
      </c>
      <c r="Y3" t="s">
        <v>8</v>
      </c>
      <c r="Z3" t="s">
        <v>86</v>
      </c>
      <c r="AA3" t="s">
        <v>1846</v>
      </c>
      <c r="AB3" s="28">
        <v>1</v>
      </c>
      <c r="AC3" t="s">
        <v>88</v>
      </c>
      <c r="AD3" s="40">
        <v>65960</v>
      </c>
      <c r="AE3" s="40">
        <v>65960</v>
      </c>
    </row>
    <row r="4" spans="1:31">
      <c r="A4" t="s">
        <v>288</v>
      </c>
      <c r="B4" t="s">
        <v>113</v>
      </c>
      <c r="C4" t="s">
        <v>114</v>
      </c>
      <c r="D4" t="s">
        <v>289</v>
      </c>
      <c r="E4" t="s">
        <v>7708</v>
      </c>
      <c r="F4" t="s">
        <v>7709</v>
      </c>
      <c r="G4" t="s">
        <v>7693</v>
      </c>
      <c r="H4" t="s">
        <v>292</v>
      </c>
      <c r="I4" t="s">
        <v>288</v>
      </c>
      <c r="J4" t="s">
        <v>7710</v>
      </c>
      <c r="K4" t="s">
        <v>78</v>
      </c>
      <c r="L4" t="s">
        <v>7711</v>
      </c>
      <c r="M4" s="27">
        <v>45931.333333333343</v>
      </c>
      <c r="N4" s="27">
        <v>45933.694444444453</v>
      </c>
      <c r="O4" t="s">
        <v>1466</v>
      </c>
      <c r="P4" t="s">
        <v>7697</v>
      </c>
      <c r="Q4" t="s">
        <v>7698</v>
      </c>
      <c r="R4" t="s">
        <v>1470</v>
      </c>
      <c r="S4" t="s">
        <v>1470</v>
      </c>
      <c r="T4" t="s">
        <v>82</v>
      </c>
      <c r="U4" t="s">
        <v>7699</v>
      </c>
      <c r="V4" t="s">
        <v>7712</v>
      </c>
      <c r="W4" t="s">
        <v>84</v>
      </c>
      <c r="X4" t="s">
        <v>7713</v>
      </c>
      <c r="Y4" t="s">
        <v>8</v>
      </c>
      <c r="Z4" t="s">
        <v>86</v>
      </c>
      <c r="AA4" t="s">
        <v>1846</v>
      </c>
      <c r="AB4" s="28">
        <v>1</v>
      </c>
      <c r="AC4" t="s">
        <v>88</v>
      </c>
      <c r="AD4" s="40">
        <v>65960</v>
      </c>
      <c r="AE4" s="40">
        <v>65960</v>
      </c>
    </row>
    <row r="5" spans="1:31">
      <c r="A5" t="s">
        <v>343</v>
      </c>
      <c r="B5" t="s">
        <v>68</v>
      </c>
      <c r="C5" t="s">
        <v>69</v>
      </c>
      <c r="D5" t="s">
        <v>344</v>
      </c>
      <c r="E5" t="s">
        <v>7714</v>
      </c>
      <c r="F5" t="s">
        <v>7715</v>
      </c>
      <c r="G5" t="s">
        <v>7693</v>
      </c>
      <c r="H5" t="s">
        <v>347</v>
      </c>
      <c r="I5" t="s">
        <v>343</v>
      </c>
      <c r="J5" t="s">
        <v>7716</v>
      </c>
      <c r="K5" t="s">
        <v>78</v>
      </c>
      <c r="L5" t="s">
        <v>7717</v>
      </c>
      <c r="M5" s="27">
        <v>45933.333333333343</v>
      </c>
      <c r="N5" s="27">
        <v>45937.509837962964</v>
      </c>
      <c r="O5" t="s">
        <v>1466</v>
      </c>
      <c r="P5" t="s">
        <v>7697</v>
      </c>
      <c r="Q5" t="s">
        <v>7698</v>
      </c>
      <c r="R5" t="s">
        <v>1470</v>
      </c>
      <c r="S5" t="s">
        <v>1470</v>
      </c>
      <c r="T5" t="s">
        <v>82</v>
      </c>
      <c r="U5" t="s">
        <v>7699</v>
      </c>
      <c r="V5" t="s">
        <v>7718</v>
      </c>
      <c r="W5" t="s">
        <v>84</v>
      </c>
      <c r="X5" t="s">
        <v>7719</v>
      </c>
      <c r="Y5" t="s">
        <v>8</v>
      </c>
      <c r="Z5" t="s">
        <v>86</v>
      </c>
      <c r="AA5" t="s">
        <v>2850</v>
      </c>
      <c r="AB5" s="28">
        <v>1</v>
      </c>
      <c r="AC5" t="s">
        <v>88</v>
      </c>
      <c r="AD5" s="40">
        <v>65960</v>
      </c>
      <c r="AE5" s="40">
        <v>65960</v>
      </c>
    </row>
    <row r="6" spans="1:31">
      <c r="A6" t="s">
        <v>217</v>
      </c>
      <c r="B6" t="s">
        <v>192</v>
      </c>
      <c r="C6" t="s">
        <v>193</v>
      </c>
      <c r="D6" t="s">
        <v>396</v>
      </c>
      <c r="E6" t="s">
        <v>7720</v>
      </c>
      <c r="F6" t="s">
        <v>7721</v>
      </c>
      <c r="G6" t="s">
        <v>7722</v>
      </c>
      <c r="H6" t="s">
        <v>197</v>
      </c>
      <c r="I6" t="s">
        <v>217</v>
      </c>
      <c r="J6" t="s">
        <v>7723</v>
      </c>
      <c r="K6" t="s">
        <v>78</v>
      </c>
      <c r="L6" t="s">
        <v>7724</v>
      </c>
      <c r="M6" s="27">
        <v>45924.333333333343</v>
      </c>
      <c r="N6" s="27">
        <v>45931.705231481479</v>
      </c>
      <c r="O6" t="s">
        <v>1466</v>
      </c>
      <c r="P6" t="s">
        <v>1749</v>
      </c>
      <c r="Q6" t="s">
        <v>1749</v>
      </c>
      <c r="R6" t="s">
        <v>80</v>
      </c>
      <c r="S6" t="s">
        <v>81</v>
      </c>
      <c r="T6" t="s">
        <v>1664</v>
      </c>
      <c r="U6" t="s">
        <v>7725</v>
      </c>
      <c r="V6" t="s">
        <v>7726</v>
      </c>
      <c r="W6" t="s">
        <v>84</v>
      </c>
      <c r="Y6" t="s">
        <v>8</v>
      </c>
      <c r="Z6" t="s">
        <v>86</v>
      </c>
      <c r="AA6" t="s">
        <v>1684</v>
      </c>
      <c r="AB6" s="28">
        <v>1</v>
      </c>
      <c r="AC6" t="s">
        <v>88</v>
      </c>
      <c r="AD6" s="40">
        <v>65960</v>
      </c>
      <c r="AE6" s="40">
        <v>65960</v>
      </c>
    </row>
    <row r="7" spans="1:31">
      <c r="A7" t="s">
        <v>67</v>
      </c>
      <c r="B7" t="s">
        <v>68</v>
      </c>
      <c r="C7" t="s">
        <v>69</v>
      </c>
      <c r="D7" t="s">
        <v>388</v>
      </c>
      <c r="E7" t="s">
        <v>7727</v>
      </c>
      <c r="F7" t="s">
        <v>7728</v>
      </c>
      <c r="G7" t="s">
        <v>7693</v>
      </c>
      <c r="H7" t="s">
        <v>75</v>
      </c>
      <c r="I7" t="s">
        <v>391</v>
      </c>
      <c r="J7" t="s">
        <v>7729</v>
      </c>
      <c r="K7" t="s">
        <v>78</v>
      </c>
      <c r="L7" t="s">
        <v>7730</v>
      </c>
      <c r="M7" s="27">
        <v>45936.697916666657</v>
      </c>
      <c r="N7" s="27">
        <v>45939.646886574083</v>
      </c>
      <c r="O7" t="s">
        <v>1466</v>
      </c>
      <c r="P7" t="s">
        <v>7697</v>
      </c>
      <c r="Q7" t="s">
        <v>7698</v>
      </c>
      <c r="R7" t="s">
        <v>1470</v>
      </c>
      <c r="S7" t="s">
        <v>1470</v>
      </c>
      <c r="T7" t="s">
        <v>82</v>
      </c>
      <c r="U7" t="s">
        <v>7699</v>
      </c>
      <c r="V7" t="s">
        <v>7731</v>
      </c>
      <c r="W7" t="s">
        <v>84</v>
      </c>
      <c r="X7" t="s">
        <v>7732</v>
      </c>
      <c r="Y7" t="s">
        <v>15</v>
      </c>
      <c r="Z7" t="s">
        <v>86</v>
      </c>
      <c r="AA7" t="s">
        <v>190</v>
      </c>
      <c r="AB7" s="28">
        <v>1</v>
      </c>
      <c r="AC7" t="s">
        <v>88</v>
      </c>
      <c r="AD7" s="40">
        <v>479589</v>
      </c>
      <c r="AE7" s="40">
        <v>479589</v>
      </c>
    </row>
    <row r="8" spans="1:31">
      <c r="A8" t="s">
        <v>683</v>
      </c>
      <c r="B8" t="s">
        <v>113</v>
      </c>
      <c r="C8" t="s">
        <v>114</v>
      </c>
      <c r="D8" t="s">
        <v>5370</v>
      </c>
      <c r="E8" t="s">
        <v>7733</v>
      </c>
      <c r="F8" t="s">
        <v>7734</v>
      </c>
      <c r="G8" t="s">
        <v>7693</v>
      </c>
      <c r="H8" t="s">
        <v>281</v>
      </c>
      <c r="I8" t="s">
        <v>5373</v>
      </c>
      <c r="J8" t="s">
        <v>7735</v>
      </c>
      <c r="K8" t="s">
        <v>78</v>
      </c>
      <c r="L8" t="s">
        <v>7736</v>
      </c>
      <c r="M8" s="27">
        <v>45936.697916666657</v>
      </c>
      <c r="N8" s="27">
        <v>45939.856516203698</v>
      </c>
      <c r="O8" t="s">
        <v>1466</v>
      </c>
      <c r="P8" t="s">
        <v>7697</v>
      </c>
      <c r="Q8" t="s">
        <v>7698</v>
      </c>
      <c r="R8" t="s">
        <v>1470</v>
      </c>
      <c r="S8" t="s">
        <v>1470</v>
      </c>
      <c r="T8" t="s">
        <v>82</v>
      </c>
      <c r="U8" t="s">
        <v>7699</v>
      </c>
      <c r="V8" t="s">
        <v>7737</v>
      </c>
      <c r="W8" t="s">
        <v>84</v>
      </c>
      <c r="X8" t="s">
        <v>7738</v>
      </c>
      <c r="Y8" t="s">
        <v>13</v>
      </c>
      <c r="Z8" t="s">
        <v>86</v>
      </c>
      <c r="AA8" t="s">
        <v>1573</v>
      </c>
      <c r="AB8" s="28">
        <v>1</v>
      </c>
      <c r="AC8" t="s">
        <v>88</v>
      </c>
      <c r="AD8" s="40">
        <v>275729</v>
      </c>
      <c r="AE8" s="40">
        <v>275729</v>
      </c>
    </row>
    <row r="9" spans="1:31">
      <c r="A9" t="s">
        <v>288</v>
      </c>
      <c r="B9" t="s">
        <v>113</v>
      </c>
      <c r="C9" t="s">
        <v>114</v>
      </c>
      <c r="D9" t="s">
        <v>289</v>
      </c>
      <c r="E9" t="s">
        <v>7739</v>
      </c>
      <c r="F9" t="s">
        <v>7740</v>
      </c>
      <c r="G9" t="s">
        <v>7693</v>
      </c>
      <c r="H9" t="s">
        <v>292</v>
      </c>
      <c r="I9" t="s">
        <v>288</v>
      </c>
      <c r="J9" t="s">
        <v>7741</v>
      </c>
      <c r="K9" t="s">
        <v>78</v>
      </c>
      <c r="L9" t="s">
        <v>7742</v>
      </c>
      <c r="M9" s="27">
        <v>45936.697916666657</v>
      </c>
      <c r="N9" s="27">
        <v>45939.475694444453</v>
      </c>
      <c r="O9" t="s">
        <v>1466</v>
      </c>
      <c r="P9" t="s">
        <v>7697</v>
      </c>
      <c r="Q9" t="s">
        <v>7698</v>
      </c>
      <c r="R9" t="s">
        <v>1470</v>
      </c>
      <c r="S9" t="s">
        <v>1470</v>
      </c>
      <c r="T9" t="s">
        <v>82</v>
      </c>
      <c r="U9" t="s">
        <v>7699</v>
      </c>
      <c r="V9" t="s">
        <v>7743</v>
      </c>
      <c r="W9" t="s">
        <v>84</v>
      </c>
      <c r="X9" t="s">
        <v>7744</v>
      </c>
      <c r="Y9" t="s">
        <v>8</v>
      </c>
      <c r="Z9" t="s">
        <v>86</v>
      </c>
      <c r="AA9" t="s">
        <v>1710</v>
      </c>
      <c r="AB9" s="28">
        <v>1</v>
      </c>
      <c r="AC9" t="s">
        <v>88</v>
      </c>
      <c r="AD9" s="40">
        <v>65960</v>
      </c>
      <c r="AE9" s="40">
        <v>65960</v>
      </c>
    </row>
    <row r="10" spans="1:31">
      <c r="A10" t="s">
        <v>67</v>
      </c>
      <c r="B10" t="s">
        <v>68</v>
      </c>
      <c r="C10" t="s">
        <v>69</v>
      </c>
      <c r="D10" t="s">
        <v>1369</v>
      </c>
      <c r="E10" t="s">
        <v>7745</v>
      </c>
      <c r="F10" t="s">
        <v>7746</v>
      </c>
      <c r="G10" t="s">
        <v>7722</v>
      </c>
      <c r="H10" t="s">
        <v>143</v>
      </c>
      <c r="I10" t="s">
        <v>1372</v>
      </c>
      <c r="J10" t="s">
        <v>7747</v>
      </c>
      <c r="K10" t="s">
        <v>78</v>
      </c>
      <c r="L10" t="s">
        <v>7748</v>
      </c>
      <c r="M10" s="27">
        <v>45931.333333333343</v>
      </c>
      <c r="N10" s="27">
        <v>45937.255127314813</v>
      </c>
      <c r="O10" t="s">
        <v>1466</v>
      </c>
      <c r="P10" t="s">
        <v>1749</v>
      </c>
      <c r="Q10" t="s">
        <v>1749</v>
      </c>
      <c r="R10" t="s">
        <v>1470</v>
      </c>
      <c r="S10" t="s">
        <v>1470</v>
      </c>
      <c r="T10" t="s">
        <v>5314</v>
      </c>
      <c r="U10" t="s">
        <v>7749</v>
      </c>
      <c r="V10" t="s">
        <v>7750</v>
      </c>
      <c r="W10" t="s">
        <v>1801</v>
      </c>
      <c r="Y10" t="s">
        <v>11</v>
      </c>
      <c r="Z10" t="s">
        <v>86</v>
      </c>
      <c r="AA10" t="s">
        <v>97</v>
      </c>
      <c r="AB10" s="28">
        <v>0</v>
      </c>
      <c r="AC10" t="s">
        <v>88</v>
      </c>
      <c r="AD10" s="40">
        <v>41241</v>
      </c>
      <c r="AE10" s="40">
        <v>41241</v>
      </c>
    </row>
    <row r="11" spans="1:31">
      <c r="A11" t="s">
        <v>569</v>
      </c>
      <c r="B11" t="s">
        <v>119</v>
      </c>
      <c r="C11" t="s">
        <v>120</v>
      </c>
      <c r="D11" t="s">
        <v>1711</v>
      </c>
      <c r="E11" t="s">
        <v>7751</v>
      </c>
      <c r="F11" t="s">
        <v>7752</v>
      </c>
      <c r="G11" t="s">
        <v>7693</v>
      </c>
      <c r="H11" t="s">
        <v>573</v>
      </c>
      <c r="I11" t="s">
        <v>1714</v>
      </c>
      <c r="J11" t="s">
        <v>7753</v>
      </c>
      <c r="K11" t="s">
        <v>78</v>
      </c>
      <c r="L11" t="s">
        <v>7754</v>
      </c>
      <c r="M11" s="27">
        <v>45936.697916666657</v>
      </c>
      <c r="N11" s="27">
        <v>45937.521099537043</v>
      </c>
      <c r="O11" t="s">
        <v>1466</v>
      </c>
      <c r="P11" t="s">
        <v>7697</v>
      </c>
      <c r="Q11" t="s">
        <v>7698</v>
      </c>
      <c r="R11" t="s">
        <v>1470</v>
      </c>
      <c r="S11" t="s">
        <v>1470</v>
      </c>
      <c r="T11" t="s">
        <v>82</v>
      </c>
      <c r="U11" t="s">
        <v>7699</v>
      </c>
      <c r="V11" t="s">
        <v>7755</v>
      </c>
      <c r="W11" t="s">
        <v>84</v>
      </c>
      <c r="X11" t="s">
        <v>7756</v>
      </c>
      <c r="Y11" t="s">
        <v>11</v>
      </c>
      <c r="Z11" t="s">
        <v>86</v>
      </c>
      <c r="AA11" t="s">
        <v>1667</v>
      </c>
      <c r="AB11" s="28">
        <v>1</v>
      </c>
      <c r="AC11" t="s">
        <v>88</v>
      </c>
      <c r="AD11" s="40">
        <v>144968</v>
      </c>
      <c r="AE11" s="40">
        <v>144968</v>
      </c>
    </row>
    <row r="12" spans="1:31">
      <c r="A12" t="s">
        <v>343</v>
      </c>
      <c r="B12" t="s">
        <v>68</v>
      </c>
      <c r="C12" t="s">
        <v>69</v>
      </c>
      <c r="D12" t="s">
        <v>344</v>
      </c>
      <c r="E12" t="s">
        <v>7757</v>
      </c>
      <c r="F12" t="s">
        <v>7758</v>
      </c>
      <c r="G12" t="s">
        <v>7693</v>
      </c>
      <c r="H12" t="s">
        <v>347</v>
      </c>
      <c r="I12" t="s">
        <v>343</v>
      </c>
      <c r="J12" t="s">
        <v>7759</v>
      </c>
      <c r="K12" t="s">
        <v>78</v>
      </c>
      <c r="L12" t="s">
        <v>7760</v>
      </c>
      <c r="M12" s="27">
        <v>45931.333333333343</v>
      </c>
      <c r="N12" s="27">
        <v>45936.647222222222</v>
      </c>
      <c r="O12" t="s">
        <v>1466</v>
      </c>
      <c r="P12" t="s">
        <v>7697</v>
      </c>
      <c r="Q12" t="s">
        <v>7698</v>
      </c>
      <c r="R12" t="s">
        <v>80</v>
      </c>
      <c r="S12" t="s">
        <v>187</v>
      </c>
      <c r="T12" t="s">
        <v>82</v>
      </c>
      <c r="U12" t="s">
        <v>7699</v>
      </c>
      <c r="V12" t="s">
        <v>7761</v>
      </c>
      <c r="W12" t="s">
        <v>84</v>
      </c>
      <c r="X12" t="s">
        <v>7762</v>
      </c>
      <c r="Y12" t="s">
        <v>8</v>
      </c>
      <c r="Z12" t="s">
        <v>86</v>
      </c>
      <c r="AA12" t="s">
        <v>2850</v>
      </c>
      <c r="AB12" s="28">
        <v>1</v>
      </c>
      <c r="AC12" t="s">
        <v>88</v>
      </c>
      <c r="AD12" s="40">
        <v>65960</v>
      </c>
      <c r="AE12" s="40">
        <v>65960</v>
      </c>
    </row>
    <row r="13" spans="1:31">
      <c r="A13" t="s">
        <v>683</v>
      </c>
      <c r="B13" t="s">
        <v>113</v>
      </c>
      <c r="C13" t="s">
        <v>114</v>
      </c>
      <c r="D13" t="s">
        <v>1306</v>
      </c>
      <c r="E13" t="s">
        <v>7763</v>
      </c>
      <c r="F13" t="s">
        <v>7764</v>
      </c>
      <c r="G13" t="s">
        <v>7722</v>
      </c>
      <c r="H13" t="s">
        <v>281</v>
      </c>
      <c r="I13" t="s">
        <v>1309</v>
      </c>
      <c r="J13" t="s">
        <v>7765</v>
      </c>
      <c r="K13" t="s">
        <v>78</v>
      </c>
      <c r="L13" t="s">
        <v>7766</v>
      </c>
      <c r="M13" s="27">
        <v>45931.333333333343</v>
      </c>
      <c r="N13" s="27">
        <v>45933.614571759259</v>
      </c>
      <c r="O13" t="s">
        <v>1466</v>
      </c>
      <c r="P13" t="s">
        <v>1749</v>
      </c>
      <c r="Q13" t="s">
        <v>1749</v>
      </c>
      <c r="R13" t="s">
        <v>1470</v>
      </c>
      <c r="S13" t="s">
        <v>1470</v>
      </c>
      <c r="T13" t="s">
        <v>1664</v>
      </c>
      <c r="U13" t="s">
        <v>7767</v>
      </c>
      <c r="V13" t="s">
        <v>7768</v>
      </c>
      <c r="W13" t="s">
        <v>84</v>
      </c>
      <c r="Y13" t="s">
        <v>15</v>
      </c>
      <c r="Z13" t="s">
        <v>86</v>
      </c>
      <c r="AA13" t="s">
        <v>287</v>
      </c>
      <c r="AB13" s="28">
        <v>1</v>
      </c>
      <c r="AC13" t="s">
        <v>88</v>
      </c>
      <c r="AD13" s="40">
        <v>479589</v>
      </c>
      <c r="AE13" s="40">
        <v>479589</v>
      </c>
    </row>
    <row r="14" spans="1:31">
      <c r="A14" t="s">
        <v>277</v>
      </c>
      <c r="B14" t="s">
        <v>151</v>
      </c>
      <c r="C14" t="s">
        <v>152</v>
      </c>
      <c r="D14" t="s">
        <v>278</v>
      </c>
      <c r="E14" t="s">
        <v>7769</v>
      </c>
      <c r="F14" t="s">
        <v>7770</v>
      </c>
      <c r="G14" t="s">
        <v>7693</v>
      </c>
      <c r="H14" t="s">
        <v>281</v>
      </c>
      <c r="I14" t="s">
        <v>282</v>
      </c>
      <c r="J14" t="s">
        <v>7771</v>
      </c>
      <c r="K14" t="s">
        <v>78</v>
      </c>
      <c r="L14" t="s">
        <v>7772</v>
      </c>
      <c r="M14" s="27">
        <v>45931.333333333343</v>
      </c>
      <c r="N14" s="27">
        <v>45933.417569444442</v>
      </c>
      <c r="O14" t="s">
        <v>1466</v>
      </c>
      <c r="P14" t="s">
        <v>7697</v>
      </c>
      <c r="Q14" t="s">
        <v>7698</v>
      </c>
      <c r="R14" t="s">
        <v>80</v>
      </c>
      <c r="S14" t="s">
        <v>187</v>
      </c>
      <c r="T14" t="s">
        <v>82</v>
      </c>
      <c r="U14" t="s">
        <v>7699</v>
      </c>
      <c r="V14" t="s">
        <v>7773</v>
      </c>
      <c r="W14" t="s">
        <v>84</v>
      </c>
      <c r="X14" t="s">
        <v>7774</v>
      </c>
      <c r="Y14" t="s">
        <v>13</v>
      </c>
      <c r="Z14" t="s">
        <v>86</v>
      </c>
      <c r="AA14" t="s">
        <v>287</v>
      </c>
      <c r="AB14" s="28">
        <v>1</v>
      </c>
      <c r="AC14" t="s">
        <v>88</v>
      </c>
      <c r="AD14" s="40">
        <v>275729</v>
      </c>
      <c r="AE14" s="40">
        <v>275729</v>
      </c>
    </row>
    <row r="15" spans="1:31">
      <c r="A15" t="s">
        <v>343</v>
      </c>
      <c r="B15" t="s">
        <v>68</v>
      </c>
      <c r="C15" t="s">
        <v>69</v>
      </c>
      <c r="D15" t="s">
        <v>344</v>
      </c>
      <c r="E15" t="s">
        <v>7775</v>
      </c>
      <c r="F15" t="s">
        <v>7776</v>
      </c>
      <c r="G15" t="s">
        <v>7693</v>
      </c>
      <c r="H15" t="s">
        <v>347</v>
      </c>
      <c r="I15" t="s">
        <v>343</v>
      </c>
      <c r="J15" t="s">
        <v>7777</v>
      </c>
      <c r="K15" t="s">
        <v>78</v>
      </c>
      <c r="L15" t="s">
        <v>7778</v>
      </c>
      <c r="M15" s="27">
        <v>45931.333333333343</v>
      </c>
      <c r="N15" s="27">
        <v>45937.552905092591</v>
      </c>
      <c r="O15" t="s">
        <v>1466</v>
      </c>
      <c r="P15" t="s">
        <v>7697</v>
      </c>
      <c r="Q15" t="s">
        <v>7698</v>
      </c>
      <c r="R15" t="s">
        <v>80</v>
      </c>
      <c r="S15" t="s">
        <v>187</v>
      </c>
      <c r="T15" t="s">
        <v>82</v>
      </c>
      <c r="U15" t="s">
        <v>7699</v>
      </c>
      <c r="V15" t="s">
        <v>7779</v>
      </c>
      <c r="W15" t="s">
        <v>84</v>
      </c>
      <c r="X15" t="s">
        <v>7780</v>
      </c>
      <c r="Y15" t="s">
        <v>8</v>
      </c>
      <c r="Z15" t="s">
        <v>86</v>
      </c>
      <c r="AA15" t="s">
        <v>511</v>
      </c>
      <c r="AB15" s="28">
        <v>1</v>
      </c>
      <c r="AC15" t="s">
        <v>88</v>
      </c>
      <c r="AD15" s="40">
        <v>65960</v>
      </c>
      <c r="AE15" s="40">
        <v>65960</v>
      </c>
    </row>
    <row r="16" spans="1:31">
      <c r="A16" t="s">
        <v>277</v>
      </c>
      <c r="B16" t="s">
        <v>151</v>
      </c>
      <c r="C16" t="s">
        <v>152</v>
      </c>
      <c r="D16" t="s">
        <v>7781</v>
      </c>
      <c r="E16" t="s">
        <v>7782</v>
      </c>
      <c r="F16" t="s">
        <v>7783</v>
      </c>
      <c r="G16" t="s">
        <v>7693</v>
      </c>
      <c r="H16" t="s">
        <v>3594</v>
      </c>
      <c r="I16" t="s">
        <v>7784</v>
      </c>
      <c r="J16" t="s">
        <v>7785</v>
      </c>
      <c r="K16" t="s">
        <v>78</v>
      </c>
      <c r="L16" t="s">
        <v>7786</v>
      </c>
      <c r="M16" s="27">
        <v>45936.697916666657</v>
      </c>
      <c r="N16" s="27">
        <v>45946.689375000002</v>
      </c>
      <c r="O16" t="s">
        <v>1466</v>
      </c>
      <c r="P16" t="s">
        <v>7697</v>
      </c>
      <c r="Q16" t="s">
        <v>7698</v>
      </c>
      <c r="R16" t="s">
        <v>1470</v>
      </c>
      <c r="S16" t="s">
        <v>1470</v>
      </c>
      <c r="T16" t="s">
        <v>82</v>
      </c>
      <c r="U16" t="s">
        <v>7699</v>
      </c>
      <c r="V16" t="s">
        <v>7787</v>
      </c>
      <c r="W16" t="s">
        <v>84</v>
      </c>
      <c r="X16" t="s">
        <v>7788</v>
      </c>
      <c r="Y16" t="s">
        <v>139</v>
      </c>
      <c r="Z16" t="s">
        <v>1482</v>
      </c>
      <c r="AA16" t="s">
        <v>333</v>
      </c>
      <c r="AB16" s="28">
        <v>1</v>
      </c>
      <c r="AC16" t="s">
        <v>88</v>
      </c>
      <c r="AD16" s="40">
        <v>988463</v>
      </c>
      <c r="AE16" s="40">
        <v>988463</v>
      </c>
    </row>
    <row r="17" spans="1:31">
      <c r="A17" t="s">
        <v>288</v>
      </c>
      <c r="B17" t="s">
        <v>113</v>
      </c>
      <c r="C17" t="s">
        <v>114</v>
      </c>
      <c r="D17" t="s">
        <v>7789</v>
      </c>
      <c r="E17" t="s">
        <v>7790</v>
      </c>
      <c r="F17" t="s">
        <v>7791</v>
      </c>
      <c r="G17" t="s">
        <v>7693</v>
      </c>
      <c r="H17" t="s">
        <v>292</v>
      </c>
      <c r="I17" t="s">
        <v>7792</v>
      </c>
      <c r="J17" t="s">
        <v>7793</v>
      </c>
      <c r="K17" t="s">
        <v>78</v>
      </c>
      <c r="L17" t="s">
        <v>7794</v>
      </c>
      <c r="M17" s="27">
        <v>45936.697916666657</v>
      </c>
      <c r="N17" s="27">
        <v>45939.525659722232</v>
      </c>
      <c r="O17" t="s">
        <v>1466</v>
      </c>
      <c r="P17" t="s">
        <v>7697</v>
      </c>
      <c r="Q17" t="s">
        <v>7698</v>
      </c>
      <c r="R17" t="s">
        <v>1479</v>
      </c>
      <c r="S17" t="s">
        <v>1479</v>
      </c>
      <c r="T17" t="s">
        <v>82</v>
      </c>
      <c r="U17" t="s">
        <v>7699</v>
      </c>
      <c r="V17" t="s">
        <v>7795</v>
      </c>
      <c r="W17" t="s">
        <v>84</v>
      </c>
      <c r="X17" t="s">
        <v>7796</v>
      </c>
      <c r="Y17" t="s">
        <v>11</v>
      </c>
      <c r="Z17" t="s">
        <v>86</v>
      </c>
      <c r="AA17" t="s">
        <v>297</v>
      </c>
      <c r="AB17" s="28">
        <v>1</v>
      </c>
      <c r="AC17" t="s">
        <v>88</v>
      </c>
      <c r="AD17" s="40">
        <v>144968</v>
      </c>
      <c r="AE17" s="40">
        <v>144968</v>
      </c>
    </row>
    <row r="18" spans="1:31">
      <c r="A18" t="s">
        <v>150</v>
      </c>
      <c r="B18" t="s">
        <v>151</v>
      </c>
      <c r="C18" t="s">
        <v>152</v>
      </c>
      <c r="D18" t="s">
        <v>2339</v>
      </c>
      <c r="E18" t="s">
        <v>7797</v>
      </c>
      <c r="F18" t="s">
        <v>7798</v>
      </c>
      <c r="G18" t="s">
        <v>7693</v>
      </c>
      <c r="H18" t="s">
        <v>156</v>
      </c>
      <c r="I18" t="s">
        <v>150</v>
      </c>
      <c r="J18" t="s">
        <v>7799</v>
      </c>
      <c r="K18" t="s">
        <v>78</v>
      </c>
      <c r="L18" t="s">
        <v>7800</v>
      </c>
      <c r="M18" s="27">
        <v>45931.333333333343</v>
      </c>
      <c r="N18" s="27">
        <v>45936.652083333327</v>
      </c>
      <c r="O18" t="s">
        <v>1466</v>
      </c>
      <c r="P18" t="s">
        <v>7697</v>
      </c>
      <c r="Q18" t="s">
        <v>7698</v>
      </c>
      <c r="R18" t="s">
        <v>80</v>
      </c>
      <c r="S18" t="s">
        <v>81</v>
      </c>
      <c r="T18" t="s">
        <v>82</v>
      </c>
      <c r="U18" t="s">
        <v>7699</v>
      </c>
      <c r="V18" t="s">
        <v>7801</v>
      </c>
      <c r="W18" t="s">
        <v>84</v>
      </c>
      <c r="X18" t="s">
        <v>7802</v>
      </c>
      <c r="Y18" t="s">
        <v>8</v>
      </c>
      <c r="Z18" t="s">
        <v>86</v>
      </c>
      <c r="AA18" t="s">
        <v>162</v>
      </c>
      <c r="AB18" s="28">
        <v>1</v>
      </c>
      <c r="AC18" t="s">
        <v>88</v>
      </c>
      <c r="AD18" s="40">
        <v>65960</v>
      </c>
      <c r="AE18" s="40">
        <v>65960</v>
      </c>
    </row>
    <row r="19" spans="1:31">
      <c r="A19" t="s">
        <v>343</v>
      </c>
      <c r="B19" t="s">
        <v>68</v>
      </c>
      <c r="C19" t="s">
        <v>69</v>
      </c>
      <c r="D19" t="s">
        <v>379</v>
      </c>
      <c r="E19" t="s">
        <v>7803</v>
      </c>
      <c r="F19" t="s">
        <v>7804</v>
      </c>
      <c r="G19" t="s">
        <v>7693</v>
      </c>
      <c r="H19" t="s">
        <v>347</v>
      </c>
      <c r="I19" t="s">
        <v>382</v>
      </c>
      <c r="J19" t="s">
        <v>7805</v>
      </c>
      <c r="K19" t="s">
        <v>78</v>
      </c>
      <c r="L19" t="s">
        <v>7806</v>
      </c>
      <c r="M19" s="27">
        <v>45931.333333333343</v>
      </c>
      <c r="N19" s="27">
        <v>45937.605416666673</v>
      </c>
      <c r="O19" t="s">
        <v>1466</v>
      </c>
      <c r="P19" t="s">
        <v>7697</v>
      </c>
      <c r="Q19" t="s">
        <v>7698</v>
      </c>
      <c r="R19" t="s">
        <v>80</v>
      </c>
      <c r="S19" t="s">
        <v>81</v>
      </c>
      <c r="T19" t="s">
        <v>82</v>
      </c>
      <c r="U19" t="s">
        <v>7699</v>
      </c>
      <c r="V19" t="s">
        <v>7807</v>
      </c>
      <c r="W19" t="s">
        <v>84</v>
      </c>
      <c r="X19" t="s">
        <v>7808</v>
      </c>
      <c r="Y19" t="s">
        <v>8</v>
      </c>
      <c r="Z19" t="s">
        <v>86</v>
      </c>
      <c r="AA19" t="s">
        <v>387</v>
      </c>
      <c r="AB19" s="28">
        <v>1</v>
      </c>
      <c r="AC19" t="s">
        <v>88</v>
      </c>
      <c r="AD19" s="40">
        <v>65960</v>
      </c>
      <c r="AE19" s="40">
        <v>65960</v>
      </c>
    </row>
    <row r="20" spans="1:31">
      <c r="A20" t="s">
        <v>965</v>
      </c>
      <c r="B20" t="s">
        <v>119</v>
      </c>
      <c r="C20" t="s">
        <v>120</v>
      </c>
      <c r="D20" t="s">
        <v>966</v>
      </c>
      <c r="E20" t="s">
        <v>7809</v>
      </c>
      <c r="F20" t="s">
        <v>7810</v>
      </c>
      <c r="G20" t="s">
        <v>7693</v>
      </c>
      <c r="H20" t="s">
        <v>969</v>
      </c>
      <c r="I20" t="s">
        <v>965</v>
      </c>
      <c r="J20" t="s">
        <v>7811</v>
      </c>
      <c r="K20" t="s">
        <v>78</v>
      </c>
      <c r="L20" t="s">
        <v>7812</v>
      </c>
      <c r="M20" s="27">
        <v>45931.333333333343</v>
      </c>
      <c r="N20" s="27">
        <v>45938.463252314818</v>
      </c>
      <c r="O20" t="s">
        <v>1466</v>
      </c>
      <c r="P20" t="s">
        <v>7697</v>
      </c>
      <c r="Q20" t="s">
        <v>7698</v>
      </c>
      <c r="R20" t="s">
        <v>80</v>
      </c>
      <c r="S20" t="s">
        <v>81</v>
      </c>
      <c r="T20" t="s">
        <v>82</v>
      </c>
      <c r="U20" t="s">
        <v>7699</v>
      </c>
      <c r="V20" t="s">
        <v>7813</v>
      </c>
      <c r="W20" t="s">
        <v>84</v>
      </c>
      <c r="X20" t="s">
        <v>7814</v>
      </c>
      <c r="Y20" t="s">
        <v>8</v>
      </c>
      <c r="Z20" t="s">
        <v>86</v>
      </c>
      <c r="AA20" t="s">
        <v>974</v>
      </c>
      <c r="AB20" s="28">
        <v>1</v>
      </c>
      <c r="AC20" t="s">
        <v>88</v>
      </c>
      <c r="AD20" s="40">
        <v>65960</v>
      </c>
      <c r="AE20" s="40">
        <v>65960</v>
      </c>
    </row>
    <row r="21" spans="1:31">
      <c r="A21" t="s">
        <v>965</v>
      </c>
      <c r="B21" t="s">
        <v>119</v>
      </c>
      <c r="C21" t="s">
        <v>120</v>
      </c>
      <c r="D21" t="s">
        <v>3971</v>
      </c>
      <c r="E21" t="s">
        <v>7815</v>
      </c>
      <c r="F21" t="s">
        <v>3973</v>
      </c>
      <c r="G21" t="s">
        <v>7693</v>
      </c>
      <c r="H21" t="s">
        <v>270</v>
      </c>
      <c r="I21" t="s">
        <v>3974</v>
      </c>
      <c r="J21" t="s">
        <v>3975</v>
      </c>
      <c r="K21" t="s">
        <v>78</v>
      </c>
      <c r="L21" t="s">
        <v>7816</v>
      </c>
      <c r="M21" s="27">
        <v>45931.333333333343</v>
      </c>
      <c r="N21" s="27">
        <v>45933.710902777777</v>
      </c>
      <c r="O21" t="s">
        <v>1466</v>
      </c>
      <c r="P21" t="s">
        <v>7697</v>
      </c>
      <c r="Q21" t="s">
        <v>7698</v>
      </c>
      <c r="R21" t="s">
        <v>80</v>
      </c>
      <c r="S21" t="s">
        <v>81</v>
      </c>
      <c r="T21" t="s">
        <v>82</v>
      </c>
      <c r="U21" t="s">
        <v>7699</v>
      </c>
      <c r="V21" t="s">
        <v>7817</v>
      </c>
      <c r="W21" t="s">
        <v>84</v>
      </c>
      <c r="X21" t="s">
        <v>3978</v>
      </c>
      <c r="Y21" t="s">
        <v>13</v>
      </c>
      <c r="Z21" t="s">
        <v>86</v>
      </c>
      <c r="AA21" t="s">
        <v>1394</v>
      </c>
      <c r="AB21" s="28">
        <v>1</v>
      </c>
      <c r="AC21" t="s">
        <v>88</v>
      </c>
      <c r="AD21" s="40">
        <v>275729</v>
      </c>
      <c r="AE21" s="40">
        <v>275729</v>
      </c>
    </row>
    <row r="22" spans="1:31">
      <c r="A22" t="s">
        <v>118</v>
      </c>
      <c r="B22" t="s">
        <v>119</v>
      </c>
      <c r="C22" t="s">
        <v>120</v>
      </c>
      <c r="D22" t="s">
        <v>7818</v>
      </c>
      <c r="E22" t="s">
        <v>7819</v>
      </c>
      <c r="F22" t="s">
        <v>7820</v>
      </c>
      <c r="G22" t="s">
        <v>7693</v>
      </c>
      <c r="H22" t="s">
        <v>309</v>
      </c>
      <c r="I22" t="s">
        <v>7821</v>
      </c>
      <c r="J22" t="s">
        <v>7822</v>
      </c>
      <c r="K22" t="s">
        <v>78</v>
      </c>
      <c r="L22" t="s">
        <v>7823</v>
      </c>
      <c r="M22" s="27">
        <v>45936.697916666657</v>
      </c>
      <c r="N22" s="27">
        <v>45937.50744212963</v>
      </c>
      <c r="O22" t="s">
        <v>1466</v>
      </c>
      <c r="P22" t="s">
        <v>7697</v>
      </c>
      <c r="Q22" t="s">
        <v>7698</v>
      </c>
      <c r="R22" t="s">
        <v>1470</v>
      </c>
      <c r="S22" t="s">
        <v>1470</v>
      </c>
      <c r="T22" t="s">
        <v>82</v>
      </c>
      <c r="U22" t="s">
        <v>7699</v>
      </c>
      <c r="V22" t="s">
        <v>7824</v>
      </c>
      <c r="W22" t="s">
        <v>84</v>
      </c>
      <c r="X22" t="s">
        <v>7825</v>
      </c>
      <c r="Y22" t="s">
        <v>13</v>
      </c>
      <c r="Z22" t="s">
        <v>86</v>
      </c>
      <c r="AA22" t="s">
        <v>316</v>
      </c>
      <c r="AB22" s="28">
        <v>1</v>
      </c>
      <c r="AC22" t="s">
        <v>88</v>
      </c>
      <c r="AD22" s="40">
        <v>275729</v>
      </c>
      <c r="AE22" s="40">
        <v>275729</v>
      </c>
    </row>
    <row r="23" spans="1:31">
      <c r="A23" t="s">
        <v>191</v>
      </c>
      <c r="B23" t="s">
        <v>192</v>
      </c>
      <c r="C23" t="s">
        <v>193</v>
      </c>
      <c r="D23" t="s">
        <v>606</v>
      </c>
      <c r="E23" t="s">
        <v>7826</v>
      </c>
      <c r="F23" t="s">
        <v>7827</v>
      </c>
      <c r="G23" t="s">
        <v>7722</v>
      </c>
      <c r="H23" t="s">
        <v>197</v>
      </c>
      <c r="I23" t="s">
        <v>609</v>
      </c>
      <c r="J23" t="s">
        <v>7828</v>
      </c>
      <c r="K23" t="s">
        <v>78</v>
      </c>
      <c r="L23" t="s">
        <v>7829</v>
      </c>
      <c r="M23" s="27">
        <v>45931.333333333343</v>
      </c>
      <c r="N23" s="27">
        <v>45936.420960648153</v>
      </c>
      <c r="O23" t="s">
        <v>1466</v>
      </c>
      <c r="P23" t="s">
        <v>1749</v>
      </c>
      <c r="Q23" t="s">
        <v>1749</v>
      </c>
      <c r="R23" t="s">
        <v>80</v>
      </c>
      <c r="S23" t="s">
        <v>81</v>
      </c>
      <c r="T23" t="s">
        <v>82</v>
      </c>
      <c r="U23" t="s">
        <v>7699</v>
      </c>
      <c r="V23" t="s">
        <v>7830</v>
      </c>
      <c r="W23" t="s">
        <v>84</v>
      </c>
      <c r="X23" t="s">
        <v>7831</v>
      </c>
      <c r="Y23" t="s">
        <v>8</v>
      </c>
      <c r="Z23" t="s">
        <v>86</v>
      </c>
      <c r="AA23" t="s">
        <v>2093</v>
      </c>
      <c r="AB23" s="28">
        <v>1</v>
      </c>
      <c r="AC23" t="s">
        <v>88</v>
      </c>
      <c r="AD23" s="40">
        <v>65960</v>
      </c>
      <c r="AE23" s="40">
        <v>65960</v>
      </c>
    </row>
    <row r="24" spans="1:31">
      <c r="A24" t="s">
        <v>288</v>
      </c>
      <c r="B24" t="s">
        <v>113</v>
      </c>
      <c r="C24" t="s">
        <v>114</v>
      </c>
      <c r="D24" t="s">
        <v>1908</v>
      </c>
      <c r="E24" t="s">
        <v>7832</v>
      </c>
      <c r="F24" t="s">
        <v>7833</v>
      </c>
      <c r="G24" t="s">
        <v>7693</v>
      </c>
      <c r="H24" t="s">
        <v>292</v>
      </c>
      <c r="I24" t="s">
        <v>1911</v>
      </c>
      <c r="J24" t="s">
        <v>7834</v>
      </c>
      <c r="K24" t="s">
        <v>78</v>
      </c>
      <c r="L24" t="s">
        <v>7835</v>
      </c>
      <c r="M24" s="27">
        <v>45936.697916666657</v>
      </c>
      <c r="N24" s="27">
        <v>45939.617835648147</v>
      </c>
      <c r="O24" t="s">
        <v>1466</v>
      </c>
      <c r="P24" t="s">
        <v>7697</v>
      </c>
      <c r="Q24" t="s">
        <v>7698</v>
      </c>
      <c r="R24" t="s">
        <v>1470</v>
      </c>
      <c r="S24" t="s">
        <v>1470</v>
      </c>
      <c r="T24" t="s">
        <v>82</v>
      </c>
      <c r="U24" t="s">
        <v>7699</v>
      </c>
      <c r="V24" t="s">
        <v>7836</v>
      </c>
      <c r="W24" t="s">
        <v>84</v>
      </c>
      <c r="X24" t="s">
        <v>7837</v>
      </c>
      <c r="Y24" t="s">
        <v>8</v>
      </c>
      <c r="Z24" t="s">
        <v>86</v>
      </c>
      <c r="AA24" t="s">
        <v>1710</v>
      </c>
      <c r="AB24" s="28">
        <v>1</v>
      </c>
      <c r="AC24" t="s">
        <v>88</v>
      </c>
      <c r="AD24" s="40">
        <v>65960</v>
      </c>
      <c r="AE24" s="40">
        <v>65960</v>
      </c>
    </row>
    <row r="25" spans="1:31">
      <c r="A25" t="s">
        <v>683</v>
      </c>
      <c r="B25" t="s">
        <v>113</v>
      </c>
      <c r="C25" t="s">
        <v>114</v>
      </c>
      <c r="D25" t="s">
        <v>7838</v>
      </c>
      <c r="E25" t="s">
        <v>7839</v>
      </c>
      <c r="F25" t="s">
        <v>7840</v>
      </c>
      <c r="G25" t="s">
        <v>7693</v>
      </c>
      <c r="H25" t="s">
        <v>281</v>
      </c>
      <c r="I25" t="s">
        <v>7841</v>
      </c>
      <c r="J25" t="s">
        <v>7842</v>
      </c>
      <c r="K25" t="s">
        <v>78</v>
      </c>
      <c r="L25" t="s">
        <v>7843</v>
      </c>
      <c r="M25" s="27">
        <v>45936.697916666657</v>
      </c>
      <c r="N25" s="27">
        <v>45938.760439814818</v>
      </c>
      <c r="O25" t="s">
        <v>1466</v>
      </c>
      <c r="P25" t="s">
        <v>7697</v>
      </c>
      <c r="Q25" t="s">
        <v>7698</v>
      </c>
      <c r="R25" t="s">
        <v>1470</v>
      </c>
      <c r="S25" t="s">
        <v>1470</v>
      </c>
      <c r="T25" t="s">
        <v>82</v>
      </c>
      <c r="U25" t="s">
        <v>7699</v>
      </c>
      <c r="V25" t="s">
        <v>7844</v>
      </c>
      <c r="W25" t="s">
        <v>84</v>
      </c>
      <c r="X25" t="s">
        <v>7845</v>
      </c>
      <c r="Y25" t="s">
        <v>13</v>
      </c>
      <c r="Z25" t="s">
        <v>86</v>
      </c>
      <c r="AA25" t="s">
        <v>1573</v>
      </c>
      <c r="AB25" s="28">
        <v>1</v>
      </c>
      <c r="AC25" t="s">
        <v>88</v>
      </c>
      <c r="AD25" s="40">
        <v>275729</v>
      </c>
      <c r="AE25" s="40">
        <v>275729</v>
      </c>
    </row>
    <row r="26" spans="1:31">
      <c r="A26" t="s">
        <v>459</v>
      </c>
      <c r="B26" t="s">
        <v>460</v>
      </c>
      <c r="C26" t="s">
        <v>461</v>
      </c>
      <c r="D26" t="s">
        <v>1607</v>
      </c>
      <c r="E26" t="s">
        <v>7846</v>
      </c>
      <c r="F26" t="s">
        <v>1609</v>
      </c>
      <c r="G26" t="s">
        <v>7722</v>
      </c>
      <c r="H26" t="s">
        <v>460</v>
      </c>
      <c r="I26" t="s">
        <v>143</v>
      </c>
      <c r="J26" t="s">
        <v>1610</v>
      </c>
      <c r="K26" t="s">
        <v>78</v>
      </c>
      <c r="L26" t="s">
        <v>7847</v>
      </c>
      <c r="M26" s="27">
        <v>45931.333333333343</v>
      </c>
      <c r="N26" s="27">
        <v>45936.667361111111</v>
      </c>
      <c r="O26" t="s">
        <v>1466</v>
      </c>
      <c r="P26" t="s">
        <v>1749</v>
      </c>
      <c r="Q26" t="s">
        <v>1749</v>
      </c>
      <c r="R26" t="s">
        <v>1470</v>
      </c>
      <c r="S26" t="s">
        <v>1470</v>
      </c>
      <c r="T26" t="s">
        <v>82</v>
      </c>
      <c r="U26" t="s">
        <v>7699</v>
      </c>
      <c r="V26" t="s">
        <v>7848</v>
      </c>
      <c r="W26" t="s">
        <v>84</v>
      </c>
      <c r="X26" t="s">
        <v>1614</v>
      </c>
      <c r="Y26" t="s">
        <v>13</v>
      </c>
      <c r="Z26" t="s">
        <v>86</v>
      </c>
      <c r="AA26" t="s">
        <v>539</v>
      </c>
      <c r="AB26" s="28">
        <v>1</v>
      </c>
      <c r="AC26" t="s">
        <v>88</v>
      </c>
      <c r="AD26" s="40">
        <v>275729</v>
      </c>
      <c r="AE26" s="40">
        <v>275729</v>
      </c>
    </row>
    <row r="27" spans="1:31">
      <c r="A27" t="s">
        <v>343</v>
      </c>
      <c r="B27" t="s">
        <v>68</v>
      </c>
      <c r="C27" t="s">
        <v>69</v>
      </c>
      <c r="D27" t="s">
        <v>344</v>
      </c>
      <c r="E27" t="s">
        <v>7849</v>
      </c>
      <c r="F27" t="s">
        <v>7850</v>
      </c>
      <c r="G27" t="s">
        <v>7693</v>
      </c>
      <c r="H27" t="s">
        <v>347</v>
      </c>
      <c r="I27" t="s">
        <v>343</v>
      </c>
      <c r="J27" t="s">
        <v>7851</v>
      </c>
      <c r="K27" t="s">
        <v>78</v>
      </c>
      <c r="L27" t="s">
        <v>7852</v>
      </c>
      <c r="M27" s="27">
        <v>45933.333333333343</v>
      </c>
      <c r="N27" s="27">
        <v>45937.68072916667</v>
      </c>
      <c r="O27" t="s">
        <v>1466</v>
      </c>
      <c r="P27" t="s">
        <v>7697</v>
      </c>
      <c r="Q27" t="s">
        <v>7698</v>
      </c>
      <c r="R27" t="s">
        <v>1479</v>
      </c>
      <c r="S27" t="s">
        <v>1470</v>
      </c>
      <c r="T27" t="s">
        <v>82</v>
      </c>
      <c r="U27" t="s">
        <v>7699</v>
      </c>
      <c r="V27" t="s">
        <v>7853</v>
      </c>
      <c r="W27" t="s">
        <v>84</v>
      </c>
      <c r="X27" t="s">
        <v>7854</v>
      </c>
      <c r="Y27" t="s">
        <v>8</v>
      </c>
      <c r="Z27" t="s">
        <v>86</v>
      </c>
      <c r="AA27" t="s">
        <v>359</v>
      </c>
      <c r="AB27" s="28">
        <v>1</v>
      </c>
      <c r="AC27" t="s">
        <v>88</v>
      </c>
      <c r="AD27" s="40">
        <v>65960</v>
      </c>
      <c r="AE27" s="40">
        <v>65960</v>
      </c>
    </row>
    <row r="28" spans="1:31">
      <c r="A28" t="s">
        <v>459</v>
      </c>
      <c r="B28" t="s">
        <v>460</v>
      </c>
      <c r="C28" t="s">
        <v>461</v>
      </c>
      <c r="D28" t="s">
        <v>512</v>
      </c>
      <c r="E28" t="s">
        <v>7855</v>
      </c>
      <c r="F28" t="s">
        <v>7856</v>
      </c>
      <c r="G28" t="s">
        <v>7693</v>
      </c>
      <c r="H28" t="s">
        <v>460</v>
      </c>
      <c r="I28" t="s">
        <v>459</v>
      </c>
      <c r="J28" t="s">
        <v>7857</v>
      </c>
      <c r="K28" t="s">
        <v>78</v>
      </c>
      <c r="L28" t="s">
        <v>7858</v>
      </c>
      <c r="M28" s="27">
        <v>45933.333333333343</v>
      </c>
      <c r="N28" s="27">
        <v>45939.638194444437</v>
      </c>
      <c r="O28" t="s">
        <v>1466</v>
      </c>
      <c r="P28" t="s">
        <v>7697</v>
      </c>
      <c r="Q28" t="s">
        <v>7698</v>
      </c>
      <c r="R28" t="s">
        <v>1470</v>
      </c>
      <c r="S28" t="s">
        <v>1470</v>
      </c>
      <c r="T28" t="s">
        <v>82</v>
      </c>
      <c r="U28" t="s">
        <v>7699</v>
      </c>
      <c r="V28" t="s">
        <v>7859</v>
      </c>
      <c r="W28" t="s">
        <v>84</v>
      </c>
      <c r="X28" t="s">
        <v>7860</v>
      </c>
      <c r="Y28" t="s">
        <v>8</v>
      </c>
      <c r="Z28" t="s">
        <v>86</v>
      </c>
      <c r="AA28" t="s">
        <v>787</v>
      </c>
      <c r="AB28" s="28">
        <v>1</v>
      </c>
      <c r="AC28" t="s">
        <v>88</v>
      </c>
      <c r="AD28" s="40">
        <v>65960</v>
      </c>
      <c r="AE28" s="40">
        <v>65960</v>
      </c>
    </row>
    <row r="29" spans="1:31">
      <c r="A29" t="s">
        <v>343</v>
      </c>
      <c r="B29" t="s">
        <v>68</v>
      </c>
      <c r="C29" t="s">
        <v>69</v>
      </c>
      <c r="D29" t="s">
        <v>344</v>
      </c>
      <c r="E29" t="s">
        <v>7861</v>
      </c>
      <c r="F29" t="s">
        <v>7862</v>
      </c>
      <c r="G29" t="s">
        <v>7693</v>
      </c>
      <c r="H29" t="s">
        <v>347</v>
      </c>
      <c r="I29" t="s">
        <v>343</v>
      </c>
      <c r="J29" t="s">
        <v>7863</v>
      </c>
      <c r="K29" t="s">
        <v>78</v>
      </c>
      <c r="L29" t="s">
        <v>7864</v>
      </c>
      <c r="M29" s="27">
        <v>45933.333333333343</v>
      </c>
      <c r="N29" s="27">
        <v>45938.682974537027</v>
      </c>
      <c r="O29" t="s">
        <v>1466</v>
      </c>
      <c r="P29" t="s">
        <v>7697</v>
      </c>
      <c r="Q29" t="s">
        <v>7698</v>
      </c>
      <c r="R29" t="s">
        <v>1470</v>
      </c>
      <c r="S29" t="s">
        <v>1470</v>
      </c>
      <c r="T29" t="s">
        <v>82</v>
      </c>
      <c r="U29" t="s">
        <v>7699</v>
      </c>
      <c r="V29" t="s">
        <v>7865</v>
      </c>
      <c r="W29" t="s">
        <v>84</v>
      </c>
      <c r="X29" t="s">
        <v>7866</v>
      </c>
      <c r="Y29" t="s">
        <v>8</v>
      </c>
      <c r="Z29" t="s">
        <v>86</v>
      </c>
      <c r="AA29" t="s">
        <v>804</v>
      </c>
      <c r="AB29" s="28">
        <v>1</v>
      </c>
      <c r="AC29" t="s">
        <v>88</v>
      </c>
      <c r="AD29" s="40">
        <v>65960</v>
      </c>
      <c r="AE29" s="40">
        <v>65960</v>
      </c>
    </row>
    <row r="30" spans="1:31">
      <c r="A30" t="s">
        <v>217</v>
      </c>
      <c r="B30" t="s">
        <v>192</v>
      </c>
      <c r="C30" t="s">
        <v>193</v>
      </c>
      <c r="D30" t="s">
        <v>396</v>
      </c>
      <c r="E30" t="s">
        <v>7867</v>
      </c>
      <c r="F30" t="s">
        <v>7868</v>
      </c>
      <c r="G30" t="s">
        <v>7722</v>
      </c>
      <c r="H30" t="s">
        <v>197</v>
      </c>
      <c r="I30" t="s">
        <v>217</v>
      </c>
      <c r="J30" t="s">
        <v>7869</v>
      </c>
      <c r="K30" t="s">
        <v>78</v>
      </c>
      <c r="L30" t="s">
        <v>7870</v>
      </c>
      <c r="M30" s="27">
        <v>45932.333333333343</v>
      </c>
      <c r="N30" s="27">
        <v>45936.485520833332</v>
      </c>
      <c r="O30" t="s">
        <v>1466</v>
      </c>
      <c r="P30" t="s">
        <v>1749</v>
      </c>
      <c r="Q30" t="s">
        <v>1749</v>
      </c>
      <c r="R30" t="s">
        <v>80</v>
      </c>
      <c r="S30" t="s">
        <v>81</v>
      </c>
      <c r="T30" t="s">
        <v>82</v>
      </c>
      <c r="U30" t="s">
        <v>7699</v>
      </c>
      <c r="V30" t="s">
        <v>7871</v>
      </c>
      <c r="W30" t="s">
        <v>84</v>
      </c>
      <c r="X30" t="s">
        <v>7872</v>
      </c>
      <c r="Y30" t="s">
        <v>8</v>
      </c>
      <c r="Z30" t="s">
        <v>86</v>
      </c>
      <c r="AA30" t="s">
        <v>403</v>
      </c>
      <c r="AB30" s="28">
        <v>1</v>
      </c>
      <c r="AC30" t="s">
        <v>88</v>
      </c>
      <c r="AD30" s="40">
        <v>65960</v>
      </c>
      <c r="AE30" s="40">
        <v>65960</v>
      </c>
    </row>
    <row r="31" spans="1:31">
      <c r="A31" t="s">
        <v>191</v>
      </c>
      <c r="B31" t="s">
        <v>192</v>
      </c>
      <c r="C31" t="s">
        <v>193</v>
      </c>
      <c r="D31" t="s">
        <v>194</v>
      </c>
      <c r="E31" t="s">
        <v>7873</v>
      </c>
      <c r="F31" t="s">
        <v>7874</v>
      </c>
      <c r="G31" t="s">
        <v>7693</v>
      </c>
      <c r="H31" t="s">
        <v>197</v>
      </c>
      <c r="I31" t="s">
        <v>191</v>
      </c>
      <c r="J31" t="s">
        <v>7875</v>
      </c>
      <c r="K31" t="s">
        <v>78</v>
      </c>
      <c r="L31" t="s">
        <v>7876</v>
      </c>
      <c r="M31" s="27">
        <v>45940.663194444453</v>
      </c>
      <c r="N31" s="27">
        <v>45944.803020833337</v>
      </c>
      <c r="O31" t="s">
        <v>1466</v>
      </c>
      <c r="P31" t="s">
        <v>7697</v>
      </c>
      <c r="Q31" t="s">
        <v>7698</v>
      </c>
      <c r="R31" t="s">
        <v>80</v>
      </c>
      <c r="S31" t="s">
        <v>187</v>
      </c>
      <c r="T31" t="s">
        <v>82</v>
      </c>
      <c r="U31" t="s">
        <v>7699</v>
      </c>
      <c r="V31" t="s">
        <v>7877</v>
      </c>
      <c r="W31" t="s">
        <v>84</v>
      </c>
      <c r="X31" t="s">
        <v>7878</v>
      </c>
      <c r="Y31" t="s">
        <v>8</v>
      </c>
      <c r="Z31" t="s">
        <v>86</v>
      </c>
      <c r="AA31" t="s">
        <v>1956</v>
      </c>
      <c r="AB31" s="28">
        <v>1</v>
      </c>
      <c r="AC31" t="s">
        <v>88</v>
      </c>
      <c r="AD31" s="40">
        <v>65960</v>
      </c>
      <c r="AE31" s="40">
        <v>65960</v>
      </c>
    </row>
    <row r="32" spans="1:31">
      <c r="A32" t="s">
        <v>762</v>
      </c>
      <c r="B32" t="s">
        <v>119</v>
      </c>
      <c r="C32" t="s">
        <v>120</v>
      </c>
      <c r="D32" t="s">
        <v>885</v>
      </c>
      <c r="E32" t="s">
        <v>7879</v>
      </c>
      <c r="F32" t="s">
        <v>7880</v>
      </c>
      <c r="G32" t="s">
        <v>7693</v>
      </c>
      <c r="H32" t="s">
        <v>766</v>
      </c>
      <c r="I32" t="s">
        <v>888</v>
      </c>
      <c r="J32" t="s">
        <v>7881</v>
      </c>
      <c r="K32" t="s">
        <v>78</v>
      </c>
      <c r="L32" t="s">
        <v>7882</v>
      </c>
      <c r="M32" s="27">
        <v>45945.70416666667</v>
      </c>
      <c r="N32" s="27">
        <v>45951.486192129632</v>
      </c>
      <c r="O32" t="s">
        <v>1466</v>
      </c>
      <c r="P32" t="s">
        <v>7697</v>
      </c>
      <c r="Q32" t="s">
        <v>7698</v>
      </c>
      <c r="R32" t="s">
        <v>1479</v>
      </c>
      <c r="S32" t="s">
        <v>1479</v>
      </c>
      <c r="T32" t="s">
        <v>82</v>
      </c>
      <c r="U32" t="s">
        <v>7699</v>
      </c>
      <c r="V32" t="s">
        <v>7883</v>
      </c>
      <c r="W32" t="s">
        <v>84</v>
      </c>
      <c r="X32" t="s">
        <v>7884</v>
      </c>
      <c r="Y32" t="s">
        <v>11</v>
      </c>
      <c r="Z32" t="s">
        <v>86</v>
      </c>
      <c r="AA32" t="s">
        <v>771</v>
      </c>
      <c r="AB32" s="28">
        <v>1</v>
      </c>
      <c r="AC32" t="s">
        <v>88</v>
      </c>
      <c r="AD32" s="40">
        <v>144968</v>
      </c>
      <c r="AE32" s="40">
        <v>144968</v>
      </c>
    </row>
    <row r="33" spans="1:31">
      <c r="A33" t="s">
        <v>277</v>
      </c>
      <c r="B33" t="s">
        <v>151</v>
      </c>
      <c r="C33" t="s">
        <v>152</v>
      </c>
      <c r="D33" t="s">
        <v>3591</v>
      </c>
      <c r="E33" t="s">
        <v>7885</v>
      </c>
      <c r="F33" t="s">
        <v>7886</v>
      </c>
      <c r="G33" t="s">
        <v>7693</v>
      </c>
      <c r="H33" t="s">
        <v>3594</v>
      </c>
      <c r="I33" t="s">
        <v>3594</v>
      </c>
      <c r="J33" t="s">
        <v>7887</v>
      </c>
      <c r="K33" t="s">
        <v>78</v>
      </c>
      <c r="L33" t="s">
        <v>7888</v>
      </c>
      <c r="M33" s="27">
        <v>45936.559027777781</v>
      </c>
      <c r="N33" s="27">
        <v>45947.602083333331</v>
      </c>
      <c r="O33" t="s">
        <v>1466</v>
      </c>
      <c r="P33" t="s">
        <v>7697</v>
      </c>
      <c r="Q33" t="s">
        <v>7698</v>
      </c>
      <c r="R33" t="s">
        <v>80</v>
      </c>
      <c r="S33" t="s">
        <v>81</v>
      </c>
      <c r="T33" t="s">
        <v>82</v>
      </c>
      <c r="U33" t="s">
        <v>7699</v>
      </c>
      <c r="V33" t="s">
        <v>7889</v>
      </c>
      <c r="W33" t="s">
        <v>84</v>
      </c>
      <c r="X33" t="s">
        <v>7890</v>
      </c>
      <c r="Y33" t="s">
        <v>139</v>
      </c>
      <c r="Z33" t="s">
        <v>1482</v>
      </c>
      <c r="AA33" t="s">
        <v>333</v>
      </c>
      <c r="AB33" s="28">
        <v>1</v>
      </c>
      <c r="AC33" t="s">
        <v>88</v>
      </c>
      <c r="AD33" s="40">
        <v>988463</v>
      </c>
      <c r="AE33" s="40">
        <v>988463</v>
      </c>
    </row>
    <row r="34" spans="1:31">
      <c r="A34" t="s">
        <v>762</v>
      </c>
      <c r="B34" t="s">
        <v>119</v>
      </c>
      <c r="C34" t="s">
        <v>120</v>
      </c>
      <c r="D34" t="s">
        <v>763</v>
      </c>
      <c r="E34" t="s">
        <v>7891</v>
      </c>
      <c r="F34" t="s">
        <v>7892</v>
      </c>
      <c r="G34" t="s">
        <v>7693</v>
      </c>
      <c r="H34" t="s">
        <v>766</v>
      </c>
      <c r="I34" t="s">
        <v>762</v>
      </c>
      <c r="J34" t="s">
        <v>7893</v>
      </c>
      <c r="K34" t="s">
        <v>78</v>
      </c>
      <c r="L34" t="s">
        <v>7894</v>
      </c>
      <c r="M34" s="27">
        <v>45945.70416666667</v>
      </c>
      <c r="N34" s="27">
        <v>45950.688761574071</v>
      </c>
      <c r="O34" t="s">
        <v>1466</v>
      </c>
      <c r="P34" t="s">
        <v>7697</v>
      </c>
      <c r="Q34" t="s">
        <v>7698</v>
      </c>
      <c r="R34" t="s">
        <v>1470</v>
      </c>
      <c r="S34" t="s">
        <v>1470</v>
      </c>
      <c r="T34" t="s">
        <v>82</v>
      </c>
      <c r="U34" t="s">
        <v>7699</v>
      </c>
      <c r="V34" t="s">
        <v>7895</v>
      </c>
      <c r="W34" t="s">
        <v>84</v>
      </c>
      <c r="X34" t="s">
        <v>7896</v>
      </c>
      <c r="Y34" t="s">
        <v>8</v>
      </c>
      <c r="Z34" t="s">
        <v>86</v>
      </c>
      <c r="AA34" t="s">
        <v>771</v>
      </c>
      <c r="AB34" s="28">
        <v>1</v>
      </c>
      <c r="AC34" t="s">
        <v>88</v>
      </c>
      <c r="AD34" s="40">
        <v>65960</v>
      </c>
      <c r="AE34" s="40">
        <v>65960</v>
      </c>
    </row>
    <row r="35" spans="1:31">
      <c r="A35" t="s">
        <v>118</v>
      </c>
      <c r="B35" t="s">
        <v>119</v>
      </c>
      <c r="C35" t="s">
        <v>120</v>
      </c>
      <c r="D35" t="s">
        <v>7897</v>
      </c>
      <c r="E35" t="s">
        <v>7898</v>
      </c>
      <c r="F35" t="s">
        <v>7899</v>
      </c>
      <c r="G35" t="s">
        <v>7693</v>
      </c>
      <c r="H35" t="s">
        <v>124</v>
      </c>
      <c r="I35" t="s">
        <v>7900</v>
      </c>
      <c r="J35" t="s">
        <v>7901</v>
      </c>
      <c r="K35" t="s">
        <v>78</v>
      </c>
      <c r="L35" t="s">
        <v>7902</v>
      </c>
      <c r="M35" s="27">
        <v>45945.70416666667</v>
      </c>
      <c r="N35" s="27">
        <v>45953.404652777783</v>
      </c>
      <c r="O35" t="s">
        <v>1466</v>
      </c>
      <c r="P35" t="s">
        <v>7697</v>
      </c>
      <c r="Q35" t="s">
        <v>7698</v>
      </c>
      <c r="R35" t="s">
        <v>1470</v>
      </c>
      <c r="S35" t="s">
        <v>1470</v>
      </c>
      <c r="T35" t="s">
        <v>82</v>
      </c>
      <c r="U35" t="s">
        <v>7699</v>
      </c>
      <c r="V35" t="s">
        <v>7903</v>
      </c>
      <c r="W35" t="s">
        <v>84</v>
      </c>
      <c r="X35" t="s">
        <v>7904</v>
      </c>
      <c r="Y35" t="s">
        <v>15</v>
      </c>
      <c r="Z35" t="s">
        <v>86</v>
      </c>
      <c r="AA35" t="s">
        <v>130</v>
      </c>
      <c r="AB35" s="28">
        <v>1</v>
      </c>
      <c r="AC35" t="s">
        <v>88</v>
      </c>
      <c r="AD35" s="40">
        <v>479589</v>
      </c>
      <c r="AE35" s="40">
        <v>479589</v>
      </c>
    </row>
    <row r="36" spans="1:31">
      <c r="A36" t="s">
        <v>343</v>
      </c>
      <c r="B36" t="s">
        <v>68</v>
      </c>
      <c r="C36" t="s">
        <v>69</v>
      </c>
      <c r="D36" t="s">
        <v>503</v>
      </c>
      <c r="E36" t="s">
        <v>7905</v>
      </c>
      <c r="F36" t="s">
        <v>7906</v>
      </c>
      <c r="G36" t="s">
        <v>7693</v>
      </c>
      <c r="H36" t="s">
        <v>347</v>
      </c>
      <c r="I36" t="s">
        <v>506</v>
      </c>
      <c r="J36" t="s">
        <v>7907</v>
      </c>
      <c r="K36" t="s">
        <v>78</v>
      </c>
      <c r="L36" t="s">
        <v>7908</v>
      </c>
      <c r="M36" s="27">
        <v>45940.662499999999</v>
      </c>
      <c r="N36" s="27">
        <v>45944.599305555559</v>
      </c>
      <c r="O36" t="s">
        <v>1466</v>
      </c>
      <c r="P36" t="s">
        <v>7697</v>
      </c>
      <c r="Q36" t="s">
        <v>7698</v>
      </c>
      <c r="R36" t="s">
        <v>1479</v>
      </c>
      <c r="S36" t="s">
        <v>1479</v>
      </c>
      <c r="T36" t="s">
        <v>82</v>
      </c>
      <c r="U36" t="s">
        <v>7699</v>
      </c>
      <c r="V36" t="s">
        <v>7909</v>
      </c>
      <c r="W36" t="s">
        <v>84</v>
      </c>
      <c r="X36" t="s">
        <v>7910</v>
      </c>
      <c r="Y36" t="s">
        <v>11</v>
      </c>
      <c r="Z36" t="s">
        <v>86</v>
      </c>
      <c r="AA36" t="s">
        <v>804</v>
      </c>
      <c r="AB36" s="28">
        <v>1</v>
      </c>
      <c r="AC36" t="s">
        <v>88</v>
      </c>
      <c r="AD36" s="40">
        <v>144968</v>
      </c>
      <c r="AE36" s="40">
        <v>144968</v>
      </c>
    </row>
    <row r="37" spans="1:31">
      <c r="A37" t="s">
        <v>762</v>
      </c>
      <c r="B37" t="s">
        <v>119</v>
      </c>
      <c r="C37" t="s">
        <v>120</v>
      </c>
      <c r="D37" t="s">
        <v>7911</v>
      </c>
      <c r="E37" t="s">
        <v>7912</v>
      </c>
      <c r="F37" t="s">
        <v>7913</v>
      </c>
      <c r="G37" t="s">
        <v>7693</v>
      </c>
      <c r="H37" t="s">
        <v>766</v>
      </c>
      <c r="I37" t="s">
        <v>7914</v>
      </c>
      <c r="J37" t="s">
        <v>7915</v>
      </c>
      <c r="K37" t="s">
        <v>78</v>
      </c>
      <c r="L37" t="s">
        <v>7916</v>
      </c>
      <c r="M37" s="27">
        <v>45945.70416666667</v>
      </c>
      <c r="N37" s="27">
        <v>45947.763888888891</v>
      </c>
      <c r="O37" t="s">
        <v>1466</v>
      </c>
      <c r="P37" t="s">
        <v>7697</v>
      </c>
      <c r="Q37" t="s">
        <v>7698</v>
      </c>
      <c r="R37" t="s">
        <v>1470</v>
      </c>
      <c r="S37" t="s">
        <v>1470</v>
      </c>
      <c r="T37" t="s">
        <v>82</v>
      </c>
      <c r="U37" t="s">
        <v>7699</v>
      </c>
      <c r="V37" t="s">
        <v>7917</v>
      </c>
      <c r="W37" t="s">
        <v>84</v>
      </c>
      <c r="X37" t="s">
        <v>7918</v>
      </c>
      <c r="Y37" t="s">
        <v>11</v>
      </c>
      <c r="Z37" t="s">
        <v>86</v>
      </c>
      <c r="AA37" t="s">
        <v>771</v>
      </c>
      <c r="AB37" s="28">
        <v>1</v>
      </c>
      <c r="AC37" t="s">
        <v>88</v>
      </c>
      <c r="AD37" s="40">
        <v>144968</v>
      </c>
      <c r="AE37" s="40">
        <v>144968</v>
      </c>
    </row>
    <row r="38" spans="1:31">
      <c r="A38" t="s">
        <v>343</v>
      </c>
      <c r="B38" t="s">
        <v>68</v>
      </c>
      <c r="C38" t="s">
        <v>69</v>
      </c>
      <c r="D38" t="s">
        <v>344</v>
      </c>
      <c r="E38" t="s">
        <v>7919</v>
      </c>
      <c r="F38" t="s">
        <v>789</v>
      </c>
      <c r="G38" t="s">
        <v>7693</v>
      </c>
      <c r="H38" t="s">
        <v>347</v>
      </c>
      <c r="I38" t="s">
        <v>343</v>
      </c>
      <c r="J38" t="s">
        <v>790</v>
      </c>
      <c r="K38" t="s">
        <v>78</v>
      </c>
      <c r="L38" t="s">
        <v>7920</v>
      </c>
      <c r="M38" s="27">
        <v>45936.559027777781</v>
      </c>
      <c r="N38" s="27">
        <v>45937.480196759258</v>
      </c>
      <c r="O38" t="s">
        <v>1466</v>
      </c>
      <c r="P38" t="s">
        <v>7697</v>
      </c>
      <c r="Q38" t="s">
        <v>7698</v>
      </c>
      <c r="R38" t="s">
        <v>783</v>
      </c>
      <c r="S38" t="s">
        <v>792</v>
      </c>
      <c r="T38" t="s">
        <v>82</v>
      </c>
      <c r="U38" t="s">
        <v>7699</v>
      </c>
      <c r="V38" t="s">
        <v>7921</v>
      </c>
      <c r="W38" t="s">
        <v>84</v>
      </c>
      <c r="X38" t="s">
        <v>7922</v>
      </c>
      <c r="Y38" t="s">
        <v>8</v>
      </c>
      <c r="Z38" t="s">
        <v>86</v>
      </c>
      <c r="AA38" t="s">
        <v>761</v>
      </c>
      <c r="AB38" s="28">
        <v>1</v>
      </c>
      <c r="AC38" t="s">
        <v>88</v>
      </c>
      <c r="AD38" s="40">
        <v>65960</v>
      </c>
      <c r="AE38" s="40">
        <v>65960</v>
      </c>
    </row>
    <row r="39" spans="1:31">
      <c r="A39" t="s">
        <v>118</v>
      </c>
      <c r="B39" t="s">
        <v>119</v>
      </c>
      <c r="C39" t="s">
        <v>120</v>
      </c>
      <c r="D39" t="s">
        <v>121</v>
      </c>
      <c r="E39" t="s">
        <v>7923</v>
      </c>
      <c r="F39" t="s">
        <v>7924</v>
      </c>
      <c r="G39" t="s">
        <v>7693</v>
      </c>
      <c r="H39" t="s">
        <v>124</v>
      </c>
      <c r="I39" t="s">
        <v>125</v>
      </c>
      <c r="J39" t="s">
        <v>7925</v>
      </c>
      <c r="K39" t="s">
        <v>78</v>
      </c>
      <c r="L39" t="s">
        <v>7926</v>
      </c>
      <c r="M39" s="27">
        <v>45945.70416666667</v>
      </c>
      <c r="N39" s="27">
        <v>45947.767361111109</v>
      </c>
      <c r="O39" t="s">
        <v>1466</v>
      </c>
      <c r="P39" t="s">
        <v>7697</v>
      </c>
      <c r="Q39" t="s">
        <v>7698</v>
      </c>
      <c r="R39" t="s">
        <v>1470</v>
      </c>
      <c r="S39" t="s">
        <v>1470</v>
      </c>
      <c r="T39" t="s">
        <v>82</v>
      </c>
      <c r="U39" t="s">
        <v>7699</v>
      </c>
      <c r="V39" t="s">
        <v>7927</v>
      </c>
      <c r="W39" t="s">
        <v>84</v>
      </c>
      <c r="X39" t="s">
        <v>7928</v>
      </c>
      <c r="Y39" t="s">
        <v>15</v>
      </c>
      <c r="Z39" t="s">
        <v>86</v>
      </c>
      <c r="AA39" t="s">
        <v>130</v>
      </c>
      <c r="AB39" s="28">
        <v>1</v>
      </c>
      <c r="AC39" t="s">
        <v>88</v>
      </c>
      <c r="AD39" s="40">
        <v>479589</v>
      </c>
      <c r="AE39" s="40">
        <v>479589</v>
      </c>
    </row>
    <row r="40" spans="1:31">
      <c r="A40" t="s">
        <v>459</v>
      </c>
      <c r="B40" t="s">
        <v>460</v>
      </c>
      <c r="C40" t="s">
        <v>461</v>
      </c>
      <c r="D40" t="s">
        <v>3384</v>
      </c>
      <c r="E40" t="s">
        <v>7929</v>
      </c>
      <c r="F40" t="s">
        <v>7930</v>
      </c>
      <c r="G40" t="s">
        <v>7693</v>
      </c>
      <c r="H40" t="s">
        <v>460</v>
      </c>
      <c r="I40" t="s">
        <v>3387</v>
      </c>
      <c r="J40" t="s">
        <v>7931</v>
      </c>
      <c r="K40" t="s">
        <v>78</v>
      </c>
      <c r="L40" t="s">
        <v>7932</v>
      </c>
      <c r="M40" s="27">
        <v>45940.662499999999</v>
      </c>
      <c r="N40" s="27">
        <v>45944.673611111109</v>
      </c>
      <c r="O40" t="s">
        <v>1466</v>
      </c>
      <c r="P40" t="s">
        <v>7697</v>
      </c>
      <c r="Q40" t="s">
        <v>7698</v>
      </c>
      <c r="R40" t="s">
        <v>1479</v>
      </c>
      <c r="S40" t="s">
        <v>1479</v>
      </c>
      <c r="T40" t="s">
        <v>82</v>
      </c>
      <c r="U40" t="s">
        <v>7699</v>
      </c>
      <c r="V40" t="s">
        <v>7933</v>
      </c>
      <c r="W40" t="s">
        <v>84</v>
      </c>
      <c r="X40" t="s">
        <v>7934</v>
      </c>
      <c r="Y40" t="s">
        <v>8</v>
      </c>
      <c r="Z40" t="s">
        <v>86</v>
      </c>
      <c r="AA40" t="s">
        <v>1113</v>
      </c>
      <c r="AB40" s="28">
        <v>1</v>
      </c>
      <c r="AC40" t="s">
        <v>88</v>
      </c>
      <c r="AD40" s="40">
        <v>65960</v>
      </c>
      <c r="AE40" s="40">
        <v>65960</v>
      </c>
    </row>
    <row r="41" spans="1:31">
      <c r="A41" t="s">
        <v>683</v>
      </c>
      <c r="B41" t="s">
        <v>113</v>
      </c>
      <c r="C41" t="s">
        <v>114</v>
      </c>
      <c r="D41" t="s">
        <v>7935</v>
      </c>
      <c r="E41" t="s">
        <v>7936</v>
      </c>
      <c r="F41" t="s">
        <v>7937</v>
      </c>
      <c r="G41" t="s">
        <v>7722</v>
      </c>
      <c r="H41" t="s">
        <v>1138</v>
      </c>
      <c r="I41" t="s">
        <v>7938</v>
      </c>
      <c r="J41" t="s">
        <v>7939</v>
      </c>
      <c r="K41" t="s">
        <v>78</v>
      </c>
      <c r="L41" t="s">
        <v>7940</v>
      </c>
      <c r="M41" s="27">
        <v>45933.333333333343</v>
      </c>
      <c r="N41" s="27">
        <v>45938.4062037037</v>
      </c>
      <c r="O41" t="s">
        <v>1466</v>
      </c>
      <c r="P41" t="s">
        <v>1749</v>
      </c>
      <c r="Q41" t="s">
        <v>1749</v>
      </c>
      <c r="R41" t="s">
        <v>1470</v>
      </c>
      <c r="S41" t="s">
        <v>1470</v>
      </c>
      <c r="T41" t="s">
        <v>82</v>
      </c>
      <c r="U41" t="s">
        <v>7699</v>
      </c>
      <c r="V41" t="s">
        <v>7941</v>
      </c>
      <c r="W41" t="s">
        <v>84</v>
      </c>
      <c r="X41" t="s">
        <v>7942</v>
      </c>
      <c r="Y41" t="s">
        <v>11</v>
      </c>
      <c r="Z41" t="s">
        <v>86</v>
      </c>
      <c r="AA41" t="s">
        <v>1144</v>
      </c>
      <c r="AB41" s="28">
        <v>1</v>
      </c>
      <c r="AC41" t="s">
        <v>88</v>
      </c>
      <c r="AD41" s="40">
        <v>144968</v>
      </c>
      <c r="AE41" s="40">
        <v>144968</v>
      </c>
    </row>
    <row r="42" spans="1:31">
      <c r="A42" t="s">
        <v>343</v>
      </c>
      <c r="B42" t="s">
        <v>68</v>
      </c>
      <c r="C42" t="s">
        <v>69</v>
      </c>
      <c r="D42" t="s">
        <v>379</v>
      </c>
      <c r="E42" t="s">
        <v>7943</v>
      </c>
      <c r="F42" t="s">
        <v>4820</v>
      </c>
      <c r="G42" t="s">
        <v>7693</v>
      </c>
      <c r="H42" t="s">
        <v>347</v>
      </c>
      <c r="I42" t="s">
        <v>382</v>
      </c>
      <c r="J42" t="s">
        <v>4821</v>
      </c>
      <c r="K42" t="s">
        <v>78</v>
      </c>
      <c r="L42" t="s">
        <v>7944</v>
      </c>
      <c r="M42" s="27">
        <v>45940.662499999999</v>
      </c>
      <c r="N42" s="27">
        <v>45945.737372685187</v>
      </c>
      <c r="O42" t="s">
        <v>1466</v>
      </c>
      <c r="P42" t="s">
        <v>7697</v>
      </c>
      <c r="Q42" t="s">
        <v>7698</v>
      </c>
      <c r="R42" t="s">
        <v>1470</v>
      </c>
      <c r="S42" t="s">
        <v>1470</v>
      </c>
      <c r="T42" t="s">
        <v>82</v>
      </c>
      <c r="U42" t="s">
        <v>7699</v>
      </c>
      <c r="V42" t="s">
        <v>7945</v>
      </c>
      <c r="W42" t="s">
        <v>84</v>
      </c>
      <c r="X42" t="s">
        <v>4824</v>
      </c>
      <c r="Y42" t="s">
        <v>8</v>
      </c>
      <c r="Z42" t="s">
        <v>86</v>
      </c>
      <c r="AA42" t="s">
        <v>387</v>
      </c>
      <c r="AB42" s="28">
        <v>1</v>
      </c>
      <c r="AC42" t="s">
        <v>88</v>
      </c>
      <c r="AD42" s="40">
        <v>65960</v>
      </c>
      <c r="AE42" s="40">
        <v>65960</v>
      </c>
    </row>
    <row r="43" spans="1:31">
      <c r="A43" t="s">
        <v>288</v>
      </c>
      <c r="B43" t="s">
        <v>113</v>
      </c>
      <c r="C43" t="s">
        <v>114</v>
      </c>
      <c r="D43" t="s">
        <v>1320</v>
      </c>
      <c r="E43" t="s">
        <v>7946</v>
      </c>
      <c r="F43" t="s">
        <v>7947</v>
      </c>
      <c r="G43" t="s">
        <v>7693</v>
      </c>
      <c r="H43" t="s">
        <v>292</v>
      </c>
      <c r="I43" t="s">
        <v>1323</v>
      </c>
      <c r="J43" t="s">
        <v>7948</v>
      </c>
      <c r="K43" t="s">
        <v>78</v>
      </c>
      <c r="L43" t="s">
        <v>7949</v>
      </c>
      <c r="M43" s="27">
        <v>45945.70416666667</v>
      </c>
      <c r="N43" s="27">
        <v>45947.520428240743</v>
      </c>
      <c r="O43" t="s">
        <v>1466</v>
      </c>
      <c r="P43" t="s">
        <v>7697</v>
      </c>
      <c r="Q43" t="s">
        <v>7698</v>
      </c>
      <c r="R43" t="s">
        <v>1470</v>
      </c>
      <c r="S43" t="s">
        <v>1470</v>
      </c>
      <c r="T43" t="s">
        <v>82</v>
      </c>
      <c r="U43" t="s">
        <v>7699</v>
      </c>
      <c r="V43" t="s">
        <v>7950</v>
      </c>
      <c r="W43" t="s">
        <v>84</v>
      </c>
      <c r="X43" t="s">
        <v>7951</v>
      </c>
      <c r="Y43" t="s">
        <v>11</v>
      </c>
      <c r="Z43" t="s">
        <v>86</v>
      </c>
      <c r="AA43" t="s">
        <v>1710</v>
      </c>
      <c r="AB43" s="28">
        <v>1</v>
      </c>
      <c r="AC43" t="s">
        <v>88</v>
      </c>
      <c r="AD43" s="40">
        <v>144968</v>
      </c>
      <c r="AE43" s="40">
        <v>144968</v>
      </c>
    </row>
    <row r="44" spans="1:31">
      <c r="A44" t="s">
        <v>442</v>
      </c>
      <c r="B44" t="s">
        <v>113</v>
      </c>
      <c r="C44" t="s">
        <v>114</v>
      </c>
      <c r="D44" t="s">
        <v>443</v>
      </c>
      <c r="E44" t="s">
        <v>7952</v>
      </c>
      <c r="F44" t="s">
        <v>7953</v>
      </c>
      <c r="G44" t="s">
        <v>7693</v>
      </c>
      <c r="H44" t="s">
        <v>446</v>
      </c>
      <c r="I44" t="s">
        <v>442</v>
      </c>
      <c r="J44" t="s">
        <v>7954</v>
      </c>
      <c r="K44" t="s">
        <v>78</v>
      </c>
      <c r="L44" t="s">
        <v>7955</v>
      </c>
      <c r="M44" s="27">
        <v>45953.515972222223</v>
      </c>
      <c r="N44" s="27">
        <v>45954.461041666669</v>
      </c>
      <c r="O44" t="s">
        <v>1466</v>
      </c>
      <c r="P44" t="s">
        <v>7697</v>
      </c>
      <c r="Q44" t="s">
        <v>7698</v>
      </c>
      <c r="R44" t="s">
        <v>1470</v>
      </c>
      <c r="S44" t="s">
        <v>1470</v>
      </c>
      <c r="T44" t="s">
        <v>82</v>
      </c>
      <c r="U44" t="s">
        <v>7699</v>
      </c>
      <c r="V44" t="s">
        <v>7956</v>
      </c>
      <c r="W44" t="s">
        <v>84</v>
      </c>
      <c r="X44" t="s">
        <v>7957</v>
      </c>
      <c r="Y44" t="s">
        <v>8</v>
      </c>
      <c r="Z44" t="s">
        <v>86</v>
      </c>
      <c r="AA44" t="s">
        <v>1263</v>
      </c>
      <c r="AB44" s="28">
        <v>1</v>
      </c>
      <c r="AC44" t="s">
        <v>88</v>
      </c>
      <c r="AD44" s="40">
        <v>65960</v>
      </c>
      <c r="AE44" s="40">
        <v>65960</v>
      </c>
    </row>
    <row r="45" spans="1:31">
      <c r="A45" t="s">
        <v>459</v>
      </c>
      <c r="B45" t="s">
        <v>460</v>
      </c>
      <c r="C45" t="s">
        <v>461</v>
      </c>
      <c r="D45" t="s">
        <v>512</v>
      </c>
      <c r="E45" t="s">
        <v>7958</v>
      </c>
      <c r="F45" t="s">
        <v>7959</v>
      </c>
      <c r="G45" t="s">
        <v>7693</v>
      </c>
      <c r="H45" t="s">
        <v>460</v>
      </c>
      <c r="I45" t="s">
        <v>459</v>
      </c>
      <c r="J45" t="s">
        <v>7960</v>
      </c>
      <c r="K45" t="s">
        <v>78</v>
      </c>
      <c r="L45" t="s">
        <v>7961</v>
      </c>
      <c r="M45" s="27">
        <v>45950.720833333333</v>
      </c>
      <c r="N45" s="27">
        <v>45951.642291666663</v>
      </c>
      <c r="O45" t="s">
        <v>1466</v>
      </c>
      <c r="P45" t="s">
        <v>7697</v>
      </c>
      <c r="Q45" t="s">
        <v>7698</v>
      </c>
      <c r="R45" t="s">
        <v>1479</v>
      </c>
      <c r="S45" t="s">
        <v>1479</v>
      </c>
      <c r="T45" t="s">
        <v>82</v>
      </c>
      <c r="U45" t="s">
        <v>7699</v>
      </c>
      <c r="V45" t="s">
        <v>7962</v>
      </c>
      <c r="W45" t="s">
        <v>84</v>
      </c>
      <c r="X45" t="s">
        <v>7963</v>
      </c>
      <c r="Y45" t="s">
        <v>8</v>
      </c>
      <c r="Z45" t="s">
        <v>86</v>
      </c>
      <c r="AA45" t="s">
        <v>7964</v>
      </c>
      <c r="AB45" s="28">
        <v>1</v>
      </c>
      <c r="AC45" t="s">
        <v>88</v>
      </c>
      <c r="AD45" s="40">
        <v>65960</v>
      </c>
      <c r="AE45" s="40">
        <v>65960</v>
      </c>
    </row>
    <row r="46" spans="1:31">
      <c r="A46" t="s">
        <v>569</v>
      </c>
      <c r="B46" t="s">
        <v>119</v>
      </c>
      <c r="C46" t="s">
        <v>120</v>
      </c>
      <c r="D46" t="s">
        <v>570</v>
      </c>
      <c r="E46" t="s">
        <v>7965</v>
      </c>
      <c r="F46" t="s">
        <v>7966</v>
      </c>
      <c r="G46" t="s">
        <v>7693</v>
      </c>
      <c r="H46" t="s">
        <v>573</v>
      </c>
      <c r="I46" t="s">
        <v>569</v>
      </c>
      <c r="J46" t="s">
        <v>7967</v>
      </c>
      <c r="K46" t="s">
        <v>78</v>
      </c>
      <c r="L46" t="s">
        <v>7968</v>
      </c>
      <c r="M46" s="27">
        <v>45945.70416666667</v>
      </c>
      <c r="N46" s="27">
        <v>45947.772916666669</v>
      </c>
      <c r="O46" t="s">
        <v>1466</v>
      </c>
      <c r="P46" t="s">
        <v>7697</v>
      </c>
      <c r="Q46" t="s">
        <v>7698</v>
      </c>
      <c r="R46" t="s">
        <v>1470</v>
      </c>
      <c r="S46" t="s">
        <v>1470</v>
      </c>
      <c r="T46" t="s">
        <v>82</v>
      </c>
      <c r="U46" t="s">
        <v>7699</v>
      </c>
      <c r="V46" t="s">
        <v>7969</v>
      </c>
      <c r="W46" t="s">
        <v>84</v>
      </c>
      <c r="X46" t="s">
        <v>7970</v>
      </c>
      <c r="Y46" t="s">
        <v>8</v>
      </c>
      <c r="Z46" t="s">
        <v>86</v>
      </c>
      <c r="AA46" t="s">
        <v>5440</v>
      </c>
      <c r="AB46" s="28">
        <v>1</v>
      </c>
      <c r="AC46" t="s">
        <v>88</v>
      </c>
      <c r="AD46" s="40">
        <v>65960</v>
      </c>
      <c r="AE46" s="40">
        <v>65960</v>
      </c>
    </row>
    <row r="47" spans="1:31">
      <c r="A47" t="s">
        <v>112</v>
      </c>
      <c r="B47" t="s">
        <v>113</v>
      </c>
      <c r="C47" t="s">
        <v>114</v>
      </c>
      <c r="D47" t="s">
        <v>115</v>
      </c>
      <c r="E47" t="s">
        <v>7971</v>
      </c>
      <c r="F47" t="s">
        <v>5248</v>
      </c>
      <c r="G47" t="s">
        <v>7693</v>
      </c>
      <c r="H47" t="s">
        <v>116</v>
      </c>
      <c r="I47" t="s">
        <v>112</v>
      </c>
      <c r="J47" t="s">
        <v>5249</v>
      </c>
      <c r="K47" t="s">
        <v>78</v>
      </c>
      <c r="L47" t="s">
        <v>7972</v>
      </c>
      <c r="M47" s="27">
        <v>45945.70416666667</v>
      </c>
      <c r="N47" s="27">
        <v>45947.775000000001</v>
      </c>
      <c r="O47" t="s">
        <v>1466</v>
      </c>
      <c r="P47" t="s">
        <v>7697</v>
      </c>
      <c r="Q47" t="s">
        <v>7698</v>
      </c>
      <c r="R47" t="s">
        <v>1470</v>
      </c>
      <c r="S47" t="s">
        <v>1470</v>
      </c>
      <c r="T47" t="s">
        <v>82</v>
      </c>
      <c r="U47" t="s">
        <v>7699</v>
      </c>
      <c r="V47" t="s">
        <v>7973</v>
      </c>
      <c r="W47" t="s">
        <v>84</v>
      </c>
      <c r="X47" t="s">
        <v>5252</v>
      </c>
      <c r="Y47" t="s">
        <v>8</v>
      </c>
      <c r="Z47" t="s">
        <v>86</v>
      </c>
      <c r="AA47" t="s">
        <v>1777</v>
      </c>
      <c r="AB47" s="28">
        <v>1</v>
      </c>
      <c r="AC47" t="s">
        <v>88</v>
      </c>
      <c r="AD47" s="40">
        <v>65960</v>
      </c>
      <c r="AE47" s="40">
        <v>65960</v>
      </c>
    </row>
    <row r="48" spans="1:31">
      <c r="A48" t="s">
        <v>459</v>
      </c>
      <c r="B48" t="s">
        <v>460</v>
      </c>
      <c r="C48" t="s">
        <v>461</v>
      </c>
      <c r="D48" t="s">
        <v>512</v>
      </c>
      <c r="E48" t="s">
        <v>7974</v>
      </c>
      <c r="F48" t="s">
        <v>7975</v>
      </c>
      <c r="G48" t="s">
        <v>7693</v>
      </c>
      <c r="H48" t="s">
        <v>460</v>
      </c>
      <c r="I48" t="s">
        <v>459</v>
      </c>
      <c r="J48" t="s">
        <v>7976</v>
      </c>
      <c r="K48" t="s">
        <v>78</v>
      </c>
      <c r="L48" t="s">
        <v>7977</v>
      </c>
      <c r="M48" s="27">
        <v>45950.720833333333</v>
      </c>
      <c r="N48" s="27">
        <v>45952.754548611112</v>
      </c>
      <c r="O48" t="s">
        <v>1466</v>
      </c>
      <c r="P48" t="s">
        <v>7697</v>
      </c>
      <c r="Q48" t="s">
        <v>7698</v>
      </c>
      <c r="R48" t="s">
        <v>1470</v>
      </c>
      <c r="S48" t="s">
        <v>1470</v>
      </c>
      <c r="T48" t="s">
        <v>82</v>
      </c>
      <c r="U48" t="s">
        <v>7699</v>
      </c>
      <c r="V48" t="s">
        <v>7978</v>
      </c>
      <c r="W48" t="s">
        <v>84</v>
      </c>
      <c r="X48" t="s">
        <v>7979</v>
      </c>
      <c r="Y48" t="s">
        <v>8</v>
      </c>
      <c r="Z48" t="s">
        <v>86</v>
      </c>
      <c r="AA48" t="s">
        <v>3430</v>
      </c>
      <c r="AB48" s="28">
        <v>1</v>
      </c>
      <c r="AC48" t="s">
        <v>88</v>
      </c>
      <c r="AD48" s="40">
        <v>65960</v>
      </c>
      <c r="AE48" s="40">
        <v>65960</v>
      </c>
    </row>
    <row r="49" spans="1:31">
      <c r="A49" t="s">
        <v>217</v>
      </c>
      <c r="B49" t="s">
        <v>192</v>
      </c>
      <c r="C49" t="s">
        <v>193</v>
      </c>
      <c r="D49" t="s">
        <v>396</v>
      </c>
      <c r="E49" t="s">
        <v>7980</v>
      </c>
      <c r="F49" t="s">
        <v>7981</v>
      </c>
      <c r="G49" t="s">
        <v>7722</v>
      </c>
      <c r="H49" t="s">
        <v>197</v>
      </c>
      <c r="I49" t="s">
        <v>217</v>
      </c>
      <c r="J49" t="s">
        <v>7982</v>
      </c>
      <c r="K49" t="s">
        <v>78</v>
      </c>
      <c r="L49" t="s">
        <v>7983</v>
      </c>
      <c r="M49" s="27">
        <v>45947.556250000001</v>
      </c>
      <c r="N49" s="27">
        <v>45954.436168981483</v>
      </c>
      <c r="O49" t="s">
        <v>1466</v>
      </c>
      <c r="P49" t="s">
        <v>1749</v>
      </c>
      <c r="Q49" t="s">
        <v>1749</v>
      </c>
      <c r="R49" t="s">
        <v>80</v>
      </c>
      <c r="S49" t="s">
        <v>81</v>
      </c>
      <c r="T49" t="s">
        <v>82</v>
      </c>
      <c r="U49" t="s">
        <v>7699</v>
      </c>
      <c r="V49" t="s">
        <v>7984</v>
      </c>
      <c r="W49" t="s">
        <v>84</v>
      </c>
      <c r="X49" t="s">
        <v>7985</v>
      </c>
      <c r="Y49" t="s">
        <v>8</v>
      </c>
      <c r="Z49" t="s">
        <v>86</v>
      </c>
      <c r="AA49" t="s">
        <v>403</v>
      </c>
      <c r="AB49" s="28">
        <v>1</v>
      </c>
      <c r="AC49" t="s">
        <v>88</v>
      </c>
      <c r="AD49" s="40">
        <v>65960</v>
      </c>
      <c r="AE49" s="40">
        <v>65960</v>
      </c>
    </row>
    <row r="50" spans="1:31">
      <c r="A50" t="s">
        <v>683</v>
      </c>
      <c r="B50" t="s">
        <v>113</v>
      </c>
      <c r="C50" t="s">
        <v>114</v>
      </c>
      <c r="D50" t="s">
        <v>1574</v>
      </c>
      <c r="E50" t="s">
        <v>7986</v>
      </c>
      <c r="F50" t="s">
        <v>7987</v>
      </c>
      <c r="G50" t="s">
        <v>7722</v>
      </c>
      <c r="H50" t="s">
        <v>116</v>
      </c>
      <c r="I50" t="s">
        <v>1577</v>
      </c>
      <c r="J50" t="s">
        <v>7988</v>
      </c>
      <c r="K50" t="s">
        <v>78</v>
      </c>
      <c r="L50" t="s">
        <v>7989</v>
      </c>
      <c r="M50" s="27">
        <v>45947.556250000001</v>
      </c>
      <c r="N50" s="27">
        <v>45951.54896990741</v>
      </c>
      <c r="O50" t="s">
        <v>1466</v>
      </c>
      <c r="P50" t="s">
        <v>1749</v>
      </c>
      <c r="Q50" t="s">
        <v>1749</v>
      </c>
      <c r="R50" t="s">
        <v>80</v>
      </c>
      <c r="S50" t="s">
        <v>81</v>
      </c>
      <c r="T50" t="s">
        <v>82</v>
      </c>
      <c r="U50" t="s">
        <v>7699</v>
      </c>
      <c r="V50" t="s">
        <v>7990</v>
      </c>
      <c r="W50" t="s">
        <v>84</v>
      </c>
      <c r="X50" t="s">
        <v>7991</v>
      </c>
      <c r="Y50" t="s">
        <v>15</v>
      </c>
      <c r="Z50" t="s">
        <v>86</v>
      </c>
      <c r="AA50" t="s">
        <v>1144</v>
      </c>
      <c r="AB50" s="28">
        <v>1</v>
      </c>
      <c r="AC50" t="s">
        <v>88</v>
      </c>
      <c r="AD50" s="40">
        <v>479589</v>
      </c>
      <c r="AE50" s="40">
        <v>479589</v>
      </c>
    </row>
    <row r="51" spans="1:31">
      <c r="A51" t="s">
        <v>343</v>
      </c>
      <c r="B51" t="s">
        <v>68</v>
      </c>
      <c r="C51" t="s">
        <v>69</v>
      </c>
      <c r="D51" t="s">
        <v>379</v>
      </c>
      <c r="E51" t="s">
        <v>7992</v>
      </c>
      <c r="F51" t="s">
        <v>6906</v>
      </c>
      <c r="G51" t="s">
        <v>7722</v>
      </c>
      <c r="H51" t="s">
        <v>347</v>
      </c>
      <c r="I51" t="s">
        <v>382</v>
      </c>
      <c r="J51" t="s">
        <v>6907</v>
      </c>
      <c r="K51" t="s">
        <v>78</v>
      </c>
      <c r="L51" t="s">
        <v>7993</v>
      </c>
      <c r="M51" s="27">
        <v>45947.556250000001</v>
      </c>
      <c r="N51" s="27">
        <v>45951.647245370368</v>
      </c>
      <c r="O51" t="s">
        <v>1466</v>
      </c>
      <c r="P51" t="s">
        <v>1749</v>
      </c>
      <c r="Q51" t="s">
        <v>1749</v>
      </c>
      <c r="R51" t="s">
        <v>80</v>
      </c>
      <c r="S51" t="s">
        <v>81</v>
      </c>
      <c r="T51" t="s">
        <v>82</v>
      </c>
      <c r="U51" t="s">
        <v>7699</v>
      </c>
      <c r="V51" t="s">
        <v>7994</v>
      </c>
      <c r="W51" t="s">
        <v>84</v>
      </c>
      <c r="X51" t="s">
        <v>7995</v>
      </c>
      <c r="Y51" t="s">
        <v>8</v>
      </c>
      <c r="Z51" t="s">
        <v>86</v>
      </c>
      <c r="AA51" t="s">
        <v>387</v>
      </c>
      <c r="AB51" s="28">
        <v>1</v>
      </c>
      <c r="AC51" t="s">
        <v>88</v>
      </c>
      <c r="AD51" s="40">
        <v>65960</v>
      </c>
      <c r="AE51" s="40">
        <v>65960</v>
      </c>
    </row>
    <row r="52" spans="1:31">
      <c r="A52" t="s">
        <v>965</v>
      </c>
      <c r="B52" t="s">
        <v>119</v>
      </c>
      <c r="C52" t="s">
        <v>120</v>
      </c>
      <c r="D52" t="s">
        <v>966</v>
      </c>
      <c r="E52" t="s">
        <v>7996</v>
      </c>
      <c r="F52" t="s">
        <v>7997</v>
      </c>
      <c r="G52" t="s">
        <v>7693</v>
      </c>
      <c r="H52" t="s">
        <v>969</v>
      </c>
      <c r="I52" t="s">
        <v>965</v>
      </c>
      <c r="J52" t="s">
        <v>7998</v>
      </c>
      <c r="K52" t="s">
        <v>78</v>
      </c>
      <c r="L52" t="s">
        <v>7999</v>
      </c>
      <c r="M52" s="27">
        <v>45953.515972222223</v>
      </c>
      <c r="N52" s="27">
        <v>45958.457928240743</v>
      </c>
      <c r="O52" t="s">
        <v>1466</v>
      </c>
      <c r="P52" t="s">
        <v>7697</v>
      </c>
      <c r="Q52" t="s">
        <v>7698</v>
      </c>
      <c r="R52" t="s">
        <v>1470</v>
      </c>
      <c r="S52" t="s">
        <v>1470</v>
      </c>
      <c r="T52" t="s">
        <v>82</v>
      </c>
      <c r="U52" t="s">
        <v>7699</v>
      </c>
      <c r="V52" t="s">
        <v>8000</v>
      </c>
      <c r="W52" t="s">
        <v>84</v>
      </c>
      <c r="X52" t="s">
        <v>8001</v>
      </c>
      <c r="Y52" t="s">
        <v>8</v>
      </c>
      <c r="Z52" t="s">
        <v>86</v>
      </c>
      <c r="AA52" t="s">
        <v>1693</v>
      </c>
      <c r="AB52" s="28">
        <v>1</v>
      </c>
      <c r="AC52" t="s">
        <v>88</v>
      </c>
      <c r="AD52" s="40">
        <v>65960</v>
      </c>
      <c r="AE52" s="40">
        <v>65960</v>
      </c>
    </row>
    <row r="53" spans="1:31">
      <c r="A53" t="s">
        <v>613</v>
      </c>
      <c r="B53" t="s">
        <v>151</v>
      </c>
      <c r="C53" t="s">
        <v>152</v>
      </c>
      <c r="D53" t="s">
        <v>5449</v>
      </c>
      <c r="E53" t="s">
        <v>8002</v>
      </c>
      <c r="F53" t="s">
        <v>8003</v>
      </c>
      <c r="G53" t="s">
        <v>7693</v>
      </c>
      <c r="H53" t="s">
        <v>328</v>
      </c>
      <c r="I53" t="s">
        <v>5452</v>
      </c>
      <c r="J53" t="s">
        <v>8004</v>
      </c>
      <c r="K53" t="s">
        <v>78</v>
      </c>
      <c r="L53" t="s">
        <v>8005</v>
      </c>
      <c r="M53" s="27">
        <v>45953.515972222223</v>
      </c>
      <c r="N53" s="27">
        <v>45954.538113425922</v>
      </c>
      <c r="O53" t="s">
        <v>1466</v>
      </c>
      <c r="P53" t="s">
        <v>7697</v>
      </c>
      <c r="Q53" t="s">
        <v>7698</v>
      </c>
      <c r="R53" t="s">
        <v>1470</v>
      </c>
      <c r="S53" t="s">
        <v>1470</v>
      </c>
      <c r="T53" t="s">
        <v>82</v>
      </c>
      <c r="U53" t="s">
        <v>7699</v>
      </c>
      <c r="V53" t="s">
        <v>8006</v>
      </c>
      <c r="W53" t="s">
        <v>84</v>
      </c>
      <c r="X53" t="s">
        <v>8007</v>
      </c>
      <c r="Y53" t="s">
        <v>11</v>
      </c>
      <c r="Z53" t="s">
        <v>86</v>
      </c>
      <c r="AA53" t="s">
        <v>3464</v>
      </c>
      <c r="AB53" s="28">
        <v>1</v>
      </c>
      <c r="AC53" t="s">
        <v>88</v>
      </c>
      <c r="AD53" s="40">
        <v>144968</v>
      </c>
      <c r="AE53" s="40">
        <v>144968</v>
      </c>
    </row>
    <row r="54" spans="1:31">
      <c r="A54" t="s">
        <v>569</v>
      </c>
      <c r="B54" t="s">
        <v>119</v>
      </c>
      <c r="C54" t="s">
        <v>120</v>
      </c>
      <c r="D54" t="s">
        <v>570</v>
      </c>
      <c r="E54" t="s">
        <v>8008</v>
      </c>
      <c r="F54" t="s">
        <v>8009</v>
      </c>
      <c r="G54" t="s">
        <v>7693</v>
      </c>
      <c r="H54" t="s">
        <v>573</v>
      </c>
      <c r="I54" t="s">
        <v>569</v>
      </c>
      <c r="J54" t="s">
        <v>8010</v>
      </c>
      <c r="K54" t="s">
        <v>78</v>
      </c>
      <c r="L54" t="s">
        <v>8011</v>
      </c>
      <c r="M54" s="27">
        <v>45953.515972222223</v>
      </c>
      <c r="N54" s="27">
        <v>45954.463055555563</v>
      </c>
      <c r="O54" t="s">
        <v>1466</v>
      </c>
      <c r="P54" t="s">
        <v>7697</v>
      </c>
      <c r="Q54" t="s">
        <v>7698</v>
      </c>
      <c r="R54" t="s">
        <v>1479</v>
      </c>
      <c r="S54" t="s">
        <v>1470</v>
      </c>
      <c r="T54" t="s">
        <v>82</v>
      </c>
      <c r="U54" t="s">
        <v>7699</v>
      </c>
      <c r="V54" t="s">
        <v>8012</v>
      </c>
      <c r="W54" t="s">
        <v>84</v>
      </c>
      <c r="X54" t="s">
        <v>8013</v>
      </c>
      <c r="Y54" t="s">
        <v>8</v>
      </c>
      <c r="Z54" t="s">
        <v>86</v>
      </c>
      <c r="AA54" t="s">
        <v>578</v>
      </c>
      <c r="AB54" s="28">
        <v>1</v>
      </c>
      <c r="AC54" t="s">
        <v>88</v>
      </c>
      <c r="AD54" s="40">
        <v>65960</v>
      </c>
      <c r="AE54" s="40">
        <v>65960</v>
      </c>
    </row>
    <row r="55" spans="1:31">
      <c r="A55" t="s">
        <v>1134</v>
      </c>
      <c r="B55" t="s">
        <v>113</v>
      </c>
      <c r="C55" t="s">
        <v>114</v>
      </c>
      <c r="D55" t="s">
        <v>4545</v>
      </c>
      <c r="E55" t="s">
        <v>8014</v>
      </c>
      <c r="F55" t="s">
        <v>8015</v>
      </c>
      <c r="G55" t="s">
        <v>7693</v>
      </c>
      <c r="H55" t="s">
        <v>2713</v>
      </c>
      <c r="I55" t="s">
        <v>4548</v>
      </c>
      <c r="J55" t="s">
        <v>8016</v>
      </c>
      <c r="K55" t="s">
        <v>78</v>
      </c>
      <c r="L55" t="s">
        <v>8017</v>
      </c>
      <c r="M55" s="27">
        <v>45953.515972222223</v>
      </c>
      <c r="N55" s="27">
        <v>45960.649965277778</v>
      </c>
      <c r="O55" t="s">
        <v>1466</v>
      </c>
      <c r="R55" t="s">
        <v>1479</v>
      </c>
      <c r="S55" t="s">
        <v>1479</v>
      </c>
      <c r="T55" t="s">
        <v>82</v>
      </c>
      <c r="U55" t="s">
        <v>7699</v>
      </c>
      <c r="V55" t="s">
        <v>8018</v>
      </c>
      <c r="W55" t="s">
        <v>84</v>
      </c>
      <c r="X55" t="s">
        <v>8019</v>
      </c>
      <c r="Y55" t="s">
        <v>15</v>
      </c>
      <c r="Z55" t="s">
        <v>86</v>
      </c>
      <c r="AA55" t="s">
        <v>1573</v>
      </c>
      <c r="AB55" s="28">
        <v>1</v>
      </c>
      <c r="AC55" t="s">
        <v>88</v>
      </c>
      <c r="AD55" s="40">
        <v>479589</v>
      </c>
      <c r="AE55" s="40">
        <v>479589</v>
      </c>
    </row>
    <row r="56" spans="1:31">
      <c r="A56" t="s">
        <v>343</v>
      </c>
      <c r="B56" t="s">
        <v>68</v>
      </c>
      <c r="C56" t="s">
        <v>69</v>
      </c>
      <c r="D56" t="s">
        <v>1091</v>
      </c>
      <c r="E56" t="s">
        <v>8020</v>
      </c>
      <c r="F56" t="s">
        <v>8021</v>
      </c>
      <c r="G56" t="s">
        <v>7693</v>
      </c>
      <c r="H56" t="s">
        <v>347</v>
      </c>
      <c r="I56" t="s">
        <v>1094</v>
      </c>
      <c r="J56" t="s">
        <v>8022</v>
      </c>
      <c r="K56" t="s">
        <v>78</v>
      </c>
      <c r="L56" t="s">
        <v>8023</v>
      </c>
      <c r="M56" s="27">
        <v>45950.720833333333</v>
      </c>
      <c r="N56" s="27">
        <v>45952.732488425929</v>
      </c>
      <c r="O56" t="s">
        <v>1466</v>
      </c>
      <c r="P56" t="s">
        <v>7697</v>
      </c>
      <c r="Q56" t="s">
        <v>7698</v>
      </c>
      <c r="R56" t="s">
        <v>1470</v>
      </c>
      <c r="S56" t="s">
        <v>1470</v>
      </c>
      <c r="T56" t="s">
        <v>82</v>
      </c>
      <c r="U56" t="s">
        <v>7699</v>
      </c>
      <c r="V56" t="s">
        <v>8024</v>
      </c>
      <c r="W56" t="s">
        <v>84</v>
      </c>
      <c r="X56" t="s">
        <v>8025</v>
      </c>
      <c r="Y56" t="s">
        <v>11</v>
      </c>
      <c r="Z56" t="s">
        <v>86</v>
      </c>
      <c r="AA56" t="s">
        <v>511</v>
      </c>
      <c r="AB56" s="28">
        <v>1</v>
      </c>
      <c r="AC56" t="s">
        <v>88</v>
      </c>
      <c r="AD56" s="40">
        <v>144968</v>
      </c>
      <c r="AE56" s="40">
        <v>144968</v>
      </c>
    </row>
    <row r="57" spans="1:31">
      <c r="A57" t="s">
        <v>343</v>
      </c>
      <c r="B57" t="s">
        <v>68</v>
      </c>
      <c r="C57" t="s">
        <v>69</v>
      </c>
      <c r="D57" t="s">
        <v>2911</v>
      </c>
      <c r="E57" t="s">
        <v>8026</v>
      </c>
      <c r="F57" t="s">
        <v>8027</v>
      </c>
      <c r="G57" t="s">
        <v>7693</v>
      </c>
      <c r="H57" t="s">
        <v>347</v>
      </c>
      <c r="I57" t="s">
        <v>2914</v>
      </c>
      <c r="J57" t="s">
        <v>8028</v>
      </c>
      <c r="K57" t="s">
        <v>78</v>
      </c>
      <c r="L57" t="s">
        <v>8029</v>
      </c>
      <c r="M57" s="27">
        <v>45950.720833333333</v>
      </c>
      <c r="N57" s="27">
        <v>45954.585370370369</v>
      </c>
      <c r="O57" t="s">
        <v>1466</v>
      </c>
      <c r="P57" t="s">
        <v>7697</v>
      </c>
      <c r="Q57" t="s">
        <v>7698</v>
      </c>
      <c r="R57" t="s">
        <v>1470</v>
      </c>
      <c r="S57" t="s">
        <v>1470</v>
      </c>
      <c r="T57" t="s">
        <v>82</v>
      </c>
      <c r="U57" t="s">
        <v>7699</v>
      </c>
      <c r="V57" t="s">
        <v>8030</v>
      </c>
      <c r="W57" t="s">
        <v>84</v>
      </c>
      <c r="X57" t="s">
        <v>8031</v>
      </c>
      <c r="Y57" t="s">
        <v>13</v>
      </c>
      <c r="Z57" t="s">
        <v>86</v>
      </c>
      <c r="AA57" t="s">
        <v>804</v>
      </c>
      <c r="AB57" s="28">
        <v>1</v>
      </c>
      <c r="AC57" t="s">
        <v>88</v>
      </c>
      <c r="AD57" s="40">
        <v>275729</v>
      </c>
      <c r="AE57" s="40">
        <v>275729</v>
      </c>
    </row>
    <row r="58" spans="1:31">
      <c r="A58" t="s">
        <v>569</v>
      </c>
      <c r="B58" t="s">
        <v>119</v>
      </c>
      <c r="C58" t="s">
        <v>120</v>
      </c>
      <c r="D58" t="s">
        <v>709</v>
      </c>
      <c r="E58" t="s">
        <v>8032</v>
      </c>
      <c r="F58" t="s">
        <v>8033</v>
      </c>
      <c r="G58" t="s">
        <v>7693</v>
      </c>
      <c r="H58" t="s">
        <v>573</v>
      </c>
      <c r="I58" t="s">
        <v>712</v>
      </c>
      <c r="J58" t="s">
        <v>8034</v>
      </c>
      <c r="K58" t="s">
        <v>78</v>
      </c>
      <c r="L58" t="s">
        <v>8035</v>
      </c>
      <c r="M58" s="27">
        <v>45953.515972222223</v>
      </c>
      <c r="N58" s="27">
        <v>45957.589305555557</v>
      </c>
      <c r="O58" t="s">
        <v>1466</v>
      </c>
      <c r="P58" t="s">
        <v>7697</v>
      </c>
      <c r="Q58" t="s">
        <v>7698</v>
      </c>
      <c r="R58" t="s">
        <v>1470</v>
      </c>
      <c r="S58" t="s">
        <v>1470</v>
      </c>
      <c r="T58" t="s">
        <v>82</v>
      </c>
      <c r="U58" t="s">
        <v>7699</v>
      </c>
      <c r="V58" t="s">
        <v>8036</v>
      </c>
      <c r="W58" t="s">
        <v>84</v>
      </c>
      <c r="X58" t="s">
        <v>8037</v>
      </c>
      <c r="Y58" t="s">
        <v>13</v>
      </c>
      <c r="Z58" t="s">
        <v>86</v>
      </c>
      <c r="AA58" t="s">
        <v>578</v>
      </c>
      <c r="AB58" s="28">
        <v>1</v>
      </c>
      <c r="AC58" t="s">
        <v>88</v>
      </c>
      <c r="AD58" s="40">
        <v>275729</v>
      </c>
      <c r="AE58" s="40">
        <v>275729</v>
      </c>
    </row>
    <row r="59" spans="1:31">
      <c r="A59" t="s">
        <v>191</v>
      </c>
      <c r="B59" t="s">
        <v>192</v>
      </c>
      <c r="C59" t="s">
        <v>193</v>
      </c>
      <c r="D59" t="s">
        <v>1233</v>
      </c>
      <c r="E59" t="s">
        <v>8038</v>
      </c>
      <c r="F59" t="s">
        <v>8039</v>
      </c>
      <c r="G59" t="s">
        <v>7693</v>
      </c>
      <c r="H59" t="s">
        <v>197</v>
      </c>
      <c r="I59" t="s">
        <v>1236</v>
      </c>
      <c r="J59" t="s">
        <v>8040</v>
      </c>
      <c r="K59" t="s">
        <v>78</v>
      </c>
      <c r="L59" t="s">
        <v>8041</v>
      </c>
      <c r="M59" s="27">
        <v>45950.720833333333</v>
      </c>
      <c r="N59" s="27">
        <v>45957.698171296302</v>
      </c>
      <c r="O59" t="s">
        <v>1466</v>
      </c>
      <c r="P59" t="s">
        <v>7697</v>
      </c>
      <c r="Q59" t="s">
        <v>7698</v>
      </c>
      <c r="R59" t="s">
        <v>1479</v>
      </c>
      <c r="S59" t="s">
        <v>1479</v>
      </c>
      <c r="T59" t="s">
        <v>82</v>
      </c>
      <c r="U59" t="s">
        <v>7699</v>
      </c>
      <c r="V59" t="s">
        <v>8042</v>
      </c>
      <c r="W59" t="s">
        <v>84</v>
      </c>
      <c r="X59" t="s">
        <v>8043</v>
      </c>
      <c r="Y59" t="s">
        <v>15</v>
      </c>
      <c r="Z59" t="s">
        <v>86</v>
      </c>
      <c r="AA59" t="s">
        <v>236</v>
      </c>
      <c r="AB59" s="28">
        <v>1</v>
      </c>
      <c r="AC59" t="s">
        <v>88</v>
      </c>
      <c r="AD59" s="40">
        <v>479589</v>
      </c>
      <c r="AE59" s="40">
        <v>479589</v>
      </c>
    </row>
    <row r="60" spans="1:31">
      <c r="A60" t="s">
        <v>150</v>
      </c>
      <c r="B60" t="s">
        <v>151</v>
      </c>
      <c r="C60" t="s">
        <v>152</v>
      </c>
      <c r="D60" t="s">
        <v>171</v>
      </c>
      <c r="E60" t="s">
        <v>8044</v>
      </c>
      <c r="F60" t="s">
        <v>8045</v>
      </c>
      <c r="G60" t="s">
        <v>7693</v>
      </c>
      <c r="H60" t="s">
        <v>156</v>
      </c>
      <c r="I60" t="s">
        <v>172</v>
      </c>
      <c r="J60" t="s">
        <v>8046</v>
      </c>
      <c r="K60" t="s">
        <v>78</v>
      </c>
      <c r="L60" t="s">
        <v>8047</v>
      </c>
      <c r="M60" s="27">
        <v>45953.515972222223</v>
      </c>
      <c r="N60" s="27">
        <v>45954.717858796299</v>
      </c>
      <c r="O60" t="s">
        <v>1466</v>
      </c>
      <c r="P60" t="s">
        <v>7697</v>
      </c>
      <c r="Q60" t="s">
        <v>7698</v>
      </c>
      <c r="R60" t="s">
        <v>1470</v>
      </c>
      <c r="S60" t="s">
        <v>1470</v>
      </c>
      <c r="T60" t="s">
        <v>82</v>
      </c>
      <c r="U60" t="s">
        <v>7699</v>
      </c>
      <c r="V60" t="s">
        <v>8048</v>
      </c>
      <c r="W60" t="s">
        <v>84</v>
      </c>
      <c r="X60" t="s">
        <v>8049</v>
      </c>
      <c r="Y60" t="s">
        <v>8</v>
      </c>
      <c r="Z60" t="s">
        <v>86</v>
      </c>
      <c r="AA60" t="s">
        <v>173</v>
      </c>
      <c r="AB60" s="28">
        <v>1</v>
      </c>
      <c r="AC60" t="s">
        <v>88</v>
      </c>
      <c r="AD60" s="40">
        <v>65960</v>
      </c>
      <c r="AE60" s="40">
        <v>65960</v>
      </c>
    </row>
    <row r="61" spans="1:31">
      <c r="A61" t="s">
        <v>277</v>
      </c>
      <c r="B61" t="s">
        <v>151</v>
      </c>
      <c r="C61" t="s">
        <v>152</v>
      </c>
      <c r="D61" t="s">
        <v>8050</v>
      </c>
      <c r="E61" t="s">
        <v>8051</v>
      </c>
      <c r="F61" t="s">
        <v>8052</v>
      </c>
      <c r="G61" t="s">
        <v>7693</v>
      </c>
      <c r="H61" t="s">
        <v>328</v>
      </c>
      <c r="I61" t="s">
        <v>8053</v>
      </c>
      <c r="J61" t="s">
        <v>8054</v>
      </c>
      <c r="K61" t="s">
        <v>78</v>
      </c>
      <c r="L61" t="s">
        <v>8055</v>
      </c>
      <c r="M61" s="27">
        <v>45953.515972222223</v>
      </c>
      <c r="N61" s="27">
        <v>45959.446770833332</v>
      </c>
      <c r="O61" t="s">
        <v>8056</v>
      </c>
      <c r="P61" t="s">
        <v>7697</v>
      </c>
      <c r="Q61" t="s">
        <v>7698</v>
      </c>
      <c r="R61" t="s">
        <v>1470</v>
      </c>
      <c r="S61" t="s">
        <v>1470</v>
      </c>
      <c r="T61" t="s">
        <v>82</v>
      </c>
      <c r="U61" t="s">
        <v>7699</v>
      </c>
      <c r="V61" t="s">
        <v>8057</v>
      </c>
      <c r="W61" t="s">
        <v>84</v>
      </c>
      <c r="X61" t="s">
        <v>8058</v>
      </c>
      <c r="Y61" t="s">
        <v>15</v>
      </c>
      <c r="Z61" t="s">
        <v>86</v>
      </c>
      <c r="AA61" t="s">
        <v>585</v>
      </c>
      <c r="AB61" s="28">
        <v>1</v>
      </c>
      <c r="AC61" t="s">
        <v>88</v>
      </c>
      <c r="AD61" s="40">
        <v>479589</v>
      </c>
      <c r="AE61" s="40">
        <v>479589</v>
      </c>
    </row>
    <row r="62" spans="1:31">
      <c r="A62" t="s">
        <v>459</v>
      </c>
      <c r="B62" t="s">
        <v>460</v>
      </c>
      <c r="C62" t="s">
        <v>461</v>
      </c>
      <c r="D62" t="s">
        <v>512</v>
      </c>
      <c r="E62" t="s">
        <v>8059</v>
      </c>
      <c r="F62" t="s">
        <v>8060</v>
      </c>
      <c r="G62" t="s">
        <v>7693</v>
      </c>
      <c r="H62" t="s">
        <v>460</v>
      </c>
      <c r="I62" t="s">
        <v>459</v>
      </c>
      <c r="J62" t="s">
        <v>8061</v>
      </c>
      <c r="K62" t="s">
        <v>78</v>
      </c>
      <c r="L62" t="s">
        <v>8062</v>
      </c>
      <c r="M62" s="27">
        <v>45950.720833333333</v>
      </c>
      <c r="N62" s="27">
        <v>45951.721678240741</v>
      </c>
      <c r="O62" t="s">
        <v>1466</v>
      </c>
      <c r="P62" t="s">
        <v>7697</v>
      </c>
      <c r="Q62" t="s">
        <v>7698</v>
      </c>
      <c r="R62" t="s">
        <v>1470</v>
      </c>
      <c r="S62" t="s">
        <v>1470</v>
      </c>
      <c r="T62" t="s">
        <v>82</v>
      </c>
      <c r="U62" t="s">
        <v>7699</v>
      </c>
      <c r="V62" t="s">
        <v>8063</v>
      </c>
      <c r="W62" t="s">
        <v>84</v>
      </c>
      <c r="X62" t="s">
        <v>8064</v>
      </c>
      <c r="Y62" t="s">
        <v>8</v>
      </c>
      <c r="Z62" t="s">
        <v>86</v>
      </c>
      <c r="AA62" t="s">
        <v>3430</v>
      </c>
      <c r="AB62" s="28">
        <v>1</v>
      </c>
      <c r="AC62" t="s">
        <v>88</v>
      </c>
      <c r="AD62" s="40">
        <v>65960</v>
      </c>
      <c r="AE62" s="40">
        <v>65960</v>
      </c>
    </row>
    <row r="63" spans="1:31">
      <c r="A63" t="s">
        <v>459</v>
      </c>
      <c r="B63" t="s">
        <v>460</v>
      </c>
      <c r="C63" t="s">
        <v>461</v>
      </c>
      <c r="D63" t="s">
        <v>512</v>
      </c>
      <c r="E63" t="s">
        <v>8065</v>
      </c>
      <c r="F63" t="s">
        <v>8066</v>
      </c>
      <c r="G63" t="s">
        <v>7722</v>
      </c>
      <c r="H63" t="s">
        <v>460</v>
      </c>
      <c r="I63" t="s">
        <v>459</v>
      </c>
      <c r="J63" t="s">
        <v>8067</v>
      </c>
      <c r="K63" t="s">
        <v>78</v>
      </c>
      <c r="L63" t="s">
        <v>8068</v>
      </c>
      <c r="M63" s="27">
        <v>45945.70416666667</v>
      </c>
      <c r="N63" s="27">
        <v>45947.492893518523</v>
      </c>
      <c r="O63" t="s">
        <v>1466</v>
      </c>
      <c r="P63" t="s">
        <v>1749</v>
      </c>
      <c r="Q63" t="s">
        <v>1749</v>
      </c>
      <c r="R63" t="s">
        <v>1470</v>
      </c>
      <c r="S63" t="s">
        <v>1470</v>
      </c>
      <c r="V63" t="s">
        <v>8069</v>
      </c>
      <c r="W63" t="s">
        <v>1801</v>
      </c>
      <c r="Y63" t="s">
        <v>8</v>
      </c>
      <c r="Z63" t="s">
        <v>86</v>
      </c>
      <c r="AA63" t="s">
        <v>8070</v>
      </c>
      <c r="AB63" s="28">
        <v>0</v>
      </c>
      <c r="AC63" t="s">
        <v>88</v>
      </c>
      <c r="AD63" s="40">
        <v>41241</v>
      </c>
      <c r="AE63" s="40">
        <v>41241</v>
      </c>
    </row>
    <row r="64" spans="1:31">
      <c r="A64" t="s">
        <v>67</v>
      </c>
      <c r="B64" t="s">
        <v>68</v>
      </c>
      <c r="C64" t="s">
        <v>69</v>
      </c>
      <c r="D64" t="s">
        <v>89</v>
      </c>
      <c r="E64" t="s">
        <v>8071</v>
      </c>
      <c r="F64" t="s">
        <v>8072</v>
      </c>
      <c r="G64" t="s">
        <v>7693</v>
      </c>
      <c r="H64" t="s">
        <v>75</v>
      </c>
      <c r="I64" t="s">
        <v>92</v>
      </c>
      <c r="J64" t="s">
        <v>8073</v>
      </c>
      <c r="K64" t="s">
        <v>78</v>
      </c>
      <c r="L64" t="s">
        <v>8074</v>
      </c>
      <c r="M64" s="27">
        <v>45950.711805555547</v>
      </c>
      <c r="N64" s="27">
        <v>45952.541030092587</v>
      </c>
      <c r="O64" t="s">
        <v>1466</v>
      </c>
      <c r="P64" t="s">
        <v>7697</v>
      </c>
      <c r="Q64" t="s">
        <v>7698</v>
      </c>
      <c r="R64" t="s">
        <v>80</v>
      </c>
      <c r="S64" t="s">
        <v>81</v>
      </c>
      <c r="T64" t="s">
        <v>82</v>
      </c>
      <c r="U64" t="s">
        <v>7699</v>
      </c>
      <c r="V64" t="s">
        <v>8075</v>
      </c>
      <c r="W64" t="s">
        <v>84</v>
      </c>
      <c r="X64" t="s">
        <v>8076</v>
      </c>
      <c r="Y64" t="s">
        <v>15</v>
      </c>
      <c r="Z64" t="s">
        <v>86</v>
      </c>
      <c r="AA64" t="s">
        <v>97</v>
      </c>
      <c r="AB64" s="28">
        <v>1</v>
      </c>
      <c r="AC64" t="s">
        <v>88</v>
      </c>
      <c r="AD64" s="40">
        <v>479589</v>
      </c>
      <c r="AE64" s="40">
        <v>479589</v>
      </c>
    </row>
    <row r="65" spans="1:31">
      <c r="A65" t="s">
        <v>150</v>
      </c>
      <c r="B65" t="s">
        <v>151</v>
      </c>
      <c r="C65" t="s">
        <v>152</v>
      </c>
      <c r="D65" t="s">
        <v>2339</v>
      </c>
      <c r="E65" t="s">
        <v>8077</v>
      </c>
      <c r="F65" t="s">
        <v>8078</v>
      </c>
      <c r="G65" t="s">
        <v>7693</v>
      </c>
      <c r="H65" t="s">
        <v>156</v>
      </c>
      <c r="I65" t="s">
        <v>150</v>
      </c>
      <c r="J65" t="s">
        <v>8079</v>
      </c>
      <c r="K65" t="s">
        <v>78</v>
      </c>
      <c r="L65" t="s">
        <v>8080</v>
      </c>
      <c r="M65" s="27">
        <v>45950.711805555547</v>
      </c>
      <c r="N65" s="27">
        <v>45957.415775462963</v>
      </c>
      <c r="O65" t="s">
        <v>1466</v>
      </c>
      <c r="P65" t="s">
        <v>7697</v>
      </c>
      <c r="Q65" t="s">
        <v>7698</v>
      </c>
      <c r="R65" t="s">
        <v>80</v>
      </c>
      <c r="S65" t="s">
        <v>81</v>
      </c>
      <c r="T65" t="s">
        <v>1543</v>
      </c>
      <c r="U65" t="s">
        <v>7699</v>
      </c>
      <c r="V65" t="s">
        <v>8081</v>
      </c>
      <c r="W65" t="s">
        <v>84</v>
      </c>
      <c r="X65" t="s">
        <v>8082</v>
      </c>
      <c r="Y65" t="s">
        <v>8</v>
      </c>
      <c r="Z65" t="s">
        <v>86</v>
      </c>
      <c r="AA65" t="s">
        <v>2078</v>
      </c>
      <c r="AB65" s="28">
        <v>1</v>
      </c>
      <c r="AC65" t="s">
        <v>88</v>
      </c>
      <c r="AD65" s="40">
        <v>65960</v>
      </c>
      <c r="AE65" s="40">
        <v>65960</v>
      </c>
    </row>
    <row r="66" spans="1:31">
      <c r="A66" t="s">
        <v>191</v>
      </c>
      <c r="B66" t="s">
        <v>192</v>
      </c>
      <c r="C66" t="s">
        <v>193</v>
      </c>
      <c r="D66" t="s">
        <v>2056</v>
      </c>
      <c r="E66" t="s">
        <v>8083</v>
      </c>
      <c r="F66" t="s">
        <v>8084</v>
      </c>
      <c r="G66" t="s">
        <v>7693</v>
      </c>
      <c r="H66" t="s">
        <v>197</v>
      </c>
      <c r="I66" t="s">
        <v>2059</v>
      </c>
      <c r="J66" t="s">
        <v>8085</v>
      </c>
      <c r="K66" t="s">
        <v>78</v>
      </c>
      <c r="L66" t="s">
        <v>8086</v>
      </c>
      <c r="M66" s="27">
        <v>45950.711805555547</v>
      </c>
      <c r="N66" s="27">
        <v>45952.458935185183</v>
      </c>
      <c r="O66" t="s">
        <v>1466</v>
      </c>
      <c r="P66" t="s">
        <v>7697</v>
      </c>
      <c r="Q66" t="s">
        <v>7698</v>
      </c>
      <c r="R66" t="s">
        <v>80</v>
      </c>
      <c r="S66" t="s">
        <v>187</v>
      </c>
      <c r="T66" t="s">
        <v>82</v>
      </c>
      <c r="U66" t="s">
        <v>7699</v>
      </c>
      <c r="V66" t="s">
        <v>8087</v>
      </c>
      <c r="W66" t="s">
        <v>84</v>
      </c>
      <c r="X66" t="s">
        <v>8088</v>
      </c>
      <c r="Y66" t="s">
        <v>11</v>
      </c>
      <c r="Z66" t="s">
        <v>86</v>
      </c>
      <c r="AA66" t="s">
        <v>226</v>
      </c>
      <c r="AB66" s="28">
        <v>1</v>
      </c>
      <c r="AC66" t="s">
        <v>88</v>
      </c>
      <c r="AD66" s="40">
        <v>144968</v>
      </c>
      <c r="AE66" s="40">
        <v>144968</v>
      </c>
    </row>
    <row r="67" spans="1:31">
      <c r="A67" t="s">
        <v>459</v>
      </c>
      <c r="B67" t="s">
        <v>460</v>
      </c>
      <c r="C67" t="s">
        <v>461</v>
      </c>
      <c r="D67" t="s">
        <v>512</v>
      </c>
      <c r="E67" t="s">
        <v>8089</v>
      </c>
      <c r="F67" t="s">
        <v>8090</v>
      </c>
      <c r="G67" t="s">
        <v>7722</v>
      </c>
      <c r="H67" t="s">
        <v>460</v>
      </c>
      <c r="I67" t="s">
        <v>459</v>
      </c>
      <c r="J67" t="s">
        <v>8091</v>
      </c>
      <c r="K67" t="s">
        <v>78</v>
      </c>
      <c r="L67" t="s">
        <v>8092</v>
      </c>
      <c r="M67" s="27">
        <v>45947.556250000001</v>
      </c>
      <c r="N67" s="27">
        <v>45951.445868055547</v>
      </c>
      <c r="O67" t="s">
        <v>1466</v>
      </c>
      <c r="P67" t="s">
        <v>1749</v>
      </c>
      <c r="Q67" t="s">
        <v>1749</v>
      </c>
      <c r="R67" t="s">
        <v>80</v>
      </c>
      <c r="S67" t="s">
        <v>81</v>
      </c>
      <c r="T67" t="s">
        <v>82</v>
      </c>
      <c r="U67" t="s">
        <v>7699</v>
      </c>
      <c r="V67" t="s">
        <v>8093</v>
      </c>
      <c r="W67" t="s">
        <v>84</v>
      </c>
      <c r="X67" t="s">
        <v>8094</v>
      </c>
      <c r="Y67" t="s">
        <v>8</v>
      </c>
      <c r="Z67" t="s">
        <v>86</v>
      </c>
      <c r="AA67" t="s">
        <v>526</v>
      </c>
      <c r="AB67" s="28">
        <v>1</v>
      </c>
      <c r="AC67" t="s">
        <v>88</v>
      </c>
      <c r="AD67" s="40">
        <v>65960</v>
      </c>
      <c r="AE67" s="40">
        <v>65960</v>
      </c>
    </row>
    <row r="68" spans="1:31">
      <c r="A68" t="s">
        <v>613</v>
      </c>
      <c r="B68" t="s">
        <v>151</v>
      </c>
      <c r="C68" t="s">
        <v>152</v>
      </c>
      <c r="D68" t="s">
        <v>1273</v>
      </c>
      <c r="E68" t="s">
        <v>8095</v>
      </c>
      <c r="F68" t="s">
        <v>8096</v>
      </c>
      <c r="G68" t="s">
        <v>7693</v>
      </c>
      <c r="H68" t="s">
        <v>258</v>
      </c>
      <c r="I68" t="s">
        <v>1276</v>
      </c>
      <c r="J68" t="s">
        <v>8097</v>
      </c>
      <c r="K68" t="s">
        <v>78</v>
      </c>
      <c r="L68" t="s">
        <v>8098</v>
      </c>
      <c r="M68" s="27">
        <v>45953.515972222223</v>
      </c>
      <c r="N68" s="27">
        <v>45957.639953703707</v>
      </c>
      <c r="O68" t="s">
        <v>1466</v>
      </c>
      <c r="P68" t="s">
        <v>7697</v>
      </c>
      <c r="Q68" t="s">
        <v>7698</v>
      </c>
      <c r="R68" t="s">
        <v>1470</v>
      </c>
      <c r="S68" t="s">
        <v>1470</v>
      </c>
      <c r="T68" t="s">
        <v>82</v>
      </c>
      <c r="U68" t="s">
        <v>7699</v>
      </c>
      <c r="V68" t="s">
        <v>8099</v>
      </c>
      <c r="W68" t="s">
        <v>84</v>
      </c>
      <c r="X68" t="s">
        <v>8100</v>
      </c>
      <c r="Y68" t="s">
        <v>11</v>
      </c>
      <c r="Z68" t="s">
        <v>86</v>
      </c>
      <c r="AA68" t="s">
        <v>2941</v>
      </c>
      <c r="AB68" s="28">
        <v>1</v>
      </c>
      <c r="AC68" t="s">
        <v>88</v>
      </c>
      <c r="AD68" s="40">
        <v>144968</v>
      </c>
      <c r="AE68" s="40">
        <v>144968</v>
      </c>
    </row>
    <row r="69" spans="1:31">
      <c r="A69" t="s">
        <v>288</v>
      </c>
      <c r="B69" t="s">
        <v>113</v>
      </c>
      <c r="C69" t="s">
        <v>114</v>
      </c>
      <c r="D69" t="s">
        <v>8101</v>
      </c>
      <c r="E69" t="s">
        <v>8102</v>
      </c>
      <c r="F69" t="s">
        <v>8103</v>
      </c>
      <c r="G69" t="s">
        <v>7693</v>
      </c>
      <c r="H69" t="s">
        <v>292</v>
      </c>
      <c r="I69" t="s">
        <v>8104</v>
      </c>
      <c r="J69" t="s">
        <v>8105</v>
      </c>
      <c r="K69" t="s">
        <v>78</v>
      </c>
      <c r="L69" t="s">
        <v>8106</v>
      </c>
      <c r="M69" s="27">
        <v>45953.515972222223</v>
      </c>
      <c r="N69" s="27">
        <v>45955.558067129627</v>
      </c>
      <c r="O69" t="s">
        <v>1466</v>
      </c>
      <c r="P69" t="s">
        <v>7697</v>
      </c>
      <c r="Q69" t="s">
        <v>7698</v>
      </c>
      <c r="R69" t="s">
        <v>1470</v>
      </c>
      <c r="S69" t="s">
        <v>1470</v>
      </c>
      <c r="T69" t="s">
        <v>82</v>
      </c>
      <c r="U69" t="s">
        <v>7699</v>
      </c>
      <c r="V69" t="s">
        <v>8107</v>
      </c>
      <c r="W69" t="s">
        <v>84</v>
      </c>
      <c r="X69" t="s">
        <v>8108</v>
      </c>
      <c r="Y69" t="s">
        <v>11</v>
      </c>
      <c r="Z69" t="s">
        <v>86</v>
      </c>
      <c r="AA69" t="s">
        <v>245</v>
      </c>
      <c r="AB69" s="28">
        <v>1</v>
      </c>
      <c r="AC69" t="s">
        <v>88</v>
      </c>
      <c r="AD69" s="40">
        <v>144968</v>
      </c>
      <c r="AE69" s="40">
        <v>144968</v>
      </c>
    </row>
    <row r="70" spans="1:31">
      <c r="A70" t="s">
        <v>459</v>
      </c>
      <c r="B70" t="s">
        <v>460</v>
      </c>
      <c r="C70" t="s">
        <v>461</v>
      </c>
      <c r="D70" t="s">
        <v>4280</v>
      </c>
      <c r="E70" t="s">
        <v>8109</v>
      </c>
      <c r="F70" t="s">
        <v>8110</v>
      </c>
      <c r="G70" t="s">
        <v>7693</v>
      </c>
      <c r="H70" t="s">
        <v>460</v>
      </c>
      <c r="I70" t="s">
        <v>4283</v>
      </c>
      <c r="J70" t="s">
        <v>8111</v>
      </c>
      <c r="K70" t="s">
        <v>78</v>
      </c>
      <c r="L70" t="s">
        <v>8112</v>
      </c>
      <c r="M70" s="27">
        <v>45947.556250000001</v>
      </c>
      <c r="N70" s="27">
        <v>45951.724328703713</v>
      </c>
      <c r="O70" t="s">
        <v>1466</v>
      </c>
      <c r="P70" t="s">
        <v>7697</v>
      </c>
      <c r="Q70" t="s">
        <v>7698</v>
      </c>
      <c r="R70" t="s">
        <v>783</v>
      </c>
      <c r="S70" t="s">
        <v>784</v>
      </c>
      <c r="T70" t="s">
        <v>82</v>
      </c>
      <c r="U70" t="s">
        <v>7699</v>
      </c>
      <c r="V70" t="s">
        <v>8113</v>
      </c>
      <c r="W70" t="s">
        <v>84</v>
      </c>
      <c r="X70" t="s">
        <v>8114</v>
      </c>
      <c r="Y70" t="s">
        <v>11</v>
      </c>
      <c r="Z70" t="s">
        <v>86</v>
      </c>
      <c r="AA70" t="s">
        <v>700</v>
      </c>
      <c r="AB70" s="28">
        <v>1</v>
      </c>
      <c r="AC70" t="s">
        <v>88</v>
      </c>
      <c r="AD70" s="40">
        <v>144968</v>
      </c>
      <c r="AE70" s="40">
        <v>144968</v>
      </c>
    </row>
    <row r="71" spans="1:31">
      <c r="A71" t="s">
        <v>67</v>
      </c>
      <c r="B71" t="s">
        <v>68</v>
      </c>
      <c r="C71" t="s">
        <v>69</v>
      </c>
      <c r="D71" t="s">
        <v>2719</v>
      </c>
      <c r="E71" t="s">
        <v>8115</v>
      </c>
      <c r="F71" t="s">
        <v>8116</v>
      </c>
      <c r="G71" t="s">
        <v>7722</v>
      </c>
      <c r="H71" t="s">
        <v>75</v>
      </c>
      <c r="I71" t="s">
        <v>2722</v>
      </c>
      <c r="J71" t="s">
        <v>8117</v>
      </c>
      <c r="K71" t="s">
        <v>78</v>
      </c>
      <c r="L71" t="s">
        <v>8118</v>
      </c>
      <c r="M71" s="27">
        <v>45950.711805555547</v>
      </c>
      <c r="N71" s="27">
        <v>45953.411041666674</v>
      </c>
      <c r="O71" t="s">
        <v>1466</v>
      </c>
      <c r="P71" t="s">
        <v>1749</v>
      </c>
      <c r="Q71" t="s">
        <v>1749</v>
      </c>
      <c r="R71" t="s">
        <v>80</v>
      </c>
      <c r="S71" t="s">
        <v>81</v>
      </c>
      <c r="T71" t="s">
        <v>82</v>
      </c>
      <c r="U71" t="s">
        <v>7699</v>
      </c>
      <c r="V71" t="s">
        <v>8119</v>
      </c>
      <c r="W71" t="s">
        <v>84</v>
      </c>
      <c r="X71" t="s">
        <v>8120</v>
      </c>
      <c r="Y71" t="s">
        <v>15</v>
      </c>
      <c r="Z71" t="s">
        <v>86</v>
      </c>
      <c r="AA71" t="s">
        <v>97</v>
      </c>
      <c r="AB71" s="28">
        <v>1</v>
      </c>
      <c r="AC71" t="s">
        <v>88</v>
      </c>
      <c r="AD71" s="40">
        <v>479589</v>
      </c>
      <c r="AE71" s="40">
        <v>479589</v>
      </c>
    </row>
    <row r="72" spans="1:31">
      <c r="A72" t="s">
        <v>459</v>
      </c>
      <c r="B72" t="s">
        <v>460</v>
      </c>
      <c r="C72" t="s">
        <v>461</v>
      </c>
      <c r="D72" t="s">
        <v>2135</v>
      </c>
      <c r="E72" t="s">
        <v>8121</v>
      </c>
      <c r="F72" t="s">
        <v>8122</v>
      </c>
      <c r="G72" t="s">
        <v>7693</v>
      </c>
      <c r="H72" t="s">
        <v>460</v>
      </c>
      <c r="I72" t="s">
        <v>2138</v>
      </c>
      <c r="J72" t="s">
        <v>8123</v>
      </c>
      <c r="K72" t="s">
        <v>78</v>
      </c>
      <c r="L72" t="s">
        <v>8124</v>
      </c>
      <c r="M72" s="27">
        <v>45958.636111111111</v>
      </c>
      <c r="N72" s="27">
        <v>45961.65</v>
      </c>
      <c r="O72" t="s">
        <v>1466</v>
      </c>
      <c r="P72" t="s">
        <v>7697</v>
      </c>
      <c r="Q72" t="s">
        <v>7698</v>
      </c>
      <c r="R72" t="s">
        <v>1479</v>
      </c>
      <c r="S72" t="s">
        <v>1470</v>
      </c>
      <c r="T72" t="s">
        <v>82</v>
      </c>
      <c r="U72" t="s">
        <v>7699</v>
      </c>
      <c r="V72" t="s">
        <v>8125</v>
      </c>
      <c r="W72" t="s">
        <v>84</v>
      </c>
      <c r="X72" t="s">
        <v>8126</v>
      </c>
      <c r="Y72" t="s">
        <v>8</v>
      </c>
      <c r="Z72" t="s">
        <v>86</v>
      </c>
      <c r="AA72" t="s">
        <v>546</v>
      </c>
      <c r="AB72" s="28">
        <v>1</v>
      </c>
      <c r="AC72" t="s">
        <v>88</v>
      </c>
      <c r="AD72" s="40">
        <v>65960</v>
      </c>
      <c r="AE72" s="40">
        <v>65960</v>
      </c>
    </row>
    <row r="73" spans="1:31">
      <c r="A73" t="s">
        <v>112</v>
      </c>
      <c r="B73" t="s">
        <v>113</v>
      </c>
      <c r="C73" t="s">
        <v>114</v>
      </c>
      <c r="D73" t="s">
        <v>115</v>
      </c>
      <c r="E73" t="s">
        <v>8127</v>
      </c>
      <c r="F73" t="s">
        <v>8128</v>
      </c>
      <c r="G73" t="s">
        <v>7693</v>
      </c>
      <c r="H73" t="s">
        <v>116</v>
      </c>
      <c r="I73" t="s">
        <v>112</v>
      </c>
      <c r="J73" t="s">
        <v>8129</v>
      </c>
      <c r="K73" t="s">
        <v>78</v>
      </c>
      <c r="L73" t="s">
        <v>8130</v>
      </c>
      <c r="M73" s="27">
        <v>45954.355555555558</v>
      </c>
      <c r="N73" s="27">
        <v>45955.562430555547</v>
      </c>
      <c r="O73" t="s">
        <v>1466</v>
      </c>
      <c r="P73" t="s">
        <v>7697</v>
      </c>
      <c r="Q73" t="s">
        <v>7698</v>
      </c>
      <c r="R73" t="s">
        <v>80</v>
      </c>
      <c r="S73" t="s">
        <v>187</v>
      </c>
      <c r="T73" t="s">
        <v>82</v>
      </c>
      <c r="U73" t="s">
        <v>7699</v>
      </c>
      <c r="V73" t="s">
        <v>8131</v>
      </c>
      <c r="W73" t="s">
        <v>84</v>
      </c>
      <c r="X73" t="s">
        <v>8132</v>
      </c>
      <c r="Y73" t="s">
        <v>8</v>
      </c>
      <c r="Z73" t="s">
        <v>86</v>
      </c>
      <c r="AA73" t="s">
        <v>1777</v>
      </c>
      <c r="AB73" s="28">
        <v>1</v>
      </c>
      <c r="AC73" t="s">
        <v>88</v>
      </c>
      <c r="AD73" s="40">
        <v>65960</v>
      </c>
      <c r="AE73" s="40">
        <v>65960</v>
      </c>
    </row>
    <row r="74" spans="1:31">
      <c r="A74" t="s">
        <v>1134</v>
      </c>
      <c r="B74" t="s">
        <v>113</v>
      </c>
      <c r="C74" t="s">
        <v>114</v>
      </c>
      <c r="D74" t="s">
        <v>8133</v>
      </c>
      <c r="E74" t="s">
        <v>8134</v>
      </c>
      <c r="F74" t="s">
        <v>8135</v>
      </c>
      <c r="G74" t="s">
        <v>7722</v>
      </c>
      <c r="H74" t="s">
        <v>2713</v>
      </c>
      <c r="I74" t="s">
        <v>8136</v>
      </c>
      <c r="J74" t="s">
        <v>8137</v>
      </c>
      <c r="K74" t="s">
        <v>78</v>
      </c>
      <c r="L74" t="s">
        <v>8138</v>
      </c>
      <c r="M74" s="27">
        <v>45958.636111111111</v>
      </c>
      <c r="N74" s="27">
        <v>45960.457627314812</v>
      </c>
      <c r="O74" t="s">
        <v>1466</v>
      </c>
      <c r="R74" t="s">
        <v>1470</v>
      </c>
      <c r="S74" t="s">
        <v>1470</v>
      </c>
      <c r="T74" t="s">
        <v>82</v>
      </c>
      <c r="U74" t="s">
        <v>7699</v>
      </c>
      <c r="V74" t="s">
        <v>8139</v>
      </c>
      <c r="W74" t="s">
        <v>84</v>
      </c>
      <c r="X74" t="s">
        <v>8140</v>
      </c>
      <c r="Y74" t="s">
        <v>15</v>
      </c>
      <c r="Z74" t="s">
        <v>86</v>
      </c>
      <c r="AA74" t="s">
        <v>1144</v>
      </c>
      <c r="AB74" s="28">
        <v>1</v>
      </c>
      <c r="AC74" t="s">
        <v>88</v>
      </c>
      <c r="AD74" s="40">
        <v>479589</v>
      </c>
      <c r="AE74" s="40">
        <v>479589</v>
      </c>
    </row>
    <row r="75" spans="1:31">
      <c r="A75" t="s">
        <v>459</v>
      </c>
      <c r="B75" t="s">
        <v>460</v>
      </c>
      <c r="C75" t="s">
        <v>461</v>
      </c>
      <c r="D75" t="s">
        <v>956</v>
      </c>
      <c r="E75" t="s">
        <v>8141</v>
      </c>
      <c r="F75" t="s">
        <v>8142</v>
      </c>
      <c r="G75" t="s">
        <v>7693</v>
      </c>
      <c r="H75" t="s">
        <v>460</v>
      </c>
      <c r="I75" t="s">
        <v>959</v>
      </c>
      <c r="J75" t="s">
        <v>8143</v>
      </c>
      <c r="K75" t="s">
        <v>78</v>
      </c>
      <c r="L75" t="s">
        <v>8144</v>
      </c>
      <c r="M75" s="27">
        <v>45958.636111111111</v>
      </c>
      <c r="N75" s="27">
        <v>45960.678472222222</v>
      </c>
      <c r="O75" t="s">
        <v>1466</v>
      </c>
      <c r="P75" t="s">
        <v>7697</v>
      </c>
      <c r="Q75" t="s">
        <v>7698</v>
      </c>
      <c r="R75" t="s">
        <v>1479</v>
      </c>
      <c r="S75" t="s">
        <v>1479</v>
      </c>
      <c r="T75" t="s">
        <v>1543</v>
      </c>
      <c r="U75" t="s">
        <v>7699</v>
      </c>
      <c r="V75" t="s">
        <v>8145</v>
      </c>
      <c r="W75" t="s">
        <v>84</v>
      </c>
      <c r="X75" t="s">
        <v>8146</v>
      </c>
      <c r="Y75" t="s">
        <v>11</v>
      </c>
      <c r="Z75" t="s">
        <v>86</v>
      </c>
      <c r="AA75" t="s">
        <v>526</v>
      </c>
      <c r="AB75" s="28">
        <v>1</v>
      </c>
      <c r="AC75" t="s">
        <v>88</v>
      </c>
      <c r="AD75" s="40">
        <v>144968</v>
      </c>
      <c r="AE75" s="40">
        <v>144968</v>
      </c>
    </row>
    <row r="76" spans="1:31">
      <c r="A76" t="s">
        <v>343</v>
      </c>
      <c r="B76" t="s">
        <v>68</v>
      </c>
      <c r="C76" t="s">
        <v>69</v>
      </c>
      <c r="D76" t="s">
        <v>344</v>
      </c>
      <c r="E76" t="s">
        <v>8147</v>
      </c>
      <c r="F76" t="s">
        <v>8148</v>
      </c>
      <c r="G76" t="s">
        <v>7693</v>
      </c>
      <c r="H76" t="s">
        <v>347</v>
      </c>
      <c r="I76" t="s">
        <v>343</v>
      </c>
      <c r="J76" t="s">
        <v>8149</v>
      </c>
      <c r="K76" t="s">
        <v>78</v>
      </c>
      <c r="L76" t="s">
        <v>8150</v>
      </c>
      <c r="M76" s="27">
        <v>45959.700694444437</v>
      </c>
      <c r="N76" s="27">
        <v>45960.580555555563</v>
      </c>
      <c r="O76" t="s">
        <v>1466</v>
      </c>
      <c r="P76" t="s">
        <v>7697</v>
      </c>
      <c r="Q76" t="s">
        <v>7698</v>
      </c>
      <c r="R76" t="s">
        <v>783</v>
      </c>
      <c r="S76" t="s">
        <v>792</v>
      </c>
      <c r="T76" t="s">
        <v>82</v>
      </c>
      <c r="U76" t="s">
        <v>7699</v>
      </c>
      <c r="V76" t="s">
        <v>8151</v>
      </c>
      <c r="W76" t="s">
        <v>84</v>
      </c>
      <c r="X76" t="s">
        <v>8152</v>
      </c>
      <c r="Y76" t="s">
        <v>8</v>
      </c>
      <c r="Z76" t="s">
        <v>86</v>
      </c>
      <c r="AA76" t="s">
        <v>761</v>
      </c>
      <c r="AB76" s="28">
        <v>1</v>
      </c>
      <c r="AC76" t="s">
        <v>88</v>
      </c>
      <c r="AD76" s="40">
        <v>65960</v>
      </c>
      <c r="AE76" s="40">
        <v>65960</v>
      </c>
    </row>
    <row r="77" spans="1:31">
      <c r="A77" t="s">
        <v>343</v>
      </c>
      <c r="B77" t="s">
        <v>68</v>
      </c>
      <c r="C77" t="s">
        <v>69</v>
      </c>
      <c r="D77" t="s">
        <v>344</v>
      </c>
      <c r="E77" t="s">
        <v>8153</v>
      </c>
      <c r="F77" t="s">
        <v>6428</v>
      </c>
      <c r="G77" t="s">
        <v>7693</v>
      </c>
      <c r="H77" t="s">
        <v>347</v>
      </c>
      <c r="I77" t="s">
        <v>343</v>
      </c>
      <c r="J77" t="s">
        <v>6429</v>
      </c>
      <c r="K77" t="s">
        <v>78</v>
      </c>
      <c r="L77" t="s">
        <v>8154</v>
      </c>
      <c r="M77" s="27">
        <v>45960.455555555563</v>
      </c>
      <c r="N77" s="27">
        <v>45961.491666666669</v>
      </c>
      <c r="O77" t="s">
        <v>1466</v>
      </c>
      <c r="P77" t="s">
        <v>7697</v>
      </c>
      <c r="Q77" t="s">
        <v>7698</v>
      </c>
      <c r="R77" t="s">
        <v>80</v>
      </c>
      <c r="S77" t="s">
        <v>187</v>
      </c>
      <c r="T77" t="s">
        <v>82</v>
      </c>
      <c r="U77" t="s">
        <v>7699</v>
      </c>
      <c r="V77" t="s">
        <v>8155</v>
      </c>
      <c r="W77" t="s">
        <v>84</v>
      </c>
      <c r="X77" t="s">
        <v>8156</v>
      </c>
      <c r="Y77" t="s">
        <v>8</v>
      </c>
      <c r="Z77" t="s">
        <v>86</v>
      </c>
      <c r="AA77" t="s">
        <v>2850</v>
      </c>
      <c r="AB77" s="28">
        <v>1</v>
      </c>
      <c r="AC77" t="s">
        <v>88</v>
      </c>
      <c r="AD77" s="40">
        <v>65960</v>
      </c>
      <c r="AE77" s="40">
        <v>65960</v>
      </c>
    </row>
    <row r="78" spans="1:31">
      <c r="A78" t="s">
        <v>459</v>
      </c>
      <c r="B78" t="s">
        <v>460</v>
      </c>
      <c r="C78" t="s">
        <v>461</v>
      </c>
      <c r="D78" t="s">
        <v>3287</v>
      </c>
      <c r="E78" t="s">
        <v>8157</v>
      </c>
      <c r="F78" t="s">
        <v>8158</v>
      </c>
      <c r="G78" t="s">
        <v>8159</v>
      </c>
      <c r="H78" t="s">
        <v>460</v>
      </c>
      <c r="I78" t="s">
        <v>3290</v>
      </c>
      <c r="J78" t="s">
        <v>3290</v>
      </c>
      <c r="K78" t="s">
        <v>78</v>
      </c>
      <c r="L78" t="s">
        <v>8160</v>
      </c>
      <c r="M78" s="27">
        <v>45897.333333333343</v>
      </c>
      <c r="N78" s="27">
        <v>45936.512499999997</v>
      </c>
      <c r="O78" t="s">
        <v>1466</v>
      </c>
      <c r="P78" t="s">
        <v>8161</v>
      </c>
      <c r="Q78" t="s">
        <v>8162</v>
      </c>
      <c r="R78" t="s">
        <v>1470</v>
      </c>
      <c r="S78" t="s">
        <v>1470</v>
      </c>
      <c r="T78" t="s">
        <v>82</v>
      </c>
      <c r="V78" t="s">
        <v>8163</v>
      </c>
      <c r="W78" t="s">
        <v>84</v>
      </c>
      <c r="X78" t="s">
        <v>8164</v>
      </c>
      <c r="Y78" t="s">
        <v>11</v>
      </c>
      <c r="Z78" t="s">
        <v>86</v>
      </c>
      <c r="AA78" t="s">
        <v>539</v>
      </c>
      <c r="AB78" s="28">
        <v>1</v>
      </c>
      <c r="AC78" t="s">
        <v>88</v>
      </c>
      <c r="AD78" s="40">
        <v>144968</v>
      </c>
      <c r="AE78" s="40">
        <v>144968</v>
      </c>
    </row>
    <row r="79" spans="1:31">
      <c r="A79" t="s">
        <v>217</v>
      </c>
      <c r="B79" t="s">
        <v>192</v>
      </c>
      <c r="C79" t="s">
        <v>193</v>
      </c>
      <c r="D79" t="s">
        <v>396</v>
      </c>
      <c r="E79" t="s">
        <v>8165</v>
      </c>
      <c r="F79" t="s">
        <v>8166</v>
      </c>
      <c r="G79" t="s">
        <v>8159</v>
      </c>
      <c r="H79" t="s">
        <v>197</v>
      </c>
      <c r="I79" t="s">
        <v>217</v>
      </c>
      <c r="J79" t="s">
        <v>8167</v>
      </c>
      <c r="K79" t="s">
        <v>78</v>
      </c>
      <c r="L79" t="s">
        <v>8168</v>
      </c>
      <c r="M79" s="27">
        <v>45924.642361111109</v>
      </c>
      <c r="N79" s="27">
        <v>45931.62777777778</v>
      </c>
      <c r="O79" t="s">
        <v>1466</v>
      </c>
      <c r="P79" t="s">
        <v>8161</v>
      </c>
      <c r="Q79" t="s">
        <v>8162</v>
      </c>
      <c r="R79" t="s">
        <v>1470</v>
      </c>
      <c r="S79" t="s">
        <v>1470</v>
      </c>
      <c r="T79" t="s">
        <v>82</v>
      </c>
      <c r="U79" t="s">
        <v>7699</v>
      </c>
      <c r="V79" t="s">
        <v>8169</v>
      </c>
      <c r="W79" t="s">
        <v>84</v>
      </c>
      <c r="X79" t="s">
        <v>8170</v>
      </c>
      <c r="Y79" t="s">
        <v>8</v>
      </c>
      <c r="Z79" t="s">
        <v>86</v>
      </c>
      <c r="AA79" t="s">
        <v>1684</v>
      </c>
      <c r="AB79" s="28">
        <v>1</v>
      </c>
      <c r="AC79" t="s">
        <v>88</v>
      </c>
      <c r="AD79" s="40">
        <v>65960</v>
      </c>
      <c r="AE79" s="40">
        <v>65960</v>
      </c>
    </row>
    <row r="80" spans="1:31">
      <c r="A80" t="s">
        <v>277</v>
      </c>
      <c r="B80" t="s">
        <v>151</v>
      </c>
      <c r="C80" t="s">
        <v>152</v>
      </c>
      <c r="D80" t="s">
        <v>334</v>
      </c>
      <c r="E80" t="s">
        <v>8171</v>
      </c>
      <c r="F80" t="s">
        <v>8172</v>
      </c>
      <c r="G80" t="s">
        <v>8159</v>
      </c>
      <c r="H80" t="s">
        <v>328</v>
      </c>
      <c r="I80" t="s">
        <v>337</v>
      </c>
      <c r="J80" t="s">
        <v>8173</v>
      </c>
      <c r="K80" t="s">
        <v>78</v>
      </c>
      <c r="L80" t="s">
        <v>8174</v>
      </c>
      <c r="M80" s="27">
        <v>45925.645138888889</v>
      </c>
      <c r="N80" s="27">
        <v>45932.622916666667</v>
      </c>
      <c r="O80" t="s">
        <v>1466</v>
      </c>
      <c r="P80" t="s">
        <v>8161</v>
      </c>
      <c r="Q80" t="s">
        <v>8162</v>
      </c>
      <c r="R80" t="s">
        <v>80</v>
      </c>
      <c r="S80" t="s">
        <v>187</v>
      </c>
      <c r="T80" t="s">
        <v>82</v>
      </c>
      <c r="U80" t="s">
        <v>7699</v>
      </c>
      <c r="V80" t="s">
        <v>8175</v>
      </c>
      <c r="W80" t="s">
        <v>84</v>
      </c>
      <c r="X80" t="s">
        <v>8176</v>
      </c>
      <c r="Y80" t="s">
        <v>8</v>
      </c>
      <c r="Z80" t="s">
        <v>86</v>
      </c>
      <c r="AA80" t="s">
        <v>342</v>
      </c>
      <c r="AB80" s="28">
        <v>1</v>
      </c>
      <c r="AC80" t="s">
        <v>88</v>
      </c>
      <c r="AD80" s="40">
        <v>65960</v>
      </c>
      <c r="AE80" s="40">
        <v>65960</v>
      </c>
    </row>
    <row r="81" spans="1:31">
      <c r="A81" t="s">
        <v>191</v>
      </c>
      <c r="B81" t="s">
        <v>192</v>
      </c>
      <c r="C81" t="s">
        <v>193</v>
      </c>
      <c r="D81" t="s">
        <v>1233</v>
      </c>
      <c r="E81" t="s">
        <v>8177</v>
      </c>
      <c r="F81" t="s">
        <v>1695</v>
      </c>
      <c r="G81" t="s">
        <v>8159</v>
      </c>
      <c r="H81" t="s">
        <v>197</v>
      </c>
      <c r="I81" t="s">
        <v>1236</v>
      </c>
      <c r="J81" t="s">
        <v>1696</v>
      </c>
      <c r="K81" t="s">
        <v>78</v>
      </c>
      <c r="L81" t="s">
        <v>8178</v>
      </c>
      <c r="M81" s="27">
        <v>45930.428472222222</v>
      </c>
      <c r="N81" s="27">
        <v>45937.526388888888</v>
      </c>
      <c r="O81" t="s">
        <v>1466</v>
      </c>
      <c r="P81" t="s">
        <v>8161</v>
      </c>
      <c r="Q81" t="s">
        <v>8162</v>
      </c>
      <c r="R81" t="s">
        <v>80</v>
      </c>
      <c r="S81" t="s">
        <v>81</v>
      </c>
      <c r="T81" t="s">
        <v>82</v>
      </c>
      <c r="U81" t="s">
        <v>7699</v>
      </c>
      <c r="V81" t="s">
        <v>8179</v>
      </c>
      <c r="W81" t="s">
        <v>84</v>
      </c>
      <c r="X81" t="s">
        <v>1701</v>
      </c>
      <c r="Y81" t="s">
        <v>15</v>
      </c>
      <c r="Z81" t="s">
        <v>86</v>
      </c>
      <c r="AA81" t="s">
        <v>202</v>
      </c>
      <c r="AB81" s="28">
        <v>1</v>
      </c>
      <c r="AC81" t="s">
        <v>88</v>
      </c>
      <c r="AD81" s="40">
        <v>479589</v>
      </c>
      <c r="AE81" s="40">
        <v>479589</v>
      </c>
    </row>
    <row r="82" spans="1:31">
      <c r="A82" t="s">
        <v>343</v>
      </c>
      <c r="B82" t="s">
        <v>68</v>
      </c>
      <c r="C82" t="s">
        <v>69</v>
      </c>
      <c r="D82" t="s">
        <v>2911</v>
      </c>
      <c r="E82" t="s">
        <v>8180</v>
      </c>
      <c r="F82" t="s">
        <v>8181</v>
      </c>
      <c r="G82" t="s">
        <v>8159</v>
      </c>
      <c r="H82" t="s">
        <v>347</v>
      </c>
      <c r="I82" t="s">
        <v>2914</v>
      </c>
      <c r="J82" t="s">
        <v>8182</v>
      </c>
      <c r="K82" t="s">
        <v>78</v>
      </c>
      <c r="L82" t="s">
        <v>8183</v>
      </c>
      <c r="M82" s="27">
        <v>45931.388888888891</v>
      </c>
      <c r="N82" s="27">
        <v>45936.742361111108</v>
      </c>
      <c r="O82" t="s">
        <v>1466</v>
      </c>
      <c r="P82" t="s">
        <v>8161</v>
      </c>
      <c r="Q82" t="s">
        <v>8162</v>
      </c>
      <c r="R82" t="s">
        <v>783</v>
      </c>
      <c r="S82" t="s">
        <v>2152</v>
      </c>
      <c r="T82" t="s">
        <v>82</v>
      </c>
      <c r="U82" t="s">
        <v>7699</v>
      </c>
      <c r="V82" t="s">
        <v>8184</v>
      </c>
      <c r="W82" t="s">
        <v>84</v>
      </c>
      <c r="X82" t="s">
        <v>8185</v>
      </c>
      <c r="Y82" t="s">
        <v>13</v>
      </c>
      <c r="Z82" t="s">
        <v>86</v>
      </c>
      <c r="AA82" t="s">
        <v>359</v>
      </c>
      <c r="AB82" s="28">
        <v>1</v>
      </c>
      <c r="AC82" t="s">
        <v>88</v>
      </c>
      <c r="AD82" s="40">
        <v>275729</v>
      </c>
      <c r="AE82" s="40">
        <v>275729</v>
      </c>
    </row>
    <row r="83" spans="1:31">
      <c r="A83" t="s">
        <v>191</v>
      </c>
      <c r="B83" t="s">
        <v>192</v>
      </c>
      <c r="C83" t="s">
        <v>193</v>
      </c>
      <c r="D83" t="s">
        <v>816</v>
      </c>
      <c r="E83" t="s">
        <v>8186</v>
      </c>
      <c r="F83" t="s">
        <v>8187</v>
      </c>
      <c r="G83" t="s">
        <v>8159</v>
      </c>
      <c r="H83" t="s">
        <v>197</v>
      </c>
      <c r="I83" t="s">
        <v>270</v>
      </c>
      <c r="J83" t="s">
        <v>8188</v>
      </c>
      <c r="K83" t="s">
        <v>78</v>
      </c>
      <c r="L83" t="s">
        <v>8189</v>
      </c>
      <c r="M83" s="27">
        <v>45932.623611111107</v>
      </c>
      <c r="N83" s="27">
        <v>45933.619444444441</v>
      </c>
      <c r="O83" t="s">
        <v>1466</v>
      </c>
      <c r="P83" t="s">
        <v>8161</v>
      </c>
      <c r="Q83" t="s">
        <v>8162</v>
      </c>
      <c r="R83" t="s">
        <v>80</v>
      </c>
      <c r="S83" t="s">
        <v>81</v>
      </c>
      <c r="T83" t="s">
        <v>82</v>
      </c>
      <c r="U83" t="s">
        <v>7699</v>
      </c>
      <c r="V83" t="s">
        <v>8190</v>
      </c>
      <c r="W83" t="s">
        <v>84</v>
      </c>
      <c r="X83" t="s">
        <v>8191</v>
      </c>
      <c r="Y83" t="s">
        <v>8</v>
      </c>
      <c r="Z83" t="s">
        <v>86</v>
      </c>
      <c r="AA83" t="s">
        <v>1455</v>
      </c>
      <c r="AB83" s="28">
        <v>1</v>
      </c>
      <c r="AC83" t="s">
        <v>88</v>
      </c>
      <c r="AD83" s="40">
        <v>65960</v>
      </c>
      <c r="AE83" s="40">
        <v>65960</v>
      </c>
    </row>
    <row r="84" spans="1:31">
      <c r="A84" t="s">
        <v>343</v>
      </c>
      <c r="B84" t="s">
        <v>68</v>
      </c>
      <c r="C84" t="s">
        <v>69</v>
      </c>
      <c r="D84" t="s">
        <v>344</v>
      </c>
      <c r="E84" t="s">
        <v>8192</v>
      </c>
      <c r="F84" t="s">
        <v>6865</v>
      </c>
      <c r="G84" t="s">
        <v>8159</v>
      </c>
      <c r="H84" t="s">
        <v>347</v>
      </c>
      <c r="I84" t="s">
        <v>343</v>
      </c>
      <c r="J84" t="s">
        <v>6866</v>
      </c>
      <c r="K84" t="s">
        <v>78</v>
      </c>
      <c r="L84" t="s">
        <v>8193</v>
      </c>
      <c r="M84" s="27">
        <v>45933.460416666669</v>
      </c>
      <c r="N84" s="27">
        <v>45934.536111111112</v>
      </c>
      <c r="O84" t="s">
        <v>1466</v>
      </c>
      <c r="P84" t="s">
        <v>8161</v>
      </c>
      <c r="Q84" t="s">
        <v>8162</v>
      </c>
      <c r="R84" t="s">
        <v>783</v>
      </c>
      <c r="S84" t="s">
        <v>2152</v>
      </c>
      <c r="T84" t="s">
        <v>82</v>
      </c>
      <c r="U84" t="s">
        <v>7699</v>
      </c>
      <c r="V84" t="s">
        <v>8194</v>
      </c>
      <c r="W84" t="s">
        <v>84</v>
      </c>
      <c r="X84" t="s">
        <v>6869</v>
      </c>
      <c r="Y84" t="s">
        <v>8</v>
      </c>
      <c r="Z84" t="s">
        <v>86</v>
      </c>
      <c r="AA84" t="s">
        <v>359</v>
      </c>
      <c r="AB84" s="28">
        <v>1</v>
      </c>
      <c r="AC84" t="s">
        <v>88</v>
      </c>
      <c r="AD84" s="40">
        <v>65960</v>
      </c>
      <c r="AE84" s="40">
        <v>65960</v>
      </c>
    </row>
    <row r="85" spans="1:31">
      <c r="A85" t="s">
        <v>683</v>
      </c>
      <c r="B85" t="s">
        <v>113</v>
      </c>
      <c r="C85" t="s">
        <v>114</v>
      </c>
      <c r="D85" t="s">
        <v>2397</v>
      </c>
      <c r="E85" t="s">
        <v>8195</v>
      </c>
      <c r="F85" t="s">
        <v>4889</v>
      </c>
      <c r="G85" t="s">
        <v>8159</v>
      </c>
      <c r="H85" t="s">
        <v>281</v>
      </c>
      <c r="I85" t="s">
        <v>2400</v>
      </c>
      <c r="J85" t="s">
        <v>4890</v>
      </c>
      <c r="K85" t="s">
        <v>78</v>
      </c>
      <c r="L85" t="s">
        <v>8196</v>
      </c>
      <c r="M85" s="27">
        <v>45933.511805555558</v>
      </c>
      <c r="N85" s="27">
        <v>45933.701388888891</v>
      </c>
      <c r="O85" t="s">
        <v>1466</v>
      </c>
      <c r="P85" t="s">
        <v>8161</v>
      </c>
      <c r="Q85" t="s">
        <v>8162</v>
      </c>
      <c r="R85" t="s">
        <v>1470</v>
      </c>
      <c r="S85" t="s">
        <v>1470</v>
      </c>
      <c r="T85" t="s">
        <v>82</v>
      </c>
      <c r="U85" t="s">
        <v>7699</v>
      </c>
      <c r="V85" t="s">
        <v>8197</v>
      </c>
      <c r="W85" t="s">
        <v>84</v>
      </c>
      <c r="X85" t="s">
        <v>8198</v>
      </c>
      <c r="Y85" t="s">
        <v>11</v>
      </c>
      <c r="Z85" t="s">
        <v>86</v>
      </c>
      <c r="AA85" t="s">
        <v>1573</v>
      </c>
      <c r="AB85" s="28">
        <v>1</v>
      </c>
      <c r="AC85" t="s">
        <v>88</v>
      </c>
      <c r="AD85" s="40">
        <v>144968</v>
      </c>
      <c r="AE85" s="40">
        <v>144968</v>
      </c>
    </row>
    <row r="86" spans="1:31">
      <c r="A86" t="s">
        <v>965</v>
      </c>
      <c r="B86" t="s">
        <v>119</v>
      </c>
      <c r="C86" t="s">
        <v>120</v>
      </c>
      <c r="D86" t="s">
        <v>966</v>
      </c>
      <c r="E86" t="s">
        <v>8199</v>
      </c>
      <c r="F86" t="s">
        <v>2529</v>
      </c>
      <c r="G86" t="s">
        <v>8159</v>
      </c>
      <c r="H86" t="s">
        <v>969</v>
      </c>
      <c r="I86" t="s">
        <v>965</v>
      </c>
      <c r="J86" t="s">
        <v>2530</v>
      </c>
      <c r="K86" t="s">
        <v>78</v>
      </c>
      <c r="L86" t="s">
        <v>8200</v>
      </c>
      <c r="M86" s="27">
        <v>45934.375</v>
      </c>
      <c r="N86" s="27">
        <v>45939.640972222223</v>
      </c>
      <c r="O86" t="s">
        <v>1466</v>
      </c>
      <c r="P86" t="s">
        <v>8161</v>
      </c>
      <c r="Q86" t="s">
        <v>8162</v>
      </c>
      <c r="R86" t="s">
        <v>80</v>
      </c>
      <c r="S86" t="s">
        <v>187</v>
      </c>
      <c r="T86" t="s">
        <v>82</v>
      </c>
      <c r="U86" t="s">
        <v>7699</v>
      </c>
      <c r="V86" t="s">
        <v>8201</v>
      </c>
      <c r="W86" t="s">
        <v>84</v>
      </c>
      <c r="X86" t="s">
        <v>8202</v>
      </c>
      <c r="Y86" t="s">
        <v>8</v>
      </c>
      <c r="Z86" t="s">
        <v>86</v>
      </c>
      <c r="AA86" t="s">
        <v>974</v>
      </c>
      <c r="AB86" s="28">
        <v>1</v>
      </c>
      <c r="AC86" t="s">
        <v>88</v>
      </c>
      <c r="AD86" s="40">
        <v>65960</v>
      </c>
      <c r="AE86" s="40">
        <v>65960</v>
      </c>
    </row>
    <row r="87" spans="1:31">
      <c r="A87" t="s">
        <v>191</v>
      </c>
      <c r="B87" t="s">
        <v>192</v>
      </c>
      <c r="C87" t="s">
        <v>193</v>
      </c>
      <c r="D87" t="s">
        <v>7223</v>
      </c>
      <c r="E87" t="s">
        <v>8203</v>
      </c>
      <c r="F87" t="s">
        <v>8204</v>
      </c>
      <c r="G87" t="s">
        <v>8159</v>
      </c>
      <c r="H87" t="s">
        <v>197</v>
      </c>
      <c r="I87" t="s">
        <v>7226</v>
      </c>
      <c r="J87" t="s">
        <v>8205</v>
      </c>
      <c r="K87" t="s">
        <v>78</v>
      </c>
      <c r="L87" t="s">
        <v>8206</v>
      </c>
      <c r="M87" s="27">
        <v>45934.470833333333</v>
      </c>
      <c r="N87" s="27">
        <v>45936.690972222219</v>
      </c>
      <c r="O87" t="s">
        <v>1466</v>
      </c>
      <c r="P87" t="s">
        <v>8161</v>
      </c>
      <c r="Q87" t="s">
        <v>8162</v>
      </c>
      <c r="R87" t="s">
        <v>1479</v>
      </c>
      <c r="S87" t="s">
        <v>1470</v>
      </c>
      <c r="T87" t="s">
        <v>82</v>
      </c>
      <c r="U87" t="s">
        <v>7699</v>
      </c>
      <c r="V87" t="s">
        <v>8207</v>
      </c>
      <c r="W87" t="s">
        <v>84</v>
      </c>
      <c r="X87" t="s">
        <v>8208</v>
      </c>
      <c r="Y87" t="s">
        <v>13</v>
      </c>
      <c r="Z87" t="s">
        <v>86</v>
      </c>
      <c r="AA87" t="s">
        <v>654</v>
      </c>
      <c r="AB87" s="28">
        <v>1</v>
      </c>
      <c r="AC87" t="s">
        <v>88</v>
      </c>
      <c r="AD87" s="40">
        <v>275729</v>
      </c>
      <c r="AE87" s="40">
        <v>275729</v>
      </c>
    </row>
    <row r="88" spans="1:31">
      <c r="A88" t="s">
        <v>277</v>
      </c>
      <c r="B88" t="s">
        <v>151</v>
      </c>
      <c r="C88" t="s">
        <v>152</v>
      </c>
      <c r="D88" t="s">
        <v>1059</v>
      </c>
      <c r="E88" t="s">
        <v>8209</v>
      </c>
      <c r="F88" t="s">
        <v>3167</v>
      </c>
      <c r="G88" t="s">
        <v>8159</v>
      </c>
      <c r="H88" t="s">
        <v>328</v>
      </c>
      <c r="I88" t="s">
        <v>1062</v>
      </c>
      <c r="J88" t="s">
        <v>3168</v>
      </c>
      <c r="K88" t="s">
        <v>78</v>
      </c>
      <c r="L88" t="s">
        <v>8210</v>
      </c>
      <c r="M88" s="27">
        <v>45936.393750000003</v>
      </c>
      <c r="N88" s="27">
        <v>45936.706250000003</v>
      </c>
      <c r="O88" t="s">
        <v>1466</v>
      </c>
      <c r="P88" t="s">
        <v>8161</v>
      </c>
      <c r="Q88" t="s">
        <v>8162</v>
      </c>
      <c r="R88" t="s">
        <v>80</v>
      </c>
      <c r="S88" t="s">
        <v>187</v>
      </c>
      <c r="T88" t="s">
        <v>82</v>
      </c>
      <c r="U88" t="s">
        <v>7699</v>
      </c>
      <c r="V88" t="s">
        <v>8211</v>
      </c>
      <c r="W88" t="s">
        <v>84</v>
      </c>
      <c r="X88" t="s">
        <v>8212</v>
      </c>
      <c r="Y88" t="s">
        <v>8</v>
      </c>
      <c r="Z88" t="s">
        <v>86</v>
      </c>
      <c r="AA88" t="s">
        <v>585</v>
      </c>
      <c r="AB88" s="28">
        <v>1</v>
      </c>
      <c r="AC88" t="s">
        <v>88</v>
      </c>
      <c r="AD88" s="40">
        <v>65960</v>
      </c>
      <c r="AE88" s="40">
        <v>65960</v>
      </c>
    </row>
    <row r="89" spans="1:31">
      <c r="A89" t="s">
        <v>343</v>
      </c>
      <c r="B89" t="s">
        <v>68</v>
      </c>
      <c r="C89" t="s">
        <v>69</v>
      </c>
      <c r="D89" t="s">
        <v>344</v>
      </c>
      <c r="E89" t="s">
        <v>8213</v>
      </c>
      <c r="F89" t="s">
        <v>2991</v>
      </c>
      <c r="G89" t="s">
        <v>8159</v>
      </c>
      <c r="H89" t="s">
        <v>347</v>
      </c>
      <c r="I89" t="s">
        <v>343</v>
      </c>
      <c r="J89" t="s">
        <v>2992</v>
      </c>
      <c r="K89" t="s">
        <v>78</v>
      </c>
      <c r="L89" t="s">
        <v>8214</v>
      </c>
      <c r="M89" s="27">
        <v>45936.523611111108</v>
      </c>
      <c r="N89" s="27">
        <v>45937.55972222222</v>
      </c>
      <c r="O89" t="s">
        <v>1466</v>
      </c>
      <c r="P89" t="s">
        <v>8161</v>
      </c>
      <c r="Q89" t="s">
        <v>8162</v>
      </c>
      <c r="R89" t="s">
        <v>1470</v>
      </c>
      <c r="S89" t="s">
        <v>1470</v>
      </c>
      <c r="T89" t="s">
        <v>1664</v>
      </c>
      <c r="U89" t="s">
        <v>8215</v>
      </c>
      <c r="V89" t="s">
        <v>8216</v>
      </c>
      <c r="W89" t="s">
        <v>84</v>
      </c>
      <c r="X89" t="s">
        <v>8217</v>
      </c>
      <c r="Y89" t="s">
        <v>8</v>
      </c>
      <c r="Z89" t="s">
        <v>86</v>
      </c>
      <c r="AA89" t="s">
        <v>2850</v>
      </c>
      <c r="AB89" s="28">
        <v>1</v>
      </c>
      <c r="AC89" t="s">
        <v>88</v>
      </c>
      <c r="AD89" s="40">
        <v>65960</v>
      </c>
      <c r="AE89" s="40">
        <v>65960</v>
      </c>
    </row>
    <row r="90" spans="1:31">
      <c r="A90" t="s">
        <v>1377</v>
      </c>
      <c r="B90" t="s">
        <v>68</v>
      </c>
      <c r="C90" t="s">
        <v>266</v>
      </c>
      <c r="D90" t="s">
        <v>8218</v>
      </c>
      <c r="E90" t="s">
        <v>8219</v>
      </c>
      <c r="F90" t="s">
        <v>8220</v>
      </c>
      <c r="G90" t="s">
        <v>8159</v>
      </c>
      <c r="H90" t="s">
        <v>1381</v>
      </c>
      <c r="I90" t="s">
        <v>8221</v>
      </c>
      <c r="J90" t="s">
        <v>8222</v>
      </c>
      <c r="K90" t="s">
        <v>78</v>
      </c>
      <c r="L90" t="s">
        <v>8223</v>
      </c>
      <c r="M90" s="27">
        <v>45936.638194444437</v>
      </c>
      <c r="N90" s="27">
        <v>45944.594444444447</v>
      </c>
      <c r="O90" t="s">
        <v>1466</v>
      </c>
      <c r="P90" t="s">
        <v>8161</v>
      </c>
      <c r="Q90" t="s">
        <v>8162</v>
      </c>
      <c r="R90" t="s">
        <v>1470</v>
      </c>
      <c r="S90" t="s">
        <v>1470</v>
      </c>
      <c r="T90" t="s">
        <v>5314</v>
      </c>
      <c r="U90" t="s">
        <v>7749</v>
      </c>
      <c r="V90" t="s">
        <v>8224</v>
      </c>
      <c r="W90" t="s">
        <v>1801</v>
      </c>
      <c r="X90" t="s">
        <v>8225</v>
      </c>
      <c r="Y90" t="s">
        <v>11</v>
      </c>
      <c r="Z90" t="s">
        <v>86</v>
      </c>
      <c r="AA90" t="s">
        <v>4264</v>
      </c>
      <c r="AB90" s="28">
        <v>0</v>
      </c>
      <c r="AC90" t="s">
        <v>88</v>
      </c>
      <c r="AD90" s="40">
        <v>41241</v>
      </c>
      <c r="AE90" s="40">
        <v>41241</v>
      </c>
    </row>
    <row r="91" spans="1:31">
      <c r="A91" t="s">
        <v>569</v>
      </c>
      <c r="B91" t="s">
        <v>119</v>
      </c>
      <c r="C91" t="s">
        <v>120</v>
      </c>
      <c r="D91" t="s">
        <v>1711</v>
      </c>
      <c r="E91" t="s">
        <v>8226</v>
      </c>
      <c r="F91" t="s">
        <v>3366</v>
      </c>
      <c r="G91" t="s">
        <v>8159</v>
      </c>
      <c r="H91" t="s">
        <v>573</v>
      </c>
      <c r="I91" t="s">
        <v>1714</v>
      </c>
      <c r="J91" t="s">
        <v>3367</v>
      </c>
      <c r="K91" t="s">
        <v>78</v>
      </c>
      <c r="L91" t="s">
        <v>8227</v>
      </c>
      <c r="M91" s="27">
        <v>45937.465277777781</v>
      </c>
      <c r="N91" s="27">
        <v>45940.513888888891</v>
      </c>
      <c r="O91" t="s">
        <v>1466</v>
      </c>
      <c r="P91" t="s">
        <v>8161</v>
      </c>
      <c r="Q91" t="s">
        <v>8162</v>
      </c>
      <c r="R91" t="s">
        <v>80</v>
      </c>
      <c r="S91" t="s">
        <v>81</v>
      </c>
      <c r="T91" t="s">
        <v>1664</v>
      </c>
      <c r="U91" t="s">
        <v>7699</v>
      </c>
      <c r="V91" t="s">
        <v>8228</v>
      </c>
      <c r="W91" t="s">
        <v>84</v>
      </c>
      <c r="X91" t="s">
        <v>3368</v>
      </c>
      <c r="Y91" t="s">
        <v>11</v>
      </c>
      <c r="Z91" t="s">
        <v>86</v>
      </c>
      <c r="AA91" t="s">
        <v>5440</v>
      </c>
      <c r="AB91" s="28">
        <v>1</v>
      </c>
      <c r="AC91" t="s">
        <v>88</v>
      </c>
      <c r="AD91" s="40">
        <v>144968</v>
      </c>
      <c r="AE91" s="40">
        <v>144968</v>
      </c>
    </row>
    <row r="92" spans="1:31">
      <c r="A92" t="s">
        <v>277</v>
      </c>
      <c r="B92" t="s">
        <v>151</v>
      </c>
      <c r="C92" t="s">
        <v>152</v>
      </c>
      <c r="D92" t="s">
        <v>334</v>
      </c>
      <c r="E92" t="s">
        <v>8229</v>
      </c>
      <c r="F92" t="s">
        <v>3405</v>
      </c>
      <c r="G92" t="s">
        <v>8159</v>
      </c>
      <c r="H92" t="s">
        <v>328</v>
      </c>
      <c r="I92" t="s">
        <v>337</v>
      </c>
      <c r="J92" t="s">
        <v>3406</v>
      </c>
      <c r="K92" t="s">
        <v>78</v>
      </c>
      <c r="L92" t="s">
        <v>8230</v>
      </c>
      <c r="M92" s="27">
        <v>45937.570833333331</v>
      </c>
      <c r="N92" s="27">
        <v>45938.667361111111</v>
      </c>
      <c r="O92" t="s">
        <v>1466</v>
      </c>
      <c r="P92" t="s">
        <v>8161</v>
      </c>
      <c r="Q92" t="s">
        <v>8162</v>
      </c>
      <c r="R92" t="s">
        <v>1479</v>
      </c>
      <c r="S92" t="s">
        <v>1479</v>
      </c>
      <c r="T92" t="s">
        <v>82</v>
      </c>
      <c r="U92" t="s">
        <v>7699</v>
      </c>
      <c r="V92" t="s">
        <v>8231</v>
      </c>
      <c r="W92" t="s">
        <v>84</v>
      </c>
      <c r="X92" t="s">
        <v>3409</v>
      </c>
      <c r="Y92" t="s">
        <v>8</v>
      </c>
      <c r="Z92" t="s">
        <v>86</v>
      </c>
      <c r="AA92" t="s">
        <v>333</v>
      </c>
      <c r="AB92" s="28">
        <v>1</v>
      </c>
      <c r="AC92" t="s">
        <v>88</v>
      </c>
      <c r="AD92" s="40">
        <v>65960</v>
      </c>
      <c r="AE92" s="40">
        <v>65960</v>
      </c>
    </row>
    <row r="93" spans="1:31">
      <c r="A93" t="s">
        <v>343</v>
      </c>
      <c r="B93" t="s">
        <v>68</v>
      </c>
      <c r="C93" t="s">
        <v>69</v>
      </c>
      <c r="D93" t="s">
        <v>344</v>
      </c>
      <c r="E93" t="s">
        <v>8232</v>
      </c>
      <c r="F93" t="s">
        <v>8233</v>
      </c>
      <c r="G93" t="s">
        <v>8159</v>
      </c>
      <c r="H93" t="s">
        <v>347</v>
      </c>
      <c r="I93" t="s">
        <v>343</v>
      </c>
      <c r="J93" t="s">
        <v>8234</v>
      </c>
      <c r="K93" t="s">
        <v>78</v>
      </c>
      <c r="L93" t="s">
        <v>8235</v>
      </c>
      <c r="M93" s="27">
        <v>45937.627083333333</v>
      </c>
      <c r="N93" s="27">
        <v>45939.409722222219</v>
      </c>
      <c r="O93" t="s">
        <v>1466</v>
      </c>
      <c r="P93" t="s">
        <v>8161</v>
      </c>
      <c r="Q93" t="s">
        <v>8162</v>
      </c>
      <c r="R93" t="s">
        <v>783</v>
      </c>
      <c r="S93" t="s">
        <v>1750</v>
      </c>
      <c r="T93" t="s">
        <v>82</v>
      </c>
      <c r="U93" t="s">
        <v>7699</v>
      </c>
      <c r="V93" t="s">
        <v>8236</v>
      </c>
      <c r="W93" t="s">
        <v>84</v>
      </c>
      <c r="X93" t="s">
        <v>8237</v>
      </c>
      <c r="Y93" t="s">
        <v>8</v>
      </c>
      <c r="Z93" t="s">
        <v>86</v>
      </c>
      <c r="AA93" t="s">
        <v>804</v>
      </c>
      <c r="AB93" s="28">
        <v>1</v>
      </c>
      <c r="AC93" t="s">
        <v>88</v>
      </c>
      <c r="AD93" s="40">
        <v>65960</v>
      </c>
      <c r="AE93" s="40">
        <v>65960</v>
      </c>
    </row>
    <row r="94" spans="1:31">
      <c r="A94" t="s">
        <v>277</v>
      </c>
      <c r="B94" t="s">
        <v>151</v>
      </c>
      <c r="C94" t="s">
        <v>152</v>
      </c>
      <c r="D94" t="s">
        <v>325</v>
      </c>
      <c r="E94" t="s">
        <v>8238</v>
      </c>
      <c r="F94" t="s">
        <v>8239</v>
      </c>
      <c r="G94" t="s">
        <v>8159</v>
      </c>
      <c r="H94" t="s">
        <v>328</v>
      </c>
      <c r="I94" t="s">
        <v>277</v>
      </c>
      <c r="J94" t="s">
        <v>8240</v>
      </c>
      <c r="K94" t="s">
        <v>78</v>
      </c>
      <c r="L94" t="s">
        <v>8241</v>
      </c>
      <c r="M94" s="27">
        <v>45938.354166666657</v>
      </c>
      <c r="N94" s="27">
        <v>45938.670138888891</v>
      </c>
      <c r="O94" t="s">
        <v>1466</v>
      </c>
      <c r="P94" t="s">
        <v>8161</v>
      </c>
      <c r="Q94" t="s">
        <v>8162</v>
      </c>
      <c r="R94" t="s">
        <v>80</v>
      </c>
      <c r="S94" t="s">
        <v>81</v>
      </c>
      <c r="T94" t="s">
        <v>82</v>
      </c>
      <c r="U94" t="s">
        <v>7699</v>
      </c>
      <c r="V94" t="s">
        <v>8242</v>
      </c>
      <c r="W94" t="s">
        <v>84</v>
      </c>
      <c r="X94" t="s">
        <v>8243</v>
      </c>
      <c r="Y94" t="s">
        <v>8</v>
      </c>
      <c r="Z94" t="s">
        <v>86</v>
      </c>
      <c r="AA94" t="s">
        <v>585</v>
      </c>
      <c r="AB94" s="28">
        <v>1</v>
      </c>
      <c r="AC94" t="s">
        <v>88</v>
      </c>
      <c r="AD94" s="40">
        <v>65960</v>
      </c>
      <c r="AE94" s="40">
        <v>65960</v>
      </c>
    </row>
    <row r="95" spans="1:31">
      <c r="A95" t="s">
        <v>343</v>
      </c>
      <c r="B95" t="s">
        <v>68</v>
      </c>
      <c r="C95" t="s">
        <v>69</v>
      </c>
      <c r="D95" t="s">
        <v>344</v>
      </c>
      <c r="E95" t="s">
        <v>8244</v>
      </c>
      <c r="F95" t="s">
        <v>7715</v>
      </c>
      <c r="G95" t="s">
        <v>8159</v>
      </c>
      <c r="H95" t="s">
        <v>347</v>
      </c>
      <c r="I95" t="s">
        <v>343</v>
      </c>
      <c r="J95" t="s">
        <v>7716</v>
      </c>
      <c r="K95" t="s">
        <v>78</v>
      </c>
      <c r="L95" t="s">
        <v>8245</v>
      </c>
      <c r="M95" s="27">
        <v>45938.60833333333</v>
      </c>
      <c r="N95" s="27">
        <v>45940.364583333343</v>
      </c>
      <c r="O95" t="s">
        <v>1466</v>
      </c>
      <c r="P95" t="s">
        <v>8161</v>
      </c>
      <c r="Q95" t="s">
        <v>8162</v>
      </c>
      <c r="R95" t="s">
        <v>1470</v>
      </c>
      <c r="S95" t="s">
        <v>1470</v>
      </c>
      <c r="T95" t="s">
        <v>82</v>
      </c>
      <c r="U95" t="s">
        <v>7699</v>
      </c>
      <c r="V95" t="s">
        <v>8246</v>
      </c>
      <c r="W95" t="s">
        <v>84</v>
      </c>
      <c r="X95" t="s">
        <v>7719</v>
      </c>
      <c r="Y95" t="s">
        <v>8</v>
      </c>
      <c r="Z95" t="s">
        <v>86</v>
      </c>
      <c r="AA95" t="s">
        <v>359</v>
      </c>
      <c r="AB95" s="28">
        <v>1</v>
      </c>
      <c r="AC95" t="s">
        <v>88</v>
      </c>
      <c r="AD95" s="40">
        <v>65960</v>
      </c>
      <c r="AE95" s="40">
        <v>65960</v>
      </c>
    </row>
    <row r="96" spans="1:31">
      <c r="A96" t="s">
        <v>569</v>
      </c>
      <c r="B96" t="s">
        <v>119</v>
      </c>
      <c r="C96" t="s">
        <v>120</v>
      </c>
      <c r="D96" t="s">
        <v>8247</v>
      </c>
      <c r="E96" t="s">
        <v>8248</v>
      </c>
      <c r="F96" t="s">
        <v>8249</v>
      </c>
      <c r="G96" t="s">
        <v>8159</v>
      </c>
      <c r="H96" t="s">
        <v>573</v>
      </c>
      <c r="I96" t="s">
        <v>8250</v>
      </c>
      <c r="J96" t="s">
        <v>8251</v>
      </c>
      <c r="K96" t="s">
        <v>78</v>
      </c>
      <c r="L96" t="s">
        <v>8252</v>
      </c>
      <c r="M96" s="27">
        <v>45938.615277777782</v>
      </c>
      <c r="N96" s="27">
        <v>45940.496527777781</v>
      </c>
      <c r="O96" t="s">
        <v>1466</v>
      </c>
      <c r="P96" t="s">
        <v>8161</v>
      </c>
      <c r="Q96" t="s">
        <v>8162</v>
      </c>
      <c r="R96" t="s">
        <v>1479</v>
      </c>
      <c r="S96" t="s">
        <v>1479</v>
      </c>
      <c r="T96" t="s">
        <v>82</v>
      </c>
      <c r="U96" t="s">
        <v>7699</v>
      </c>
      <c r="V96" t="s">
        <v>8253</v>
      </c>
      <c r="W96" t="s">
        <v>84</v>
      </c>
      <c r="X96" t="s">
        <v>8254</v>
      </c>
      <c r="Y96" t="s">
        <v>13</v>
      </c>
      <c r="Z96" t="s">
        <v>86</v>
      </c>
      <c r="AA96" t="s">
        <v>5440</v>
      </c>
      <c r="AB96" s="28">
        <v>1</v>
      </c>
      <c r="AC96" t="s">
        <v>88</v>
      </c>
      <c r="AD96" s="40">
        <v>275729</v>
      </c>
      <c r="AE96" s="40">
        <v>275729</v>
      </c>
    </row>
    <row r="97" spans="1:31">
      <c r="A97" t="s">
        <v>762</v>
      </c>
      <c r="B97" t="s">
        <v>119</v>
      </c>
      <c r="C97" t="s">
        <v>120</v>
      </c>
      <c r="D97" t="s">
        <v>3804</v>
      </c>
      <c r="E97" t="s">
        <v>8255</v>
      </c>
      <c r="F97" t="s">
        <v>3806</v>
      </c>
      <c r="G97" t="s">
        <v>8159</v>
      </c>
      <c r="H97" t="s">
        <v>766</v>
      </c>
      <c r="I97" t="s">
        <v>3807</v>
      </c>
      <c r="J97" t="s">
        <v>3808</v>
      </c>
      <c r="K97" t="s">
        <v>78</v>
      </c>
      <c r="L97" t="s">
        <v>8256</v>
      </c>
      <c r="M97" s="27">
        <v>45939.668055555558</v>
      </c>
      <c r="N97" s="27">
        <v>45945.538888888892</v>
      </c>
      <c r="O97" t="s">
        <v>1466</v>
      </c>
      <c r="P97" t="s">
        <v>8161</v>
      </c>
      <c r="Q97" t="s">
        <v>8162</v>
      </c>
      <c r="R97" t="s">
        <v>80</v>
      </c>
      <c r="S97" t="s">
        <v>81</v>
      </c>
      <c r="T97" t="s">
        <v>82</v>
      </c>
      <c r="U97" t="s">
        <v>7699</v>
      </c>
      <c r="V97" t="s">
        <v>8257</v>
      </c>
      <c r="W97" t="s">
        <v>84</v>
      </c>
      <c r="X97" t="s">
        <v>3811</v>
      </c>
      <c r="Y97" t="s">
        <v>11</v>
      </c>
      <c r="Z97" t="s">
        <v>86</v>
      </c>
      <c r="AA97" t="s">
        <v>771</v>
      </c>
      <c r="AB97" s="28">
        <v>1</v>
      </c>
      <c r="AC97" t="s">
        <v>88</v>
      </c>
      <c r="AD97" s="40">
        <v>144968</v>
      </c>
      <c r="AE97" s="40">
        <v>144968</v>
      </c>
    </row>
    <row r="98" spans="1:31">
      <c r="A98" t="s">
        <v>67</v>
      </c>
      <c r="B98" t="s">
        <v>68</v>
      </c>
      <c r="C98" t="s">
        <v>69</v>
      </c>
      <c r="D98" t="s">
        <v>89</v>
      </c>
      <c r="E98" t="s">
        <v>8258</v>
      </c>
      <c r="F98" t="s">
        <v>3986</v>
      </c>
      <c r="G98" t="s">
        <v>8159</v>
      </c>
      <c r="H98" t="s">
        <v>75</v>
      </c>
      <c r="I98" t="s">
        <v>92</v>
      </c>
      <c r="J98" t="s">
        <v>3987</v>
      </c>
      <c r="K98" t="s">
        <v>78</v>
      </c>
      <c r="L98" t="s">
        <v>8259</v>
      </c>
      <c r="M98" s="27">
        <v>45939.732638888891</v>
      </c>
      <c r="N98" s="27">
        <v>45946.9</v>
      </c>
      <c r="O98" t="s">
        <v>1466</v>
      </c>
      <c r="P98" t="s">
        <v>8161</v>
      </c>
      <c r="Q98" t="s">
        <v>8162</v>
      </c>
      <c r="R98" t="s">
        <v>80</v>
      </c>
      <c r="S98" t="s">
        <v>81</v>
      </c>
      <c r="T98" t="s">
        <v>1664</v>
      </c>
      <c r="U98" t="s">
        <v>8215</v>
      </c>
      <c r="V98" t="s">
        <v>8260</v>
      </c>
      <c r="W98" t="s">
        <v>84</v>
      </c>
      <c r="X98" t="s">
        <v>3990</v>
      </c>
      <c r="Y98" t="s">
        <v>15</v>
      </c>
      <c r="Z98" t="s">
        <v>86</v>
      </c>
      <c r="AA98" t="s">
        <v>87</v>
      </c>
      <c r="AB98" s="28">
        <v>1</v>
      </c>
      <c r="AC98" t="s">
        <v>88</v>
      </c>
      <c r="AD98" s="40">
        <v>479589</v>
      </c>
      <c r="AE98" s="40">
        <v>479589</v>
      </c>
    </row>
    <row r="99" spans="1:31">
      <c r="A99" t="s">
        <v>67</v>
      </c>
      <c r="B99" t="s">
        <v>68</v>
      </c>
      <c r="C99" t="s">
        <v>69</v>
      </c>
      <c r="D99" t="s">
        <v>180</v>
      </c>
      <c r="E99" t="s">
        <v>8261</v>
      </c>
      <c r="F99" t="s">
        <v>8262</v>
      </c>
      <c r="G99" t="s">
        <v>8159</v>
      </c>
      <c r="H99" t="s">
        <v>143</v>
      </c>
      <c r="I99" t="s">
        <v>184</v>
      </c>
      <c r="J99" t="s">
        <v>8263</v>
      </c>
      <c r="K99" t="s">
        <v>78</v>
      </c>
      <c r="L99" t="s">
        <v>8264</v>
      </c>
      <c r="M99" s="27">
        <v>45940.370138888888</v>
      </c>
      <c r="N99" s="27">
        <v>45945.525000000001</v>
      </c>
      <c r="O99" t="s">
        <v>1466</v>
      </c>
      <c r="P99" t="s">
        <v>8161</v>
      </c>
      <c r="Q99" t="s">
        <v>8162</v>
      </c>
      <c r="R99" t="s">
        <v>80</v>
      </c>
      <c r="S99" t="s">
        <v>187</v>
      </c>
      <c r="T99" t="s">
        <v>82</v>
      </c>
      <c r="U99" t="s">
        <v>7699</v>
      </c>
      <c r="V99" t="s">
        <v>8265</v>
      </c>
      <c r="W99" t="s">
        <v>84</v>
      </c>
      <c r="X99" t="s">
        <v>8266</v>
      </c>
      <c r="Y99" t="s">
        <v>11</v>
      </c>
      <c r="Z99" t="s">
        <v>86</v>
      </c>
      <c r="AA99" t="s">
        <v>97</v>
      </c>
      <c r="AB99" s="28">
        <v>1</v>
      </c>
      <c r="AC99" t="s">
        <v>88</v>
      </c>
      <c r="AD99" s="40">
        <v>144968</v>
      </c>
      <c r="AE99" s="40">
        <v>144968</v>
      </c>
    </row>
    <row r="100" spans="1:31">
      <c r="A100" t="s">
        <v>288</v>
      </c>
      <c r="B100" t="s">
        <v>113</v>
      </c>
      <c r="C100" t="s">
        <v>114</v>
      </c>
      <c r="D100" t="s">
        <v>1193</v>
      </c>
      <c r="E100" t="s">
        <v>8267</v>
      </c>
      <c r="F100" t="s">
        <v>8268</v>
      </c>
      <c r="G100" t="s">
        <v>8159</v>
      </c>
      <c r="H100" t="s">
        <v>197</v>
      </c>
      <c r="I100" t="s">
        <v>1196</v>
      </c>
      <c r="J100" t="s">
        <v>8269</v>
      </c>
      <c r="K100" t="s">
        <v>78</v>
      </c>
      <c r="L100" t="s">
        <v>8270</v>
      </c>
      <c r="M100" s="27">
        <v>45940.428472222222</v>
      </c>
      <c r="N100" s="27">
        <v>45946.90347222222</v>
      </c>
      <c r="O100" t="s">
        <v>1466</v>
      </c>
      <c r="P100" t="s">
        <v>8161</v>
      </c>
      <c r="Q100" t="s">
        <v>8162</v>
      </c>
      <c r="R100" t="s">
        <v>80</v>
      </c>
      <c r="S100" t="s">
        <v>81</v>
      </c>
      <c r="T100" t="s">
        <v>82</v>
      </c>
      <c r="U100" t="s">
        <v>7699</v>
      </c>
      <c r="V100" t="s">
        <v>8271</v>
      </c>
      <c r="W100" t="s">
        <v>84</v>
      </c>
      <c r="X100" t="s">
        <v>8272</v>
      </c>
      <c r="Y100" t="s">
        <v>11</v>
      </c>
      <c r="Z100" t="s">
        <v>86</v>
      </c>
      <c r="AA100" t="s">
        <v>1846</v>
      </c>
      <c r="AB100" s="28">
        <v>1</v>
      </c>
      <c r="AC100" t="s">
        <v>88</v>
      </c>
      <c r="AD100" s="40">
        <v>144968</v>
      </c>
      <c r="AE100" s="40">
        <v>144968</v>
      </c>
    </row>
    <row r="101" spans="1:31">
      <c r="A101" t="s">
        <v>459</v>
      </c>
      <c r="B101" t="s">
        <v>460</v>
      </c>
      <c r="C101" t="s">
        <v>461</v>
      </c>
      <c r="D101" t="s">
        <v>512</v>
      </c>
      <c r="E101" t="s">
        <v>8273</v>
      </c>
      <c r="F101" t="s">
        <v>8274</v>
      </c>
      <c r="G101" t="s">
        <v>8159</v>
      </c>
      <c r="H101" t="s">
        <v>460</v>
      </c>
      <c r="I101" t="s">
        <v>459</v>
      </c>
      <c r="J101" t="s">
        <v>8275</v>
      </c>
      <c r="K101" t="s">
        <v>78</v>
      </c>
      <c r="L101" t="s">
        <v>8276</v>
      </c>
      <c r="M101" s="27">
        <v>45940.620833333327</v>
      </c>
      <c r="N101" s="27">
        <v>45945.700694444437</v>
      </c>
      <c r="O101" t="s">
        <v>1466</v>
      </c>
      <c r="P101" t="s">
        <v>8161</v>
      </c>
      <c r="Q101" t="s">
        <v>8162</v>
      </c>
      <c r="R101" t="s">
        <v>80</v>
      </c>
      <c r="S101" t="s">
        <v>187</v>
      </c>
      <c r="T101" t="s">
        <v>82</v>
      </c>
      <c r="U101" t="s">
        <v>7699</v>
      </c>
      <c r="V101" t="s">
        <v>8277</v>
      </c>
      <c r="W101" t="s">
        <v>84</v>
      </c>
      <c r="X101" t="s">
        <v>8278</v>
      </c>
      <c r="Y101" t="s">
        <v>8</v>
      </c>
      <c r="Z101" t="s">
        <v>86</v>
      </c>
      <c r="AA101" t="s">
        <v>1875</v>
      </c>
      <c r="AB101" s="28">
        <v>1</v>
      </c>
      <c r="AC101" t="s">
        <v>88</v>
      </c>
      <c r="AD101" s="40">
        <v>65960</v>
      </c>
      <c r="AE101" s="40">
        <v>65960</v>
      </c>
    </row>
    <row r="102" spans="1:31">
      <c r="A102" t="s">
        <v>191</v>
      </c>
      <c r="B102" t="s">
        <v>192</v>
      </c>
      <c r="C102" t="s">
        <v>193</v>
      </c>
      <c r="D102" t="s">
        <v>1668</v>
      </c>
      <c r="E102" t="s">
        <v>8279</v>
      </c>
      <c r="F102" t="s">
        <v>8280</v>
      </c>
      <c r="G102" t="s">
        <v>8159</v>
      </c>
      <c r="H102" t="s">
        <v>197</v>
      </c>
      <c r="I102" t="s">
        <v>1671</v>
      </c>
      <c r="J102" t="s">
        <v>8281</v>
      </c>
      <c r="K102" t="s">
        <v>78</v>
      </c>
      <c r="L102" t="s">
        <v>8282</v>
      </c>
      <c r="M102" s="27">
        <v>45941.40625</v>
      </c>
      <c r="N102" s="27">
        <v>45945.526388888888</v>
      </c>
      <c r="O102" t="s">
        <v>1466</v>
      </c>
      <c r="P102" t="s">
        <v>8161</v>
      </c>
      <c r="Q102" t="s">
        <v>8162</v>
      </c>
      <c r="R102" t="s">
        <v>1479</v>
      </c>
      <c r="S102" t="s">
        <v>1470</v>
      </c>
      <c r="T102" t="s">
        <v>82</v>
      </c>
      <c r="U102" t="s">
        <v>7699</v>
      </c>
      <c r="V102" t="s">
        <v>8283</v>
      </c>
      <c r="W102" t="s">
        <v>84</v>
      </c>
      <c r="X102" t="s">
        <v>8284</v>
      </c>
      <c r="Y102" t="s">
        <v>13</v>
      </c>
      <c r="Z102" t="s">
        <v>86</v>
      </c>
      <c r="AA102" t="s">
        <v>216</v>
      </c>
      <c r="AB102" s="28">
        <v>1</v>
      </c>
      <c r="AC102" t="s">
        <v>88</v>
      </c>
      <c r="AD102" s="40">
        <v>275729</v>
      </c>
      <c r="AE102" s="40">
        <v>275729</v>
      </c>
    </row>
    <row r="103" spans="1:31">
      <c r="A103" t="s">
        <v>683</v>
      </c>
      <c r="B103" t="s">
        <v>113</v>
      </c>
      <c r="C103" t="s">
        <v>114</v>
      </c>
      <c r="D103" t="s">
        <v>6073</v>
      </c>
      <c r="E103" t="s">
        <v>8285</v>
      </c>
      <c r="F103" t="s">
        <v>6075</v>
      </c>
      <c r="G103" t="s">
        <v>8159</v>
      </c>
      <c r="H103" t="s">
        <v>2713</v>
      </c>
      <c r="I103" t="s">
        <v>6076</v>
      </c>
      <c r="J103" t="s">
        <v>6077</v>
      </c>
      <c r="K103" t="s">
        <v>78</v>
      </c>
      <c r="L103" t="s">
        <v>8286</v>
      </c>
      <c r="M103" s="27">
        <v>45944.34097222222</v>
      </c>
      <c r="N103" s="27">
        <v>45952.583333333343</v>
      </c>
      <c r="O103" t="s">
        <v>1466</v>
      </c>
      <c r="P103" t="s">
        <v>8161</v>
      </c>
      <c r="Q103" t="s">
        <v>8162</v>
      </c>
      <c r="R103" t="s">
        <v>1470</v>
      </c>
      <c r="S103" t="s">
        <v>1470</v>
      </c>
      <c r="T103" t="s">
        <v>82</v>
      </c>
      <c r="U103" t="s">
        <v>7699</v>
      </c>
      <c r="V103" t="s">
        <v>8287</v>
      </c>
      <c r="W103" t="s">
        <v>84</v>
      </c>
      <c r="X103" t="s">
        <v>8288</v>
      </c>
      <c r="Y103" t="s">
        <v>15</v>
      </c>
      <c r="Z103" t="s">
        <v>86</v>
      </c>
      <c r="AA103" t="s">
        <v>1573</v>
      </c>
      <c r="AB103" s="28">
        <v>1</v>
      </c>
      <c r="AC103" t="s">
        <v>88</v>
      </c>
      <c r="AD103" s="40">
        <v>479589</v>
      </c>
      <c r="AE103" s="40">
        <v>479589</v>
      </c>
    </row>
    <row r="104" spans="1:31">
      <c r="A104" t="s">
        <v>112</v>
      </c>
      <c r="B104" t="s">
        <v>113</v>
      </c>
      <c r="C104" t="s">
        <v>114</v>
      </c>
      <c r="D104" t="s">
        <v>115</v>
      </c>
      <c r="E104" t="s">
        <v>8289</v>
      </c>
      <c r="F104" t="s">
        <v>4341</v>
      </c>
      <c r="G104" t="s">
        <v>8159</v>
      </c>
      <c r="H104" t="s">
        <v>116</v>
      </c>
      <c r="I104" t="s">
        <v>112</v>
      </c>
      <c r="J104" t="s">
        <v>4342</v>
      </c>
      <c r="K104" t="s">
        <v>78</v>
      </c>
      <c r="L104" t="s">
        <v>8290</v>
      </c>
      <c r="M104" s="27">
        <v>45944.368750000001</v>
      </c>
      <c r="N104" s="27">
        <v>45949.584722222222</v>
      </c>
      <c r="O104" t="s">
        <v>1466</v>
      </c>
      <c r="P104" t="s">
        <v>8161</v>
      </c>
      <c r="Q104" t="s">
        <v>8162</v>
      </c>
      <c r="R104" t="s">
        <v>80</v>
      </c>
      <c r="S104" t="s">
        <v>187</v>
      </c>
      <c r="T104" t="s">
        <v>82</v>
      </c>
      <c r="U104" t="s">
        <v>7699</v>
      </c>
      <c r="V104" t="s">
        <v>8291</v>
      </c>
      <c r="W104" t="s">
        <v>84</v>
      </c>
      <c r="X104" t="s">
        <v>8292</v>
      </c>
      <c r="Y104" t="s">
        <v>8</v>
      </c>
      <c r="Z104" t="s">
        <v>86</v>
      </c>
      <c r="AA104" t="s">
        <v>1777</v>
      </c>
      <c r="AB104" s="28">
        <v>1</v>
      </c>
      <c r="AC104" t="s">
        <v>88</v>
      </c>
      <c r="AD104" s="40">
        <v>65960</v>
      </c>
      <c r="AE104" s="40">
        <v>65960</v>
      </c>
    </row>
    <row r="105" spans="1:31">
      <c r="A105" t="s">
        <v>569</v>
      </c>
      <c r="B105" t="s">
        <v>119</v>
      </c>
      <c r="C105" t="s">
        <v>120</v>
      </c>
      <c r="D105" t="s">
        <v>3583</v>
      </c>
      <c r="E105" t="s">
        <v>8293</v>
      </c>
      <c r="F105" t="s">
        <v>8294</v>
      </c>
      <c r="G105" t="s">
        <v>8159</v>
      </c>
      <c r="H105" t="s">
        <v>573</v>
      </c>
      <c r="I105" t="s">
        <v>3586</v>
      </c>
      <c r="J105" t="s">
        <v>8295</v>
      </c>
      <c r="K105" t="s">
        <v>78</v>
      </c>
      <c r="L105" t="s">
        <v>8296</v>
      </c>
      <c r="M105" s="27">
        <v>45944.534722222219</v>
      </c>
      <c r="N105" s="27">
        <v>45945.70416666667</v>
      </c>
      <c r="O105" t="s">
        <v>1466</v>
      </c>
      <c r="P105" t="s">
        <v>8161</v>
      </c>
      <c r="Q105" t="s">
        <v>8162</v>
      </c>
      <c r="R105" t="s">
        <v>1470</v>
      </c>
      <c r="S105" t="s">
        <v>1470</v>
      </c>
      <c r="T105" t="s">
        <v>82</v>
      </c>
      <c r="U105" t="s">
        <v>7699</v>
      </c>
      <c r="V105" t="s">
        <v>8297</v>
      </c>
      <c r="W105" t="s">
        <v>84</v>
      </c>
      <c r="X105" t="s">
        <v>8298</v>
      </c>
      <c r="Y105" t="s">
        <v>11</v>
      </c>
      <c r="Z105" t="s">
        <v>86</v>
      </c>
      <c r="AA105" t="s">
        <v>1500</v>
      </c>
      <c r="AB105" s="28">
        <v>1</v>
      </c>
      <c r="AC105" t="s">
        <v>88</v>
      </c>
      <c r="AD105" s="40">
        <v>144968</v>
      </c>
      <c r="AE105" s="40">
        <v>144968</v>
      </c>
    </row>
    <row r="106" spans="1:31">
      <c r="A106" t="s">
        <v>1377</v>
      </c>
      <c r="B106" t="s">
        <v>68</v>
      </c>
      <c r="C106" t="s">
        <v>266</v>
      </c>
      <c r="D106" t="s">
        <v>8299</v>
      </c>
      <c r="E106" t="s">
        <v>8300</v>
      </c>
      <c r="F106" t="s">
        <v>8301</v>
      </c>
      <c r="G106" t="s">
        <v>8159</v>
      </c>
      <c r="H106" t="s">
        <v>347</v>
      </c>
      <c r="I106" t="s">
        <v>8302</v>
      </c>
      <c r="J106" t="s">
        <v>8303</v>
      </c>
      <c r="K106" t="s">
        <v>78</v>
      </c>
      <c r="L106" t="s">
        <v>8304</v>
      </c>
      <c r="M106" s="27">
        <v>45944.606944444437</v>
      </c>
      <c r="N106" s="27">
        <v>45945.529166666667</v>
      </c>
      <c r="O106" t="s">
        <v>1466</v>
      </c>
      <c r="P106" t="s">
        <v>8161</v>
      </c>
      <c r="Q106" t="s">
        <v>8162</v>
      </c>
      <c r="R106" t="s">
        <v>80</v>
      </c>
      <c r="S106" t="s">
        <v>81</v>
      </c>
      <c r="T106" t="s">
        <v>82</v>
      </c>
      <c r="U106" t="s">
        <v>7699</v>
      </c>
      <c r="V106" t="s">
        <v>8305</v>
      </c>
      <c r="W106" t="s">
        <v>84</v>
      </c>
      <c r="X106" t="s">
        <v>8306</v>
      </c>
      <c r="Y106" t="s">
        <v>11</v>
      </c>
      <c r="Z106" t="s">
        <v>86</v>
      </c>
      <c r="AA106" t="s">
        <v>2049</v>
      </c>
      <c r="AB106" s="28">
        <v>1</v>
      </c>
      <c r="AC106" t="s">
        <v>88</v>
      </c>
      <c r="AD106" s="40">
        <v>144968</v>
      </c>
      <c r="AE106" s="40">
        <v>144968</v>
      </c>
    </row>
    <row r="107" spans="1:31">
      <c r="A107" t="s">
        <v>683</v>
      </c>
      <c r="B107" t="s">
        <v>113</v>
      </c>
      <c r="C107" t="s">
        <v>114</v>
      </c>
      <c r="D107" t="s">
        <v>4497</v>
      </c>
      <c r="E107" t="s">
        <v>8307</v>
      </c>
      <c r="F107" t="s">
        <v>4499</v>
      </c>
      <c r="G107" t="s">
        <v>8159</v>
      </c>
      <c r="H107" t="s">
        <v>1138</v>
      </c>
      <c r="I107" t="s">
        <v>4500</v>
      </c>
      <c r="J107" t="s">
        <v>4501</v>
      </c>
      <c r="K107" t="s">
        <v>78</v>
      </c>
      <c r="L107" t="s">
        <v>8308</v>
      </c>
      <c r="M107" s="27">
        <v>45944.638888888891</v>
      </c>
      <c r="N107" s="27">
        <v>45946.912499999999</v>
      </c>
      <c r="O107" t="s">
        <v>1466</v>
      </c>
      <c r="P107" t="s">
        <v>8161</v>
      </c>
      <c r="Q107" t="s">
        <v>8162</v>
      </c>
      <c r="R107" t="s">
        <v>1470</v>
      </c>
      <c r="S107" t="s">
        <v>1470</v>
      </c>
      <c r="T107" t="s">
        <v>82</v>
      </c>
      <c r="U107" t="s">
        <v>7699</v>
      </c>
      <c r="V107" t="s">
        <v>8309</v>
      </c>
      <c r="W107" t="s">
        <v>84</v>
      </c>
      <c r="X107" t="s">
        <v>4504</v>
      </c>
      <c r="Y107" t="s">
        <v>11</v>
      </c>
      <c r="Z107" t="s">
        <v>86</v>
      </c>
      <c r="AA107" t="s">
        <v>1144</v>
      </c>
      <c r="AB107" s="28">
        <v>1</v>
      </c>
      <c r="AC107" t="s">
        <v>88</v>
      </c>
      <c r="AD107" s="40">
        <v>144968</v>
      </c>
      <c r="AE107" s="40">
        <v>144968</v>
      </c>
    </row>
    <row r="108" spans="1:31">
      <c r="A108" t="s">
        <v>1377</v>
      </c>
      <c r="B108" t="s">
        <v>68</v>
      </c>
      <c r="C108" t="s">
        <v>266</v>
      </c>
      <c r="D108" t="s">
        <v>1378</v>
      </c>
      <c r="E108" t="s">
        <v>8310</v>
      </c>
      <c r="F108" t="s">
        <v>4540</v>
      </c>
      <c r="G108" t="s">
        <v>8159</v>
      </c>
      <c r="H108" t="s">
        <v>1381</v>
      </c>
      <c r="I108" t="s">
        <v>1377</v>
      </c>
      <c r="J108" t="s">
        <v>4541</v>
      </c>
      <c r="K108" t="s">
        <v>78</v>
      </c>
      <c r="L108" t="s">
        <v>8311</v>
      </c>
      <c r="M108" s="27">
        <v>45944.694444444453</v>
      </c>
      <c r="N108" s="27">
        <v>45949.586805555547</v>
      </c>
      <c r="O108" t="s">
        <v>1466</v>
      </c>
      <c r="P108" t="s">
        <v>8161</v>
      </c>
      <c r="Q108" t="s">
        <v>8162</v>
      </c>
      <c r="R108" t="s">
        <v>1470</v>
      </c>
      <c r="S108" t="s">
        <v>1470</v>
      </c>
      <c r="T108" t="s">
        <v>82</v>
      </c>
      <c r="U108" t="s">
        <v>7699</v>
      </c>
      <c r="V108" t="s">
        <v>8312</v>
      </c>
      <c r="W108" t="s">
        <v>84</v>
      </c>
      <c r="X108" t="s">
        <v>4544</v>
      </c>
      <c r="Y108" t="s">
        <v>8</v>
      </c>
      <c r="Z108" t="s">
        <v>86</v>
      </c>
      <c r="AA108" t="s">
        <v>276</v>
      </c>
      <c r="AB108" s="28">
        <v>1</v>
      </c>
      <c r="AC108" t="s">
        <v>88</v>
      </c>
      <c r="AD108" s="40">
        <v>65960</v>
      </c>
      <c r="AE108" s="40">
        <v>65960</v>
      </c>
    </row>
    <row r="109" spans="1:31">
      <c r="A109" t="s">
        <v>67</v>
      </c>
      <c r="B109" t="s">
        <v>68</v>
      </c>
      <c r="C109" t="s">
        <v>69</v>
      </c>
      <c r="D109" t="s">
        <v>4855</v>
      </c>
      <c r="E109" t="s">
        <v>8313</v>
      </c>
      <c r="F109" t="s">
        <v>4857</v>
      </c>
      <c r="G109" t="s">
        <v>8159</v>
      </c>
      <c r="H109" t="s">
        <v>143</v>
      </c>
      <c r="I109" t="s">
        <v>4858</v>
      </c>
      <c r="J109" t="s">
        <v>4859</v>
      </c>
      <c r="K109" t="s">
        <v>78</v>
      </c>
      <c r="L109" t="s">
        <v>8314</v>
      </c>
      <c r="M109" s="27">
        <v>45946.333333333343</v>
      </c>
      <c r="N109" s="27">
        <v>45947.777083333327</v>
      </c>
      <c r="O109" t="s">
        <v>1466</v>
      </c>
      <c r="P109" t="s">
        <v>8161</v>
      </c>
      <c r="Q109" t="s">
        <v>8162</v>
      </c>
      <c r="R109" t="s">
        <v>80</v>
      </c>
      <c r="S109" t="s">
        <v>81</v>
      </c>
      <c r="T109" t="s">
        <v>82</v>
      </c>
      <c r="U109" t="s">
        <v>7699</v>
      </c>
      <c r="V109" t="s">
        <v>8315</v>
      </c>
      <c r="W109" t="s">
        <v>84</v>
      </c>
      <c r="X109" t="s">
        <v>4862</v>
      </c>
      <c r="Y109" t="s">
        <v>15</v>
      </c>
      <c r="Z109" t="s">
        <v>86</v>
      </c>
      <c r="AA109" t="s">
        <v>190</v>
      </c>
      <c r="AB109" s="28">
        <v>1</v>
      </c>
      <c r="AC109" t="s">
        <v>88</v>
      </c>
      <c r="AD109" s="40">
        <v>479589</v>
      </c>
      <c r="AE109" s="40">
        <v>479589</v>
      </c>
    </row>
    <row r="110" spans="1:31">
      <c r="A110" t="s">
        <v>343</v>
      </c>
      <c r="B110" t="s">
        <v>68</v>
      </c>
      <c r="C110" t="s">
        <v>69</v>
      </c>
      <c r="D110" t="s">
        <v>2491</v>
      </c>
      <c r="E110" t="s">
        <v>8316</v>
      </c>
      <c r="F110" t="s">
        <v>8317</v>
      </c>
      <c r="G110" t="s">
        <v>8159</v>
      </c>
      <c r="H110" t="s">
        <v>347</v>
      </c>
      <c r="I110" t="s">
        <v>2494</v>
      </c>
      <c r="J110" t="s">
        <v>8318</v>
      </c>
      <c r="K110" t="s">
        <v>78</v>
      </c>
      <c r="L110" t="s">
        <v>8319</v>
      </c>
      <c r="M110" s="27">
        <v>45946.60833333333</v>
      </c>
      <c r="N110" s="27">
        <v>45947.78125</v>
      </c>
      <c r="O110" t="s">
        <v>1466</v>
      </c>
      <c r="P110" t="s">
        <v>8161</v>
      </c>
      <c r="Q110" t="s">
        <v>8162</v>
      </c>
      <c r="R110" t="s">
        <v>1470</v>
      </c>
      <c r="S110" t="s">
        <v>1470</v>
      </c>
      <c r="T110" t="s">
        <v>82</v>
      </c>
      <c r="U110" t="s">
        <v>7699</v>
      </c>
      <c r="V110" t="s">
        <v>8320</v>
      </c>
      <c r="W110" t="s">
        <v>84</v>
      </c>
      <c r="X110" t="s">
        <v>8321</v>
      </c>
      <c r="Y110" t="s">
        <v>11</v>
      </c>
      <c r="Z110" t="s">
        <v>86</v>
      </c>
      <c r="AA110" t="s">
        <v>761</v>
      </c>
      <c r="AB110" s="28">
        <v>1</v>
      </c>
      <c r="AC110" t="s">
        <v>88</v>
      </c>
      <c r="AD110" s="40">
        <v>144968</v>
      </c>
      <c r="AE110" s="40">
        <v>144968</v>
      </c>
    </row>
    <row r="111" spans="1:31">
      <c r="A111" t="s">
        <v>459</v>
      </c>
      <c r="B111" t="s">
        <v>460</v>
      </c>
      <c r="C111" t="s">
        <v>461</v>
      </c>
      <c r="D111" t="s">
        <v>4768</v>
      </c>
      <c r="E111" t="s">
        <v>8322</v>
      </c>
      <c r="F111" t="s">
        <v>4770</v>
      </c>
      <c r="G111" t="s">
        <v>8159</v>
      </c>
      <c r="H111" t="s">
        <v>460</v>
      </c>
      <c r="I111" t="s">
        <v>4771</v>
      </c>
      <c r="J111" t="s">
        <v>4772</v>
      </c>
      <c r="K111" t="s">
        <v>78</v>
      </c>
      <c r="L111" t="s">
        <v>8323</v>
      </c>
      <c r="M111" s="27">
        <v>45946.688194444447</v>
      </c>
      <c r="N111" s="27">
        <v>45946.918055555558</v>
      </c>
      <c r="O111" t="s">
        <v>1466</v>
      </c>
      <c r="P111" t="s">
        <v>8161</v>
      </c>
      <c r="Q111" t="s">
        <v>8162</v>
      </c>
      <c r="R111" t="s">
        <v>1470</v>
      </c>
      <c r="S111" t="s">
        <v>1470</v>
      </c>
      <c r="T111" t="s">
        <v>82</v>
      </c>
      <c r="U111" t="s">
        <v>7699</v>
      </c>
      <c r="V111" t="s">
        <v>8324</v>
      </c>
      <c r="W111" t="s">
        <v>84</v>
      </c>
      <c r="X111" t="s">
        <v>4775</v>
      </c>
      <c r="Y111" t="s">
        <v>13</v>
      </c>
      <c r="Z111" t="s">
        <v>86</v>
      </c>
      <c r="AA111" t="s">
        <v>470</v>
      </c>
      <c r="AB111" s="28">
        <v>1</v>
      </c>
      <c r="AC111" t="s">
        <v>88</v>
      </c>
      <c r="AD111" s="40">
        <v>275729</v>
      </c>
      <c r="AE111" s="40">
        <v>275729</v>
      </c>
    </row>
    <row r="112" spans="1:31">
      <c r="A112" t="s">
        <v>217</v>
      </c>
      <c r="B112" t="s">
        <v>192</v>
      </c>
      <c r="C112" t="s">
        <v>193</v>
      </c>
      <c r="D112" t="s">
        <v>1241</v>
      </c>
      <c r="E112" t="s">
        <v>8325</v>
      </c>
      <c r="F112" t="s">
        <v>8326</v>
      </c>
      <c r="G112" t="s">
        <v>8159</v>
      </c>
      <c r="H112" t="s">
        <v>197</v>
      </c>
      <c r="I112" t="s">
        <v>1244</v>
      </c>
      <c r="J112" t="s">
        <v>8327</v>
      </c>
      <c r="K112" t="s">
        <v>78</v>
      </c>
      <c r="L112" t="s">
        <v>8328</v>
      </c>
      <c r="M112" s="27">
        <v>45948.48541666667</v>
      </c>
      <c r="N112" s="27">
        <v>45951.592361111107</v>
      </c>
      <c r="O112" t="s">
        <v>1466</v>
      </c>
      <c r="P112" t="s">
        <v>8161</v>
      </c>
      <c r="Q112" t="s">
        <v>8162</v>
      </c>
      <c r="R112" t="s">
        <v>80</v>
      </c>
      <c r="S112" t="s">
        <v>187</v>
      </c>
      <c r="T112" t="s">
        <v>82</v>
      </c>
      <c r="V112" t="s">
        <v>8329</v>
      </c>
      <c r="W112" t="s">
        <v>84</v>
      </c>
      <c r="X112" t="s">
        <v>8330</v>
      </c>
      <c r="Y112" t="s">
        <v>11</v>
      </c>
      <c r="Z112" t="s">
        <v>86</v>
      </c>
      <c r="AA112" t="s">
        <v>403</v>
      </c>
      <c r="AB112" s="28">
        <v>1</v>
      </c>
      <c r="AC112" t="s">
        <v>88</v>
      </c>
      <c r="AD112" s="40">
        <v>144968</v>
      </c>
      <c r="AE112" s="40">
        <v>144968</v>
      </c>
    </row>
    <row r="113" spans="1:31">
      <c r="A113" t="s">
        <v>191</v>
      </c>
      <c r="B113" t="s">
        <v>192</v>
      </c>
      <c r="C113" t="s">
        <v>193</v>
      </c>
      <c r="D113" t="s">
        <v>194</v>
      </c>
      <c r="E113" t="s">
        <v>8331</v>
      </c>
      <c r="F113" t="s">
        <v>5253</v>
      </c>
      <c r="G113" t="s">
        <v>8159</v>
      </c>
      <c r="H113" t="s">
        <v>197</v>
      </c>
      <c r="I113" t="s">
        <v>191</v>
      </c>
      <c r="J113" t="s">
        <v>5254</v>
      </c>
      <c r="K113" t="s">
        <v>78</v>
      </c>
      <c r="L113" t="s">
        <v>8332</v>
      </c>
      <c r="M113" s="27">
        <v>45948.484027777777</v>
      </c>
      <c r="N113" s="27">
        <v>45951.510416666657</v>
      </c>
      <c r="O113" t="s">
        <v>1466</v>
      </c>
      <c r="P113" t="s">
        <v>8161</v>
      </c>
      <c r="Q113" t="s">
        <v>8162</v>
      </c>
      <c r="R113" t="s">
        <v>80</v>
      </c>
      <c r="S113" t="s">
        <v>187</v>
      </c>
      <c r="T113" t="s">
        <v>82</v>
      </c>
      <c r="U113" t="s">
        <v>7699</v>
      </c>
      <c r="V113" t="s">
        <v>8333</v>
      </c>
      <c r="W113" t="s">
        <v>84</v>
      </c>
      <c r="X113" t="s">
        <v>8334</v>
      </c>
      <c r="Y113" t="s">
        <v>8</v>
      </c>
      <c r="Z113" t="s">
        <v>86</v>
      </c>
      <c r="AA113" t="s">
        <v>654</v>
      </c>
      <c r="AB113" s="28">
        <v>1</v>
      </c>
      <c r="AC113" t="s">
        <v>88</v>
      </c>
      <c r="AD113" s="40">
        <v>65960</v>
      </c>
      <c r="AE113" s="40">
        <v>65960</v>
      </c>
    </row>
    <row r="114" spans="1:31">
      <c r="A114" t="s">
        <v>965</v>
      </c>
      <c r="B114" t="s">
        <v>119</v>
      </c>
      <c r="C114" t="s">
        <v>120</v>
      </c>
      <c r="D114" t="s">
        <v>2483</v>
      </c>
      <c r="E114" t="s">
        <v>8335</v>
      </c>
      <c r="F114" t="s">
        <v>5391</v>
      </c>
      <c r="G114" t="s">
        <v>8159</v>
      </c>
      <c r="H114" t="s">
        <v>969</v>
      </c>
      <c r="I114" t="s">
        <v>2486</v>
      </c>
      <c r="J114" t="s">
        <v>5392</v>
      </c>
      <c r="K114" t="s">
        <v>78</v>
      </c>
      <c r="L114" t="s">
        <v>8336</v>
      </c>
      <c r="M114" s="27">
        <v>45950.333333333343</v>
      </c>
      <c r="N114" s="27">
        <v>45950.68472222222</v>
      </c>
      <c r="O114" t="s">
        <v>1466</v>
      </c>
      <c r="P114" t="s">
        <v>8161</v>
      </c>
      <c r="Q114" t="s">
        <v>8162</v>
      </c>
      <c r="R114" t="s">
        <v>1479</v>
      </c>
      <c r="S114" t="s">
        <v>1470</v>
      </c>
      <c r="T114" t="s">
        <v>82</v>
      </c>
      <c r="U114" t="s">
        <v>7699</v>
      </c>
      <c r="V114" t="s">
        <v>8337</v>
      </c>
      <c r="W114" t="s">
        <v>84</v>
      </c>
      <c r="X114" t="s">
        <v>8338</v>
      </c>
      <c r="Y114" t="s">
        <v>11</v>
      </c>
      <c r="Z114" t="s">
        <v>86</v>
      </c>
      <c r="AA114" t="s">
        <v>1394</v>
      </c>
      <c r="AB114" s="28">
        <v>1</v>
      </c>
      <c r="AC114" t="s">
        <v>88</v>
      </c>
      <c r="AD114" s="40">
        <v>144968</v>
      </c>
      <c r="AE114" s="40">
        <v>144968</v>
      </c>
    </row>
    <row r="115" spans="1:31">
      <c r="A115" t="s">
        <v>191</v>
      </c>
      <c r="B115" t="s">
        <v>192</v>
      </c>
      <c r="C115" t="s">
        <v>193</v>
      </c>
      <c r="D115" t="s">
        <v>194</v>
      </c>
      <c r="E115" t="s">
        <v>8339</v>
      </c>
      <c r="F115" t="s">
        <v>5684</v>
      </c>
      <c r="G115" t="s">
        <v>8159</v>
      </c>
      <c r="H115" t="s">
        <v>197</v>
      </c>
      <c r="I115" t="s">
        <v>191</v>
      </c>
      <c r="J115" t="s">
        <v>5685</v>
      </c>
      <c r="K115" t="s">
        <v>78</v>
      </c>
      <c r="L115" t="s">
        <v>8340</v>
      </c>
      <c r="M115" s="27">
        <v>45951.333333333343</v>
      </c>
      <c r="N115" s="27">
        <v>45952.613888888889</v>
      </c>
      <c r="O115" t="s">
        <v>1466</v>
      </c>
      <c r="P115" t="s">
        <v>8161</v>
      </c>
      <c r="Q115" t="s">
        <v>8162</v>
      </c>
      <c r="R115" t="s">
        <v>80</v>
      </c>
      <c r="S115" t="s">
        <v>187</v>
      </c>
      <c r="T115" t="s">
        <v>82</v>
      </c>
      <c r="U115" t="s">
        <v>7699</v>
      </c>
      <c r="V115" t="s">
        <v>8341</v>
      </c>
      <c r="W115" t="s">
        <v>84</v>
      </c>
      <c r="X115" t="s">
        <v>6196</v>
      </c>
      <c r="Y115" t="s">
        <v>8</v>
      </c>
      <c r="Z115" t="s">
        <v>86</v>
      </c>
      <c r="AA115" t="s">
        <v>1534</v>
      </c>
      <c r="AB115" s="28">
        <v>1</v>
      </c>
      <c r="AC115" t="s">
        <v>88</v>
      </c>
      <c r="AD115" s="40">
        <v>65960</v>
      </c>
      <c r="AE115" s="40">
        <v>65960</v>
      </c>
    </row>
    <row r="116" spans="1:31">
      <c r="A116" t="s">
        <v>1377</v>
      </c>
      <c r="B116" t="s">
        <v>68</v>
      </c>
      <c r="C116" t="s">
        <v>266</v>
      </c>
      <c r="D116" t="s">
        <v>2584</v>
      </c>
      <c r="E116" t="s">
        <v>8342</v>
      </c>
      <c r="F116" t="s">
        <v>5838</v>
      </c>
      <c r="G116" t="s">
        <v>8159</v>
      </c>
      <c r="H116" t="s">
        <v>1381</v>
      </c>
      <c r="I116" t="s">
        <v>2587</v>
      </c>
      <c r="J116" t="s">
        <v>5839</v>
      </c>
      <c r="K116" t="s">
        <v>78</v>
      </c>
      <c r="L116" t="s">
        <v>8343</v>
      </c>
      <c r="M116" s="27">
        <v>45951.61041666667</v>
      </c>
      <c r="N116" s="27">
        <v>45952.609722222223</v>
      </c>
      <c r="O116" t="s">
        <v>1466</v>
      </c>
      <c r="P116" t="s">
        <v>8161</v>
      </c>
      <c r="Q116" t="s">
        <v>8162</v>
      </c>
      <c r="R116" t="s">
        <v>80</v>
      </c>
      <c r="S116" t="s">
        <v>187</v>
      </c>
      <c r="T116" t="s">
        <v>82</v>
      </c>
      <c r="U116" t="s">
        <v>7699</v>
      </c>
      <c r="V116" t="s">
        <v>8344</v>
      </c>
      <c r="W116" t="s">
        <v>84</v>
      </c>
      <c r="X116" t="s">
        <v>8345</v>
      </c>
      <c r="Y116" t="s">
        <v>8</v>
      </c>
      <c r="Z116" t="s">
        <v>86</v>
      </c>
      <c r="AA116" t="s">
        <v>276</v>
      </c>
      <c r="AB116" s="28">
        <v>1</v>
      </c>
      <c r="AC116" t="s">
        <v>88</v>
      </c>
      <c r="AD116" s="40">
        <v>65960</v>
      </c>
      <c r="AE116" s="40">
        <v>65960</v>
      </c>
    </row>
    <row r="117" spans="1:31">
      <c r="A117" t="s">
        <v>343</v>
      </c>
      <c r="B117" t="s">
        <v>68</v>
      </c>
      <c r="C117" t="s">
        <v>69</v>
      </c>
      <c r="D117" t="s">
        <v>379</v>
      </c>
      <c r="E117" t="s">
        <v>8346</v>
      </c>
      <c r="F117" t="s">
        <v>6906</v>
      </c>
      <c r="G117" t="s">
        <v>8159</v>
      </c>
      <c r="H117" t="s">
        <v>347</v>
      </c>
      <c r="I117" t="s">
        <v>382</v>
      </c>
      <c r="J117" t="s">
        <v>6907</v>
      </c>
      <c r="K117" t="s">
        <v>78</v>
      </c>
      <c r="L117" t="s">
        <v>8347</v>
      </c>
      <c r="M117" s="27">
        <v>45951.7</v>
      </c>
      <c r="N117" s="27">
        <v>45952.627083333333</v>
      </c>
      <c r="O117" t="s">
        <v>1466</v>
      </c>
      <c r="P117" t="s">
        <v>8161</v>
      </c>
      <c r="Q117" t="s">
        <v>8162</v>
      </c>
      <c r="R117" t="s">
        <v>80</v>
      </c>
      <c r="S117" t="s">
        <v>81</v>
      </c>
      <c r="T117" t="s">
        <v>82</v>
      </c>
      <c r="U117" t="s">
        <v>7699</v>
      </c>
      <c r="V117" t="s">
        <v>8348</v>
      </c>
      <c r="W117" t="s">
        <v>84</v>
      </c>
      <c r="X117" t="s">
        <v>7995</v>
      </c>
      <c r="Y117" t="s">
        <v>8</v>
      </c>
      <c r="Z117" t="s">
        <v>86</v>
      </c>
      <c r="AA117" t="s">
        <v>804</v>
      </c>
      <c r="AB117" s="28">
        <v>1</v>
      </c>
      <c r="AC117" t="s">
        <v>88</v>
      </c>
      <c r="AD117" s="40">
        <v>65960</v>
      </c>
      <c r="AE117" s="40">
        <v>65960</v>
      </c>
    </row>
    <row r="118" spans="1:31">
      <c r="A118" t="s">
        <v>343</v>
      </c>
      <c r="B118" t="s">
        <v>68</v>
      </c>
      <c r="C118" t="s">
        <v>69</v>
      </c>
      <c r="D118" t="s">
        <v>379</v>
      </c>
      <c r="E118" t="s">
        <v>8349</v>
      </c>
      <c r="F118" t="s">
        <v>7804</v>
      </c>
      <c r="G118" t="s">
        <v>8159</v>
      </c>
      <c r="H118" t="s">
        <v>347</v>
      </c>
      <c r="I118" t="s">
        <v>382</v>
      </c>
      <c r="J118" t="s">
        <v>7805</v>
      </c>
      <c r="K118" t="s">
        <v>78</v>
      </c>
      <c r="L118" t="s">
        <v>8350</v>
      </c>
      <c r="M118" s="27">
        <v>45952.445138888892</v>
      </c>
      <c r="N118" s="27">
        <v>45953.492361111108</v>
      </c>
      <c r="O118" t="s">
        <v>1466</v>
      </c>
      <c r="P118" t="s">
        <v>8161</v>
      </c>
      <c r="Q118" t="s">
        <v>8162</v>
      </c>
      <c r="R118" t="s">
        <v>80</v>
      </c>
      <c r="S118" t="s">
        <v>81</v>
      </c>
      <c r="T118" t="s">
        <v>82</v>
      </c>
      <c r="U118" t="s">
        <v>7699</v>
      </c>
      <c r="V118" t="s">
        <v>8351</v>
      </c>
      <c r="W118" t="s">
        <v>84</v>
      </c>
      <c r="X118" t="s">
        <v>7808</v>
      </c>
      <c r="Y118" t="s">
        <v>8</v>
      </c>
      <c r="Z118" t="s">
        <v>86</v>
      </c>
      <c r="AA118" t="s">
        <v>387</v>
      </c>
      <c r="AB118" s="28">
        <v>1</v>
      </c>
      <c r="AC118" t="s">
        <v>88</v>
      </c>
      <c r="AD118" s="40">
        <v>65960</v>
      </c>
      <c r="AE118" s="40">
        <v>65960</v>
      </c>
    </row>
    <row r="119" spans="1:31">
      <c r="A119" t="s">
        <v>459</v>
      </c>
      <c r="B119" t="s">
        <v>460</v>
      </c>
      <c r="C119" t="s">
        <v>461</v>
      </c>
      <c r="D119" t="s">
        <v>2656</v>
      </c>
      <c r="E119" t="s">
        <v>8352</v>
      </c>
      <c r="F119" t="s">
        <v>5770</v>
      </c>
      <c r="G119" t="s">
        <v>8159</v>
      </c>
      <c r="H119" t="s">
        <v>460</v>
      </c>
      <c r="I119" t="s">
        <v>2659</v>
      </c>
      <c r="J119" t="s">
        <v>5771</v>
      </c>
      <c r="K119" t="s">
        <v>78</v>
      </c>
      <c r="L119" t="s">
        <v>8353</v>
      </c>
      <c r="M119" s="27">
        <v>45952.637499999997</v>
      </c>
      <c r="N119" s="27">
        <v>45953.494444444441</v>
      </c>
      <c r="O119" t="s">
        <v>1466</v>
      </c>
      <c r="P119" t="s">
        <v>8161</v>
      </c>
      <c r="Q119" t="s">
        <v>8162</v>
      </c>
      <c r="R119" t="s">
        <v>80</v>
      </c>
      <c r="S119" t="s">
        <v>81</v>
      </c>
      <c r="T119" t="s">
        <v>82</v>
      </c>
      <c r="U119" t="s">
        <v>7699</v>
      </c>
      <c r="V119" t="s">
        <v>8354</v>
      </c>
      <c r="W119" t="s">
        <v>84</v>
      </c>
      <c r="X119" t="s">
        <v>5774</v>
      </c>
      <c r="Y119" t="s">
        <v>11</v>
      </c>
      <c r="Z119" t="s">
        <v>86</v>
      </c>
      <c r="AA119" t="s">
        <v>539</v>
      </c>
      <c r="AB119" s="28">
        <v>1</v>
      </c>
      <c r="AC119" t="s">
        <v>88</v>
      </c>
      <c r="AD119" s="40">
        <v>144968</v>
      </c>
      <c r="AE119" s="40">
        <v>144968</v>
      </c>
    </row>
    <row r="120" spans="1:31">
      <c r="A120" t="s">
        <v>683</v>
      </c>
      <c r="B120" t="s">
        <v>113</v>
      </c>
      <c r="C120" t="s">
        <v>114</v>
      </c>
      <c r="D120" t="s">
        <v>684</v>
      </c>
      <c r="E120" t="s">
        <v>8355</v>
      </c>
      <c r="F120" t="s">
        <v>5957</v>
      </c>
      <c r="G120" t="s">
        <v>8159</v>
      </c>
      <c r="H120" t="s">
        <v>281</v>
      </c>
      <c r="I120" t="s">
        <v>683</v>
      </c>
      <c r="J120" t="s">
        <v>5958</v>
      </c>
      <c r="K120" t="s">
        <v>78</v>
      </c>
      <c r="L120" t="s">
        <v>8356</v>
      </c>
      <c r="M120" s="27">
        <v>45953.4375</v>
      </c>
      <c r="N120" s="27">
        <v>45955.426388888889</v>
      </c>
      <c r="O120" t="s">
        <v>1466</v>
      </c>
      <c r="P120" t="s">
        <v>8161</v>
      </c>
      <c r="Q120" t="s">
        <v>8162</v>
      </c>
      <c r="R120" t="s">
        <v>1470</v>
      </c>
      <c r="S120" t="s">
        <v>1470</v>
      </c>
      <c r="T120" t="s">
        <v>82</v>
      </c>
      <c r="U120" t="s">
        <v>7699</v>
      </c>
      <c r="V120" t="s">
        <v>8357</v>
      </c>
      <c r="W120" t="s">
        <v>84</v>
      </c>
      <c r="X120" t="s">
        <v>5961</v>
      </c>
      <c r="Y120" t="s">
        <v>8</v>
      </c>
      <c r="Z120" t="s">
        <v>86</v>
      </c>
      <c r="AA120" t="s">
        <v>691</v>
      </c>
      <c r="AB120" s="28">
        <v>1</v>
      </c>
      <c r="AC120" t="s">
        <v>88</v>
      </c>
      <c r="AD120" s="40">
        <v>65960</v>
      </c>
      <c r="AE120" s="40">
        <v>65960</v>
      </c>
    </row>
    <row r="121" spans="1:31">
      <c r="A121" t="s">
        <v>217</v>
      </c>
      <c r="B121" t="s">
        <v>192</v>
      </c>
      <c r="C121" t="s">
        <v>193</v>
      </c>
      <c r="D121" t="s">
        <v>396</v>
      </c>
      <c r="E121" t="s">
        <v>8358</v>
      </c>
      <c r="F121" t="s">
        <v>7981</v>
      </c>
      <c r="G121" t="s">
        <v>8159</v>
      </c>
      <c r="H121" t="s">
        <v>197</v>
      </c>
      <c r="I121" t="s">
        <v>217</v>
      </c>
      <c r="J121" t="s">
        <v>7982</v>
      </c>
      <c r="K121" t="s">
        <v>78</v>
      </c>
      <c r="L121" t="s">
        <v>8359</v>
      </c>
      <c r="M121" s="27">
        <v>45953.518055555563</v>
      </c>
      <c r="N121" s="27">
        <v>45957.705555555563</v>
      </c>
      <c r="O121" t="s">
        <v>1466</v>
      </c>
      <c r="P121" t="s">
        <v>8161</v>
      </c>
      <c r="Q121" t="s">
        <v>8162</v>
      </c>
      <c r="R121" t="s">
        <v>80</v>
      </c>
      <c r="S121" t="s">
        <v>81</v>
      </c>
      <c r="T121" t="s">
        <v>82</v>
      </c>
      <c r="U121" t="s">
        <v>7699</v>
      </c>
      <c r="V121" t="s">
        <v>8360</v>
      </c>
      <c r="W121" t="s">
        <v>84</v>
      </c>
      <c r="X121" t="s">
        <v>7985</v>
      </c>
      <c r="Y121" t="s">
        <v>8</v>
      </c>
      <c r="Z121" t="s">
        <v>86</v>
      </c>
      <c r="AA121" t="s">
        <v>1684</v>
      </c>
      <c r="AB121" s="28">
        <v>1</v>
      </c>
      <c r="AC121" t="s">
        <v>88</v>
      </c>
      <c r="AD121" s="40">
        <v>65960</v>
      </c>
      <c r="AE121" s="40">
        <v>65960</v>
      </c>
    </row>
    <row r="122" spans="1:31">
      <c r="A122" t="s">
        <v>459</v>
      </c>
      <c r="B122" t="s">
        <v>460</v>
      </c>
      <c r="C122" t="s">
        <v>461</v>
      </c>
      <c r="D122" t="s">
        <v>512</v>
      </c>
      <c r="E122" t="s">
        <v>8361</v>
      </c>
      <c r="F122" t="s">
        <v>8362</v>
      </c>
      <c r="G122" t="s">
        <v>8159</v>
      </c>
      <c r="H122" t="s">
        <v>460</v>
      </c>
      <c r="I122" t="s">
        <v>459</v>
      </c>
      <c r="J122" t="s">
        <v>8363</v>
      </c>
      <c r="K122" t="s">
        <v>78</v>
      </c>
      <c r="L122" t="s">
        <v>8364</v>
      </c>
      <c r="M122" s="27">
        <v>45953.642361111109</v>
      </c>
      <c r="N122" s="27">
        <v>45955.520138888889</v>
      </c>
      <c r="O122" t="s">
        <v>1466</v>
      </c>
      <c r="P122" t="s">
        <v>8161</v>
      </c>
      <c r="Q122" t="s">
        <v>8162</v>
      </c>
      <c r="R122" t="s">
        <v>1470</v>
      </c>
      <c r="S122" t="s">
        <v>1470</v>
      </c>
      <c r="T122" t="s">
        <v>1664</v>
      </c>
      <c r="U122" t="s">
        <v>8215</v>
      </c>
      <c r="V122" t="s">
        <v>8365</v>
      </c>
      <c r="W122" t="s">
        <v>84</v>
      </c>
      <c r="X122" t="s">
        <v>8366</v>
      </c>
      <c r="Y122" t="s">
        <v>8</v>
      </c>
      <c r="Z122" t="s">
        <v>86</v>
      </c>
      <c r="AA122" t="s">
        <v>1113</v>
      </c>
      <c r="AB122" s="28">
        <v>1</v>
      </c>
      <c r="AC122" t="s">
        <v>88</v>
      </c>
      <c r="AD122" s="40">
        <v>65960</v>
      </c>
      <c r="AE122" s="40">
        <v>65960</v>
      </c>
    </row>
    <row r="123" spans="1:31">
      <c r="A123" t="s">
        <v>67</v>
      </c>
      <c r="B123" t="s">
        <v>68</v>
      </c>
      <c r="C123" t="s">
        <v>69</v>
      </c>
      <c r="D123" t="s">
        <v>484</v>
      </c>
      <c r="E123" t="s">
        <v>8367</v>
      </c>
      <c r="F123" t="s">
        <v>8368</v>
      </c>
      <c r="G123" t="s">
        <v>8159</v>
      </c>
      <c r="H123" t="s">
        <v>143</v>
      </c>
      <c r="I123" t="s">
        <v>67</v>
      </c>
      <c r="J123" t="s">
        <v>8369</v>
      </c>
      <c r="K123" t="s">
        <v>78</v>
      </c>
      <c r="L123" t="s">
        <v>8370</v>
      </c>
      <c r="M123" s="27">
        <v>45954.595138888893</v>
      </c>
      <c r="N123" s="27">
        <v>45955.52847222222</v>
      </c>
      <c r="O123" t="s">
        <v>1466</v>
      </c>
      <c r="P123" t="s">
        <v>8161</v>
      </c>
      <c r="Q123" t="s">
        <v>8162</v>
      </c>
      <c r="R123" t="s">
        <v>80</v>
      </c>
      <c r="S123" t="s">
        <v>81</v>
      </c>
      <c r="T123" t="s">
        <v>82</v>
      </c>
      <c r="U123" t="s">
        <v>7699</v>
      </c>
      <c r="V123" t="s">
        <v>8371</v>
      </c>
      <c r="W123" t="s">
        <v>84</v>
      </c>
      <c r="X123" t="s">
        <v>8372</v>
      </c>
      <c r="Y123" t="s">
        <v>8</v>
      </c>
      <c r="Z123" t="s">
        <v>86</v>
      </c>
      <c r="AA123" t="s">
        <v>87</v>
      </c>
      <c r="AB123" s="28">
        <v>1</v>
      </c>
      <c r="AC123" t="s">
        <v>88</v>
      </c>
      <c r="AD123" s="40">
        <v>65960</v>
      </c>
      <c r="AE123" s="40">
        <v>65960</v>
      </c>
    </row>
    <row r="124" spans="1:31">
      <c r="A124" t="s">
        <v>191</v>
      </c>
      <c r="B124" t="s">
        <v>192</v>
      </c>
      <c r="C124" t="s">
        <v>193</v>
      </c>
      <c r="D124" t="s">
        <v>194</v>
      </c>
      <c r="E124" t="s">
        <v>8373</v>
      </c>
      <c r="F124" t="s">
        <v>6440</v>
      </c>
      <c r="G124" t="s">
        <v>8159</v>
      </c>
      <c r="H124" t="s">
        <v>197</v>
      </c>
      <c r="I124" t="s">
        <v>191</v>
      </c>
      <c r="J124" t="s">
        <v>6441</v>
      </c>
      <c r="K124" t="s">
        <v>78</v>
      </c>
      <c r="L124" t="s">
        <v>8374</v>
      </c>
      <c r="M124" s="27">
        <v>45957.333333333343</v>
      </c>
      <c r="N124" s="27">
        <v>45959.616666666669</v>
      </c>
      <c r="O124" t="s">
        <v>1466</v>
      </c>
      <c r="P124" t="s">
        <v>8161</v>
      </c>
      <c r="Q124" t="s">
        <v>8162</v>
      </c>
      <c r="R124" t="s">
        <v>783</v>
      </c>
      <c r="S124" t="s">
        <v>792</v>
      </c>
      <c r="T124" t="s">
        <v>82</v>
      </c>
      <c r="U124" t="s">
        <v>7699</v>
      </c>
      <c r="V124" t="s">
        <v>8375</v>
      </c>
      <c r="W124" t="s">
        <v>84</v>
      </c>
      <c r="X124" t="s">
        <v>6444</v>
      </c>
      <c r="Y124" t="s">
        <v>8</v>
      </c>
      <c r="Z124" t="s">
        <v>86</v>
      </c>
      <c r="AA124" t="s">
        <v>236</v>
      </c>
      <c r="AB124" s="28">
        <v>1</v>
      </c>
      <c r="AC124" t="s">
        <v>88</v>
      </c>
      <c r="AD124" s="40">
        <v>65960</v>
      </c>
      <c r="AE124" s="40">
        <v>65960</v>
      </c>
    </row>
    <row r="125" spans="1:31">
      <c r="A125" t="s">
        <v>191</v>
      </c>
      <c r="B125" t="s">
        <v>192</v>
      </c>
      <c r="C125" t="s">
        <v>193</v>
      </c>
      <c r="D125" t="s">
        <v>194</v>
      </c>
      <c r="E125" t="s">
        <v>8376</v>
      </c>
      <c r="F125" t="s">
        <v>8377</v>
      </c>
      <c r="G125" t="s">
        <v>8159</v>
      </c>
      <c r="H125" t="s">
        <v>197</v>
      </c>
      <c r="I125" t="s">
        <v>191</v>
      </c>
      <c r="J125" t="s">
        <v>8378</v>
      </c>
      <c r="K125" t="s">
        <v>78</v>
      </c>
      <c r="L125" t="s">
        <v>8379</v>
      </c>
      <c r="M125" s="27">
        <v>45957.333333333343</v>
      </c>
      <c r="N125" s="27">
        <v>45959.539583333331</v>
      </c>
      <c r="O125" t="s">
        <v>1466</v>
      </c>
      <c r="P125" t="s">
        <v>8161</v>
      </c>
      <c r="Q125" t="s">
        <v>8162</v>
      </c>
      <c r="R125" t="s">
        <v>80</v>
      </c>
      <c r="S125" t="s">
        <v>187</v>
      </c>
      <c r="T125" t="s">
        <v>82</v>
      </c>
      <c r="U125" t="s">
        <v>7699</v>
      </c>
      <c r="V125" t="s">
        <v>8380</v>
      </c>
      <c r="W125" t="s">
        <v>84</v>
      </c>
      <c r="X125" t="s">
        <v>8381</v>
      </c>
      <c r="Y125" t="s">
        <v>8</v>
      </c>
      <c r="Z125" t="s">
        <v>86</v>
      </c>
      <c r="AA125" t="s">
        <v>1981</v>
      </c>
      <c r="AB125" s="28">
        <v>1</v>
      </c>
      <c r="AC125" t="s">
        <v>88</v>
      </c>
      <c r="AD125" s="40">
        <v>65960</v>
      </c>
      <c r="AE125" s="40">
        <v>65960</v>
      </c>
    </row>
    <row r="126" spans="1:31">
      <c r="A126" t="s">
        <v>744</v>
      </c>
      <c r="B126" t="s">
        <v>113</v>
      </c>
      <c r="C126" t="s">
        <v>114</v>
      </c>
      <c r="D126" t="s">
        <v>8382</v>
      </c>
      <c r="E126" t="s">
        <v>8383</v>
      </c>
      <c r="F126" t="s">
        <v>8384</v>
      </c>
      <c r="G126" t="s">
        <v>8159</v>
      </c>
      <c r="H126" t="s">
        <v>748</v>
      </c>
      <c r="I126" t="s">
        <v>8385</v>
      </c>
      <c r="J126" t="s">
        <v>8386</v>
      </c>
      <c r="K126" t="s">
        <v>78</v>
      </c>
      <c r="L126" t="s">
        <v>8387</v>
      </c>
      <c r="M126" s="27">
        <v>45957.415277777778</v>
      </c>
      <c r="N126" s="27">
        <v>45960.624305555553</v>
      </c>
      <c r="O126" t="s">
        <v>1466</v>
      </c>
      <c r="P126" t="s">
        <v>8161</v>
      </c>
      <c r="Q126" t="s">
        <v>8162</v>
      </c>
      <c r="R126" t="s">
        <v>1470</v>
      </c>
      <c r="S126" t="s">
        <v>1470</v>
      </c>
      <c r="T126" t="s">
        <v>82</v>
      </c>
      <c r="U126" t="s">
        <v>7699</v>
      </c>
      <c r="V126" t="s">
        <v>8388</v>
      </c>
      <c r="W126" t="s">
        <v>84</v>
      </c>
      <c r="X126" t="s">
        <v>8389</v>
      </c>
      <c r="Y126" t="s">
        <v>11</v>
      </c>
      <c r="Z126" t="s">
        <v>86</v>
      </c>
      <c r="AA126" t="s">
        <v>754</v>
      </c>
      <c r="AB126" s="28">
        <v>1</v>
      </c>
      <c r="AC126" t="s">
        <v>88</v>
      </c>
      <c r="AD126" s="40">
        <v>144968</v>
      </c>
      <c r="AE126" s="40">
        <v>144968</v>
      </c>
    </row>
    <row r="127" spans="1:31">
      <c r="A127" t="s">
        <v>118</v>
      </c>
      <c r="B127" t="s">
        <v>119</v>
      </c>
      <c r="C127" t="s">
        <v>120</v>
      </c>
      <c r="D127" t="s">
        <v>121</v>
      </c>
      <c r="E127" t="s">
        <v>8390</v>
      </c>
      <c r="F127" t="s">
        <v>8391</v>
      </c>
      <c r="G127" t="s">
        <v>8159</v>
      </c>
      <c r="H127" t="s">
        <v>124</v>
      </c>
      <c r="I127" t="s">
        <v>125</v>
      </c>
      <c r="J127" t="s">
        <v>8392</v>
      </c>
      <c r="K127" t="s">
        <v>78</v>
      </c>
      <c r="L127" t="s">
        <v>8393</v>
      </c>
      <c r="M127" s="27">
        <v>45957.417361111111</v>
      </c>
      <c r="N127" s="27">
        <v>45961.705555555563</v>
      </c>
      <c r="O127" t="s">
        <v>1466</v>
      </c>
      <c r="P127" t="s">
        <v>8161</v>
      </c>
      <c r="Q127" t="s">
        <v>8162</v>
      </c>
      <c r="R127" t="s">
        <v>783</v>
      </c>
      <c r="S127" t="s">
        <v>792</v>
      </c>
      <c r="T127" t="s">
        <v>82</v>
      </c>
      <c r="U127" t="s">
        <v>7699</v>
      </c>
      <c r="V127" t="s">
        <v>8394</v>
      </c>
      <c r="W127" t="s">
        <v>84</v>
      </c>
      <c r="X127" t="s">
        <v>8395</v>
      </c>
      <c r="Y127" t="s">
        <v>15</v>
      </c>
      <c r="Z127" t="s">
        <v>86</v>
      </c>
      <c r="AA127" t="s">
        <v>130</v>
      </c>
      <c r="AB127" s="28">
        <v>1</v>
      </c>
      <c r="AC127" t="s">
        <v>88</v>
      </c>
      <c r="AD127" s="40">
        <v>479589</v>
      </c>
      <c r="AE127" s="40">
        <v>479589</v>
      </c>
    </row>
    <row r="128" spans="1:31">
      <c r="A128" t="s">
        <v>1377</v>
      </c>
      <c r="B128" t="s">
        <v>68</v>
      </c>
      <c r="C128" t="s">
        <v>266</v>
      </c>
      <c r="D128" t="s">
        <v>1378</v>
      </c>
      <c r="E128" t="s">
        <v>8396</v>
      </c>
      <c r="F128" t="s">
        <v>8397</v>
      </c>
      <c r="G128" t="s">
        <v>8159</v>
      </c>
      <c r="H128" t="s">
        <v>1381</v>
      </c>
      <c r="I128" t="s">
        <v>1377</v>
      </c>
      <c r="J128" t="s">
        <v>8398</v>
      </c>
      <c r="K128" t="s">
        <v>78</v>
      </c>
      <c r="L128" t="s">
        <v>8399</v>
      </c>
      <c r="M128" s="27">
        <v>45959.359722222223</v>
      </c>
      <c r="N128" s="27">
        <v>45960.692361111112</v>
      </c>
      <c r="O128" t="s">
        <v>1466</v>
      </c>
      <c r="P128" t="s">
        <v>8161</v>
      </c>
      <c r="Q128" t="s">
        <v>8162</v>
      </c>
      <c r="R128" t="s">
        <v>80</v>
      </c>
      <c r="S128" t="s">
        <v>81</v>
      </c>
      <c r="T128" t="s">
        <v>82</v>
      </c>
      <c r="U128" t="s">
        <v>7699</v>
      </c>
      <c r="V128" t="s">
        <v>8400</v>
      </c>
      <c r="W128" t="s">
        <v>84</v>
      </c>
      <c r="X128" t="s">
        <v>8401</v>
      </c>
      <c r="Y128" t="s">
        <v>8</v>
      </c>
      <c r="Z128" t="s">
        <v>86</v>
      </c>
      <c r="AA128" t="s">
        <v>2735</v>
      </c>
      <c r="AB128" s="28">
        <v>1</v>
      </c>
      <c r="AC128" t="s">
        <v>88</v>
      </c>
      <c r="AD128" s="40">
        <v>65960</v>
      </c>
      <c r="AE128" s="40">
        <v>65960</v>
      </c>
    </row>
    <row r="129" spans="1:31">
      <c r="A129" t="s">
        <v>191</v>
      </c>
      <c r="B129" t="s">
        <v>192</v>
      </c>
      <c r="C129" t="s">
        <v>193</v>
      </c>
      <c r="D129" t="s">
        <v>227</v>
      </c>
      <c r="E129" t="s">
        <v>8402</v>
      </c>
      <c r="F129" t="s">
        <v>8403</v>
      </c>
      <c r="G129" t="s">
        <v>8159</v>
      </c>
      <c r="H129" t="s">
        <v>197</v>
      </c>
      <c r="I129" t="s">
        <v>230</v>
      </c>
      <c r="J129" t="s">
        <v>8404</v>
      </c>
      <c r="K129" t="s">
        <v>78</v>
      </c>
      <c r="L129" t="s">
        <v>8405</v>
      </c>
      <c r="M129" s="27">
        <v>45959.426388888889</v>
      </c>
      <c r="N129" s="27">
        <v>45961.51666666667</v>
      </c>
      <c r="O129" t="s">
        <v>1466</v>
      </c>
      <c r="P129" t="s">
        <v>8161</v>
      </c>
      <c r="Q129" t="s">
        <v>8162</v>
      </c>
      <c r="R129" t="s">
        <v>1470</v>
      </c>
      <c r="S129" t="s">
        <v>1470</v>
      </c>
      <c r="T129" t="s">
        <v>82</v>
      </c>
      <c r="U129" t="s">
        <v>7699</v>
      </c>
      <c r="V129" t="s">
        <v>8406</v>
      </c>
      <c r="W129" t="s">
        <v>84</v>
      </c>
      <c r="X129" t="s">
        <v>8407</v>
      </c>
      <c r="Y129" t="s">
        <v>8</v>
      </c>
      <c r="Z129" t="s">
        <v>86</v>
      </c>
      <c r="AA129" t="s">
        <v>1981</v>
      </c>
      <c r="AB129" s="28">
        <v>1</v>
      </c>
      <c r="AC129" t="s">
        <v>88</v>
      </c>
      <c r="AD129" s="40">
        <v>65960</v>
      </c>
      <c r="AE129" s="40">
        <v>65960</v>
      </c>
    </row>
    <row r="130" spans="1:31">
      <c r="A130" t="s">
        <v>112</v>
      </c>
      <c r="B130" t="s">
        <v>113</v>
      </c>
      <c r="C130" t="s">
        <v>114</v>
      </c>
      <c r="D130" t="s">
        <v>115</v>
      </c>
      <c r="E130" t="s">
        <v>8408</v>
      </c>
      <c r="F130" t="s">
        <v>8409</v>
      </c>
      <c r="G130" t="s">
        <v>8410</v>
      </c>
      <c r="H130" t="s">
        <v>116</v>
      </c>
      <c r="I130" t="s">
        <v>112</v>
      </c>
      <c r="J130" t="s">
        <v>8411</v>
      </c>
      <c r="K130" t="s">
        <v>78</v>
      </c>
      <c r="L130" t="s">
        <v>8412</v>
      </c>
      <c r="M130" s="27">
        <v>45925.333333333343</v>
      </c>
      <c r="N130" s="27">
        <v>45931.651388888888</v>
      </c>
      <c r="O130" t="s">
        <v>1466</v>
      </c>
      <c r="P130" t="s">
        <v>2232</v>
      </c>
      <c r="Q130" t="s">
        <v>2232</v>
      </c>
      <c r="R130" t="s">
        <v>1470</v>
      </c>
      <c r="S130" t="s">
        <v>1470</v>
      </c>
      <c r="T130" t="s">
        <v>82</v>
      </c>
      <c r="U130" t="s">
        <v>8413</v>
      </c>
      <c r="V130" t="s">
        <v>8414</v>
      </c>
      <c r="W130" t="s">
        <v>84</v>
      </c>
      <c r="X130" t="s">
        <v>8415</v>
      </c>
      <c r="Y130" t="s">
        <v>8</v>
      </c>
      <c r="Z130" t="s">
        <v>86</v>
      </c>
      <c r="AA130" t="s">
        <v>117</v>
      </c>
      <c r="AB130" s="28">
        <v>1</v>
      </c>
      <c r="AC130" t="s">
        <v>88</v>
      </c>
      <c r="AD130" s="40">
        <v>65960</v>
      </c>
      <c r="AE130" s="40">
        <v>65960</v>
      </c>
    </row>
    <row r="131" spans="1:31">
      <c r="A131" t="s">
        <v>277</v>
      </c>
      <c r="B131" t="s">
        <v>151</v>
      </c>
      <c r="C131" t="s">
        <v>152</v>
      </c>
      <c r="D131" t="s">
        <v>8416</v>
      </c>
      <c r="E131" t="s">
        <v>8417</v>
      </c>
      <c r="F131" t="s">
        <v>8418</v>
      </c>
      <c r="G131" t="s">
        <v>8410</v>
      </c>
      <c r="H131" t="s">
        <v>328</v>
      </c>
      <c r="I131" t="s">
        <v>8419</v>
      </c>
      <c r="J131" t="s">
        <v>8420</v>
      </c>
      <c r="K131" t="s">
        <v>78</v>
      </c>
      <c r="L131" t="s">
        <v>8421</v>
      </c>
      <c r="M131" s="27">
        <v>45927.375</v>
      </c>
      <c r="N131" s="27">
        <v>45931.590277777781</v>
      </c>
      <c r="O131" t="s">
        <v>1466</v>
      </c>
      <c r="P131" t="s">
        <v>2232</v>
      </c>
      <c r="Q131" t="s">
        <v>2232</v>
      </c>
      <c r="R131" t="s">
        <v>1479</v>
      </c>
      <c r="S131" t="s">
        <v>1479</v>
      </c>
      <c r="T131" t="s">
        <v>82</v>
      </c>
      <c r="U131" t="s">
        <v>8413</v>
      </c>
      <c r="V131" t="s">
        <v>8422</v>
      </c>
      <c r="W131" t="s">
        <v>84</v>
      </c>
      <c r="X131" t="s">
        <v>8423</v>
      </c>
      <c r="Y131" t="s">
        <v>11</v>
      </c>
      <c r="Z131" t="s">
        <v>86</v>
      </c>
      <c r="AA131" t="s">
        <v>416</v>
      </c>
      <c r="AB131" s="28">
        <v>1</v>
      </c>
      <c r="AC131" t="s">
        <v>88</v>
      </c>
      <c r="AD131" s="40">
        <v>144968</v>
      </c>
      <c r="AE131" s="40">
        <v>144968</v>
      </c>
    </row>
    <row r="132" spans="1:31">
      <c r="A132" t="s">
        <v>459</v>
      </c>
      <c r="B132" t="s">
        <v>460</v>
      </c>
      <c r="C132" t="s">
        <v>461</v>
      </c>
      <c r="D132" t="s">
        <v>8424</v>
      </c>
      <c r="E132" t="s">
        <v>8425</v>
      </c>
      <c r="F132" t="s">
        <v>8426</v>
      </c>
      <c r="G132" t="s">
        <v>8410</v>
      </c>
      <c r="H132" t="s">
        <v>460</v>
      </c>
      <c r="I132" t="s">
        <v>8427</v>
      </c>
      <c r="J132" t="s">
        <v>8428</v>
      </c>
      <c r="K132" t="s">
        <v>78</v>
      </c>
      <c r="L132" t="s">
        <v>8429</v>
      </c>
      <c r="M132" s="27">
        <v>45929.63958333333</v>
      </c>
      <c r="N132" s="27">
        <v>45933.381249999999</v>
      </c>
      <c r="O132" t="s">
        <v>1466</v>
      </c>
      <c r="P132" t="s">
        <v>2232</v>
      </c>
      <c r="Q132" t="s">
        <v>8430</v>
      </c>
      <c r="T132" t="s">
        <v>82</v>
      </c>
      <c r="U132" t="s">
        <v>8413</v>
      </c>
      <c r="V132" t="s">
        <v>8431</v>
      </c>
      <c r="W132" t="s">
        <v>84</v>
      </c>
      <c r="X132" t="s">
        <v>8432</v>
      </c>
      <c r="Y132" t="s">
        <v>13</v>
      </c>
      <c r="Z132" t="s">
        <v>86</v>
      </c>
      <c r="AA132" t="s">
        <v>1875</v>
      </c>
      <c r="AB132" s="28">
        <v>2</v>
      </c>
      <c r="AC132" t="s">
        <v>88</v>
      </c>
      <c r="AD132" s="40">
        <v>551458</v>
      </c>
      <c r="AE132" s="40">
        <v>551458</v>
      </c>
    </row>
    <row r="133" spans="1:31">
      <c r="A133" t="s">
        <v>288</v>
      </c>
      <c r="B133" t="s">
        <v>113</v>
      </c>
      <c r="C133" t="s">
        <v>114</v>
      </c>
      <c r="D133" t="s">
        <v>1908</v>
      </c>
      <c r="E133" t="s">
        <v>8433</v>
      </c>
      <c r="F133" t="s">
        <v>8434</v>
      </c>
      <c r="G133" t="s">
        <v>8410</v>
      </c>
      <c r="H133" t="s">
        <v>292</v>
      </c>
      <c r="I133" t="s">
        <v>1911</v>
      </c>
      <c r="J133" t="s">
        <v>8435</v>
      </c>
      <c r="K133" t="s">
        <v>78</v>
      </c>
      <c r="L133" t="s">
        <v>8436</v>
      </c>
      <c r="M133" s="27">
        <v>45929.63958333333</v>
      </c>
      <c r="N133" s="27">
        <v>45933.517361111109</v>
      </c>
      <c r="O133" t="s">
        <v>1466</v>
      </c>
      <c r="P133" t="s">
        <v>2232</v>
      </c>
      <c r="Q133" t="s">
        <v>8430</v>
      </c>
      <c r="R133" t="s">
        <v>1479</v>
      </c>
      <c r="S133" t="s">
        <v>1479</v>
      </c>
      <c r="T133" t="s">
        <v>82</v>
      </c>
      <c r="U133" t="s">
        <v>8413</v>
      </c>
      <c r="V133" t="s">
        <v>8437</v>
      </c>
      <c r="W133" t="s">
        <v>84</v>
      </c>
      <c r="X133" t="s">
        <v>8438</v>
      </c>
      <c r="Y133" t="s">
        <v>8</v>
      </c>
      <c r="Z133" t="s">
        <v>86</v>
      </c>
      <c r="AA133" t="s">
        <v>245</v>
      </c>
      <c r="AB133" s="28">
        <v>1</v>
      </c>
      <c r="AC133" t="s">
        <v>88</v>
      </c>
      <c r="AD133" s="40">
        <v>65960</v>
      </c>
      <c r="AE133" s="40">
        <v>65960</v>
      </c>
    </row>
    <row r="134" spans="1:31">
      <c r="A134" t="s">
        <v>288</v>
      </c>
      <c r="B134" t="s">
        <v>113</v>
      </c>
      <c r="C134" t="s">
        <v>114</v>
      </c>
      <c r="D134" t="s">
        <v>1702</v>
      </c>
      <c r="E134" t="s">
        <v>8439</v>
      </c>
      <c r="F134" t="s">
        <v>8440</v>
      </c>
      <c r="G134" t="s">
        <v>8410</v>
      </c>
      <c r="H134" t="s">
        <v>197</v>
      </c>
      <c r="I134" t="s">
        <v>1705</v>
      </c>
      <c r="J134" t="s">
        <v>8441</v>
      </c>
      <c r="K134" t="s">
        <v>78</v>
      </c>
      <c r="L134" t="s">
        <v>8442</v>
      </c>
      <c r="M134" s="27">
        <v>45929.63958333333</v>
      </c>
      <c r="N134" s="27">
        <v>45933.385416666657</v>
      </c>
      <c r="O134" t="s">
        <v>1466</v>
      </c>
      <c r="P134" t="s">
        <v>2232</v>
      </c>
      <c r="Q134" t="s">
        <v>2232</v>
      </c>
      <c r="R134" t="s">
        <v>80</v>
      </c>
      <c r="S134" t="s">
        <v>81</v>
      </c>
      <c r="T134" t="s">
        <v>82</v>
      </c>
      <c r="U134" t="s">
        <v>8413</v>
      </c>
      <c r="V134" t="s">
        <v>8443</v>
      </c>
      <c r="W134" t="s">
        <v>84</v>
      </c>
      <c r="X134" t="s">
        <v>8444</v>
      </c>
      <c r="Y134" t="s">
        <v>15</v>
      </c>
      <c r="Z134" t="s">
        <v>86</v>
      </c>
      <c r="AA134" t="s">
        <v>1710</v>
      </c>
      <c r="AB134" s="28">
        <v>1</v>
      </c>
      <c r="AC134" t="s">
        <v>88</v>
      </c>
      <c r="AD134" s="40">
        <v>479589</v>
      </c>
      <c r="AE134" s="40">
        <v>479589</v>
      </c>
    </row>
    <row r="135" spans="1:31">
      <c r="A135" t="s">
        <v>1134</v>
      </c>
      <c r="B135" t="s">
        <v>113</v>
      </c>
      <c r="C135" t="s">
        <v>114</v>
      </c>
      <c r="D135" t="s">
        <v>1135</v>
      </c>
      <c r="E135" t="s">
        <v>8445</v>
      </c>
      <c r="F135" t="s">
        <v>8446</v>
      </c>
      <c r="G135" t="s">
        <v>8410</v>
      </c>
      <c r="H135" t="s">
        <v>1138</v>
      </c>
      <c r="I135" t="s">
        <v>1139</v>
      </c>
      <c r="J135" t="s">
        <v>8447</v>
      </c>
      <c r="K135" t="s">
        <v>78</v>
      </c>
      <c r="L135" t="s">
        <v>8448</v>
      </c>
      <c r="M135" s="27">
        <v>45929.63958333333</v>
      </c>
      <c r="N135" s="27">
        <v>45932.44027777778</v>
      </c>
      <c r="O135" t="s">
        <v>1466</v>
      </c>
      <c r="P135" t="s">
        <v>2232</v>
      </c>
      <c r="Q135" t="s">
        <v>2232</v>
      </c>
      <c r="R135" t="s">
        <v>80</v>
      </c>
      <c r="S135" t="s">
        <v>81</v>
      </c>
      <c r="T135" t="s">
        <v>82</v>
      </c>
      <c r="U135" t="s">
        <v>8413</v>
      </c>
      <c r="V135" t="s">
        <v>8449</v>
      </c>
      <c r="W135" t="s">
        <v>84</v>
      </c>
      <c r="X135" t="s">
        <v>8450</v>
      </c>
      <c r="Y135" t="s">
        <v>13</v>
      </c>
      <c r="Z135" t="s">
        <v>86</v>
      </c>
      <c r="AA135" t="s">
        <v>1144</v>
      </c>
      <c r="AB135" s="28">
        <v>1</v>
      </c>
      <c r="AC135" t="s">
        <v>88</v>
      </c>
      <c r="AD135" s="40">
        <v>275729</v>
      </c>
      <c r="AE135" s="40">
        <v>275729</v>
      </c>
    </row>
    <row r="136" spans="1:31">
      <c r="A136" t="s">
        <v>191</v>
      </c>
      <c r="B136" t="s">
        <v>192</v>
      </c>
      <c r="C136" t="s">
        <v>193</v>
      </c>
      <c r="D136" t="s">
        <v>194</v>
      </c>
      <c r="E136" t="s">
        <v>8451</v>
      </c>
      <c r="F136" t="s">
        <v>8452</v>
      </c>
      <c r="G136" t="s">
        <v>8410</v>
      </c>
      <c r="H136" t="s">
        <v>197</v>
      </c>
      <c r="I136" t="s">
        <v>191</v>
      </c>
      <c r="J136" t="s">
        <v>8453</v>
      </c>
      <c r="K136" t="s">
        <v>78</v>
      </c>
      <c r="L136" t="s">
        <v>8454</v>
      </c>
      <c r="M136" s="27">
        <v>45931.333333333343</v>
      </c>
      <c r="N136" s="27">
        <v>45937.520138888889</v>
      </c>
      <c r="O136" t="s">
        <v>1466</v>
      </c>
      <c r="P136" t="s">
        <v>2232</v>
      </c>
      <c r="Q136" t="s">
        <v>2232</v>
      </c>
      <c r="R136" t="s">
        <v>1479</v>
      </c>
      <c r="S136" t="s">
        <v>1479</v>
      </c>
      <c r="T136" t="s">
        <v>82</v>
      </c>
      <c r="U136" t="s">
        <v>8413</v>
      </c>
      <c r="V136" t="s">
        <v>8455</v>
      </c>
      <c r="W136" t="s">
        <v>84</v>
      </c>
      <c r="X136" t="s">
        <v>8456</v>
      </c>
      <c r="Y136" t="s">
        <v>8</v>
      </c>
      <c r="Z136" t="s">
        <v>86</v>
      </c>
      <c r="AA136" t="s">
        <v>1455</v>
      </c>
      <c r="AB136" s="28">
        <v>1</v>
      </c>
      <c r="AC136" t="s">
        <v>88</v>
      </c>
      <c r="AD136" s="40">
        <v>65960</v>
      </c>
      <c r="AE136" s="40">
        <v>65960</v>
      </c>
    </row>
    <row r="137" spans="1:31">
      <c r="A137" t="s">
        <v>683</v>
      </c>
      <c r="B137" t="s">
        <v>113</v>
      </c>
      <c r="C137" t="s">
        <v>114</v>
      </c>
      <c r="D137" t="s">
        <v>684</v>
      </c>
      <c r="E137" t="s">
        <v>8457</v>
      </c>
      <c r="F137" t="s">
        <v>8458</v>
      </c>
      <c r="G137" t="s">
        <v>8410</v>
      </c>
      <c r="H137" t="s">
        <v>281</v>
      </c>
      <c r="I137" t="s">
        <v>683</v>
      </c>
      <c r="J137" t="s">
        <v>8459</v>
      </c>
      <c r="K137" t="s">
        <v>78</v>
      </c>
      <c r="L137" t="s">
        <v>8460</v>
      </c>
      <c r="M137" s="27">
        <v>45931.333333333343</v>
      </c>
      <c r="N137" s="27">
        <v>45932.495138888888</v>
      </c>
      <c r="O137" t="s">
        <v>1466</v>
      </c>
      <c r="P137" t="s">
        <v>2232</v>
      </c>
      <c r="Q137" t="s">
        <v>2232</v>
      </c>
      <c r="R137" t="s">
        <v>1470</v>
      </c>
      <c r="S137" t="s">
        <v>1470</v>
      </c>
      <c r="T137" t="s">
        <v>82</v>
      </c>
      <c r="U137" t="s">
        <v>8413</v>
      </c>
      <c r="V137" t="s">
        <v>8461</v>
      </c>
      <c r="W137" t="s">
        <v>84</v>
      </c>
      <c r="X137" t="s">
        <v>8462</v>
      </c>
      <c r="Y137" t="s">
        <v>8</v>
      </c>
      <c r="Z137" t="s">
        <v>86</v>
      </c>
      <c r="AA137" t="s">
        <v>691</v>
      </c>
      <c r="AB137" s="28">
        <v>1</v>
      </c>
      <c r="AC137" t="s">
        <v>88</v>
      </c>
      <c r="AD137" s="40">
        <v>65960</v>
      </c>
      <c r="AE137" s="40">
        <v>65960</v>
      </c>
    </row>
    <row r="138" spans="1:31">
      <c r="A138" t="s">
        <v>191</v>
      </c>
      <c r="B138" t="s">
        <v>192</v>
      </c>
      <c r="C138" t="s">
        <v>193</v>
      </c>
      <c r="D138" t="s">
        <v>208</v>
      </c>
      <c r="E138" t="s">
        <v>8463</v>
      </c>
      <c r="F138" t="s">
        <v>8464</v>
      </c>
      <c r="G138" t="s">
        <v>8410</v>
      </c>
      <c r="H138" t="s">
        <v>197</v>
      </c>
      <c r="I138" t="s">
        <v>211</v>
      </c>
      <c r="J138" t="s">
        <v>8465</v>
      </c>
      <c r="K138" t="s">
        <v>78</v>
      </c>
      <c r="L138" t="s">
        <v>8466</v>
      </c>
      <c r="M138" s="27">
        <v>45931.333333333343</v>
      </c>
      <c r="N138" s="27">
        <v>45931.580555555563</v>
      </c>
      <c r="O138" t="s">
        <v>1466</v>
      </c>
      <c r="P138" t="s">
        <v>2232</v>
      </c>
      <c r="Q138" t="s">
        <v>2232</v>
      </c>
      <c r="R138" t="s">
        <v>1470</v>
      </c>
      <c r="S138" t="s">
        <v>1470</v>
      </c>
      <c r="T138" t="s">
        <v>82</v>
      </c>
      <c r="U138" t="s">
        <v>8413</v>
      </c>
      <c r="V138" t="s">
        <v>8467</v>
      </c>
      <c r="W138" t="s">
        <v>84</v>
      </c>
      <c r="X138" t="s">
        <v>8468</v>
      </c>
      <c r="Y138" t="s">
        <v>8</v>
      </c>
      <c r="Z138" t="s">
        <v>86</v>
      </c>
      <c r="AA138" t="s">
        <v>1455</v>
      </c>
      <c r="AB138" s="28">
        <v>1</v>
      </c>
      <c r="AC138" t="s">
        <v>88</v>
      </c>
      <c r="AD138" s="40">
        <v>65960</v>
      </c>
      <c r="AE138" s="40">
        <v>65960</v>
      </c>
    </row>
    <row r="139" spans="1:31">
      <c r="A139" t="s">
        <v>191</v>
      </c>
      <c r="B139" t="s">
        <v>192</v>
      </c>
      <c r="C139" t="s">
        <v>193</v>
      </c>
      <c r="D139" t="s">
        <v>8469</v>
      </c>
      <c r="E139" t="s">
        <v>8470</v>
      </c>
      <c r="F139" t="s">
        <v>8471</v>
      </c>
      <c r="G139" t="s">
        <v>8410</v>
      </c>
      <c r="H139" t="s">
        <v>197</v>
      </c>
      <c r="I139" t="s">
        <v>8472</v>
      </c>
      <c r="J139" t="s">
        <v>8473</v>
      </c>
      <c r="K139" t="s">
        <v>78</v>
      </c>
      <c r="L139" t="s">
        <v>8474</v>
      </c>
      <c r="M139" s="27">
        <v>45931.333333333343</v>
      </c>
      <c r="N139" s="27">
        <v>45932.685416666667</v>
      </c>
      <c r="O139" t="s">
        <v>1466</v>
      </c>
      <c r="P139" t="s">
        <v>2232</v>
      </c>
      <c r="Q139" t="s">
        <v>2232</v>
      </c>
      <c r="R139" t="s">
        <v>1470</v>
      </c>
      <c r="S139" t="s">
        <v>1470</v>
      </c>
      <c r="T139" t="s">
        <v>82</v>
      </c>
      <c r="U139" t="s">
        <v>8413</v>
      </c>
      <c r="V139" t="s">
        <v>8475</v>
      </c>
      <c r="W139" t="s">
        <v>84</v>
      </c>
      <c r="X139" t="s">
        <v>8476</v>
      </c>
      <c r="Y139" t="s">
        <v>11</v>
      </c>
      <c r="Z139" t="s">
        <v>86</v>
      </c>
      <c r="AA139" t="s">
        <v>1981</v>
      </c>
      <c r="AB139" s="28">
        <v>1</v>
      </c>
      <c r="AC139" t="s">
        <v>88</v>
      </c>
      <c r="AD139" s="40">
        <v>144968</v>
      </c>
      <c r="AE139" s="40">
        <v>144968</v>
      </c>
    </row>
    <row r="140" spans="1:31">
      <c r="A140" t="s">
        <v>613</v>
      </c>
      <c r="B140" t="s">
        <v>151</v>
      </c>
      <c r="C140" t="s">
        <v>152</v>
      </c>
      <c r="D140" t="s">
        <v>8477</v>
      </c>
      <c r="E140" t="s">
        <v>8478</v>
      </c>
      <c r="F140" t="s">
        <v>8479</v>
      </c>
      <c r="G140" t="s">
        <v>8410</v>
      </c>
      <c r="H140" t="s">
        <v>258</v>
      </c>
      <c r="I140" t="s">
        <v>8480</v>
      </c>
      <c r="J140" t="s">
        <v>8481</v>
      </c>
      <c r="K140" t="s">
        <v>78</v>
      </c>
      <c r="L140" t="s">
        <v>8482</v>
      </c>
      <c r="M140" s="27">
        <v>45931.333333333343</v>
      </c>
      <c r="N140" s="27">
        <v>45931.578472222223</v>
      </c>
      <c r="O140" t="s">
        <v>1466</v>
      </c>
      <c r="P140" t="s">
        <v>2232</v>
      </c>
      <c r="Q140" t="s">
        <v>2232</v>
      </c>
      <c r="R140" t="s">
        <v>1479</v>
      </c>
      <c r="S140" t="s">
        <v>1470</v>
      </c>
      <c r="T140" t="s">
        <v>82</v>
      </c>
      <c r="U140" t="s">
        <v>8413</v>
      </c>
      <c r="V140" t="s">
        <v>8483</v>
      </c>
      <c r="W140" t="s">
        <v>84</v>
      </c>
      <c r="X140" t="s">
        <v>8484</v>
      </c>
      <c r="Y140" t="s">
        <v>11</v>
      </c>
      <c r="Z140" t="s">
        <v>86</v>
      </c>
      <c r="AA140" t="s">
        <v>3464</v>
      </c>
      <c r="AB140" s="28">
        <v>1</v>
      </c>
      <c r="AC140" t="s">
        <v>88</v>
      </c>
      <c r="AD140" s="40">
        <v>144968</v>
      </c>
      <c r="AE140" s="40">
        <v>144968</v>
      </c>
    </row>
    <row r="141" spans="1:31">
      <c r="A141" t="s">
        <v>67</v>
      </c>
      <c r="B141" t="s">
        <v>68</v>
      </c>
      <c r="C141" t="s">
        <v>69</v>
      </c>
      <c r="D141" t="s">
        <v>1361</v>
      </c>
      <c r="E141" t="s">
        <v>8485</v>
      </c>
      <c r="F141" t="s">
        <v>8486</v>
      </c>
      <c r="G141" t="s">
        <v>8410</v>
      </c>
      <c r="H141" t="s">
        <v>143</v>
      </c>
      <c r="I141" t="s">
        <v>1364</v>
      </c>
      <c r="J141" t="s">
        <v>8487</v>
      </c>
      <c r="K141" t="s">
        <v>78</v>
      </c>
      <c r="L141" t="s">
        <v>8488</v>
      </c>
      <c r="M141" s="27">
        <v>45931.333333333343</v>
      </c>
      <c r="N141" s="27">
        <v>45936.51458333333</v>
      </c>
      <c r="O141" t="s">
        <v>1466</v>
      </c>
      <c r="P141" t="s">
        <v>2232</v>
      </c>
      <c r="Q141" t="s">
        <v>2232</v>
      </c>
      <c r="R141" t="s">
        <v>1479</v>
      </c>
      <c r="S141" t="s">
        <v>1470</v>
      </c>
      <c r="T141" t="s">
        <v>82</v>
      </c>
      <c r="U141" t="s">
        <v>8413</v>
      </c>
      <c r="V141" t="s">
        <v>8489</v>
      </c>
      <c r="W141" t="s">
        <v>84</v>
      </c>
      <c r="X141" t="s">
        <v>8490</v>
      </c>
      <c r="Y141" t="s">
        <v>11</v>
      </c>
      <c r="Z141" t="s">
        <v>86</v>
      </c>
      <c r="AA141" t="s">
        <v>190</v>
      </c>
      <c r="AB141" s="28">
        <v>1</v>
      </c>
      <c r="AC141" t="s">
        <v>88</v>
      </c>
      <c r="AD141" s="40">
        <v>144968</v>
      </c>
      <c r="AE141" s="40">
        <v>144968</v>
      </c>
    </row>
    <row r="142" spans="1:31">
      <c r="A142" t="s">
        <v>762</v>
      </c>
      <c r="B142" t="s">
        <v>119</v>
      </c>
      <c r="C142" t="s">
        <v>120</v>
      </c>
      <c r="D142" t="s">
        <v>6932</v>
      </c>
      <c r="E142" t="s">
        <v>8491</v>
      </c>
      <c r="F142" t="s">
        <v>8492</v>
      </c>
      <c r="G142" t="s">
        <v>8410</v>
      </c>
      <c r="H142" t="s">
        <v>766</v>
      </c>
      <c r="I142" t="s">
        <v>6935</v>
      </c>
      <c r="J142" t="s">
        <v>8493</v>
      </c>
      <c r="K142" t="s">
        <v>78</v>
      </c>
      <c r="L142" t="s">
        <v>8494</v>
      </c>
      <c r="M142" s="27">
        <v>45931.333333333343</v>
      </c>
      <c r="N142" s="27">
        <v>45936.645833333343</v>
      </c>
      <c r="O142" t="s">
        <v>1466</v>
      </c>
      <c r="P142" t="s">
        <v>2232</v>
      </c>
      <c r="Q142" t="s">
        <v>2232</v>
      </c>
      <c r="R142" t="s">
        <v>1479</v>
      </c>
      <c r="S142" t="s">
        <v>1470</v>
      </c>
      <c r="T142" t="s">
        <v>82</v>
      </c>
      <c r="U142" t="s">
        <v>8413</v>
      </c>
      <c r="V142" t="s">
        <v>8495</v>
      </c>
      <c r="W142" t="s">
        <v>84</v>
      </c>
      <c r="X142" t="s">
        <v>8496</v>
      </c>
      <c r="Y142" t="s">
        <v>11</v>
      </c>
      <c r="Z142" t="s">
        <v>86</v>
      </c>
      <c r="AA142" t="s">
        <v>5440</v>
      </c>
      <c r="AB142" s="28">
        <v>1</v>
      </c>
      <c r="AC142" t="s">
        <v>88</v>
      </c>
      <c r="AD142" s="40">
        <v>144968</v>
      </c>
      <c r="AE142" s="40">
        <v>144968</v>
      </c>
    </row>
    <row r="143" spans="1:31">
      <c r="A143" t="s">
        <v>613</v>
      </c>
      <c r="B143" t="s">
        <v>151</v>
      </c>
      <c r="C143" t="s">
        <v>152</v>
      </c>
      <c r="D143" t="s">
        <v>8497</v>
      </c>
      <c r="E143" t="s">
        <v>8498</v>
      </c>
      <c r="F143" t="s">
        <v>8499</v>
      </c>
      <c r="G143" t="s">
        <v>8410</v>
      </c>
      <c r="H143" t="s">
        <v>258</v>
      </c>
      <c r="I143" t="s">
        <v>8500</v>
      </c>
      <c r="J143" t="s">
        <v>8501</v>
      </c>
      <c r="K143" t="s">
        <v>78</v>
      </c>
      <c r="L143" t="s">
        <v>8502</v>
      </c>
      <c r="M143" s="27">
        <v>45931.333333333343</v>
      </c>
      <c r="N143" s="27">
        <v>45931.644444444442</v>
      </c>
      <c r="O143" t="s">
        <v>1466</v>
      </c>
      <c r="P143" t="s">
        <v>2232</v>
      </c>
      <c r="Q143" t="s">
        <v>8430</v>
      </c>
      <c r="R143" t="s">
        <v>1470</v>
      </c>
      <c r="S143" t="s">
        <v>1470</v>
      </c>
      <c r="T143" t="s">
        <v>82</v>
      </c>
      <c r="U143" t="s">
        <v>8413</v>
      </c>
      <c r="V143" t="s">
        <v>8503</v>
      </c>
      <c r="W143" t="s">
        <v>84</v>
      </c>
      <c r="X143" t="s">
        <v>8504</v>
      </c>
      <c r="Y143" t="s">
        <v>11</v>
      </c>
      <c r="Z143" t="s">
        <v>86</v>
      </c>
      <c r="AA143" t="s">
        <v>622</v>
      </c>
      <c r="AB143" s="28">
        <v>1</v>
      </c>
      <c r="AC143" t="s">
        <v>88</v>
      </c>
      <c r="AD143" s="40">
        <v>144968</v>
      </c>
      <c r="AE143" s="40">
        <v>144968</v>
      </c>
    </row>
    <row r="144" spans="1:31">
      <c r="A144" t="s">
        <v>150</v>
      </c>
      <c r="B144" t="s">
        <v>151</v>
      </c>
      <c r="C144" t="s">
        <v>152</v>
      </c>
      <c r="D144" t="s">
        <v>2339</v>
      </c>
      <c r="E144" t="s">
        <v>8505</v>
      </c>
      <c r="F144" t="s">
        <v>8506</v>
      </c>
      <c r="G144" t="s">
        <v>8410</v>
      </c>
      <c r="H144" t="s">
        <v>156</v>
      </c>
      <c r="I144" t="s">
        <v>150</v>
      </c>
      <c r="J144" t="s">
        <v>8507</v>
      </c>
      <c r="K144" t="s">
        <v>78</v>
      </c>
      <c r="L144" t="s">
        <v>8508</v>
      </c>
      <c r="M144" s="27">
        <v>45931.333333333343</v>
      </c>
      <c r="N144" s="27">
        <v>45931.658333333333</v>
      </c>
      <c r="O144" t="s">
        <v>1466</v>
      </c>
      <c r="P144" t="s">
        <v>2232</v>
      </c>
      <c r="Q144" t="s">
        <v>8430</v>
      </c>
      <c r="R144" t="s">
        <v>1479</v>
      </c>
      <c r="S144" t="s">
        <v>1479</v>
      </c>
      <c r="T144" t="s">
        <v>82</v>
      </c>
      <c r="U144" t="s">
        <v>8413</v>
      </c>
      <c r="V144" t="s">
        <v>8509</v>
      </c>
      <c r="W144" t="s">
        <v>84</v>
      </c>
      <c r="X144" t="s">
        <v>8510</v>
      </c>
      <c r="Y144" t="s">
        <v>8</v>
      </c>
      <c r="Z144" t="s">
        <v>86</v>
      </c>
      <c r="AA144" t="s">
        <v>3941</v>
      </c>
      <c r="AB144" s="28">
        <v>1</v>
      </c>
      <c r="AC144" t="s">
        <v>88</v>
      </c>
      <c r="AD144" s="40">
        <v>65960</v>
      </c>
      <c r="AE144" s="40">
        <v>65960</v>
      </c>
    </row>
    <row r="145" spans="1:31">
      <c r="A145" t="s">
        <v>191</v>
      </c>
      <c r="B145" t="s">
        <v>192</v>
      </c>
      <c r="C145" t="s">
        <v>193</v>
      </c>
      <c r="D145" t="s">
        <v>993</v>
      </c>
      <c r="E145" t="s">
        <v>8511</v>
      </c>
      <c r="F145" t="s">
        <v>8512</v>
      </c>
      <c r="G145" t="s">
        <v>8410</v>
      </c>
      <c r="H145" t="s">
        <v>197</v>
      </c>
      <c r="I145" t="s">
        <v>996</v>
      </c>
      <c r="J145" t="s">
        <v>8513</v>
      </c>
      <c r="K145" t="s">
        <v>78</v>
      </c>
      <c r="L145" t="s">
        <v>8514</v>
      </c>
      <c r="M145" s="27">
        <v>45936.6875</v>
      </c>
      <c r="N145" s="27">
        <v>45944.388194444437</v>
      </c>
      <c r="O145" t="s">
        <v>1466</v>
      </c>
      <c r="P145" t="s">
        <v>2232</v>
      </c>
      <c r="Q145" t="s">
        <v>8430</v>
      </c>
      <c r="R145" t="s">
        <v>80</v>
      </c>
      <c r="S145" t="s">
        <v>187</v>
      </c>
      <c r="T145" t="s">
        <v>82</v>
      </c>
      <c r="U145" t="s">
        <v>8413</v>
      </c>
      <c r="V145" t="s">
        <v>8515</v>
      </c>
      <c r="W145" t="s">
        <v>84</v>
      </c>
      <c r="X145" t="s">
        <v>8516</v>
      </c>
      <c r="Y145" t="s">
        <v>13</v>
      </c>
      <c r="Z145" t="s">
        <v>86</v>
      </c>
      <c r="AA145" t="s">
        <v>4086</v>
      </c>
      <c r="AB145" s="28">
        <v>1</v>
      </c>
      <c r="AC145" t="s">
        <v>88</v>
      </c>
      <c r="AD145" s="40">
        <v>275729</v>
      </c>
      <c r="AE145" s="40">
        <v>275729</v>
      </c>
    </row>
    <row r="146" spans="1:31">
      <c r="A146" t="s">
        <v>112</v>
      </c>
      <c r="B146" t="s">
        <v>113</v>
      </c>
      <c r="C146" t="s">
        <v>114</v>
      </c>
      <c r="D146" t="s">
        <v>115</v>
      </c>
      <c r="E146" t="s">
        <v>8517</v>
      </c>
      <c r="F146" t="s">
        <v>8518</v>
      </c>
      <c r="G146" t="s">
        <v>8410</v>
      </c>
      <c r="H146" t="s">
        <v>116</v>
      </c>
      <c r="I146" t="s">
        <v>112</v>
      </c>
      <c r="J146" t="s">
        <v>8519</v>
      </c>
      <c r="K146" t="s">
        <v>78</v>
      </c>
      <c r="L146" t="s">
        <v>8520</v>
      </c>
      <c r="M146" s="27">
        <v>45936.6875</v>
      </c>
      <c r="N146" s="27">
        <v>45944.392361111109</v>
      </c>
      <c r="O146" t="s">
        <v>1466</v>
      </c>
      <c r="P146" t="s">
        <v>2232</v>
      </c>
      <c r="Q146" t="s">
        <v>2232</v>
      </c>
      <c r="R146" t="s">
        <v>80</v>
      </c>
      <c r="S146" t="s">
        <v>187</v>
      </c>
      <c r="T146" t="s">
        <v>1543</v>
      </c>
      <c r="U146" t="s">
        <v>8413</v>
      </c>
      <c r="V146" t="s">
        <v>8521</v>
      </c>
      <c r="W146" t="s">
        <v>84</v>
      </c>
      <c r="X146" t="s">
        <v>8522</v>
      </c>
      <c r="Y146" t="s">
        <v>8</v>
      </c>
      <c r="Z146" t="s">
        <v>86</v>
      </c>
      <c r="AA146" t="s">
        <v>1777</v>
      </c>
      <c r="AB146" s="28">
        <v>1</v>
      </c>
      <c r="AC146" t="s">
        <v>88</v>
      </c>
      <c r="AD146" s="40">
        <v>65960</v>
      </c>
      <c r="AE146" s="40">
        <v>65960</v>
      </c>
    </row>
    <row r="147" spans="1:31">
      <c r="A147" t="s">
        <v>191</v>
      </c>
      <c r="B147" t="s">
        <v>192</v>
      </c>
      <c r="C147" t="s">
        <v>193</v>
      </c>
      <c r="D147" t="s">
        <v>3265</v>
      </c>
      <c r="E147" t="s">
        <v>8523</v>
      </c>
      <c r="F147" t="s">
        <v>8524</v>
      </c>
      <c r="G147" t="s">
        <v>8410</v>
      </c>
      <c r="H147" t="s">
        <v>197</v>
      </c>
      <c r="I147" t="s">
        <v>3268</v>
      </c>
      <c r="J147" t="s">
        <v>8525</v>
      </c>
      <c r="K147" t="s">
        <v>78</v>
      </c>
      <c r="L147" t="s">
        <v>8526</v>
      </c>
      <c r="M147" s="27">
        <v>45936.6875</v>
      </c>
      <c r="N147" s="27">
        <v>45937.618055555547</v>
      </c>
      <c r="O147" t="s">
        <v>1466</v>
      </c>
      <c r="P147" t="s">
        <v>2232</v>
      </c>
      <c r="Q147" t="s">
        <v>2232</v>
      </c>
      <c r="R147" t="s">
        <v>80</v>
      </c>
      <c r="S147" t="s">
        <v>187</v>
      </c>
      <c r="T147" t="s">
        <v>82</v>
      </c>
      <c r="U147" t="s">
        <v>8413</v>
      </c>
      <c r="V147" t="s">
        <v>8527</v>
      </c>
      <c r="W147" t="s">
        <v>84</v>
      </c>
      <c r="X147" t="s">
        <v>8528</v>
      </c>
      <c r="Y147" t="s">
        <v>11</v>
      </c>
      <c r="Z147" t="s">
        <v>86</v>
      </c>
      <c r="AA147" t="s">
        <v>423</v>
      </c>
      <c r="AB147" s="28">
        <v>1</v>
      </c>
      <c r="AC147" t="s">
        <v>88</v>
      </c>
      <c r="AD147" s="40">
        <v>144968</v>
      </c>
      <c r="AE147" s="40">
        <v>144968</v>
      </c>
    </row>
    <row r="148" spans="1:31">
      <c r="A148" t="s">
        <v>191</v>
      </c>
      <c r="B148" t="s">
        <v>192</v>
      </c>
      <c r="C148" t="s">
        <v>193</v>
      </c>
      <c r="D148" t="s">
        <v>8529</v>
      </c>
      <c r="E148" t="s">
        <v>8530</v>
      </c>
      <c r="F148" t="s">
        <v>8531</v>
      </c>
      <c r="G148" t="s">
        <v>8410</v>
      </c>
      <c r="H148" t="s">
        <v>197</v>
      </c>
      <c r="I148" t="s">
        <v>8532</v>
      </c>
      <c r="J148" t="s">
        <v>8533</v>
      </c>
      <c r="K148" t="s">
        <v>78</v>
      </c>
      <c r="L148" t="s">
        <v>8534</v>
      </c>
      <c r="M148" s="27">
        <v>45936.6875</v>
      </c>
      <c r="N148" s="27">
        <v>45944.363194444442</v>
      </c>
      <c r="O148" t="s">
        <v>1466</v>
      </c>
      <c r="P148" t="s">
        <v>2232</v>
      </c>
      <c r="Q148" t="s">
        <v>2232</v>
      </c>
      <c r="R148" t="s">
        <v>80</v>
      </c>
      <c r="S148" t="s">
        <v>187</v>
      </c>
      <c r="T148" t="s">
        <v>82</v>
      </c>
      <c r="U148" t="s">
        <v>8413</v>
      </c>
      <c r="V148" t="s">
        <v>8535</v>
      </c>
      <c r="W148" t="s">
        <v>84</v>
      </c>
      <c r="X148" t="s">
        <v>8536</v>
      </c>
      <c r="Y148" t="s">
        <v>13</v>
      </c>
      <c r="Z148" t="s">
        <v>86</v>
      </c>
      <c r="AA148" t="s">
        <v>1455</v>
      </c>
      <c r="AB148" s="28">
        <v>1</v>
      </c>
      <c r="AC148" t="s">
        <v>88</v>
      </c>
      <c r="AD148" s="40">
        <v>275729</v>
      </c>
      <c r="AE148" s="40">
        <v>275729</v>
      </c>
    </row>
    <row r="149" spans="1:31">
      <c r="A149" t="s">
        <v>1134</v>
      </c>
      <c r="B149" t="s">
        <v>113</v>
      </c>
      <c r="C149" t="s">
        <v>114</v>
      </c>
      <c r="D149" t="s">
        <v>1135</v>
      </c>
      <c r="E149" t="s">
        <v>8537</v>
      </c>
      <c r="F149" t="s">
        <v>8538</v>
      </c>
      <c r="G149" t="s">
        <v>8410</v>
      </c>
      <c r="H149" t="s">
        <v>1138</v>
      </c>
      <c r="I149" t="s">
        <v>1139</v>
      </c>
      <c r="J149" t="s">
        <v>8539</v>
      </c>
      <c r="K149" t="s">
        <v>78</v>
      </c>
      <c r="L149" t="s">
        <v>8540</v>
      </c>
      <c r="M149" s="27">
        <v>45936.6875</v>
      </c>
      <c r="N149" s="27">
        <v>45947.54583333333</v>
      </c>
      <c r="O149" t="s">
        <v>1466</v>
      </c>
      <c r="P149" t="s">
        <v>2232</v>
      </c>
      <c r="Q149" t="s">
        <v>2232</v>
      </c>
      <c r="R149" t="s">
        <v>80</v>
      </c>
      <c r="S149" t="s">
        <v>81</v>
      </c>
      <c r="T149" t="s">
        <v>82</v>
      </c>
      <c r="U149" t="s">
        <v>8413</v>
      </c>
      <c r="V149" t="s">
        <v>8541</v>
      </c>
      <c r="W149" t="s">
        <v>84</v>
      </c>
      <c r="X149" t="s">
        <v>8542</v>
      </c>
      <c r="Y149" t="s">
        <v>13</v>
      </c>
      <c r="Z149" t="s">
        <v>86</v>
      </c>
      <c r="AA149" t="s">
        <v>2718</v>
      </c>
      <c r="AB149" s="28">
        <v>1</v>
      </c>
      <c r="AC149" t="s">
        <v>88</v>
      </c>
      <c r="AD149" s="40">
        <v>275729</v>
      </c>
      <c r="AE149" s="40">
        <v>275729</v>
      </c>
    </row>
    <row r="150" spans="1:31">
      <c r="A150" t="s">
        <v>1377</v>
      </c>
      <c r="B150" t="s">
        <v>68</v>
      </c>
      <c r="C150" t="s">
        <v>266</v>
      </c>
      <c r="D150" t="s">
        <v>4238</v>
      </c>
      <c r="E150" t="s">
        <v>8543</v>
      </c>
      <c r="F150" t="s">
        <v>8544</v>
      </c>
      <c r="G150" t="s">
        <v>8410</v>
      </c>
      <c r="H150" t="s">
        <v>2043</v>
      </c>
      <c r="I150" t="s">
        <v>4241</v>
      </c>
      <c r="J150" t="s">
        <v>8545</v>
      </c>
      <c r="K150" t="s">
        <v>78</v>
      </c>
      <c r="L150" t="s">
        <v>8546</v>
      </c>
      <c r="M150" s="27">
        <v>45936.6875</v>
      </c>
      <c r="N150" s="27">
        <v>45938.73541666667</v>
      </c>
      <c r="O150" t="s">
        <v>1466</v>
      </c>
      <c r="P150" t="s">
        <v>2232</v>
      </c>
      <c r="Q150" t="s">
        <v>2232</v>
      </c>
      <c r="R150" t="s">
        <v>80</v>
      </c>
      <c r="S150" t="s">
        <v>81</v>
      </c>
      <c r="T150" t="s">
        <v>82</v>
      </c>
      <c r="U150" t="s">
        <v>8413</v>
      </c>
      <c r="V150" t="s">
        <v>8547</v>
      </c>
      <c r="W150" t="s">
        <v>84</v>
      </c>
      <c r="X150" t="s">
        <v>8548</v>
      </c>
      <c r="Y150" t="s">
        <v>11</v>
      </c>
      <c r="Z150" t="s">
        <v>86</v>
      </c>
      <c r="AA150" t="s">
        <v>2735</v>
      </c>
      <c r="AB150" s="28">
        <v>1</v>
      </c>
      <c r="AC150" t="s">
        <v>88</v>
      </c>
      <c r="AD150" s="40">
        <v>144968</v>
      </c>
      <c r="AE150" s="40">
        <v>144968</v>
      </c>
    </row>
    <row r="151" spans="1:31">
      <c r="A151" t="s">
        <v>1377</v>
      </c>
      <c r="B151" t="s">
        <v>68</v>
      </c>
      <c r="C151" t="s">
        <v>266</v>
      </c>
      <c r="D151" t="s">
        <v>1378</v>
      </c>
      <c r="E151" t="s">
        <v>8549</v>
      </c>
      <c r="F151" t="s">
        <v>8550</v>
      </c>
      <c r="G151" t="s">
        <v>8410</v>
      </c>
      <c r="H151" t="s">
        <v>1381</v>
      </c>
      <c r="I151" t="s">
        <v>1377</v>
      </c>
      <c r="J151" t="s">
        <v>8551</v>
      </c>
      <c r="K151" t="s">
        <v>78</v>
      </c>
      <c r="L151" t="s">
        <v>8552</v>
      </c>
      <c r="M151" s="27">
        <v>45936.6875</v>
      </c>
      <c r="N151" s="27">
        <v>45937.620138888888</v>
      </c>
      <c r="O151" t="s">
        <v>1466</v>
      </c>
      <c r="P151" t="s">
        <v>2232</v>
      </c>
      <c r="Q151" t="s">
        <v>2232</v>
      </c>
      <c r="R151" t="s">
        <v>80</v>
      </c>
      <c r="S151" t="s">
        <v>187</v>
      </c>
      <c r="T151" t="s">
        <v>82</v>
      </c>
      <c r="U151" t="s">
        <v>8413</v>
      </c>
      <c r="V151" t="s">
        <v>8553</v>
      </c>
      <c r="W151" t="s">
        <v>84</v>
      </c>
      <c r="X151" t="s">
        <v>8554</v>
      </c>
      <c r="Y151" t="s">
        <v>8</v>
      </c>
      <c r="Z151" t="s">
        <v>86</v>
      </c>
      <c r="AA151" t="s">
        <v>2735</v>
      </c>
      <c r="AB151" s="28">
        <v>1</v>
      </c>
      <c r="AC151" t="s">
        <v>88</v>
      </c>
      <c r="AD151" s="40">
        <v>65960</v>
      </c>
      <c r="AE151" s="40">
        <v>65960</v>
      </c>
    </row>
    <row r="152" spans="1:31">
      <c r="A152" t="s">
        <v>277</v>
      </c>
      <c r="B152" t="s">
        <v>151</v>
      </c>
      <c r="C152" t="s">
        <v>152</v>
      </c>
      <c r="D152" t="s">
        <v>334</v>
      </c>
      <c r="E152" t="s">
        <v>8555</v>
      </c>
      <c r="F152" t="s">
        <v>8556</v>
      </c>
      <c r="G152" t="s">
        <v>8410</v>
      </c>
      <c r="H152" t="s">
        <v>328</v>
      </c>
      <c r="I152" t="s">
        <v>337</v>
      </c>
      <c r="J152" t="s">
        <v>8557</v>
      </c>
      <c r="K152" t="s">
        <v>78</v>
      </c>
      <c r="L152" t="s">
        <v>8558</v>
      </c>
      <c r="M152" s="27">
        <v>45936.6875</v>
      </c>
      <c r="N152" s="27">
        <v>45937.45</v>
      </c>
      <c r="O152" t="s">
        <v>1466</v>
      </c>
      <c r="P152" t="s">
        <v>2232</v>
      </c>
      <c r="Q152" t="s">
        <v>2232</v>
      </c>
      <c r="R152" t="s">
        <v>80</v>
      </c>
      <c r="S152" t="s">
        <v>187</v>
      </c>
      <c r="T152" t="s">
        <v>82</v>
      </c>
      <c r="U152" t="s">
        <v>8413</v>
      </c>
      <c r="V152" t="s">
        <v>8559</v>
      </c>
      <c r="W152" t="s">
        <v>84</v>
      </c>
      <c r="X152" t="s">
        <v>8560</v>
      </c>
      <c r="Y152" t="s">
        <v>8</v>
      </c>
      <c r="Z152" t="s">
        <v>86</v>
      </c>
      <c r="AA152" t="s">
        <v>848</v>
      </c>
      <c r="AB152" s="28">
        <v>1</v>
      </c>
      <c r="AC152" t="s">
        <v>88</v>
      </c>
      <c r="AD152" s="40">
        <v>65960</v>
      </c>
      <c r="AE152" s="40">
        <v>65960</v>
      </c>
    </row>
    <row r="153" spans="1:31">
      <c r="A153" t="s">
        <v>277</v>
      </c>
      <c r="B153" t="s">
        <v>151</v>
      </c>
      <c r="C153" t="s">
        <v>152</v>
      </c>
      <c r="D153" t="s">
        <v>1059</v>
      </c>
      <c r="E153" t="s">
        <v>8561</v>
      </c>
      <c r="F153" t="s">
        <v>8562</v>
      </c>
      <c r="G153" t="s">
        <v>8410</v>
      </c>
      <c r="H153" t="s">
        <v>328</v>
      </c>
      <c r="I153" t="s">
        <v>1062</v>
      </c>
      <c r="J153" t="s">
        <v>8563</v>
      </c>
      <c r="K153" t="s">
        <v>78</v>
      </c>
      <c r="L153" t="s">
        <v>8564</v>
      </c>
      <c r="M153" s="27">
        <v>45936.6875</v>
      </c>
      <c r="N153" s="27">
        <v>45938.468680555547</v>
      </c>
      <c r="O153" t="s">
        <v>1466</v>
      </c>
      <c r="P153" t="s">
        <v>2232</v>
      </c>
      <c r="Q153" t="s">
        <v>2232</v>
      </c>
      <c r="R153" t="s">
        <v>80</v>
      </c>
      <c r="S153" t="s">
        <v>187</v>
      </c>
      <c r="T153" t="s">
        <v>82</v>
      </c>
      <c r="U153" t="s">
        <v>8413</v>
      </c>
      <c r="V153" t="s">
        <v>8565</v>
      </c>
      <c r="W153" t="s">
        <v>84</v>
      </c>
      <c r="X153" t="s">
        <v>8566</v>
      </c>
      <c r="Y153" t="s">
        <v>8</v>
      </c>
      <c r="Z153" t="s">
        <v>86</v>
      </c>
      <c r="AA153" t="s">
        <v>736</v>
      </c>
      <c r="AB153" s="28">
        <v>1</v>
      </c>
      <c r="AC153" t="s">
        <v>88</v>
      </c>
      <c r="AD153" s="40">
        <v>65960</v>
      </c>
      <c r="AE153" s="40">
        <v>65960</v>
      </c>
    </row>
    <row r="154" spans="1:31">
      <c r="A154" t="s">
        <v>762</v>
      </c>
      <c r="B154" t="s">
        <v>119</v>
      </c>
      <c r="C154" t="s">
        <v>120</v>
      </c>
      <c r="D154" t="s">
        <v>3804</v>
      </c>
      <c r="E154" t="s">
        <v>8567</v>
      </c>
      <c r="F154" t="s">
        <v>8568</v>
      </c>
      <c r="G154" t="s">
        <v>8410</v>
      </c>
      <c r="H154" t="s">
        <v>766</v>
      </c>
      <c r="I154" t="s">
        <v>3807</v>
      </c>
      <c r="J154" t="s">
        <v>8569</v>
      </c>
      <c r="K154" t="s">
        <v>78</v>
      </c>
      <c r="L154" t="s">
        <v>8570</v>
      </c>
      <c r="M154" s="27">
        <v>45936.6875</v>
      </c>
      <c r="N154" s="27">
        <v>45944.469444444447</v>
      </c>
      <c r="O154" t="s">
        <v>1466</v>
      </c>
      <c r="P154" t="s">
        <v>2232</v>
      </c>
      <c r="Q154" t="s">
        <v>2232</v>
      </c>
      <c r="R154" t="s">
        <v>80</v>
      </c>
      <c r="S154" t="s">
        <v>187</v>
      </c>
      <c r="T154" t="s">
        <v>82</v>
      </c>
      <c r="U154" t="s">
        <v>8413</v>
      </c>
      <c r="V154" t="s">
        <v>8571</v>
      </c>
      <c r="W154" t="s">
        <v>84</v>
      </c>
      <c r="X154" t="s">
        <v>8572</v>
      </c>
      <c r="Y154" t="s">
        <v>11</v>
      </c>
      <c r="Z154" t="s">
        <v>86</v>
      </c>
      <c r="AA154" t="s">
        <v>771</v>
      </c>
      <c r="AB154" s="28">
        <v>1</v>
      </c>
      <c r="AC154" t="s">
        <v>88</v>
      </c>
      <c r="AD154" s="40">
        <v>144968</v>
      </c>
      <c r="AE154" s="40">
        <v>144968</v>
      </c>
    </row>
    <row r="155" spans="1:31">
      <c r="A155" t="s">
        <v>459</v>
      </c>
      <c r="B155" t="s">
        <v>460</v>
      </c>
      <c r="C155" t="s">
        <v>461</v>
      </c>
      <c r="D155" t="s">
        <v>512</v>
      </c>
      <c r="E155" t="s">
        <v>8573</v>
      </c>
      <c r="F155" t="s">
        <v>8574</v>
      </c>
      <c r="G155" t="s">
        <v>8410</v>
      </c>
      <c r="H155" t="s">
        <v>460</v>
      </c>
      <c r="I155" t="s">
        <v>459</v>
      </c>
      <c r="J155" t="s">
        <v>8575</v>
      </c>
      <c r="K155" t="s">
        <v>78</v>
      </c>
      <c r="L155" t="s">
        <v>8576</v>
      </c>
      <c r="M155" s="27">
        <v>45936.6875</v>
      </c>
      <c r="N155" s="27">
        <v>45937.7</v>
      </c>
      <c r="O155" t="s">
        <v>1466</v>
      </c>
      <c r="P155" t="s">
        <v>2232</v>
      </c>
      <c r="Q155" t="s">
        <v>2232</v>
      </c>
      <c r="R155" t="s">
        <v>80</v>
      </c>
      <c r="S155" t="s">
        <v>187</v>
      </c>
      <c r="T155" t="s">
        <v>82</v>
      </c>
      <c r="U155" t="s">
        <v>8413</v>
      </c>
      <c r="V155" t="s">
        <v>8577</v>
      </c>
      <c r="W155" t="s">
        <v>84</v>
      </c>
      <c r="X155" t="s">
        <v>8578</v>
      </c>
      <c r="Y155" t="s">
        <v>8</v>
      </c>
      <c r="Z155" t="s">
        <v>86</v>
      </c>
      <c r="AA155" t="s">
        <v>546</v>
      </c>
      <c r="AB155" s="28">
        <v>1</v>
      </c>
      <c r="AC155" t="s">
        <v>88</v>
      </c>
      <c r="AD155" s="40">
        <v>65960</v>
      </c>
      <c r="AE155" s="40">
        <v>65960</v>
      </c>
    </row>
    <row r="156" spans="1:31">
      <c r="A156" t="s">
        <v>343</v>
      </c>
      <c r="B156" t="s">
        <v>68</v>
      </c>
      <c r="C156" t="s">
        <v>8579</v>
      </c>
      <c r="D156" t="s">
        <v>344</v>
      </c>
      <c r="E156" t="s">
        <v>8580</v>
      </c>
      <c r="F156" t="s">
        <v>8581</v>
      </c>
      <c r="G156" t="s">
        <v>8410</v>
      </c>
      <c r="H156" t="s">
        <v>347</v>
      </c>
      <c r="I156" t="s">
        <v>343</v>
      </c>
      <c r="J156" t="s">
        <v>8582</v>
      </c>
      <c r="K156" t="s">
        <v>78</v>
      </c>
      <c r="L156" t="s">
        <v>8583</v>
      </c>
      <c r="M156" s="27">
        <v>45936.6875</v>
      </c>
      <c r="N156" s="27">
        <v>45939.663888888892</v>
      </c>
      <c r="O156" t="s">
        <v>1466</v>
      </c>
      <c r="P156" t="s">
        <v>2232</v>
      </c>
      <c r="Q156" t="s">
        <v>8430</v>
      </c>
      <c r="R156" t="s">
        <v>80</v>
      </c>
      <c r="S156" t="s">
        <v>81</v>
      </c>
      <c r="T156" t="s">
        <v>82</v>
      </c>
      <c r="U156" t="s">
        <v>8413</v>
      </c>
      <c r="V156" t="s">
        <v>8584</v>
      </c>
      <c r="W156" t="s">
        <v>84</v>
      </c>
      <c r="X156" t="s">
        <v>8585</v>
      </c>
      <c r="Y156" t="s">
        <v>8</v>
      </c>
      <c r="Z156" t="s">
        <v>86</v>
      </c>
      <c r="AA156" t="s">
        <v>4086</v>
      </c>
      <c r="AB156" s="28">
        <v>1</v>
      </c>
      <c r="AC156" t="s">
        <v>88</v>
      </c>
      <c r="AD156" s="40">
        <v>65960</v>
      </c>
      <c r="AE156" s="40">
        <v>65960</v>
      </c>
    </row>
    <row r="157" spans="1:31">
      <c r="A157" t="s">
        <v>217</v>
      </c>
      <c r="B157" t="s">
        <v>192</v>
      </c>
      <c r="C157" t="s">
        <v>193</v>
      </c>
      <c r="D157" t="s">
        <v>396</v>
      </c>
      <c r="E157" t="s">
        <v>8586</v>
      </c>
      <c r="F157" t="s">
        <v>8587</v>
      </c>
      <c r="G157" t="s">
        <v>8410</v>
      </c>
      <c r="H157" t="s">
        <v>197</v>
      </c>
      <c r="I157" t="s">
        <v>217</v>
      </c>
      <c r="J157" t="s">
        <v>8588</v>
      </c>
      <c r="K157" t="s">
        <v>78</v>
      </c>
      <c r="L157" t="s">
        <v>8589</v>
      </c>
      <c r="M157" s="27">
        <v>45936.6875</v>
      </c>
      <c r="N157" s="27">
        <v>45944.479861111111</v>
      </c>
      <c r="O157" t="s">
        <v>1466</v>
      </c>
      <c r="P157" t="s">
        <v>2232</v>
      </c>
      <c r="Q157" t="s">
        <v>8430</v>
      </c>
      <c r="R157" t="s">
        <v>80</v>
      </c>
      <c r="S157" t="s">
        <v>81</v>
      </c>
      <c r="T157" t="s">
        <v>82</v>
      </c>
      <c r="U157" t="s">
        <v>8413</v>
      </c>
      <c r="V157" t="s">
        <v>8590</v>
      </c>
      <c r="W157" t="s">
        <v>84</v>
      </c>
      <c r="X157" t="s">
        <v>8591</v>
      </c>
      <c r="Y157" t="s">
        <v>8</v>
      </c>
      <c r="Z157" t="s">
        <v>86</v>
      </c>
      <c r="AA157" t="s">
        <v>4086</v>
      </c>
      <c r="AB157" s="28">
        <v>1</v>
      </c>
      <c r="AC157" t="s">
        <v>88</v>
      </c>
      <c r="AD157" s="40">
        <v>65960</v>
      </c>
      <c r="AE157" s="40">
        <v>65960</v>
      </c>
    </row>
    <row r="158" spans="1:31">
      <c r="A158" t="s">
        <v>442</v>
      </c>
      <c r="B158" t="s">
        <v>113</v>
      </c>
      <c r="C158" t="s">
        <v>114</v>
      </c>
      <c r="D158" t="s">
        <v>443</v>
      </c>
      <c r="E158" t="s">
        <v>8592</v>
      </c>
      <c r="F158" t="s">
        <v>8593</v>
      </c>
      <c r="G158" t="s">
        <v>8410</v>
      </c>
      <c r="H158" t="s">
        <v>446</v>
      </c>
      <c r="I158" t="s">
        <v>442</v>
      </c>
      <c r="J158" t="s">
        <v>8594</v>
      </c>
      <c r="K158" t="s">
        <v>78</v>
      </c>
      <c r="L158" t="s">
        <v>8595</v>
      </c>
      <c r="M158" s="27">
        <v>45937.481249999997</v>
      </c>
      <c r="N158" s="27">
        <v>45939.537499999999</v>
      </c>
      <c r="O158" t="s">
        <v>1466</v>
      </c>
      <c r="P158" t="s">
        <v>2232</v>
      </c>
      <c r="Q158" t="s">
        <v>2232</v>
      </c>
      <c r="R158" t="s">
        <v>1479</v>
      </c>
      <c r="S158" t="s">
        <v>1479</v>
      </c>
      <c r="T158" t="s">
        <v>82</v>
      </c>
      <c r="U158" t="s">
        <v>8413</v>
      </c>
      <c r="V158" t="s">
        <v>8596</v>
      </c>
      <c r="W158" t="s">
        <v>84</v>
      </c>
      <c r="X158" t="s">
        <v>8597</v>
      </c>
      <c r="Y158" t="s">
        <v>8</v>
      </c>
      <c r="Z158" t="s">
        <v>86</v>
      </c>
      <c r="AA158" t="s">
        <v>2301</v>
      </c>
      <c r="AB158" s="28">
        <v>1</v>
      </c>
      <c r="AC158" t="s">
        <v>88</v>
      </c>
      <c r="AD158" s="40">
        <v>65960</v>
      </c>
      <c r="AE158" s="40">
        <v>65960</v>
      </c>
    </row>
    <row r="159" spans="1:31">
      <c r="A159" t="s">
        <v>191</v>
      </c>
      <c r="B159" t="s">
        <v>192</v>
      </c>
      <c r="C159" t="s">
        <v>193</v>
      </c>
      <c r="D159" t="s">
        <v>194</v>
      </c>
      <c r="E159" t="s">
        <v>8598</v>
      </c>
      <c r="F159" t="s">
        <v>8599</v>
      </c>
      <c r="G159" t="s">
        <v>8410</v>
      </c>
      <c r="H159" t="s">
        <v>197</v>
      </c>
      <c r="I159" t="s">
        <v>191</v>
      </c>
      <c r="J159" t="s">
        <v>8600</v>
      </c>
      <c r="K159" t="s">
        <v>78</v>
      </c>
      <c r="L159" t="s">
        <v>8601</v>
      </c>
      <c r="M159" s="27">
        <v>45937.481249999997</v>
      </c>
      <c r="N159" s="27">
        <v>45944.515277777777</v>
      </c>
      <c r="O159" t="s">
        <v>1466</v>
      </c>
      <c r="P159" t="s">
        <v>2232</v>
      </c>
      <c r="Q159" t="s">
        <v>2232</v>
      </c>
      <c r="R159" t="s">
        <v>1479</v>
      </c>
      <c r="S159" t="s">
        <v>1479</v>
      </c>
      <c r="T159" t="s">
        <v>82</v>
      </c>
      <c r="U159" t="s">
        <v>8413</v>
      </c>
      <c r="V159" t="s">
        <v>8602</v>
      </c>
      <c r="W159" t="s">
        <v>84</v>
      </c>
      <c r="X159" t="s">
        <v>8603</v>
      </c>
      <c r="Y159" t="s">
        <v>8</v>
      </c>
      <c r="Z159" t="s">
        <v>86</v>
      </c>
      <c r="AA159" t="s">
        <v>1981</v>
      </c>
      <c r="AB159" s="28">
        <v>1</v>
      </c>
      <c r="AC159" t="s">
        <v>88</v>
      </c>
      <c r="AD159" s="40">
        <v>65960</v>
      </c>
      <c r="AE159" s="40">
        <v>65960</v>
      </c>
    </row>
    <row r="160" spans="1:31">
      <c r="A160" t="s">
        <v>459</v>
      </c>
      <c r="B160" t="s">
        <v>460</v>
      </c>
      <c r="C160" t="s">
        <v>461</v>
      </c>
      <c r="D160" t="s">
        <v>2135</v>
      </c>
      <c r="E160" t="s">
        <v>8604</v>
      </c>
      <c r="F160" t="s">
        <v>8605</v>
      </c>
      <c r="G160" t="s">
        <v>8410</v>
      </c>
      <c r="H160" t="s">
        <v>460</v>
      </c>
      <c r="I160" t="s">
        <v>2138</v>
      </c>
      <c r="J160" t="s">
        <v>8606</v>
      </c>
      <c r="K160" t="s">
        <v>78</v>
      </c>
      <c r="L160" t="s">
        <v>8607</v>
      </c>
      <c r="M160" s="27">
        <v>45937.481249999997</v>
      </c>
      <c r="N160" s="27">
        <v>45944.486805555563</v>
      </c>
      <c r="O160" t="s">
        <v>1466</v>
      </c>
      <c r="P160" t="s">
        <v>2232</v>
      </c>
      <c r="Q160" t="s">
        <v>2232</v>
      </c>
      <c r="R160" t="s">
        <v>1470</v>
      </c>
      <c r="S160" t="s">
        <v>1470</v>
      </c>
      <c r="T160" t="s">
        <v>82</v>
      </c>
      <c r="U160" t="s">
        <v>8413</v>
      </c>
      <c r="V160" t="s">
        <v>8608</v>
      </c>
      <c r="W160" t="s">
        <v>84</v>
      </c>
      <c r="X160" t="s">
        <v>8609</v>
      </c>
      <c r="Y160" t="s">
        <v>8</v>
      </c>
      <c r="Z160" t="s">
        <v>86</v>
      </c>
      <c r="AA160" t="s">
        <v>470</v>
      </c>
      <c r="AB160" s="28">
        <v>1</v>
      </c>
      <c r="AC160" t="s">
        <v>88</v>
      </c>
      <c r="AD160" s="40">
        <v>65960</v>
      </c>
      <c r="AE160" s="40">
        <v>65960</v>
      </c>
    </row>
    <row r="161" spans="1:31">
      <c r="A161" t="s">
        <v>191</v>
      </c>
      <c r="B161" t="s">
        <v>192</v>
      </c>
      <c r="C161" t="s">
        <v>193</v>
      </c>
      <c r="D161" t="s">
        <v>8610</v>
      </c>
      <c r="E161" t="s">
        <v>8611</v>
      </c>
      <c r="F161" t="s">
        <v>8612</v>
      </c>
      <c r="G161" t="s">
        <v>8410</v>
      </c>
      <c r="H161" t="s">
        <v>197</v>
      </c>
      <c r="I161" t="s">
        <v>8613</v>
      </c>
      <c r="J161" t="s">
        <v>8614</v>
      </c>
      <c r="K161" t="s">
        <v>78</v>
      </c>
      <c r="L161" t="s">
        <v>8615</v>
      </c>
      <c r="M161" s="27">
        <v>45937.481249999997</v>
      </c>
      <c r="N161" s="27">
        <v>45945.324305555558</v>
      </c>
      <c r="O161" t="s">
        <v>1466</v>
      </c>
      <c r="P161" t="s">
        <v>2232</v>
      </c>
      <c r="Q161" t="s">
        <v>2232</v>
      </c>
      <c r="R161" t="s">
        <v>1479</v>
      </c>
      <c r="S161" t="s">
        <v>1479</v>
      </c>
      <c r="T161" t="s">
        <v>82</v>
      </c>
      <c r="U161" t="s">
        <v>8413</v>
      </c>
      <c r="V161" t="s">
        <v>8616</v>
      </c>
      <c r="W161" t="s">
        <v>84</v>
      </c>
      <c r="X161" t="s">
        <v>8617</v>
      </c>
      <c r="Y161" t="s">
        <v>13</v>
      </c>
      <c r="Z161" t="s">
        <v>86</v>
      </c>
      <c r="AA161" t="s">
        <v>1455</v>
      </c>
      <c r="AB161" s="28">
        <v>1</v>
      </c>
      <c r="AC161" t="s">
        <v>88</v>
      </c>
      <c r="AD161" s="40">
        <v>275729</v>
      </c>
      <c r="AE161" s="40">
        <v>275729</v>
      </c>
    </row>
    <row r="162" spans="1:31">
      <c r="A162" t="s">
        <v>288</v>
      </c>
      <c r="B162" t="s">
        <v>113</v>
      </c>
      <c r="C162" t="s">
        <v>114</v>
      </c>
      <c r="D162" t="s">
        <v>6911</v>
      </c>
      <c r="E162" t="s">
        <v>8618</v>
      </c>
      <c r="F162" t="s">
        <v>8619</v>
      </c>
      <c r="G162" t="s">
        <v>8410</v>
      </c>
      <c r="H162" t="s">
        <v>292</v>
      </c>
      <c r="I162" t="s">
        <v>6914</v>
      </c>
      <c r="J162" t="s">
        <v>8620</v>
      </c>
      <c r="K162" t="s">
        <v>78</v>
      </c>
      <c r="L162" t="s">
        <v>8621</v>
      </c>
      <c r="M162" s="27">
        <v>45937.481249999997</v>
      </c>
      <c r="N162" s="27">
        <v>45951.32708333333</v>
      </c>
      <c r="O162" t="s">
        <v>1466</v>
      </c>
      <c r="P162" t="s">
        <v>2232</v>
      </c>
      <c r="Q162" t="s">
        <v>2232</v>
      </c>
      <c r="R162" t="s">
        <v>1470</v>
      </c>
      <c r="S162" t="s">
        <v>1470</v>
      </c>
      <c r="T162" t="s">
        <v>82</v>
      </c>
      <c r="U162" t="s">
        <v>8413</v>
      </c>
      <c r="V162" t="s">
        <v>8622</v>
      </c>
      <c r="W162" t="s">
        <v>84</v>
      </c>
      <c r="X162" t="s">
        <v>8623</v>
      </c>
      <c r="Y162" t="s">
        <v>13</v>
      </c>
      <c r="Z162" t="s">
        <v>86</v>
      </c>
      <c r="AA162" t="s">
        <v>7026</v>
      </c>
      <c r="AB162" s="28">
        <v>1</v>
      </c>
      <c r="AC162" t="s">
        <v>88</v>
      </c>
      <c r="AD162" s="40">
        <v>275729</v>
      </c>
      <c r="AE162" s="40">
        <v>275729</v>
      </c>
    </row>
    <row r="163" spans="1:31">
      <c r="A163" t="s">
        <v>288</v>
      </c>
      <c r="B163" t="s">
        <v>113</v>
      </c>
      <c r="C163" t="s">
        <v>114</v>
      </c>
      <c r="D163" t="s">
        <v>289</v>
      </c>
      <c r="E163" t="s">
        <v>8624</v>
      </c>
      <c r="F163" t="s">
        <v>8625</v>
      </c>
      <c r="G163" t="s">
        <v>8410</v>
      </c>
      <c r="H163" t="s">
        <v>292</v>
      </c>
      <c r="I163" t="s">
        <v>288</v>
      </c>
      <c r="J163" t="s">
        <v>8626</v>
      </c>
      <c r="K163" t="s">
        <v>78</v>
      </c>
      <c r="L163" t="s">
        <v>8627</v>
      </c>
      <c r="M163" s="27">
        <v>45937.481249999997</v>
      </c>
      <c r="N163" s="27">
        <v>45947.489583333343</v>
      </c>
      <c r="O163" t="s">
        <v>1466</v>
      </c>
      <c r="P163" t="s">
        <v>2232</v>
      </c>
      <c r="Q163" t="s">
        <v>2232</v>
      </c>
      <c r="R163" t="s">
        <v>1479</v>
      </c>
      <c r="S163" t="s">
        <v>1479</v>
      </c>
      <c r="T163" t="s">
        <v>82</v>
      </c>
      <c r="U163" t="s">
        <v>8413</v>
      </c>
      <c r="V163" t="s">
        <v>8628</v>
      </c>
      <c r="W163" t="s">
        <v>84</v>
      </c>
      <c r="X163" t="s">
        <v>8629</v>
      </c>
      <c r="Y163" t="s">
        <v>8</v>
      </c>
      <c r="Z163" t="s">
        <v>86</v>
      </c>
      <c r="AA163" t="s">
        <v>7026</v>
      </c>
      <c r="AB163" s="28">
        <v>1</v>
      </c>
      <c r="AC163" t="s">
        <v>88</v>
      </c>
      <c r="AD163" s="40">
        <v>65960</v>
      </c>
      <c r="AE163" s="40">
        <v>65960</v>
      </c>
    </row>
    <row r="164" spans="1:31">
      <c r="A164" t="s">
        <v>459</v>
      </c>
      <c r="B164" t="s">
        <v>460</v>
      </c>
      <c r="C164" t="s">
        <v>461</v>
      </c>
      <c r="D164" t="s">
        <v>512</v>
      </c>
      <c r="E164" t="s">
        <v>8630</v>
      </c>
      <c r="F164" t="s">
        <v>8631</v>
      </c>
      <c r="G164" t="s">
        <v>8410</v>
      </c>
      <c r="H164" t="s">
        <v>460</v>
      </c>
      <c r="I164" t="s">
        <v>459</v>
      </c>
      <c r="J164" t="s">
        <v>8632</v>
      </c>
      <c r="K164" t="s">
        <v>78</v>
      </c>
      <c r="L164" t="s">
        <v>8633</v>
      </c>
      <c r="M164" s="27">
        <v>45937.481249999997</v>
      </c>
      <c r="N164" s="27">
        <v>45945.322916666657</v>
      </c>
      <c r="O164" t="s">
        <v>1466</v>
      </c>
      <c r="P164" t="s">
        <v>2232</v>
      </c>
      <c r="Q164" t="s">
        <v>2232</v>
      </c>
      <c r="R164" t="s">
        <v>1470</v>
      </c>
      <c r="S164" t="s">
        <v>1470</v>
      </c>
      <c r="T164" t="s">
        <v>82</v>
      </c>
      <c r="U164" t="s">
        <v>8413</v>
      </c>
      <c r="V164" t="s">
        <v>8634</v>
      </c>
      <c r="W164" t="s">
        <v>84</v>
      </c>
      <c r="X164" t="s">
        <v>8635</v>
      </c>
      <c r="Y164" t="s">
        <v>8</v>
      </c>
      <c r="Z164" t="s">
        <v>86</v>
      </c>
      <c r="AA164" t="s">
        <v>519</v>
      </c>
      <c r="AB164" s="28">
        <v>1</v>
      </c>
      <c r="AC164" t="s">
        <v>88</v>
      </c>
      <c r="AD164" s="40">
        <v>65960</v>
      </c>
      <c r="AE164" s="40">
        <v>65960</v>
      </c>
    </row>
    <row r="165" spans="1:31">
      <c r="A165" t="s">
        <v>613</v>
      </c>
      <c r="B165" t="s">
        <v>151</v>
      </c>
      <c r="C165" t="s">
        <v>152</v>
      </c>
      <c r="D165" t="s">
        <v>8636</v>
      </c>
      <c r="E165" t="s">
        <v>8637</v>
      </c>
      <c r="F165" t="s">
        <v>8638</v>
      </c>
      <c r="G165" t="s">
        <v>8410</v>
      </c>
      <c r="H165" t="s">
        <v>258</v>
      </c>
      <c r="I165" t="s">
        <v>8639</v>
      </c>
      <c r="J165" t="s">
        <v>8640</v>
      </c>
      <c r="K165" t="s">
        <v>78</v>
      </c>
      <c r="L165" t="s">
        <v>8641</v>
      </c>
      <c r="M165" s="27">
        <v>45937.481249999997</v>
      </c>
      <c r="N165" s="27">
        <v>45944.383333333331</v>
      </c>
      <c r="O165" t="s">
        <v>1466</v>
      </c>
      <c r="P165" t="s">
        <v>2232</v>
      </c>
      <c r="Q165" t="s">
        <v>2232</v>
      </c>
      <c r="R165" t="s">
        <v>1479</v>
      </c>
      <c r="S165" t="s">
        <v>1470</v>
      </c>
      <c r="T165" t="s">
        <v>82</v>
      </c>
      <c r="U165" t="s">
        <v>8413</v>
      </c>
      <c r="V165" t="s">
        <v>8642</v>
      </c>
      <c r="W165" t="s">
        <v>84</v>
      </c>
      <c r="X165" t="s">
        <v>8643</v>
      </c>
      <c r="Y165" t="s">
        <v>13</v>
      </c>
      <c r="Z165" t="s">
        <v>86</v>
      </c>
      <c r="AA165" t="s">
        <v>1281</v>
      </c>
      <c r="AB165" s="28">
        <v>1</v>
      </c>
      <c r="AC165" t="s">
        <v>88</v>
      </c>
      <c r="AD165" s="40">
        <v>275729</v>
      </c>
      <c r="AE165" s="40">
        <v>275729</v>
      </c>
    </row>
    <row r="166" spans="1:31">
      <c r="A166" t="s">
        <v>459</v>
      </c>
      <c r="B166" t="s">
        <v>460</v>
      </c>
      <c r="C166" t="s">
        <v>461</v>
      </c>
      <c r="D166" t="s">
        <v>512</v>
      </c>
      <c r="E166" t="s">
        <v>8644</v>
      </c>
      <c r="F166" t="s">
        <v>8645</v>
      </c>
      <c r="G166" t="s">
        <v>8410</v>
      </c>
      <c r="H166" t="s">
        <v>460</v>
      </c>
      <c r="I166" t="s">
        <v>459</v>
      </c>
      <c r="J166" t="s">
        <v>8646</v>
      </c>
      <c r="K166" t="s">
        <v>78</v>
      </c>
      <c r="L166" t="s">
        <v>8647</v>
      </c>
      <c r="M166" s="27">
        <v>45937.481249999997</v>
      </c>
      <c r="N166" s="27">
        <v>45944.493055555547</v>
      </c>
      <c r="O166" t="s">
        <v>1466</v>
      </c>
      <c r="P166" t="s">
        <v>2232</v>
      </c>
      <c r="Q166" t="s">
        <v>2232</v>
      </c>
      <c r="R166" t="s">
        <v>1470</v>
      </c>
      <c r="S166" t="s">
        <v>1470</v>
      </c>
      <c r="T166" t="s">
        <v>82</v>
      </c>
      <c r="U166" t="s">
        <v>8413</v>
      </c>
      <c r="V166" t="s">
        <v>8648</v>
      </c>
      <c r="W166" t="s">
        <v>84</v>
      </c>
      <c r="X166" t="s">
        <v>8649</v>
      </c>
      <c r="Y166" t="s">
        <v>8</v>
      </c>
      <c r="Z166" t="s">
        <v>86</v>
      </c>
      <c r="AA166" t="s">
        <v>778</v>
      </c>
      <c r="AB166" s="28">
        <v>1</v>
      </c>
      <c r="AC166" t="s">
        <v>88</v>
      </c>
      <c r="AD166" s="40">
        <v>65960</v>
      </c>
      <c r="AE166" s="40">
        <v>65960</v>
      </c>
    </row>
    <row r="167" spans="1:31">
      <c r="A167" t="s">
        <v>277</v>
      </c>
      <c r="B167" t="s">
        <v>151</v>
      </c>
      <c r="C167" t="s">
        <v>152</v>
      </c>
      <c r="D167" t="s">
        <v>325</v>
      </c>
      <c r="E167" t="s">
        <v>8650</v>
      </c>
      <c r="F167" t="s">
        <v>8651</v>
      </c>
      <c r="G167" t="s">
        <v>8410</v>
      </c>
      <c r="H167" t="s">
        <v>328</v>
      </c>
      <c r="I167" t="s">
        <v>277</v>
      </c>
      <c r="J167" t="s">
        <v>8652</v>
      </c>
      <c r="K167" t="s">
        <v>78</v>
      </c>
      <c r="L167" t="s">
        <v>8653</v>
      </c>
      <c r="M167" s="27">
        <v>45937.481249999997</v>
      </c>
      <c r="N167" s="27">
        <v>45944.378472222219</v>
      </c>
      <c r="O167" t="s">
        <v>1466</v>
      </c>
      <c r="P167" t="s">
        <v>2232</v>
      </c>
      <c r="Q167" t="s">
        <v>2232</v>
      </c>
      <c r="R167" t="s">
        <v>1470</v>
      </c>
      <c r="S167" t="s">
        <v>1470</v>
      </c>
      <c r="T167" t="s">
        <v>82</v>
      </c>
      <c r="U167" t="s">
        <v>8413</v>
      </c>
      <c r="V167" t="s">
        <v>8654</v>
      </c>
      <c r="W167" t="s">
        <v>84</v>
      </c>
      <c r="X167" t="s">
        <v>8655</v>
      </c>
      <c r="Y167" t="s">
        <v>8</v>
      </c>
      <c r="Z167" t="s">
        <v>86</v>
      </c>
      <c r="AA167" t="s">
        <v>848</v>
      </c>
      <c r="AB167" s="28">
        <v>1</v>
      </c>
      <c r="AC167" t="s">
        <v>88</v>
      </c>
      <c r="AD167" s="40">
        <v>65960</v>
      </c>
      <c r="AE167" s="40">
        <v>65960</v>
      </c>
    </row>
    <row r="168" spans="1:31">
      <c r="A168" t="s">
        <v>1377</v>
      </c>
      <c r="B168" t="s">
        <v>68</v>
      </c>
      <c r="C168" t="s">
        <v>266</v>
      </c>
      <c r="D168" t="s">
        <v>4238</v>
      </c>
      <c r="E168" t="s">
        <v>8656</v>
      </c>
      <c r="F168" t="s">
        <v>8657</v>
      </c>
      <c r="G168" t="s">
        <v>8410</v>
      </c>
      <c r="H168" t="s">
        <v>2043</v>
      </c>
      <c r="I168" t="s">
        <v>4241</v>
      </c>
      <c r="J168" t="s">
        <v>8658</v>
      </c>
      <c r="K168" t="s">
        <v>78</v>
      </c>
      <c r="L168" t="s">
        <v>8659</v>
      </c>
      <c r="M168" s="27">
        <v>45937.481249999997</v>
      </c>
      <c r="N168" s="27">
        <v>45938.706250000003</v>
      </c>
      <c r="O168" t="s">
        <v>1466</v>
      </c>
      <c r="P168" t="s">
        <v>2232</v>
      </c>
      <c r="Q168" t="s">
        <v>2232</v>
      </c>
      <c r="R168" t="s">
        <v>1470</v>
      </c>
      <c r="S168" t="s">
        <v>1470</v>
      </c>
      <c r="T168" t="s">
        <v>82</v>
      </c>
      <c r="U168" t="s">
        <v>8413</v>
      </c>
      <c r="V168" t="s">
        <v>8660</v>
      </c>
      <c r="W168" t="s">
        <v>84</v>
      </c>
      <c r="X168" t="s">
        <v>8661</v>
      </c>
      <c r="Y168" t="s">
        <v>11</v>
      </c>
      <c r="Z168" t="s">
        <v>86</v>
      </c>
      <c r="AA168" t="s">
        <v>2735</v>
      </c>
      <c r="AB168" s="28">
        <v>1</v>
      </c>
      <c r="AC168" t="s">
        <v>88</v>
      </c>
      <c r="AD168" s="40">
        <v>144968</v>
      </c>
      <c r="AE168" s="40">
        <v>144968</v>
      </c>
    </row>
    <row r="169" spans="1:31">
      <c r="A169" t="s">
        <v>1377</v>
      </c>
      <c r="B169" t="s">
        <v>68</v>
      </c>
      <c r="C169" t="s">
        <v>266</v>
      </c>
      <c r="D169" t="s">
        <v>1378</v>
      </c>
      <c r="E169" t="s">
        <v>8662</v>
      </c>
      <c r="F169" t="s">
        <v>8663</v>
      </c>
      <c r="G169" t="s">
        <v>8410</v>
      </c>
      <c r="H169" t="s">
        <v>1381</v>
      </c>
      <c r="I169" t="s">
        <v>1377</v>
      </c>
      <c r="J169" t="s">
        <v>8664</v>
      </c>
      <c r="K169" t="s">
        <v>78</v>
      </c>
      <c r="L169" t="s">
        <v>8665</v>
      </c>
      <c r="M169" s="27">
        <v>45937.481249999997</v>
      </c>
      <c r="N169" s="27">
        <v>45951.682638888888</v>
      </c>
      <c r="O169" t="s">
        <v>1466</v>
      </c>
      <c r="P169" t="s">
        <v>2232</v>
      </c>
      <c r="Q169" t="s">
        <v>2232</v>
      </c>
      <c r="R169" t="s">
        <v>1470</v>
      </c>
      <c r="S169" t="s">
        <v>1470</v>
      </c>
      <c r="T169" t="s">
        <v>82</v>
      </c>
      <c r="U169" t="s">
        <v>8413</v>
      </c>
      <c r="V169" t="s">
        <v>8666</v>
      </c>
      <c r="W169" t="s">
        <v>84</v>
      </c>
      <c r="X169" t="s">
        <v>8667</v>
      </c>
      <c r="Y169" t="s">
        <v>8</v>
      </c>
      <c r="Z169" t="s">
        <v>86</v>
      </c>
      <c r="AA169" t="s">
        <v>2735</v>
      </c>
      <c r="AB169" s="28">
        <v>1</v>
      </c>
      <c r="AC169" t="s">
        <v>88</v>
      </c>
      <c r="AD169" s="40">
        <v>65960</v>
      </c>
      <c r="AE169" s="40">
        <v>65960</v>
      </c>
    </row>
    <row r="170" spans="1:31">
      <c r="A170" t="s">
        <v>191</v>
      </c>
      <c r="B170" t="s">
        <v>192</v>
      </c>
      <c r="C170" t="s">
        <v>193</v>
      </c>
      <c r="D170" t="s">
        <v>1233</v>
      </c>
      <c r="E170" t="s">
        <v>8668</v>
      </c>
      <c r="F170" t="s">
        <v>8669</v>
      </c>
      <c r="G170" t="s">
        <v>8410</v>
      </c>
      <c r="H170" t="s">
        <v>197</v>
      </c>
      <c r="I170" t="s">
        <v>1236</v>
      </c>
      <c r="J170" t="s">
        <v>8670</v>
      </c>
      <c r="K170" t="s">
        <v>78</v>
      </c>
      <c r="L170" t="s">
        <v>8671</v>
      </c>
      <c r="M170" s="27">
        <v>45937.481249999997</v>
      </c>
      <c r="N170" s="27">
        <v>45945.325694444437</v>
      </c>
      <c r="O170" t="s">
        <v>1466</v>
      </c>
      <c r="P170" t="s">
        <v>2232</v>
      </c>
      <c r="Q170" t="s">
        <v>2232</v>
      </c>
      <c r="R170" t="s">
        <v>1479</v>
      </c>
      <c r="S170" t="s">
        <v>1470</v>
      </c>
      <c r="T170" t="s">
        <v>82</v>
      </c>
      <c r="U170" t="s">
        <v>8413</v>
      </c>
      <c r="V170" t="s">
        <v>8672</v>
      </c>
      <c r="W170" t="s">
        <v>84</v>
      </c>
      <c r="X170" t="s">
        <v>8673</v>
      </c>
      <c r="Y170" t="s">
        <v>15</v>
      </c>
      <c r="Z170" t="s">
        <v>86</v>
      </c>
      <c r="AA170" t="s">
        <v>216</v>
      </c>
      <c r="AB170" s="28">
        <v>1</v>
      </c>
      <c r="AC170" t="s">
        <v>88</v>
      </c>
      <c r="AD170" s="40">
        <v>479589</v>
      </c>
      <c r="AE170" s="40">
        <v>479589</v>
      </c>
    </row>
    <row r="171" spans="1:31">
      <c r="A171" t="s">
        <v>442</v>
      </c>
      <c r="B171" t="s">
        <v>113</v>
      </c>
      <c r="C171" t="s">
        <v>114</v>
      </c>
      <c r="D171" t="s">
        <v>443</v>
      </c>
      <c r="E171" t="s">
        <v>8674</v>
      </c>
      <c r="F171" t="s">
        <v>8675</v>
      </c>
      <c r="G171" t="s">
        <v>8410</v>
      </c>
      <c r="H171" t="s">
        <v>446</v>
      </c>
      <c r="I171" t="s">
        <v>442</v>
      </c>
      <c r="J171" t="s">
        <v>8676</v>
      </c>
      <c r="K171" t="s">
        <v>78</v>
      </c>
      <c r="L171" t="s">
        <v>8677</v>
      </c>
      <c r="M171" s="27">
        <v>45937.481249999997</v>
      </c>
      <c r="N171" s="27">
        <v>45944.379861111112</v>
      </c>
      <c r="O171" t="s">
        <v>1466</v>
      </c>
      <c r="P171" t="s">
        <v>2232</v>
      </c>
      <c r="Q171" t="s">
        <v>2232</v>
      </c>
      <c r="R171" t="s">
        <v>1479</v>
      </c>
      <c r="S171" t="s">
        <v>1479</v>
      </c>
      <c r="T171" t="s">
        <v>82</v>
      </c>
      <c r="U171" t="s">
        <v>8413</v>
      </c>
      <c r="V171" t="s">
        <v>8678</v>
      </c>
      <c r="W171" t="s">
        <v>84</v>
      </c>
      <c r="X171" t="s">
        <v>8679</v>
      </c>
      <c r="Y171" t="s">
        <v>8</v>
      </c>
      <c r="Z171" t="s">
        <v>86</v>
      </c>
      <c r="AA171" t="s">
        <v>2301</v>
      </c>
      <c r="AB171" s="28">
        <v>1</v>
      </c>
      <c r="AC171" t="s">
        <v>88</v>
      </c>
      <c r="AD171" s="40">
        <v>65960</v>
      </c>
      <c r="AE171" s="40">
        <v>65960</v>
      </c>
    </row>
    <row r="172" spans="1:31">
      <c r="A172" t="s">
        <v>112</v>
      </c>
      <c r="B172" t="s">
        <v>113</v>
      </c>
      <c r="C172" t="s">
        <v>114</v>
      </c>
      <c r="D172" t="s">
        <v>115</v>
      </c>
      <c r="E172" t="s">
        <v>8680</v>
      </c>
      <c r="F172" t="s">
        <v>8681</v>
      </c>
      <c r="G172" t="s">
        <v>8410</v>
      </c>
      <c r="H172" t="s">
        <v>116</v>
      </c>
      <c r="I172" t="s">
        <v>112</v>
      </c>
      <c r="J172" t="s">
        <v>8682</v>
      </c>
      <c r="K172" t="s">
        <v>78</v>
      </c>
      <c r="L172" t="s">
        <v>8683</v>
      </c>
      <c r="M172" s="27">
        <v>45937.481249999997</v>
      </c>
      <c r="N172" s="27">
        <v>45945.326388888891</v>
      </c>
      <c r="O172" t="s">
        <v>1466</v>
      </c>
      <c r="P172" t="s">
        <v>2232</v>
      </c>
      <c r="Q172" t="s">
        <v>2232</v>
      </c>
      <c r="R172" t="s">
        <v>1479</v>
      </c>
      <c r="S172" t="s">
        <v>1470</v>
      </c>
      <c r="T172" t="s">
        <v>82</v>
      </c>
      <c r="U172" t="s">
        <v>8413</v>
      </c>
      <c r="V172" t="s">
        <v>8684</v>
      </c>
      <c r="W172" t="s">
        <v>84</v>
      </c>
      <c r="X172" t="s">
        <v>8685</v>
      </c>
      <c r="Y172" t="s">
        <v>8</v>
      </c>
      <c r="Z172" t="s">
        <v>86</v>
      </c>
      <c r="AA172" t="s">
        <v>117</v>
      </c>
      <c r="AB172" s="28">
        <v>1</v>
      </c>
      <c r="AC172" t="s">
        <v>88</v>
      </c>
      <c r="AD172" s="40">
        <v>65960</v>
      </c>
      <c r="AE172" s="40">
        <v>65960</v>
      </c>
    </row>
    <row r="173" spans="1:31">
      <c r="A173" t="s">
        <v>112</v>
      </c>
      <c r="B173" t="s">
        <v>113</v>
      </c>
      <c r="C173" t="s">
        <v>114</v>
      </c>
      <c r="D173" t="s">
        <v>115</v>
      </c>
      <c r="E173" t="s">
        <v>8686</v>
      </c>
      <c r="F173" t="s">
        <v>8687</v>
      </c>
      <c r="G173" t="s">
        <v>8410</v>
      </c>
      <c r="H173" t="s">
        <v>116</v>
      </c>
      <c r="I173" t="s">
        <v>112</v>
      </c>
      <c r="J173" t="s">
        <v>8688</v>
      </c>
      <c r="K173" t="s">
        <v>78</v>
      </c>
      <c r="L173" t="s">
        <v>8689</v>
      </c>
      <c r="M173" s="27">
        <v>45937.481249999997</v>
      </c>
      <c r="N173" s="27">
        <v>45945.32916666667</v>
      </c>
      <c r="O173" t="s">
        <v>1466</v>
      </c>
      <c r="P173" t="s">
        <v>2232</v>
      </c>
      <c r="Q173" t="s">
        <v>2232</v>
      </c>
      <c r="R173" t="s">
        <v>1470</v>
      </c>
      <c r="S173" t="s">
        <v>1470</v>
      </c>
      <c r="T173" t="s">
        <v>82</v>
      </c>
      <c r="U173" t="s">
        <v>8413</v>
      </c>
      <c r="V173" t="s">
        <v>8690</v>
      </c>
      <c r="W173" t="s">
        <v>84</v>
      </c>
      <c r="X173" t="s">
        <v>8691</v>
      </c>
      <c r="Y173" t="s">
        <v>8</v>
      </c>
      <c r="Z173" t="s">
        <v>86</v>
      </c>
      <c r="AA173" t="s">
        <v>117</v>
      </c>
      <c r="AB173" s="28">
        <v>1</v>
      </c>
      <c r="AC173" t="s">
        <v>88</v>
      </c>
      <c r="AD173" s="40">
        <v>65960</v>
      </c>
      <c r="AE173" s="40">
        <v>65960</v>
      </c>
    </row>
    <row r="174" spans="1:31">
      <c r="A174" t="s">
        <v>112</v>
      </c>
      <c r="B174" t="s">
        <v>113</v>
      </c>
      <c r="C174" t="s">
        <v>114</v>
      </c>
      <c r="D174" t="s">
        <v>8692</v>
      </c>
      <c r="E174" t="s">
        <v>8693</v>
      </c>
      <c r="F174" t="s">
        <v>8694</v>
      </c>
      <c r="G174" t="s">
        <v>8410</v>
      </c>
      <c r="H174" t="s">
        <v>116</v>
      </c>
      <c r="I174" t="s">
        <v>8695</v>
      </c>
      <c r="J174" t="s">
        <v>8696</v>
      </c>
      <c r="K174" t="s">
        <v>78</v>
      </c>
      <c r="L174" t="s">
        <v>8697</v>
      </c>
      <c r="M174" s="27">
        <v>45937.481249999997</v>
      </c>
      <c r="N174" s="27">
        <v>45939.518055555563</v>
      </c>
      <c r="O174" t="s">
        <v>1466</v>
      </c>
      <c r="P174" t="s">
        <v>2232</v>
      </c>
      <c r="Q174" t="s">
        <v>2232</v>
      </c>
      <c r="R174" t="s">
        <v>1479</v>
      </c>
      <c r="S174" t="s">
        <v>1479</v>
      </c>
      <c r="T174" t="s">
        <v>82</v>
      </c>
      <c r="U174" t="s">
        <v>8413</v>
      </c>
      <c r="V174" t="s">
        <v>8698</v>
      </c>
      <c r="W174" t="s">
        <v>84</v>
      </c>
      <c r="X174" t="s">
        <v>8699</v>
      </c>
      <c r="Y174" t="s">
        <v>11</v>
      </c>
      <c r="Z174" t="s">
        <v>86</v>
      </c>
      <c r="AA174" t="s">
        <v>117</v>
      </c>
      <c r="AB174" s="28">
        <v>1</v>
      </c>
      <c r="AC174" t="s">
        <v>88</v>
      </c>
      <c r="AD174" s="40">
        <v>144968</v>
      </c>
      <c r="AE174" s="40">
        <v>144968</v>
      </c>
    </row>
    <row r="175" spans="1:31">
      <c r="A175" t="s">
        <v>613</v>
      </c>
      <c r="B175" t="s">
        <v>151</v>
      </c>
      <c r="C175" t="s">
        <v>152</v>
      </c>
      <c r="D175" t="s">
        <v>1273</v>
      </c>
      <c r="E175" t="s">
        <v>8700</v>
      </c>
      <c r="F175" t="s">
        <v>8701</v>
      </c>
      <c r="G175" t="s">
        <v>8410</v>
      </c>
      <c r="H175" t="s">
        <v>258</v>
      </c>
      <c r="I175" t="s">
        <v>1276</v>
      </c>
      <c r="J175" t="s">
        <v>8702</v>
      </c>
      <c r="K175" t="s">
        <v>78</v>
      </c>
      <c r="L175" t="s">
        <v>8703</v>
      </c>
      <c r="M175" s="27">
        <v>45937.481249999997</v>
      </c>
      <c r="N175" s="27">
        <v>45945.322222222218</v>
      </c>
      <c r="O175" t="s">
        <v>1466</v>
      </c>
      <c r="P175" t="s">
        <v>2232</v>
      </c>
      <c r="Q175" t="s">
        <v>2232</v>
      </c>
      <c r="R175" t="s">
        <v>1479</v>
      </c>
      <c r="S175" t="s">
        <v>1470</v>
      </c>
      <c r="T175" t="s">
        <v>82</v>
      </c>
      <c r="U175" t="s">
        <v>8413</v>
      </c>
      <c r="V175" t="s">
        <v>8704</v>
      </c>
      <c r="W175" t="s">
        <v>84</v>
      </c>
      <c r="X175" t="s">
        <v>8705</v>
      </c>
      <c r="Y175" t="s">
        <v>11</v>
      </c>
      <c r="Z175" t="s">
        <v>86</v>
      </c>
      <c r="AA175" t="s">
        <v>2941</v>
      </c>
      <c r="AB175" s="28">
        <v>1</v>
      </c>
      <c r="AC175" t="s">
        <v>88</v>
      </c>
      <c r="AD175" s="40">
        <v>144968</v>
      </c>
      <c r="AE175" s="40">
        <v>144968</v>
      </c>
    </row>
    <row r="176" spans="1:31">
      <c r="A176" t="s">
        <v>288</v>
      </c>
      <c r="B176" t="s">
        <v>113</v>
      </c>
      <c r="C176" t="s">
        <v>114</v>
      </c>
      <c r="D176" t="s">
        <v>289</v>
      </c>
      <c r="E176" t="s">
        <v>8706</v>
      </c>
      <c r="F176" t="s">
        <v>8707</v>
      </c>
      <c r="G176" t="s">
        <v>8410</v>
      </c>
      <c r="H176" t="s">
        <v>292</v>
      </c>
      <c r="I176" t="s">
        <v>288</v>
      </c>
      <c r="J176" t="s">
        <v>8708</v>
      </c>
      <c r="K176" t="s">
        <v>78</v>
      </c>
      <c r="L176" t="s">
        <v>8709</v>
      </c>
      <c r="M176" s="27">
        <v>45937.481249999997</v>
      </c>
      <c r="N176" s="27">
        <v>45950.619444444441</v>
      </c>
      <c r="O176" t="s">
        <v>1466</v>
      </c>
      <c r="P176" t="s">
        <v>2232</v>
      </c>
      <c r="Q176" t="s">
        <v>2232</v>
      </c>
      <c r="R176" t="s">
        <v>1479</v>
      </c>
      <c r="S176" t="s">
        <v>1470</v>
      </c>
      <c r="T176" t="s">
        <v>82</v>
      </c>
      <c r="U176" t="s">
        <v>8413</v>
      </c>
      <c r="V176" t="s">
        <v>8710</v>
      </c>
      <c r="W176" t="s">
        <v>84</v>
      </c>
      <c r="X176" t="s">
        <v>8711</v>
      </c>
      <c r="Y176" t="s">
        <v>8</v>
      </c>
      <c r="Z176" t="s">
        <v>86</v>
      </c>
      <c r="AA176" t="s">
        <v>7026</v>
      </c>
      <c r="AB176" s="28">
        <v>1</v>
      </c>
      <c r="AC176" t="s">
        <v>88</v>
      </c>
      <c r="AD176" s="40">
        <v>65960</v>
      </c>
      <c r="AE176" s="40">
        <v>65960</v>
      </c>
    </row>
    <row r="177" spans="1:31">
      <c r="A177" t="s">
        <v>459</v>
      </c>
      <c r="B177" t="s">
        <v>460</v>
      </c>
      <c r="C177" t="s">
        <v>461</v>
      </c>
      <c r="D177" t="s">
        <v>2135</v>
      </c>
      <c r="E177" t="s">
        <v>8712</v>
      </c>
      <c r="F177" t="s">
        <v>8713</v>
      </c>
      <c r="G177" t="s">
        <v>8410</v>
      </c>
      <c r="H177" t="s">
        <v>460</v>
      </c>
      <c r="I177" t="s">
        <v>2138</v>
      </c>
      <c r="J177" t="s">
        <v>8714</v>
      </c>
      <c r="K177" t="s">
        <v>78</v>
      </c>
      <c r="L177" t="s">
        <v>8715</v>
      </c>
      <c r="M177" s="27">
        <v>45937.481249999997</v>
      </c>
      <c r="N177" s="27">
        <v>45944.381944444453</v>
      </c>
      <c r="O177" t="s">
        <v>1466</v>
      </c>
      <c r="P177" t="s">
        <v>2232</v>
      </c>
      <c r="Q177" t="s">
        <v>2232</v>
      </c>
      <c r="R177" t="s">
        <v>1479</v>
      </c>
      <c r="S177" t="s">
        <v>1479</v>
      </c>
      <c r="T177" t="s">
        <v>82</v>
      </c>
      <c r="U177" t="s">
        <v>8413</v>
      </c>
      <c r="V177" t="s">
        <v>8716</v>
      </c>
      <c r="W177" t="s">
        <v>84</v>
      </c>
      <c r="X177" t="s">
        <v>8717</v>
      </c>
      <c r="Y177" t="s">
        <v>8</v>
      </c>
      <c r="Z177" t="s">
        <v>86</v>
      </c>
      <c r="AA177" t="s">
        <v>470</v>
      </c>
      <c r="AB177" s="28">
        <v>1</v>
      </c>
      <c r="AC177" t="s">
        <v>88</v>
      </c>
      <c r="AD177" s="40">
        <v>65960</v>
      </c>
      <c r="AE177" s="40">
        <v>65960</v>
      </c>
    </row>
    <row r="178" spans="1:31">
      <c r="A178" t="s">
        <v>118</v>
      </c>
      <c r="B178" t="s">
        <v>119</v>
      </c>
      <c r="C178" t="s">
        <v>120</v>
      </c>
      <c r="D178" t="s">
        <v>306</v>
      </c>
      <c r="E178" t="s">
        <v>8718</v>
      </c>
      <c r="F178" t="s">
        <v>8719</v>
      </c>
      <c r="G178" t="s">
        <v>8410</v>
      </c>
      <c r="H178" t="s">
        <v>309</v>
      </c>
      <c r="I178" t="s">
        <v>118</v>
      </c>
      <c r="J178" t="s">
        <v>8720</v>
      </c>
      <c r="K178" t="s">
        <v>78</v>
      </c>
      <c r="L178" t="s">
        <v>8721</v>
      </c>
      <c r="M178" s="27">
        <v>45937.481249999997</v>
      </c>
      <c r="N178" s="27">
        <v>45944.386805555558</v>
      </c>
      <c r="O178" t="s">
        <v>1466</v>
      </c>
      <c r="P178" t="s">
        <v>2232</v>
      </c>
      <c r="Q178" t="s">
        <v>2232</v>
      </c>
      <c r="R178" t="s">
        <v>1479</v>
      </c>
      <c r="S178" t="s">
        <v>1479</v>
      </c>
      <c r="T178" t="s">
        <v>82</v>
      </c>
      <c r="U178" t="s">
        <v>8413</v>
      </c>
      <c r="V178" t="s">
        <v>8722</v>
      </c>
      <c r="W178" t="s">
        <v>84</v>
      </c>
      <c r="X178" t="s">
        <v>8723</v>
      </c>
      <c r="Y178" t="s">
        <v>8</v>
      </c>
      <c r="Z178" t="s">
        <v>86</v>
      </c>
      <c r="AA178" t="s">
        <v>316</v>
      </c>
      <c r="AB178" s="28">
        <v>1</v>
      </c>
      <c r="AC178" t="s">
        <v>88</v>
      </c>
      <c r="AD178" s="40">
        <v>65960</v>
      </c>
      <c r="AE178" s="40">
        <v>65960</v>
      </c>
    </row>
    <row r="179" spans="1:31">
      <c r="A179" t="s">
        <v>118</v>
      </c>
      <c r="B179" t="s">
        <v>119</v>
      </c>
      <c r="C179" t="s">
        <v>120</v>
      </c>
      <c r="D179" t="s">
        <v>3416</v>
      </c>
      <c r="E179" t="s">
        <v>8724</v>
      </c>
      <c r="F179" t="s">
        <v>8725</v>
      </c>
      <c r="G179" t="s">
        <v>8410</v>
      </c>
      <c r="H179" t="s">
        <v>309</v>
      </c>
      <c r="I179" t="s">
        <v>3419</v>
      </c>
      <c r="J179" t="s">
        <v>8726</v>
      </c>
      <c r="K179" t="s">
        <v>78</v>
      </c>
      <c r="L179" t="s">
        <v>8727</v>
      </c>
      <c r="M179" s="27">
        <v>45937.481249999997</v>
      </c>
      <c r="N179" s="27">
        <v>45944.381249999999</v>
      </c>
      <c r="O179" t="s">
        <v>1466</v>
      </c>
      <c r="P179" t="s">
        <v>2232</v>
      </c>
      <c r="Q179" t="s">
        <v>2232</v>
      </c>
      <c r="R179" t="s">
        <v>1470</v>
      </c>
      <c r="S179" t="s">
        <v>1470</v>
      </c>
      <c r="T179" t="s">
        <v>82</v>
      </c>
      <c r="U179" t="s">
        <v>8413</v>
      </c>
      <c r="V179" t="s">
        <v>8728</v>
      </c>
      <c r="W179" t="s">
        <v>84</v>
      </c>
      <c r="X179" t="s">
        <v>8729</v>
      </c>
      <c r="Y179" t="s">
        <v>8</v>
      </c>
      <c r="Z179" t="s">
        <v>86</v>
      </c>
      <c r="AA179" t="s">
        <v>316</v>
      </c>
      <c r="AB179" s="28">
        <v>1</v>
      </c>
      <c r="AC179" t="s">
        <v>88</v>
      </c>
      <c r="AD179" s="40">
        <v>65960</v>
      </c>
      <c r="AE179" s="40">
        <v>65960</v>
      </c>
    </row>
    <row r="180" spans="1:31">
      <c r="A180" t="s">
        <v>569</v>
      </c>
      <c r="B180" t="s">
        <v>119</v>
      </c>
      <c r="C180" t="s">
        <v>120</v>
      </c>
      <c r="D180" t="s">
        <v>570</v>
      </c>
      <c r="E180" t="s">
        <v>8730</v>
      </c>
      <c r="F180" t="s">
        <v>8731</v>
      </c>
      <c r="G180" t="s">
        <v>8410</v>
      </c>
      <c r="H180" t="s">
        <v>573</v>
      </c>
      <c r="I180" t="s">
        <v>569</v>
      </c>
      <c r="J180" t="s">
        <v>8732</v>
      </c>
      <c r="K180" t="s">
        <v>78</v>
      </c>
      <c r="L180" t="s">
        <v>8733</v>
      </c>
      <c r="M180" s="27">
        <v>45937.481249999997</v>
      </c>
      <c r="N180" s="27">
        <v>45938.716666666667</v>
      </c>
      <c r="O180" t="s">
        <v>1466</v>
      </c>
      <c r="P180" t="s">
        <v>2232</v>
      </c>
      <c r="Q180" t="s">
        <v>2232</v>
      </c>
      <c r="R180" t="s">
        <v>1470</v>
      </c>
      <c r="S180" t="s">
        <v>1470</v>
      </c>
      <c r="T180" t="s">
        <v>82</v>
      </c>
      <c r="U180" t="s">
        <v>8413</v>
      </c>
      <c r="V180" t="s">
        <v>8734</v>
      </c>
      <c r="W180" t="s">
        <v>84</v>
      </c>
      <c r="X180" t="s">
        <v>8735</v>
      </c>
      <c r="Y180" t="s">
        <v>8</v>
      </c>
      <c r="Z180" t="s">
        <v>86</v>
      </c>
      <c r="AA180" t="s">
        <v>5440</v>
      </c>
      <c r="AB180" s="28">
        <v>1</v>
      </c>
      <c r="AC180" t="s">
        <v>88</v>
      </c>
      <c r="AD180" s="40">
        <v>65960</v>
      </c>
      <c r="AE180" s="40">
        <v>65960</v>
      </c>
    </row>
    <row r="181" spans="1:31">
      <c r="A181" t="s">
        <v>569</v>
      </c>
      <c r="B181" t="s">
        <v>119</v>
      </c>
      <c r="C181" t="s">
        <v>120</v>
      </c>
      <c r="D181" t="s">
        <v>570</v>
      </c>
      <c r="E181" t="s">
        <v>8736</v>
      </c>
      <c r="F181" t="s">
        <v>8737</v>
      </c>
      <c r="G181" t="s">
        <v>8410</v>
      </c>
      <c r="H181" t="s">
        <v>573</v>
      </c>
      <c r="I181" t="s">
        <v>569</v>
      </c>
      <c r="J181" t="s">
        <v>8738</v>
      </c>
      <c r="K181" t="s">
        <v>78</v>
      </c>
      <c r="L181" t="s">
        <v>8739</v>
      </c>
      <c r="M181" s="27">
        <v>45937.481249999997</v>
      </c>
      <c r="N181" s="27">
        <v>45938.724999999999</v>
      </c>
      <c r="O181" t="s">
        <v>1466</v>
      </c>
      <c r="P181" t="s">
        <v>2232</v>
      </c>
      <c r="Q181" t="s">
        <v>2232</v>
      </c>
      <c r="R181" t="s">
        <v>1479</v>
      </c>
      <c r="S181" t="s">
        <v>1470</v>
      </c>
      <c r="T181" t="s">
        <v>82</v>
      </c>
      <c r="U181" t="s">
        <v>8413</v>
      </c>
      <c r="V181" t="s">
        <v>8740</v>
      </c>
      <c r="W181" t="s">
        <v>84</v>
      </c>
      <c r="X181" t="s">
        <v>8741</v>
      </c>
      <c r="Y181" t="s">
        <v>8</v>
      </c>
      <c r="Z181" t="s">
        <v>86</v>
      </c>
      <c r="AA181" t="s">
        <v>5440</v>
      </c>
      <c r="AB181" s="28">
        <v>1</v>
      </c>
      <c r="AC181" t="s">
        <v>88</v>
      </c>
      <c r="AD181" s="40">
        <v>65960</v>
      </c>
      <c r="AE181" s="40">
        <v>65960</v>
      </c>
    </row>
    <row r="182" spans="1:31">
      <c r="A182" t="s">
        <v>569</v>
      </c>
      <c r="B182" t="s">
        <v>119</v>
      </c>
      <c r="C182" t="s">
        <v>120</v>
      </c>
      <c r="D182" t="s">
        <v>570</v>
      </c>
      <c r="E182" t="s">
        <v>8742</v>
      </c>
      <c r="F182" t="s">
        <v>8743</v>
      </c>
      <c r="G182" t="s">
        <v>8410</v>
      </c>
      <c r="H182" t="s">
        <v>573</v>
      </c>
      <c r="I182" t="s">
        <v>569</v>
      </c>
      <c r="J182" t="s">
        <v>8744</v>
      </c>
      <c r="K182" t="s">
        <v>78</v>
      </c>
      <c r="L182" t="s">
        <v>8745</v>
      </c>
      <c r="M182" s="27">
        <v>45937.481249999997</v>
      </c>
      <c r="N182" s="27">
        <v>45938.720138888893</v>
      </c>
      <c r="O182" t="s">
        <v>1466</v>
      </c>
      <c r="P182" t="s">
        <v>2232</v>
      </c>
      <c r="Q182" t="s">
        <v>2232</v>
      </c>
      <c r="R182" t="s">
        <v>1470</v>
      </c>
      <c r="S182" t="s">
        <v>1470</v>
      </c>
      <c r="T182" t="s">
        <v>82</v>
      </c>
      <c r="U182" t="s">
        <v>8413</v>
      </c>
      <c r="V182" t="s">
        <v>8746</v>
      </c>
      <c r="W182" t="s">
        <v>84</v>
      </c>
      <c r="X182" t="s">
        <v>8747</v>
      </c>
      <c r="Y182" t="s">
        <v>8</v>
      </c>
      <c r="Z182" t="s">
        <v>86</v>
      </c>
      <c r="AA182" t="s">
        <v>1500</v>
      </c>
      <c r="AB182" s="28">
        <v>1</v>
      </c>
      <c r="AC182" t="s">
        <v>88</v>
      </c>
      <c r="AD182" s="40">
        <v>65960</v>
      </c>
      <c r="AE182" s="40">
        <v>65960</v>
      </c>
    </row>
    <row r="183" spans="1:31">
      <c r="A183" t="s">
        <v>150</v>
      </c>
      <c r="B183" t="s">
        <v>151</v>
      </c>
      <c r="C183" t="s">
        <v>152</v>
      </c>
      <c r="D183" t="s">
        <v>2339</v>
      </c>
      <c r="E183" t="s">
        <v>8748</v>
      </c>
      <c r="F183" t="s">
        <v>8749</v>
      </c>
      <c r="G183" t="s">
        <v>8410</v>
      </c>
      <c r="H183" t="s">
        <v>156</v>
      </c>
      <c r="I183" t="s">
        <v>150</v>
      </c>
      <c r="J183" t="s">
        <v>8750</v>
      </c>
      <c r="K183" t="s">
        <v>78</v>
      </c>
      <c r="L183" t="s">
        <v>8751</v>
      </c>
      <c r="M183" s="27">
        <v>45937.481249999997</v>
      </c>
      <c r="N183" s="27">
        <v>45939.502083333333</v>
      </c>
      <c r="O183" t="s">
        <v>1466</v>
      </c>
      <c r="P183" t="s">
        <v>2232</v>
      </c>
      <c r="Q183" t="s">
        <v>2232</v>
      </c>
      <c r="R183" t="s">
        <v>1479</v>
      </c>
      <c r="S183" t="s">
        <v>1479</v>
      </c>
      <c r="T183" t="s">
        <v>82</v>
      </c>
      <c r="U183" t="s">
        <v>8413</v>
      </c>
      <c r="V183" t="s">
        <v>8752</v>
      </c>
      <c r="W183" t="s">
        <v>84</v>
      </c>
      <c r="X183" t="s">
        <v>8753</v>
      </c>
      <c r="Y183" t="s">
        <v>8</v>
      </c>
      <c r="Z183" t="s">
        <v>86</v>
      </c>
      <c r="AA183" t="s">
        <v>2078</v>
      </c>
      <c r="AB183" s="28">
        <v>1</v>
      </c>
      <c r="AC183" t="s">
        <v>88</v>
      </c>
      <c r="AD183" s="40">
        <v>65960</v>
      </c>
      <c r="AE183" s="40">
        <v>65960</v>
      </c>
    </row>
    <row r="184" spans="1:31">
      <c r="A184" t="s">
        <v>343</v>
      </c>
      <c r="B184" t="s">
        <v>68</v>
      </c>
      <c r="C184" t="s">
        <v>69</v>
      </c>
      <c r="D184" t="s">
        <v>2911</v>
      </c>
      <c r="E184" t="s">
        <v>8754</v>
      </c>
      <c r="F184" t="s">
        <v>8755</v>
      </c>
      <c r="G184" t="s">
        <v>8410</v>
      </c>
      <c r="H184" t="s">
        <v>347</v>
      </c>
      <c r="I184" t="s">
        <v>2914</v>
      </c>
      <c r="J184" t="s">
        <v>8756</v>
      </c>
      <c r="K184" t="s">
        <v>78</v>
      </c>
      <c r="L184" t="s">
        <v>8757</v>
      </c>
      <c r="M184" s="27">
        <v>45937.481249999997</v>
      </c>
      <c r="N184" s="27">
        <v>45951.323611111111</v>
      </c>
      <c r="O184" t="s">
        <v>1466</v>
      </c>
      <c r="P184" t="s">
        <v>2232</v>
      </c>
      <c r="Q184" t="s">
        <v>2232</v>
      </c>
      <c r="R184" t="s">
        <v>1479</v>
      </c>
      <c r="S184" t="s">
        <v>1479</v>
      </c>
      <c r="T184" t="s">
        <v>82</v>
      </c>
      <c r="U184" t="s">
        <v>8413</v>
      </c>
      <c r="V184" t="s">
        <v>8758</v>
      </c>
      <c r="W184" t="s">
        <v>84</v>
      </c>
      <c r="X184" t="s">
        <v>8759</v>
      </c>
      <c r="Y184" t="s">
        <v>13</v>
      </c>
      <c r="Z184" t="s">
        <v>86</v>
      </c>
      <c r="AA184" t="s">
        <v>359</v>
      </c>
      <c r="AB184" s="28">
        <v>1</v>
      </c>
      <c r="AC184" t="s">
        <v>88</v>
      </c>
      <c r="AD184" s="40">
        <v>275729</v>
      </c>
      <c r="AE184" s="40">
        <v>275729</v>
      </c>
    </row>
    <row r="185" spans="1:31">
      <c r="A185" t="s">
        <v>459</v>
      </c>
      <c r="B185" t="s">
        <v>460</v>
      </c>
      <c r="C185" t="s">
        <v>461</v>
      </c>
      <c r="D185" t="s">
        <v>512</v>
      </c>
      <c r="E185" t="s">
        <v>8760</v>
      </c>
      <c r="F185" t="s">
        <v>8761</v>
      </c>
      <c r="G185" t="s">
        <v>8410</v>
      </c>
      <c r="H185" t="s">
        <v>460</v>
      </c>
      <c r="I185" t="s">
        <v>459</v>
      </c>
      <c r="J185" t="s">
        <v>8762</v>
      </c>
      <c r="K185" t="s">
        <v>78</v>
      </c>
      <c r="L185" t="s">
        <v>8763</v>
      </c>
      <c r="M185" s="27">
        <v>45937.481249999997</v>
      </c>
      <c r="N185" s="27">
        <v>45944.504861111112</v>
      </c>
      <c r="O185" t="s">
        <v>1466</v>
      </c>
      <c r="P185" t="s">
        <v>2232</v>
      </c>
      <c r="Q185" t="s">
        <v>2232</v>
      </c>
      <c r="R185" t="s">
        <v>1470</v>
      </c>
      <c r="S185" t="s">
        <v>1470</v>
      </c>
      <c r="T185" t="s">
        <v>82</v>
      </c>
      <c r="U185" t="s">
        <v>8413</v>
      </c>
      <c r="V185" t="s">
        <v>8764</v>
      </c>
      <c r="W185" t="s">
        <v>84</v>
      </c>
      <c r="X185" t="s">
        <v>8765</v>
      </c>
      <c r="Y185" t="s">
        <v>8</v>
      </c>
      <c r="Z185" t="s">
        <v>86</v>
      </c>
      <c r="AA185" t="s">
        <v>2172</v>
      </c>
      <c r="AB185" s="28">
        <v>1</v>
      </c>
      <c r="AC185" t="s">
        <v>88</v>
      </c>
      <c r="AD185" s="40">
        <v>65960</v>
      </c>
      <c r="AE185" s="40">
        <v>65960</v>
      </c>
    </row>
    <row r="186" spans="1:31">
      <c r="A186" t="s">
        <v>459</v>
      </c>
      <c r="B186" t="s">
        <v>460</v>
      </c>
      <c r="C186" t="s">
        <v>461</v>
      </c>
      <c r="D186" t="s">
        <v>512</v>
      </c>
      <c r="E186" t="s">
        <v>8766</v>
      </c>
      <c r="F186" t="s">
        <v>8767</v>
      </c>
      <c r="G186" t="s">
        <v>8410</v>
      </c>
      <c r="H186" t="s">
        <v>460</v>
      </c>
      <c r="I186" t="s">
        <v>459</v>
      </c>
      <c r="J186" t="s">
        <v>8768</v>
      </c>
      <c r="K186" t="s">
        <v>78</v>
      </c>
      <c r="L186" t="s">
        <v>8769</v>
      </c>
      <c r="M186" s="27">
        <v>45937.481249999997</v>
      </c>
      <c r="N186" s="27">
        <v>45944.385416666657</v>
      </c>
      <c r="O186" t="s">
        <v>1466</v>
      </c>
      <c r="P186" t="s">
        <v>2232</v>
      </c>
      <c r="Q186" t="s">
        <v>2232</v>
      </c>
      <c r="R186" t="s">
        <v>1470</v>
      </c>
      <c r="S186" t="s">
        <v>1470</v>
      </c>
      <c r="T186" t="s">
        <v>82</v>
      </c>
      <c r="U186" t="s">
        <v>8413</v>
      </c>
      <c r="V186" t="s">
        <v>8770</v>
      </c>
      <c r="W186" t="s">
        <v>84</v>
      </c>
      <c r="X186" t="s">
        <v>8771</v>
      </c>
      <c r="Y186" t="s">
        <v>8</v>
      </c>
      <c r="Z186" t="s">
        <v>86</v>
      </c>
      <c r="AA186" t="s">
        <v>1597</v>
      </c>
      <c r="AB186" s="28">
        <v>1</v>
      </c>
      <c r="AC186" t="s">
        <v>88</v>
      </c>
      <c r="AD186" s="40">
        <v>65960</v>
      </c>
      <c r="AE186" s="40">
        <v>65960</v>
      </c>
    </row>
    <row r="187" spans="1:31">
      <c r="A187" t="s">
        <v>118</v>
      </c>
      <c r="B187" t="s">
        <v>119</v>
      </c>
      <c r="C187" t="s">
        <v>120</v>
      </c>
      <c r="D187" t="s">
        <v>306</v>
      </c>
      <c r="E187" t="s">
        <v>8772</v>
      </c>
      <c r="F187" t="s">
        <v>8773</v>
      </c>
      <c r="G187" t="s">
        <v>8410</v>
      </c>
      <c r="H187" t="s">
        <v>309</v>
      </c>
      <c r="I187" t="s">
        <v>118</v>
      </c>
      <c r="J187" t="s">
        <v>8774</v>
      </c>
      <c r="K187" t="s">
        <v>78</v>
      </c>
      <c r="L187" t="s">
        <v>8775</v>
      </c>
      <c r="M187" s="27">
        <v>45937.481249999997</v>
      </c>
      <c r="N187" s="27">
        <v>45944.511805555558</v>
      </c>
      <c r="O187" t="s">
        <v>1466</v>
      </c>
      <c r="P187" t="s">
        <v>2232</v>
      </c>
      <c r="Q187" t="s">
        <v>2232</v>
      </c>
      <c r="R187" t="s">
        <v>1470</v>
      </c>
      <c r="S187" t="s">
        <v>1470</v>
      </c>
      <c r="T187" t="s">
        <v>82</v>
      </c>
      <c r="U187" t="s">
        <v>8413</v>
      </c>
      <c r="V187" t="s">
        <v>8776</v>
      </c>
      <c r="W187" t="s">
        <v>84</v>
      </c>
      <c r="X187" t="s">
        <v>8777</v>
      </c>
      <c r="Y187" t="s">
        <v>8</v>
      </c>
      <c r="Z187" t="s">
        <v>86</v>
      </c>
      <c r="AA187" t="s">
        <v>4324</v>
      </c>
      <c r="AB187" s="28">
        <v>1</v>
      </c>
      <c r="AC187" t="s">
        <v>88</v>
      </c>
      <c r="AD187" s="40">
        <v>65960</v>
      </c>
      <c r="AE187" s="40">
        <v>65960</v>
      </c>
    </row>
    <row r="188" spans="1:31">
      <c r="A188" t="s">
        <v>569</v>
      </c>
      <c r="B188" t="s">
        <v>119</v>
      </c>
      <c r="C188" t="s">
        <v>120</v>
      </c>
      <c r="D188" t="s">
        <v>570</v>
      </c>
      <c r="E188" t="s">
        <v>8778</v>
      </c>
      <c r="F188" t="s">
        <v>8779</v>
      </c>
      <c r="G188" t="s">
        <v>8410</v>
      </c>
      <c r="H188" t="s">
        <v>573</v>
      </c>
      <c r="I188" t="s">
        <v>569</v>
      </c>
      <c r="J188" t="s">
        <v>8780</v>
      </c>
      <c r="K188" t="s">
        <v>78</v>
      </c>
      <c r="L188" t="s">
        <v>8781</v>
      </c>
      <c r="M188" s="27">
        <v>45937.481249999997</v>
      </c>
      <c r="N188" s="27">
        <v>45938.731944444437</v>
      </c>
      <c r="O188" t="s">
        <v>1466</v>
      </c>
      <c r="P188" t="s">
        <v>2232</v>
      </c>
      <c r="Q188" t="s">
        <v>2232</v>
      </c>
      <c r="R188" t="s">
        <v>1470</v>
      </c>
      <c r="S188" t="s">
        <v>1470</v>
      </c>
      <c r="T188" t="s">
        <v>82</v>
      </c>
      <c r="U188" t="s">
        <v>8413</v>
      </c>
      <c r="V188" t="s">
        <v>8782</v>
      </c>
      <c r="W188" t="s">
        <v>84</v>
      </c>
      <c r="X188" t="s">
        <v>8783</v>
      </c>
      <c r="Y188" t="s">
        <v>8</v>
      </c>
      <c r="Z188" t="s">
        <v>86</v>
      </c>
      <c r="AA188" t="s">
        <v>2706</v>
      </c>
      <c r="AB188" s="28">
        <v>1</v>
      </c>
      <c r="AC188" t="s">
        <v>88</v>
      </c>
      <c r="AD188" s="40">
        <v>65960</v>
      </c>
      <c r="AE188" s="40">
        <v>65960</v>
      </c>
    </row>
    <row r="189" spans="1:31">
      <c r="A189" t="s">
        <v>569</v>
      </c>
      <c r="B189" t="s">
        <v>119</v>
      </c>
      <c r="C189" t="s">
        <v>120</v>
      </c>
      <c r="D189" t="s">
        <v>570</v>
      </c>
      <c r="E189" t="s">
        <v>8784</v>
      </c>
      <c r="F189" t="s">
        <v>8785</v>
      </c>
      <c r="G189" t="s">
        <v>8410</v>
      </c>
      <c r="H189" t="s">
        <v>573</v>
      </c>
      <c r="I189" t="s">
        <v>569</v>
      </c>
      <c r="J189" t="s">
        <v>8786</v>
      </c>
      <c r="K189" t="s">
        <v>78</v>
      </c>
      <c r="L189" t="s">
        <v>8787</v>
      </c>
      <c r="M189" s="27">
        <v>45937.481249999997</v>
      </c>
      <c r="N189" s="27">
        <v>45938.690972222219</v>
      </c>
      <c r="O189" t="s">
        <v>1466</v>
      </c>
      <c r="P189" t="s">
        <v>2232</v>
      </c>
      <c r="Q189" t="s">
        <v>2232</v>
      </c>
      <c r="R189" t="s">
        <v>1479</v>
      </c>
      <c r="S189" t="s">
        <v>1470</v>
      </c>
      <c r="T189" t="s">
        <v>82</v>
      </c>
      <c r="U189" t="s">
        <v>8413</v>
      </c>
      <c r="V189" t="s">
        <v>8788</v>
      </c>
      <c r="W189" t="s">
        <v>84</v>
      </c>
      <c r="X189" t="s">
        <v>8789</v>
      </c>
      <c r="Y189" t="s">
        <v>8</v>
      </c>
      <c r="Z189" t="s">
        <v>86</v>
      </c>
      <c r="AA189" t="s">
        <v>6238</v>
      </c>
      <c r="AB189" s="28">
        <v>1</v>
      </c>
      <c r="AC189" t="s">
        <v>88</v>
      </c>
      <c r="AD189" s="40">
        <v>65960</v>
      </c>
      <c r="AE189" s="40">
        <v>65960</v>
      </c>
    </row>
    <row r="190" spans="1:31">
      <c r="A190" t="s">
        <v>965</v>
      </c>
      <c r="B190" t="s">
        <v>119</v>
      </c>
      <c r="C190" t="s">
        <v>120</v>
      </c>
      <c r="D190" t="s">
        <v>966</v>
      </c>
      <c r="E190" t="s">
        <v>8790</v>
      </c>
      <c r="F190" t="s">
        <v>8791</v>
      </c>
      <c r="G190" t="s">
        <v>8410</v>
      </c>
      <c r="H190" t="s">
        <v>969</v>
      </c>
      <c r="I190" t="s">
        <v>965</v>
      </c>
      <c r="J190" t="s">
        <v>8792</v>
      </c>
      <c r="K190" t="s">
        <v>78</v>
      </c>
      <c r="L190" t="s">
        <v>8793</v>
      </c>
      <c r="M190" s="27">
        <v>45937.481249999997</v>
      </c>
      <c r="N190" s="27">
        <v>45939.459722222222</v>
      </c>
      <c r="O190" t="s">
        <v>1466</v>
      </c>
      <c r="P190" t="s">
        <v>2232</v>
      </c>
      <c r="Q190" t="s">
        <v>8430</v>
      </c>
      <c r="R190" t="s">
        <v>1479</v>
      </c>
      <c r="S190" t="s">
        <v>1470</v>
      </c>
      <c r="T190" t="s">
        <v>82</v>
      </c>
      <c r="U190" t="s">
        <v>8413</v>
      </c>
      <c r="V190" t="s">
        <v>8794</v>
      </c>
      <c r="W190" t="s">
        <v>84</v>
      </c>
      <c r="X190" t="s">
        <v>8795</v>
      </c>
      <c r="Y190" t="s">
        <v>8</v>
      </c>
      <c r="Z190" t="s">
        <v>86</v>
      </c>
      <c r="AA190" t="s">
        <v>1693</v>
      </c>
      <c r="AB190" s="28">
        <v>1</v>
      </c>
      <c r="AC190" t="s">
        <v>88</v>
      </c>
      <c r="AD190" s="40">
        <v>65960</v>
      </c>
      <c r="AE190" s="40">
        <v>65960</v>
      </c>
    </row>
    <row r="191" spans="1:31">
      <c r="A191" t="s">
        <v>965</v>
      </c>
      <c r="B191" t="s">
        <v>119</v>
      </c>
      <c r="C191" t="s">
        <v>120</v>
      </c>
      <c r="D191" t="s">
        <v>966</v>
      </c>
      <c r="E191" t="s">
        <v>8796</v>
      </c>
      <c r="F191" t="s">
        <v>8797</v>
      </c>
      <c r="G191" t="s">
        <v>8410</v>
      </c>
      <c r="H191" t="s">
        <v>969</v>
      </c>
      <c r="I191" t="s">
        <v>965</v>
      </c>
      <c r="J191" t="s">
        <v>8798</v>
      </c>
      <c r="K191" t="s">
        <v>78</v>
      </c>
      <c r="L191" t="s">
        <v>8799</v>
      </c>
      <c r="M191" s="27">
        <v>45937.481249999997</v>
      </c>
      <c r="N191" s="27">
        <v>45939.513194444437</v>
      </c>
      <c r="O191" t="s">
        <v>1466</v>
      </c>
      <c r="P191" t="s">
        <v>2232</v>
      </c>
      <c r="Q191" t="s">
        <v>8430</v>
      </c>
      <c r="R191" t="s">
        <v>1470</v>
      </c>
      <c r="S191" t="s">
        <v>1470</v>
      </c>
      <c r="T191" t="s">
        <v>82</v>
      </c>
      <c r="U191" t="s">
        <v>8413</v>
      </c>
      <c r="V191" t="s">
        <v>8800</v>
      </c>
      <c r="W191" t="s">
        <v>84</v>
      </c>
      <c r="X191" t="s">
        <v>8801</v>
      </c>
      <c r="Y191" t="s">
        <v>8</v>
      </c>
      <c r="Z191" t="s">
        <v>86</v>
      </c>
      <c r="AA191" t="s">
        <v>1693</v>
      </c>
      <c r="AB191" s="28">
        <v>1</v>
      </c>
      <c r="AC191" t="s">
        <v>88</v>
      </c>
      <c r="AD191" s="40">
        <v>65960</v>
      </c>
      <c r="AE191" s="40">
        <v>65960</v>
      </c>
    </row>
    <row r="192" spans="1:31">
      <c r="A192" t="s">
        <v>67</v>
      </c>
      <c r="B192" t="s">
        <v>68</v>
      </c>
      <c r="C192" t="s">
        <v>69</v>
      </c>
      <c r="D192" t="s">
        <v>5014</v>
      </c>
      <c r="E192" t="s">
        <v>8802</v>
      </c>
      <c r="F192" t="s">
        <v>8803</v>
      </c>
      <c r="G192" t="s">
        <v>8410</v>
      </c>
      <c r="H192" t="s">
        <v>143</v>
      </c>
      <c r="I192" t="s">
        <v>5017</v>
      </c>
      <c r="J192" t="s">
        <v>8804</v>
      </c>
      <c r="K192" t="s">
        <v>78</v>
      </c>
      <c r="L192" t="s">
        <v>8805</v>
      </c>
      <c r="M192" s="27">
        <v>45937.481249999997</v>
      </c>
      <c r="N192" s="27">
        <v>45939.488194444442</v>
      </c>
      <c r="O192" t="s">
        <v>1466</v>
      </c>
      <c r="P192" t="s">
        <v>2232</v>
      </c>
      <c r="Q192" t="s">
        <v>8430</v>
      </c>
      <c r="R192" t="s">
        <v>1479</v>
      </c>
      <c r="S192" t="s">
        <v>1479</v>
      </c>
      <c r="T192" t="s">
        <v>82</v>
      </c>
      <c r="U192" t="s">
        <v>8413</v>
      </c>
      <c r="V192" t="s">
        <v>8806</v>
      </c>
      <c r="W192" t="s">
        <v>84</v>
      </c>
      <c r="X192" t="s">
        <v>8807</v>
      </c>
      <c r="Y192" t="s">
        <v>15</v>
      </c>
      <c r="Z192" t="s">
        <v>86</v>
      </c>
      <c r="AA192" t="s">
        <v>729</v>
      </c>
      <c r="AB192" s="28">
        <v>1</v>
      </c>
      <c r="AC192" t="s">
        <v>88</v>
      </c>
      <c r="AD192" s="40">
        <v>479589</v>
      </c>
      <c r="AE192" s="40">
        <v>479589</v>
      </c>
    </row>
    <row r="193" spans="1:31">
      <c r="A193" t="s">
        <v>459</v>
      </c>
      <c r="B193" t="s">
        <v>460</v>
      </c>
      <c r="C193" t="s">
        <v>461</v>
      </c>
      <c r="D193" t="s">
        <v>512</v>
      </c>
      <c r="E193" t="s">
        <v>8808</v>
      </c>
      <c r="F193" t="s">
        <v>8809</v>
      </c>
      <c r="G193" t="s">
        <v>8410</v>
      </c>
      <c r="H193" t="s">
        <v>460</v>
      </c>
      <c r="I193" t="s">
        <v>459</v>
      </c>
      <c r="J193" t="s">
        <v>8810</v>
      </c>
      <c r="K193" t="s">
        <v>78</v>
      </c>
      <c r="L193" t="s">
        <v>8811</v>
      </c>
      <c r="M193" s="27">
        <v>45937.481249999997</v>
      </c>
      <c r="N193" s="27">
        <v>45945.324999999997</v>
      </c>
      <c r="O193" t="s">
        <v>1466</v>
      </c>
      <c r="P193" t="s">
        <v>2232</v>
      </c>
      <c r="Q193" t="s">
        <v>8430</v>
      </c>
      <c r="R193" t="s">
        <v>1479</v>
      </c>
      <c r="S193" t="s">
        <v>1470</v>
      </c>
      <c r="T193" t="s">
        <v>82</v>
      </c>
      <c r="U193" t="s">
        <v>8413</v>
      </c>
      <c r="V193" t="s">
        <v>8812</v>
      </c>
      <c r="W193" t="s">
        <v>84</v>
      </c>
      <c r="X193" t="s">
        <v>8813</v>
      </c>
      <c r="Y193" t="s">
        <v>8</v>
      </c>
      <c r="Z193" t="s">
        <v>86</v>
      </c>
      <c r="AA193" t="s">
        <v>519</v>
      </c>
      <c r="AB193" s="28">
        <v>1</v>
      </c>
      <c r="AC193" t="s">
        <v>88</v>
      </c>
      <c r="AD193" s="40">
        <v>65960</v>
      </c>
      <c r="AE193" s="40">
        <v>65960</v>
      </c>
    </row>
    <row r="194" spans="1:31">
      <c r="A194" t="s">
        <v>613</v>
      </c>
      <c r="B194" t="s">
        <v>151</v>
      </c>
      <c r="C194" t="s">
        <v>152</v>
      </c>
      <c r="D194" t="s">
        <v>1273</v>
      </c>
      <c r="E194" t="s">
        <v>8814</v>
      </c>
      <c r="F194" t="s">
        <v>8815</v>
      </c>
      <c r="G194" t="s">
        <v>8410</v>
      </c>
      <c r="H194" t="s">
        <v>258</v>
      </c>
      <c r="I194" t="s">
        <v>1276</v>
      </c>
      <c r="J194" t="s">
        <v>8816</v>
      </c>
      <c r="K194" t="s">
        <v>78</v>
      </c>
      <c r="L194" t="s">
        <v>8817</v>
      </c>
      <c r="M194" s="27">
        <v>45937.481249999997</v>
      </c>
      <c r="N194" s="27">
        <v>45939.523611111108</v>
      </c>
      <c r="O194" t="s">
        <v>1466</v>
      </c>
      <c r="P194" t="s">
        <v>2232</v>
      </c>
      <c r="Q194" t="s">
        <v>8430</v>
      </c>
      <c r="R194" t="s">
        <v>1470</v>
      </c>
      <c r="S194" t="s">
        <v>1470</v>
      </c>
      <c r="T194" t="s">
        <v>82</v>
      </c>
      <c r="U194" t="s">
        <v>8413</v>
      </c>
      <c r="V194" t="s">
        <v>8818</v>
      </c>
      <c r="W194" t="s">
        <v>84</v>
      </c>
      <c r="X194" t="s">
        <v>8819</v>
      </c>
      <c r="Y194" t="s">
        <v>11</v>
      </c>
      <c r="Z194" t="s">
        <v>86</v>
      </c>
      <c r="AA194" t="s">
        <v>622</v>
      </c>
      <c r="AB194" s="28">
        <v>1</v>
      </c>
      <c r="AC194" t="s">
        <v>88</v>
      </c>
      <c r="AD194" s="40">
        <v>144968</v>
      </c>
      <c r="AE194" s="40">
        <v>144968</v>
      </c>
    </row>
    <row r="195" spans="1:31">
      <c r="A195" t="s">
        <v>191</v>
      </c>
      <c r="B195" t="s">
        <v>192</v>
      </c>
      <c r="C195" t="s">
        <v>193</v>
      </c>
      <c r="D195" t="s">
        <v>194</v>
      </c>
      <c r="E195" t="s">
        <v>8820</v>
      </c>
      <c r="F195" t="s">
        <v>8821</v>
      </c>
      <c r="G195" t="s">
        <v>8410</v>
      </c>
      <c r="H195" t="s">
        <v>197</v>
      </c>
      <c r="I195" t="s">
        <v>191</v>
      </c>
      <c r="J195" t="s">
        <v>8822</v>
      </c>
      <c r="K195" t="s">
        <v>78</v>
      </c>
      <c r="L195" t="s">
        <v>8823</v>
      </c>
      <c r="M195" s="27">
        <v>45938.546527777777</v>
      </c>
      <c r="N195" s="27">
        <v>45939.497916666667</v>
      </c>
      <c r="O195" t="s">
        <v>1466</v>
      </c>
      <c r="P195" t="s">
        <v>2232</v>
      </c>
      <c r="Q195" t="s">
        <v>2232</v>
      </c>
      <c r="R195" t="s">
        <v>80</v>
      </c>
      <c r="S195" t="s">
        <v>187</v>
      </c>
      <c r="T195" t="s">
        <v>82</v>
      </c>
      <c r="U195" t="s">
        <v>8413</v>
      </c>
      <c r="V195" t="s">
        <v>8824</v>
      </c>
      <c r="W195" t="s">
        <v>84</v>
      </c>
      <c r="X195" t="s">
        <v>8825</v>
      </c>
      <c r="Y195" t="s">
        <v>8</v>
      </c>
      <c r="Z195" t="s">
        <v>86</v>
      </c>
      <c r="AA195" t="s">
        <v>423</v>
      </c>
      <c r="AB195" s="28">
        <v>1</v>
      </c>
      <c r="AC195" t="s">
        <v>88</v>
      </c>
      <c r="AD195" s="40">
        <v>65960</v>
      </c>
      <c r="AE195" s="40">
        <v>65960</v>
      </c>
    </row>
    <row r="196" spans="1:31">
      <c r="A196" t="s">
        <v>459</v>
      </c>
      <c r="B196" t="s">
        <v>460</v>
      </c>
      <c r="C196" t="s">
        <v>461</v>
      </c>
      <c r="D196" t="s">
        <v>512</v>
      </c>
      <c r="E196" t="s">
        <v>8826</v>
      </c>
      <c r="F196" t="s">
        <v>8827</v>
      </c>
      <c r="G196" t="s">
        <v>8410</v>
      </c>
      <c r="H196" t="s">
        <v>460</v>
      </c>
      <c r="I196" t="s">
        <v>459</v>
      </c>
      <c r="J196" t="s">
        <v>8828</v>
      </c>
      <c r="K196" t="s">
        <v>78</v>
      </c>
      <c r="L196" t="s">
        <v>8829</v>
      </c>
      <c r="M196" s="27">
        <v>45938.546527777777</v>
      </c>
      <c r="N196" s="27">
        <v>45941.316666666673</v>
      </c>
      <c r="O196" t="s">
        <v>1466</v>
      </c>
      <c r="P196" t="s">
        <v>2232</v>
      </c>
      <c r="Q196" t="s">
        <v>2232</v>
      </c>
      <c r="R196" t="s">
        <v>80</v>
      </c>
      <c r="S196" t="s">
        <v>187</v>
      </c>
      <c r="T196" t="s">
        <v>82</v>
      </c>
      <c r="U196" t="s">
        <v>8413</v>
      </c>
      <c r="V196" t="s">
        <v>8830</v>
      </c>
      <c r="W196" t="s">
        <v>84</v>
      </c>
      <c r="X196" t="s">
        <v>8831</v>
      </c>
      <c r="Y196" t="s">
        <v>8</v>
      </c>
      <c r="Z196" t="s">
        <v>86</v>
      </c>
      <c r="AA196" t="s">
        <v>526</v>
      </c>
      <c r="AB196" s="28">
        <v>1</v>
      </c>
      <c r="AC196" t="s">
        <v>88</v>
      </c>
      <c r="AD196" s="40">
        <v>65960</v>
      </c>
      <c r="AE196" s="40">
        <v>65960</v>
      </c>
    </row>
    <row r="197" spans="1:31">
      <c r="A197" t="s">
        <v>217</v>
      </c>
      <c r="B197" t="s">
        <v>192</v>
      </c>
      <c r="C197" t="s">
        <v>193</v>
      </c>
      <c r="D197" t="s">
        <v>8832</v>
      </c>
      <c r="E197" t="s">
        <v>8833</v>
      </c>
      <c r="F197" t="s">
        <v>8834</v>
      </c>
      <c r="G197" t="s">
        <v>8410</v>
      </c>
      <c r="H197" t="s">
        <v>903</v>
      </c>
      <c r="I197" t="s">
        <v>8835</v>
      </c>
      <c r="J197" t="s">
        <v>8836</v>
      </c>
      <c r="K197" t="s">
        <v>78</v>
      </c>
      <c r="L197" t="s">
        <v>8837</v>
      </c>
      <c r="M197" s="27">
        <v>45938.546527777777</v>
      </c>
      <c r="N197" s="27">
        <v>45945.498611111107</v>
      </c>
      <c r="O197" t="s">
        <v>1466</v>
      </c>
      <c r="P197" t="s">
        <v>2232</v>
      </c>
      <c r="Q197" t="s">
        <v>2232</v>
      </c>
      <c r="R197" t="s">
        <v>80</v>
      </c>
      <c r="S197" t="s">
        <v>187</v>
      </c>
      <c r="T197" t="s">
        <v>82</v>
      </c>
      <c r="U197" t="s">
        <v>8413</v>
      </c>
      <c r="V197" t="s">
        <v>8838</v>
      </c>
      <c r="W197" t="s">
        <v>84</v>
      </c>
      <c r="X197" t="s">
        <v>8839</v>
      </c>
      <c r="Y197" t="s">
        <v>139</v>
      </c>
      <c r="Z197" t="s">
        <v>1482</v>
      </c>
      <c r="AA197" t="s">
        <v>1684</v>
      </c>
      <c r="AB197" s="28">
        <v>1</v>
      </c>
      <c r="AC197" t="s">
        <v>88</v>
      </c>
      <c r="AD197" s="40">
        <v>988463</v>
      </c>
      <c r="AE197" s="40">
        <v>988463</v>
      </c>
    </row>
    <row r="198" spans="1:31">
      <c r="A198" t="s">
        <v>217</v>
      </c>
      <c r="B198" t="s">
        <v>192</v>
      </c>
      <c r="C198" t="s">
        <v>193</v>
      </c>
      <c r="D198" t="s">
        <v>8832</v>
      </c>
      <c r="E198" t="s">
        <v>8840</v>
      </c>
      <c r="F198" t="s">
        <v>8841</v>
      </c>
      <c r="G198" t="s">
        <v>8410</v>
      </c>
      <c r="H198" t="s">
        <v>903</v>
      </c>
      <c r="I198" t="s">
        <v>8835</v>
      </c>
      <c r="J198" t="s">
        <v>8842</v>
      </c>
      <c r="K198" t="s">
        <v>78</v>
      </c>
      <c r="L198" t="s">
        <v>8843</v>
      </c>
      <c r="M198" s="27">
        <v>45938.546527777777</v>
      </c>
      <c r="N198" s="27">
        <v>45945.576388888891</v>
      </c>
      <c r="O198" t="s">
        <v>1466</v>
      </c>
      <c r="P198" t="s">
        <v>2232</v>
      </c>
      <c r="Q198" t="s">
        <v>2232</v>
      </c>
      <c r="R198" t="s">
        <v>80</v>
      </c>
      <c r="S198" t="s">
        <v>187</v>
      </c>
      <c r="T198" t="s">
        <v>82</v>
      </c>
      <c r="U198" t="s">
        <v>8413</v>
      </c>
      <c r="V198" t="s">
        <v>8844</v>
      </c>
      <c r="W198" t="s">
        <v>84</v>
      </c>
      <c r="X198" t="s">
        <v>8845</v>
      </c>
      <c r="Y198" t="s">
        <v>139</v>
      </c>
      <c r="Z198" t="s">
        <v>1482</v>
      </c>
      <c r="AA198" t="s">
        <v>1684</v>
      </c>
      <c r="AB198" s="28">
        <v>1</v>
      </c>
      <c r="AC198" t="s">
        <v>88</v>
      </c>
      <c r="AD198" s="40">
        <v>988463</v>
      </c>
      <c r="AE198" s="40">
        <v>988463</v>
      </c>
    </row>
    <row r="199" spans="1:31">
      <c r="A199" t="s">
        <v>459</v>
      </c>
      <c r="B199" t="s">
        <v>460</v>
      </c>
      <c r="C199" t="s">
        <v>461</v>
      </c>
      <c r="D199" t="s">
        <v>512</v>
      </c>
      <c r="E199" t="s">
        <v>8846</v>
      </c>
      <c r="F199" t="s">
        <v>8847</v>
      </c>
      <c r="G199" t="s">
        <v>8410</v>
      </c>
      <c r="H199" t="s">
        <v>460</v>
      </c>
      <c r="I199" t="s">
        <v>459</v>
      </c>
      <c r="J199" t="s">
        <v>8848</v>
      </c>
      <c r="K199" t="s">
        <v>78</v>
      </c>
      <c r="L199" t="s">
        <v>8849</v>
      </c>
      <c r="M199" s="27">
        <v>45938.546527777777</v>
      </c>
      <c r="N199" s="27">
        <v>45944.429861111108</v>
      </c>
      <c r="O199" t="s">
        <v>1466</v>
      </c>
      <c r="P199" t="s">
        <v>2232</v>
      </c>
      <c r="Q199" t="s">
        <v>2232</v>
      </c>
      <c r="R199" t="s">
        <v>80</v>
      </c>
      <c r="S199" t="s">
        <v>187</v>
      </c>
      <c r="T199" t="s">
        <v>82</v>
      </c>
      <c r="U199" t="s">
        <v>8413</v>
      </c>
      <c r="V199" t="s">
        <v>8850</v>
      </c>
      <c r="W199" t="s">
        <v>84</v>
      </c>
      <c r="X199" t="s">
        <v>8851</v>
      </c>
      <c r="Y199" t="s">
        <v>8</v>
      </c>
      <c r="Z199" t="s">
        <v>86</v>
      </c>
      <c r="AA199" t="s">
        <v>899</v>
      </c>
      <c r="AB199" s="28">
        <v>1</v>
      </c>
      <c r="AC199" t="s">
        <v>88</v>
      </c>
      <c r="AD199" s="40">
        <v>65960</v>
      </c>
      <c r="AE199" s="40">
        <v>65960</v>
      </c>
    </row>
    <row r="200" spans="1:31">
      <c r="A200" t="s">
        <v>191</v>
      </c>
      <c r="B200" t="s">
        <v>192</v>
      </c>
      <c r="C200" t="s">
        <v>193</v>
      </c>
      <c r="D200" t="s">
        <v>194</v>
      </c>
      <c r="E200" t="s">
        <v>8878</v>
      </c>
      <c r="F200" t="s">
        <v>8879</v>
      </c>
      <c r="G200" t="s">
        <v>8410</v>
      </c>
      <c r="H200" t="s">
        <v>197</v>
      </c>
      <c r="I200" t="s">
        <v>191</v>
      </c>
      <c r="J200" t="s">
        <v>8880</v>
      </c>
      <c r="K200" t="s">
        <v>78</v>
      </c>
      <c r="L200" t="s">
        <v>8881</v>
      </c>
      <c r="M200" s="27">
        <v>45940.333333333343</v>
      </c>
      <c r="N200" s="27">
        <v>45944.709722222222</v>
      </c>
      <c r="O200" t="s">
        <v>1466</v>
      </c>
      <c r="P200" t="s">
        <v>2232</v>
      </c>
      <c r="Q200" t="s">
        <v>2232</v>
      </c>
      <c r="R200" t="s">
        <v>80</v>
      </c>
      <c r="S200" t="s">
        <v>81</v>
      </c>
      <c r="T200" t="s">
        <v>82</v>
      </c>
      <c r="U200" t="s">
        <v>8413</v>
      </c>
      <c r="V200" t="s">
        <v>8882</v>
      </c>
      <c r="W200" t="s">
        <v>84</v>
      </c>
      <c r="X200" t="s">
        <v>8883</v>
      </c>
      <c r="Y200" t="s">
        <v>8</v>
      </c>
      <c r="Z200" t="s">
        <v>86</v>
      </c>
      <c r="AA200" t="s">
        <v>1640</v>
      </c>
      <c r="AB200" s="28">
        <v>1</v>
      </c>
      <c r="AC200" t="s">
        <v>88</v>
      </c>
      <c r="AD200" s="40">
        <v>65960</v>
      </c>
      <c r="AE200" s="40">
        <v>65960</v>
      </c>
    </row>
    <row r="201" spans="1:31">
      <c r="A201" t="s">
        <v>442</v>
      </c>
      <c r="B201" t="s">
        <v>113</v>
      </c>
      <c r="C201" t="s">
        <v>114</v>
      </c>
      <c r="D201" t="s">
        <v>443</v>
      </c>
      <c r="E201" t="s">
        <v>8884</v>
      </c>
      <c r="F201" t="s">
        <v>8885</v>
      </c>
      <c r="G201" t="s">
        <v>8410</v>
      </c>
      <c r="H201" t="s">
        <v>446</v>
      </c>
      <c r="I201" t="s">
        <v>442</v>
      </c>
      <c r="J201" t="s">
        <v>8886</v>
      </c>
      <c r="K201" t="s">
        <v>78</v>
      </c>
      <c r="L201" t="s">
        <v>8887</v>
      </c>
      <c r="M201" s="27">
        <v>45940.333333333343</v>
      </c>
      <c r="N201" s="27">
        <v>45946.618750000001</v>
      </c>
      <c r="O201" t="s">
        <v>1466</v>
      </c>
      <c r="P201" t="s">
        <v>2232</v>
      </c>
      <c r="Q201" t="s">
        <v>2232</v>
      </c>
      <c r="R201" t="s">
        <v>80</v>
      </c>
      <c r="S201" t="s">
        <v>81</v>
      </c>
      <c r="T201" t="s">
        <v>82</v>
      </c>
      <c r="U201" t="s">
        <v>8413</v>
      </c>
      <c r="V201" t="s">
        <v>8888</v>
      </c>
      <c r="W201" t="s">
        <v>84</v>
      </c>
      <c r="X201" t="s">
        <v>8889</v>
      </c>
      <c r="Y201" t="s">
        <v>8</v>
      </c>
      <c r="Z201" t="s">
        <v>86</v>
      </c>
      <c r="AA201" t="s">
        <v>1974</v>
      </c>
      <c r="AB201" s="28">
        <v>1</v>
      </c>
      <c r="AC201" t="s">
        <v>88</v>
      </c>
      <c r="AD201" s="40">
        <v>65960</v>
      </c>
      <c r="AE201" s="40">
        <v>65960</v>
      </c>
    </row>
    <row r="202" spans="1:31">
      <c r="A202" t="s">
        <v>191</v>
      </c>
      <c r="B202" t="s">
        <v>192</v>
      </c>
      <c r="C202" t="s">
        <v>193</v>
      </c>
      <c r="D202" t="s">
        <v>194</v>
      </c>
      <c r="E202" t="s">
        <v>8890</v>
      </c>
      <c r="F202" t="s">
        <v>8891</v>
      </c>
      <c r="G202" t="s">
        <v>8410</v>
      </c>
      <c r="H202" t="s">
        <v>197</v>
      </c>
      <c r="I202" t="s">
        <v>191</v>
      </c>
      <c r="J202" t="s">
        <v>8892</v>
      </c>
      <c r="K202" t="s">
        <v>78</v>
      </c>
      <c r="L202" t="s">
        <v>8893</v>
      </c>
      <c r="M202" s="27">
        <v>45940.333333333343</v>
      </c>
      <c r="N202" s="27">
        <v>45941.309027777781</v>
      </c>
      <c r="O202" t="s">
        <v>1466</v>
      </c>
      <c r="P202" t="s">
        <v>2232</v>
      </c>
      <c r="Q202" t="s">
        <v>2232</v>
      </c>
      <c r="R202" t="s">
        <v>80</v>
      </c>
      <c r="S202" t="s">
        <v>81</v>
      </c>
      <c r="T202" t="s">
        <v>82</v>
      </c>
      <c r="U202" t="s">
        <v>8413</v>
      </c>
      <c r="V202" t="s">
        <v>8894</v>
      </c>
      <c r="W202" t="s">
        <v>84</v>
      </c>
      <c r="X202" t="s">
        <v>8895</v>
      </c>
      <c r="Y202" t="s">
        <v>8</v>
      </c>
      <c r="Z202" t="s">
        <v>86</v>
      </c>
      <c r="AA202" t="s">
        <v>226</v>
      </c>
      <c r="AB202" s="28">
        <v>1</v>
      </c>
      <c r="AC202" t="s">
        <v>88</v>
      </c>
      <c r="AD202" s="40">
        <v>65960</v>
      </c>
      <c r="AE202" s="40">
        <v>65960</v>
      </c>
    </row>
    <row r="203" spans="1:31">
      <c r="A203" t="s">
        <v>217</v>
      </c>
      <c r="B203" t="s">
        <v>192</v>
      </c>
      <c r="C203" t="s">
        <v>193</v>
      </c>
      <c r="D203" t="s">
        <v>8896</v>
      </c>
      <c r="E203" t="s">
        <v>8897</v>
      </c>
      <c r="F203" t="s">
        <v>8898</v>
      </c>
      <c r="G203" t="s">
        <v>8410</v>
      </c>
      <c r="H203" t="s">
        <v>197</v>
      </c>
      <c r="I203" t="s">
        <v>8899</v>
      </c>
      <c r="J203" t="s">
        <v>8900</v>
      </c>
      <c r="K203" t="s">
        <v>78</v>
      </c>
      <c r="L203" t="s">
        <v>8901</v>
      </c>
      <c r="M203" s="27">
        <v>45940.333333333343</v>
      </c>
      <c r="N203" s="27">
        <v>45944.631944444453</v>
      </c>
      <c r="O203" t="s">
        <v>1466</v>
      </c>
      <c r="P203" t="s">
        <v>2232</v>
      </c>
      <c r="Q203" t="s">
        <v>2232</v>
      </c>
      <c r="R203" t="s">
        <v>80</v>
      </c>
      <c r="S203" t="s">
        <v>81</v>
      </c>
      <c r="T203" t="s">
        <v>82</v>
      </c>
      <c r="U203" t="s">
        <v>8413</v>
      </c>
      <c r="V203" t="s">
        <v>8902</v>
      </c>
      <c r="W203" t="s">
        <v>84</v>
      </c>
      <c r="X203" t="s">
        <v>8903</v>
      </c>
      <c r="Y203" t="s">
        <v>11</v>
      </c>
      <c r="Z203" t="s">
        <v>86</v>
      </c>
      <c r="AA203" t="s">
        <v>403</v>
      </c>
      <c r="AB203" s="28">
        <v>1</v>
      </c>
      <c r="AC203" t="s">
        <v>88</v>
      </c>
      <c r="AD203" s="40">
        <v>144968</v>
      </c>
      <c r="AE203" s="40">
        <v>144968</v>
      </c>
    </row>
    <row r="204" spans="1:31">
      <c r="A204" t="s">
        <v>191</v>
      </c>
      <c r="B204" t="s">
        <v>192</v>
      </c>
      <c r="C204" t="s">
        <v>193</v>
      </c>
      <c r="D204" t="s">
        <v>2085</v>
      </c>
      <c r="E204" t="s">
        <v>8904</v>
      </c>
      <c r="F204" t="s">
        <v>8905</v>
      </c>
      <c r="G204" t="s">
        <v>8410</v>
      </c>
      <c r="H204" t="s">
        <v>197</v>
      </c>
      <c r="I204" t="s">
        <v>2088</v>
      </c>
      <c r="J204" t="s">
        <v>8906</v>
      </c>
      <c r="K204" t="s">
        <v>78</v>
      </c>
      <c r="L204" t="s">
        <v>8907</v>
      </c>
      <c r="M204" s="27">
        <v>45940.333333333343</v>
      </c>
      <c r="N204" s="27">
        <v>45944.309027777781</v>
      </c>
      <c r="O204" t="s">
        <v>1466</v>
      </c>
      <c r="P204" t="s">
        <v>2232</v>
      </c>
      <c r="Q204" t="s">
        <v>2232</v>
      </c>
      <c r="R204" t="s">
        <v>80</v>
      </c>
      <c r="S204" t="s">
        <v>81</v>
      </c>
      <c r="T204" t="s">
        <v>82</v>
      </c>
      <c r="U204" t="s">
        <v>8413</v>
      </c>
      <c r="V204" t="s">
        <v>8908</v>
      </c>
      <c r="W204" t="s">
        <v>84</v>
      </c>
      <c r="X204" t="s">
        <v>8909</v>
      </c>
      <c r="Y204" t="s">
        <v>8</v>
      </c>
      <c r="Z204" t="s">
        <v>86</v>
      </c>
      <c r="AA204" t="s">
        <v>2093</v>
      </c>
      <c r="AB204" s="28">
        <v>1</v>
      </c>
      <c r="AC204" t="s">
        <v>88</v>
      </c>
      <c r="AD204" s="40">
        <v>65960</v>
      </c>
      <c r="AE204" s="40">
        <v>65960</v>
      </c>
    </row>
    <row r="205" spans="1:31">
      <c r="A205" t="s">
        <v>288</v>
      </c>
      <c r="B205" t="s">
        <v>113</v>
      </c>
      <c r="C205" t="s">
        <v>114</v>
      </c>
      <c r="D205" t="s">
        <v>1320</v>
      </c>
      <c r="E205" t="s">
        <v>8910</v>
      </c>
      <c r="F205">
        <v>3007053315</v>
      </c>
      <c r="G205" t="s">
        <v>8410</v>
      </c>
      <c r="H205" t="s">
        <v>292</v>
      </c>
      <c r="I205" t="s">
        <v>1323</v>
      </c>
      <c r="J205" t="s">
        <v>8911</v>
      </c>
      <c r="K205" t="s">
        <v>78</v>
      </c>
      <c r="L205" t="s">
        <v>8912</v>
      </c>
      <c r="M205" s="27">
        <v>45940.333333333343</v>
      </c>
      <c r="N205" s="27">
        <v>45947.568749999999</v>
      </c>
      <c r="O205" t="s">
        <v>1466</v>
      </c>
      <c r="P205" t="s">
        <v>2232</v>
      </c>
      <c r="Q205" t="s">
        <v>2232</v>
      </c>
      <c r="R205" t="s">
        <v>80</v>
      </c>
      <c r="S205" t="s">
        <v>81</v>
      </c>
      <c r="T205" t="s">
        <v>82</v>
      </c>
      <c r="U205" t="s">
        <v>8413</v>
      </c>
      <c r="V205" t="s">
        <v>8913</v>
      </c>
      <c r="W205" t="s">
        <v>84</v>
      </c>
      <c r="X205" t="s">
        <v>8914</v>
      </c>
      <c r="Y205" t="s">
        <v>11</v>
      </c>
      <c r="Z205" t="s">
        <v>86</v>
      </c>
      <c r="AA205" t="s">
        <v>1710</v>
      </c>
      <c r="AB205" s="28">
        <v>1</v>
      </c>
      <c r="AC205" t="s">
        <v>88</v>
      </c>
      <c r="AD205" s="40">
        <v>144968</v>
      </c>
      <c r="AE205" s="40">
        <v>144968</v>
      </c>
    </row>
    <row r="206" spans="1:31">
      <c r="A206" t="s">
        <v>459</v>
      </c>
      <c r="B206" t="s">
        <v>460</v>
      </c>
      <c r="C206" t="s">
        <v>461</v>
      </c>
      <c r="D206" t="s">
        <v>462</v>
      </c>
      <c r="E206" t="s">
        <v>8915</v>
      </c>
      <c r="F206" t="s">
        <v>8916</v>
      </c>
      <c r="G206" t="s">
        <v>8410</v>
      </c>
      <c r="H206" t="s">
        <v>460</v>
      </c>
      <c r="I206" t="s">
        <v>465</v>
      </c>
      <c r="J206" t="s">
        <v>8917</v>
      </c>
      <c r="K206" t="s">
        <v>78</v>
      </c>
      <c r="L206" t="s">
        <v>8918</v>
      </c>
      <c r="M206" s="27">
        <v>45940.333333333343</v>
      </c>
      <c r="N206" s="27">
        <v>45946.62222222222</v>
      </c>
      <c r="O206" t="s">
        <v>1466</v>
      </c>
      <c r="P206" t="s">
        <v>2232</v>
      </c>
      <c r="Q206" t="s">
        <v>2232</v>
      </c>
      <c r="R206" t="s">
        <v>80</v>
      </c>
      <c r="S206" t="s">
        <v>81</v>
      </c>
      <c r="T206" t="s">
        <v>82</v>
      </c>
      <c r="U206" t="s">
        <v>8413</v>
      </c>
      <c r="V206" t="s">
        <v>8919</v>
      </c>
      <c r="W206" t="s">
        <v>84</v>
      </c>
      <c r="X206" t="s">
        <v>8920</v>
      </c>
      <c r="Y206" t="s">
        <v>11</v>
      </c>
      <c r="Z206" t="s">
        <v>86</v>
      </c>
      <c r="AA206" t="s">
        <v>470</v>
      </c>
      <c r="AB206" s="28">
        <v>1</v>
      </c>
      <c r="AC206" t="s">
        <v>88</v>
      </c>
      <c r="AD206" s="40">
        <v>144968</v>
      </c>
      <c r="AE206" s="40">
        <v>144968</v>
      </c>
    </row>
    <row r="207" spans="1:31">
      <c r="A207" t="s">
        <v>442</v>
      </c>
      <c r="B207" t="s">
        <v>113</v>
      </c>
      <c r="C207" t="s">
        <v>114</v>
      </c>
      <c r="D207" t="s">
        <v>8921</v>
      </c>
      <c r="E207" t="s">
        <v>8922</v>
      </c>
      <c r="F207" t="s">
        <v>8923</v>
      </c>
      <c r="G207" t="s">
        <v>8410</v>
      </c>
      <c r="H207" t="s">
        <v>446</v>
      </c>
      <c r="I207" t="s">
        <v>2494</v>
      </c>
      <c r="J207" t="s">
        <v>8924</v>
      </c>
      <c r="K207" t="s">
        <v>78</v>
      </c>
      <c r="L207" t="s">
        <v>8925</v>
      </c>
      <c r="M207" s="27">
        <v>45940.333333333343</v>
      </c>
      <c r="N207" s="27">
        <v>45945.40347222222</v>
      </c>
      <c r="O207" t="s">
        <v>1466</v>
      </c>
      <c r="P207" t="s">
        <v>2232</v>
      </c>
      <c r="Q207" t="s">
        <v>2232</v>
      </c>
      <c r="R207" t="s">
        <v>1479</v>
      </c>
      <c r="S207" t="s">
        <v>1479</v>
      </c>
      <c r="T207" t="s">
        <v>82</v>
      </c>
      <c r="U207" t="s">
        <v>8413</v>
      </c>
      <c r="V207" t="s">
        <v>8926</v>
      </c>
      <c r="W207" t="s">
        <v>84</v>
      </c>
      <c r="X207" t="s">
        <v>8927</v>
      </c>
      <c r="Y207" t="s">
        <v>11</v>
      </c>
      <c r="Z207" t="s">
        <v>86</v>
      </c>
      <c r="AA207" t="s">
        <v>2301</v>
      </c>
      <c r="AB207" s="28">
        <v>1</v>
      </c>
      <c r="AC207" t="s">
        <v>88</v>
      </c>
      <c r="AD207" s="40">
        <v>144968</v>
      </c>
      <c r="AE207" s="40">
        <v>144968</v>
      </c>
    </row>
    <row r="208" spans="1:31">
      <c r="A208" t="s">
        <v>1377</v>
      </c>
      <c r="B208" t="s">
        <v>68</v>
      </c>
      <c r="C208" t="s">
        <v>266</v>
      </c>
      <c r="D208" t="s">
        <v>1378</v>
      </c>
      <c r="E208" t="s">
        <v>8928</v>
      </c>
      <c r="F208" t="s">
        <v>8929</v>
      </c>
      <c r="G208" t="s">
        <v>8410</v>
      </c>
      <c r="H208" t="s">
        <v>1381</v>
      </c>
      <c r="I208" t="s">
        <v>1377</v>
      </c>
      <c r="J208" t="s">
        <v>8930</v>
      </c>
      <c r="K208" t="s">
        <v>78</v>
      </c>
      <c r="L208" t="s">
        <v>8931</v>
      </c>
      <c r="M208" s="27">
        <v>45940.333333333343</v>
      </c>
      <c r="N208" s="27">
        <v>45951.328472222223</v>
      </c>
      <c r="O208" t="s">
        <v>1466</v>
      </c>
      <c r="P208" t="s">
        <v>2232</v>
      </c>
      <c r="Q208" t="s">
        <v>2232</v>
      </c>
      <c r="R208" t="s">
        <v>1479</v>
      </c>
      <c r="S208" t="s">
        <v>1470</v>
      </c>
      <c r="T208" t="s">
        <v>82</v>
      </c>
      <c r="U208" t="s">
        <v>8413</v>
      </c>
      <c r="V208" t="s">
        <v>8932</v>
      </c>
      <c r="W208" t="s">
        <v>84</v>
      </c>
      <c r="X208" t="s">
        <v>8933</v>
      </c>
      <c r="Y208" t="s">
        <v>8</v>
      </c>
      <c r="Z208" t="s">
        <v>86</v>
      </c>
      <c r="AA208" t="s">
        <v>2735</v>
      </c>
      <c r="AB208" s="28">
        <v>1</v>
      </c>
      <c r="AC208" t="s">
        <v>88</v>
      </c>
      <c r="AD208" s="40">
        <v>65960</v>
      </c>
      <c r="AE208" s="40">
        <v>65960</v>
      </c>
    </row>
    <row r="209" spans="1:31">
      <c r="A209" t="s">
        <v>683</v>
      </c>
      <c r="B209" t="s">
        <v>113</v>
      </c>
      <c r="C209" t="s">
        <v>114</v>
      </c>
      <c r="D209" t="s">
        <v>684</v>
      </c>
      <c r="E209" t="s">
        <v>8934</v>
      </c>
      <c r="F209" t="s">
        <v>8935</v>
      </c>
      <c r="G209" t="s">
        <v>8410</v>
      </c>
      <c r="H209" t="s">
        <v>281</v>
      </c>
      <c r="I209" t="s">
        <v>683</v>
      </c>
      <c r="J209" t="s">
        <v>8936</v>
      </c>
      <c r="K209" t="s">
        <v>78</v>
      </c>
      <c r="L209" t="s">
        <v>8937</v>
      </c>
      <c r="M209" s="27">
        <v>45940.333333333343</v>
      </c>
      <c r="N209" s="27">
        <v>45944.306944444441</v>
      </c>
      <c r="O209" t="s">
        <v>1466</v>
      </c>
      <c r="P209" t="s">
        <v>2232</v>
      </c>
      <c r="Q209" t="s">
        <v>2232</v>
      </c>
      <c r="R209" t="s">
        <v>1470</v>
      </c>
      <c r="S209" t="s">
        <v>1470</v>
      </c>
      <c r="T209" t="s">
        <v>82</v>
      </c>
      <c r="U209" t="s">
        <v>8413</v>
      </c>
      <c r="V209" t="s">
        <v>8938</v>
      </c>
      <c r="W209" t="s">
        <v>84</v>
      </c>
      <c r="X209" t="s">
        <v>8939</v>
      </c>
      <c r="Y209" t="s">
        <v>8</v>
      </c>
      <c r="Z209" t="s">
        <v>86</v>
      </c>
      <c r="AA209" t="s">
        <v>691</v>
      </c>
      <c r="AB209" s="28">
        <v>1</v>
      </c>
      <c r="AC209" t="s">
        <v>88</v>
      </c>
      <c r="AD209" s="40">
        <v>65960</v>
      </c>
      <c r="AE209" s="40">
        <v>65960</v>
      </c>
    </row>
    <row r="210" spans="1:31">
      <c r="A210" t="s">
        <v>459</v>
      </c>
      <c r="B210" t="s">
        <v>460</v>
      </c>
      <c r="C210" t="s">
        <v>461</v>
      </c>
      <c r="D210" t="s">
        <v>512</v>
      </c>
      <c r="E210" t="s">
        <v>8940</v>
      </c>
      <c r="F210" t="s">
        <v>8941</v>
      </c>
      <c r="G210" t="s">
        <v>8410</v>
      </c>
      <c r="H210" t="s">
        <v>460</v>
      </c>
      <c r="I210" t="s">
        <v>459</v>
      </c>
      <c r="J210" t="s">
        <v>8942</v>
      </c>
      <c r="K210" t="s">
        <v>78</v>
      </c>
      <c r="L210" t="s">
        <v>8943</v>
      </c>
      <c r="M210" s="27">
        <v>45940.333333333343</v>
      </c>
      <c r="N210" s="27">
        <v>45945.42083333333</v>
      </c>
      <c r="O210" t="s">
        <v>1466</v>
      </c>
      <c r="P210" t="s">
        <v>2232</v>
      </c>
      <c r="Q210" t="s">
        <v>8430</v>
      </c>
      <c r="R210" t="s">
        <v>1470</v>
      </c>
      <c r="S210" t="s">
        <v>1470</v>
      </c>
      <c r="T210" t="s">
        <v>82</v>
      </c>
      <c r="U210" t="s">
        <v>8413</v>
      </c>
      <c r="V210" t="s">
        <v>8944</v>
      </c>
      <c r="W210" t="s">
        <v>84</v>
      </c>
      <c r="X210" t="s">
        <v>8945</v>
      </c>
      <c r="Y210" t="s">
        <v>8</v>
      </c>
      <c r="Z210" t="s">
        <v>86</v>
      </c>
      <c r="AA210" t="s">
        <v>2172</v>
      </c>
      <c r="AB210" s="28">
        <v>1</v>
      </c>
      <c r="AC210" t="s">
        <v>88</v>
      </c>
      <c r="AD210" s="40">
        <v>65960</v>
      </c>
      <c r="AE210" s="40">
        <v>65960</v>
      </c>
    </row>
    <row r="211" spans="1:31">
      <c r="A211" t="s">
        <v>191</v>
      </c>
      <c r="B211" t="s">
        <v>192</v>
      </c>
      <c r="C211" t="s">
        <v>193</v>
      </c>
      <c r="D211" t="s">
        <v>194</v>
      </c>
      <c r="E211" t="s">
        <v>8946</v>
      </c>
      <c r="F211" t="s">
        <v>8947</v>
      </c>
      <c r="G211" t="s">
        <v>8410</v>
      </c>
      <c r="H211" t="s">
        <v>197</v>
      </c>
      <c r="I211" t="s">
        <v>191</v>
      </c>
      <c r="J211" t="s">
        <v>8948</v>
      </c>
      <c r="K211" t="s">
        <v>78</v>
      </c>
      <c r="L211" t="s">
        <v>8949</v>
      </c>
      <c r="M211" s="27">
        <v>45940.333333333343</v>
      </c>
      <c r="N211" s="27">
        <v>45944.488194444442</v>
      </c>
      <c r="O211" t="s">
        <v>1466</v>
      </c>
      <c r="P211" t="s">
        <v>2232</v>
      </c>
      <c r="Q211" t="s">
        <v>2232</v>
      </c>
      <c r="R211" t="s">
        <v>1470</v>
      </c>
      <c r="S211" t="s">
        <v>1470</v>
      </c>
      <c r="T211" t="s">
        <v>82</v>
      </c>
      <c r="U211" t="s">
        <v>8413</v>
      </c>
      <c r="V211" t="s">
        <v>8950</v>
      </c>
      <c r="W211" t="s">
        <v>84</v>
      </c>
      <c r="X211" t="s">
        <v>8951</v>
      </c>
      <c r="Y211" t="s">
        <v>8</v>
      </c>
      <c r="Z211" t="s">
        <v>86</v>
      </c>
      <c r="AA211" t="s">
        <v>423</v>
      </c>
      <c r="AB211" s="28">
        <v>1</v>
      </c>
      <c r="AC211" t="s">
        <v>88</v>
      </c>
      <c r="AD211" s="40">
        <v>65960</v>
      </c>
      <c r="AE211" s="40">
        <v>65960</v>
      </c>
    </row>
    <row r="212" spans="1:31">
      <c r="A212" t="s">
        <v>191</v>
      </c>
      <c r="B212" t="s">
        <v>192</v>
      </c>
      <c r="C212" t="s">
        <v>193</v>
      </c>
      <c r="D212" t="s">
        <v>4451</v>
      </c>
      <c r="E212" t="s">
        <v>8952</v>
      </c>
      <c r="F212" t="s">
        <v>8953</v>
      </c>
      <c r="G212" t="s">
        <v>8410</v>
      </c>
      <c r="H212" t="s">
        <v>197</v>
      </c>
      <c r="I212" t="s">
        <v>4454</v>
      </c>
      <c r="J212" t="s">
        <v>8954</v>
      </c>
      <c r="K212" t="s">
        <v>78</v>
      </c>
      <c r="L212" t="s">
        <v>8955</v>
      </c>
      <c r="M212" s="27">
        <v>45940.333333333343</v>
      </c>
      <c r="N212" s="27">
        <v>45945.490972222222</v>
      </c>
      <c r="O212" t="s">
        <v>1466</v>
      </c>
      <c r="P212" t="s">
        <v>2232</v>
      </c>
      <c r="Q212" t="s">
        <v>2232</v>
      </c>
      <c r="R212" t="s">
        <v>1470</v>
      </c>
      <c r="S212" t="s">
        <v>1470</v>
      </c>
      <c r="T212" t="s">
        <v>82</v>
      </c>
      <c r="U212" t="s">
        <v>8413</v>
      </c>
      <c r="V212" t="s">
        <v>8956</v>
      </c>
      <c r="W212" t="s">
        <v>84</v>
      </c>
      <c r="X212" t="s">
        <v>8957</v>
      </c>
      <c r="Y212" t="s">
        <v>11</v>
      </c>
      <c r="Z212" t="s">
        <v>86</v>
      </c>
      <c r="AA212" t="s">
        <v>2093</v>
      </c>
      <c r="AB212" s="28">
        <v>1</v>
      </c>
      <c r="AC212" t="s">
        <v>88</v>
      </c>
      <c r="AD212" s="40">
        <v>144968</v>
      </c>
      <c r="AE212" s="40">
        <v>144968</v>
      </c>
    </row>
    <row r="213" spans="1:31">
      <c r="A213" t="s">
        <v>442</v>
      </c>
      <c r="B213" t="s">
        <v>113</v>
      </c>
      <c r="C213" t="s">
        <v>114</v>
      </c>
      <c r="D213" t="s">
        <v>443</v>
      </c>
      <c r="E213" t="s">
        <v>8958</v>
      </c>
      <c r="F213" t="s">
        <v>8959</v>
      </c>
      <c r="G213" t="s">
        <v>8410</v>
      </c>
      <c r="H213" t="s">
        <v>446</v>
      </c>
      <c r="I213" t="s">
        <v>442</v>
      </c>
      <c r="J213" t="s">
        <v>8960</v>
      </c>
      <c r="K213" t="s">
        <v>78</v>
      </c>
      <c r="L213" t="s">
        <v>8961</v>
      </c>
      <c r="M213" s="27">
        <v>45940.333333333343</v>
      </c>
      <c r="N213" s="27">
        <v>45941.3125</v>
      </c>
      <c r="O213" t="s">
        <v>1466</v>
      </c>
      <c r="P213" t="s">
        <v>2232</v>
      </c>
      <c r="Q213" t="s">
        <v>2232</v>
      </c>
      <c r="R213" t="s">
        <v>1470</v>
      </c>
      <c r="S213" t="s">
        <v>1470</v>
      </c>
      <c r="T213" t="s">
        <v>82</v>
      </c>
      <c r="U213" t="s">
        <v>8413</v>
      </c>
      <c r="V213" t="s">
        <v>8962</v>
      </c>
      <c r="W213" t="s">
        <v>84</v>
      </c>
      <c r="X213" t="s">
        <v>8963</v>
      </c>
      <c r="Y213" t="s">
        <v>8</v>
      </c>
      <c r="Z213" t="s">
        <v>86</v>
      </c>
      <c r="AA213" t="s">
        <v>1974</v>
      </c>
      <c r="AB213" s="28">
        <v>1</v>
      </c>
      <c r="AC213" t="s">
        <v>88</v>
      </c>
      <c r="AD213" s="40">
        <v>65960</v>
      </c>
      <c r="AE213" s="40">
        <v>65960</v>
      </c>
    </row>
    <row r="214" spans="1:31">
      <c r="A214" t="s">
        <v>442</v>
      </c>
      <c r="B214" t="s">
        <v>113</v>
      </c>
      <c r="C214" t="s">
        <v>114</v>
      </c>
      <c r="D214" t="s">
        <v>8964</v>
      </c>
      <c r="E214" t="s">
        <v>8965</v>
      </c>
      <c r="F214" t="s">
        <v>8966</v>
      </c>
      <c r="G214" t="s">
        <v>8410</v>
      </c>
      <c r="H214" t="s">
        <v>446</v>
      </c>
      <c r="I214" t="s">
        <v>8967</v>
      </c>
      <c r="J214" t="s">
        <v>8968</v>
      </c>
      <c r="K214" t="s">
        <v>78</v>
      </c>
      <c r="L214" t="s">
        <v>8969</v>
      </c>
      <c r="M214" s="27">
        <v>45940.333333333343</v>
      </c>
      <c r="N214" s="27">
        <v>45944.307638888888</v>
      </c>
      <c r="O214" t="s">
        <v>1466</v>
      </c>
      <c r="P214" t="s">
        <v>2232</v>
      </c>
      <c r="Q214" t="s">
        <v>2232</v>
      </c>
      <c r="R214" t="s">
        <v>1470</v>
      </c>
      <c r="S214" t="s">
        <v>1470</v>
      </c>
      <c r="T214" t="s">
        <v>82</v>
      </c>
      <c r="U214" t="s">
        <v>8413</v>
      </c>
      <c r="V214" t="s">
        <v>8970</v>
      </c>
      <c r="W214" t="s">
        <v>84</v>
      </c>
      <c r="X214" t="s">
        <v>8971</v>
      </c>
      <c r="Y214" t="s">
        <v>11</v>
      </c>
      <c r="Z214" t="s">
        <v>86</v>
      </c>
      <c r="AA214" t="s">
        <v>1263</v>
      </c>
      <c r="AB214" s="28">
        <v>1</v>
      </c>
      <c r="AC214" t="s">
        <v>88</v>
      </c>
      <c r="AD214" s="40">
        <v>144968</v>
      </c>
      <c r="AE214" s="40">
        <v>144968</v>
      </c>
    </row>
    <row r="215" spans="1:31">
      <c r="A215" t="s">
        <v>442</v>
      </c>
      <c r="B215" t="s">
        <v>113</v>
      </c>
      <c r="C215" t="s">
        <v>114</v>
      </c>
      <c r="D215" t="s">
        <v>3764</v>
      </c>
      <c r="E215" t="s">
        <v>8972</v>
      </c>
      <c r="F215" t="s">
        <v>8973</v>
      </c>
      <c r="G215" t="s">
        <v>8410</v>
      </c>
      <c r="H215" t="s">
        <v>446</v>
      </c>
      <c r="I215" t="s">
        <v>3767</v>
      </c>
      <c r="J215" t="s">
        <v>8974</v>
      </c>
      <c r="K215" t="s">
        <v>78</v>
      </c>
      <c r="L215" t="s">
        <v>8975</v>
      </c>
      <c r="M215" s="27">
        <v>45940.333333333343</v>
      </c>
      <c r="N215" s="27">
        <v>45944.421527777777</v>
      </c>
      <c r="O215" t="s">
        <v>1466</v>
      </c>
      <c r="P215" t="s">
        <v>2232</v>
      </c>
      <c r="Q215" t="s">
        <v>2232</v>
      </c>
      <c r="R215" t="s">
        <v>1470</v>
      </c>
      <c r="S215" t="s">
        <v>1470</v>
      </c>
      <c r="T215" t="s">
        <v>82</v>
      </c>
      <c r="U215" t="s">
        <v>8413</v>
      </c>
      <c r="V215" t="s">
        <v>8976</v>
      </c>
      <c r="W215" t="s">
        <v>84</v>
      </c>
      <c r="X215" t="s">
        <v>8977</v>
      </c>
      <c r="Y215" t="s">
        <v>11</v>
      </c>
      <c r="Z215" t="s">
        <v>86</v>
      </c>
      <c r="AA215" t="s">
        <v>2301</v>
      </c>
      <c r="AB215" s="28">
        <v>1</v>
      </c>
      <c r="AC215" t="s">
        <v>88</v>
      </c>
      <c r="AD215" s="40">
        <v>144968</v>
      </c>
      <c r="AE215" s="40">
        <v>144968</v>
      </c>
    </row>
    <row r="216" spans="1:31">
      <c r="A216" t="s">
        <v>442</v>
      </c>
      <c r="B216" t="s">
        <v>113</v>
      </c>
      <c r="C216" t="s">
        <v>114</v>
      </c>
      <c r="D216" t="s">
        <v>8978</v>
      </c>
      <c r="E216" t="s">
        <v>8979</v>
      </c>
      <c r="F216" t="s">
        <v>8980</v>
      </c>
      <c r="G216" t="s">
        <v>8410</v>
      </c>
      <c r="H216" t="s">
        <v>446</v>
      </c>
      <c r="I216" t="s">
        <v>8981</v>
      </c>
      <c r="J216" t="s">
        <v>8982</v>
      </c>
      <c r="K216" t="s">
        <v>78</v>
      </c>
      <c r="L216" t="s">
        <v>8983</v>
      </c>
      <c r="M216" s="27">
        <v>45940.333333333343</v>
      </c>
      <c r="N216" s="27">
        <v>45945.572222222218</v>
      </c>
      <c r="O216" t="s">
        <v>1466</v>
      </c>
      <c r="P216" t="s">
        <v>2232</v>
      </c>
      <c r="Q216" t="s">
        <v>2232</v>
      </c>
      <c r="R216" t="s">
        <v>1479</v>
      </c>
      <c r="S216" t="s">
        <v>1479</v>
      </c>
      <c r="T216" t="s">
        <v>82</v>
      </c>
      <c r="U216" t="s">
        <v>8854</v>
      </c>
      <c r="V216" t="s">
        <v>8984</v>
      </c>
      <c r="W216" t="s">
        <v>84</v>
      </c>
      <c r="X216" t="s">
        <v>8985</v>
      </c>
      <c r="Y216" t="s">
        <v>11</v>
      </c>
      <c r="Z216" t="s">
        <v>86</v>
      </c>
      <c r="AA216" t="s">
        <v>2360</v>
      </c>
      <c r="AB216" s="28">
        <v>1</v>
      </c>
      <c r="AC216" t="s">
        <v>88</v>
      </c>
      <c r="AD216" s="40">
        <v>144968</v>
      </c>
      <c r="AE216" s="40">
        <v>144968</v>
      </c>
    </row>
    <row r="217" spans="1:31">
      <c r="A217" t="s">
        <v>112</v>
      </c>
      <c r="B217" t="s">
        <v>113</v>
      </c>
      <c r="C217" t="s">
        <v>114</v>
      </c>
      <c r="D217" t="s">
        <v>8692</v>
      </c>
      <c r="E217" t="s">
        <v>8986</v>
      </c>
      <c r="F217" t="s">
        <v>8987</v>
      </c>
      <c r="G217" t="s">
        <v>8410</v>
      </c>
      <c r="H217" t="s">
        <v>116</v>
      </c>
      <c r="I217" t="s">
        <v>8695</v>
      </c>
      <c r="J217" t="s">
        <v>8988</v>
      </c>
      <c r="K217" t="s">
        <v>78</v>
      </c>
      <c r="L217" t="s">
        <v>8989</v>
      </c>
      <c r="M217" s="27">
        <v>45940.333333333343</v>
      </c>
      <c r="N217" s="27">
        <v>45951.489583333343</v>
      </c>
      <c r="O217" t="s">
        <v>1466</v>
      </c>
      <c r="P217" t="s">
        <v>2232</v>
      </c>
      <c r="Q217" t="s">
        <v>2232</v>
      </c>
      <c r="R217" t="s">
        <v>1479</v>
      </c>
      <c r="S217" t="s">
        <v>1479</v>
      </c>
      <c r="T217" t="s">
        <v>82</v>
      </c>
      <c r="U217" t="s">
        <v>8413</v>
      </c>
      <c r="V217" t="s">
        <v>8990</v>
      </c>
      <c r="W217" t="s">
        <v>84</v>
      </c>
      <c r="X217" t="s">
        <v>8991</v>
      </c>
      <c r="Y217" t="s">
        <v>11</v>
      </c>
      <c r="Z217" t="s">
        <v>86</v>
      </c>
      <c r="AA217" t="s">
        <v>117</v>
      </c>
      <c r="AB217" s="28">
        <v>1</v>
      </c>
      <c r="AC217" t="s">
        <v>88</v>
      </c>
      <c r="AD217" s="40">
        <v>144968</v>
      </c>
      <c r="AE217" s="40">
        <v>144968</v>
      </c>
    </row>
    <row r="218" spans="1:31">
      <c r="A218" t="s">
        <v>613</v>
      </c>
      <c r="B218" t="s">
        <v>151</v>
      </c>
      <c r="C218" t="s">
        <v>152</v>
      </c>
      <c r="D218" t="s">
        <v>6009</v>
      </c>
      <c r="E218" t="s">
        <v>8992</v>
      </c>
      <c r="F218" t="s">
        <v>8993</v>
      </c>
      <c r="G218" t="s">
        <v>8410</v>
      </c>
      <c r="H218" t="s">
        <v>258</v>
      </c>
      <c r="I218" t="s">
        <v>6012</v>
      </c>
      <c r="J218" t="s">
        <v>8994</v>
      </c>
      <c r="K218" t="s">
        <v>78</v>
      </c>
      <c r="L218" t="s">
        <v>8995</v>
      </c>
      <c r="M218" s="27">
        <v>45940.333333333343</v>
      </c>
      <c r="N218" s="27">
        <v>45952.48541666667</v>
      </c>
      <c r="O218" t="s">
        <v>1466</v>
      </c>
      <c r="P218" t="s">
        <v>2232</v>
      </c>
      <c r="Q218" t="s">
        <v>2232</v>
      </c>
      <c r="R218" t="s">
        <v>1470</v>
      </c>
      <c r="S218" t="s">
        <v>1470</v>
      </c>
      <c r="T218" t="s">
        <v>82</v>
      </c>
      <c r="U218" t="s">
        <v>8413</v>
      </c>
      <c r="V218" t="s">
        <v>8996</v>
      </c>
      <c r="W218" t="s">
        <v>84</v>
      </c>
      <c r="X218" t="s">
        <v>8997</v>
      </c>
      <c r="Y218" t="s">
        <v>15</v>
      </c>
      <c r="Z218" t="s">
        <v>86</v>
      </c>
      <c r="AA218" t="s">
        <v>622</v>
      </c>
      <c r="AB218" s="28">
        <v>1</v>
      </c>
      <c r="AC218" t="s">
        <v>88</v>
      </c>
      <c r="AD218" s="40">
        <v>479589</v>
      </c>
      <c r="AE218" s="40">
        <v>479589</v>
      </c>
    </row>
    <row r="219" spans="1:31">
      <c r="A219" t="s">
        <v>118</v>
      </c>
      <c r="B219" t="s">
        <v>119</v>
      </c>
      <c r="C219" t="s">
        <v>120</v>
      </c>
      <c r="D219" t="s">
        <v>2560</v>
      </c>
      <c r="E219" t="s">
        <v>8998</v>
      </c>
      <c r="F219" t="s">
        <v>8999</v>
      </c>
      <c r="G219" t="s">
        <v>8410</v>
      </c>
      <c r="H219" t="s">
        <v>309</v>
      </c>
      <c r="I219" t="s">
        <v>2563</v>
      </c>
      <c r="J219" t="s">
        <v>9000</v>
      </c>
      <c r="K219" t="s">
        <v>78</v>
      </c>
      <c r="L219" t="s">
        <v>9001</v>
      </c>
      <c r="M219" s="27">
        <v>45940.333333333343</v>
      </c>
      <c r="N219" s="27">
        <v>45941.311111111107</v>
      </c>
      <c r="O219" t="s">
        <v>1466</v>
      </c>
      <c r="P219" t="s">
        <v>2232</v>
      </c>
      <c r="Q219" t="s">
        <v>2232</v>
      </c>
      <c r="R219" t="s">
        <v>1479</v>
      </c>
      <c r="S219" t="s">
        <v>1470</v>
      </c>
      <c r="T219" t="s">
        <v>82</v>
      </c>
      <c r="U219" t="s">
        <v>8413</v>
      </c>
      <c r="V219" t="s">
        <v>9002</v>
      </c>
      <c r="W219" t="s">
        <v>84</v>
      </c>
      <c r="X219" t="s">
        <v>9003</v>
      </c>
      <c r="Y219" t="s">
        <v>13</v>
      </c>
      <c r="Z219" t="s">
        <v>86</v>
      </c>
      <c r="AA219" t="s">
        <v>2527</v>
      </c>
      <c r="AB219" s="28">
        <v>1</v>
      </c>
      <c r="AC219" t="s">
        <v>88</v>
      </c>
      <c r="AD219" s="40">
        <v>275729</v>
      </c>
      <c r="AE219" s="40">
        <v>275729</v>
      </c>
    </row>
    <row r="220" spans="1:31">
      <c r="A220" t="s">
        <v>569</v>
      </c>
      <c r="B220" t="s">
        <v>119</v>
      </c>
      <c r="C220" t="s">
        <v>120</v>
      </c>
      <c r="D220" t="s">
        <v>3583</v>
      </c>
      <c r="E220" t="s">
        <v>9004</v>
      </c>
      <c r="F220" t="s">
        <v>9005</v>
      </c>
      <c r="G220" t="s">
        <v>8410</v>
      </c>
      <c r="H220" t="s">
        <v>573</v>
      </c>
      <c r="I220" t="s">
        <v>3586</v>
      </c>
      <c r="J220" t="s">
        <v>9006</v>
      </c>
      <c r="K220" t="s">
        <v>78</v>
      </c>
      <c r="L220" t="s">
        <v>9007</v>
      </c>
      <c r="M220" s="27">
        <v>45940.333333333343</v>
      </c>
      <c r="N220" s="27">
        <v>45941.315972222219</v>
      </c>
      <c r="O220" t="s">
        <v>1466</v>
      </c>
      <c r="P220" t="s">
        <v>2232</v>
      </c>
      <c r="Q220" t="s">
        <v>2232</v>
      </c>
      <c r="R220" t="s">
        <v>1479</v>
      </c>
      <c r="S220" t="s">
        <v>1470</v>
      </c>
      <c r="T220" t="s">
        <v>82</v>
      </c>
      <c r="U220" t="s">
        <v>8413</v>
      </c>
      <c r="V220" t="s">
        <v>9008</v>
      </c>
      <c r="W220" t="s">
        <v>84</v>
      </c>
      <c r="X220" t="s">
        <v>9009</v>
      </c>
      <c r="Y220" t="s">
        <v>11</v>
      </c>
      <c r="Z220" t="s">
        <v>86</v>
      </c>
      <c r="AA220" t="s">
        <v>5440</v>
      </c>
      <c r="AB220" s="28">
        <v>1</v>
      </c>
      <c r="AC220" t="s">
        <v>88</v>
      </c>
      <c r="AD220" s="40">
        <v>144968</v>
      </c>
      <c r="AE220" s="40">
        <v>144968</v>
      </c>
    </row>
    <row r="221" spans="1:31">
      <c r="A221" t="s">
        <v>277</v>
      </c>
      <c r="B221" t="s">
        <v>151</v>
      </c>
      <c r="C221" t="s">
        <v>152</v>
      </c>
      <c r="D221" t="s">
        <v>5755</v>
      </c>
      <c r="E221" t="s">
        <v>9010</v>
      </c>
      <c r="F221" t="s">
        <v>9011</v>
      </c>
      <c r="G221" t="s">
        <v>8410</v>
      </c>
      <c r="H221" t="s">
        <v>328</v>
      </c>
      <c r="I221" t="s">
        <v>5758</v>
      </c>
      <c r="J221" t="s">
        <v>9012</v>
      </c>
      <c r="K221" t="s">
        <v>78</v>
      </c>
      <c r="L221" t="s">
        <v>9013</v>
      </c>
      <c r="M221" s="27">
        <v>45940.333333333343</v>
      </c>
      <c r="N221" s="27">
        <v>45952.70208333333</v>
      </c>
      <c r="O221" t="s">
        <v>1466</v>
      </c>
      <c r="P221" t="s">
        <v>2232</v>
      </c>
      <c r="Q221" t="s">
        <v>2232</v>
      </c>
      <c r="R221" t="s">
        <v>1470</v>
      </c>
      <c r="S221" t="s">
        <v>1470</v>
      </c>
      <c r="T221" t="s">
        <v>82</v>
      </c>
      <c r="U221" t="s">
        <v>8413</v>
      </c>
      <c r="V221" t="s">
        <v>9014</v>
      </c>
      <c r="W221" t="s">
        <v>84</v>
      </c>
      <c r="X221" t="s">
        <v>9015</v>
      </c>
      <c r="Y221" t="s">
        <v>11</v>
      </c>
      <c r="Z221" t="s">
        <v>86</v>
      </c>
      <c r="AA221" t="s">
        <v>287</v>
      </c>
      <c r="AB221" s="28">
        <v>1</v>
      </c>
      <c r="AC221" t="s">
        <v>88</v>
      </c>
      <c r="AD221" s="40">
        <v>144968</v>
      </c>
      <c r="AE221" s="40">
        <v>144968</v>
      </c>
    </row>
    <row r="222" spans="1:31">
      <c r="A222" t="s">
        <v>965</v>
      </c>
      <c r="B222" t="s">
        <v>119</v>
      </c>
      <c r="C222" t="s">
        <v>120</v>
      </c>
      <c r="D222" t="s">
        <v>966</v>
      </c>
      <c r="E222" t="s">
        <v>9016</v>
      </c>
      <c r="F222" t="s">
        <v>9017</v>
      </c>
      <c r="G222" t="s">
        <v>8410</v>
      </c>
      <c r="H222" t="s">
        <v>969</v>
      </c>
      <c r="I222" t="s">
        <v>965</v>
      </c>
      <c r="J222" t="s">
        <v>9018</v>
      </c>
      <c r="K222" t="s">
        <v>78</v>
      </c>
      <c r="L222" t="s">
        <v>9019</v>
      </c>
      <c r="M222" s="27">
        <v>45940.333333333343</v>
      </c>
      <c r="N222" s="27">
        <v>45941.313888888893</v>
      </c>
      <c r="O222" t="s">
        <v>1466</v>
      </c>
      <c r="P222" t="s">
        <v>2232</v>
      </c>
      <c r="Q222" t="s">
        <v>2232</v>
      </c>
      <c r="R222" t="s">
        <v>1470</v>
      </c>
      <c r="S222" t="s">
        <v>1470</v>
      </c>
      <c r="T222" t="s">
        <v>82</v>
      </c>
      <c r="U222" t="s">
        <v>8413</v>
      </c>
      <c r="V222" t="s">
        <v>9020</v>
      </c>
      <c r="W222" t="s">
        <v>84</v>
      </c>
      <c r="X222" t="s">
        <v>9021</v>
      </c>
      <c r="Y222" t="s">
        <v>8</v>
      </c>
      <c r="Z222" t="s">
        <v>86</v>
      </c>
      <c r="AA222" t="s">
        <v>1394</v>
      </c>
      <c r="AB222" s="28">
        <v>1</v>
      </c>
      <c r="AC222" t="s">
        <v>88</v>
      </c>
      <c r="AD222" s="40">
        <v>65960</v>
      </c>
      <c r="AE222" s="40">
        <v>65960</v>
      </c>
    </row>
    <row r="223" spans="1:31">
      <c r="A223" t="s">
        <v>343</v>
      </c>
      <c r="B223" t="s">
        <v>68</v>
      </c>
      <c r="C223" t="s">
        <v>69</v>
      </c>
      <c r="D223" t="s">
        <v>379</v>
      </c>
      <c r="E223" t="s">
        <v>9022</v>
      </c>
      <c r="F223" t="s">
        <v>9023</v>
      </c>
      <c r="G223" t="s">
        <v>8410</v>
      </c>
      <c r="H223" t="s">
        <v>347</v>
      </c>
      <c r="I223" t="s">
        <v>382</v>
      </c>
      <c r="J223" t="s">
        <v>9024</v>
      </c>
      <c r="K223" t="s">
        <v>78</v>
      </c>
      <c r="L223" t="s">
        <v>9025</v>
      </c>
      <c r="M223" s="27">
        <v>45940.333333333343</v>
      </c>
      <c r="N223" s="27">
        <v>45947.543055555558</v>
      </c>
      <c r="O223" t="s">
        <v>1466</v>
      </c>
      <c r="P223" t="s">
        <v>2232</v>
      </c>
      <c r="Q223" t="s">
        <v>2232</v>
      </c>
      <c r="R223" t="s">
        <v>1479</v>
      </c>
      <c r="S223" t="s">
        <v>1479</v>
      </c>
      <c r="T223" t="s">
        <v>82</v>
      </c>
      <c r="U223" t="s">
        <v>8413</v>
      </c>
      <c r="V223" t="s">
        <v>9026</v>
      </c>
      <c r="W223" t="s">
        <v>84</v>
      </c>
      <c r="X223" t="s">
        <v>9027</v>
      </c>
      <c r="Y223" t="s">
        <v>8</v>
      </c>
      <c r="Z223" t="s">
        <v>86</v>
      </c>
      <c r="AA223" t="s">
        <v>2850</v>
      </c>
      <c r="AB223" s="28">
        <v>1</v>
      </c>
      <c r="AC223" t="s">
        <v>88</v>
      </c>
      <c r="AD223" s="40">
        <v>65960</v>
      </c>
      <c r="AE223" s="40">
        <v>65960</v>
      </c>
    </row>
    <row r="224" spans="1:31">
      <c r="A224" t="s">
        <v>343</v>
      </c>
      <c r="B224" t="s">
        <v>68</v>
      </c>
      <c r="C224" t="s">
        <v>69</v>
      </c>
      <c r="D224" t="s">
        <v>344</v>
      </c>
      <c r="E224" t="s">
        <v>9028</v>
      </c>
      <c r="F224" t="s">
        <v>9029</v>
      </c>
      <c r="G224" t="s">
        <v>8410</v>
      </c>
      <c r="H224" t="s">
        <v>347</v>
      </c>
      <c r="I224" t="s">
        <v>343</v>
      </c>
      <c r="J224" t="s">
        <v>9030</v>
      </c>
      <c r="K224" t="s">
        <v>78</v>
      </c>
      <c r="L224" t="s">
        <v>9031</v>
      </c>
      <c r="M224" s="27">
        <v>45940.333333333343</v>
      </c>
      <c r="N224" s="27">
        <v>45947.643055555563</v>
      </c>
      <c r="O224" t="s">
        <v>1466</v>
      </c>
      <c r="P224" t="s">
        <v>2232</v>
      </c>
      <c r="Q224" t="s">
        <v>8430</v>
      </c>
      <c r="R224" t="s">
        <v>1470</v>
      </c>
      <c r="S224" t="s">
        <v>1470</v>
      </c>
      <c r="T224" t="s">
        <v>82</v>
      </c>
      <c r="U224" t="s">
        <v>8413</v>
      </c>
      <c r="V224" t="s">
        <v>9032</v>
      </c>
      <c r="W224" t="s">
        <v>84</v>
      </c>
      <c r="X224" t="s">
        <v>9033</v>
      </c>
      <c r="Y224" t="s">
        <v>8</v>
      </c>
      <c r="Z224" t="s">
        <v>86</v>
      </c>
      <c r="AA224" t="s">
        <v>352</v>
      </c>
      <c r="AB224" s="28">
        <v>1</v>
      </c>
      <c r="AC224" t="s">
        <v>88</v>
      </c>
      <c r="AD224" s="40">
        <v>65960</v>
      </c>
      <c r="AE224" s="40">
        <v>65960</v>
      </c>
    </row>
    <row r="225" spans="1:31">
      <c r="A225" t="s">
        <v>459</v>
      </c>
      <c r="B225" t="s">
        <v>460</v>
      </c>
      <c r="C225" t="s">
        <v>461</v>
      </c>
      <c r="D225" t="s">
        <v>9034</v>
      </c>
      <c r="E225" t="s">
        <v>9035</v>
      </c>
      <c r="F225" t="s">
        <v>9036</v>
      </c>
      <c r="G225" t="s">
        <v>8410</v>
      </c>
      <c r="H225" t="s">
        <v>460</v>
      </c>
      <c r="I225" t="s">
        <v>9037</v>
      </c>
      <c r="J225" t="s">
        <v>9038</v>
      </c>
      <c r="K225" t="s">
        <v>78</v>
      </c>
      <c r="L225" t="s">
        <v>9039</v>
      </c>
      <c r="M225" s="27">
        <v>45940.333333333343</v>
      </c>
      <c r="N225" s="27">
        <v>45945.574305555558</v>
      </c>
      <c r="O225" t="s">
        <v>1466</v>
      </c>
      <c r="P225" t="s">
        <v>2232</v>
      </c>
      <c r="Q225" t="s">
        <v>2232</v>
      </c>
      <c r="R225" t="s">
        <v>1479</v>
      </c>
      <c r="S225" t="s">
        <v>1470</v>
      </c>
      <c r="T225" t="s">
        <v>82</v>
      </c>
      <c r="U225" t="s">
        <v>8413</v>
      </c>
      <c r="V225" t="s">
        <v>9040</v>
      </c>
      <c r="W225" t="s">
        <v>84</v>
      </c>
      <c r="X225" t="s">
        <v>9041</v>
      </c>
      <c r="Y225" t="s">
        <v>13</v>
      </c>
      <c r="Z225" t="s">
        <v>86</v>
      </c>
      <c r="AA225" t="s">
        <v>3430</v>
      </c>
      <c r="AB225" s="28">
        <v>1</v>
      </c>
      <c r="AC225" t="s">
        <v>88</v>
      </c>
      <c r="AD225" s="40">
        <v>275729</v>
      </c>
      <c r="AE225" s="40">
        <v>275729</v>
      </c>
    </row>
    <row r="226" spans="1:31">
      <c r="A226" t="s">
        <v>459</v>
      </c>
      <c r="B226" t="s">
        <v>460</v>
      </c>
      <c r="C226" t="s">
        <v>461</v>
      </c>
      <c r="D226" t="s">
        <v>512</v>
      </c>
      <c r="E226" t="s">
        <v>9042</v>
      </c>
      <c r="F226" t="s">
        <v>9043</v>
      </c>
      <c r="G226" t="s">
        <v>8410</v>
      </c>
      <c r="H226" t="s">
        <v>460</v>
      </c>
      <c r="I226" t="s">
        <v>459</v>
      </c>
      <c r="J226" t="s">
        <v>9044</v>
      </c>
      <c r="K226" t="s">
        <v>78</v>
      </c>
      <c r="L226" t="s">
        <v>9045</v>
      </c>
      <c r="M226" s="27">
        <v>45941.375</v>
      </c>
      <c r="N226" s="27">
        <v>45944.564432870371</v>
      </c>
      <c r="O226" t="s">
        <v>1466</v>
      </c>
      <c r="P226" t="s">
        <v>2232</v>
      </c>
      <c r="Q226" t="s">
        <v>8430</v>
      </c>
      <c r="R226" t="s">
        <v>1479</v>
      </c>
      <c r="S226" t="s">
        <v>1470</v>
      </c>
      <c r="T226" t="s">
        <v>82</v>
      </c>
      <c r="U226" t="s">
        <v>8413</v>
      </c>
      <c r="V226" t="s">
        <v>9046</v>
      </c>
      <c r="W226" t="s">
        <v>84</v>
      </c>
      <c r="X226" t="s">
        <v>9047</v>
      </c>
      <c r="Y226" t="s">
        <v>8</v>
      </c>
      <c r="Z226" t="s">
        <v>86</v>
      </c>
      <c r="AA226" t="s">
        <v>3430</v>
      </c>
      <c r="AB226" s="28">
        <v>1</v>
      </c>
      <c r="AC226" t="s">
        <v>88</v>
      </c>
      <c r="AD226" s="40">
        <v>65960</v>
      </c>
      <c r="AE226" s="40">
        <v>65960</v>
      </c>
    </row>
    <row r="227" spans="1:31">
      <c r="A227" t="s">
        <v>191</v>
      </c>
      <c r="B227" t="s">
        <v>192</v>
      </c>
      <c r="C227" t="s">
        <v>193</v>
      </c>
      <c r="D227" t="s">
        <v>9048</v>
      </c>
      <c r="E227" t="s">
        <v>9049</v>
      </c>
      <c r="F227" t="s">
        <v>9050</v>
      </c>
      <c r="G227" t="s">
        <v>8410</v>
      </c>
      <c r="H227" t="s">
        <v>197</v>
      </c>
      <c r="I227" t="s">
        <v>9051</v>
      </c>
      <c r="J227" t="s">
        <v>9052</v>
      </c>
      <c r="K227" t="s">
        <v>78</v>
      </c>
      <c r="L227" t="s">
        <v>9053</v>
      </c>
      <c r="M227" s="27">
        <v>45941.375</v>
      </c>
      <c r="N227" s="27">
        <v>45947.607638888891</v>
      </c>
      <c r="O227" t="s">
        <v>1466</v>
      </c>
      <c r="P227" t="s">
        <v>2232</v>
      </c>
      <c r="Q227" t="s">
        <v>2232</v>
      </c>
      <c r="R227" t="s">
        <v>1470</v>
      </c>
      <c r="S227" t="s">
        <v>1470</v>
      </c>
      <c r="T227" t="s">
        <v>82</v>
      </c>
      <c r="U227" t="s">
        <v>8413</v>
      </c>
      <c r="V227" t="s">
        <v>9054</v>
      </c>
      <c r="W227" t="s">
        <v>84</v>
      </c>
      <c r="X227" t="s">
        <v>9055</v>
      </c>
      <c r="Y227" t="s">
        <v>15</v>
      </c>
      <c r="Z227" t="s">
        <v>86</v>
      </c>
      <c r="AA227" t="s">
        <v>202</v>
      </c>
      <c r="AB227" s="28">
        <v>1</v>
      </c>
      <c r="AC227" t="s">
        <v>88</v>
      </c>
      <c r="AD227" s="40">
        <v>479589</v>
      </c>
      <c r="AE227" s="40">
        <v>479589</v>
      </c>
    </row>
    <row r="228" spans="1:31">
      <c r="A228" t="s">
        <v>67</v>
      </c>
      <c r="B228" t="s">
        <v>68</v>
      </c>
      <c r="C228" t="s">
        <v>69</v>
      </c>
      <c r="D228" t="s">
        <v>484</v>
      </c>
      <c r="E228" t="s">
        <v>9056</v>
      </c>
      <c r="F228" t="s">
        <v>9057</v>
      </c>
      <c r="G228" t="s">
        <v>8410</v>
      </c>
      <c r="H228" t="s">
        <v>143</v>
      </c>
      <c r="I228" t="s">
        <v>67</v>
      </c>
      <c r="J228" t="s">
        <v>9058</v>
      </c>
      <c r="K228" t="s">
        <v>78</v>
      </c>
      <c r="L228" t="s">
        <v>9059</v>
      </c>
      <c r="M228" s="27">
        <v>45941.375</v>
      </c>
      <c r="N228" s="27">
        <v>45951.384027777778</v>
      </c>
      <c r="O228" t="s">
        <v>1466</v>
      </c>
      <c r="P228" t="s">
        <v>2232</v>
      </c>
      <c r="Q228" t="s">
        <v>2232</v>
      </c>
      <c r="R228" t="s">
        <v>1479</v>
      </c>
      <c r="S228" t="s">
        <v>1470</v>
      </c>
      <c r="T228" t="s">
        <v>82</v>
      </c>
      <c r="U228" t="s">
        <v>8413</v>
      </c>
      <c r="V228" t="s">
        <v>9060</v>
      </c>
      <c r="W228" t="s">
        <v>84</v>
      </c>
      <c r="X228" t="s">
        <v>9061</v>
      </c>
      <c r="Y228" t="s">
        <v>8</v>
      </c>
      <c r="Z228" t="s">
        <v>86</v>
      </c>
      <c r="AA228" t="s">
        <v>97</v>
      </c>
      <c r="AB228" s="28">
        <v>1</v>
      </c>
      <c r="AC228" t="s">
        <v>88</v>
      </c>
      <c r="AD228" s="40">
        <v>65960</v>
      </c>
      <c r="AE228" s="40">
        <v>65960</v>
      </c>
    </row>
    <row r="229" spans="1:31">
      <c r="A229" t="s">
        <v>343</v>
      </c>
      <c r="B229" t="s">
        <v>68</v>
      </c>
      <c r="C229" t="s">
        <v>69</v>
      </c>
      <c r="D229" t="s">
        <v>503</v>
      </c>
      <c r="E229" t="s">
        <v>9062</v>
      </c>
      <c r="F229" t="s">
        <v>9063</v>
      </c>
      <c r="G229" t="s">
        <v>8410</v>
      </c>
      <c r="H229" t="s">
        <v>347</v>
      </c>
      <c r="I229" t="s">
        <v>506</v>
      </c>
      <c r="J229" t="s">
        <v>9064</v>
      </c>
      <c r="K229" t="s">
        <v>78</v>
      </c>
      <c r="L229" t="s">
        <v>9065</v>
      </c>
      <c r="M229" s="27">
        <v>45941.375</v>
      </c>
      <c r="N229" s="27">
        <v>45952.663194444453</v>
      </c>
      <c r="O229" t="s">
        <v>1466</v>
      </c>
      <c r="P229" t="s">
        <v>2232</v>
      </c>
      <c r="Q229" t="s">
        <v>2232</v>
      </c>
      <c r="R229" t="s">
        <v>1470</v>
      </c>
      <c r="S229" t="s">
        <v>1470</v>
      </c>
      <c r="T229" t="s">
        <v>82</v>
      </c>
      <c r="U229" t="s">
        <v>8413</v>
      </c>
      <c r="V229" t="s">
        <v>9066</v>
      </c>
      <c r="W229" t="s">
        <v>84</v>
      </c>
      <c r="X229" t="s">
        <v>9067</v>
      </c>
      <c r="Y229" t="s">
        <v>11</v>
      </c>
      <c r="Z229" t="s">
        <v>86</v>
      </c>
      <c r="AA229" t="s">
        <v>387</v>
      </c>
      <c r="AB229" s="28">
        <v>1</v>
      </c>
      <c r="AC229" t="s">
        <v>88</v>
      </c>
      <c r="AD229" s="40">
        <v>144968</v>
      </c>
      <c r="AE229" s="40">
        <v>144968</v>
      </c>
    </row>
    <row r="230" spans="1:31">
      <c r="A230" t="s">
        <v>191</v>
      </c>
      <c r="B230" t="s">
        <v>192</v>
      </c>
      <c r="C230" t="s">
        <v>193</v>
      </c>
      <c r="D230" t="s">
        <v>208</v>
      </c>
      <c r="E230" t="s">
        <v>9068</v>
      </c>
      <c r="F230" t="s">
        <v>9069</v>
      </c>
      <c r="G230" t="s">
        <v>8410</v>
      </c>
      <c r="H230" t="s">
        <v>197</v>
      </c>
      <c r="I230" t="s">
        <v>211</v>
      </c>
      <c r="J230" t="s">
        <v>9070</v>
      </c>
      <c r="K230" t="s">
        <v>78</v>
      </c>
      <c r="L230" t="s">
        <v>9071</v>
      </c>
      <c r="M230" s="27">
        <v>45941.375</v>
      </c>
      <c r="N230" s="27">
        <v>45945.330555555563</v>
      </c>
      <c r="O230" t="s">
        <v>1466</v>
      </c>
      <c r="P230" t="s">
        <v>2232</v>
      </c>
      <c r="Q230" t="s">
        <v>8430</v>
      </c>
      <c r="R230" t="s">
        <v>1470</v>
      </c>
      <c r="S230" t="s">
        <v>1470</v>
      </c>
      <c r="T230" t="s">
        <v>82</v>
      </c>
      <c r="U230" t="s">
        <v>8413</v>
      </c>
      <c r="V230" t="s">
        <v>9072</v>
      </c>
      <c r="W230" t="s">
        <v>84</v>
      </c>
      <c r="X230" t="s">
        <v>9073</v>
      </c>
      <c r="Y230" t="s">
        <v>8</v>
      </c>
      <c r="Z230" t="s">
        <v>86</v>
      </c>
      <c r="AA230" t="s">
        <v>1981</v>
      </c>
      <c r="AB230" s="28">
        <v>1</v>
      </c>
      <c r="AC230" t="s">
        <v>88</v>
      </c>
      <c r="AD230" s="40">
        <v>65960</v>
      </c>
      <c r="AE230" s="40">
        <v>65960</v>
      </c>
    </row>
    <row r="231" spans="1:31">
      <c r="A231" t="s">
        <v>442</v>
      </c>
      <c r="B231" t="s">
        <v>113</v>
      </c>
      <c r="C231" t="s">
        <v>114</v>
      </c>
      <c r="D231" t="s">
        <v>9074</v>
      </c>
      <c r="E231" t="s">
        <v>9075</v>
      </c>
      <c r="F231" t="s">
        <v>9076</v>
      </c>
      <c r="G231" t="s">
        <v>8410</v>
      </c>
      <c r="H231" t="s">
        <v>446</v>
      </c>
      <c r="I231" t="s">
        <v>9077</v>
      </c>
      <c r="J231" t="s">
        <v>9078</v>
      </c>
      <c r="K231" t="s">
        <v>78</v>
      </c>
      <c r="L231" t="s">
        <v>9079</v>
      </c>
      <c r="M231" s="27">
        <v>45941.375</v>
      </c>
      <c r="N231" s="27">
        <v>45947.286111111112</v>
      </c>
      <c r="O231" t="s">
        <v>1466</v>
      </c>
      <c r="P231" t="s">
        <v>2232</v>
      </c>
      <c r="Q231" t="s">
        <v>8430</v>
      </c>
      <c r="R231" t="s">
        <v>1470</v>
      </c>
      <c r="S231" t="s">
        <v>1470</v>
      </c>
      <c r="T231" t="s">
        <v>82</v>
      </c>
      <c r="U231" t="s">
        <v>8413</v>
      </c>
      <c r="V231" t="s">
        <v>9080</v>
      </c>
      <c r="W231" t="s">
        <v>84</v>
      </c>
      <c r="X231" t="s">
        <v>9081</v>
      </c>
      <c r="Y231" t="s">
        <v>11</v>
      </c>
      <c r="Z231" t="s">
        <v>86</v>
      </c>
      <c r="AA231" t="s">
        <v>1974</v>
      </c>
      <c r="AB231" s="28">
        <v>1</v>
      </c>
      <c r="AC231" t="s">
        <v>88</v>
      </c>
      <c r="AD231" s="40">
        <v>144968</v>
      </c>
      <c r="AE231" s="40">
        <v>144968</v>
      </c>
    </row>
    <row r="232" spans="1:31">
      <c r="A232" t="s">
        <v>569</v>
      </c>
      <c r="B232" t="s">
        <v>119</v>
      </c>
      <c r="C232" t="s">
        <v>120</v>
      </c>
      <c r="D232" t="s">
        <v>8247</v>
      </c>
      <c r="E232" t="s">
        <v>9082</v>
      </c>
      <c r="F232" t="s">
        <v>9083</v>
      </c>
      <c r="G232" t="s">
        <v>8410</v>
      </c>
      <c r="H232" t="s">
        <v>573</v>
      </c>
      <c r="I232" t="s">
        <v>8250</v>
      </c>
      <c r="J232" t="s">
        <v>9084</v>
      </c>
      <c r="K232" t="s">
        <v>78</v>
      </c>
      <c r="L232" t="s">
        <v>9085</v>
      </c>
      <c r="M232" s="27">
        <v>45941.375</v>
      </c>
      <c r="N232" s="27">
        <v>45950.333333333343</v>
      </c>
      <c r="O232" t="s">
        <v>1466</v>
      </c>
      <c r="P232" t="s">
        <v>2232</v>
      </c>
      <c r="Q232" t="s">
        <v>8430</v>
      </c>
      <c r="R232" t="s">
        <v>1479</v>
      </c>
      <c r="S232" t="s">
        <v>1470</v>
      </c>
      <c r="T232" t="s">
        <v>82</v>
      </c>
      <c r="U232" t="s">
        <v>8413</v>
      </c>
      <c r="V232" t="s">
        <v>9086</v>
      </c>
      <c r="W232" t="s">
        <v>84</v>
      </c>
      <c r="X232" t="s">
        <v>9087</v>
      </c>
      <c r="Y232" t="s">
        <v>13</v>
      </c>
      <c r="Z232" t="s">
        <v>86</v>
      </c>
      <c r="AA232" t="s">
        <v>1500</v>
      </c>
      <c r="AB232" s="28">
        <v>1</v>
      </c>
      <c r="AC232" t="s">
        <v>88</v>
      </c>
      <c r="AD232" s="40">
        <v>275729</v>
      </c>
      <c r="AE232" s="40">
        <v>275729</v>
      </c>
    </row>
    <row r="233" spans="1:31">
      <c r="A233" t="s">
        <v>1377</v>
      </c>
      <c r="B233" t="s">
        <v>68</v>
      </c>
      <c r="C233" t="s">
        <v>266</v>
      </c>
      <c r="D233" t="s">
        <v>4238</v>
      </c>
      <c r="E233" t="s">
        <v>9088</v>
      </c>
      <c r="F233" t="s">
        <v>9089</v>
      </c>
      <c r="G233" t="s">
        <v>8410</v>
      </c>
      <c r="H233" t="s">
        <v>2043</v>
      </c>
      <c r="I233" t="s">
        <v>4241</v>
      </c>
      <c r="J233" t="s">
        <v>9090</v>
      </c>
      <c r="K233" t="s">
        <v>78</v>
      </c>
      <c r="L233" t="s">
        <v>9091</v>
      </c>
      <c r="M233" s="27">
        <v>45945.397916666669</v>
      </c>
      <c r="N233" s="27">
        <v>45952.313888888893</v>
      </c>
      <c r="O233" t="s">
        <v>1466</v>
      </c>
      <c r="P233" t="s">
        <v>2232</v>
      </c>
      <c r="Q233" t="s">
        <v>2232</v>
      </c>
      <c r="R233" t="s">
        <v>1479</v>
      </c>
      <c r="S233" t="s">
        <v>1470</v>
      </c>
      <c r="T233" t="s">
        <v>82</v>
      </c>
      <c r="U233" t="s">
        <v>8413</v>
      </c>
      <c r="V233" t="s">
        <v>9092</v>
      </c>
      <c r="W233" t="s">
        <v>84</v>
      </c>
      <c r="X233" t="s">
        <v>9093</v>
      </c>
      <c r="Y233" t="s">
        <v>11</v>
      </c>
      <c r="Z233" t="s">
        <v>86</v>
      </c>
      <c r="AA233" t="s">
        <v>2049</v>
      </c>
      <c r="AB233" s="28">
        <v>1</v>
      </c>
      <c r="AC233" t="s">
        <v>88</v>
      </c>
      <c r="AD233" s="40">
        <v>144968</v>
      </c>
      <c r="AE233" s="40">
        <v>144968</v>
      </c>
    </row>
    <row r="234" spans="1:31">
      <c r="A234" t="s">
        <v>459</v>
      </c>
      <c r="B234" t="s">
        <v>460</v>
      </c>
      <c r="C234" t="s">
        <v>461</v>
      </c>
      <c r="D234" t="s">
        <v>512</v>
      </c>
      <c r="E234" t="s">
        <v>9094</v>
      </c>
      <c r="F234" t="s">
        <v>9095</v>
      </c>
      <c r="G234" t="s">
        <v>8410</v>
      </c>
      <c r="H234" t="s">
        <v>460</v>
      </c>
      <c r="I234" t="s">
        <v>459</v>
      </c>
      <c r="J234" t="s">
        <v>9096</v>
      </c>
      <c r="K234" t="s">
        <v>78</v>
      </c>
      <c r="L234" t="s">
        <v>9097</v>
      </c>
      <c r="M234" s="27">
        <v>45945.397916666669</v>
      </c>
      <c r="N234" s="27">
        <v>45947.493055555547</v>
      </c>
      <c r="O234" t="s">
        <v>1466</v>
      </c>
      <c r="P234" t="s">
        <v>2232</v>
      </c>
      <c r="Q234" t="s">
        <v>2232</v>
      </c>
      <c r="R234" t="s">
        <v>1470</v>
      </c>
      <c r="S234" t="s">
        <v>1470</v>
      </c>
      <c r="T234" t="s">
        <v>82</v>
      </c>
      <c r="U234" t="s">
        <v>8413</v>
      </c>
      <c r="V234" t="s">
        <v>9098</v>
      </c>
      <c r="W234" t="s">
        <v>84</v>
      </c>
      <c r="X234" t="s">
        <v>9099</v>
      </c>
      <c r="Y234" t="s">
        <v>8</v>
      </c>
      <c r="Z234" t="s">
        <v>86</v>
      </c>
      <c r="AA234" t="s">
        <v>539</v>
      </c>
      <c r="AB234" s="28">
        <v>1</v>
      </c>
      <c r="AC234" t="s">
        <v>88</v>
      </c>
      <c r="AD234" s="40">
        <v>65960</v>
      </c>
      <c r="AE234" s="40">
        <v>65960</v>
      </c>
    </row>
    <row r="235" spans="1:31">
      <c r="A235" t="s">
        <v>118</v>
      </c>
      <c r="B235" t="s">
        <v>119</v>
      </c>
      <c r="C235" t="s">
        <v>120</v>
      </c>
      <c r="D235" t="s">
        <v>121</v>
      </c>
      <c r="E235" t="s">
        <v>9100</v>
      </c>
      <c r="F235" t="s">
        <v>9101</v>
      </c>
      <c r="G235" t="s">
        <v>8410</v>
      </c>
      <c r="H235" t="s">
        <v>124</v>
      </c>
      <c r="I235" t="s">
        <v>125</v>
      </c>
      <c r="J235" t="s">
        <v>9102</v>
      </c>
      <c r="K235" t="s">
        <v>78</v>
      </c>
      <c r="L235" t="s">
        <v>9103</v>
      </c>
      <c r="M235" s="27">
        <v>45945.397916666669</v>
      </c>
      <c r="N235" s="27">
        <v>45952.706250000003</v>
      </c>
      <c r="O235" t="s">
        <v>1466</v>
      </c>
      <c r="P235" t="s">
        <v>2232</v>
      </c>
      <c r="Q235" t="s">
        <v>8430</v>
      </c>
      <c r="R235" t="s">
        <v>1479</v>
      </c>
      <c r="S235" t="s">
        <v>1470</v>
      </c>
      <c r="T235" t="s">
        <v>82</v>
      </c>
      <c r="U235" t="s">
        <v>8413</v>
      </c>
      <c r="V235" t="s">
        <v>9104</v>
      </c>
      <c r="W235" t="s">
        <v>84</v>
      </c>
      <c r="X235" t="s">
        <v>9105</v>
      </c>
      <c r="Y235" t="s">
        <v>15</v>
      </c>
      <c r="Z235" t="s">
        <v>86</v>
      </c>
      <c r="AA235" t="s">
        <v>130</v>
      </c>
      <c r="AB235" s="28">
        <v>1</v>
      </c>
      <c r="AC235" t="s">
        <v>88</v>
      </c>
      <c r="AD235" s="40">
        <v>479589</v>
      </c>
      <c r="AE235" s="40">
        <v>479589</v>
      </c>
    </row>
    <row r="236" spans="1:31">
      <c r="A236" t="s">
        <v>343</v>
      </c>
      <c r="B236" t="s">
        <v>68</v>
      </c>
      <c r="C236" t="s">
        <v>69</v>
      </c>
      <c r="D236" t="s">
        <v>1091</v>
      </c>
      <c r="E236" t="s">
        <v>9106</v>
      </c>
      <c r="F236" t="s">
        <v>9107</v>
      </c>
      <c r="G236" t="s">
        <v>8410</v>
      </c>
      <c r="H236" t="s">
        <v>347</v>
      </c>
      <c r="I236" t="s">
        <v>1094</v>
      </c>
      <c r="J236" t="s">
        <v>9108</v>
      </c>
      <c r="K236" t="s">
        <v>78</v>
      </c>
      <c r="L236" t="s">
        <v>9109</v>
      </c>
      <c r="M236" s="27">
        <v>45945.397916666669</v>
      </c>
      <c r="N236" s="27">
        <v>45951.725694444453</v>
      </c>
      <c r="O236" t="s">
        <v>1466</v>
      </c>
      <c r="P236" t="s">
        <v>2232</v>
      </c>
      <c r="Q236" t="s">
        <v>8430</v>
      </c>
      <c r="R236" t="s">
        <v>1479</v>
      </c>
      <c r="S236" t="s">
        <v>1470</v>
      </c>
      <c r="T236" t="s">
        <v>82</v>
      </c>
      <c r="U236" t="s">
        <v>8413</v>
      </c>
      <c r="V236" t="s">
        <v>9110</v>
      </c>
      <c r="W236" t="s">
        <v>84</v>
      </c>
      <c r="X236" t="s">
        <v>9111</v>
      </c>
      <c r="Y236" t="s">
        <v>11</v>
      </c>
      <c r="Z236" t="s">
        <v>86</v>
      </c>
      <c r="AA236" t="s">
        <v>366</v>
      </c>
      <c r="AB236" s="28">
        <v>1</v>
      </c>
      <c r="AC236" t="s">
        <v>88</v>
      </c>
      <c r="AD236" s="40">
        <v>144968</v>
      </c>
      <c r="AE236" s="40">
        <v>144968</v>
      </c>
    </row>
    <row r="237" spans="1:31">
      <c r="A237" t="s">
        <v>569</v>
      </c>
      <c r="B237" t="s">
        <v>119</v>
      </c>
      <c r="C237" t="s">
        <v>120</v>
      </c>
      <c r="D237" t="s">
        <v>709</v>
      </c>
      <c r="E237" t="s">
        <v>9112</v>
      </c>
      <c r="F237" t="s">
        <v>9113</v>
      </c>
      <c r="G237" t="s">
        <v>8410</v>
      </c>
      <c r="H237" t="s">
        <v>573</v>
      </c>
      <c r="I237" t="s">
        <v>712</v>
      </c>
      <c r="J237" t="s">
        <v>9114</v>
      </c>
      <c r="K237" t="s">
        <v>78</v>
      </c>
      <c r="L237" t="s">
        <v>9115</v>
      </c>
      <c r="M237" s="27">
        <v>45945.397916666669</v>
      </c>
      <c r="N237" s="27">
        <v>45952.432638888888</v>
      </c>
      <c r="O237" t="s">
        <v>1466</v>
      </c>
      <c r="P237" t="s">
        <v>2232</v>
      </c>
      <c r="Q237" t="s">
        <v>8430</v>
      </c>
      <c r="R237" t="s">
        <v>1479</v>
      </c>
      <c r="S237" t="s">
        <v>1479</v>
      </c>
      <c r="T237" t="s">
        <v>82</v>
      </c>
      <c r="U237" t="s">
        <v>8413</v>
      </c>
      <c r="V237" t="s">
        <v>9116</v>
      </c>
      <c r="W237" t="s">
        <v>84</v>
      </c>
      <c r="X237" t="s">
        <v>9117</v>
      </c>
      <c r="Y237" t="s">
        <v>13</v>
      </c>
      <c r="Z237" t="s">
        <v>86</v>
      </c>
      <c r="AA237" t="s">
        <v>5440</v>
      </c>
      <c r="AB237" s="28">
        <v>1</v>
      </c>
      <c r="AC237" t="s">
        <v>88</v>
      </c>
      <c r="AD237" s="40">
        <v>275729</v>
      </c>
      <c r="AE237" s="40">
        <v>275729</v>
      </c>
    </row>
    <row r="238" spans="1:31">
      <c r="A238" t="s">
        <v>191</v>
      </c>
      <c r="B238" t="s">
        <v>192</v>
      </c>
      <c r="C238" t="s">
        <v>193</v>
      </c>
      <c r="D238" t="s">
        <v>194</v>
      </c>
      <c r="E238" t="s">
        <v>9118</v>
      </c>
      <c r="F238" t="s">
        <v>9119</v>
      </c>
      <c r="G238" t="s">
        <v>8410</v>
      </c>
      <c r="H238" t="s">
        <v>197</v>
      </c>
      <c r="I238" t="s">
        <v>191</v>
      </c>
      <c r="J238" t="s">
        <v>9120</v>
      </c>
      <c r="K238" t="s">
        <v>78</v>
      </c>
      <c r="L238" t="s">
        <v>9121</v>
      </c>
      <c r="M238" s="27">
        <v>45945.397222222222</v>
      </c>
      <c r="N238" s="27">
        <v>45947.70416666667</v>
      </c>
      <c r="O238" t="s">
        <v>1466</v>
      </c>
      <c r="P238" t="s">
        <v>2232</v>
      </c>
      <c r="Q238" t="s">
        <v>8430</v>
      </c>
      <c r="R238" t="s">
        <v>80</v>
      </c>
      <c r="S238" t="s">
        <v>187</v>
      </c>
      <c r="T238" t="s">
        <v>82</v>
      </c>
      <c r="U238" t="s">
        <v>8413</v>
      </c>
      <c r="V238" t="s">
        <v>9122</v>
      </c>
      <c r="W238" t="s">
        <v>84</v>
      </c>
      <c r="X238" t="s">
        <v>9123</v>
      </c>
      <c r="Y238" t="s">
        <v>8</v>
      </c>
      <c r="Z238" t="s">
        <v>86</v>
      </c>
      <c r="AA238" t="s">
        <v>4086</v>
      </c>
      <c r="AB238" s="28">
        <v>1</v>
      </c>
      <c r="AC238" t="s">
        <v>88</v>
      </c>
      <c r="AD238" s="40">
        <v>65960</v>
      </c>
      <c r="AE238" s="40">
        <v>65960</v>
      </c>
    </row>
    <row r="239" spans="1:31">
      <c r="A239" t="s">
        <v>191</v>
      </c>
      <c r="B239" t="s">
        <v>192</v>
      </c>
      <c r="C239" t="s">
        <v>193</v>
      </c>
      <c r="D239" t="s">
        <v>194</v>
      </c>
      <c r="E239" t="s">
        <v>9124</v>
      </c>
      <c r="F239" t="s">
        <v>9125</v>
      </c>
      <c r="G239" t="s">
        <v>8410</v>
      </c>
      <c r="H239" t="s">
        <v>197</v>
      </c>
      <c r="I239" t="s">
        <v>191</v>
      </c>
      <c r="J239" t="s">
        <v>9126</v>
      </c>
      <c r="K239" t="s">
        <v>78</v>
      </c>
      <c r="L239" t="s">
        <v>9127</v>
      </c>
      <c r="M239" s="27">
        <v>45945.397222222222</v>
      </c>
      <c r="N239" s="27">
        <v>45946.465277777781</v>
      </c>
      <c r="O239" t="s">
        <v>1466</v>
      </c>
      <c r="P239" t="s">
        <v>2232</v>
      </c>
      <c r="Q239" t="s">
        <v>2232</v>
      </c>
      <c r="R239" t="s">
        <v>80</v>
      </c>
      <c r="S239" t="s">
        <v>187</v>
      </c>
      <c r="T239" t="s">
        <v>82</v>
      </c>
      <c r="U239" t="s">
        <v>8413</v>
      </c>
      <c r="V239" t="s">
        <v>9128</v>
      </c>
      <c r="W239" t="s">
        <v>84</v>
      </c>
      <c r="X239" t="s">
        <v>9129</v>
      </c>
      <c r="Y239" t="s">
        <v>8</v>
      </c>
      <c r="Z239" t="s">
        <v>86</v>
      </c>
      <c r="AA239" t="s">
        <v>4086</v>
      </c>
      <c r="AB239" s="28">
        <v>1</v>
      </c>
      <c r="AC239" t="s">
        <v>88</v>
      </c>
      <c r="AD239" s="40">
        <v>65960</v>
      </c>
      <c r="AE239" s="40">
        <v>65960</v>
      </c>
    </row>
    <row r="240" spans="1:31">
      <c r="A240" t="s">
        <v>191</v>
      </c>
      <c r="B240" t="s">
        <v>192</v>
      </c>
      <c r="C240" t="s">
        <v>193</v>
      </c>
      <c r="D240" t="s">
        <v>194</v>
      </c>
      <c r="E240" t="s">
        <v>9130</v>
      </c>
      <c r="F240" t="s">
        <v>9131</v>
      </c>
      <c r="G240" t="s">
        <v>8410</v>
      </c>
      <c r="H240" t="s">
        <v>197</v>
      </c>
      <c r="I240" t="s">
        <v>191</v>
      </c>
      <c r="J240" t="s">
        <v>9132</v>
      </c>
      <c r="K240" t="s">
        <v>78</v>
      </c>
      <c r="L240" t="s">
        <v>9133</v>
      </c>
      <c r="M240" s="27">
        <v>45945.397222222222</v>
      </c>
      <c r="N240" s="27">
        <v>45946.466666666667</v>
      </c>
      <c r="O240" t="s">
        <v>1466</v>
      </c>
      <c r="P240" t="s">
        <v>2232</v>
      </c>
      <c r="Q240" t="s">
        <v>2232</v>
      </c>
      <c r="R240" t="s">
        <v>80</v>
      </c>
      <c r="S240" t="s">
        <v>187</v>
      </c>
      <c r="T240" t="s">
        <v>82</v>
      </c>
      <c r="U240" t="s">
        <v>8413</v>
      </c>
      <c r="V240" t="s">
        <v>9134</v>
      </c>
      <c r="W240" t="s">
        <v>84</v>
      </c>
      <c r="X240" t="s">
        <v>9135</v>
      </c>
      <c r="Y240" t="s">
        <v>8</v>
      </c>
      <c r="Z240" t="s">
        <v>86</v>
      </c>
      <c r="AA240" t="s">
        <v>423</v>
      </c>
      <c r="AB240" s="28">
        <v>1</v>
      </c>
      <c r="AC240" t="s">
        <v>88</v>
      </c>
      <c r="AD240" s="40">
        <v>65960</v>
      </c>
      <c r="AE240" s="40">
        <v>65960</v>
      </c>
    </row>
    <row r="241" spans="1:31">
      <c r="A241" t="s">
        <v>191</v>
      </c>
      <c r="B241" t="s">
        <v>192</v>
      </c>
      <c r="C241" t="s">
        <v>193</v>
      </c>
      <c r="D241" t="s">
        <v>3796</v>
      </c>
      <c r="E241" t="s">
        <v>9136</v>
      </c>
      <c r="F241" t="s">
        <v>9137</v>
      </c>
      <c r="G241" t="s">
        <v>8410</v>
      </c>
      <c r="H241" t="s">
        <v>197</v>
      </c>
      <c r="I241" t="s">
        <v>3799</v>
      </c>
      <c r="J241" t="s">
        <v>9138</v>
      </c>
      <c r="K241" t="s">
        <v>78</v>
      </c>
      <c r="L241" t="s">
        <v>9139</v>
      </c>
      <c r="M241" s="27">
        <v>45945.397222222222</v>
      </c>
      <c r="N241" s="27">
        <v>45946.675694444442</v>
      </c>
      <c r="O241" t="s">
        <v>1466</v>
      </c>
      <c r="P241" t="s">
        <v>2232</v>
      </c>
      <c r="Q241" t="s">
        <v>2232</v>
      </c>
      <c r="R241" t="s">
        <v>80</v>
      </c>
      <c r="S241" t="s">
        <v>187</v>
      </c>
      <c r="T241" t="s">
        <v>82</v>
      </c>
      <c r="U241" t="s">
        <v>8854</v>
      </c>
      <c r="V241" t="s">
        <v>9140</v>
      </c>
      <c r="W241" t="s">
        <v>84</v>
      </c>
      <c r="X241" t="s">
        <v>9141</v>
      </c>
      <c r="Y241" t="s">
        <v>15</v>
      </c>
      <c r="Z241" t="s">
        <v>86</v>
      </c>
      <c r="AA241" t="s">
        <v>236</v>
      </c>
      <c r="AB241" s="28">
        <v>1</v>
      </c>
      <c r="AC241" t="s">
        <v>88</v>
      </c>
      <c r="AD241" s="40">
        <v>479589</v>
      </c>
      <c r="AE241" s="40">
        <v>479589</v>
      </c>
    </row>
    <row r="242" spans="1:31">
      <c r="A242" t="s">
        <v>191</v>
      </c>
      <c r="B242" t="s">
        <v>192</v>
      </c>
      <c r="C242" t="s">
        <v>193</v>
      </c>
      <c r="D242" t="s">
        <v>194</v>
      </c>
      <c r="E242" t="s">
        <v>9142</v>
      </c>
      <c r="F242" t="s">
        <v>9143</v>
      </c>
      <c r="G242" t="s">
        <v>8410</v>
      </c>
      <c r="H242" t="s">
        <v>197</v>
      </c>
      <c r="I242" t="s">
        <v>191</v>
      </c>
      <c r="J242" t="s">
        <v>9144</v>
      </c>
      <c r="K242" t="s">
        <v>78</v>
      </c>
      <c r="L242" t="s">
        <v>9145</v>
      </c>
      <c r="M242" s="27">
        <v>45945.397222222222</v>
      </c>
      <c r="N242" s="27">
        <v>45947.539583333331</v>
      </c>
      <c r="O242" t="s">
        <v>1466</v>
      </c>
      <c r="P242" t="s">
        <v>2232</v>
      </c>
      <c r="Q242" t="s">
        <v>2232</v>
      </c>
      <c r="R242" t="s">
        <v>80</v>
      </c>
      <c r="S242" t="s">
        <v>187</v>
      </c>
      <c r="T242" t="s">
        <v>82</v>
      </c>
      <c r="U242" t="s">
        <v>8413</v>
      </c>
      <c r="V242" t="s">
        <v>9146</v>
      </c>
      <c r="W242" t="s">
        <v>84</v>
      </c>
      <c r="X242" t="s">
        <v>9147</v>
      </c>
      <c r="Y242" t="s">
        <v>8</v>
      </c>
      <c r="Z242" t="s">
        <v>86</v>
      </c>
      <c r="AA242" t="s">
        <v>2093</v>
      </c>
      <c r="AB242" s="28">
        <v>1</v>
      </c>
      <c r="AC242" t="s">
        <v>88</v>
      </c>
      <c r="AD242" s="40">
        <v>65960</v>
      </c>
      <c r="AE242" s="40">
        <v>65960</v>
      </c>
    </row>
    <row r="243" spans="1:31">
      <c r="A243" t="s">
        <v>459</v>
      </c>
      <c r="B243" t="s">
        <v>460</v>
      </c>
      <c r="C243" t="s">
        <v>461</v>
      </c>
      <c r="D243" t="s">
        <v>9148</v>
      </c>
      <c r="E243" t="s">
        <v>9149</v>
      </c>
      <c r="F243" t="s">
        <v>9150</v>
      </c>
      <c r="G243" t="s">
        <v>8410</v>
      </c>
      <c r="H243" t="s">
        <v>460</v>
      </c>
      <c r="I243" t="s">
        <v>9151</v>
      </c>
      <c r="J243" t="s">
        <v>9152</v>
      </c>
      <c r="K243" t="s">
        <v>78</v>
      </c>
      <c r="L243" t="s">
        <v>9153</v>
      </c>
      <c r="M243" s="27">
        <v>45945.397222222222</v>
      </c>
      <c r="N243" s="27">
        <v>45951.513194444437</v>
      </c>
      <c r="O243" t="s">
        <v>1466</v>
      </c>
      <c r="P243" t="s">
        <v>2232</v>
      </c>
      <c r="Q243" t="s">
        <v>2232</v>
      </c>
      <c r="R243" t="s">
        <v>80</v>
      </c>
      <c r="S243" t="s">
        <v>187</v>
      </c>
      <c r="T243" t="s">
        <v>82</v>
      </c>
      <c r="U243" t="s">
        <v>8413</v>
      </c>
      <c r="V243" t="s">
        <v>9154</v>
      </c>
      <c r="W243" t="s">
        <v>84</v>
      </c>
      <c r="X243" t="s">
        <v>9155</v>
      </c>
      <c r="Y243" t="s">
        <v>13</v>
      </c>
      <c r="Z243" t="s">
        <v>86</v>
      </c>
      <c r="AA243" t="s">
        <v>700</v>
      </c>
      <c r="AB243" s="28">
        <v>1</v>
      </c>
      <c r="AC243" t="s">
        <v>88</v>
      </c>
      <c r="AD243" s="40">
        <v>275729</v>
      </c>
      <c r="AE243" s="40">
        <v>275729</v>
      </c>
    </row>
    <row r="244" spans="1:31">
      <c r="A244" t="s">
        <v>150</v>
      </c>
      <c r="B244" t="s">
        <v>151</v>
      </c>
      <c r="C244" t="s">
        <v>152</v>
      </c>
      <c r="D244" t="s">
        <v>1463</v>
      </c>
      <c r="E244" t="s">
        <v>9156</v>
      </c>
      <c r="F244" t="s">
        <v>9157</v>
      </c>
      <c r="G244" t="s">
        <v>8410</v>
      </c>
      <c r="H244" t="s">
        <v>156</v>
      </c>
      <c r="I244" t="s">
        <v>1465</v>
      </c>
      <c r="J244" t="s">
        <v>9158</v>
      </c>
      <c r="K244" t="s">
        <v>78</v>
      </c>
      <c r="L244" t="s">
        <v>9159</v>
      </c>
      <c r="M244" s="27">
        <v>45945.397222222222</v>
      </c>
      <c r="N244" s="27">
        <v>45951.505555555559</v>
      </c>
      <c r="O244" t="s">
        <v>1466</v>
      </c>
      <c r="P244" t="s">
        <v>2232</v>
      </c>
      <c r="Q244" t="s">
        <v>8430</v>
      </c>
      <c r="R244" t="s">
        <v>80</v>
      </c>
      <c r="S244" t="s">
        <v>187</v>
      </c>
      <c r="T244" t="s">
        <v>82</v>
      </c>
      <c r="U244" t="s">
        <v>8413</v>
      </c>
      <c r="V244" t="s">
        <v>9160</v>
      </c>
      <c r="W244" t="s">
        <v>84</v>
      </c>
      <c r="X244" t="s">
        <v>9161</v>
      </c>
      <c r="Y244" t="s">
        <v>8</v>
      </c>
      <c r="Z244" t="s">
        <v>86</v>
      </c>
      <c r="AA244" t="s">
        <v>1471</v>
      </c>
      <c r="AB244" s="28">
        <v>1</v>
      </c>
      <c r="AC244" t="s">
        <v>88</v>
      </c>
      <c r="AD244" s="40">
        <v>65960</v>
      </c>
      <c r="AE244" s="40">
        <v>65960</v>
      </c>
    </row>
    <row r="245" spans="1:31">
      <c r="A245" t="s">
        <v>459</v>
      </c>
      <c r="B245" t="s">
        <v>460</v>
      </c>
      <c r="C245" t="s">
        <v>461</v>
      </c>
      <c r="D245" t="s">
        <v>512</v>
      </c>
      <c r="E245" t="s">
        <v>9162</v>
      </c>
      <c r="F245" t="s">
        <v>9163</v>
      </c>
      <c r="G245" t="s">
        <v>8410</v>
      </c>
      <c r="H245" t="s">
        <v>460</v>
      </c>
      <c r="I245" t="s">
        <v>459</v>
      </c>
      <c r="J245" t="s">
        <v>9164</v>
      </c>
      <c r="K245" t="s">
        <v>78</v>
      </c>
      <c r="L245" t="s">
        <v>9165</v>
      </c>
      <c r="M245" s="27">
        <v>45945.703472222223</v>
      </c>
      <c r="N245" s="27">
        <v>45947.635416666657</v>
      </c>
      <c r="O245" t="s">
        <v>1466</v>
      </c>
      <c r="P245" t="s">
        <v>2232</v>
      </c>
      <c r="Q245" t="s">
        <v>2232</v>
      </c>
      <c r="R245" t="s">
        <v>1470</v>
      </c>
      <c r="S245" t="s">
        <v>1470</v>
      </c>
      <c r="T245" t="s">
        <v>82</v>
      </c>
      <c r="U245" t="s">
        <v>8413</v>
      </c>
      <c r="V245" t="s">
        <v>9166</v>
      </c>
      <c r="W245" t="s">
        <v>84</v>
      </c>
      <c r="X245" t="s">
        <v>9167</v>
      </c>
      <c r="Y245" t="s">
        <v>8</v>
      </c>
      <c r="Z245" t="s">
        <v>86</v>
      </c>
      <c r="AA245" t="s">
        <v>1597</v>
      </c>
      <c r="AB245" s="28">
        <v>1</v>
      </c>
      <c r="AC245" t="s">
        <v>88</v>
      </c>
      <c r="AD245" s="40">
        <v>65960</v>
      </c>
      <c r="AE245" s="40">
        <v>65960</v>
      </c>
    </row>
    <row r="246" spans="1:31">
      <c r="A246" t="s">
        <v>613</v>
      </c>
      <c r="B246" t="s">
        <v>151</v>
      </c>
      <c r="C246" t="s">
        <v>152</v>
      </c>
      <c r="D246" t="s">
        <v>9168</v>
      </c>
      <c r="E246" t="s">
        <v>9169</v>
      </c>
      <c r="F246" t="s">
        <v>9170</v>
      </c>
      <c r="G246" t="s">
        <v>8410</v>
      </c>
      <c r="H246" t="s">
        <v>258</v>
      </c>
      <c r="I246" t="s">
        <v>9171</v>
      </c>
      <c r="J246" t="s">
        <v>9172</v>
      </c>
      <c r="K246" t="s">
        <v>78</v>
      </c>
      <c r="L246" t="s">
        <v>9173</v>
      </c>
      <c r="M246" s="27">
        <v>45945.703472222223</v>
      </c>
      <c r="N246" s="27">
        <v>45951.515972222223</v>
      </c>
      <c r="O246" t="s">
        <v>1466</v>
      </c>
      <c r="P246" t="s">
        <v>2232</v>
      </c>
      <c r="Q246" t="s">
        <v>2232</v>
      </c>
      <c r="R246" t="s">
        <v>1470</v>
      </c>
      <c r="S246" t="s">
        <v>1470</v>
      </c>
      <c r="T246" t="s">
        <v>82</v>
      </c>
      <c r="U246" t="s">
        <v>8413</v>
      </c>
      <c r="V246" t="s">
        <v>9174</v>
      </c>
      <c r="W246" t="s">
        <v>84</v>
      </c>
      <c r="X246" t="s">
        <v>9175</v>
      </c>
      <c r="Y246" t="s">
        <v>11</v>
      </c>
      <c r="Z246" t="s">
        <v>86</v>
      </c>
      <c r="AA246" t="s">
        <v>622</v>
      </c>
      <c r="AB246" s="28">
        <v>1</v>
      </c>
      <c r="AC246" t="s">
        <v>88</v>
      </c>
      <c r="AD246" s="40">
        <v>144968</v>
      </c>
      <c r="AE246" s="40">
        <v>144968</v>
      </c>
    </row>
    <row r="247" spans="1:31">
      <c r="A247" t="s">
        <v>150</v>
      </c>
      <c r="B247" t="s">
        <v>151</v>
      </c>
      <c r="C247" t="s">
        <v>152</v>
      </c>
      <c r="D247" t="s">
        <v>2339</v>
      </c>
      <c r="E247" t="s">
        <v>9176</v>
      </c>
      <c r="F247" t="s">
        <v>9177</v>
      </c>
      <c r="G247" t="s">
        <v>8410</v>
      </c>
      <c r="H247" t="s">
        <v>156</v>
      </c>
      <c r="I247" t="s">
        <v>150</v>
      </c>
      <c r="J247" t="s">
        <v>9178</v>
      </c>
      <c r="K247" t="s">
        <v>78</v>
      </c>
      <c r="L247" t="s">
        <v>9179</v>
      </c>
      <c r="M247" s="27">
        <v>45945.702777777777</v>
      </c>
      <c r="N247" s="27">
        <v>45951.479166666657</v>
      </c>
      <c r="O247" t="s">
        <v>1466</v>
      </c>
      <c r="P247" t="s">
        <v>2232</v>
      </c>
      <c r="Q247" t="s">
        <v>2232</v>
      </c>
      <c r="R247" t="s">
        <v>80</v>
      </c>
      <c r="S247" t="s">
        <v>81</v>
      </c>
      <c r="T247" t="s">
        <v>82</v>
      </c>
      <c r="U247" t="s">
        <v>8413</v>
      </c>
      <c r="V247" t="s">
        <v>9180</v>
      </c>
      <c r="W247" t="s">
        <v>84</v>
      </c>
      <c r="X247" t="s">
        <v>9181</v>
      </c>
      <c r="Y247" t="s">
        <v>8</v>
      </c>
      <c r="Z247" t="s">
        <v>86</v>
      </c>
      <c r="AA247" t="s">
        <v>2078</v>
      </c>
      <c r="AB247" s="28">
        <v>1</v>
      </c>
      <c r="AC247" t="s">
        <v>88</v>
      </c>
      <c r="AD247" s="40">
        <v>65960</v>
      </c>
      <c r="AE247" s="40">
        <v>65960</v>
      </c>
    </row>
    <row r="248" spans="1:31">
      <c r="A248" t="s">
        <v>442</v>
      </c>
      <c r="B248" t="s">
        <v>113</v>
      </c>
      <c r="C248" t="s">
        <v>114</v>
      </c>
      <c r="D248" t="s">
        <v>6146</v>
      </c>
      <c r="E248" t="s">
        <v>9182</v>
      </c>
      <c r="F248" t="s">
        <v>9183</v>
      </c>
      <c r="G248" t="s">
        <v>8410</v>
      </c>
      <c r="H248" t="s">
        <v>446</v>
      </c>
      <c r="I248" t="s">
        <v>6149</v>
      </c>
      <c r="J248" t="s">
        <v>9184</v>
      </c>
      <c r="K248" t="s">
        <v>78</v>
      </c>
      <c r="L248" t="s">
        <v>9185</v>
      </c>
      <c r="M248" s="27">
        <v>45946.654166666667</v>
      </c>
      <c r="N248" s="27">
        <v>45950.475694444453</v>
      </c>
      <c r="O248" t="s">
        <v>1466</v>
      </c>
      <c r="P248" t="s">
        <v>2232</v>
      </c>
      <c r="Q248" t="s">
        <v>2232</v>
      </c>
      <c r="R248" t="s">
        <v>1479</v>
      </c>
      <c r="S248" t="s">
        <v>1479</v>
      </c>
      <c r="T248" t="s">
        <v>82</v>
      </c>
      <c r="U248" t="s">
        <v>8413</v>
      </c>
      <c r="V248" t="s">
        <v>9186</v>
      </c>
      <c r="W248" t="s">
        <v>84</v>
      </c>
      <c r="X248" t="s">
        <v>9187</v>
      </c>
      <c r="Y248" t="s">
        <v>11</v>
      </c>
      <c r="Z248" t="s">
        <v>86</v>
      </c>
      <c r="AA248" t="s">
        <v>1974</v>
      </c>
      <c r="AB248" s="28">
        <v>1</v>
      </c>
      <c r="AC248" t="s">
        <v>88</v>
      </c>
      <c r="AD248" s="40">
        <v>144968</v>
      </c>
      <c r="AE248" s="40">
        <v>144968</v>
      </c>
    </row>
    <row r="249" spans="1:31">
      <c r="A249" t="s">
        <v>118</v>
      </c>
      <c r="B249" t="s">
        <v>119</v>
      </c>
      <c r="C249" t="s">
        <v>120</v>
      </c>
      <c r="D249" t="s">
        <v>9188</v>
      </c>
      <c r="E249" t="s">
        <v>9189</v>
      </c>
      <c r="F249" t="s">
        <v>9190</v>
      </c>
      <c r="G249" t="s">
        <v>8410</v>
      </c>
      <c r="H249" t="s">
        <v>124</v>
      </c>
      <c r="I249" t="s">
        <v>4215</v>
      </c>
      <c r="J249" t="s">
        <v>9191</v>
      </c>
      <c r="K249" t="s">
        <v>78</v>
      </c>
      <c r="L249" t="s">
        <v>9192</v>
      </c>
      <c r="M249" s="27">
        <v>45946.654166666667</v>
      </c>
      <c r="N249" s="27">
        <v>45951.472916666673</v>
      </c>
      <c r="O249" t="s">
        <v>1466</v>
      </c>
      <c r="P249" t="s">
        <v>2232</v>
      </c>
      <c r="Q249" t="s">
        <v>2232</v>
      </c>
      <c r="R249" t="s">
        <v>1470</v>
      </c>
      <c r="S249" t="s">
        <v>1470</v>
      </c>
      <c r="T249" t="s">
        <v>82</v>
      </c>
      <c r="U249" t="s">
        <v>8413</v>
      </c>
      <c r="V249" t="s">
        <v>9193</v>
      </c>
      <c r="W249" t="s">
        <v>84</v>
      </c>
      <c r="X249" t="s">
        <v>9194</v>
      </c>
      <c r="Y249" t="s">
        <v>139</v>
      </c>
      <c r="Z249" t="s">
        <v>86</v>
      </c>
      <c r="AA249" t="s">
        <v>130</v>
      </c>
      <c r="AB249" s="28">
        <v>1</v>
      </c>
      <c r="AC249" t="s">
        <v>88</v>
      </c>
      <c r="AD249" s="40">
        <v>479589</v>
      </c>
      <c r="AE249" s="40">
        <v>479589</v>
      </c>
    </row>
    <row r="250" spans="1:31">
      <c r="A250" t="s">
        <v>118</v>
      </c>
      <c r="B250" t="s">
        <v>119</v>
      </c>
      <c r="C250" t="s">
        <v>120</v>
      </c>
      <c r="D250" t="s">
        <v>9188</v>
      </c>
      <c r="E250" t="s">
        <v>9195</v>
      </c>
      <c r="F250" t="s">
        <v>9196</v>
      </c>
      <c r="G250" t="s">
        <v>8410</v>
      </c>
      <c r="H250" t="s">
        <v>124</v>
      </c>
      <c r="I250" t="s">
        <v>4215</v>
      </c>
      <c r="J250" t="s">
        <v>9197</v>
      </c>
      <c r="K250" t="s">
        <v>78</v>
      </c>
      <c r="L250" t="s">
        <v>9198</v>
      </c>
      <c r="M250" s="27">
        <v>45946.654166666667</v>
      </c>
      <c r="N250" s="27">
        <v>45951.474999999999</v>
      </c>
      <c r="O250" t="s">
        <v>1466</v>
      </c>
      <c r="P250" t="s">
        <v>2232</v>
      </c>
      <c r="Q250" t="s">
        <v>2232</v>
      </c>
      <c r="R250" t="s">
        <v>1470</v>
      </c>
      <c r="S250" t="s">
        <v>1470</v>
      </c>
      <c r="T250" t="s">
        <v>82</v>
      </c>
      <c r="U250" t="s">
        <v>8413</v>
      </c>
      <c r="V250" t="s">
        <v>9199</v>
      </c>
      <c r="W250" t="s">
        <v>84</v>
      </c>
      <c r="X250" t="s">
        <v>9200</v>
      </c>
      <c r="Y250" t="s">
        <v>139</v>
      </c>
      <c r="Z250" t="s">
        <v>86</v>
      </c>
      <c r="AA250" t="s">
        <v>130</v>
      </c>
      <c r="AB250" s="28">
        <v>1</v>
      </c>
      <c r="AC250" t="s">
        <v>88</v>
      </c>
      <c r="AD250" s="40">
        <v>479589</v>
      </c>
      <c r="AE250" s="40">
        <v>479589</v>
      </c>
    </row>
    <row r="251" spans="1:31">
      <c r="A251" t="s">
        <v>191</v>
      </c>
      <c r="B251" t="s">
        <v>192</v>
      </c>
      <c r="C251" t="s">
        <v>193</v>
      </c>
      <c r="D251" t="s">
        <v>1201</v>
      </c>
      <c r="E251" t="s">
        <v>9201</v>
      </c>
      <c r="F251" t="s">
        <v>9202</v>
      </c>
      <c r="G251" t="s">
        <v>8410</v>
      </c>
      <c r="H251" t="s">
        <v>197</v>
      </c>
      <c r="I251" t="s">
        <v>1204</v>
      </c>
      <c r="J251" t="s">
        <v>9203</v>
      </c>
      <c r="K251" t="s">
        <v>78</v>
      </c>
      <c r="L251" t="s">
        <v>9204</v>
      </c>
      <c r="M251" s="27">
        <v>45946.654166666667</v>
      </c>
      <c r="N251" s="27">
        <v>45947.572916666657</v>
      </c>
      <c r="O251" t="s">
        <v>1466</v>
      </c>
      <c r="P251" t="s">
        <v>2232</v>
      </c>
      <c r="Q251" t="s">
        <v>8430</v>
      </c>
      <c r="R251" t="s">
        <v>1479</v>
      </c>
      <c r="S251" t="s">
        <v>1470</v>
      </c>
      <c r="T251" t="s">
        <v>82</v>
      </c>
      <c r="U251" t="s">
        <v>8413</v>
      </c>
      <c r="V251" t="s">
        <v>9205</v>
      </c>
      <c r="W251" t="s">
        <v>84</v>
      </c>
      <c r="X251" t="s">
        <v>9206</v>
      </c>
      <c r="Y251" t="s">
        <v>8</v>
      </c>
      <c r="Z251" t="s">
        <v>86</v>
      </c>
      <c r="AA251" t="s">
        <v>1981</v>
      </c>
      <c r="AB251" s="28">
        <v>1</v>
      </c>
      <c r="AC251" t="s">
        <v>88</v>
      </c>
      <c r="AD251" s="40">
        <v>65960</v>
      </c>
      <c r="AE251" s="40">
        <v>65960</v>
      </c>
    </row>
    <row r="252" spans="1:31">
      <c r="A252" t="s">
        <v>191</v>
      </c>
      <c r="B252" t="s">
        <v>192</v>
      </c>
      <c r="C252" t="s">
        <v>193</v>
      </c>
      <c r="D252" t="s">
        <v>9207</v>
      </c>
      <c r="E252" t="s">
        <v>9208</v>
      </c>
      <c r="F252" t="s">
        <v>9209</v>
      </c>
      <c r="G252" t="s">
        <v>8410</v>
      </c>
      <c r="H252" t="s">
        <v>197</v>
      </c>
      <c r="I252" t="s">
        <v>9210</v>
      </c>
      <c r="J252" t="s">
        <v>9211</v>
      </c>
      <c r="K252" t="s">
        <v>78</v>
      </c>
      <c r="L252" t="s">
        <v>9212</v>
      </c>
      <c r="M252" s="27">
        <v>45946.654166666667</v>
      </c>
      <c r="N252" s="27">
        <v>45950.618055555547</v>
      </c>
      <c r="O252" t="s">
        <v>1466</v>
      </c>
      <c r="P252" t="s">
        <v>2232</v>
      </c>
      <c r="Q252" t="s">
        <v>8430</v>
      </c>
      <c r="R252" t="s">
        <v>1479</v>
      </c>
      <c r="S252" t="s">
        <v>1470</v>
      </c>
      <c r="T252" t="s">
        <v>82</v>
      </c>
      <c r="U252" t="s">
        <v>8413</v>
      </c>
      <c r="V252" t="s">
        <v>9213</v>
      </c>
      <c r="W252" t="s">
        <v>84</v>
      </c>
      <c r="X252" t="s">
        <v>9214</v>
      </c>
      <c r="Y252" t="s">
        <v>13</v>
      </c>
      <c r="Z252" t="s">
        <v>86</v>
      </c>
      <c r="AA252" t="s">
        <v>2093</v>
      </c>
      <c r="AB252" s="28">
        <v>1</v>
      </c>
      <c r="AC252" t="s">
        <v>88</v>
      </c>
      <c r="AD252" s="40">
        <v>275729</v>
      </c>
      <c r="AE252" s="40">
        <v>275729</v>
      </c>
    </row>
    <row r="253" spans="1:31">
      <c r="A253" t="s">
        <v>343</v>
      </c>
      <c r="B253" t="s">
        <v>68</v>
      </c>
      <c r="C253" t="s">
        <v>69</v>
      </c>
      <c r="D253" t="s">
        <v>344</v>
      </c>
      <c r="E253" t="s">
        <v>9215</v>
      </c>
      <c r="F253" t="s">
        <v>9216</v>
      </c>
      <c r="G253" t="s">
        <v>8410</v>
      </c>
      <c r="H253" t="s">
        <v>347</v>
      </c>
      <c r="I253" t="s">
        <v>343</v>
      </c>
      <c r="J253" t="s">
        <v>9217</v>
      </c>
      <c r="K253" t="s">
        <v>78</v>
      </c>
      <c r="L253" t="s">
        <v>9218</v>
      </c>
      <c r="M253" s="27">
        <v>45948.375</v>
      </c>
      <c r="N253" s="27">
        <v>45952.536805555559</v>
      </c>
      <c r="O253" t="s">
        <v>1466</v>
      </c>
      <c r="P253" t="s">
        <v>2232</v>
      </c>
      <c r="Q253" t="s">
        <v>2232</v>
      </c>
      <c r="R253" t="s">
        <v>1479</v>
      </c>
      <c r="S253" t="s">
        <v>1479</v>
      </c>
      <c r="T253" t="s">
        <v>82</v>
      </c>
      <c r="U253" t="s">
        <v>8413</v>
      </c>
      <c r="V253" t="s">
        <v>9219</v>
      </c>
      <c r="W253" t="s">
        <v>84</v>
      </c>
      <c r="X253" t="s">
        <v>9220</v>
      </c>
      <c r="Y253" t="s">
        <v>8</v>
      </c>
      <c r="Z253" t="s">
        <v>86</v>
      </c>
      <c r="AA253" t="s">
        <v>352</v>
      </c>
      <c r="AB253" s="28">
        <v>1</v>
      </c>
      <c r="AC253" t="s">
        <v>88</v>
      </c>
      <c r="AD253" s="40">
        <v>65960</v>
      </c>
      <c r="AE253" s="40">
        <v>65960</v>
      </c>
    </row>
    <row r="254" spans="1:31">
      <c r="A254" t="s">
        <v>683</v>
      </c>
      <c r="B254" t="s">
        <v>113</v>
      </c>
      <c r="C254" t="s">
        <v>114</v>
      </c>
      <c r="D254" t="s">
        <v>684</v>
      </c>
      <c r="E254" t="s">
        <v>9221</v>
      </c>
      <c r="F254" t="s">
        <v>9222</v>
      </c>
      <c r="G254" t="s">
        <v>8410</v>
      </c>
      <c r="H254" t="s">
        <v>281</v>
      </c>
      <c r="I254" t="s">
        <v>683</v>
      </c>
      <c r="J254" t="s">
        <v>9223</v>
      </c>
      <c r="K254" t="s">
        <v>78</v>
      </c>
      <c r="L254" t="s">
        <v>9224</v>
      </c>
      <c r="M254" s="27">
        <v>45948.375</v>
      </c>
      <c r="N254" s="27">
        <v>45951.450694444437</v>
      </c>
      <c r="O254" t="s">
        <v>1466</v>
      </c>
      <c r="P254" t="s">
        <v>2232</v>
      </c>
      <c r="Q254" t="s">
        <v>2232</v>
      </c>
      <c r="R254" t="s">
        <v>1470</v>
      </c>
      <c r="S254" t="s">
        <v>1470</v>
      </c>
      <c r="T254" t="s">
        <v>82</v>
      </c>
      <c r="U254" t="s">
        <v>8413</v>
      </c>
      <c r="V254" t="s">
        <v>9225</v>
      </c>
      <c r="W254" t="s">
        <v>84</v>
      </c>
      <c r="X254" t="s">
        <v>9226</v>
      </c>
      <c r="Y254" t="s">
        <v>8</v>
      </c>
      <c r="Z254" t="s">
        <v>86</v>
      </c>
      <c r="AA254" t="s">
        <v>1144</v>
      </c>
      <c r="AB254" s="28">
        <v>1</v>
      </c>
      <c r="AC254" t="s">
        <v>88</v>
      </c>
      <c r="AD254" s="40">
        <v>65960</v>
      </c>
      <c r="AE254" s="40">
        <v>65960</v>
      </c>
    </row>
    <row r="255" spans="1:31">
      <c r="A255" t="s">
        <v>343</v>
      </c>
      <c r="B255" t="s">
        <v>68</v>
      </c>
      <c r="C255" t="s">
        <v>69</v>
      </c>
      <c r="D255" t="s">
        <v>344</v>
      </c>
      <c r="E255" t="s">
        <v>9227</v>
      </c>
      <c r="F255" t="s">
        <v>9228</v>
      </c>
      <c r="G255" t="s">
        <v>8410</v>
      </c>
      <c r="H255" t="s">
        <v>347</v>
      </c>
      <c r="I255" t="s">
        <v>343</v>
      </c>
      <c r="J255" t="s">
        <v>9229</v>
      </c>
      <c r="K255" t="s">
        <v>78</v>
      </c>
      <c r="L255" t="s">
        <v>9230</v>
      </c>
      <c r="M255" s="27">
        <v>45948.375</v>
      </c>
      <c r="N255" s="27">
        <v>45951.72152777778</v>
      </c>
      <c r="O255" t="s">
        <v>1466</v>
      </c>
      <c r="P255" t="s">
        <v>2232</v>
      </c>
      <c r="Q255" t="s">
        <v>2232</v>
      </c>
      <c r="R255" t="s">
        <v>1479</v>
      </c>
      <c r="S255" t="s">
        <v>1470</v>
      </c>
      <c r="T255" t="s">
        <v>82</v>
      </c>
      <c r="U255" t="s">
        <v>8413</v>
      </c>
      <c r="V255" t="s">
        <v>9231</v>
      </c>
      <c r="W255" t="s">
        <v>84</v>
      </c>
      <c r="X255" t="s">
        <v>9232</v>
      </c>
      <c r="Y255" t="s">
        <v>8</v>
      </c>
      <c r="Z255" t="s">
        <v>86</v>
      </c>
      <c r="AA255" t="s">
        <v>359</v>
      </c>
      <c r="AB255" s="28">
        <v>1</v>
      </c>
      <c r="AC255" t="s">
        <v>88</v>
      </c>
      <c r="AD255" s="40">
        <v>65960</v>
      </c>
      <c r="AE255" s="40">
        <v>65960</v>
      </c>
    </row>
    <row r="256" spans="1:31">
      <c r="A256" t="s">
        <v>343</v>
      </c>
      <c r="B256" t="s">
        <v>68</v>
      </c>
      <c r="C256" t="s">
        <v>69</v>
      </c>
      <c r="D256" t="s">
        <v>795</v>
      </c>
      <c r="E256" t="s">
        <v>9233</v>
      </c>
      <c r="F256" t="s">
        <v>9234</v>
      </c>
      <c r="G256" t="s">
        <v>8410</v>
      </c>
      <c r="H256" t="s">
        <v>798</v>
      </c>
      <c r="I256" t="s">
        <v>799</v>
      </c>
      <c r="J256" t="s">
        <v>3433</v>
      </c>
      <c r="K256" t="s">
        <v>78</v>
      </c>
      <c r="L256" t="s">
        <v>9235</v>
      </c>
      <c r="M256" s="27">
        <v>45948.375</v>
      </c>
      <c r="N256" s="27">
        <v>45951.567361111112</v>
      </c>
      <c r="O256" t="s">
        <v>1466</v>
      </c>
      <c r="P256" t="s">
        <v>2232</v>
      </c>
      <c r="Q256" t="s">
        <v>2232</v>
      </c>
      <c r="R256" t="s">
        <v>1479</v>
      </c>
      <c r="S256" t="s">
        <v>1470</v>
      </c>
      <c r="T256" t="s">
        <v>82</v>
      </c>
      <c r="U256" t="s">
        <v>8413</v>
      </c>
      <c r="V256" t="s">
        <v>9236</v>
      </c>
      <c r="W256" t="s">
        <v>84</v>
      </c>
      <c r="X256" t="s">
        <v>9237</v>
      </c>
      <c r="Y256" t="s">
        <v>11</v>
      </c>
      <c r="Z256" t="s">
        <v>86</v>
      </c>
      <c r="AA256" t="s">
        <v>352</v>
      </c>
      <c r="AB256" s="28">
        <v>1</v>
      </c>
      <c r="AC256" t="s">
        <v>88</v>
      </c>
      <c r="AD256" s="40">
        <v>144968</v>
      </c>
      <c r="AE256" s="40">
        <v>144968</v>
      </c>
    </row>
    <row r="257" spans="1:31">
      <c r="A257" t="s">
        <v>191</v>
      </c>
      <c r="B257" t="s">
        <v>192</v>
      </c>
      <c r="C257" t="s">
        <v>193</v>
      </c>
      <c r="D257" t="s">
        <v>227</v>
      </c>
      <c r="E257" t="s">
        <v>9238</v>
      </c>
      <c r="F257" t="s">
        <v>9239</v>
      </c>
      <c r="G257" t="s">
        <v>8410</v>
      </c>
      <c r="H257" t="s">
        <v>197</v>
      </c>
      <c r="I257" t="s">
        <v>230</v>
      </c>
      <c r="J257" t="s">
        <v>9240</v>
      </c>
      <c r="K257" t="s">
        <v>78</v>
      </c>
      <c r="L257" t="s">
        <v>9241</v>
      </c>
      <c r="M257" s="27">
        <v>45951.333333333343</v>
      </c>
      <c r="N257" s="27">
        <v>45953.31527777778</v>
      </c>
      <c r="O257" t="s">
        <v>1466</v>
      </c>
      <c r="P257" t="s">
        <v>2232</v>
      </c>
      <c r="Q257" t="s">
        <v>2232</v>
      </c>
      <c r="R257" t="s">
        <v>80</v>
      </c>
      <c r="S257" t="s">
        <v>187</v>
      </c>
      <c r="T257" t="s">
        <v>82</v>
      </c>
      <c r="U257" t="s">
        <v>8413</v>
      </c>
      <c r="V257" t="s">
        <v>9242</v>
      </c>
      <c r="W257" t="s">
        <v>84</v>
      </c>
      <c r="X257" t="s">
        <v>9243</v>
      </c>
      <c r="Y257" t="s">
        <v>8</v>
      </c>
      <c r="Z257" t="s">
        <v>86</v>
      </c>
      <c r="AA257" t="s">
        <v>4086</v>
      </c>
      <c r="AB257" s="28">
        <v>1</v>
      </c>
      <c r="AC257" t="s">
        <v>88</v>
      </c>
      <c r="AD257" s="40">
        <v>65960</v>
      </c>
      <c r="AE257" s="40">
        <v>65960</v>
      </c>
    </row>
    <row r="258" spans="1:31">
      <c r="A258" t="s">
        <v>191</v>
      </c>
      <c r="B258" t="s">
        <v>192</v>
      </c>
      <c r="C258" t="s">
        <v>193</v>
      </c>
      <c r="D258" t="s">
        <v>3635</v>
      </c>
      <c r="E258" t="s">
        <v>9244</v>
      </c>
      <c r="F258" t="s">
        <v>9245</v>
      </c>
      <c r="G258" t="s">
        <v>8410</v>
      </c>
      <c r="H258" t="s">
        <v>197</v>
      </c>
      <c r="I258" t="s">
        <v>3638</v>
      </c>
      <c r="J258" t="s">
        <v>9246</v>
      </c>
      <c r="K258" t="s">
        <v>78</v>
      </c>
      <c r="L258" t="s">
        <v>9247</v>
      </c>
      <c r="M258" s="27">
        <v>45951.333333333343</v>
      </c>
      <c r="N258" s="27">
        <v>45954.511111111111</v>
      </c>
      <c r="O258" t="s">
        <v>1466</v>
      </c>
      <c r="P258" t="s">
        <v>2232</v>
      </c>
      <c r="Q258" t="s">
        <v>2232</v>
      </c>
      <c r="R258" t="s">
        <v>80</v>
      </c>
      <c r="S258" t="s">
        <v>81</v>
      </c>
      <c r="T258" t="s">
        <v>82</v>
      </c>
      <c r="U258" t="s">
        <v>8413</v>
      </c>
      <c r="V258" t="s">
        <v>9248</v>
      </c>
      <c r="W258" t="s">
        <v>84</v>
      </c>
      <c r="X258" t="s">
        <v>9249</v>
      </c>
      <c r="Y258" t="s">
        <v>11</v>
      </c>
      <c r="Z258" t="s">
        <v>86</v>
      </c>
      <c r="AA258" t="s">
        <v>264</v>
      </c>
      <c r="AB258" s="28">
        <v>1</v>
      </c>
      <c r="AC258" t="s">
        <v>88</v>
      </c>
      <c r="AD258" s="40">
        <v>144968</v>
      </c>
      <c r="AE258" s="40">
        <v>144968</v>
      </c>
    </row>
    <row r="259" spans="1:31">
      <c r="A259" t="s">
        <v>191</v>
      </c>
      <c r="B259" t="s">
        <v>192</v>
      </c>
      <c r="C259" t="s">
        <v>193</v>
      </c>
      <c r="D259" t="s">
        <v>255</v>
      </c>
      <c r="E259" t="s">
        <v>9250</v>
      </c>
      <c r="F259" t="s">
        <v>1766</v>
      </c>
      <c r="G259" t="s">
        <v>8410</v>
      </c>
      <c r="H259" t="s">
        <v>258</v>
      </c>
      <c r="I259" t="s">
        <v>259</v>
      </c>
      <c r="J259" t="s">
        <v>1767</v>
      </c>
      <c r="K259" t="s">
        <v>78</v>
      </c>
      <c r="L259" t="s">
        <v>9251</v>
      </c>
      <c r="M259" s="27">
        <v>45951.333333333343</v>
      </c>
      <c r="N259" s="27">
        <v>45957.657638888893</v>
      </c>
      <c r="O259" t="s">
        <v>1466</v>
      </c>
      <c r="P259" t="s">
        <v>2232</v>
      </c>
      <c r="Q259" t="s">
        <v>2232</v>
      </c>
      <c r="R259" t="s">
        <v>80</v>
      </c>
      <c r="S259" t="s">
        <v>81</v>
      </c>
      <c r="T259" t="s">
        <v>82</v>
      </c>
      <c r="U259" t="s">
        <v>8854</v>
      </c>
      <c r="V259" t="s">
        <v>9252</v>
      </c>
      <c r="W259" t="s">
        <v>84</v>
      </c>
      <c r="X259" t="s">
        <v>1770</v>
      </c>
      <c r="Y259" t="s">
        <v>15</v>
      </c>
      <c r="Z259" t="s">
        <v>86</v>
      </c>
      <c r="AA259" t="s">
        <v>5585</v>
      </c>
      <c r="AB259" s="28">
        <v>1</v>
      </c>
      <c r="AC259" t="s">
        <v>88</v>
      </c>
      <c r="AD259" s="40">
        <v>479589</v>
      </c>
      <c r="AE259" s="40">
        <v>479589</v>
      </c>
    </row>
    <row r="260" spans="1:31">
      <c r="A260" t="s">
        <v>265</v>
      </c>
      <c r="B260" t="s">
        <v>68</v>
      </c>
      <c r="C260" t="s">
        <v>266</v>
      </c>
      <c r="D260" t="s">
        <v>9253</v>
      </c>
      <c r="E260" t="s">
        <v>9254</v>
      </c>
      <c r="F260" t="s">
        <v>9255</v>
      </c>
      <c r="G260" t="s">
        <v>8410</v>
      </c>
      <c r="H260" t="s">
        <v>270</v>
      </c>
      <c r="I260" t="s">
        <v>9256</v>
      </c>
      <c r="J260" t="s">
        <v>9257</v>
      </c>
      <c r="K260" t="s">
        <v>78</v>
      </c>
      <c r="L260" t="s">
        <v>9258</v>
      </c>
      <c r="M260" s="27">
        <v>45951.333333333343</v>
      </c>
      <c r="N260" s="27">
        <v>45952.533333333333</v>
      </c>
      <c r="O260" t="s">
        <v>1466</v>
      </c>
      <c r="P260" t="s">
        <v>2232</v>
      </c>
      <c r="Q260" t="s">
        <v>2232</v>
      </c>
      <c r="R260" t="s">
        <v>80</v>
      </c>
      <c r="S260" t="s">
        <v>187</v>
      </c>
      <c r="T260" t="s">
        <v>82</v>
      </c>
      <c r="U260" t="s">
        <v>8413</v>
      </c>
      <c r="V260" t="s">
        <v>9259</v>
      </c>
      <c r="W260" t="s">
        <v>84</v>
      </c>
      <c r="X260" t="s">
        <v>9260</v>
      </c>
      <c r="Y260" t="s">
        <v>13</v>
      </c>
      <c r="Z260" t="s">
        <v>86</v>
      </c>
      <c r="AA260" t="s">
        <v>8864</v>
      </c>
      <c r="AB260" s="28">
        <v>1</v>
      </c>
      <c r="AC260" t="s">
        <v>88</v>
      </c>
      <c r="AD260" s="40">
        <v>275729</v>
      </c>
      <c r="AE260" s="40">
        <v>275729</v>
      </c>
    </row>
    <row r="261" spans="1:31">
      <c r="A261" t="s">
        <v>288</v>
      </c>
      <c r="B261" t="s">
        <v>113</v>
      </c>
      <c r="C261" t="s">
        <v>114</v>
      </c>
      <c r="D261" t="s">
        <v>6911</v>
      </c>
      <c r="E261" t="s">
        <v>9261</v>
      </c>
      <c r="F261" t="s">
        <v>9262</v>
      </c>
      <c r="G261" t="s">
        <v>8410</v>
      </c>
      <c r="H261" t="s">
        <v>292</v>
      </c>
      <c r="I261" t="s">
        <v>6914</v>
      </c>
      <c r="J261" t="s">
        <v>9263</v>
      </c>
      <c r="K261" t="s">
        <v>78</v>
      </c>
      <c r="L261" t="s">
        <v>9264</v>
      </c>
      <c r="M261" s="27">
        <v>45951.333333333343</v>
      </c>
      <c r="N261" s="27">
        <v>45952.571527777778</v>
      </c>
      <c r="O261" t="s">
        <v>1466</v>
      </c>
      <c r="P261" t="s">
        <v>2232</v>
      </c>
      <c r="Q261" t="s">
        <v>2232</v>
      </c>
      <c r="R261" t="s">
        <v>80</v>
      </c>
      <c r="S261" t="s">
        <v>187</v>
      </c>
      <c r="T261" t="s">
        <v>82</v>
      </c>
      <c r="U261" t="s">
        <v>8413</v>
      </c>
      <c r="V261" t="s">
        <v>9265</v>
      </c>
      <c r="W261" t="s">
        <v>84</v>
      </c>
      <c r="X261" t="s">
        <v>9266</v>
      </c>
      <c r="Y261" t="s">
        <v>13</v>
      </c>
      <c r="Z261" t="s">
        <v>86</v>
      </c>
      <c r="AA261" t="s">
        <v>297</v>
      </c>
      <c r="AB261" s="28">
        <v>1</v>
      </c>
      <c r="AC261" t="s">
        <v>88</v>
      </c>
      <c r="AD261" s="40">
        <v>275729</v>
      </c>
      <c r="AE261" s="40">
        <v>275729</v>
      </c>
    </row>
    <row r="262" spans="1:31">
      <c r="A262" t="s">
        <v>343</v>
      </c>
      <c r="B262" t="s">
        <v>68</v>
      </c>
      <c r="C262" t="s">
        <v>69</v>
      </c>
      <c r="D262" t="s">
        <v>344</v>
      </c>
      <c r="E262" t="s">
        <v>9267</v>
      </c>
      <c r="F262" t="s">
        <v>9268</v>
      </c>
      <c r="G262" t="s">
        <v>8410</v>
      </c>
      <c r="H262" t="s">
        <v>347</v>
      </c>
      <c r="I262" t="s">
        <v>343</v>
      </c>
      <c r="J262" t="s">
        <v>9269</v>
      </c>
      <c r="K262" t="s">
        <v>78</v>
      </c>
      <c r="L262" t="s">
        <v>9270</v>
      </c>
      <c r="M262" s="27">
        <v>45951.333333333343</v>
      </c>
      <c r="N262" s="27">
        <v>45952.542361111111</v>
      </c>
      <c r="O262" t="s">
        <v>1466</v>
      </c>
      <c r="P262" t="s">
        <v>2232</v>
      </c>
      <c r="Q262" t="s">
        <v>2232</v>
      </c>
      <c r="R262" t="s">
        <v>80</v>
      </c>
      <c r="S262" t="s">
        <v>81</v>
      </c>
      <c r="T262" t="s">
        <v>82</v>
      </c>
      <c r="U262" t="s">
        <v>8413</v>
      </c>
      <c r="V262" t="s">
        <v>9271</v>
      </c>
      <c r="W262" t="s">
        <v>84</v>
      </c>
      <c r="X262" t="s">
        <v>9272</v>
      </c>
      <c r="Y262" t="s">
        <v>8</v>
      </c>
      <c r="Z262" t="s">
        <v>86</v>
      </c>
      <c r="AA262" t="s">
        <v>8855</v>
      </c>
      <c r="AB262" s="28">
        <v>1</v>
      </c>
      <c r="AC262" t="s">
        <v>88</v>
      </c>
      <c r="AD262" s="40">
        <v>65960</v>
      </c>
      <c r="AE262" s="40">
        <v>65960</v>
      </c>
    </row>
    <row r="263" spans="1:31">
      <c r="A263" t="s">
        <v>343</v>
      </c>
      <c r="B263" t="s">
        <v>68</v>
      </c>
      <c r="C263" t="s">
        <v>69</v>
      </c>
      <c r="D263" t="s">
        <v>503</v>
      </c>
      <c r="E263" t="s">
        <v>9273</v>
      </c>
      <c r="F263" t="s">
        <v>9274</v>
      </c>
      <c r="G263" t="s">
        <v>8410</v>
      </c>
      <c r="H263" t="s">
        <v>347</v>
      </c>
      <c r="I263" t="s">
        <v>506</v>
      </c>
      <c r="J263" t="s">
        <v>9275</v>
      </c>
      <c r="K263" t="s">
        <v>78</v>
      </c>
      <c r="L263" t="s">
        <v>9276</v>
      </c>
      <c r="M263" s="27">
        <v>45951.333333333343</v>
      </c>
      <c r="N263" s="27">
        <v>45952.625</v>
      </c>
      <c r="O263" t="s">
        <v>1466</v>
      </c>
      <c r="P263" t="s">
        <v>2232</v>
      </c>
      <c r="Q263" t="s">
        <v>2232</v>
      </c>
      <c r="R263" t="s">
        <v>80</v>
      </c>
      <c r="S263" t="s">
        <v>187</v>
      </c>
      <c r="T263" t="s">
        <v>82</v>
      </c>
      <c r="U263" t="s">
        <v>8413</v>
      </c>
      <c r="V263" t="s">
        <v>9277</v>
      </c>
      <c r="W263" t="s">
        <v>84</v>
      </c>
      <c r="X263" t="s">
        <v>9278</v>
      </c>
      <c r="Y263" t="s">
        <v>11</v>
      </c>
      <c r="Z263" t="s">
        <v>86</v>
      </c>
      <c r="AA263" t="s">
        <v>387</v>
      </c>
      <c r="AB263" s="28">
        <v>1</v>
      </c>
      <c r="AC263" t="s">
        <v>88</v>
      </c>
      <c r="AD263" s="40">
        <v>144968</v>
      </c>
      <c r="AE263" s="40">
        <v>144968</v>
      </c>
    </row>
    <row r="264" spans="1:31">
      <c r="A264" t="s">
        <v>459</v>
      </c>
      <c r="B264" t="s">
        <v>460</v>
      </c>
      <c r="C264" t="s">
        <v>461</v>
      </c>
      <c r="D264" t="s">
        <v>2135</v>
      </c>
      <c r="E264" t="s">
        <v>9279</v>
      </c>
      <c r="F264" t="s">
        <v>9280</v>
      </c>
      <c r="G264" t="s">
        <v>8410</v>
      </c>
      <c r="H264" t="s">
        <v>460</v>
      </c>
      <c r="I264" t="s">
        <v>2138</v>
      </c>
      <c r="J264" t="s">
        <v>9281</v>
      </c>
      <c r="K264" t="s">
        <v>78</v>
      </c>
      <c r="L264" t="s">
        <v>9282</v>
      </c>
      <c r="M264" s="27">
        <v>45951.333333333343</v>
      </c>
      <c r="N264" s="27">
        <v>45952.303472222222</v>
      </c>
      <c r="O264" t="s">
        <v>1466</v>
      </c>
      <c r="P264" t="s">
        <v>2232</v>
      </c>
      <c r="Q264" t="s">
        <v>2232</v>
      </c>
      <c r="R264" t="s">
        <v>80</v>
      </c>
      <c r="S264" t="s">
        <v>187</v>
      </c>
      <c r="T264" t="s">
        <v>82</v>
      </c>
      <c r="U264" t="s">
        <v>8854</v>
      </c>
      <c r="V264" t="s">
        <v>9283</v>
      </c>
      <c r="W264" t="s">
        <v>84</v>
      </c>
      <c r="X264" t="s">
        <v>9284</v>
      </c>
      <c r="Y264" t="s">
        <v>8</v>
      </c>
      <c r="Z264" t="s">
        <v>86</v>
      </c>
      <c r="AA264" t="s">
        <v>470</v>
      </c>
      <c r="AB264" s="28">
        <v>1</v>
      </c>
      <c r="AC264" t="s">
        <v>88</v>
      </c>
      <c r="AD264" s="40">
        <v>65960</v>
      </c>
      <c r="AE264" s="40">
        <v>65960</v>
      </c>
    </row>
    <row r="265" spans="1:31">
      <c r="A265" t="s">
        <v>343</v>
      </c>
      <c r="B265" t="s">
        <v>68</v>
      </c>
      <c r="C265" t="s">
        <v>69</v>
      </c>
      <c r="D265" t="s">
        <v>344</v>
      </c>
      <c r="E265" t="s">
        <v>9285</v>
      </c>
      <c r="F265" t="s">
        <v>9286</v>
      </c>
      <c r="G265" t="s">
        <v>8410</v>
      </c>
      <c r="H265" t="s">
        <v>347</v>
      </c>
      <c r="I265" t="s">
        <v>343</v>
      </c>
      <c r="J265" t="s">
        <v>9287</v>
      </c>
      <c r="K265" t="s">
        <v>78</v>
      </c>
      <c r="L265" t="s">
        <v>9288</v>
      </c>
      <c r="M265" s="27">
        <v>45951.333333333343</v>
      </c>
      <c r="N265" s="27">
        <v>45952.660416666673</v>
      </c>
      <c r="O265" t="s">
        <v>1466</v>
      </c>
      <c r="P265" t="s">
        <v>2232</v>
      </c>
      <c r="Q265" t="s">
        <v>2232</v>
      </c>
      <c r="R265" t="s">
        <v>80</v>
      </c>
      <c r="S265" t="s">
        <v>187</v>
      </c>
      <c r="T265" t="s">
        <v>82</v>
      </c>
      <c r="U265" t="s">
        <v>8413</v>
      </c>
      <c r="V265" t="s">
        <v>9289</v>
      </c>
      <c r="W265" t="s">
        <v>84</v>
      </c>
      <c r="X265" t="s">
        <v>9290</v>
      </c>
      <c r="Y265" t="s">
        <v>8</v>
      </c>
      <c r="Z265" t="s">
        <v>86</v>
      </c>
      <c r="AA265" t="s">
        <v>8855</v>
      </c>
      <c r="AB265" s="28">
        <v>1</v>
      </c>
      <c r="AC265" t="s">
        <v>88</v>
      </c>
      <c r="AD265" s="40">
        <v>65960</v>
      </c>
      <c r="AE265" s="40">
        <v>65960</v>
      </c>
    </row>
    <row r="266" spans="1:31">
      <c r="A266" t="s">
        <v>613</v>
      </c>
      <c r="B266" t="s">
        <v>151</v>
      </c>
      <c r="C266" t="s">
        <v>152</v>
      </c>
      <c r="D266" t="s">
        <v>1273</v>
      </c>
      <c r="E266" t="s">
        <v>9291</v>
      </c>
      <c r="F266" t="s">
        <v>4295</v>
      </c>
      <c r="G266" t="s">
        <v>8410</v>
      </c>
      <c r="H266" t="s">
        <v>258</v>
      </c>
      <c r="I266" t="s">
        <v>1276</v>
      </c>
      <c r="J266" t="s">
        <v>4296</v>
      </c>
      <c r="K266" t="s">
        <v>78</v>
      </c>
      <c r="L266" t="s">
        <v>9292</v>
      </c>
      <c r="M266" s="27">
        <v>45951.333333333343</v>
      </c>
      <c r="N266" s="27">
        <v>45957.509027777778</v>
      </c>
      <c r="O266" t="s">
        <v>1466</v>
      </c>
      <c r="P266" t="s">
        <v>2232</v>
      </c>
      <c r="Q266" t="s">
        <v>2232</v>
      </c>
      <c r="R266" t="s">
        <v>1479</v>
      </c>
      <c r="S266" t="s">
        <v>1470</v>
      </c>
      <c r="T266" t="s">
        <v>82</v>
      </c>
      <c r="U266" t="s">
        <v>8413</v>
      </c>
      <c r="V266" t="s">
        <v>9293</v>
      </c>
      <c r="W266" t="s">
        <v>84</v>
      </c>
      <c r="X266" t="s">
        <v>4299</v>
      </c>
      <c r="Y266" t="s">
        <v>11</v>
      </c>
      <c r="Z266" t="s">
        <v>86</v>
      </c>
      <c r="AA266" t="s">
        <v>2941</v>
      </c>
      <c r="AB266" s="28">
        <v>1</v>
      </c>
      <c r="AC266" t="s">
        <v>88</v>
      </c>
      <c r="AD266" s="40">
        <v>144968</v>
      </c>
      <c r="AE266" s="40">
        <v>144968</v>
      </c>
    </row>
    <row r="267" spans="1:31">
      <c r="A267" t="s">
        <v>191</v>
      </c>
      <c r="B267" t="s">
        <v>192</v>
      </c>
      <c r="C267" t="s">
        <v>193</v>
      </c>
      <c r="D267" t="s">
        <v>194</v>
      </c>
      <c r="E267" t="s">
        <v>9294</v>
      </c>
      <c r="F267" t="s">
        <v>9295</v>
      </c>
      <c r="G267" t="s">
        <v>8410</v>
      </c>
      <c r="H267" t="s">
        <v>197</v>
      </c>
      <c r="I267" t="s">
        <v>191</v>
      </c>
      <c r="J267" t="s">
        <v>9296</v>
      </c>
      <c r="K267" t="s">
        <v>78</v>
      </c>
      <c r="L267" t="s">
        <v>9297</v>
      </c>
      <c r="M267" s="27">
        <v>45951.451388888891</v>
      </c>
      <c r="N267" s="27">
        <v>45951.554861111108</v>
      </c>
      <c r="O267" t="s">
        <v>1466</v>
      </c>
      <c r="P267" t="s">
        <v>2232</v>
      </c>
      <c r="Q267" t="s">
        <v>2232</v>
      </c>
      <c r="R267" t="s">
        <v>80</v>
      </c>
      <c r="S267" t="s">
        <v>187</v>
      </c>
      <c r="T267" t="s">
        <v>82</v>
      </c>
      <c r="U267" t="s">
        <v>8413</v>
      </c>
      <c r="V267" t="s">
        <v>9298</v>
      </c>
      <c r="W267" t="s">
        <v>84</v>
      </c>
      <c r="X267" t="s">
        <v>9299</v>
      </c>
      <c r="Y267" t="s">
        <v>8</v>
      </c>
      <c r="Z267" t="s">
        <v>86</v>
      </c>
      <c r="AA267" t="s">
        <v>423</v>
      </c>
      <c r="AB267" s="28">
        <v>1</v>
      </c>
      <c r="AC267" t="s">
        <v>88</v>
      </c>
      <c r="AD267" s="40">
        <v>65960</v>
      </c>
      <c r="AE267" s="40">
        <v>65960</v>
      </c>
    </row>
    <row r="268" spans="1:31">
      <c r="A268" t="s">
        <v>191</v>
      </c>
      <c r="B268" t="s">
        <v>192</v>
      </c>
      <c r="C268" t="s">
        <v>193</v>
      </c>
      <c r="D268" t="s">
        <v>9300</v>
      </c>
      <c r="E268" t="s">
        <v>9301</v>
      </c>
      <c r="F268" t="s">
        <v>9302</v>
      </c>
      <c r="G268" t="s">
        <v>8410</v>
      </c>
      <c r="H268" t="s">
        <v>903</v>
      </c>
      <c r="I268" t="s">
        <v>9303</v>
      </c>
      <c r="J268" t="s">
        <v>9304</v>
      </c>
      <c r="K268" t="s">
        <v>78</v>
      </c>
      <c r="L268" t="s">
        <v>9305</v>
      </c>
      <c r="M268" s="27">
        <v>45951.657638888893</v>
      </c>
      <c r="N268" s="27">
        <v>45957.520833333343</v>
      </c>
      <c r="O268" t="s">
        <v>1466</v>
      </c>
      <c r="P268" t="s">
        <v>2232</v>
      </c>
      <c r="Q268" t="s">
        <v>2232</v>
      </c>
      <c r="R268" t="s">
        <v>1479</v>
      </c>
      <c r="S268" t="s">
        <v>1479</v>
      </c>
      <c r="T268" t="s">
        <v>1543</v>
      </c>
      <c r="U268" t="s">
        <v>8413</v>
      </c>
      <c r="V268" t="s">
        <v>9306</v>
      </c>
      <c r="W268" t="s">
        <v>84</v>
      </c>
      <c r="X268" t="s">
        <v>9307</v>
      </c>
      <c r="Y268" t="s">
        <v>139</v>
      </c>
      <c r="Z268" t="s">
        <v>1482</v>
      </c>
      <c r="AA268" t="s">
        <v>2012</v>
      </c>
      <c r="AB268" s="28">
        <v>1</v>
      </c>
      <c r="AC268" t="s">
        <v>88</v>
      </c>
      <c r="AD268" s="40">
        <v>988463</v>
      </c>
      <c r="AE268" s="40">
        <v>988463</v>
      </c>
    </row>
    <row r="269" spans="1:31">
      <c r="A269" t="s">
        <v>1134</v>
      </c>
      <c r="B269" t="s">
        <v>113</v>
      </c>
      <c r="C269" t="s">
        <v>114</v>
      </c>
      <c r="D269" t="s">
        <v>1328</v>
      </c>
      <c r="E269" t="s">
        <v>9308</v>
      </c>
      <c r="F269" t="s">
        <v>9309</v>
      </c>
      <c r="G269" t="s">
        <v>8410</v>
      </c>
      <c r="H269" t="s">
        <v>1138</v>
      </c>
      <c r="I269" t="s">
        <v>1331</v>
      </c>
      <c r="J269" t="s">
        <v>9310</v>
      </c>
      <c r="K269" t="s">
        <v>78</v>
      </c>
      <c r="L269" t="s">
        <v>9311</v>
      </c>
      <c r="M269" s="27">
        <v>45951.657638888893</v>
      </c>
      <c r="N269" s="27">
        <v>45958.566666666673</v>
      </c>
      <c r="O269" t="s">
        <v>1466</v>
      </c>
      <c r="P269" t="s">
        <v>2232</v>
      </c>
      <c r="Q269" t="s">
        <v>2232</v>
      </c>
      <c r="R269" t="s">
        <v>1470</v>
      </c>
      <c r="S269" t="s">
        <v>1470</v>
      </c>
      <c r="T269" t="s">
        <v>82</v>
      </c>
      <c r="U269" t="s">
        <v>8413</v>
      </c>
      <c r="V269" t="s">
        <v>9312</v>
      </c>
      <c r="W269" t="s">
        <v>84</v>
      </c>
      <c r="X269" t="s">
        <v>9313</v>
      </c>
      <c r="Y269" t="s">
        <v>15</v>
      </c>
      <c r="Z269" t="s">
        <v>86</v>
      </c>
      <c r="AA269" t="s">
        <v>1144</v>
      </c>
      <c r="AB269" s="28">
        <v>1</v>
      </c>
      <c r="AC269" t="s">
        <v>88</v>
      </c>
      <c r="AD269" s="40">
        <v>479589</v>
      </c>
      <c r="AE269" s="40">
        <v>479589</v>
      </c>
    </row>
    <row r="270" spans="1:31">
      <c r="A270" t="s">
        <v>569</v>
      </c>
      <c r="B270" t="s">
        <v>119</v>
      </c>
      <c r="C270" t="s">
        <v>120</v>
      </c>
      <c r="D270" t="s">
        <v>3583</v>
      </c>
      <c r="E270" t="s">
        <v>9314</v>
      </c>
      <c r="F270" t="s">
        <v>9315</v>
      </c>
      <c r="G270" t="s">
        <v>8410</v>
      </c>
      <c r="H270" t="s">
        <v>573</v>
      </c>
      <c r="I270" t="s">
        <v>3586</v>
      </c>
      <c r="J270" t="s">
        <v>9316</v>
      </c>
      <c r="K270" t="s">
        <v>78</v>
      </c>
      <c r="L270" t="s">
        <v>9317</v>
      </c>
      <c r="M270" s="27">
        <v>45951.657638888893</v>
      </c>
      <c r="N270" s="27">
        <v>45952.622916666667</v>
      </c>
      <c r="O270" t="s">
        <v>1466</v>
      </c>
      <c r="P270" t="s">
        <v>2232</v>
      </c>
      <c r="Q270" t="s">
        <v>2232</v>
      </c>
      <c r="R270" t="s">
        <v>1479</v>
      </c>
      <c r="S270" t="s">
        <v>1470</v>
      </c>
      <c r="T270" t="s">
        <v>82</v>
      </c>
      <c r="U270" t="s">
        <v>8413</v>
      </c>
      <c r="V270" t="s">
        <v>9318</v>
      </c>
      <c r="W270" t="s">
        <v>84</v>
      </c>
      <c r="X270" t="s">
        <v>9319</v>
      </c>
      <c r="Y270" t="s">
        <v>11</v>
      </c>
      <c r="Z270" t="s">
        <v>86</v>
      </c>
      <c r="AA270" t="s">
        <v>2706</v>
      </c>
      <c r="AB270" s="28">
        <v>1</v>
      </c>
      <c r="AC270" t="s">
        <v>88</v>
      </c>
      <c r="AD270" s="40">
        <v>144968</v>
      </c>
      <c r="AE270" s="40">
        <v>144968</v>
      </c>
    </row>
    <row r="271" spans="1:31">
      <c r="A271" t="s">
        <v>277</v>
      </c>
      <c r="B271" t="s">
        <v>151</v>
      </c>
      <c r="C271" t="s">
        <v>152</v>
      </c>
      <c r="D271" t="s">
        <v>1059</v>
      </c>
      <c r="E271" t="s">
        <v>9320</v>
      </c>
      <c r="F271" t="s">
        <v>9321</v>
      </c>
      <c r="G271" t="s">
        <v>8410</v>
      </c>
      <c r="H271" t="s">
        <v>328</v>
      </c>
      <c r="I271" t="s">
        <v>1062</v>
      </c>
      <c r="J271" t="s">
        <v>9322</v>
      </c>
      <c r="K271" t="s">
        <v>78</v>
      </c>
      <c r="L271" t="s">
        <v>9323</v>
      </c>
      <c r="M271" s="27">
        <v>45951.657638888893</v>
      </c>
      <c r="N271" s="27">
        <v>45953.313194444447</v>
      </c>
      <c r="O271" t="s">
        <v>1466</v>
      </c>
      <c r="P271" t="s">
        <v>2232</v>
      </c>
      <c r="Q271" t="s">
        <v>2232</v>
      </c>
      <c r="R271" t="s">
        <v>1470</v>
      </c>
      <c r="S271" t="s">
        <v>1470</v>
      </c>
      <c r="T271" t="s">
        <v>1543</v>
      </c>
      <c r="U271" t="s">
        <v>8413</v>
      </c>
      <c r="V271" t="s">
        <v>9324</v>
      </c>
      <c r="W271" t="s">
        <v>84</v>
      </c>
      <c r="X271" t="s">
        <v>9325</v>
      </c>
      <c r="Y271" t="s">
        <v>8</v>
      </c>
      <c r="Z271" t="s">
        <v>86</v>
      </c>
      <c r="AA271" t="s">
        <v>585</v>
      </c>
      <c r="AB271" s="28">
        <v>1</v>
      </c>
      <c r="AC271" t="s">
        <v>88</v>
      </c>
      <c r="AD271" s="40">
        <v>65960</v>
      </c>
      <c r="AE271" s="40">
        <v>65960</v>
      </c>
    </row>
    <row r="272" spans="1:31">
      <c r="A272" t="s">
        <v>277</v>
      </c>
      <c r="B272" t="s">
        <v>151</v>
      </c>
      <c r="C272" t="s">
        <v>152</v>
      </c>
      <c r="D272" t="s">
        <v>9326</v>
      </c>
      <c r="E272" t="s">
        <v>9327</v>
      </c>
      <c r="F272" t="s">
        <v>9328</v>
      </c>
      <c r="G272" t="s">
        <v>8410</v>
      </c>
      <c r="H272" t="s">
        <v>328</v>
      </c>
      <c r="I272" t="s">
        <v>9329</v>
      </c>
      <c r="J272" t="s">
        <v>9330</v>
      </c>
      <c r="K272" t="s">
        <v>78</v>
      </c>
      <c r="L272" t="s">
        <v>9331</v>
      </c>
      <c r="M272" s="27">
        <v>45951.657638888893</v>
      </c>
      <c r="N272" s="27">
        <v>45957.511805555558</v>
      </c>
      <c r="O272" t="s">
        <v>1466</v>
      </c>
      <c r="P272" t="s">
        <v>2232</v>
      </c>
      <c r="Q272" t="s">
        <v>2232</v>
      </c>
      <c r="R272" t="s">
        <v>1479</v>
      </c>
      <c r="S272" t="s">
        <v>1479</v>
      </c>
      <c r="T272" t="s">
        <v>82</v>
      </c>
      <c r="U272" t="s">
        <v>8413</v>
      </c>
      <c r="V272" t="s">
        <v>9332</v>
      </c>
      <c r="W272" t="s">
        <v>84</v>
      </c>
      <c r="X272" t="s">
        <v>9333</v>
      </c>
      <c r="Y272" t="s">
        <v>11</v>
      </c>
      <c r="Z272" t="s">
        <v>86</v>
      </c>
      <c r="AA272" t="s">
        <v>342</v>
      </c>
      <c r="AB272" s="28">
        <v>1</v>
      </c>
      <c r="AC272" t="s">
        <v>88</v>
      </c>
      <c r="AD272" s="40">
        <v>144968</v>
      </c>
      <c r="AE272" s="40">
        <v>144968</v>
      </c>
    </row>
    <row r="273" spans="1:31">
      <c r="A273" t="s">
        <v>277</v>
      </c>
      <c r="B273" t="s">
        <v>151</v>
      </c>
      <c r="C273" t="s">
        <v>152</v>
      </c>
      <c r="D273" t="s">
        <v>1847</v>
      </c>
      <c r="E273" t="s">
        <v>9334</v>
      </c>
      <c r="F273" t="s">
        <v>9335</v>
      </c>
      <c r="G273" t="s">
        <v>8410</v>
      </c>
      <c r="H273" t="s">
        <v>328</v>
      </c>
      <c r="I273" t="s">
        <v>1850</v>
      </c>
      <c r="J273" t="s">
        <v>9336</v>
      </c>
      <c r="K273" t="s">
        <v>78</v>
      </c>
      <c r="L273" t="s">
        <v>9337</v>
      </c>
      <c r="M273" s="27">
        <v>45951.657638888893</v>
      </c>
      <c r="N273" s="27">
        <v>45953.513194444437</v>
      </c>
      <c r="O273" t="s">
        <v>1466</v>
      </c>
      <c r="P273" t="s">
        <v>2232</v>
      </c>
      <c r="Q273" t="s">
        <v>2232</v>
      </c>
      <c r="R273" t="s">
        <v>1470</v>
      </c>
      <c r="S273" t="s">
        <v>1470</v>
      </c>
      <c r="T273" t="s">
        <v>82</v>
      </c>
      <c r="U273" t="s">
        <v>8413</v>
      </c>
      <c r="V273" t="s">
        <v>9338</v>
      </c>
      <c r="W273" t="s">
        <v>84</v>
      </c>
      <c r="X273" t="s">
        <v>9339</v>
      </c>
      <c r="Y273" t="s">
        <v>13</v>
      </c>
      <c r="Z273" t="s">
        <v>86</v>
      </c>
      <c r="AA273" t="s">
        <v>848</v>
      </c>
      <c r="AB273" s="28">
        <v>1</v>
      </c>
      <c r="AC273" t="s">
        <v>88</v>
      </c>
      <c r="AD273" s="40">
        <v>275729</v>
      </c>
      <c r="AE273" s="40">
        <v>275729</v>
      </c>
    </row>
    <row r="274" spans="1:31">
      <c r="A274" t="s">
        <v>459</v>
      </c>
      <c r="B274" t="s">
        <v>460</v>
      </c>
      <c r="C274" t="s">
        <v>461</v>
      </c>
      <c r="D274" t="s">
        <v>512</v>
      </c>
      <c r="E274" t="s">
        <v>9340</v>
      </c>
      <c r="F274" t="s">
        <v>9341</v>
      </c>
      <c r="G274" t="s">
        <v>8410</v>
      </c>
      <c r="H274" t="s">
        <v>460</v>
      </c>
      <c r="I274" t="s">
        <v>459</v>
      </c>
      <c r="J274" t="s">
        <v>9342</v>
      </c>
      <c r="K274" t="s">
        <v>78</v>
      </c>
      <c r="L274" t="s">
        <v>9343</v>
      </c>
      <c r="M274" s="27">
        <v>45951.657638888893</v>
      </c>
      <c r="N274" s="27">
        <v>45954.48541666667</v>
      </c>
      <c r="O274" t="s">
        <v>1466</v>
      </c>
      <c r="P274" t="s">
        <v>2232</v>
      </c>
      <c r="Q274" t="s">
        <v>2232</v>
      </c>
      <c r="R274" t="s">
        <v>1470</v>
      </c>
      <c r="S274" t="s">
        <v>1470</v>
      </c>
      <c r="T274" t="s">
        <v>82</v>
      </c>
      <c r="U274" t="s">
        <v>8413</v>
      </c>
      <c r="V274" t="s">
        <v>9344</v>
      </c>
      <c r="W274" t="s">
        <v>84</v>
      </c>
      <c r="X274" t="s">
        <v>9345</v>
      </c>
      <c r="Y274" t="s">
        <v>8</v>
      </c>
      <c r="Z274" t="s">
        <v>86</v>
      </c>
      <c r="AA274" t="s">
        <v>3430</v>
      </c>
      <c r="AB274" s="28">
        <v>1</v>
      </c>
      <c r="AC274" t="s">
        <v>88</v>
      </c>
      <c r="AD274" s="40">
        <v>65960</v>
      </c>
      <c r="AE274" s="40">
        <v>65960</v>
      </c>
    </row>
    <row r="275" spans="1:31">
      <c r="A275" t="s">
        <v>459</v>
      </c>
      <c r="B275" t="s">
        <v>460</v>
      </c>
      <c r="C275" t="s">
        <v>461</v>
      </c>
      <c r="D275" t="s">
        <v>512</v>
      </c>
      <c r="E275" t="s">
        <v>9346</v>
      </c>
      <c r="F275" t="s">
        <v>9347</v>
      </c>
      <c r="G275" t="s">
        <v>8410</v>
      </c>
      <c r="H275" t="s">
        <v>460</v>
      </c>
      <c r="I275" t="s">
        <v>459</v>
      </c>
      <c r="J275" t="s">
        <v>9348</v>
      </c>
      <c r="K275" t="s">
        <v>78</v>
      </c>
      <c r="L275" t="s">
        <v>9349</v>
      </c>
      <c r="M275" s="27">
        <v>45951.657638888893</v>
      </c>
      <c r="N275" s="27">
        <v>45952.452777777777</v>
      </c>
      <c r="O275" t="s">
        <v>1466</v>
      </c>
      <c r="P275" t="s">
        <v>2232</v>
      </c>
      <c r="Q275" t="s">
        <v>2232</v>
      </c>
      <c r="R275" t="s">
        <v>1479</v>
      </c>
      <c r="S275" t="s">
        <v>1479</v>
      </c>
      <c r="T275" t="s">
        <v>82</v>
      </c>
      <c r="U275" t="s">
        <v>8413</v>
      </c>
      <c r="V275" t="s">
        <v>9350</v>
      </c>
      <c r="W275" t="s">
        <v>84</v>
      </c>
      <c r="X275" t="s">
        <v>9351</v>
      </c>
      <c r="Y275" t="s">
        <v>8</v>
      </c>
      <c r="Z275" t="s">
        <v>86</v>
      </c>
      <c r="AA275" t="s">
        <v>539</v>
      </c>
      <c r="AB275" s="28">
        <v>1</v>
      </c>
      <c r="AC275" t="s">
        <v>88</v>
      </c>
      <c r="AD275" s="40">
        <v>65960</v>
      </c>
      <c r="AE275" s="40">
        <v>65960</v>
      </c>
    </row>
    <row r="276" spans="1:31">
      <c r="A276" t="s">
        <v>277</v>
      </c>
      <c r="B276" t="s">
        <v>151</v>
      </c>
      <c r="C276" t="s">
        <v>8579</v>
      </c>
      <c r="D276" t="s">
        <v>2962</v>
      </c>
      <c r="E276" t="s">
        <v>9352</v>
      </c>
      <c r="F276" t="s">
        <v>9353</v>
      </c>
      <c r="G276" t="s">
        <v>8410</v>
      </c>
      <c r="H276" t="s">
        <v>328</v>
      </c>
      <c r="I276" t="s">
        <v>2965</v>
      </c>
      <c r="J276" t="s">
        <v>9354</v>
      </c>
      <c r="K276" t="s">
        <v>78</v>
      </c>
      <c r="L276" t="s">
        <v>9355</v>
      </c>
      <c r="M276" s="27">
        <v>45952.333333333343</v>
      </c>
      <c r="N276" s="27">
        <v>45957.50277777778</v>
      </c>
      <c r="O276" t="s">
        <v>1466</v>
      </c>
      <c r="P276" t="s">
        <v>2232</v>
      </c>
      <c r="Q276" t="s">
        <v>8430</v>
      </c>
      <c r="R276" t="s">
        <v>80</v>
      </c>
      <c r="S276" t="s">
        <v>187</v>
      </c>
      <c r="T276" t="s">
        <v>82</v>
      </c>
      <c r="U276" t="s">
        <v>8413</v>
      </c>
      <c r="V276" t="s">
        <v>9356</v>
      </c>
      <c r="W276" t="s">
        <v>84</v>
      </c>
      <c r="X276" t="s">
        <v>9357</v>
      </c>
      <c r="Y276" t="s">
        <v>13</v>
      </c>
      <c r="Z276" t="s">
        <v>86</v>
      </c>
      <c r="AA276" t="s">
        <v>4086</v>
      </c>
      <c r="AB276" s="28">
        <v>1</v>
      </c>
      <c r="AC276" t="s">
        <v>88</v>
      </c>
      <c r="AD276" s="40">
        <v>275729</v>
      </c>
      <c r="AE276" s="40">
        <v>275729</v>
      </c>
    </row>
    <row r="277" spans="1:31">
      <c r="A277" t="s">
        <v>569</v>
      </c>
      <c r="B277" t="s">
        <v>119</v>
      </c>
      <c r="C277" t="s">
        <v>120</v>
      </c>
      <c r="D277" t="s">
        <v>3583</v>
      </c>
      <c r="E277" t="s">
        <v>9358</v>
      </c>
      <c r="F277" t="s">
        <v>9359</v>
      </c>
      <c r="G277" t="s">
        <v>8410</v>
      </c>
      <c r="H277" t="s">
        <v>573</v>
      </c>
      <c r="I277" t="s">
        <v>3586</v>
      </c>
      <c r="J277" t="s">
        <v>9360</v>
      </c>
      <c r="K277" t="s">
        <v>78</v>
      </c>
      <c r="L277" t="s">
        <v>9361</v>
      </c>
      <c r="M277" s="27">
        <v>45952.675694444442</v>
      </c>
      <c r="N277" s="27">
        <v>45953.550694444442</v>
      </c>
      <c r="O277" t="s">
        <v>1466</v>
      </c>
      <c r="P277" t="s">
        <v>2232</v>
      </c>
      <c r="Q277" t="s">
        <v>2232</v>
      </c>
      <c r="R277" t="s">
        <v>1479</v>
      </c>
      <c r="S277" t="s">
        <v>1479</v>
      </c>
      <c r="T277" t="s">
        <v>82</v>
      </c>
      <c r="U277" t="s">
        <v>8413</v>
      </c>
      <c r="V277" t="s">
        <v>9362</v>
      </c>
      <c r="W277" t="s">
        <v>84</v>
      </c>
      <c r="X277" t="s">
        <v>9363</v>
      </c>
      <c r="Y277" t="s">
        <v>11</v>
      </c>
      <c r="Z277" t="s">
        <v>86</v>
      </c>
      <c r="AA277" t="s">
        <v>2706</v>
      </c>
      <c r="AB277" s="28">
        <v>1</v>
      </c>
      <c r="AC277" t="s">
        <v>88</v>
      </c>
      <c r="AD277" s="40">
        <v>144968</v>
      </c>
      <c r="AE277" s="40">
        <v>144968</v>
      </c>
    </row>
    <row r="278" spans="1:31">
      <c r="A278" t="s">
        <v>569</v>
      </c>
      <c r="B278" t="s">
        <v>119</v>
      </c>
      <c r="C278" t="s">
        <v>120</v>
      </c>
      <c r="D278" t="s">
        <v>570</v>
      </c>
      <c r="E278" t="s">
        <v>9364</v>
      </c>
      <c r="F278" t="s">
        <v>9365</v>
      </c>
      <c r="G278" t="s">
        <v>8410</v>
      </c>
      <c r="H278" t="s">
        <v>573</v>
      </c>
      <c r="I278" t="s">
        <v>569</v>
      </c>
      <c r="J278" t="s">
        <v>9366</v>
      </c>
      <c r="K278" t="s">
        <v>78</v>
      </c>
      <c r="L278" t="s">
        <v>9367</v>
      </c>
      <c r="M278" s="27">
        <v>45952.675694444442</v>
      </c>
      <c r="N278" s="27">
        <v>45955.388888888891</v>
      </c>
      <c r="O278" t="s">
        <v>1466</v>
      </c>
      <c r="P278" t="s">
        <v>2232</v>
      </c>
      <c r="Q278" t="s">
        <v>8430</v>
      </c>
      <c r="R278" t="s">
        <v>1470</v>
      </c>
      <c r="S278" t="s">
        <v>1470</v>
      </c>
      <c r="T278" t="s">
        <v>82</v>
      </c>
      <c r="U278" t="s">
        <v>8413</v>
      </c>
      <c r="V278" t="s">
        <v>9368</v>
      </c>
      <c r="W278" t="s">
        <v>84</v>
      </c>
      <c r="X278" t="s">
        <v>9369</v>
      </c>
      <c r="Y278" t="s">
        <v>8</v>
      </c>
      <c r="Z278" t="s">
        <v>86</v>
      </c>
      <c r="AA278" t="s">
        <v>578</v>
      </c>
      <c r="AB278" s="28">
        <v>1</v>
      </c>
      <c r="AC278" t="s">
        <v>88</v>
      </c>
      <c r="AD278" s="40">
        <v>65960</v>
      </c>
      <c r="AE278" s="40">
        <v>65960</v>
      </c>
    </row>
    <row r="279" spans="1:31">
      <c r="A279" t="s">
        <v>459</v>
      </c>
      <c r="B279" t="s">
        <v>460</v>
      </c>
      <c r="C279" t="s">
        <v>461</v>
      </c>
      <c r="D279" t="s">
        <v>462</v>
      </c>
      <c r="E279" t="s">
        <v>9370</v>
      </c>
      <c r="F279" t="s">
        <v>9371</v>
      </c>
      <c r="G279" t="s">
        <v>8410</v>
      </c>
      <c r="H279" t="s">
        <v>460</v>
      </c>
      <c r="I279" t="s">
        <v>465</v>
      </c>
      <c r="J279" t="s">
        <v>9372</v>
      </c>
      <c r="K279" t="s">
        <v>78</v>
      </c>
      <c r="L279" t="s">
        <v>9373</v>
      </c>
      <c r="M279" s="27">
        <v>45952.675694444442</v>
      </c>
      <c r="N279" s="27">
        <v>45957.489583333343</v>
      </c>
      <c r="O279" t="s">
        <v>1466</v>
      </c>
      <c r="P279" t="s">
        <v>2232</v>
      </c>
      <c r="Q279" t="s">
        <v>8430</v>
      </c>
      <c r="R279" t="s">
        <v>1470</v>
      </c>
      <c r="S279" t="s">
        <v>1470</v>
      </c>
      <c r="T279" t="s">
        <v>82</v>
      </c>
      <c r="U279" t="s">
        <v>8413</v>
      </c>
      <c r="V279" t="s">
        <v>9374</v>
      </c>
      <c r="W279" t="s">
        <v>84</v>
      </c>
      <c r="X279" t="s">
        <v>9375</v>
      </c>
      <c r="Y279" t="s">
        <v>11</v>
      </c>
      <c r="Z279" t="s">
        <v>86</v>
      </c>
      <c r="AA279" t="s">
        <v>700</v>
      </c>
      <c r="AB279" s="28">
        <v>1</v>
      </c>
      <c r="AC279" t="s">
        <v>88</v>
      </c>
      <c r="AD279" s="40">
        <v>144968</v>
      </c>
      <c r="AE279" s="40">
        <v>144968</v>
      </c>
    </row>
    <row r="280" spans="1:31">
      <c r="A280" t="s">
        <v>191</v>
      </c>
      <c r="B280" t="s">
        <v>192</v>
      </c>
      <c r="C280" t="s">
        <v>193</v>
      </c>
      <c r="D280" t="s">
        <v>194</v>
      </c>
      <c r="E280" t="s">
        <v>9376</v>
      </c>
      <c r="F280" t="s">
        <v>9377</v>
      </c>
      <c r="G280" t="s">
        <v>8410</v>
      </c>
      <c r="H280" t="s">
        <v>197</v>
      </c>
      <c r="I280" t="s">
        <v>191</v>
      </c>
      <c r="J280" t="s">
        <v>9378</v>
      </c>
      <c r="K280" t="s">
        <v>78</v>
      </c>
      <c r="L280" t="s">
        <v>9379</v>
      </c>
      <c r="M280" s="27">
        <v>45952.675694444442</v>
      </c>
      <c r="N280" s="27">
        <v>45954.484027777777</v>
      </c>
      <c r="O280" t="s">
        <v>1466</v>
      </c>
      <c r="P280" t="s">
        <v>2232</v>
      </c>
      <c r="Q280" t="s">
        <v>2232</v>
      </c>
      <c r="R280" t="s">
        <v>80</v>
      </c>
      <c r="S280" t="s">
        <v>81</v>
      </c>
      <c r="T280" t="s">
        <v>82</v>
      </c>
      <c r="U280" t="s">
        <v>8413</v>
      </c>
      <c r="V280" t="s">
        <v>9380</v>
      </c>
      <c r="W280" t="s">
        <v>84</v>
      </c>
      <c r="X280" t="s">
        <v>9381</v>
      </c>
      <c r="Y280" t="s">
        <v>8</v>
      </c>
      <c r="Z280" t="s">
        <v>86</v>
      </c>
      <c r="AA280" t="s">
        <v>1956</v>
      </c>
      <c r="AB280" s="28">
        <v>1</v>
      </c>
      <c r="AC280" t="s">
        <v>88</v>
      </c>
      <c r="AD280" s="40">
        <v>65960</v>
      </c>
      <c r="AE280" s="40">
        <v>65960</v>
      </c>
    </row>
    <row r="281" spans="1:31">
      <c r="A281" t="s">
        <v>265</v>
      </c>
      <c r="B281" t="s">
        <v>68</v>
      </c>
      <c r="C281" t="s">
        <v>266</v>
      </c>
      <c r="D281" t="s">
        <v>6283</v>
      </c>
      <c r="E281" t="s">
        <v>9382</v>
      </c>
      <c r="F281" t="s">
        <v>9383</v>
      </c>
      <c r="G281" t="s">
        <v>8410</v>
      </c>
      <c r="H281" t="s">
        <v>270</v>
      </c>
      <c r="I281" t="s">
        <v>265</v>
      </c>
      <c r="J281" t="s">
        <v>9384</v>
      </c>
      <c r="K281" t="s">
        <v>78</v>
      </c>
      <c r="L281" t="s">
        <v>9385</v>
      </c>
      <c r="M281" s="27">
        <v>45952.675694444442</v>
      </c>
      <c r="N281" s="27">
        <v>45959.504861111112</v>
      </c>
      <c r="O281" t="s">
        <v>1466</v>
      </c>
      <c r="P281" t="s">
        <v>2232</v>
      </c>
      <c r="Q281" t="s">
        <v>2232</v>
      </c>
      <c r="R281" t="s">
        <v>80</v>
      </c>
      <c r="S281" t="s">
        <v>81</v>
      </c>
      <c r="T281" t="s">
        <v>82</v>
      </c>
      <c r="U281" t="s">
        <v>8413</v>
      </c>
      <c r="V281" t="s">
        <v>9386</v>
      </c>
      <c r="W281" t="s">
        <v>84</v>
      </c>
      <c r="X281" t="s">
        <v>9387</v>
      </c>
      <c r="Y281" t="s">
        <v>8</v>
      </c>
      <c r="Z281" t="s">
        <v>86</v>
      </c>
      <c r="AA281" t="s">
        <v>1290</v>
      </c>
      <c r="AB281" s="28">
        <v>1</v>
      </c>
      <c r="AC281" t="s">
        <v>88</v>
      </c>
      <c r="AD281" s="40">
        <v>65960</v>
      </c>
      <c r="AE281" s="40">
        <v>65960</v>
      </c>
    </row>
    <row r="282" spans="1:31">
      <c r="A282" t="s">
        <v>191</v>
      </c>
      <c r="B282" t="s">
        <v>192</v>
      </c>
      <c r="C282" t="s">
        <v>193</v>
      </c>
      <c r="D282" t="s">
        <v>194</v>
      </c>
      <c r="E282" t="s">
        <v>9388</v>
      </c>
      <c r="F282" t="s">
        <v>9389</v>
      </c>
      <c r="G282" t="s">
        <v>8410</v>
      </c>
      <c r="H282" t="s">
        <v>197</v>
      </c>
      <c r="I282" t="s">
        <v>191</v>
      </c>
      <c r="J282" t="s">
        <v>9390</v>
      </c>
      <c r="K282" t="s">
        <v>78</v>
      </c>
      <c r="L282" t="s">
        <v>9391</v>
      </c>
      <c r="M282" s="27">
        <v>45952.675694444442</v>
      </c>
      <c r="N282" s="27">
        <v>45954.482638888891</v>
      </c>
      <c r="O282" t="s">
        <v>1466</v>
      </c>
      <c r="P282" t="s">
        <v>2232</v>
      </c>
      <c r="Q282" t="s">
        <v>2232</v>
      </c>
      <c r="R282" t="s">
        <v>80</v>
      </c>
      <c r="S282" t="s">
        <v>187</v>
      </c>
      <c r="T282" t="s">
        <v>82</v>
      </c>
      <c r="U282" t="s">
        <v>8413</v>
      </c>
      <c r="V282" t="s">
        <v>9392</v>
      </c>
      <c r="W282" t="s">
        <v>84</v>
      </c>
      <c r="X282" t="s">
        <v>9393</v>
      </c>
      <c r="Y282" t="s">
        <v>8</v>
      </c>
      <c r="Z282" t="s">
        <v>86</v>
      </c>
      <c r="AA282" t="s">
        <v>1981</v>
      </c>
      <c r="AB282" s="28">
        <v>1</v>
      </c>
      <c r="AC282" t="s">
        <v>88</v>
      </c>
      <c r="AD282" s="40">
        <v>65960</v>
      </c>
      <c r="AE282" s="40">
        <v>65960</v>
      </c>
    </row>
    <row r="283" spans="1:31">
      <c r="A283" t="s">
        <v>191</v>
      </c>
      <c r="B283" t="s">
        <v>192</v>
      </c>
      <c r="C283" t="s">
        <v>193</v>
      </c>
      <c r="D283" t="s">
        <v>194</v>
      </c>
      <c r="E283" t="s">
        <v>9394</v>
      </c>
      <c r="F283" t="s">
        <v>9395</v>
      </c>
      <c r="G283" t="s">
        <v>8410</v>
      </c>
      <c r="H283" t="s">
        <v>197</v>
      </c>
      <c r="I283" t="s">
        <v>191</v>
      </c>
      <c r="J283" t="s">
        <v>9396</v>
      </c>
      <c r="K283" t="s">
        <v>78</v>
      </c>
      <c r="L283" t="s">
        <v>9397</v>
      </c>
      <c r="M283" s="27">
        <v>45952.675694444442</v>
      </c>
      <c r="N283" s="27">
        <v>45955.522916666669</v>
      </c>
      <c r="O283" t="s">
        <v>1466</v>
      </c>
      <c r="P283" t="s">
        <v>2232</v>
      </c>
      <c r="Q283" t="s">
        <v>2232</v>
      </c>
      <c r="R283" t="s">
        <v>80</v>
      </c>
      <c r="S283" t="s">
        <v>187</v>
      </c>
      <c r="T283" t="s">
        <v>82</v>
      </c>
      <c r="U283" t="s">
        <v>8413</v>
      </c>
      <c r="V283" t="s">
        <v>9398</v>
      </c>
      <c r="W283" t="s">
        <v>84</v>
      </c>
      <c r="X283" t="s">
        <v>9399</v>
      </c>
      <c r="Y283" t="s">
        <v>8</v>
      </c>
      <c r="Z283" t="s">
        <v>86</v>
      </c>
      <c r="AA283" t="s">
        <v>1956</v>
      </c>
      <c r="AB283" s="28">
        <v>1</v>
      </c>
      <c r="AC283" t="s">
        <v>88</v>
      </c>
      <c r="AD283" s="40">
        <v>65960</v>
      </c>
      <c r="AE283" s="40">
        <v>65960</v>
      </c>
    </row>
    <row r="284" spans="1:31">
      <c r="A284" t="s">
        <v>343</v>
      </c>
      <c r="B284" t="s">
        <v>68</v>
      </c>
      <c r="C284" t="s">
        <v>69</v>
      </c>
      <c r="D284" t="s">
        <v>1291</v>
      </c>
      <c r="E284" t="s">
        <v>9400</v>
      </c>
      <c r="F284" t="s">
        <v>9401</v>
      </c>
      <c r="G284" t="s">
        <v>8410</v>
      </c>
      <c r="H284" t="s">
        <v>798</v>
      </c>
      <c r="I284" t="s">
        <v>1294</v>
      </c>
      <c r="J284" t="s">
        <v>9402</v>
      </c>
      <c r="K284" t="s">
        <v>78</v>
      </c>
      <c r="L284" t="s">
        <v>9403</v>
      </c>
      <c r="M284" s="27">
        <v>45952.675694444442</v>
      </c>
      <c r="N284" s="27">
        <v>45958.586111111108</v>
      </c>
      <c r="O284" t="s">
        <v>1466</v>
      </c>
      <c r="P284" t="s">
        <v>2232</v>
      </c>
      <c r="Q284" t="s">
        <v>2232</v>
      </c>
      <c r="R284" t="s">
        <v>80</v>
      </c>
      <c r="S284" t="s">
        <v>81</v>
      </c>
      <c r="T284" t="s">
        <v>82</v>
      </c>
      <c r="U284" t="s">
        <v>8413</v>
      </c>
      <c r="V284" t="s">
        <v>9404</v>
      </c>
      <c r="W284" t="s">
        <v>84</v>
      </c>
      <c r="X284" t="s">
        <v>9405</v>
      </c>
      <c r="Y284" t="s">
        <v>13</v>
      </c>
      <c r="Z284" t="s">
        <v>86</v>
      </c>
      <c r="AA284" t="s">
        <v>1299</v>
      </c>
      <c r="AB284" s="28">
        <v>1</v>
      </c>
      <c r="AC284" t="s">
        <v>88</v>
      </c>
      <c r="AD284" s="40">
        <v>275729</v>
      </c>
      <c r="AE284" s="40">
        <v>275729</v>
      </c>
    </row>
    <row r="285" spans="1:31">
      <c r="A285" t="s">
        <v>343</v>
      </c>
      <c r="B285" t="s">
        <v>68</v>
      </c>
      <c r="C285" t="s">
        <v>69</v>
      </c>
      <c r="D285" t="s">
        <v>1291</v>
      </c>
      <c r="E285" t="s">
        <v>9406</v>
      </c>
      <c r="F285" t="s">
        <v>9407</v>
      </c>
      <c r="G285" t="s">
        <v>8410</v>
      </c>
      <c r="H285" t="s">
        <v>798</v>
      </c>
      <c r="I285" t="s">
        <v>1294</v>
      </c>
      <c r="J285" t="s">
        <v>9408</v>
      </c>
      <c r="K285" t="s">
        <v>78</v>
      </c>
      <c r="L285" t="s">
        <v>9409</v>
      </c>
      <c r="M285" s="27">
        <v>45952.675694444442</v>
      </c>
      <c r="N285" s="27">
        <v>45959.560416666667</v>
      </c>
      <c r="O285" t="s">
        <v>1466</v>
      </c>
      <c r="P285" t="s">
        <v>2232</v>
      </c>
      <c r="Q285" t="s">
        <v>2232</v>
      </c>
      <c r="R285" t="s">
        <v>80</v>
      </c>
      <c r="S285" t="s">
        <v>81</v>
      </c>
      <c r="T285" t="s">
        <v>82</v>
      </c>
      <c r="U285" t="s">
        <v>8413</v>
      </c>
      <c r="V285" t="s">
        <v>9410</v>
      </c>
      <c r="W285" t="s">
        <v>84</v>
      </c>
      <c r="X285" t="s">
        <v>9411</v>
      </c>
      <c r="Y285" t="s">
        <v>13</v>
      </c>
      <c r="Z285" t="s">
        <v>86</v>
      </c>
      <c r="AA285" t="s">
        <v>1299</v>
      </c>
      <c r="AB285" s="28">
        <v>1</v>
      </c>
      <c r="AC285" t="s">
        <v>88</v>
      </c>
      <c r="AD285" s="40">
        <v>275729</v>
      </c>
      <c r="AE285" s="40">
        <v>275729</v>
      </c>
    </row>
    <row r="286" spans="1:31">
      <c r="A286" t="s">
        <v>191</v>
      </c>
      <c r="B286" t="s">
        <v>192</v>
      </c>
      <c r="C286" t="s">
        <v>193</v>
      </c>
      <c r="D286" t="s">
        <v>208</v>
      </c>
      <c r="E286" t="s">
        <v>9412</v>
      </c>
      <c r="F286" t="s">
        <v>9413</v>
      </c>
      <c r="G286" t="s">
        <v>8410</v>
      </c>
      <c r="H286" t="s">
        <v>197</v>
      </c>
      <c r="I286" t="s">
        <v>211</v>
      </c>
      <c r="J286" t="s">
        <v>9414</v>
      </c>
      <c r="K286" t="s">
        <v>78</v>
      </c>
      <c r="L286" t="s">
        <v>9415</v>
      </c>
      <c r="M286" s="27">
        <v>45952.675694444442</v>
      </c>
      <c r="N286" s="27">
        <v>45955.386805555558</v>
      </c>
      <c r="O286" t="s">
        <v>1466</v>
      </c>
      <c r="P286" t="s">
        <v>2232</v>
      </c>
      <c r="Q286" t="s">
        <v>2232</v>
      </c>
      <c r="R286" t="s">
        <v>80</v>
      </c>
      <c r="S286" t="s">
        <v>81</v>
      </c>
      <c r="T286" t="s">
        <v>82</v>
      </c>
      <c r="U286" t="s">
        <v>8413</v>
      </c>
      <c r="V286" t="s">
        <v>9416</v>
      </c>
      <c r="W286" t="s">
        <v>84</v>
      </c>
      <c r="X286" t="s">
        <v>9417</v>
      </c>
      <c r="Y286" t="s">
        <v>8</v>
      </c>
      <c r="Z286" t="s">
        <v>86</v>
      </c>
      <c r="AA286" t="s">
        <v>1981</v>
      </c>
      <c r="AB286" s="28">
        <v>1</v>
      </c>
      <c r="AC286" t="s">
        <v>88</v>
      </c>
      <c r="AD286" s="40">
        <v>65960</v>
      </c>
      <c r="AE286" s="40">
        <v>65960</v>
      </c>
    </row>
    <row r="287" spans="1:31">
      <c r="A287" t="s">
        <v>613</v>
      </c>
      <c r="B287" t="s">
        <v>151</v>
      </c>
      <c r="C287" t="s">
        <v>152</v>
      </c>
      <c r="D287" t="s">
        <v>1273</v>
      </c>
      <c r="E287" t="s">
        <v>9418</v>
      </c>
      <c r="F287" t="s">
        <v>9419</v>
      </c>
      <c r="G287" t="s">
        <v>8410</v>
      </c>
      <c r="H287" t="s">
        <v>258</v>
      </c>
      <c r="I287" t="s">
        <v>1276</v>
      </c>
      <c r="J287" t="s">
        <v>9420</v>
      </c>
      <c r="K287" t="s">
        <v>78</v>
      </c>
      <c r="L287" t="s">
        <v>9421</v>
      </c>
      <c r="M287" s="27">
        <v>45952.675694444442</v>
      </c>
      <c r="N287" s="27">
        <v>45957.71597222222</v>
      </c>
      <c r="O287" t="s">
        <v>1466</v>
      </c>
      <c r="P287" t="s">
        <v>2232</v>
      </c>
      <c r="Q287" t="s">
        <v>2232</v>
      </c>
      <c r="R287" t="s">
        <v>80</v>
      </c>
      <c r="S287" t="s">
        <v>187</v>
      </c>
      <c r="T287" t="s">
        <v>82</v>
      </c>
      <c r="U287" t="s">
        <v>8413</v>
      </c>
      <c r="V287" t="s">
        <v>9422</v>
      </c>
      <c r="W287" t="s">
        <v>84</v>
      </c>
      <c r="X287" t="s">
        <v>9423</v>
      </c>
      <c r="Y287" t="s">
        <v>11</v>
      </c>
      <c r="Z287" t="s">
        <v>86</v>
      </c>
      <c r="AA287" t="s">
        <v>2941</v>
      </c>
      <c r="AB287" s="28">
        <v>1</v>
      </c>
      <c r="AC287" t="s">
        <v>88</v>
      </c>
      <c r="AD287" s="40">
        <v>144968</v>
      </c>
      <c r="AE287" s="40">
        <v>144968</v>
      </c>
    </row>
    <row r="288" spans="1:31">
      <c r="A288" t="s">
        <v>683</v>
      </c>
      <c r="B288" t="s">
        <v>113</v>
      </c>
      <c r="C288" t="s">
        <v>114</v>
      </c>
      <c r="D288" t="s">
        <v>684</v>
      </c>
      <c r="E288" t="s">
        <v>9424</v>
      </c>
      <c r="F288" t="s">
        <v>9425</v>
      </c>
      <c r="G288" t="s">
        <v>8410</v>
      </c>
      <c r="H288" t="s">
        <v>281</v>
      </c>
      <c r="I288" t="s">
        <v>683</v>
      </c>
      <c r="J288" t="s">
        <v>9426</v>
      </c>
      <c r="K288" t="s">
        <v>78</v>
      </c>
      <c r="L288" t="s">
        <v>9427</v>
      </c>
      <c r="M288" s="27">
        <v>45952.675694444442</v>
      </c>
      <c r="N288" s="27">
        <v>45954.628472222219</v>
      </c>
      <c r="O288" t="s">
        <v>1466</v>
      </c>
      <c r="P288" t="s">
        <v>2232</v>
      </c>
      <c r="Q288" t="s">
        <v>2232</v>
      </c>
      <c r="R288" t="s">
        <v>80</v>
      </c>
      <c r="S288" t="s">
        <v>81</v>
      </c>
      <c r="T288" t="s">
        <v>82</v>
      </c>
      <c r="U288" t="s">
        <v>8413</v>
      </c>
      <c r="V288" t="s">
        <v>9428</v>
      </c>
      <c r="W288" t="s">
        <v>84</v>
      </c>
      <c r="X288" t="s">
        <v>9429</v>
      </c>
      <c r="Y288" t="s">
        <v>8</v>
      </c>
      <c r="Z288" t="s">
        <v>86</v>
      </c>
      <c r="AA288" t="s">
        <v>691</v>
      </c>
      <c r="AB288" s="28">
        <v>1</v>
      </c>
      <c r="AC288" t="s">
        <v>88</v>
      </c>
      <c r="AD288" s="40">
        <v>65960</v>
      </c>
      <c r="AE288" s="40">
        <v>65960</v>
      </c>
    </row>
    <row r="289" spans="1:31">
      <c r="A289" t="s">
        <v>118</v>
      </c>
      <c r="B289" t="s">
        <v>119</v>
      </c>
      <c r="C289" t="s">
        <v>120</v>
      </c>
      <c r="D289" t="s">
        <v>6106</v>
      </c>
      <c r="E289" t="s">
        <v>9430</v>
      </c>
      <c r="F289" t="s">
        <v>9431</v>
      </c>
      <c r="G289" t="s">
        <v>8410</v>
      </c>
      <c r="H289" t="s">
        <v>309</v>
      </c>
      <c r="I289" t="s">
        <v>6109</v>
      </c>
      <c r="J289" t="s">
        <v>9432</v>
      </c>
      <c r="K289" t="s">
        <v>78</v>
      </c>
      <c r="L289" t="s">
        <v>9433</v>
      </c>
      <c r="M289" s="27">
        <v>45952.675694444442</v>
      </c>
      <c r="N289" s="27">
        <v>45953.67291666667</v>
      </c>
      <c r="O289" t="s">
        <v>1466</v>
      </c>
      <c r="P289" t="s">
        <v>2232</v>
      </c>
      <c r="Q289" t="s">
        <v>2232</v>
      </c>
      <c r="R289" t="s">
        <v>80</v>
      </c>
      <c r="S289" t="s">
        <v>81</v>
      </c>
      <c r="T289" t="s">
        <v>82</v>
      </c>
      <c r="U289" t="s">
        <v>8413</v>
      </c>
      <c r="V289" t="s">
        <v>9434</v>
      </c>
      <c r="W289" t="s">
        <v>84</v>
      </c>
      <c r="X289" t="s">
        <v>9435</v>
      </c>
      <c r="Y289" t="s">
        <v>13</v>
      </c>
      <c r="Z289" t="s">
        <v>86</v>
      </c>
      <c r="AA289" t="s">
        <v>2527</v>
      </c>
      <c r="AB289" s="28">
        <v>1</v>
      </c>
      <c r="AC289" t="s">
        <v>88</v>
      </c>
      <c r="AD289" s="40">
        <v>275729</v>
      </c>
      <c r="AE289" s="40">
        <v>275729</v>
      </c>
    </row>
    <row r="290" spans="1:31">
      <c r="A290" t="s">
        <v>288</v>
      </c>
      <c r="B290" t="s">
        <v>113</v>
      </c>
      <c r="C290" t="s">
        <v>114</v>
      </c>
      <c r="D290" t="s">
        <v>1908</v>
      </c>
      <c r="E290" t="s">
        <v>9436</v>
      </c>
      <c r="F290" t="s">
        <v>9437</v>
      </c>
      <c r="G290" t="s">
        <v>8410</v>
      </c>
      <c r="H290" t="s">
        <v>292</v>
      </c>
      <c r="I290" t="s">
        <v>1911</v>
      </c>
      <c r="J290" t="s">
        <v>9438</v>
      </c>
      <c r="K290" t="s">
        <v>78</v>
      </c>
      <c r="L290" t="s">
        <v>9439</v>
      </c>
      <c r="M290" s="27">
        <v>45952.675694444442</v>
      </c>
      <c r="N290" s="27">
        <v>45954.509027777778</v>
      </c>
      <c r="O290" t="s">
        <v>1466</v>
      </c>
      <c r="P290" t="s">
        <v>2232</v>
      </c>
      <c r="Q290" t="s">
        <v>2232</v>
      </c>
      <c r="R290" t="s">
        <v>80</v>
      </c>
      <c r="S290" t="s">
        <v>81</v>
      </c>
      <c r="T290" t="s">
        <v>82</v>
      </c>
      <c r="U290" t="s">
        <v>8413</v>
      </c>
      <c r="V290" t="s">
        <v>9440</v>
      </c>
      <c r="W290" t="s">
        <v>84</v>
      </c>
      <c r="X290" t="s">
        <v>9441</v>
      </c>
      <c r="Y290" t="s">
        <v>8</v>
      </c>
      <c r="Z290" t="s">
        <v>86</v>
      </c>
      <c r="AA290" t="s">
        <v>1846</v>
      </c>
      <c r="AB290" s="28">
        <v>1</v>
      </c>
      <c r="AC290" t="s">
        <v>88</v>
      </c>
      <c r="AD290" s="40">
        <v>65960</v>
      </c>
      <c r="AE290" s="40">
        <v>65960</v>
      </c>
    </row>
    <row r="291" spans="1:31">
      <c r="A291" t="s">
        <v>217</v>
      </c>
      <c r="B291" t="s">
        <v>192</v>
      </c>
      <c r="C291" t="s">
        <v>193</v>
      </c>
      <c r="D291" t="s">
        <v>8832</v>
      </c>
      <c r="E291" t="s">
        <v>9442</v>
      </c>
      <c r="F291" t="s">
        <v>9443</v>
      </c>
      <c r="G291" t="s">
        <v>8410</v>
      </c>
      <c r="H291" t="s">
        <v>903</v>
      </c>
      <c r="I291" t="s">
        <v>8835</v>
      </c>
      <c r="J291" t="s">
        <v>9444</v>
      </c>
      <c r="K291" t="s">
        <v>78</v>
      </c>
      <c r="L291" t="s">
        <v>9445</v>
      </c>
      <c r="M291" s="27">
        <v>45952.675694444442</v>
      </c>
      <c r="N291" s="27">
        <v>45961.538888888892</v>
      </c>
      <c r="O291" t="s">
        <v>1466</v>
      </c>
      <c r="P291" t="s">
        <v>2232</v>
      </c>
      <c r="Q291" t="s">
        <v>2232</v>
      </c>
      <c r="R291" t="s">
        <v>80</v>
      </c>
      <c r="S291" t="s">
        <v>81</v>
      </c>
      <c r="T291" t="s">
        <v>82</v>
      </c>
      <c r="U291" t="s">
        <v>8413</v>
      </c>
      <c r="V291" t="s">
        <v>9446</v>
      </c>
      <c r="W291" t="s">
        <v>84</v>
      </c>
      <c r="X291" t="s">
        <v>9447</v>
      </c>
      <c r="Y291" t="s">
        <v>139</v>
      </c>
      <c r="Z291" t="s">
        <v>1482</v>
      </c>
      <c r="AA291" t="s">
        <v>1684</v>
      </c>
      <c r="AB291" s="28">
        <v>1</v>
      </c>
      <c r="AC291" t="s">
        <v>88</v>
      </c>
      <c r="AD291" s="40">
        <v>988463</v>
      </c>
      <c r="AE291" s="40">
        <v>988463</v>
      </c>
    </row>
    <row r="292" spans="1:31">
      <c r="A292" t="s">
        <v>459</v>
      </c>
      <c r="B292" t="s">
        <v>460</v>
      </c>
      <c r="C292" t="s">
        <v>461</v>
      </c>
      <c r="D292" t="s">
        <v>512</v>
      </c>
      <c r="E292" t="s">
        <v>9448</v>
      </c>
      <c r="F292" t="s">
        <v>9449</v>
      </c>
      <c r="G292" t="s">
        <v>8410</v>
      </c>
      <c r="H292" t="s">
        <v>460</v>
      </c>
      <c r="I292" t="s">
        <v>459</v>
      </c>
      <c r="J292" t="s">
        <v>9450</v>
      </c>
      <c r="K292" t="s">
        <v>78</v>
      </c>
      <c r="L292" t="s">
        <v>9451</v>
      </c>
      <c r="M292" s="27">
        <v>45952.675694444442</v>
      </c>
      <c r="N292" s="27">
        <v>45953.59097222222</v>
      </c>
      <c r="O292" t="s">
        <v>1466</v>
      </c>
      <c r="P292" t="s">
        <v>2232</v>
      </c>
      <c r="Q292" t="s">
        <v>2232</v>
      </c>
      <c r="R292" t="s">
        <v>80</v>
      </c>
      <c r="S292" t="s">
        <v>81</v>
      </c>
      <c r="T292" t="s">
        <v>82</v>
      </c>
      <c r="U292" t="s">
        <v>8413</v>
      </c>
      <c r="V292" t="s">
        <v>9452</v>
      </c>
      <c r="W292" t="s">
        <v>84</v>
      </c>
      <c r="X292" t="s">
        <v>9453</v>
      </c>
      <c r="Y292" t="s">
        <v>8</v>
      </c>
      <c r="Z292" t="s">
        <v>86</v>
      </c>
      <c r="AA292" t="s">
        <v>526</v>
      </c>
      <c r="AB292" s="28">
        <v>1</v>
      </c>
      <c r="AC292" t="s">
        <v>88</v>
      </c>
      <c r="AD292" s="40">
        <v>65960</v>
      </c>
      <c r="AE292" s="40">
        <v>65960</v>
      </c>
    </row>
    <row r="293" spans="1:31">
      <c r="A293" t="s">
        <v>459</v>
      </c>
      <c r="B293" t="s">
        <v>460</v>
      </c>
      <c r="C293" t="s">
        <v>461</v>
      </c>
      <c r="D293" t="s">
        <v>512</v>
      </c>
      <c r="E293" t="s">
        <v>9454</v>
      </c>
      <c r="F293" t="s">
        <v>9455</v>
      </c>
      <c r="G293" t="s">
        <v>8410</v>
      </c>
      <c r="H293" t="s">
        <v>460</v>
      </c>
      <c r="I293" t="s">
        <v>459</v>
      </c>
      <c r="J293" t="s">
        <v>9456</v>
      </c>
      <c r="K293" t="s">
        <v>78</v>
      </c>
      <c r="L293" t="s">
        <v>9457</v>
      </c>
      <c r="M293" s="27">
        <v>45952.675694444442</v>
      </c>
      <c r="N293" s="27">
        <v>45953.515972222223</v>
      </c>
      <c r="O293" t="s">
        <v>1466</v>
      </c>
      <c r="P293" t="s">
        <v>2232</v>
      </c>
      <c r="Q293" t="s">
        <v>2232</v>
      </c>
      <c r="R293" t="s">
        <v>80</v>
      </c>
      <c r="S293" t="s">
        <v>81</v>
      </c>
      <c r="T293" t="s">
        <v>82</v>
      </c>
      <c r="U293" t="s">
        <v>8413</v>
      </c>
      <c r="V293" t="s">
        <v>9458</v>
      </c>
      <c r="W293" t="s">
        <v>84</v>
      </c>
      <c r="X293" t="s">
        <v>9459</v>
      </c>
      <c r="Y293" t="s">
        <v>8</v>
      </c>
      <c r="Z293" t="s">
        <v>86</v>
      </c>
      <c r="AA293" t="s">
        <v>4324</v>
      </c>
      <c r="AB293" s="28">
        <v>1</v>
      </c>
      <c r="AC293" t="s">
        <v>88</v>
      </c>
      <c r="AD293" s="40">
        <v>65960</v>
      </c>
      <c r="AE293" s="40">
        <v>65960</v>
      </c>
    </row>
    <row r="294" spans="1:31">
      <c r="A294" t="s">
        <v>459</v>
      </c>
      <c r="B294" t="s">
        <v>460</v>
      </c>
      <c r="C294" t="s">
        <v>8579</v>
      </c>
      <c r="D294" t="s">
        <v>512</v>
      </c>
      <c r="E294" t="s">
        <v>9460</v>
      </c>
      <c r="F294" t="s">
        <v>9461</v>
      </c>
      <c r="G294" t="s">
        <v>8410</v>
      </c>
      <c r="H294" t="s">
        <v>460</v>
      </c>
      <c r="I294" t="s">
        <v>459</v>
      </c>
      <c r="J294" t="s">
        <v>9462</v>
      </c>
      <c r="K294" t="s">
        <v>78</v>
      </c>
      <c r="L294" t="s">
        <v>9463</v>
      </c>
      <c r="M294" s="27">
        <v>45954.333333333343</v>
      </c>
      <c r="N294" s="27">
        <v>45958.45208333333</v>
      </c>
      <c r="O294" t="s">
        <v>1466</v>
      </c>
      <c r="P294" t="s">
        <v>2232</v>
      </c>
      <c r="Q294" t="s">
        <v>8430</v>
      </c>
      <c r="R294" t="s">
        <v>80</v>
      </c>
      <c r="S294" t="s">
        <v>81</v>
      </c>
      <c r="T294" t="s">
        <v>82</v>
      </c>
      <c r="U294" t="s">
        <v>8413</v>
      </c>
      <c r="V294" t="s">
        <v>9464</v>
      </c>
      <c r="W294" t="s">
        <v>84</v>
      </c>
      <c r="X294" t="s">
        <v>9465</v>
      </c>
      <c r="Y294" t="s">
        <v>8</v>
      </c>
      <c r="Z294" t="s">
        <v>86</v>
      </c>
      <c r="AA294" t="s">
        <v>5585</v>
      </c>
      <c r="AB294" s="28">
        <v>1</v>
      </c>
      <c r="AC294" t="s">
        <v>88</v>
      </c>
      <c r="AD294" s="40">
        <v>65960</v>
      </c>
      <c r="AE294" s="40">
        <v>65960</v>
      </c>
    </row>
    <row r="295" spans="1:31">
      <c r="A295" t="s">
        <v>67</v>
      </c>
      <c r="B295" t="s">
        <v>68</v>
      </c>
      <c r="C295" t="s">
        <v>8579</v>
      </c>
      <c r="D295" t="s">
        <v>2719</v>
      </c>
      <c r="E295" t="s">
        <v>9466</v>
      </c>
      <c r="F295" t="s">
        <v>9467</v>
      </c>
      <c r="G295" t="s">
        <v>8410</v>
      </c>
      <c r="H295" t="s">
        <v>75</v>
      </c>
      <c r="I295" t="s">
        <v>2722</v>
      </c>
      <c r="J295" t="s">
        <v>9468</v>
      </c>
      <c r="K295" t="s">
        <v>78</v>
      </c>
      <c r="L295" t="s">
        <v>9469</v>
      </c>
      <c r="M295" s="27">
        <v>45954.333333333343</v>
      </c>
      <c r="N295" s="27">
        <v>45957.561805555553</v>
      </c>
      <c r="O295" t="s">
        <v>1466</v>
      </c>
      <c r="P295" t="s">
        <v>2232</v>
      </c>
      <c r="Q295" t="s">
        <v>8430</v>
      </c>
      <c r="R295" t="s">
        <v>80</v>
      </c>
      <c r="S295" t="s">
        <v>81</v>
      </c>
      <c r="T295" t="s">
        <v>82</v>
      </c>
      <c r="U295" t="s">
        <v>8413</v>
      </c>
      <c r="V295" t="s">
        <v>9470</v>
      </c>
      <c r="W295" t="s">
        <v>84</v>
      </c>
      <c r="X295" t="s">
        <v>9471</v>
      </c>
      <c r="Y295" t="s">
        <v>15</v>
      </c>
      <c r="Z295" t="s">
        <v>86</v>
      </c>
      <c r="AA295" t="s">
        <v>5585</v>
      </c>
      <c r="AB295" s="28">
        <v>1</v>
      </c>
      <c r="AC295" t="s">
        <v>88</v>
      </c>
      <c r="AD295" s="40">
        <v>479589</v>
      </c>
      <c r="AE295" s="40">
        <v>479589</v>
      </c>
    </row>
    <row r="296" spans="1:31">
      <c r="A296" t="s">
        <v>191</v>
      </c>
      <c r="B296" t="s">
        <v>192</v>
      </c>
      <c r="C296" t="s">
        <v>193</v>
      </c>
      <c r="D296" t="s">
        <v>194</v>
      </c>
      <c r="E296" t="s">
        <v>9472</v>
      </c>
      <c r="F296" t="s">
        <v>9473</v>
      </c>
      <c r="G296" t="s">
        <v>8410</v>
      </c>
      <c r="H296" t="s">
        <v>197</v>
      </c>
      <c r="I296" t="s">
        <v>191</v>
      </c>
      <c r="J296" t="s">
        <v>9474</v>
      </c>
      <c r="K296" t="s">
        <v>78</v>
      </c>
      <c r="L296" t="s">
        <v>9475</v>
      </c>
      <c r="M296" s="27">
        <v>45954.333333333343</v>
      </c>
      <c r="N296" s="27">
        <v>45957.588194444441</v>
      </c>
      <c r="O296" t="s">
        <v>1466</v>
      </c>
      <c r="P296" t="s">
        <v>2232</v>
      </c>
      <c r="Q296" t="s">
        <v>8430</v>
      </c>
      <c r="R296" t="s">
        <v>80</v>
      </c>
      <c r="S296" t="s">
        <v>81</v>
      </c>
      <c r="T296" t="s">
        <v>82</v>
      </c>
      <c r="U296" t="s">
        <v>8413</v>
      </c>
      <c r="V296" t="s">
        <v>9476</v>
      </c>
      <c r="W296" t="s">
        <v>84</v>
      </c>
      <c r="X296" t="s">
        <v>9471</v>
      </c>
      <c r="Y296" t="s">
        <v>8</v>
      </c>
      <c r="Z296" t="s">
        <v>86</v>
      </c>
      <c r="AA296" t="s">
        <v>5585</v>
      </c>
      <c r="AB296" s="28">
        <v>1</v>
      </c>
      <c r="AC296" t="s">
        <v>88</v>
      </c>
      <c r="AD296" s="40">
        <v>65960</v>
      </c>
      <c r="AE296" s="40">
        <v>65960</v>
      </c>
    </row>
    <row r="297" spans="1:31">
      <c r="A297" t="s">
        <v>191</v>
      </c>
      <c r="B297" t="s">
        <v>192</v>
      </c>
      <c r="C297" t="s">
        <v>193</v>
      </c>
      <c r="D297" t="s">
        <v>194</v>
      </c>
      <c r="E297" t="s">
        <v>9477</v>
      </c>
      <c r="F297" t="s">
        <v>9478</v>
      </c>
      <c r="G297" t="s">
        <v>8410</v>
      </c>
      <c r="H297" t="s">
        <v>197</v>
      </c>
      <c r="I297" t="s">
        <v>191</v>
      </c>
      <c r="J297" t="s">
        <v>9479</v>
      </c>
      <c r="K297" t="s">
        <v>78</v>
      </c>
      <c r="L297" t="s">
        <v>9480</v>
      </c>
      <c r="M297" s="27">
        <v>45954.333333333343</v>
      </c>
      <c r="N297" s="27">
        <v>45957.529861111107</v>
      </c>
      <c r="O297" t="s">
        <v>1466</v>
      </c>
      <c r="P297" t="s">
        <v>2232</v>
      </c>
      <c r="Q297" t="s">
        <v>8430</v>
      </c>
      <c r="R297" t="s">
        <v>80</v>
      </c>
      <c r="S297" t="s">
        <v>81</v>
      </c>
      <c r="T297" t="s">
        <v>82</v>
      </c>
      <c r="U297" t="s">
        <v>8413</v>
      </c>
      <c r="V297" t="s">
        <v>9481</v>
      </c>
      <c r="W297" t="s">
        <v>84</v>
      </c>
      <c r="X297" t="s">
        <v>9482</v>
      </c>
      <c r="Y297" t="s">
        <v>8</v>
      </c>
      <c r="Z297" t="s">
        <v>86</v>
      </c>
      <c r="AA297" t="s">
        <v>5585</v>
      </c>
      <c r="AB297" s="28">
        <v>1</v>
      </c>
      <c r="AC297" t="s">
        <v>88</v>
      </c>
      <c r="AD297" s="40">
        <v>65960</v>
      </c>
      <c r="AE297" s="40">
        <v>65960</v>
      </c>
    </row>
    <row r="298" spans="1:31">
      <c r="A298" t="s">
        <v>191</v>
      </c>
      <c r="B298" t="s">
        <v>192</v>
      </c>
      <c r="C298" t="s">
        <v>193</v>
      </c>
      <c r="D298" t="s">
        <v>194</v>
      </c>
      <c r="E298" t="s">
        <v>9483</v>
      </c>
      <c r="F298" t="s">
        <v>9484</v>
      </c>
      <c r="G298" t="s">
        <v>8410</v>
      </c>
      <c r="H298" t="s">
        <v>197</v>
      </c>
      <c r="I298" t="s">
        <v>191</v>
      </c>
      <c r="J298" t="s">
        <v>9485</v>
      </c>
      <c r="K298" t="s">
        <v>78</v>
      </c>
      <c r="L298" t="s">
        <v>9486</v>
      </c>
      <c r="M298" s="27">
        <v>45954.333333333343</v>
      </c>
      <c r="N298" s="27">
        <v>45961.326388888891</v>
      </c>
      <c r="O298" t="s">
        <v>1466</v>
      </c>
      <c r="P298" t="s">
        <v>2232</v>
      </c>
      <c r="Q298" t="s">
        <v>2232</v>
      </c>
      <c r="R298" t="s">
        <v>1470</v>
      </c>
      <c r="S298" t="s">
        <v>1470</v>
      </c>
      <c r="T298" t="s">
        <v>82</v>
      </c>
      <c r="U298" t="s">
        <v>8413</v>
      </c>
      <c r="V298" t="s">
        <v>9487</v>
      </c>
      <c r="W298" t="s">
        <v>84</v>
      </c>
      <c r="X298" t="s">
        <v>9488</v>
      </c>
      <c r="Y298" t="s">
        <v>8</v>
      </c>
      <c r="Z298" t="s">
        <v>86</v>
      </c>
      <c r="AA298" t="s">
        <v>1534</v>
      </c>
      <c r="AB298" s="28">
        <v>1</v>
      </c>
      <c r="AC298" t="s">
        <v>88</v>
      </c>
      <c r="AD298" s="40">
        <v>65960</v>
      </c>
      <c r="AE298" s="40">
        <v>65960</v>
      </c>
    </row>
    <row r="299" spans="1:31">
      <c r="A299" t="s">
        <v>191</v>
      </c>
      <c r="B299" t="s">
        <v>192</v>
      </c>
      <c r="C299" t="s">
        <v>193</v>
      </c>
      <c r="D299" t="s">
        <v>9207</v>
      </c>
      <c r="E299" t="s">
        <v>9489</v>
      </c>
      <c r="F299" t="s">
        <v>9490</v>
      </c>
      <c r="G299" t="s">
        <v>8410</v>
      </c>
      <c r="H299" t="s">
        <v>197</v>
      </c>
      <c r="I299" t="s">
        <v>9210</v>
      </c>
      <c r="J299" t="s">
        <v>9491</v>
      </c>
      <c r="K299" t="s">
        <v>78</v>
      </c>
      <c r="L299" t="s">
        <v>9492</v>
      </c>
      <c r="M299" s="27">
        <v>45954.333333333343</v>
      </c>
      <c r="N299" s="27">
        <v>45957.433333333327</v>
      </c>
      <c r="O299" t="s">
        <v>1466</v>
      </c>
      <c r="P299" t="s">
        <v>2232</v>
      </c>
      <c r="Q299" t="s">
        <v>2232</v>
      </c>
      <c r="R299" t="s">
        <v>1470</v>
      </c>
      <c r="S299" t="s">
        <v>1470</v>
      </c>
      <c r="T299" t="s">
        <v>82</v>
      </c>
      <c r="U299" t="s">
        <v>8413</v>
      </c>
      <c r="V299" t="s">
        <v>9493</v>
      </c>
      <c r="W299" t="s">
        <v>84</v>
      </c>
      <c r="X299" t="s">
        <v>9494</v>
      </c>
      <c r="Y299" t="s">
        <v>13</v>
      </c>
      <c r="Z299" t="s">
        <v>86</v>
      </c>
      <c r="AA299" t="s">
        <v>1455</v>
      </c>
      <c r="AB299" s="28">
        <v>1</v>
      </c>
      <c r="AC299" t="s">
        <v>88</v>
      </c>
      <c r="AD299" s="40">
        <v>275729</v>
      </c>
      <c r="AE299" s="40">
        <v>275729</v>
      </c>
    </row>
    <row r="300" spans="1:31">
      <c r="A300" t="s">
        <v>191</v>
      </c>
      <c r="B300" t="s">
        <v>192</v>
      </c>
      <c r="C300" t="s">
        <v>193</v>
      </c>
      <c r="D300" t="s">
        <v>1217</v>
      </c>
      <c r="E300" t="s">
        <v>9495</v>
      </c>
      <c r="F300" t="s">
        <v>9496</v>
      </c>
      <c r="G300" t="s">
        <v>8410</v>
      </c>
      <c r="H300" t="s">
        <v>197</v>
      </c>
      <c r="I300" t="s">
        <v>1220</v>
      </c>
      <c r="J300" t="s">
        <v>9497</v>
      </c>
      <c r="K300" t="s">
        <v>78</v>
      </c>
      <c r="L300" t="s">
        <v>9498</v>
      </c>
      <c r="M300" s="27">
        <v>45954.333333333343</v>
      </c>
      <c r="N300" s="27">
        <v>45958.32708333333</v>
      </c>
      <c r="O300" t="s">
        <v>1466</v>
      </c>
      <c r="P300" t="s">
        <v>2232</v>
      </c>
      <c r="Q300" t="s">
        <v>2232</v>
      </c>
      <c r="R300" t="s">
        <v>1479</v>
      </c>
      <c r="S300" t="s">
        <v>1479</v>
      </c>
      <c r="T300" t="s">
        <v>82</v>
      </c>
      <c r="U300" t="s">
        <v>8413</v>
      </c>
      <c r="V300" t="s">
        <v>9499</v>
      </c>
      <c r="W300" t="s">
        <v>84</v>
      </c>
      <c r="X300" t="s">
        <v>9500</v>
      </c>
      <c r="Y300" t="s">
        <v>15</v>
      </c>
      <c r="Z300" t="s">
        <v>86</v>
      </c>
      <c r="AA300" t="s">
        <v>236</v>
      </c>
      <c r="AB300" s="28">
        <v>1</v>
      </c>
      <c r="AC300" t="s">
        <v>88</v>
      </c>
      <c r="AD300" s="40">
        <v>479589</v>
      </c>
      <c r="AE300" s="40">
        <v>479589</v>
      </c>
    </row>
    <row r="301" spans="1:31">
      <c r="A301" t="s">
        <v>683</v>
      </c>
      <c r="B301" t="s">
        <v>113</v>
      </c>
      <c r="C301" t="s">
        <v>114</v>
      </c>
      <c r="D301" t="s">
        <v>2205</v>
      </c>
      <c r="E301" t="s">
        <v>9501</v>
      </c>
      <c r="F301" t="s">
        <v>9502</v>
      </c>
      <c r="G301" t="s">
        <v>8410</v>
      </c>
      <c r="H301" t="s">
        <v>116</v>
      </c>
      <c r="I301" t="s">
        <v>2208</v>
      </c>
      <c r="J301" t="s">
        <v>9503</v>
      </c>
      <c r="K301" t="s">
        <v>78</v>
      </c>
      <c r="L301" t="s">
        <v>9504</v>
      </c>
      <c r="M301" s="27">
        <v>45954.333333333343</v>
      </c>
      <c r="N301" s="27">
        <v>45960.481249999997</v>
      </c>
      <c r="O301" t="s">
        <v>1466</v>
      </c>
      <c r="P301" t="s">
        <v>2232</v>
      </c>
      <c r="Q301" t="s">
        <v>2232</v>
      </c>
      <c r="R301" t="s">
        <v>1479</v>
      </c>
      <c r="S301" t="s">
        <v>1470</v>
      </c>
      <c r="T301" t="s">
        <v>82</v>
      </c>
      <c r="U301" t="s">
        <v>8413</v>
      </c>
      <c r="V301" t="s">
        <v>9505</v>
      </c>
      <c r="W301" t="s">
        <v>84</v>
      </c>
      <c r="X301" t="s">
        <v>9506</v>
      </c>
      <c r="Y301" t="s">
        <v>15</v>
      </c>
      <c r="Z301" t="s">
        <v>86</v>
      </c>
      <c r="AA301" t="s">
        <v>1573</v>
      </c>
      <c r="AB301" s="28">
        <v>1</v>
      </c>
      <c r="AC301" t="s">
        <v>88</v>
      </c>
      <c r="AD301" s="40">
        <v>479589</v>
      </c>
      <c r="AE301" s="40">
        <v>479589</v>
      </c>
    </row>
    <row r="302" spans="1:31">
      <c r="A302" t="s">
        <v>613</v>
      </c>
      <c r="B302" t="s">
        <v>151</v>
      </c>
      <c r="C302" t="s">
        <v>152</v>
      </c>
      <c r="D302" t="s">
        <v>7633</v>
      </c>
      <c r="E302" t="s">
        <v>9507</v>
      </c>
      <c r="F302" t="s">
        <v>9508</v>
      </c>
      <c r="G302" t="s">
        <v>8410</v>
      </c>
      <c r="H302" t="s">
        <v>258</v>
      </c>
      <c r="I302" t="s">
        <v>613</v>
      </c>
      <c r="J302" t="s">
        <v>9509</v>
      </c>
      <c r="K302" t="s">
        <v>78</v>
      </c>
      <c r="L302" t="s">
        <v>9510</v>
      </c>
      <c r="M302" s="27">
        <v>45954.333333333343</v>
      </c>
      <c r="N302" s="27">
        <v>45955.65625</v>
      </c>
      <c r="O302" t="s">
        <v>1466</v>
      </c>
      <c r="P302" t="s">
        <v>2232</v>
      </c>
      <c r="Q302" t="s">
        <v>2232</v>
      </c>
      <c r="R302" t="s">
        <v>1470</v>
      </c>
      <c r="S302" t="s">
        <v>1470</v>
      </c>
      <c r="T302" t="s">
        <v>82</v>
      </c>
      <c r="U302" t="s">
        <v>8413</v>
      </c>
      <c r="V302" t="s">
        <v>9511</v>
      </c>
      <c r="W302" t="s">
        <v>84</v>
      </c>
      <c r="X302" t="s">
        <v>9512</v>
      </c>
      <c r="Y302" t="s">
        <v>8</v>
      </c>
      <c r="Z302" t="s">
        <v>86</v>
      </c>
      <c r="AA302" t="s">
        <v>2941</v>
      </c>
      <c r="AB302" s="28">
        <v>1</v>
      </c>
      <c r="AC302" t="s">
        <v>88</v>
      </c>
      <c r="AD302" s="40">
        <v>65960</v>
      </c>
      <c r="AE302" s="40">
        <v>65960</v>
      </c>
    </row>
    <row r="303" spans="1:31">
      <c r="A303" t="s">
        <v>459</v>
      </c>
      <c r="B303" t="s">
        <v>460</v>
      </c>
      <c r="C303" t="s">
        <v>461</v>
      </c>
      <c r="D303" t="s">
        <v>9513</v>
      </c>
      <c r="E303" t="s">
        <v>9514</v>
      </c>
      <c r="F303" t="s">
        <v>9515</v>
      </c>
      <c r="G303" t="s">
        <v>8410</v>
      </c>
      <c r="H303" t="s">
        <v>460</v>
      </c>
      <c r="I303" t="s">
        <v>9516</v>
      </c>
      <c r="J303" t="s">
        <v>9517</v>
      </c>
      <c r="K303" t="s">
        <v>78</v>
      </c>
      <c r="L303" t="s">
        <v>9518</v>
      </c>
      <c r="M303" s="27">
        <v>45954.333333333343</v>
      </c>
      <c r="N303" s="27">
        <v>45954.506944444453</v>
      </c>
      <c r="O303" t="s">
        <v>1466</v>
      </c>
      <c r="P303" t="s">
        <v>2232</v>
      </c>
      <c r="Q303" t="s">
        <v>2232</v>
      </c>
      <c r="R303" t="s">
        <v>1479</v>
      </c>
      <c r="S303" t="s">
        <v>1479</v>
      </c>
      <c r="T303" t="s">
        <v>82</v>
      </c>
      <c r="U303" t="s">
        <v>8413</v>
      </c>
      <c r="V303" t="s">
        <v>9519</v>
      </c>
      <c r="W303" t="s">
        <v>84</v>
      </c>
      <c r="X303" t="s">
        <v>9520</v>
      </c>
      <c r="Y303" t="s">
        <v>11</v>
      </c>
      <c r="Z303" t="s">
        <v>86</v>
      </c>
      <c r="AA303" t="s">
        <v>4324</v>
      </c>
      <c r="AB303" s="28">
        <v>1</v>
      </c>
      <c r="AC303" t="s">
        <v>88</v>
      </c>
      <c r="AD303" s="40">
        <v>144968</v>
      </c>
      <c r="AE303" s="40">
        <v>144968</v>
      </c>
    </row>
    <row r="304" spans="1:31">
      <c r="A304" t="s">
        <v>459</v>
      </c>
      <c r="B304" t="s">
        <v>460</v>
      </c>
      <c r="C304" t="s">
        <v>461</v>
      </c>
      <c r="D304" t="s">
        <v>9521</v>
      </c>
      <c r="E304" t="s">
        <v>9522</v>
      </c>
      <c r="F304" t="s">
        <v>9523</v>
      </c>
      <c r="G304" t="s">
        <v>8410</v>
      </c>
      <c r="H304" t="s">
        <v>460</v>
      </c>
      <c r="I304" t="s">
        <v>9524</v>
      </c>
      <c r="J304" t="s">
        <v>9525</v>
      </c>
      <c r="K304" t="s">
        <v>78</v>
      </c>
      <c r="L304" t="s">
        <v>9526</v>
      </c>
      <c r="M304" s="27">
        <v>45954.333333333343</v>
      </c>
      <c r="N304" s="27">
        <v>45954.5</v>
      </c>
      <c r="O304" t="s">
        <v>1466</v>
      </c>
      <c r="P304" t="s">
        <v>2232</v>
      </c>
      <c r="Q304" t="s">
        <v>2232</v>
      </c>
      <c r="R304" t="s">
        <v>1470</v>
      </c>
      <c r="S304" t="s">
        <v>1470</v>
      </c>
      <c r="T304" t="s">
        <v>82</v>
      </c>
      <c r="U304" t="s">
        <v>8413</v>
      </c>
      <c r="V304" t="s">
        <v>9527</v>
      </c>
      <c r="W304" t="s">
        <v>84</v>
      </c>
      <c r="X304" t="s">
        <v>9528</v>
      </c>
      <c r="Y304" t="s">
        <v>11</v>
      </c>
      <c r="Z304" t="s">
        <v>86</v>
      </c>
      <c r="AA304" t="s">
        <v>470</v>
      </c>
      <c r="AB304" s="28">
        <v>1</v>
      </c>
      <c r="AC304" t="s">
        <v>88</v>
      </c>
      <c r="AD304" s="40">
        <v>144968</v>
      </c>
      <c r="AE304" s="40">
        <v>144968</v>
      </c>
    </row>
    <row r="305" spans="1:31">
      <c r="A305" t="s">
        <v>569</v>
      </c>
      <c r="B305" t="s">
        <v>119</v>
      </c>
      <c r="C305" t="s">
        <v>120</v>
      </c>
      <c r="D305" t="s">
        <v>3583</v>
      </c>
      <c r="E305" t="s">
        <v>9529</v>
      </c>
      <c r="F305" t="s">
        <v>9530</v>
      </c>
      <c r="G305" t="s">
        <v>8410</v>
      </c>
      <c r="H305" t="s">
        <v>573</v>
      </c>
      <c r="I305" t="s">
        <v>3586</v>
      </c>
      <c r="J305" t="s">
        <v>9531</v>
      </c>
      <c r="K305" t="s">
        <v>78</v>
      </c>
      <c r="L305" t="s">
        <v>9532</v>
      </c>
      <c r="M305" s="27">
        <v>45954.333333333343</v>
      </c>
      <c r="N305" s="27">
        <v>45954.520833333343</v>
      </c>
      <c r="O305" t="s">
        <v>1466</v>
      </c>
      <c r="P305" t="s">
        <v>2232</v>
      </c>
      <c r="Q305" t="s">
        <v>2232</v>
      </c>
      <c r="R305" t="s">
        <v>1479</v>
      </c>
      <c r="S305" t="s">
        <v>1470</v>
      </c>
      <c r="T305" t="s">
        <v>82</v>
      </c>
      <c r="U305" t="s">
        <v>8413</v>
      </c>
      <c r="V305" t="s">
        <v>9533</v>
      </c>
      <c r="W305" t="s">
        <v>84</v>
      </c>
      <c r="X305" t="s">
        <v>9534</v>
      </c>
      <c r="Y305" t="s">
        <v>11</v>
      </c>
      <c r="Z305" t="s">
        <v>86</v>
      </c>
      <c r="AA305" t="s">
        <v>1667</v>
      </c>
      <c r="AB305" s="28">
        <v>1</v>
      </c>
      <c r="AC305" t="s">
        <v>88</v>
      </c>
      <c r="AD305" s="40">
        <v>144968</v>
      </c>
      <c r="AE305" s="40">
        <v>144968</v>
      </c>
    </row>
    <row r="306" spans="1:31">
      <c r="A306" t="s">
        <v>569</v>
      </c>
      <c r="B306" t="s">
        <v>119</v>
      </c>
      <c r="C306" t="s">
        <v>120</v>
      </c>
      <c r="D306" t="s">
        <v>3583</v>
      </c>
      <c r="E306" t="s">
        <v>9535</v>
      </c>
      <c r="F306" t="s">
        <v>9536</v>
      </c>
      <c r="G306" t="s">
        <v>8410</v>
      </c>
      <c r="H306" t="s">
        <v>573</v>
      </c>
      <c r="I306" t="s">
        <v>3586</v>
      </c>
      <c r="J306" t="s">
        <v>9537</v>
      </c>
      <c r="K306" t="s">
        <v>78</v>
      </c>
      <c r="L306" t="s">
        <v>9538</v>
      </c>
      <c r="M306" s="27">
        <v>45954.333333333343</v>
      </c>
      <c r="N306" s="27">
        <v>45954.525694444441</v>
      </c>
      <c r="O306" t="s">
        <v>1466</v>
      </c>
      <c r="P306" t="s">
        <v>2232</v>
      </c>
      <c r="Q306" t="s">
        <v>2232</v>
      </c>
      <c r="R306" t="s">
        <v>1479</v>
      </c>
      <c r="S306" t="s">
        <v>1479</v>
      </c>
      <c r="T306" t="s">
        <v>82</v>
      </c>
      <c r="U306" t="s">
        <v>8413</v>
      </c>
      <c r="V306" t="s">
        <v>9539</v>
      </c>
      <c r="W306" t="s">
        <v>84</v>
      </c>
      <c r="X306" t="s">
        <v>9540</v>
      </c>
      <c r="Y306" t="s">
        <v>11</v>
      </c>
      <c r="Z306" t="s">
        <v>86</v>
      </c>
      <c r="AA306" t="s">
        <v>1667</v>
      </c>
      <c r="AB306" s="28">
        <v>1</v>
      </c>
      <c r="AC306" t="s">
        <v>88</v>
      </c>
      <c r="AD306" s="40">
        <v>144968</v>
      </c>
      <c r="AE306" s="40">
        <v>144968</v>
      </c>
    </row>
    <row r="307" spans="1:31">
      <c r="A307" t="s">
        <v>1377</v>
      </c>
      <c r="B307" t="s">
        <v>68</v>
      </c>
      <c r="C307" t="s">
        <v>266</v>
      </c>
      <c r="D307" t="s">
        <v>4238</v>
      </c>
      <c r="E307" t="s">
        <v>9541</v>
      </c>
      <c r="F307" t="s">
        <v>9542</v>
      </c>
      <c r="G307" t="s">
        <v>8410</v>
      </c>
      <c r="H307" t="s">
        <v>2043</v>
      </c>
      <c r="I307" t="s">
        <v>4241</v>
      </c>
      <c r="J307" t="s">
        <v>9543</v>
      </c>
      <c r="K307" t="s">
        <v>78</v>
      </c>
      <c r="L307" t="s">
        <v>9544</v>
      </c>
      <c r="M307" s="27">
        <v>45954.333333333343</v>
      </c>
      <c r="N307" s="27">
        <v>45958.559027777781</v>
      </c>
      <c r="O307" t="s">
        <v>1466</v>
      </c>
      <c r="P307" t="s">
        <v>2232</v>
      </c>
      <c r="Q307" t="s">
        <v>2232</v>
      </c>
      <c r="R307" t="s">
        <v>1470</v>
      </c>
      <c r="S307" t="s">
        <v>1470</v>
      </c>
      <c r="T307" t="s">
        <v>82</v>
      </c>
      <c r="U307" t="s">
        <v>8413</v>
      </c>
      <c r="V307" t="s">
        <v>9545</v>
      </c>
      <c r="W307" t="s">
        <v>84</v>
      </c>
      <c r="X307" t="s">
        <v>9546</v>
      </c>
      <c r="Y307" t="s">
        <v>11</v>
      </c>
      <c r="Z307" t="s">
        <v>86</v>
      </c>
      <c r="AA307" t="s">
        <v>2049</v>
      </c>
      <c r="AB307" s="28">
        <v>1</v>
      </c>
      <c r="AC307" t="s">
        <v>88</v>
      </c>
      <c r="AD307" s="40">
        <v>144968</v>
      </c>
      <c r="AE307" s="40">
        <v>144968</v>
      </c>
    </row>
    <row r="308" spans="1:31">
      <c r="A308" t="s">
        <v>343</v>
      </c>
      <c r="B308" t="s">
        <v>68</v>
      </c>
      <c r="C308" t="s">
        <v>69</v>
      </c>
      <c r="D308" t="s">
        <v>344</v>
      </c>
      <c r="E308" t="s">
        <v>9547</v>
      </c>
      <c r="F308" t="s">
        <v>9548</v>
      </c>
      <c r="G308" t="s">
        <v>8410</v>
      </c>
      <c r="H308" t="s">
        <v>347</v>
      </c>
      <c r="I308" t="s">
        <v>343</v>
      </c>
      <c r="J308" t="s">
        <v>9549</v>
      </c>
      <c r="K308" t="s">
        <v>78</v>
      </c>
      <c r="L308" t="s">
        <v>9550</v>
      </c>
      <c r="M308" s="27">
        <v>45954.333333333343</v>
      </c>
      <c r="N308" s="27">
        <v>45955.504861111112</v>
      </c>
      <c r="O308" t="s">
        <v>1466</v>
      </c>
      <c r="P308" t="s">
        <v>2232</v>
      </c>
      <c r="Q308" t="s">
        <v>2232</v>
      </c>
      <c r="R308" t="s">
        <v>1479</v>
      </c>
      <c r="S308" t="s">
        <v>1479</v>
      </c>
      <c r="T308" t="s">
        <v>82</v>
      </c>
      <c r="U308" t="s">
        <v>8413</v>
      </c>
      <c r="V308" t="s">
        <v>9551</v>
      </c>
      <c r="W308" t="s">
        <v>84</v>
      </c>
      <c r="X308" t="s">
        <v>9552</v>
      </c>
      <c r="Y308" t="s">
        <v>8</v>
      </c>
      <c r="Z308" t="s">
        <v>86</v>
      </c>
      <c r="AA308" t="s">
        <v>366</v>
      </c>
      <c r="AB308" s="28">
        <v>1</v>
      </c>
      <c r="AC308" t="s">
        <v>88</v>
      </c>
      <c r="AD308" s="40">
        <v>65960</v>
      </c>
      <c r="AE308" s="40">
        <v>65960</v>
      </c>
    </row>
    <row r="309" spans="1:31">
      <c r="A309" t="s">
        <v>343</v>
      </c>
      <c r="B309" t="s">
        <v>68</v>
      </c>
      <c r="C309" t="s">
        <v>69</v>
      </c>
      <c r="D309" t="s">
        <v>344</v>
      </c>
      <c r="E309" t="s">
        <v>9553</v>
      </c>
      <c r="F309" t="s">
        <v>9554</v>
      </c>
      <c r="G309" t="s">
        <v>8410</v>
      </c>
      <c r="H309" t="s">
        <v>347</v>
      </c>
      <c r="I309" t="s">
        <v>343</v>
      </c>
      <c r="J309" t="s">
        <v>9555</v>
      </c>
      <c r="K309" t="s">
        <v>78</v>
      </c>
      <c r="L309" t="s">
        <v>9556</v>
      </c>
      <c r="M309" s="27">
        <v>45954.333333333343</v>
      </c>
      <c r="N309" s="27">
        <v>45957.48333333333</v>
      </c>
      <c r="O309" t="s">
        <v>1466</v>
      </c>
      <c r="P309" t="s">
        <v>2232</v>
      </c>
      <c r="Q309" t="s">
        <v>2232</v>
      </c>
      <c r="R309" t="s">
        <v>1470</v>
      </c>
      <c r="S309" t="s">
        <v>1470</v>
      </c>
      <c r="T309" t="s">
        <v>82</v>
      </c>
      <c r="U309" t="s">
        <v>8413</v>
      </c>
      <c r="V309" t="s">
        <v>9557</v>
      </c>
      <c r="W309" t="s">
        <v>84</v>
      </c>
      <c r="X309" t="s">
        <v>9558</v>
      </c>
      <c r="Y309" t="s">
        <v>8</v>
      </c>
      <c r="Z309" t="s">
        <v>86</v>
      </c>
      <c r="AA309" t="s">
        <v>8855</v>
      </c>
      <c r="AB309" s="28">
        <v>1</v>
      </c>
      <c r="AC309" t="s">
        <v>88</v>
      </c>
      <c r="AD309" s="40">
        <v>65960</v>
      </c>
      <c r="AE309" s="40">
        <v>65960</v>
      </c>
    </row>
    <row r="310" spans="1:31">
      <c r="A310" t="s">
        <v>343</v>
      </c>
      <c r="B310" t="s">
        <v>68</v>
      </c>
      <c r="C310" t="s">
        <v>69</v>
      </c>
      <c r="D310" t="s">
        <v>871</v>
      </c>
      <c r="E310" t="s">
        <v>9559</v>
      </c>
      <c r="F310" t="s">
        <v>9560</v>
      </c>
      <c r="G310" t="s">
        <v>8410</v>
      </c>
      <c r="H310" t="s">
        <v>347</v>
      </c>
      <c r="I310" t="s">
        <v>874</v>
      </c>
      <c r="J310" t="s">
        <v>9561</v>
      </c>
      <c r="K310" t="s">
        <v>78</v>
      </c>
      <c r="L310" t="s">
        <v>9562</v>
      </c>
      <c r="M310" s="27">
        <v>45954.333333333343</v>
      </c>
      <c r="N310" s="27">
        <v>45959.693055555559</v>
      </c>
      <c r="O310" t="s">
        <v>1466</v>
      </c>
      <c r="P310" t="s">
        <v>2232</v>
      </c>
      <c r="Q310" t="s">
        <v>2232</v>
      </c>
      <c r="R310" t="s">
        <v>1470</v>
      </c>
      <c r="S310" t="s">
        <v>1470</v>
      </c>
      <c r="T310" t="s">
        <v>82</v>
      </c>
      <c r="U310" t="s">
        <v>8413</v>
      </c>
      <c r="V310" t="s">
        <v>9563</v>
      </c>
      <c r="W310" t="s">
        <v>84</v>
      </c>
      <c r="X310" t="s">
        <v>9564</v>
      </c>
      <c r="Y310" t="s">
        <v>11</v>
      </c>
      <c r="Z310" t="s">
        <v>86</v>
      </c>
      <c r="AA310" t="s">
        <v>359</v>
      </c>
      <c r="AB310" s="28">
        <v>1</v>
      </c>
      <c r="AC310" t="s">
        <v>88</v>
      </c>
      <c r="AD310" s="40">
        <v>144968</v>
      </c>
      <c r="AE310" s="40">
        <v>144968</v>
      </c>
    </row>
    <row r="311" spans="1:31">
      <c r="A311" t="s">
        <v>343</v>
      </c>
      <c r="B311" t="s">
        <v>68</v>
      </c>
      <c r="C311" t="s">
        <v>69</v>
      </c>
      <c r="D311" t="s">
        <v>379</v>
      </c>
      <c r="E311" t="s">
        <v>9565</v>
      </c>
      <c r="F311" t="s">
        <v>9566</v>
      </c>
      <c r="G311" t="s">
        <v>8410</v>
      </c>
      <c r="H311" t="s">
        <v>347</v>
      </c>
      <c r="I311" t="s">
        <v>382</v>
      </c>
      <c r="J311" t="s">
        <v>9567</v>
      </c>
      <c r="K311" t="s">
        <v>78</v>
      </c>
      <c r="L311" t="s">
        <v>9568</v>
      </c>
      <c r="M311" s="27">
        <v>45954.333333333343</v>
      </c>
      <c r="N311" s="27">
        <v>45955.511805555558</v>
      </c>
      <c r="O311" t="s">
        <v>1466</v>
      </c>
      <c r="P311" t="s">
        <v>2232</v>
      </c>
      <c r="Q311" t="s">
        <v>2232</v>
      </c>
      <c r="R311" t="s">
        <v>1479</v>
      </c>
      <c r="S311" t="s">
        <v>1479</v>
      </c>
      <c r="T311" t="s">
        <v>82</v>
      </c>
      <c r="U311" t="s">
        <v>8413</v>
      </c>
      <c r="V311" t="s">
        <v>9569</v>
      </c>
      <c r="W311" t="s">
        <v>84</v>
      </c>
      <c r="X311" t="s">
        <v>9570</v>
      </c>
      <c r="Y311" t="s">
        <v>8</v>
      </c>
      <c r="Z311" t="s">
        <v>86</v>
      </c>
      <c r="AA311" t="s">
        <v>387</v>
      </c>
      <c r="AB311" s="28">
        <v>1</v>
      </c>
      <c r="AC311" t="s">
        <v>88</v>
      </c>
      <c r="AD311" s="40">
        <v>65960</v>
      </c>
      <c r="AE311" s="40">
        <v>65960</v>
      </c>
    </row>
    <row r="312" spans="1:31">
      <c r="A312" t="s">
        <v>459</v>
      </c>
      <c r="B312" t="s">
        <v>460</v>
      </c>
      <c r="C312" t="s">
        <v>461</v>
      </c>
      <c r="D312" t="s">
        <v>512</v>
      </c>
      <c r="E312" t="s">
        <v>9571</v>
      </c>
      <c r="F312" t="s">
        <v>9572</v>
      </c>
      <c r="G312" t="s">
        <v>8410</v>
      </c>
      <c r="H312" t="s">
        <v>460</v>
      </c>
      <c r="I312" t="s">
        <v>459</v>
      </c>
      <c r="J312" t="s">
        <v>9573</v>
      </c>
      <c r="K312" t="s">
        <v>78</v>
      </c>
      <c r="L312" t="s">
        <v>9574</v>
      </c>
      <c r="M312" s="27">
        <v>45954.333333333343</v>
      </c>
      <c r="N312" s="27">
        <v>45957.534722222219</v>
      </c>
      <c r="O312" t="s">
        <v>1466</v>
      </c>
      <c r="P312" t="s">
        <v>2232</v>
      </c>
      <c r="Q312" t="s">
        <v>2232</v>
      </c>
      <c r="R312" t="s">
        <v>1470</v>
      </c>
      <c r="S312" t="s">
        <v>1470</v>
      </c>
      <c r="T312" t="s">
        <v>82</v>
      </c>
      <c r="U312" t="s">
        <v>8413</v>
      </c>
      <c r="V312" t="s">
        <v>9575</v>
      </c>
      <c r="W312" t="s">
        <v>84</v>
      </c>
      <c r="X312" t="s">
        <v>9576</v>
      </c>
      <c r="Y312" t="s">
        <v>8</v>
      </c>
      <c r="Z312" t="s">
        <v>86</v>
      </c>
      <c r="AA312" t="s">
        <v>964</v>
      </c>
      <c r="AB312" s="28">
        <v>1</v>
      </c>
      <c r="AC312" t="s">
        <v>88</v>
      </c>
      <c r="AD312" s="40">
        <v>65960</v>
      </c>
      <c r="AE312" s="40">
        <v>65960</v>
      </c>
    </row>
    <row r="313" spans="1:31">
      <c r="A313" t="s">
        <v>459</v>
      </c>
      <c r="B313" t="s">
        <v>460</v>
      </c>
      <c r="C313" t="s">
        <v>461</v>
      </c>
      <c r="D313" t="s">
        <v>3384</v>
      </c>
      <c r="E313" t="s">
        <v>9577</v>
      </c>
      <c r="F313" t="s">
        <v>9578</v>
      </c>
      <c r="G313" t="s">
        <v>8410</v>
      </c>
      <c r="H313" t="s">
        <v>460</v>
      </c>
      <c r="I313" t="s">
        <v>3387</v>
      </c>
      <c r="J313" t="s">
        <v>9579</v>
      </c>
      <c r="K313" t="s">
        <v>78</v>
      </c>
      <c r="L313" t="s">
        <v>9580</v>
      </c>
      <c r="M313" s="27">
        <v>45954.333333333343</v>
      </c>
      <c r="N313" s="27">
        <v>45959.431250000001</v>
      </c>
      <c r="O313" t="s">
        <v>1466</v>
      </c>
      <c r="P313" t="s">
        <v>2232</v>
      </c>
      <c r="Q313" t="s">
        <v>8430</v>
      </c>
      <c r="R313" t="s">
        <v>1479</v>
      </c>
      <c r="S313" t="s">
        <v>1470</v>
      </c>
      <c r="T313" t="s">
        <v>1543</v>
      </c>
      <c r="U313" t="s">
        <v>8854</v>
      </c>
      <c r="V313" t="s">
        <v>9581</v>
      </c>
      <c r="W313" t="s">
        <v>84</v>
      </c>
      <c r="X313" t="s">
        <v>9582</v>
      </c>
      <c r="Y313" t="s">
        <v>8</v>
      </c>
      <c r="Z313" t="s">
        <v>86</v>
      </c>
      <c r="AA313" t="s">
        <v>539</v>
      </c>
      <c r="AB313" s="28">
        <v>1</v>
      </c>
      <c r="AC313" t="s">
        <v>88</v>
      </c>
      <c r="AD313" s="40">
        <v>65960</v>
      </c>
      <c r="AE313" s="40">
        <v>65960</v>
      </c>
    </row>
    <row r="314" spans="1:31">
      <c r="A314" t="s">
        <v>191</v>
      </c>
      <c r="B314" t="s">
        <v>192</v>
      </c>
      <c r="C314" t="s">
        <v>193</v>
      </c>
      <c r="D314" t="s">
        <v>194</v>
      </c>
      <c r="E314" t="s">
        <v>9583</v>
      </c>
      <c r="F314" t="s">
        <v>9584</v>
      </c>
      <c r="G314" t="s">
        <v>8410</v>
      </c>
      <c r="H314" t="s">
        <v>197</v>
      </c>
      <c r="I314" t="s">
        <v>191</v>
      </c>
      <c r="J314" t="s">
        <v>9585</v>
      </c>
      <c r="K314" t="s">
        <v>78</v>
      </c>
      <c r="L314" t="s">
        <v>9586</v>
      </c>
      <c r="M314" s="27">
        <v>45954.6875</v>
      </c>
      <c r="N314" s="27">
        <v>45957.564583333333</v>
      </c>
      <c r="O314" t="s">
        <v>1466</v>
      </c>
      <c r="P314" t="s">
        <v>2232</v>
      </c>
      <c r="Q314" t="s">
        <v>8430</v>
      </c>
      <c r="R314" t="s">
        <v>80</v>
      </c>
      <c r="S314" t="s">
        <v>187</v>
      </c>
      <c r="T314" t="s">
        <v>82</v>
      </c>
      <c r="U314" t="s">
        <v>8413</v>
      </c>
      <c r="V314" t="s">
        <v>9587</v>
      </c>
      <c r="W314" t="s">
        <v>84</v>
      </c>
      <c r="X314" t="s">
        <v>9588</v>
      </c>
      <c r="Y314" t="s">
        <v>8</v>
      </c>
      <c r="Z314" t="s">
        <v>86</v>
      </c>
      <c r="AA314" t="s">
        <v>4086</v>
      </c>
      <c r="AB314" s="28">
        <v>1</v>
      </c>
      <c r="AC314" t="s">
        <v>88</v>
      </c>
      <c r="AD314" s="40">
        <v>65960</v>
      </c>
      <c r="AE314" s="40">
        <v>65960</v>
      </c>
    </row>
    <row r="315" spans="1:31">
      <c r="A315" t="s">
        <v>277</v>
      </c>
      <c r="B315" t="s">
        <v>151</v>
      </c>
      <c r="C315" t="s">
        <v>152</v>
      </c>
      <c r="D315" t="s">
        <v>2962</v>
      </c>
      <c r="E315" t="s">
        <v>9589</v>
      </c>
      <c r="F315" t="s">
        <v>9590</v>
      </c>
      <c r="G315" t="s">
        <v>8410</v>
      </c>
      <c r="H315" t="s">
        <v>328</v>
      </c>
      <c r="I315" t="s">
        <v>2965</v>
      </c>
      <c r="J315" t="s">
        <v>9591</v>
      </c>
      <c r="K315" t="s">
        <v>78</v>
      </c>
      <c r="L315" t="s">
        <v>9592</v>
      </c>
      <c r="M315" s="27">
        <v>45954.6875</v>
      </c>
      <c r="N315" s="27">
        <v>45959.361805555563</v>
      </c>
      <c r="O315" t="s">
        <v>1466</v>
      </c>
      <c r="P315" t="s">
        <v>2232</v>
      </c>
      <c r="Q315" t="s">
        <v>8430</v>
      </c>
      <c r="R315" t="s">
        <v>80</v>
      </c>
      <c r="S315" t="s">
        <v>187</v>
      </c>
      <c r="T315" t="s">
        <v>82</v>
      </c>
      <c r="U315" t="s">
        <v>8413</v>
      </c>
      <c r="V315" t="s">
        <v>9593</v>
      </c>
      <c r="W315" t="s">
        <v>84</v>
      </c>
      <c r="X315" t="s">
        <v>9594</v>
      </c>
      <c r="Y315" t="s">
        <v>13</v>
      </c>
      <c r="Z315" t="s">
        <v>86</v>
      </c>
      <c r="AA315" t="s">
        <v>287</v>
      </c>
      <c r="AB315" s="28">
        <v>1</v>
      </c>
      <c r="AC315" t="s">
        <v>88</v>
      </c>
      <c r="AD315" s="40">
        <v>275729</v>
      </c>
      <c r="AE315" s="40">
        <v>275729</v>
      </c>
    </row>
    <row r="316" spans="1:31">
      <c r="A316" t="s">
        <v>343</v>
      </c>
      <c r="B316" t="s">
        <v>68</v>
      </c>
      <c r="C316" t="s">
        <v>8579</v>
      </c>
      <c r="D316" t="s">
        <v>344</v>
      </c>
      <c r="E316" t="s">
        <v>9595</v>
      </c>
      <c r="F316" t="s">
        <v>9596</v>
      </c>
      <c r="G316" t="s">
        <v>8410</v>
      </c>
      <c r="H316" t="s">
        <v>347</v>
      </c>
      <c r="I316" t="s">
        <v>343</v>
      </c>
      <c r="J316" t="s">
        <v>9597</v>
      </c>
      <c r="K316" t="s">
        <v>78</v>
      </c>
      <c r="L316" t="s">
        <v>9598</v>
      </c>
      <c r="M316" s="27">
        <v>45954.6875</v>
      </c>
      <c r="N316" s="27">
        <v>45957.589583333327</v>
      </c>
      <c r="O316" t="s">
        <v>1466</v>
      </c>
      <c r="P316" t="s">
        <v>2232</v>
      </c>
      <c r="Q316" t="s">
        <v>8430</v>
      </c>
      <c r="R316" t="s">
        <v>80</v>
      </c>
      <c r="S316" t="s">
        <v>187</v>
      </c>
      <c r="T316" t="s">
        <v>82</v>
      </c>
      <c r="U316" t="s">
        <v>8413</v>
      </c>
      <c r="V316" t="s">
        <v>9587</v>
      </c>
      <c r="W316" t="s">
        <v>84</v>
      </c>
      <c r="X316" t="s">
        <v>9599</v>
      </c>
      <c r="Y316" t="s">
        <v>8</v>
      </c>
      <c r="Z316" t="s">
        <v>86</v>
      </c>
      <c r="AA316" t="s">
        <v>4086</v>
      </c>
      <c r="AB316" s="28">
        <v>1</v>
      </c>
      <c r="AC316" t="s">
        <v>88</v>
      </c>
      <c r="AD316" s="40">
        <v>65960</v>
      </c>
      <c r="AE316" s="40">
        <v>65960</v>
      </c>
    </row>
    <row r="317" spans="1:31">
      <c r="A317" t="s">
        <v>191</v>
      </c>
      <c r="B317" t="s">
        <v>192</v>
      </c>
      <c r="C317" t="s">
        <v>193</v>
      </c>
      <c r="D317" t="s">
        <v>194</v>
      </c>
      <c r="E317" t="s">
        <v>9600</v>
      </c>
      <c r="F317" t="s">
        <v>9601</v>
      </c>
      <c r="G317" t="s">
        <v>8410</v>
      </c>
      <c r="H317" t="s">
        <v>197</v>
      </c>
      <c r="I317" t="s">
        <v>191</v>
      </c>
      <c r="J317" t="s">
        <v>9602</v>
      </c>
      <c r="K317" t="s">
        <v>78</v>
      </c>
      <c r="L317" t="s">
        <v>9603</v>
      </c>
      <c r="M317" s="27">
        <v>45954.6875</v>
      </c>
      <c r="N317" s="27">
        <v>45957.670138888891</v>
      </c>
      <c r="O317" t="s">
        <v>1466</v>
      </c>
      <c r="P317" t="s">
        <v>2232</v>
      </c>
      <c r="Q317" t="s">
        <v>8430</v>
      </c>
      <c r="R317" t="s">
        <v>80</v>
      </c>
      <c r="S317" t="s">
        <v>187</v>
      </c>
      <c r="T317" t="s">
        <v>82</v>
      </c>
      <c r="U317" t="s">
        <v>8413</v>
      </c>
      <c r="V317" t="s">
        <v>9587</v>
      </c>
      <c r="W317" t="s">
        <v>84</v>
      </c>
      <c r="X317" t="s">
        <v>9604</v>
      </c>
      <c r="Y317" t="s">
        <v>8</v>
      </c>
      <c r="Z317" t="s">
        <v>86</v>
      </c>
      <c r="AA317" t="s">
        <v>4086</v>
      </c>
      <c r="AB317" s="28">
        <v>1</v>
      </c>
      <c r="AC317" t="s">
        <v>88</v>
      </c>
      <c r="AD317" s="40">
        <v>65960</v>
      </c>
      <c r="AE317" s="40">
        <v>65960</v>
      </c>
    </row>
    <row r="318" spans="1:31">
      <c r="A318" t="s">
        <v>459</v>
      </c>
      <c r="B318" t="s">
        <v>460</v>
      </c>
      <c r="C318" t="s">
        <v>8579</v>
      </c>
      <c r="D318" t="s">
        <v>692</v>
      </c>
      <c r="E318" t="s">
        <v>9605</v>
      </c>
      <c r="F318" t="s">
        <v>9606</v>
      </c>
      <c r="G318" t="s">
        <v>8410</v>
      </c>
      <c r="H318" t="s">
        <v>460</v>
      </c>
      <c r="I318" t="s">
        <v>695</v>
      </c>
      <c r="J318" t="s">
        <v>9607</v>
      </c>
      <c r="K318" t="s">
        <v>78</v>
      </c>
      <c r="L318" t="s">
        <v>9608</v>
      </c>
      <c r="M318" s="27">
        <v>45954.6875</v>
      </c>
      <c r="N318" s="27">
        <v>45957.618055555547</v>
      </c>
      <c r="O318" t="s">
        <v>1466</v>
      </c>
      <c r="P318" t="s">
        <v>2232</v>
      </c>
      <c r="Q318" t="s">
        <v>8430</v>
      </c>
      <c r="R318" t="s">
        <v>80</v>
      </c>
      <c r="S318" t="s">
        <v>187</v>
      </c>
      <c r="T318" t="s">
        <v>82</v>
      </c>
      <c r="U318" t="s">
        <v>8413</v>
      </c>
      <c r="V318" t="s">
        <v>9587</v>
      </c>
      <c r="W318" t="s">
        <v>84</v>
      </c>
      <c r="X318" t="s">
        <v>9609</v>
      </c>
      <c r="Y318" t="s">
        <v>11</v>
      </c>
      <c r="Z318" t="s">
        <v>86</v>
      </c>
      <c r="AA318" t="s">
        <v>4086</v>
      </c>
      <c r="AB318" s="28">
        <v>1</v>
      </c>
      <c r="AC318" t="s">
        <v>88</v>
      </c>
      <c r="AD318" s="40">
        <v>144968</v>
      </c>
      <c r="AE318" s="40">
        <v>144968</v>
      </c>
    </row>
    <row r="319" spans="1:31">
      <c r="A319" t="s">
        <v>191</v>
      </c>
      <c r="B319" t="s">
        <v>192</v>
      </c>
      <c r="C319" t="s">
        <v>193</v>
      </c>
      <c r="D319" t="s">
        <v>2056</v>
      </c>
      <c r="E319" t="s">
        <v>9610</v>
      </c>
      <c r="F319" t="s">
        <v>9611</v>
      </c>
      <c r="G319" t="s">
        <v>8410</v>
      </c>
      <c r="H319" t="s">
        <v>197</v>
      </c>
      <c r="I319" t="s">
        <v>2059</v>
      </c>
      <c r="J319" t="s">
        <v>9612</v>
      </c>
      <c r="K319" t="s">
        <v>78</v>
      </c>
      <c r="L319" t="s">
        <v>9613</v>
      </c>
      <c r="M319" s="27">
        <v>45954.6875</v>
      </c>
      <c r="N319" s="27">
        <v>45957.643055555563</v>
      </c>
      <c r="O319" t="s">
        <v>1466</v>
      </c>
      <c r="P319" t="s">
        <v>2232</v>
      </c>
      <c r="Q319" t="s">
        <v>8430</v>
      </c>
      <c r="R319" t="s">
        <v>80</v>
      </c>
      <c r="S319" t="s">
        <v>187</v>
      </c>
      <c r="T319" t="s">
        <v>82</v>
      </c>
      <c r="U319" t="s">
        <v>8413</v>
      </c>
      <c r="V319" t="s">
        <v>9587</v>
      </c>
      <c r="W319" t="s">
        <v>84</v>
      </c>
      <c r="X319" t="s">
        <v>9614</v>
      </c>
      <c r="Y319" t="s">
        <v>11</v>
      </c>
      <c r="Z319" t="s">
        <v>86</v>
      </c>
      <c r="AA319" t="s">
        <v>4086</v>
      </c>
      <c r="AB319" s="28">
        <v>1</v>
      </c>
      <c r="AC319" t="s">
        <v>88</v>
      </c>
      <c r="AD319" s="40">
        <v>144968</v>
      </c>
      <c r="AE319" s="40">
        <v>144968</v>
      </c>
    </row>
    <row r="320" spans="1:31">
      <c r="A320" t="s">
        <v>965</v>
      </c>
      <c r="B320" t="s">
        <v>119</v>
      </c>
      <c r="C320" t="s">
        <v>8579</v>
      </c>
      <c r="D320" t="s">
        <v>9615</v>
      </c>
      <c r="E320" t="s">
        <v>9616</v>
      </c>
      <c r="F320" t="s">
        <v>9617</v>
      </c>
      <c r="G320" t="s">
        <v>8410</v>
      </c>
      <c r="H320" t="s">
        <v>969</v>
      </c>
      <c r="I320" t="s">
        <v>9618</v>
      </c>
      <c r="J320" t="s">
        <v>9619</v>
      </c>
      <c r="K320" t="s">
        <v>78</v>
      </c>
      <c r="L320" t="s">
        <v>9620</v>
      </c>
      <c r="M320" s="27">
        <v>45954.6875</v>
      </c>
      <c r="N320" s="27">
        <v>45957.470138888893</v>
      </c>
      <c r="O320" t="s">
        <v>1466</v>
      </c>
      <c r="P320" t="s">
        <v>2232</v>
      </c>
      <c r="Q320" t="s">
        <v>8430</v>
      </c>
      <c r="R320" t="s">
        <v>80</v>
      </c>
      <c r="S320" t="s">
        <v>187</v>
      </c>
      <c r="T320" t="s">
        <v>82</v>
      </c>
      <c r="U320" t="s">
        <v>8413</v>
      </c>
      <c r="V320" t="s">
        <v>9356</v>
      </c>
      <c r="W320" t="s">
        <v>84</v>
      </c>
      <c r="X320" t="s">
        <v>9621</v>
      </c>
      <c r="Y320" t="s">
        <v>13</v>
      </c>
      <c r="Z320" t="s">
        <v>86</v>
      </c>
      <c r="AA320" t="s">
        <v>4086</v>
      </c>
      <c r="AB320" s="28">
        <v>1</v>
      </c>
      <c r="AC320" t="s">
        <v>88</v>
      </c>
      <c r="AD320" s="40">
        <v>275729</v>
      </c>
      <c r="AE320" s="40">
        <v>275729</v>
      </c>
    </row>
    <row r="321" spans="1:31">
      <c r="A321" t="s">
        <v>965</v>
      </c>
      <c r="B321" t="s">
        <v>119</v>
      </c>
      <c r="C321" t="s">
        <v>8579</v>
      </c>
      <c r="D321" t="s">
        <v>966</v>
      </c>
      <c r="E321" t="s">
        <v>9622</v>
      </c>
      <c r="F321" t="s">
        <v>9623</v>
      </c>
      <c r="G321" t="s">
        <v>8410</v>
      </c>
      <c r="H321" t="s">
        <v>969</v>
      </c>
      <c r="I321" t="s">
        <v>965</v>
      </c>
      <c r="J321" t="s">
        <v>9624</v>
      </c>
      <c r="K321" t="s">
        <v>78</v>
      </c>
      <c r="L321" t="s">
        <v>9625</v>
      </c>
      <c r="M321" s="27">
        <v>45954.6875</v>
      </c>
      <c r="N321" s="27">
        <v>45957.65</v>
      </c>
      <c r="O321" t="s">
        <v>1466</v>
      </c>
      <c r="P321" t="s">
        <v>2232</v>
      </c>
      <c r="Q321" t="s">
        <v>8430</v>
      </c>
      <c r="R321" t="s">
        <v>80</v>
      </c>
      <c r="S321" t="s">
        <v>187</v>
      </c>
      <c r="T321" t="s">
        <v>82</v>
      </c>
      <c r="U321" t="s">
        <v>8413</v>
      </c>
      <c r="V321" t="s">
        <v>9626</v>
      </c>
      <c r="W321" t="s">
        <v>84</v>
      </c>
      <c r="X321" t="s">
        <v>9627</v>
      </c>
      <c r="Y321" t="s">
        <v>8</v>
      </c>
      <c r="Z321" t="s">
        <v>86</v>
      </c>
      <c r="AA321" t="s">
        <v>4086</v>
      </c>
      <c r="AB321" s="28">
        <v>1</v>
      </c>
      <c r="AC321" t="s">
        <v>88</v>
      </c>
      <c r="AD321" s="40">
        <v>65960</v>
      </c>
      <c r="AE321" s="40">
        <v>65960</v>
      </c>
    </row>
    <row r="322" spans="1:31">
      <c r="A322" t="s">
        <v>459</v>
      </c>
      <c r="B322" t="s">
        <v>460</v>
      </c>
      <c r="C322" t="s">
        <v>8579</v>
      </c>
      <c r="D322" t="s">
        <v>2599</v>
      </c>
      <c r="E322" t="s">
        <v>9628</v>
      </c>
      <c r="F322" t="s">
        <v>9629</v>
      </c>
      <c r="G322" t="s">
        <v>8410</v>
      </c>
      <c r="H322" t="s">
        <v>460</v>
      </c>
      <c r="I322" t="s">
        <v>2602</v>
      </c>
      <c r="J322" t="s">
        <v>9630</v>
      </c>
      <c r="K322" t="s">
        <v>78</v>
      </c>
      <c r="L322" t="s">
        <v>9631</v>
      </c>
      <c r="M322" s="27">
        <v>45954.6875</v>
      </c>
      <c r="N322" s="27">
        <v>45957.540972222218</v>
      </c>
      <c r="O322" t="s">
        <v>1466</v>
      </c>
      <c r="P322" t="s">
        <v>2232</v>
      </c>
      <c r="Q322" t="s">
        <v>8430</v>
      </c>
      <c r="R322" t="s">
        <v>80</v>
      </c>
      <c r="S322" t="s">
        <v>187</v>
      </c>
      <c r="T322" t="s">
        <v>82</v>
      </c>
      <c r="U322" t="s">
        <v>8413</v>
      </c>
      <c r="V322" t="s">
        <v>9356</v>
      </c>
      <c r="W322" t="s">
        <v>84</v>
      </c>
      <c r="X322" t="s">
        <v>9632</v>
      </c>
      <c r="Y322" t="s">
        <v>11</v>
      </c>
      <c r="Z322" t="s">
        <v>86</v>
      </c>
      <c r="AA322" t="s">
        <v>4086</v>
      </c>
      <c r="AB322" s="28">
        <v>1</v>
      </c>
      <c r="AC322" t="s">
        <v>88</v>
      </c>
      <c r="AD322" s="40">
        <v>144968</v>
      </c>
      <c r="AE322" s="40">
        <v>144968</v>
      </c>
    </row>
    <row r="323" spans="1:31">
      <c r="A323" t="s">
        <v>288</v>
      </c>
      <c r="B323" t="s">
        <v>113</v>
      </c>
      <c r="C323" t="s">
        <v>8579</v>
      </c>
      <c r="D323" t="s">
        <v>289</v>
      </c>
      <c r="E323" t="s">
        <v>9633</v>
      </c>
      <c r="F323" t="s">
        <v>9634</v>
      </c>
      <c r="G323" t="s">
        <v>8410</v>
      </c>
      <c r="H323" t="s">
        <v>292</v>
      </c>
      <c r="I323" t="s">
        <v>288</v>
      </c>
      <c r="J323" t="s">
        <v>9635</v>
      </c>
      <c r="K323" t="s">
        <v>78</v>
      </c>
      <c r="L323" t="s">
        <v>9636</v>
      </c>
      <c r="M323" s="27">
        <v>45954.6875</v>
      </c>
      <c r="N323" s="27">
        <v>45957.686805555553</v>
      </c>
      <c r="O323" t="s">
        <v>1466</v>
      </c>
      <c r="P323" t="s">
        <v>2232</v>
      </c>
      <c r="Q323" t="s">
        <v>8430</v>
      </c>
      <c r="R323" t="s">
        <v>80</v>
      </c>
      <c r="S323" t="s">
        <v>187</v>
      </c>
      <c r="T323" t="s">
        <v>82</v>
      </c>
      <c r="U323" t="s">
        <v>8413</v>
      </c>
      <c r="V323" t="s">
        <v>9587</v>
      </c>
      <c r="W323" t="s">
        <v>84</v>
      </c>
      <c r="X323" t="s">
        <v>9637</v>
      </c>
      <c r="Y323" t="s">
        <v>8</v>
      </c>
      <c r="Z323" t="s">
        <v>86</v>
      </c>
      <c r="AA323" t="s">
        <v>4086</v>
      </c>
      <c r="AB323" s="28">
        <v>1</v>
      </c>
      <c r="AC323" t="s">
        <v>88</v>
      </c>
      <c r="AD323" s="40">
        <v>65960</v>
      </c>
      <c r="AE323" s="40">
        <v>65960</v>
      </c>
    </row>
    <row r="324" spans="1:31">
      <c r="A324" t="s">
        <v>118</v>
      </c>
      <c r="B324" t="s">
        <v>119</v>
      </c>
      <c r="C324" t="s">
        <v>120</v>
      </c>
      <c r="D324" t="s">
        <v>306</v>
      </c>
      <c r="E324" t="s">
        <v>9638</v>
      </c>
      <c r="F324" t="s">
        <v>9639</v>
      </c>
      <c r="G324" t="s">
        <v>8410</v>
      </c>
      <c r="H324" t="s">
        <v>309</v>
      </c>
      <c r="I324" t="s">
        <v>118</v>
      </c>
      <c r="J324" t="s">
        <v>9640</v>
      </c>
      <c r="K324" t="s">
        <v>78</v>
      </c>
      <c r="L324" t="s">
        <v>9641</v>
      </c>
      <c r="M324" s="27">
        <v>45958.333333333343</v>
      </c>
      <c r="N324" s="27">
        <v>45959.380555555559</v>
      </c>
      <c r="O324" t="s">
        <v>1466</v>
      </c>
      <c r="P324" t="s">
        <v>2232</v>
      </c>
      <c r="Q324" t="s">
        <v>2232</v>
      </c>
      <c r="R324" t="s">
        <v>1479</v>
      </c>
      <c r="S324" t="s">
        <v>1470</v>
      </c>
      <c r="T324" t="s">
        <v>82</v>
      </c>
      <c r="U324" t="s">
        <v>8413</v>
      </c>
      <c r="V324" t="s">
        <v>9642</v>
      </c>
      <c r="W324" t="s">
        <v>84</v>
      </c>
      <c r="X324" t="s">
        <v>9643</v>
      </c>
      <c r="Y324" t="s">
        <v>8</v>
      </c>
      <c r="Z324" t="s">
        <v>86</v>
      </c>
      <c r="AA324" t="s">
        <v>316</v>
      </c>
      <c r="AB324" s="28">
        <v>1</v>
      </c>
      <c r="AC324" t="s">
        <v>88</v>
      </c>
      <c r="AD324" s="40">
        <v>65960</v>
      </c>
      <c r="AE324" s="40">
        <v>65960</v>
      </c>
    </row>
    <row r="325" spans="1:31">
      <c r="A325" t="s">
        <v>191</v>
      </c>
      <c r="B325" t="s">
        <v>192</v>
      </c>
      <c r="C325" t="s">
        <v>193</v>
      </c>
      <c r="D325" t="s">
        <v>194</v>
      </c>
      <c r="E325" t="s">
        <v>9644</v>
      </c>
      <c r="F325" t="s">
        <v>9645</v>
      </c>
      <c r="G325" t="s">
        <v>8410</v>
      </c>
      <c r="H325" t="s">
        <v>197</v>
      </c>
      <c r="I325" t="s">
        <v>191</v>
      </c>
      <c r="J325" t="s">
        <v>9646</v>
      </c>
      <c r="K325" t="s">
        <v>78</v>
      </c>
      <c r="L325" t="s">
        <v>9647</v>
      </c>
      <c r="M325" s="27">
        <v>45958.333333333343</v>
      </c>
      <c r="N325" s="27">
        <v>45959.553472222222</v>
      </c>
      <c r="O325" t="s">
        <v>1466</v>
      </c>
      <c r="P325" t="s">
        <v>2232</v>
      </c>
      <c r="Q325" t="s">
        <v>2232</v>
      </c>
      <c r="R325" t="s">
        <v>1470</v>
      </c>
      <c r="S325" t="s">
        <v>1470</v>
      </c>
      <c r="T325" t="s">
        <v>82</v>
      </c>
      <c r="U325" t="s">
        <v>8413</v>
      </c>
      <c r="V325" t="s">
        <v>9648</v>
      </c>
      <c r="W325" t="s">
        <v>84</v>
      </c>
      <c r="X325" t="s">
        <v>9649</v>
      </c>
      <c r="Y325" t="s">
        <v>8</v>
      </c>
      <c r="Z325" t="s">
        <v>86</v>
      </c>
      <c r="AA325" t="s">
        <v>236</v>
      </c>
      <c r="AB325" s="28">
        <v>1</v>
      </c>
      <c r="AC325" t="s">
        <v>88</v>
      </c>
      <c r="AD325" s="40">
        <v>65960</v>
      </c>
      <c r="AE325" s="40">
        <v>65960</v>
      </c>
    </row>
    <row r="326" spans="1:31">
      <c r="A326" t="s">
        <v>459</v>
      </c>
      <c r="B326" t="s">
        <v>460</v>
      </c>
      <c r="C326" t="s">
        <v>461</v>
      </c>
      <c r="D326" t="s">
        <v>512</v>
      </c>
      <c r="E326" t="s">
        <v>9650</v>
      </c>
      <c r="F326" t="s">
        <v>9651</v>
      </c>
      <c r="G326" t="s">
        <v>8410</v>
      </c>
      <c r="H326" t="s">
        <v>460</v>
      </c>
      <c r="I326" t="s">
        <v>459</v>
      </c>
      <c r="J326" t="s">
        <v>9652</v>
      </c>
      <c r="K326" t="s">
        <v>78</v>
      </c>
      <c r="L326" t="s">
        <v>9653</v>
      </c>
      <c r="M326" s="27">
        <v>45958.333333333343</v>
      </c>
      <c r="N326" s="27">
        <v>45960.539583333331</v>
      </c>
      <c r="O326" t="s">
        <v>1466</v>
      </c>
      <c r="P326" t="s">
        <v>2232</v>
      </c>
      <c r="Q326" t="s">
        <v>8430</v>
      </c>
      <c r="R326" t="s">
        <v>1470</v>
      </c>
      <c r="S326" t="s">
        <v>1470</v>
      </c>
      <c r="T326" t="s">
        <v>82</v>
      </c>
      <c r="U326" t="s">
        <v>8413</v>
      </c>
      <c r="V326" t="s">
        <v>9654</v>
      </c>
      <c r="W326" t="s">
        <v>84</v>
      </c>
      <c r="X326" t="s">
        <v>9655</v>
      </c>
      <c r="Y326" t="s">
        <v>8</v>
      </c>
      <c r="Z326" t="s">
        <v>86</v>
      </c>
      <c r="AA326" t="s">
        <v>546</v>
      </c>
      <c r="AB326" s="28">
        <v>1</v>
      </c>
      <c r="AC326" t="s">
        <v>88</v>
      </c>
      <c r="AD326" s="40">
        <v>65960</v>
      </c>
      <c r="AE326" s="40">
        <v>65960</v>
      </c>
    </row>
    <row r="327" spans="1:31">
      <c r="A327" t="s">
        <v>277</v>
      </c>
      <c r="B327" t="s">
        <v>151</v>
      </c>
      <c r="C327" t="s">
        <v>152</v>
      </c>
      <c r="D327" t="s">
        <v>334</v>
      </c>
      <c r="E327" t="s">
        <v>9656</v>
      </c>
      <c r="F327" t="s">
        <v>9657</v>
      </c>
      <c r="G327" t="s">
        <v>8410</v>
      </c>
      <c r="H327" t="s">
        <v>328</v>
      </c>
      <c r="I327" t="s">
        <v>337</v>
      </c>
      <c r="J327" t="s">
        <v>9658</v>
      </c>
      <c r="K327" t="s">
        <v>78</v>
      </c>
      <c r="L327" t="s">
        <v>9659</v>
      </c>
      <c r="M327" s="27">
        <v>45958.333333333343</v>
      </c>
      <c r="N327" s="27">
        <v>45958.525694444441</v>
      </c>
      <c r="O327" t="s">
        <v>1466</v>
      </c>
      <c r="P327" t="s">
        <v>2232</v>
      </c>
      <c r="Q327" t="s">
        <v>8430</v>
      </c>
      <c r="R327" t="s">
        <v>1470</v>
      </c>
      <c r="S327" t="s">
        <v>1470</v>
      </c>
      <c r="T327" t="s">
        <v>82</v>
      </c>
      <c r="U327" t="s">
        <v>8413</v>
      </c>
      <c r="V327" t="s">
        <v>9660</v>
      </c>
      <c r="W327" t="s">
        <v>84</v>
      </c>
      <c r="X327" t="s">
        <v>9661</v>
      </c>
      <c r="Y327" t="s">
        <v>8</v>
      </c>
      <c r="Z327" t="s">
        <v>86</v>
      </c>
      <c r="AA327" t="s">
        <v>342</v>
      </c>
      <c r="AB327" s="28">
        <v>1</v>
      </c>
      <c r="AC327" t="s">
        <v>88</v>
      </c>
      <c r="AD327" s="40">
        <v>65960</v>
      </c>
      <c r="AE327" s="40">
        <v>65960</v>
      </c>
    </row>
    <row r="328" spans="1:31">
      <c r="A328" t="s">
        <v>191</v>
      </c>
      <c r="B328" t="s">
        <v>192</v>
      </c>
      <c r="C328" t="s">
        <v>193</v>
      </c>
      <c r="D328" t="s">
        <v>194</v>
      </c>
      <c r="E328" t="s">
        <v>9662</v>
      </c>
      <c r="F328" t="s">
        <v>9663</v>
      </c>
      <c r="G328" t="s">
        <v>8410</v>
      </c>
      <c r="H328" t="s">
        <v>197</v>
      </c>
      <c r="I328" t="s">
        <v>191</v>
      </c>
      <c r="J328" t="s">
        <v>9664</v>
      </c>
      <c r="K328" t="s">
        <v>78</v>
      </c>
      <c r="L328" t="s">
        <v>9665</v>
      </c>
      <c r="M328" s="27">
        <v>45958.333333333343</v>
      </c>
      <c r="N328" s="27">
        <v>45960.499305555553</v>
      </c>
      <c r="O328" t="s">
        <v>1466</v>
      </c>
      <c r="P328" t="s">
        <v>2232</v>
      </c>
      <c r="Q328" t="s">
        <v>2232</v>
      </c>
      <c r="R328" t="s">
        <v>80</v>
      </c>
      <c r="S328" t="s">
        <v>187</v>
      </c>
      <c r="T328" t="s">
        <v>82</v>
      </c>
      <c r="U328" t="s">
        <v>8413</v>
      </c>
      <c r="V328" t="s">
        <v>9666</v>
      </c>
      <c r="W328" t="s">
        <v>84</v>
      </c>
      <c r="X328" t="s">
        <v>9667</v>
      </c>
      <c r="Y328" t="s">
        <v>8</v>
      </c>
      <c r="Z328" t="s">
        <v>86</v>
      </c>
      <c r="AA328" t="s">
        <v>2093</v>
      </c>
      <c r="AB328" s="28">
        <v>1</v>
      </c>
      <c r="AC328" t="s">
        <v>88</v>
      </c>
      <c r="AD328" s="40">
        <v>65960</v>
      </c>
      <c r="AE328" s="40">
        <v>65960</v>
      </c>
    </row>
    <row r="329" spans="1:31">
      <c r="A329" t="s">
        <v>277</v>
      </c>
      <c r="B329" t="s">
        <v>151</v>
      </c>
      <c r="C329" t="s">
        <v>152</v>
      </c>
      <c r="D329" t="s">
        <v>334</v>
      </c>
      <c r="E329" t="s">
        <v>9668</v>
      </c>
      <c r="F329" t="s">
        <v>9669</v>
      </c>
      <c r="G329" t="s">
        <v>8410</v>
      </c>
      <c r="H329" t="s">
        <v>328</v>
      </c>
      <c r="I329" t="s">
        <v>337</v>
      </c>
      <c r="J329" t="s">
        <v>9670</v>
      </c>
      <c r="K329" t="s">
        <v>78</v>
      </c>
      <c r="L329" t="s">
        <v>9671</v>
      </c>
      <c r="M329" s="27">
        <v>45958.333333333343</v>
      </c>
      <c r="N329" s="27">
        <v>45959.421527777777</v>
      </c>
      <c r="O329" t="s">
        <v>1466</v>
      </c>
      <c r="P329" t="s">
        <v>2232</v>
      </c>
      <c r="Q329" t="s">
        <v>2232</v>
      </c>
      <c r="R329" t="s">
        <v>80</v>
      </c>
      <c r="S329" t="s">
        <v>187</v>
      </c>
      <c r="T329" t="s">
        <v>82</v>
      </c>
      <c r="U329" t="s">
        <v>8413</v>
      </c>
      <c r="V329" t="s">
        <v>9672</v>
      </c>
      <c r="W329" t="s">
        <v>84</v>
      </c>
      <c r="X329" t="s">
        <v>9673</v>
      </c>
      <c r="Y329" t="s">
        <v>8</v>
      </c>
      <c r="Z329" t="s">
        <v>86</v>
      </c>
      <c r="AA329" t="s">
        <v>342</v>
      </c>
      <c r="AB329" s="28">
        <v>1</v>
      </c>
      <c r="AC329" t="s">
        <v>88</v>
      </c>
      <c r="AD329" s="40">
        <v>65960</v>
      </c>
      <c r="AE329" s="40">
        <v>65960</v>
      </c>
    </row>
    <row r="330" spans="1:31">
      <c r="A330" t="s">
        <v>613</v>
      </c>
      <c r="B330" t="s">
        <v>151</v>
      </c>
      <c r="C330" t="s">
        <v>152</v>
      </c>
      <c r="D330" t="s">
        <v>9674</v>
      </c>
      <c r="E330" t="s">
        <v>9675</v>
      </c>
      <c r="F330" t="s">
        <v>9676</v>
      </c>
      <c r="G330" t="s">
        <v>8410</v>
      </c>
      <c r="H330" t="s">
        <v>258</v>
      </c>
      <c r="I330" t="s">
        <v>9677</v>
      </c>
      <c r="J330" t="s">
        <v>9678</v>
      </c>
      <c r="K330" t="s">
        <v>78</v>
      </c>
      <c r="L330" t="s">
        <v>9679</v>
      </c>
      <c r="M330" s="27">
        <v>45958.692361111112</v>
      </c>
      <c r="N330" s="27">
        <v>45959.47152777778</v>
      </c>
      <c r="O330" t="s">
        <v>1466</v>
      </c>
      <c r="P330" t="s">
        <v>2232</v>
      </c>
      <c r="Q330" t="s">
        <v>2232</v>
      </c>
      <c r="R330" t="s">
        <v>1479</v>
      </c>
      <c r="S330" t="s">
        <v>1470</v>
      </c>
      <c r="T330" t="s">
        <v>82</v>
      </c>
      <c r="U330" t="s">
        <v>8413</v>
      </c>
      <c r="V330" t="s">
        <v>9680</v>
      </c>
      <c r="W330" t="s">
        <v>84</v>
      </c>
      <c r="X330" t="s">
        <v>9681</v>
      </c>
      <c r="Y330" t="s">
        <v>11</v>
      </c>
      <c r="Z330" t="s">
        <v>86</v>
      </c>
      <c r="AA330" t="s">
        <v>2941</v>
      </c>
      <c r="AB330" s="28">
        <v>1</v>
      </c>
      <c r="AC330" t="s">
        <v>88</v>
      </c>
      <c r="AD330" s="40">
        <v>144968</v>
      </c>
      <c r="AE330" s="40">
        <v>144968</v>
      </c>
    </row>
    <row r="331" spans="1:31">
      <c r="A331" t="s">
        <v>459</v>
      </c>
      <c r="B331" t="s">
        <v>460</v>
      </c>
      <c r="C331" t="s">
        <v>461</v>
      </c>
      <c r="D331" t="s">
        <v>9682</v>
      </c>
      <c r="E331" t="s">
        <v>9683</v>
      </c>
      <c r="F331" t="s">
        <v>9684</v>
      </c>
      <c r="G331" t="s">
        <v>8410</v>
      </c>
      <c r="H331" t="s">
        <v>460</v>
      </c>
      <c r="I331" t="s">
        <v>9685</v>
      </c>
      <c r="J331" t="s">
        <v>9686</v>
      </c>
      <c r="K331" t="s">
        <v>78</v>
      </c>
      <c r="L331" t="s">
        <v>9687</v>
      </c>
      <c r="M331" s="27">
        <v>45958.692361111112</v>
      </c>
      <c r="N331" s="27">
        <v>45960.53402777778</v>
      </c>
      <c r="O331" t="s">
        <v>1466</v>
      </c>
      <c r="P331" t="s">
        <v>2232</v>
      </c>
      <c r="Q331" t="s">
        <v>2232</v>
      </c>
      <c r="R331" t="s">
        <v>1479</v>
      </c>
      <c r="S331" t="s">
        <v>1470</v>
      </c>
      <c r="T331" t="s">
        <v>82</v>
      </c>
      <c r="U331" t="s">
        <v>8413</v>
      </c>
      <c r="V331" t="s">
        <v>9688</v>
      </c>
      <c r="W331" t="s">
        <v>84</v>
      </c>
      <c r="X331" t="s">
        <v>9689</v>
      </c>
      <c r="Y331" t="s">
        <v>13</v>
      </c>
      <c r="Z331" t="s">
        <v>86</v>
      </c>
      <c r="AA331" t="s">
        <v>526</v>
      </c>
      <c r="AB331" s="28">
        <v>1</v>
      </c>
      <c r="AC331" t="s">
        <v>88</v>
      </c>
      <c r="AD331" s="40">
        <v>275729</v>
      </c>
      <c r="AE331" s="40">
        <v>275729</v>
      </c>
    </row>
    <row r="332" spans="1:31">
      <c r="A332" t="s">
        <v>459</v>
      </c>
      <c r="B332" t="s">
        <v>460</v>
      </c>
      <c r="C332" t="s">
        <v>461</v>
      </c>
      <c r="D332" t="s">
        <v>956</v>
      </c>
      <c r="E332" t="s">
        <v>9690</v>
      </c>
      <c r="F332" t="s">
        <v>9691</v>
      </c>
      <c r="G332" t="s">
        <v>8410</v>
      </c>
      <c r="H332" t="s">
        <v>460</v>
      </c>
      <c r="I332" t="s">
        <v>959</v>
      </c>
      <c r="J332" t="s">
        <v>9692</v>
      </c>
      <c r="K332" t="s">
        <v>78</v>
      </c>
      <c r="L332" t="s">
        <v>9693</v>
      </c>
      <c r="M332" s="27">
        <v>45958.692361111112</v>
      </c>
      <c r="N332" s="27">
        <v>45960.577777777777</v>
      </c>
      <c r="O332" t="s">
        <v>1466</v>
      </c>
      <c r="P332" t="s">
        <v>2232</v>
      </c>
      <c r="Q332" t="s">
        <v>2232</v>
      </c>
      <c r="R332" t="s">
        <v>1479</v>
      </c>
      <c r="S332" t="s">
        <v>1470</v>
      </c>
      <c r="T332" t="s">
        <v>82</v>
      </c>
      <c r="U332" t="s">
        <v>8413</v>
      </c>
      <c r="V332" t="s">
        <v>9688</v>
      </c>
      <c r="W332" t="s">
        <v>84</v>
      </c>
      <c r="X332" t="s">
        <v>9694</v>
      </c>
      <c r="Y332" t="s">
        <v>11</v>
      </c>
      <c r="Z332" t="s">
        <v>86</v>
      </c>
      <c r="AA332" t="s">
        <v>526</v>
      </c>
      <c r="AB332" s="28">
        <v>1</v>
      </c>
      <c r="AC332" t="s">
        <v>88</v>
      </c>
      <c r="AD332" s="40">
        <v>144968</v>
      </c>
      <c r="AE332" s="40">
        <v>144968</v>
      </c>
    </row>
    <row r="333" spans="1:31">
      <c r="A333" t="s">
        <v>118</v>
      </c>
      <c r="B333" t="s">
        <v>119</v>
      </c>
      <c r="C333" t="s">
        <v>120</v>
      </c>
      <c r="D333" t="s">
        <v>2560</v>
      </c>
      <c r="E333" t="s">
        <v>9695</v>
      </c>
      <c r="F333" t="s">
        <v>9696</v>
      </c>
      <c r="G333" t="s">
        <v>8410</v>
      </c>
      <c r="H333" t="s">
        <v>309</v>
      </c>
      <c r="I333" t="s">
        <v>2563</v>
      </c>
      <c r="J333" t="s">
        <v>9697</v>
      </c>
      <c r="K333" t="s">
        <v>78</v>
      </c>
      <c r="L333" t="s">
        <v>9698</v>
      </c>
      <c r="M333" s="27">
        <v>45958.692361111112</v>
      </c>
      <c r="N333" s="27">
        <v>45961.486805555563</v>
      </c>
      <c r="O333" t="s">
        <v>1466</v>
      </c>
      <c r="P333" t="s">
        <v>2232</v>
      </c>
      <c r="Q333" t="s">
        <v>2232</v>
      </c>
      <c r="R333" t="s">
        <v>1470</v>
      </c>
      <c r="S333" t="s">
        <v>1470</v>
      </c>
      <c r="T333" t="s">
        <v>82</v>
      </c>
      <c r="U333" t="s">
        <v>8413</v>
      </c>
      <c r="V333" t="s">
        <v>9699</v>
      </c>
      <c r="W333" t="s">
        <v>84</v>
      </c>
      <c r="X333" t="s">
        <v>9700</v>
      </c>
      <c r="Y333" t="s">
        <v>13</v>
      </c>
      <c r="Z333" t="s">
        <v>86</v>
      </c>
      <c r="AA333" t="s">
        <v>316</v>
      </c>
      <c r="AB333" s="28">
        <v>1</v>
      </c>
      <c r="AC333" t="s">
        <v>88</v>
      </c>
      <c r="AD333" s="40">
        <v>275729</v>
      </c>
      <c r="AE333" s="40">
        <v>275729</v>
      </c>
    </row>
    <row r="334" spans="1:31">
      <c r="A334" t="s">
        <v>217</v>
      </c>
      <c r="B334" t="s">
        <v>192</v>
      </c>
      <c r="C334" t="s">
        <v>193</v>
      </c>
      <c r="D334" t="s">
        <v>1241</v>
      </c>
      <c r="E334" t="s">
        <v>9701</v>
      </c>
      <c r="F334" t="s">
        <v>9702</v>
      </c>
      <c r="G334" t="s">
        <v>8410</v>
      </c>
      <c r="H334" t="s">
        <v>197</v>
      </c>
      <c r="I334" t="s">
        <v>1244</v>
      </c>
      <c r="J334" t="s">
        <v>9703</v>
      </c>
      <c r="K334" t="s">
        <v>78</v>
      </c>
      <c r="L334" t="s">
        <v>9704</v>
      </c>
      <c r="M334" s="27">
        <v>45958.692361111112</v>
      </c>
      <c r="N334" s="27">
        <v>45961.564583333333</v>
      </c>
      <c r="O334" t="s">
        <v>1466</v>
      </c>
      <c r="P334" t="s">
        <v>2232</v>
      </c>
      <c r="Q334" t="s">
        <v>8430</v>
      </c>
      <c r="R334" t="s">
        <v>1479</v>
      </c>
      <c r="S334" t="s">
        <v>1479</v>
      </c>
      <c r="T334" t="s">
        <v>82</v>
      </c>
      <c r="U334" t="s">
        <v>8413</v>
      </c>
      <c r="V334" t="s">
        <v>9705</v>
      </c>
      <c r="W334" t="s">
        <v>84</v>
      </c>
      <c r="X334" t="s">
        <v>9706</v>
      </c>
      <c r="Y334" t="s">
        <v>11</v>
      </c>
      <c r="Z334" t="s">
        <v>86</v>
      </c>
      <c r="AA334" t="s">
        <v>403</v>
      </c>
      <c r="AB334" s="28">
        <v>1</v>
      </c>
      <c r="AC334" t="s">
        <v>88</v>
      </c>
      <c r="AD334" s="40">
        <v>144968</v>
      </c>
      <c r="AE334" s="40">
        <v>144968</v>
      </c>
    </row>
    <row r="335" spans="1:31">
      <c r="A335" t="s">
        <v>442</v>
      </c>
      <c r="B335" t="s">
        <v>113</v>
      </c>
      <c r="C335" t="s">
        <v>114</v>
      </c>
      <c r="D335" t="s">
        <v>443</v>
      </c>
      <c r="E335" t="s">
        <v>9707</v>
      </c>
      <c r="F335" t="s">
        <v>9708</v>
      </c>
      <c r="G335" t="s">
        <v>8410</v>
      </c>
      <c r="H335" t="s">
        <v>446</v>
      </c>
      <c r="I335" t="s">
        <v>442</v>
      </c>
      <c r="J335" t="s">
        <v>9709</v>
      </c>
      <c r="K335" t="s">
        <v>78</v>
      </c>
      <c r="L335" t="s">
        <v>9710</v>
      </c>
      <c r="M335" s="27">
        <v>45959.697916666657</v>
      </c>
      <c r="N335" s="27">
        <v>45960.475694444453</v>
      </c>
      <c r="O335" t="s">
        <v>1466</v>
      </c>
      <c r="P335" t="s">
        <v>2232</v>
      </c>
      <c r="Q335" t="s">
        <v>2232</v>
      </c>
      <c r="R335" t="s">
        <v>80</v>
      </c>
      <c r="S335" t="s">
        <v>187</v>
      </c>
      <c r="T335" t="s">
        <v>82</v>
      </c>
      <c r="U335" t="s">
        <v>9711</v>
      </c>
      <c r="V335" t="s">
        <v>9712</v>
      </c>
      <c r="W335" t="s">
        <v>84</v>
      </c>
      <c r="X335" t="s">
        <v>9713</v>
      </c>
      <c r="Y335" t="s">
        <v>8</v>
      </c>
      <c r="Z335" t="s">
        <v>86</v>
      </c>
      <c r="AA335" t="s">
        <v>451</v>
      </c>
      <c r="AB335" s="28">
        <v>1</v>
      </c>
      <c r="AC335" t="s">
        <v>88</v>
      </c>
      <c r="AD335" s="40">
        <v>65960</v>
      </c>
      <c r="AE335" s="40">
        <v>65960</v>
      </c>
    </row>
    <row r="336" spans="1:31">
      <c r="A336" t="s">
        <v>683</v>
      </c>
      <c r="B336" t="s">
        <v>113</v>
      </c>
      <c r="C336" t="s">
        <v>114</v>
      </c>
      <c r="D336" t="s">
        <v>3716</v>
      </c>
      <c r="E336" t="s">
        <v>9714</v>
      </c>
      <c r="F336" t="s">
        <v>9715</v>
      </c>
      <c r="G336" t="s">
        <v>8410</v>
      </c>
      <c r="H336" t="s">
        <v>281</v>
      </c>
      <c r="I336" t="s">
        <v>3719</v>
      </c>
      <c r="J336" t="s">
        <v>9716</v>
      </c>
      <c r="K336" t="s">
        <v>78</v>
      </c>
      <c r="L336" t="s">
        <v>9717</v>
      </c>
      <c r="M336" s="27">
        <v>45960.62777777778</v>
      </c>
      <c r="N336" s="27">
        <v>45961.568749999999</v>
      </c>
      <c r="O336" t="s">
        <v>1466</v>
      </c>
      <c r="P336" t="s">
        <v>2232</v>
      </c>
      <c r="Q336" t="s">
        <v>2232</v>
      </c>
      <c r="R336" t="s">
        <v>1470</v>
      </c>
      <c r="S336" t="s">
        <v>1470</v>
      </c>
      <c r="T336" t="s">
        <v>82</v>
      </c>
      <c r="U336" t="s">
        <v>8854</v>
      </c>
      <c r="V336" t="s">
        <v>9718</v>
      </c>
      <c r="W336" t="s">
        <v>84</v>
      </c>
      <c r="X336" t="s">
        <v>9719</v>
      </c>
      <c r="Y336" t="s">
        <v>13</v>
      </c>
      <c r="Z336" t="s">
        <v>86</v>
      </c>
      <c r="AA336" t="s">
        <v>691</v>
      </c>
      <c r="AB336" s="28">
        <v>1</v>
      </c>
      <c r="AC336" t="s">
        <v>88</v>
      </c>
      <c r="AD336" s="40">
        <v>275729</v>
      </c>
      <c r="AE336" s="40">
        <v>275729</v>
      </c>
    </row>
    <row r="337" spans="1:31">
      <c r="A337" t="s">
        <v>569</v>
      </c>
      <c r="B337" t="s">
        <v>119</v>
      </c>
      <c r="C337" t="s">
        <v>120</v>
      </c>
      <c r="D337" t="s">
        <v>570</v>
      </c>
      <c r="E337" t="s">
        <v>9720</v>
      </c>
      <c r="F337" t="s">
        <v>9721</v>
      </c>
      <c r="G337" t="s">
        <v>8410</v>
      </c>
      <c r="H337" t="s">
        <v>573</v>
      </c>
      <c r="I337" t="s">
        <v>569</v>
      </c>
      <c r="J337" t="s">
        <v>9722</v>
      </c>
      <c r="K337" t="s">
        <v>78</v>
      </c>
      <c r="L337" t="s">
        <v>9723</v>
      </c>
      <c r="M337" s="27">
        <v>45960.62777777778</v>
      </c>
      <c r="N337" s="27">
        <v>45961.489583333343</v>
      </c>
      <c r="O337" t="s">
        <v>1466</v>
      </c>
      <c r="P337" t="s">
        <v>2232</v>
      </c>
      <c r="Q337" t="s">
        <v>2232</v>
      </c>
      <c r="R337" t="s">
        <v>1479</v>
      </c>
      <c r="S337" t="s">
        <v>1470</v>
      </c>
      <c r="T337" t="s">
        <v>82</v>
      </c>
      <c r="U337" t="s">
        <v>8854</v>
      </c>
      <c r="V337" t="s">
        <v>9724</v>
      </c>
      <c r="W337" t="s">
        <v>84</v>
      </c>
      <c r="X337" t="s">
        <v>9725</v>
      </c>
      <c r="Y337" t="s">
        <v>8</v>
      </c>
      <c r="Z337" t="s">
        <v>86</v>
      </c>
      <c r="AA337" t="s">
        <v>2706</v>
      </c>
      <c r="AB337" s="28">
        <v>1</v>
      </c>
      <c r="AC337" t="s">
        <v>88</v>
      </c>
      <c r="AD337" s="40">
        <v>65960</v>
      </c>
      <c r="AE337" s="40">
        <v>65960</v>
      </c>
    </row>
    <row r="338" spans="1:31">
      <c r="A338" t="s">
        <v>67</v>
      </c>
      <c r="B338" t="s">
        <v>68</v>
      </c>
      <c r="C338" t="s">
        <v>8579</v>
      </c>
      <c r="D338" t="s">
        <v>484</v>
      </c>
      <c r="E338" t="s">
        <v>9726</v>
      </c>
      <c r="F338" t="s">
        <v>9727</v>
      </c>
      <c r="G338" t="s">
        <v>8410</v>
      </c>
      <c r="H338" t="s">
        <v>143</v>
      </c>
      <c r="I338" t="s">
        <v>67</v>
      </c>
      <c r="J338" t="s">
        <v>9728</v>
      </c>
      <c r="K338" t="s">
        <v>78</v>
      </c>
      <c r="L338" t="s">
        <v>9729</v>
      </c>
      <c r="M338" s="27">
        <v>45944.42291666667</v>
      </c>
      <c r="N338" s="27">
        <v>45944.727777777778</v>
      </c>
      <c r="O338" t="s">
        <v>1466</v>
      </c>
      <c r="P338" t="s">
        <v>2232</v>
      </c>
      <c r="Q338" t="s">
        <v>9730</v>
      </c>
      <c r="R338" t="s">
        <v>80</v>
      </c>
      <c r="S338" t="s">
        <v>81</v>
      </c>
      <c r="T338" t="s">
        <v>82</v>
      </c>
      <c r="U338" t="s">
        <v>8413</v>
      </c>
      <c r="V338" t="s">
        <v>9731</v>
      </c>
      <c r="W338" t="s">
        <v>84</v>
      </c>
      <c r="X338" t="s">
        <v>9732</v>
      </c>
      <c r="Y338" t="s">
        <v>8</v>
      </c>
      <c r="Z338" t="s">
        <v>86</v>
      </c>
      <c r="AA338" t="s">
        <v>1640</v>
      </c>
      <c r="AB338" s="28">
        <v>1</v>
      </c>
      <c r="AC338" t="s">
        <v>88</v>
      </c>
      <c r="AD338" s="40">
        <v>65960</v>
      </c>
      <c r="AE338" s="40">
        <v>65960</v>
      </c>
    </row>
    <row r="339" spans="1:31">
      <c r="A339" t="s">
        <v>288</v>
      </c>
      <c r="B339" t="s">
        <v>113</v>
      </c>
      <c r="C339" t="s">
        <v>8579</v>
      </c>
      <c r="D339" t="s">
        <v>289</v>
      </c>
      <c r="E339" t="s">
        <v>9733</v>
      </c>
      <c r="F339" t="s">
        <v>9734</v>
      </c>
      <c r="G339" t="s">
        <v>8410</v>
      </c>
      <c r="H339" t="s">
        <v>292</v>
      </c>
      <c r="I339" t="s">
        <v>288</v>
      </c>
      <c r="J339" t="s">
        <v>9735</v>
      </c>
      <c r="K339" t="s">
        <v>78</v>
      </c>
      <c r="L339" t="s">
        <v>9736</v>
      </c>
      <c r="M339" s="27">
        <v>45944.618055555547</v>
      </c>
      <c r="N339" s="27">
        <v>45946.472222222219</v>
      </c>
      <c r="O339" t="s">
        <v>1466</v>
      </c>
      <c r="P339" t="s">
        <v>2232</v>
      </c>
      <c r="Q339" t="s">
        <v>9730</v>
      </c>
      <c r="R339" t="s">
        <v>1479</v>
      </c>
      <c r="S339" t="s">
        <v>1470</v>
      </c>
      <c r="T339" t="s">
        <v>82</v>
      </c>
      <c r="U339" t="s">
        <v>8413</v>
      </c>
      <c r="V339" t="s">
        <v>9737</v>
      </c>
      <c r="W339" t="s">
        <v>84</v>
      </c>
      <c r="X339" t="s">
        <v>8591</v>
      </c>
      <c r="Y339" t="s">
        <v>8</v>
      </c>
      <c r="Z339" t="s">
        <v>86</v>
      </c>
      <c r="AA339" t="s">
        <v>4086</v>
      </c>
      <c r="AB339" s="28">
        <v>1</v>
      </c>
      <c r="AC339" t="s">
        <v>88</v>
      </c>
      <c r="AD339" s="40">
        <v>65960</v>
      </c>
      <c r="AE339" s="40">
        <v>65960</v>
      </c>
    </row>
    <row r="340" spans="1:31">
      <c r="A340" t="s">
        <v>613</v>
      </c>
      <c r="B340" t="s">
        <v>151</v>
      </c>
      <c r="C340" t="s">
        <v>8579</v>
      </c>
      <c r="D340" t="s">
        <v>9738</v>
      </c>
      <c r="E340" t="s">
        <v>9739</v>
      </c>
      <c r="F340" t="s">
        <v>9740</v>
      </c>
      <c r="G340" t="s">
        <v>8410</v>
      </c>
      <c r="H340" t="s">
        <v>258</v>
      </c>
      <c r="I340" t="s">
        <v>9741</v>
      </c>
      <c r="J340" t="s">
        <v>9742</v>
      </c>
      <c r="K340" t="s">
        <v>78</v>
      </c>
      <c r="L340" t="s">
        <v>9743</v>
      </c>
      <c r="M340" s="27">
        <v>45944.633333333331</v>
      </c>
      <c r="N340" s="27">
        <v>45945.462500000001</v>
      </c>
      <c r="O340" t="s">
        <v>1466</v>
      </c>
      <c r="P340" t="s">
        <v>2232</v>
      </c>
      <c r="Q340" t="s">
        <v>9730</v>
      </c>
      <c r="R340" t="s">
        <v>1470</v>
      </c>
      <c r="S340" t="s">
        <v>1470</v>
      </c>
      <c r="T340" t="s">
        <v>82</v>
      </c>
      <c r="U340" t="s">
        <v>8413</v>
      </c>
      <c r="V340" t="s">
        <v>9744</v>
      </c>
      <c r="W340" t="s">
        <v>84</v>
      </c>
      <c r="X340" t="s">
        <v>9745</v>
      </c>
      <c r="Y340" t="s">
        <v>15</v>
      </c>
      <c r="Z340" t="s">
        <v>86</v>
      </c>
      <c r="AA340" t="s">
        <v>736</v>
      </c>
      <c r="AB340" s="28">
        <v>1</v>
      </c>
      <c r="AC340" t="s">
        <v>88</v>
      </c>
      <c r="AD340" s="40">
        <v>479589</v>
      </c>
      <c r="AE340" s="40">
        <v>479589</v>
      </c>
    </row>
    <row r="341" spans="1:31">
      <c r="A341" t="s">
        <v>191</v>
      </c>
      <c r="B341" t="s">
        <v>192</v>
      </c>
      <c r="C341" t="s">
        <v>193</v>
      </c>
      <c r="D341" t="s">
        <v>227</v>
      </c>
      <c r="E341" t="s">
        <v>9746</v>
      </c>
      <c r="F341" t="s">
        <v>7623</v>
      </c>
      <c r="G341" t="s">
        <v>8410</v>
      </c>
      <c r="H341" t="s">
        <v>197</v>
      </c>
      <c r="I341" t="s">
        <v>230</v>
      </c>
      <c r="J341" t="s">
        <v>7624</v>
      </c>
      <c r="K341" t="s">
        <v>78</v>
      </c>
      <c r="L341" t="s">
        <v>9747</v>
      </c>
      <c r="M341" s="27">
        <v>45945.333333333343</v>
      </c>
      <c r="N341" s="27">
        <v>45946.397222222222</v>
      </c>
      <c r="O341" t="s">
        <v>1466</v>
      </c>
      <c r="P341" t="s">
        <v>2232</v>
      </c>
      <c r="Q341" t="s">
        <v>2232</v>
      </c>
      <c r="R341" t="s">
        <v>1479</v>
      </c>
      <c r="S341" t="s">
        <v>1470</v>
      </c>
      <c r="T341" t="s">
        <v>82</v>
      </c>
      <c r="U341" t="s">
        <v>8413</v>
      </c>
      <c r="V341" t="s">
        <v>9748</v>
      </c>
      <c r="W341" t="s">
        <v>84</v>
      </c>
      <c r="X341" t="s">
        <v>9749</v>
      </c>
      <c r="Y341" t="s">
        <v>8</v>
      </c>
      <c r="Z341" t="s">
        <v>86</v>
      </c>
      <c r="AA341" t="s">
        <v>1455</v>
      </c>
      <c r="AB341" s="28">
        <v>1</v>
      </c>
      <c r="AC341" t="s">
        <v>88</v>
      </c>
      <c r="AD341" s="40">
        <v>65960</v>
      </c>
      <c r="AE341" s="40">
        <v>65960</v>
      </c>
    </row>
    <row r="342" spans="1:31">
      <c r="A342" t="s">
        <v>442</v>
      </c>
      <c r="B342" t="s">
        <v>113</v>
      </c>
      <c r="C342" t="s">
        <v>114</v>
      </c>
      <c r="D342" t="s">
        <v>452</v>
      </c>
      <c r="E342" t="s">
        <v>9750</v>
      </c>
      <c r="F342" t="s">
        <v>9751</v>
      </c>
      <c r="G342" t="s">
        <v>8410</v>
      </c>
      <c r="H342" t="s">
        <v>446</v>
      </c>
      <c r="I342" t="s">
        <v>455</v>
      </c>
      <c r="J342" t="s">
        <v>9752</v>
      </c>
      <c r="K342" t="s">
        <v>78</v>
      </c>
      <c r="L342" t="s">
        <v>9753</v>
      </c>
      <c r="M342" s="27">
        <v>45946.513888888891</v>
      </c>
      <c r="N342" s="27">
        <v>45951.518750000003</v>
      </c>
      <c r="O342" t="s">
        <v>1466</v>
      </c>
      <c r="P342" t="s">
        <v>2232</v>
      </c>
      <c r="Q342" t="s">
        <v>9730</v>
      </c>
      <c r="R342" t="s">
        <v>1470</v>
      </c>
      <c r="S342" t="s">
        <v>1470</v>
      </c>
      <c r="T342" t="s">
        <v>82</v>
      </c>
      <c r="U342" t="s">
        <v>8413</v>
      </c>
      <c r="V342" t="s">
        <v>9754</v>
      </c>
      <c r="W342" t="s">
        <v>84</v>
      </c>
      <c r="X342" t="s">
        <v>1666</v>
      </c>
      <c r="Y342" t="s">
        <v>8</v>
      </c>
      <c r="Z342" t="s">
        <v>86</v>
      </c>
      <c r="AA342" t="s">
        <v>451</v>
      </c>
      <c r="AB342" s="28">
        <v>1</v>
      </c>
      <c r="AC342" t="s">
        <v>88</v>
      </c>
      <c r="AD342" s="40">
        <v>65960</v>
      </c>
      <c r="AE342" s="40">
        <v>65960</v>
      </c>
    </row>
    <row r="343" spans="1:31">
      <c r="A343" t="s">
        <v>569</v>
      </c>
      <c r="B343" t="s">
        <v>119</v>
      </c>
      <c r="C343" t="s">
        <v>120</v>
      </c>
      <c r="D343" t="s">
        <v>570</v>
      </c>
      <c r="E343" t="s">
        <v>9755</v>
      </c>
      <c r="F343" t="s">
        <v>9756</v>
      </c>
      <c r="G343" t="s">
        <v>8410</v>
      </c>
      <c r="H343" t="s">
        <v>573</v>
      </c>
      <c r="I343" t="s">
        <v>569</v>
      </c>
      <c r="J343" t="s">
        <v>8868</v>
      </c>
      <c r="K343" t="s">
        <v>78</v>
      </c>
      <c r="L343" t="s">
        <v>9757</v>
      </c>
      <c r="M343" s="27">
        <v>45951.557638888888</v>
      </c>
      <c r="N343" s="27">
        <v>45951.717361111107</v>
      </c>
      <c r="O343" t="s">
        <v>1466</v>
      </c>
      <c r="P343" t="s">
        <v>2232</v>
      </c>
      <c r="Q343" t="s">
        <v>9730</v>
      </c>
      <c r="R343" t="s">
        <v>1470</v>
      </c>
      <c r="S343" t="s">
        <v>1470</v>
      </c>
      <c r="T343" t="s">
        <v>82</v>
      </c>
      <c r="U343" t="s">
        <v>8413</v>
      </c>
      <c r="V343" t="s">
        <v>9758</v>
      </c>
      <c r="W343" t="s">
        <v>84</v>
      </c>
      <c r="X343" t="s">
        <v>9759</v>
      </c>
      <c r="Y343" t="s">
        <v>8</v>
      </c>
      <c r="Z343" t="s">
        <v>86</v>
      </c>
      <c r="AA343" t="s">
        <v>578</v>
      </c>
      <c r="AB343" s="28">
        <v>1</v>
      </c>
      <c r="AC343" t="s">
        <v>88</v>
      </c>
      <c r="AD343" s="40">
        <v>65960</v>
      </c>
      <c r="AE343" s="40">
        <v>65960</v>
      </c>
    </row>
    <row r="344" spans="1:31">
      <c r="A344" t="s">
        <v>343</v>
      </c>
      <c r="B344" t="s">
        <v>68</v>
      </c>
      <c r="C344" t="s">
        <v>69</v>
      </c>
      <c r="D344" t="s">
        <v>344</v>
      </c>
      <c r="E344" t="s">
        <v>9760</v>
      </c>
      <c r="F344" t="s">
        <v>9761</v>
      </c>
      <c r="G344" t="s">
        <v>8410</v>
      </c>
      <c r="H344" t="s">
        <v>347</v>
      </c>
      <c r="I344" t="s">
        <v>343</v>
      </c>
      <c r="J344" t="s">
        <v>9762</v>
      </c>
      <c r="K344" t="s">
        <v>78</v>
      </c>
      <c r="L344" t="s">
        <v>9763</v>
      </c>
      <c r="M344" s="27">
        <v>45953.648611111108</v>
      </c>
      <c r="N344" s="27">
        <v>45959.379861111112</v>
      </c>
      <c r="O344" t="s">
        <v>1466</v>
      </c>
      <c r="P344" t="s">
        <v>2232</v>
      </c>
      <c r="Q344" t="s">
        <v>9730</v>
      </c>
      <c r="R344" t="s">
        <v>1470</v>
      </c>
      <c r="S344" t="s">
        <v>1470</v>
      </c>
      <c r="T344" t="s">
        <v>82</v>
      </c>
      <c r="U344" t="s">
        <v>8413</v>
      </c>
      <c r="V344" t="s">
        <v>9764</v>
      </c>
      <c r="W344" t="s">
        <v>84</v>
      </c>
      <c r="X344" t="s">
        <v>9765</v>
      </c>
      <c r="Y344" t="s">
        <v>8</v>
      </c>
      <c r="Z344" t="s">
        <v>86</v>
      </c>
      <c r="AA344" t="s">
        <v>2850</v>
      </c>
      <c r="AB344" s="28">
        <v>1</v>
      </c>
      <c r="AC344" t="s">
        <v>88</v>
      </c>
      <c r="AD344" s="40">
        <v>65960</v>
      </c>
      <c r="AE344" s="40">
        <v>65960</v>
      </c>
    </row>
    <row r="345" spans="1:31">
      <c r="A345" t="s">
        <v>191</v>
      </c>
      <c r="B345" t="s">
        <v>192</v>
      </c>
      <c r="C345" t="s">
        <v>193</v>
      </c>
      <c r="D345" t="s">
        <v>194</v>
      </c>
      <c r="E345" t="s">
        <v>9766</v>
      </c>
      <c r="F345" t="s">
        <v>9767</v>
      </c>
      <c r="G345" t="s">
        <v>8410</v>
      </c>
      <c r="H345" t="s">
        <v>197</v>
      </c>
      <c r="I345" t="s">
        <v>191</v>
      </c>
      <c r="J345" t="s">
        <v>9768</v>
      </c>
      <c r="K345" t="s">
        <v>78</v>
      </c>
      <c r="L345" t="s">
        <v>9769</v>
      </c>
      <c r="M345" s="27">
        <v>45957.413888888892</v>
      </c>
      <c r="N345" s="27">
        <v>45958.499305555553</v>
      </c>
      <c r="O345" t="s">
        <v>1466</v>
      </c>
      <c r="P345" t="s">
        <v>2232</v>
      </c>
      <c r="Q345" t="s">
        <v>9730</v>
      </c>
      <c r="R345" t="s">
        <v>80</v>
      </c>
      <c r="S345" t="s">
        <v>81</v>
      </c>
      <c r="T345" t="s">
        <v>82</v>
      </c>
      <c r="U345" t="s">
        <v>8413</v>
      </c>
      <c r="V345" t="s">
        <v>9770</v>
      </c>
      <c r="W345" t="s">
        <v>84</v>
      </c>
      <c r="X345" t="s">
        <v>9771</v>
      </c>
      <c r="Y345" t="s">
        <v>8</v>
      </c>
      <c r="Z345" t="s">
        <v>86</v>
      </c>
      <c r="AA345" t="s">
        <v>5585</v>
      </c>
      <c r="AB345" s="28">
        <v>1</v>
      </c>
      <c r="AC345" t="s">
        <v>88</v>
      </c>
      <c r="AD345" s="40">
        <v>65960</v>
      </c>
      <c r="AE345" s="40">
        <v>65960</v>
      </c>
    </row>
    <row r="346" spans="1:31">
      <c r="A346" t="s">
        <v>1134</v>
      </c>
      <c r="B346" t="s">
        <v>113</v>
      </c>
      <c r="C346" t="s">
        <v>8579</v>
      </c>
      <c r="D346" t="s">
        <v>1328</v>
      </c>
      <c r="E346" t="s">
        <v>9772</v>
      </c>
      <c r="F346" t="s">
        <v>9773</v>
      </c>
      <c r="G346" t="s">
        <v>8410</v>
      </c>
      <c r="H346" t="s">
        <v>1138</v>
      </c>
      <c r="I346" t="s">
        <v>1331</v>
      </c>
      <c r="J346" t="s">
        <v>9774</v>
      </c>
      <c r="K346" t="s">
        <v>78</v>
      </c>
      <c r="L346" t="s">
        <v>9775</v>
      </c>
      <c r="M346" s="27">
        <v>45957.413888888892</v>
      </c>
      <c r="N346" s="27">
        <v>45957.464583333327</v>
      </c>
      <c r="O346" t="s">
        <v>1466</v>
      </c>
      <c r="P346" t="s">
        <v>2232</v>
      </c>
      <c r="Q346" t="s">
        <v>9730</v>
      </c>
      <c r="R346" t="s">
        <v>80</v>
      </c>
      <c r="S346" t="s">
        <v>187</v>
      </c>
      <c r="T346" t="s">
        <v>82</v>
      </c>
      <c r="U346" t="s">
        <v>8413</v>
      </c>
      <c r="V346" t="s">
        <v>9776</v>
      </c>
      <c r="W346" t="s">
        <v>84</v>
      </c>
      <c r="X346" t="s">
        <v>9777</v>
      </c>
      <c r="Y346" t="s">
        <v>15</v>
      </c>
      <c r="Z346" t="s">
        <v>86</v>
      </c>
      <c r="AA346" t="s">
        <v>4086</v>
      </c>
      <c r="AB346" s="28">
        <v>1</v>
      </c>
      <c r="AC346" t="s">
        <v>88</v>
      </c>
      <c r="AD346" s="40">
        <v>479589</v>
      </c>
      <c r="AE346" s="40">
        <v>479589</v>
      </c>
    </row>
    <row r="347" spans="1:31">
      <c r="A347" t="s">
        <v>343</v>
      </c>
      <c r="B347" t="s">
        <v>68</v>
      </c>
      <c r="C347" t="s">
        <v>69</v>
      </c>
      <c r="D347" t="s">
        <v>344</v>
      </c>
      <c r="E347" t="s">
        <v>9778</v>
      </c>
      <c r="F347" t="s">
        <v>9779</v>
      </c>
      <c r="G347" t="s">
        <v>8410</v>
      </c>
      <c r="H347" t="s">
        <v>347</v>
      </c>
      <c r="I347" t="s">
        <v>343</v>
      </c>
      <c r="J347" t="s">
        <v>9780</v>
      </c>
      <c r="K347" t="s">
        <v>78</v>
      </c>
      <c r="L347" t="s">
        <v>9781</v>
      </c>
      <c r="M347" s="27">
        <v>45957.459722222222</v>
      </c>
      <c r="N347" s="27">
        <v>45957.656944444447</v>
      </c>
      <c r="O347" t="s">
        <v>1466</v>
      </c>
      <c r="P347" t="s">
        <v>2232</v>
      </c>
      <c r="Q347" t="s">
        <v>9730</v>
      </c>
      <c r="R347" t="s">
        <v>1470</v>
      </c>
      <c r="S347" t="s">
        <v>1470</v>
      </c>
      <c r="T347" t="s">
        <v>82</v>
      </c>
      <c r="U347" t="s">
        <v>8413</v>
      </c>
      <c r="V347" t="s">
        <v>9782</v>
      </c>
      <c r="W347" t="s">
        <v>84</v>
      </c>
      <c r="X347" t="s">
        <v>9783</v>
      </c>
      <c r="Y347" t="s">
        <v>8</v>
      </c>
      <c r="Z347" t="s">
        <v>86</v>
      </c>
      <c r="AA347" t="s">
        <v>359</v>
      </c>
      <c r="AB347" s="28">
        <v>1</v>
      </c>
      <c r="AC347" t="s">
        <v>88</v>
      </c>
      <c r="AD347" s="40">
        <v>65960</v>
      </c>
      <c r="AE347" s="40">
        <v>65960</v>
      </c>
    </row>
    <row r="348" spans="1:31">
      <c r="A348" t="s">
        <v>459</v>
      </c>
      <c r="B348" t="s">
        <v>460</v>
      </c>
      <c r="C348" t="s">
        <v>8579</v>
      </c>
      <c r="D348" t="s">
        <v>512</v>
      </c>
      <c r="E348" t="s">
        <v>9784</v>
      </c>
      <c r="F348" t="s">
        <v>9785</v>
      </c>
      <c r="G348" t="s">
        <v>8410</v>
      </c>
      <c r="H348" t="s">
        <v>460</v>
      </c>
      <c r="I348" t="s">
        <v>459</v>
      </c>
      <c r="J348" t="s">
        <v>9786</v>
      </c>
      <c r="K348" t="s">
        <v>78</v>
      </c>
      <c r="L348" t="s">
        <v>9787</v>
      </c>
      <c r="M348" s="27">
        <v>45957.504861111112</v>
      </c>
      <c r="N348" s="27">
        <v>45958.479861111111</v>
      </c>
      <c r="O348" t="s">
        <v>1466</v>
      </c>
      <c r="P348" t="s">
        <v>2232</v>
      </c>
      <c r="Q348" t="s">
        <v>9730</v>
      </c>
      <c r="R348" t="s">
        <v>80</v>
      </c>
      <c r="S348" t="s">
        <v>187</v>
      </c>
      <c r="T348" t="s">
        <v>82</v>
      </c>
      <c r="U348" t="s">
        <v>8413</v>
      </c>
      <c r="V348" t="s">
        <v>9788</v>
      </c>
      <c r="W348" t="s">
        <v>84</v>
      </c>
      <c r="X348" t="s">
        <v>9789</v>
      </c>
      <c r="Y348" t="s">
        <v>8</v>
      </c>
      <c r="Z348" t="s">
        <v>86</v>
      </c>
      <c r="AA348" t="s">
        <v>4086</v>
      </c>
      <c r="AB348" s="28">
        <v>1</v>
      </c>
      <c r="AC348" t="s">
        <v>88</v>
      </c>
      <c r="AD348" s="40">
        <v>65960</v>
      </c>
      <c r="AE348" s="40">
        <v>65960</v>
      </c>
    </row>
    <row r="349" spans="1:31">
      <c r="A349" t="s">
        <v>459</v>
      </c>
      <c r="B349" t="s">
        <v>460</v>
      </c>
      <c r="C349" t="s">
        <v>8579</v>
      </c>
      <c r="D349" t="s">
        <v>9790</v>
      </c>
      <c r="E349" t="s">
        <v>9791</v>
      </c>
      <c r="F349" t="s">
        <v>9792</v>
      </c>
      <c r="G349" t="s">
        <v>8410</v>
      </c>
      <c r="H349" t="s">
        <v>460</v>
      </c>
      <c r="I349" t="s">
        <v>9793</v>
      </c>
      <c r="J349" t="s">
        <v>9794</v>
      </c>
      <c r="K349" t="s">
        <v>78</v>
      </c>
      <c r="L349" t="s">
        <v>9795</v>
      </c>
      <c r="M349" s="27">
        <v>45958.477083333331</v>
      </c>
      <c r="N349" s="27">
        <v>45958.529861111107</v>
      </c>
      <c r="O349" t="s">
        <v>1466</v>
      </c>
      <c r="P349" t="s">
        <v>2232</v>
      </c>
      <c r="Q349" t="s">
        <v>9730</v>
      </c>
      <c r="R349" t="s">
        <v>80</v>
      </c>
      <c r="S349" t="s">
        <v>187</v>
      </c>
      <c r="T349" t="s">
        <v>82</v>
      </c>
      <c r="U349" t="s">
        <v>8413</v>
      </c>
      <c r="V349" t="s">
        <v>9796</v>
      </c>
      <c r="W349" t="s">
        <v>84</v>
      </c>
      <c r="X349" t="s">
        <v>9797</v>
      </c>
      <c r="Y349" t="s">
        <v>13</v>
      </c>
      <c r="Z349" t="s">
        <v>86</v>
      </c>
      <c r="AA349" t="s">
        <v>4086</v>
      </c>
      <c r="AB349" s="28">
        <v>1</v>
      </c>
      <c r="AC349" t="s">
        <v>88</v>
      </c>
      <c r="AD349" s="40">
        <v>275729</v>
      </c>
      <c r="AE349" s="40">
        <v>275729</v>
      </c>
    </row>
    <row r="350" spans="1:31">
      <c r="A350" t="s">
        <v>459</v>
      </c>
      <c r="B350" t="s">
        <v>460</v>
      </c>
      <c r="C350" t="s">
        <v>461</v>
      </c>
      <c r="D350" t="s">
        <v>512</v>
      </c>
      <c r="E350" t="s">
        <v>9798</v>
      </c>
      <c r="F350" t="s">
        <v>9799</v>
      </c>
      <c r="G350" t="s">
        <v>8410</v>
      </c>
      <c r="H350" t="s">
        <v>460</v>
      </c>
      <c r="I350" t="s">
        <v>459</v>
      </c>
      <c r="J350" t="s">
        <v>9800</v>
      </c>
      <c r="K350" t="s">
        <v>78</v>
      </c>
      <c r="L350" t="s">
        <v>9801</v>
      </c>
      <c r="M350" s="27">
        <v>45958.553472222222</v>
      </c>
      <c r="N350" s="27">
        <v>45958.652777777781</v>
      </c>
      <c r="O350" t="s">
        <v>1466</v>
      </c>
      <c r="P350" t="s">
        <v>2232</v>
      </c>
      <c r="Q350" t="s">
        <v>9730</v>
      </c>
      <c r="R350" t="s">
        <v>1479</v>
      </c>
      <c r="S350" t="s">
        <v>1470</v>
      </c>
      <c r="T350" t="s">
        <v>82</v>
      </c>
      <c r="U350" t="s">
        <v>8413</v>
      </c>
      <c r="V350" t="s">
        <v>9802</v>
      </c>
      <c r="W350" t="s">
        <v>84</v>
      </c>
      <c r="X350" t="s">
        <v>9803</v>
      </c>
      <c r="Y350" t="s">
        <v>8</v>
      </c>
      <c r="Z350" t="s">
        <v>86</v>
      </c>
      <c r="AA350" t="s">
        <v>899</v>
      </c>
      <c r="AB350" s="28">
        <v>1</v>
      </c>
      <c r="AC350" t="s">
        <v>88</v>
      </c>
      <c r="AD350" s="40">
        <v>65960</v>
      </c>
      <c r="AE350" s="40">
        <v>65960</v>
      </c>
    </row>
    <row r="351" spans="1:31">
      <c r="A351" t="s">
        <v>613</v>
      </c>
      <c r="B351" t="s">
        <v>151</v>
      </c>
      <c r="C351" t="s">
        <v>152</v>
      </c>
      <c r="D351" t="s">
        <v>9804</v>
      </c>
      <c r="E351" t="s">
        <v>9805</v>
      </c>
      <c r="F351" t="s">
        <v>9806</v>
      </c>
      <c r="G351" t="s">
        <v>8410</v>
      </c>
      <c r="H351" t="s">
        <v>258</v>
      </c>
      <c r="I351" t="s">
        <v>9807</v>
      </c>
      <c r="J351" t="s">
        <v>9808</v>
      </c>
      <c r="K351" t="s">
        <v>78</v>
      </c>
      <c r="L351" t="s">
        <v>9809</v>
      </c>
      <c r="M351" s="27">
        <v>45959.611111111109</v>
      </c>
      <c r="N351" s="27">
        <v>45959.652083333327</v>
      </c>
      <c r="O351" t="s">
        <v>1466</v>
      </c>
      <c r="P351" t="s">
        <v>2232</v>
      </c>
      <c r="Q351" t="s">
        <v>9730</v>
      </c>
      <c r="R351" t="s">
        <v>1470</v>
      </c>
      <c r="S351" t="s">
        <v>1470</v>
      </c>
      <c r="T351" t="s">
        <v>82</v>
      </c>
      <c r="U351" t="s">
        <v>8413</v>
      </c>
      <c r="V351" t="s">
        <v>9810</v>
      </c>
      <c r="W351" t="s">
        <v>84</v>
      </c>
      <c r="X351" t="s">
        <v>9811</v>
      </c>
      <c r="Y351" t="s">
        <v>13</v>
      </c>
      <c r="Z351" t="s">
        <v>86</v>
      </c>
      <c r="AA351" t="s">
        <v>8863</v>
      </c>
      <c r="AB351" s="28">
        <v>1</v>
      </c>
      <c r="AC351" t="s">
        <v>88</v>
      </c>
      <c r="AD351" s="40">
        <v>275729</v>
      </c>
      <c r="AE351" s="40">
        <v>275729</v>
      </c>
    </row>
    <row r="352" spans="1:31">
      <c r="A352" t="s">
        <v>613</v>
      </c>
      <c r="B352" t="s">
        <v>151</v>
      </c>
      <c r="C352" t="s">
        <v>152</v>
      </c>
      <c r="D352" t="s">
        <v>7633</v>
      </c>
      <c r="E352" t="s">
        <v>9812</v>
      </c>
      <c r="F352" t="s">
        <v>9813</v>
      </c>
      <c r="G352" t="s">
        <v>8410</v>
      </c>
      <c r="H352" t="s">
        <v>258</v>
      </c>
      <c r="I352" t="s">
        <v>613</v>
      </c>
      <c r="J352" t="s">
        <v>9814</v>
      </c>
      <c r="K352" t="s">
        <v>78</v>
      </c>
      <c r="L352" t="s">
        <v>9815</v>
      </c>
      <c r="M352" s="27">
        <v>45960.511805555558</v>
      </c>
      <c r="N352" s="27">
        <v>45960.63958333333</v>
      </c>
      <c r="O352" t="s">
        <v>1466</v>
      </c>
      <c r="P352" t="s">
        <v>2232</v>
      </c>
      <c r="Q352" t="s">
        <v>9730</v>
      </c>
      <c r="R352" t="s">
        <v>80</v>
      </c>
      <c r="S352" t="s">
        <v>187</v>
      </c>
      <c r="T352" t="s">
        <v>82</v>
      </c>
      <c r="U352" t="s">
        <v>8413</v>
      </c>
      <c r="V352" t="s">
        <v>9816</v>
      </c>
      <c r="W352" t="s">
        <v>84</v>
      </c>
      <c r="X352" t="s">
        <v>9817</v>
      </c>
      <c r="Y352" t="s">
        <v>8</v>
      </c>
      <c r="Z352" t="s">
        <v>86</v>
      </c>
      <c r="AA352" t="s">
        <v>8863</v>
      </c>
      <c r="AB352" s="28">
        <v>1</v>
      </c>
      <c r="AC352" t="s">
        <v>88</v>
      </c>
      <c r="AD352" s="40">
        <v>65960</v>
      </c>
      <c r="AE352" s="40">
        <v>65960</v>
      </c>
    </row>
    <row r="353" spans="1:31">
      <c r="A353" t="s">
        <v>459</v>
      </c>
      <c r="B353" t="s">
        <v>460</v>
      </c>
      <c r="C353" t="s">
        <v>461</v>
      </c>
      <c r="D353" t="s">
        <v>9818</v>
      </c>
      <c r="E353" t="s">
        <v>9819</v>
      </c>
      <c r="F353" t="s">
        <v>9820</v>
      </c>
      <c r="G353" t="s">
        <v>8410</v>
      </c>
      <c r="H353" t="s">
        <v>460</v>
      </c>
      <c r="I353" t="s">
        <v>9821</v>
      </c>
      <c r="J353" t="s">
        <v>9822</v>
      </c>
      <c r="K353" t="s">
        <v>78</v>
      </c>
      <c r="L353" t="s">
        <v>9823</v>
      </c>
      <c r="M353" s="27">
        <v>45960.62777777778</v>
      </c>
      <c r="N353" s="27">
        <v>45960.642361111109</v>
      </c>
      <c r="O353" t="s">
        <v>1466</v>
      </c>
      <c r="P353" t="s">
        <v>2232</v>
      </c>
      <c r="Q353" t="s">
        <v>9730</v>
      </c>
      <c r="R353" t="s">
        <v>1470</v>
      </c>
      <c r="S353" t="s">
        <v>1470</v>
      </c>
      <c r="T353" t="s">
        <v>82</v>
      </c>
      <c r="U353" t="s">
        <v>8413</v>
      </c>
      <c r="V353" t="s">
        <v>9824</v>
      </c>
      <c r="W353" t="s">
        <v>84</v>
      </c>
      <c r="X353" t="s">
        <v>9825</v>
      </c>
      <c r="Y353" t="s">
        <v>11</v>
      </c>
      <c r="Z353" t="s">
        <v>86</v>
      </c>
      <c r="AA353" t="s">
        <v>470</v>
      </c>
      <c r="AB353" s="28">
        <v>1</v>
      </c>
      <c r="AC353" t="s">
        <v>88</v>
      </c>
      <c r="AD353" s="40">
        <v>144968</v>
      </c>
      <c r="AE353" s="40">
        <v>144968</v>
      </c>
    </row>
    <row r="354" spans="1:31">
      <c r="A354" t="s">
        <v>343</v>
      </c>
      <c r="B354" t="s">
        <v>68</v>
      </c>
      <c r="C354" t="s">
        <v>69</v>
      </c>
      <c r="D354" t="s">
        <v>344</v>
      </c>
      <c r="E354" t="s">
        <v>24682</v>
      </c>
      <c r="F354" t="s">
        <v>24683</v>
      </c>
      <c r="G354" t="s">
        <v>8410</v>
      </c>
      <c r="H354" t="s">
        <v>347</v>
      </c>
      <c r="I354" t="s">
        <v>343</v>
      </c>
      <c r="J354" t="s">
        <v>24684</v>
      </c>
      <c r="K354" t="s">
        <v>78</v>
      </c>
      <c r="L354" t="s">
        <v>24685</v>
      </c>
      <c r="M354" s="27">
        <v>45936.6875</v>
      </c>
      <c r="N354" s="27">
        <v>45940.361805555563</v>
      </c>
      <c r="P354" t="s">
        <v>2232</v>
      </c>
      <c r="Q354" t="s">
        <v>2232</v>
      </c>
      <c r="R354" t="s">
        <v>80</v>
      </c>
      <c r="S354" t="s">
        <v>81</v>
      </c>
      <c r="T354" t="s">
        <v>82</v>
      </c>
      <c r="U354" t="s">
        <v>8413</v>
      </c>
      <c r="V354" t="s">
        <v>24686</v>
      </c>
      <c r="W354" t="s">
        <v>84</v>
      </c>
      <c r="X354" t="s">
        <v>1666</v>
      </c>
      <c r="Y354" t="s">
        <v>8</v>
      </c>
      <c r="Z354" t="s">
        <v>86</v>
      </c>
      <c r="AA354" t="s">
        <v>359</v>
      </c>
      <c r="AB354" s="28">
        <v>1</v>
      </c>
      <c r="AC354" t="s">
        <v>88</v>
      </c>
      <c r="AD354" s="40">
        <v>65960</v>
      </c>
      <c r="AE354" s="40">
        <v>65960</v>
      </c>
    </row>
    <row r="355" spans="1:31">
      <c r="AE355" s="41">
        <f>SUM(AE2:AE354)</f>
        <v>57676313</v>
      </c>
    </row>
  </sheetData>
  <conditionalFormatting sqref="E1:E1048576">
    <cfRule type="duplicateValues" dxfId="11" priority="1"/>
    <cfRule type="duplicateValues" dxfId="10" priority="2"/>
  </conditionalFormatting>
  <conditionalFormatting sqref="E579:E1048576 E1:E353">
    <cfRule type="duplicateValues" dxfId="9" priority="7"/>
  </conditionalFormatting>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79998168889431442"/>
  </sheetPr>
  <dimension ref="A1:AD2313"/>
  <sheetViews>
    <sheetView topLeftCell="W2285" workbookViewId="0">
      <selection activeCell="AE2305" sqref="AE2305"/>
    </sheetView>
  </sheetViews>
  <sheetFormatPr baseColWidth="10" defaultColWidth="9.140625" defaultRowHeight="15"/>
  <cols>
    <col min="1" max="1" width="15" customWidth="1"/>
    <col min="2" max="2" width="29" customWidth="1"/>
    <col min="3" max="3" width="27" customWidth="1"/>
    <col min="4" max="4" width="13" customWidth="1"/>
    <col min="5" max="5" width="21" customWidth="1"/>
    <col min="6" max="6" width="12" customWidth="1"/>
    <col min="7" max="7" width="18" customWidth="1"/>
    <col min="8" max="8" width="20" customWidth="1"/>
    <col min="9" max="9" width="24" customWidth="1"/>
    <col min="10" max="10" width="50" customWidth="1"/>
    <col min="11" max="11" width="10" customWidth="1"/>
    <col min="12" max="12" width="31" customWidth="1"/>
    <col min="13" max="13" width="41" customWidth="1"/>
    <col min="14" max="14" width="44" customWidth="1"/>
    <col min="15" max="16" width="11" customWidth="1"/>
    <col min="17" max="17" width="13" customWidth="1"/>
    <col min="18" max="18" width="14" customWidth="1"/>
    <col min="19" max="19" width="15" customWidth="1"/>
    <col min="20" max="20" width="23" customWidth="1"/>
    <col min="21" max="21" width="19" customWidth="1"/>
    <col min="22" max="22" width="50" customWidth="1"/>
    <col min="23" max="23" width="34" customWidth="1"/>
    <col min="24" max="25" width="14" customWidth="1"/>
    <col min="26" max="26" width="19" customWidth="1"/>
    <col min="27" max="27" width="36" customWidth="1"/>
    <col min="28" max="28" width="16" customWidth="1"/>
    <col min="29" max="29" width="34" style="40" customWidth="1"/>
    <col min="30" max="30" width="15" style="40" customWidth="1"/>
  </cols>
  <sheetData>
    <row r="1" spans="1:30" ht="30">
      <c r="A1" s="26" t="s">
        <v>39</v>
      </c>
      <c r="B1" s="26" t="s">
        <v>40</v>
      </c>
      <c r="C1" s="26" t="s">
        <v>41</v>
      </c>
      <c r="D1" s="26" t="s">
        <v>42</v>
      </c>
      <c r="E1" s="26" t="s">
        <v>43</v>
      </c>
      <c r="F1" s="26" t="s">
        <v>44</v>
      </c>
      <c r="G1" s="26" t="s">
        <v>45</v>
      </c>
      <c r="H1" s="26" t="s">
        <v>47</v>
      </c>
      <c r="I1" s="26" t="s">
        <v>48</v>
      </c>
      <c r="J1" s="26" t="s">
        <v>49</v>
      </c>
      <c r="K1" s="26" t="s">
        <v>50</v>
      </c>
      <c r="L1" s="26" t="s">
        <v>51</v>
      </c>
      <c r="M1" s="26" t="s">
        <v>1456</v>
      </c>
      <c r="N1" s="26" t="s">
        <v>1457</v>
      </c>
      <c r="O1" s="26" t="s">
        <v>1458</v>
      </c>
      <c r="P1" s="26" t="s">
        <v>7687</v>
      </c>
      <c r="Q1" s="26" t="s">
        <v>7688</v>
      </c>
      <c r="R1" s="26" t="s">
        <v>54</v>
      </c>
      <c r="S1" s="26" t="s">
        <v>55</v>
      </c>
      <c r="T1" s="26" t="s">
        <v>56</v>
      </c>
      <c r="U1" s="26" t="s">
        <v>7689</v>
      </c>
      <c r="V1" s="26" t="s">
        <v>1462</v>
      </c>
      <c r="W1" s="26" t="s">
        <v>58</v>
      </c>
      <c r="X1" s="26" t="s">
        <v>59</v>
      </c>
      <c r="Y1" s="26" t="s">
        <v>60</v>
      </c>
      <c r="Z1" s="26" t="s">
        <v>61</v>
      </c>
      <c r="AA1" s="26" t="s">
        <v>62</v>
      </c>
      <c r="AB1" s="26" t="s">
        <v>63</v>
      </c>
      <c r="AC1" s="26" t="s">
        <v>65</v>
      </c>
      <c r="AD1" s="26" t="s">
        <v>7690</v>
      </c>
    </row>
    <row r="2" spans="1:30">
      <c r="A2" t="s">
        <v>217</v>
      </c>
      <c r="B2" t="s">
        <v>192</v>
      </c>
      <c r="C2" t="s">
        <v>193</v>
      </c>
      <c r="D2" t="s">
        <v>9826</v>
      </c>
      <c r="E2" t="s">
        <v>9827</v>
      </c>
      <c r="F2" t="s">
        <v>9828</v>
      </c>
      <c r="G2" t="s">
        <v>9829</v>
      </c>
      <c r="H2" t="s">
        <v>903</v>
      </c>
      <c r="I2" t="s">
        <v>9830</v>
      </c>
      <c r="J2" t="s">
        <v>9831</v>
      </c>
      <c r="K2" t="s">
        <v>78</v>
      </c>
      <c r="L2" t="s">
        <v>9832</v>
      </c>
      <c r="M2" s="27">
        <v>45901.637650462973</v>
      </c>
      <c r="N2" s="27">
        <v>45934.455555555563</v>
      </c>
      <c r="P2" t="s">
        <v>9833</v>
      </c>
      <c r="Q2" t="s">
        <v>9834</v>
      </c>
      <c r="R2" t="s">
        <v>1470</v>
      </c>
      <c r="S2" t="s">
        <v>1470</v>
      </c>
      <c r="T2" t="s">
        <v>82</v>
      </c>
      <c r="U2" t="s">
        <v>7699</v>
      </c>
      <c r="V2" t="s">
        <v>9835</v>
      </c>
      <c r="W2" t="s">
        <v>9836</v>
      </c>
      <c r="Y2" t="s">
        <v>15</v>
      </c>
      <c r="Z2" t="s">
        <v>86</v>
      </c>
      <c r="AA2" t="s">
        <v>1455</v>
      </c>
      <c r="AB2" s="28">
        <v>0</v>
      </c>
      <c r="AC2" s="40">
        <v>35780</v>
      </c>
      <c r="AD2" s="40">
        <f>AC2</f>
        <v>35780</v>
      </c>
    </row>
    <row r="3" spans="1:30">
      <c r="A3" t="s">
        <v>191</v>
      </c>
      <c r="B3" t="s">
        <v>192</v>
      </c>
      <c r="C3" t="s">
        <v>193</v>
      </c>
      <c r="D3" t="s">
        <v>1668</v>
      </c>
      <c r="E3" t="s">
        <v>9837</v>
      </c>
      <c r="F3" t="s">
        <v>1670</v>
      </c>
      <c r="G3" t="s">
        <v>9838</v>
      </c>
      <c r="H3" t="s">
        <v>197</v>
      </c>
      <c r="I3" t="s">
        <v>1671</v>
      </c>
      <c r="J3" t="s">
        <v>1672</v>
      </c>
      <c r="K3" t="s">
        <v>78</v>
      </c>
      <c r="L3" t="s">
        <v>9839</v>
      </c>
      <c r="M3" s="27">
        <v>45909.45621527778</v>
      </c>
      <c r="N3" s="27">
        <v>45933.38958333333</v>
      </c>
      <c r="P3" t="s">
        <v>9840</v>
      </c>
      <c r="R3" t="s">
        <v>1470</v>
      </c>
      <c r="S3" t="s">
        <v>1470</v>
      </c>
      <c r="U3" t="s">
        <v>7699</v>
      </c>
      <c r="V3" t="s">
        <v>9841</v>
      </c>
      <c r="W3" t="s">
        <v>9840</v>
      </c>
      <c r="Y3" t="s">
        <v>13</v>
      </c>
      <c r="Z3" t="s">
        <v>86</v>
      </c>
      <c r="AB3" s="28">
        <v>0</v>
      </c>
      <c r="AC3" s="40">
        <v>35780</v>
      </c>
      <c r="AD3" s="40">
        <f t="shared" ref="AD3:AD66" si="0">AC3</f>
        <v>35780</v>
      </c>
    </row>
    <row r="4" spans="1:30">
      <c r="A4" t="s">
        <v>112</v>
      </c>
      <c r="B4" t="s">
        <v>113</v>
      </c>
      <c r="C4" t="s">
        <v>8579</v>
      </c>
      <c r="D4" t="s">
        <v>9842</v>
      </c>
      <c r="E4" t="s">
        <v>9843</v>
      </c>
      <c r="F4" t="s">
        <v>9844</v>
      </c>
      <c r="G4" t="s">
        <v>9838</v>
      </c>
      <c r="H4" t="s">
        <v>116</v>
      </c>
      <c r="I4" t="s">
        <v>9845</v>
      </c>
      <c r="J4" t="s">
        <v>9846</v>
      </c>
      <c r="K4" t="s">
        <v>78</v>
      </c>
      <c r="L4" t="s">
        <v>9847</v>
      </c>
      <c r="M4" s="27">
        <v>45916.495138888888</v>
      </c>
      <c r="N4" s="27">
        <v>45932.497615740736</v>
      </c>
      <c r="P4" t="s">
        <v>9840</v>
      </c>
      <c r="R4" t="s">
        <v>1479</v>
      </c>
      <c r="S4" t="s">
        <v>1470</v>
      </c>
      <c r="U4" t="s">
        <v>7699</v>
      </c>
      <c r="V4" t="s">
        <v>9848</v>
      </c>
      <c r="W4" t="s">
        <v>9840</v>
      </c>
      <c r="Y4" t="s">
        <v>15</v>
      </c>
      <c r="Z4" t="s">
        <v>86</v>
      </c>
      <c r="AB4" s="28">
        <v>0</v>
      </c>
      <c r="AC4" s="40">
        <v>35780</v>
      </c>
      <c r="AD4" s="40">
        <f t="shared" si="0"/>
        <v>35780</v>
      </c>
    </row>
    <row r="5" spans="1:30">
      <c r="A5" t="s">
        <v>217</v>
      </c>
      <c r="B5" t="s">
        <v>192</v>
      </c>
      <c r="C5" t="s">
        <v>193</v>
      </c>
      <c r="D5" t="s">
        <v>8832</v>
      </c>
      <c r="E5" t="s">
        <v>9849</v>
      </c>
      <c r="F5" t="s">
        <v>9850</v>
      </c>
      <c r="G5" t="s">
        <v>9838</v>
      </c>
      <c r="H5" t="s">
        <v>903</v>
      </c>
      <c r="I5" t="s">
        <v>8835</v>
      </c>
      <c r="J5" t="s">
        <v>9851</v>
      </c>
      <c r="K5" t="s">
        <v>78</v>
      </c>
      <c r="L5" t="s">
        <v>9852</v>
      </c>
      <c r="M5" s="27">
        <v>45917.628171296303</v>
      </c>
      <c r="N5" s="27">
        <v>45937.607638888891</v>
      </c>
      <c r="P5" t="s">
        <v>9840</v>
      </c>
      <c r="R5" t="s">
        <v>1470</v>
      </c>
      <c r="S5" t="s">
        <v>1470</v>
      </c>
      <c r="U5" t="s">
        <v>7699</v>
      </c>
      <c r="V5" t="s">
        <v>9853</v>
      </c>
      <c r="W5" t="s">
        <v>9840</v>
      </c>
      <c r="Y5" t="s">
        <v>139</v>
      </c>
      <c r="Z5" t="s">
        <v>1482</v>
      </c>
      <c r="AB5" s="28">
        <v>0</v>
      </c>
      <c r="AC5" s="40">
        <v>35780</v>
      </c>
      <c r="AD5" s="40">
        <f t="shared" si="0"/>
        <v>35780</v>
      </c>
    </row>
    <row r="6" spans="1:30">
      <c r="A6" t="s">
        <v>288</v>
      </c>
      <c r="B6" t="s">
        <v>113</v>
      </c>
      <c r="C6" t="s">
        <v>114</v>
      </c>
      <c r="D6" t="s">
        <v>9854</v>
      </c>
      <c r="E6" t="s">
        <v>9855</v>
      </c>
      <c r="F6" t="s">
        <v>9856</v>
      </c>
      <c r="G6" t="s">
        <v>9838</v>
      </c>
      <c r="H6" t="s">
        <v>292</v>
      </c>
      <c r="I6" t="s">
        <v>9857</v>
      </c>
      <c r="J6" t="s">
        <v>9858</v>
      </c>
      <c r="K6" t="s">
        <v>78</v>
      </c>
      <c r="L6" t="s">
        <v>9859</v>
      </c>
      <c r="M6" s="27">
        <v>45918.354398148149</v>
      </c>
      <c r="N6" s="27">
        <v>45934.40347222222</v>
      </c>
      <c r="P6" t="s">
        <v>9840</v>
      </c>
      <c r="R6" t="s">
        <v>80</v>
      </c>
      <c r="S6" t="s">
        <v>81</v>
      </c>
      <c r="U6" t="s">
        <v>7699</v>
      </c>
      <c r="V6" t="s">
        <v>9860</v>
      </c>
      <c r="W6" t="s">
        <v>9840</v>
      </c>
      <c r="Y6" t="s">
        <v>13</v>
      </c>
      <c r="Z6" t="s">
        <v>86</v>
      </c>
      <c r="AB6" s="28">
        <v>0</v>
      </c>
      <c r="AC6" s="40">
        <v>35780</v>
      </c>
      <c r="AD6" s="40">
        <f t="shared" si="0"/>
        <v>35780</v>
      </c>
    </row>
    <row r="7" spans="1:30">
      <c r="A7" t="s">
        <v>191</v>
      </c>
      <c r="B7" t="s">
        <v>192</v>
      </c>
      <c r="C7" t="s">
        <v>193</v>
      </c>
      <c r="D7" t="s">
        <v>1472</v>
      </c>
      <c r="E7" t="s">
        <v>9861</v>
      </c>
      <c r="F7" t="s">
        <v>9862</v>
      </c>
      <c r="G7" t="s">
        <v>9829</v>
      </c>
      <c r="H7" t="s">
        <v>903</v>
      </c>
      <c r="I7" t="s">
        <v>1475</v>
      </c>
      <c r="J7" t="s">
        <v>9863</v>
      </c>
      <c r="K7" t="s">
        <v>78</v>
      </c>
      <c r="L7" t="s">
        <v>9864</v>
      </c>
      <c r="M7" s="27">
        <v>45922.348946759259</v>
      </c>
      <c r="N7" s="27">
        <v>45932.474999999999</v>
      </c>
      <c r="P7" t="s">
        <v>9833</v>
      </c>
      <c r="Q7" t="s">
        <v>9834</v>
      </c>
      <c r="R7" t="s">
        <v>1470</v>
      </c>
      <c r="S7" t="s">
        <v>1470</v>
      </c>
      <c r="T7" t="s">
        <v>82</v>
      </c>
      <c r="U7" t="s">
        <v>7699</v>
      </c>
      <c r="V7" t="s">
        <v>9865</v>
      </c>
      <c r="W7" t="s">
        <v>84</v>
      </c>
      <c r="Y7" t="s">
        <v>139</v>
      </c>
      <c r="Z7" t="s">
        <v>1482</v>
      </c>
      <c r="AA7" t="s">
        <v>599</v>
      </c>
      <c r="AB7" s="28">
        <v>1</v>
      </c>
      <c r="AC7" s="40">
        <v>35780</v>
      </c>
      <c r="AD7" s="40">
        <f t="shared" si="0"/>
        <v>35780</v>
      </c>
    </row>
    <row r="8" spans="1:30">
      <c r="A8" t="s">
        <v>217</v>
      </c>
      <c r="B8" t="s">
        <v>192</v>
      </c>
      <c r="C8" t="s">
        <v>193</v>
      </c>
      <c r="D8" t="s">
        <v>900</v>
      </c>
      <c r="E8" t="s">
        <v>9866</v>
      </c>
      <c r="F8" t="s">
        <v>9867</v>
      </c>
      <c r="G8" t="s">
        <v>9838</v>
      </c>
      <c r="H8" t="s">
        <v>903</v>
      </c>
      <c r="I8" t="s">
        <v>904</v>
      </c>
      <c r="J8" t="s">
        <v>9868</v>
      </c>
      <c r="K8" t="s">
        <v>78</v>
      </c>
      <c r="L8" t="s">
        <v>9869</v>
      </c>
      <c r="M8" s="27">
        <v>45922.631944444453</v>
      </c>
      <c r="N8" s="27">
        <v>45937.616666666669</v>
      </c>
      <c r="P8" t="s">
        <v>9840</v>
      </c>
      <c r="R8" t="s">
        <v>80</v>
      </c>
      <c r="S8" t="s">
        <v>81</v>
      </c>
      <c r="U8" t="s">
        <v>7699</v>
      </c>
      <c r="V8" t="s">
        <v>9870</v>
      </c>
      <c r="W8" t="s">
        <v>9840</v>
      </c>
      <c r="Y8" t="s">
        <v>139</v>
      </c>
      <c r="Z8" t="s">
        <v>909</v>
      </c>
      <c r="AB8" s="28">
        <v>0</v>
      </c>
      <c r="AC8" s="40">
        <v>35780</v>
      </c>
      <c r="AD8" s="40">
        <f t="shared" si="0"/>
        <v>35780</v>
      </c>
    </row>
    <row r="9" spans="1:30">
      <c r="A9" t="s">
        <v>459</v>
      </c>
      <c r="B9" t="s">
        <v>460</v>
      </c>
      <c r="C9" t="s">
        <v>461</v>
      </c>
      <c r="D9" t="s">
        <v>9871</v>
      </c>
      <c r="E9" t="s">
        <v>9872</v>
      </c>
      <c r="F9" t="s">
        <v>9873</v>
      </c>
      <c r="G9" t="s">
        <v>9829</v>
      </c>
      <c r="H9" t="s">
        <v>6401</v>
      </c>
      <c r="I9" t="s">
        <v>9874</v>
      </c>
      <c r="J9" t="s">
        <v>9875</v>
      </c>
      <c r="K9" t="s">
        <v>78</v>
      </c>
      <c r="L9" t="s">
        <v>9876</v>
      </c>
      <c r="M9" s="27">
        <v>45922.70208333333</v>
      </c>
      <c r="N9" s="27">
        <v>45935.686805555553</v>
      </c>
      <c r="P9" t="s">
        <v>9833</v>
      </c>
      <c r="Q9" t="s">
        <v>9834</v>
      </c>
      <c r="R9" t="s">
        <v>1470</v>
      </c>
      <c r="S9" t="s">
        <v>1470</v>
      </c>
      <c r="T9" t="s">
        <v>82</v>
      </c>
      <c r="U9" t="s">
        <v>7699</v>
      </c>
      <c r="V9" t="s">
        <v>9877</v>
      </c>
      <c r="W9" t="s">
        <v>9836</v>
      </c>
      <c r="Y9" t="s">
        <v>139</v>
      </c>
      <c r="Z9" t="s">
        <v>1482</v>
      </c>
      <c r="AA9" t="s">
        <v>539</v>
      </c>
      <c r="AB9" s="28">
        <v>0</v>
      </c>
      <c r="AC9" s="40">
        <v>35780</v>
      </c>
      <c r="AD9" s="40">
        <f t="shared" si="0"/>
        <v>35780</v>
      </c>
    </row>
    <row r="10" spans="1:30">
      <c r="A10" t="s">
        <v>744</v>
      </c>
      <c r="B10" t="s">
        <v>113</v>
      </c>
      <c r="C10" t="s">
        <v>8579</v>
      </c>
      <c r="D10" t="s">
        <v>9878</v>
      </c>
      <c r="E10" t="s">
        <v>9879</v>
      </c>
      <c r="F10" t="s">
        <v>9880</v>
      </c>
      <c r="G10" t="s">
        <v>9838</v>
      </c>
      <c r="H10" t="s">
        <v>748</v>
      </c>
      <c r="I10" t="s">
        <v>9881</v>
      </c>
      <c r="J10" t="s">
        <v>9882</v>
      </c>
      <c r="K10" t="s">
        <v>78</v>
      </c>
      <c r="L10" t="s">
        <v>9883</v>
      </c>
      <c r="M10" s="27">
        <v>45923.341666666667</v>
      </c>
      <c r="N10" s="27">
        <v>45931.727777777778</v>
      </c>
      <c r="P10" t="s">
        <v>9840</v>
      </c>
      <c r="R10" t="s">
        <v>1470</v>
      </c>
      <c r="S10" t="s">
        <v>1470</v>
      </c>
      <c r="U10" t="s">
        <v>7699</v>
      </c>
      <c r="V10" t="s">
        <v>9884</v>
      </c>
      <c r="W10" t="s">
        <v>9840</v>
      </c>
      <c r="Y10" t="s">
        <v>13</v>
      </c>
      <c r="Z10" t="s">
        <v>86</v>
      </c>
      <c r="AB10" s="28">
        <v>0</v>
      </c>
      <c r="AC10" s="40">
        <v>35780</v>
      </c>
      <c r="AD10" s="40">
        <f t="shared" si="0"/>
        <v>35780</v>
      </c>
    </row>
    <row r="11" spans="1:30">
      <c r="A11" t="s">
        <v>217</v>
      </c>
      <c r="B11" t="s">
        <v>192</v>
      </c>
      <c r="C11" t="s">
        <v>193</v>
      </c>
      <c r="D11" t="s">
        <v>900</v>
      </c>
      <c r="E11" t="s">
        <v>9885</v>
      </c>
      <c r="F11" t="s">
        <v>9886</v>
      </c>
      <c r="G11" t="s">
        <v>9838</v>
      </c>
      <c r="H11" t="s">
        <v>903</v>
      </c>
      <c r="I11" t="s">
        <v>904</v>
      </c>
      <c r="J11" t="s">
        <v>9887</v>
      </c>
      <c r="K11" t="s">
        <v>78</v>
      </c>
      <c r="L11" t="s">
        <v>9888</v>
      </c>
      <c r="M11" s="27">
        <v>45923.362939814811</v>
      </c>
      <c r="N11" s="27">
        <v>45937.615972222222</v>
      </c>
      <c r="P11" t="s">
        <v>9840</v>
      </c>
      <c r="R11" t="s">
        <v>1470</v>
      </c>
      <c r="S11" t="s">
        <v>1470</v>
      </c>
      <c r="U11" t="s">
        <v>7699</v>
      </c>
      <c r="V11" t="s">
        <v>9889</v>
      </c>
      <c r="W11" t="s">
        <v>9840</v>
      </c>
      <c r="Y11" t="s">
        <v>139</v>
      </c>
      <c r="Z11" t="s">
        <v>909</v>
      </c>
      <c r="AB11" s="28">
        <v>0</v>
      </c>
      <c r="AC11" s="40">
        <v>35780</v>
      </c>
      <c r="AD11" s="40">
        <f t="shared" si="0"/>
        <v>35780</v>
      </c>
    </row>
    <row r="12" spans="1:30">
      <c r="A12" t="s">
        <v>288</v>
      </c>
      <c r="B12" t="s">
        <v>113</v>
      </c>
      <c r="C12" t="s">
        <v>114</v>
      </c>
      <c r="D12" t="s">
        <v>9890</v>
      </c>
      <c r="E12" t="s">
        <v>9891</v>
      </c>
      <c r="F12" t="s">
        <v>9892</v>
      </c>
      <c r="G12" t="s">
        <v>9829</v>
      </c>
      <c r="H12" t="s">
        <v>292</v>
      </c>
      <c r="I12" t="s">
        <v>9893</v>
      </c>
      <c r="J12" t="s">
        <v>9894</v>
      </c>
      <c r="K12" t="s">
        <v>78</v>
      </c>
      <c r="L12" t="s">
        <v>9895</v>
      </c>
      <c r="M12" s="27">
        <v>45923.388888888891</v>
      </c>
      <c r="N12" s="27">
        <v>45931.394444444442</v>
      </c>
      <c r="P12" t="s">
        <v>9833</v>
      </c>
      <c r="Q12" t="s">
        <v>9834</v>
      </c>
      <c r="R12" t="s">
        <v>1470</v>
      </c>
      <c r="S12" t="s">
        <v>1470</v>
      </c>
      <c r="T12" t="s">
        <v>82</v>
      </c>
      <c r="U12" t="s">
        <v>7699</v>
      </c>
      <c r="V12" t="s">
        <v>9896</v>
      </c>
      <c r="W12" t="s">
        <v>84</v>
      </c>
      <c r="Y12" t="s">
        <v>11</v>
      </c>
      <c r="Z12" t="s">
        <v>86</v>
      </c>
      <c r="AA12" t="s">
        <v>1710</v>
      </c>
      <c r="AB12" s="28">
        <v>1</v>
      </c>
      <c r="AC12" s="40">
        <v>67654</v>
      </c>
      <c r="AD12" s="40">
        <f t="shared" si="0"/>
        <v>67654</v>
      </c>
    </row>
    <row r="13" spans="1:30">
      <c r="A13" t="s">
        <v>191</v>
      </c>
      <c r="B13" t="s">
        <v>192</v>
      </c>
      <c r="C13" t="s">
        <v>193</v>
      </c>
      <c r="D13" t="s">
        <v>208</v>
      </c>
      <c r="E13" t="s">
        <v>9897</v>
      </c>
      <c r="F13" t="s">
        <v>9898</v>
      </c>
      <c r="G13" t="s">
        <v>9829</v>
      </c>
      <c r="H13" t="s">
        <v>197</v>
      </c>
      <c r="I13" t="s">
        <v>211</v>
      </c>
      <c r="J13" t="s">
        <v>9899</v>
      </c>
      <c r="K13" t="s">
        <v>78</v>
      </c>
      <c r="L13" t="s">
        <v>9900</v>
      </c>
      <c r="M13" s="27">
        <v>45923.428472222222</v>
      </c>
      <c r="N13" s="27">
        <v>45936.530555555553</v>
      </c>
      <c r="P13" t="s">
        <v>9833</v>
      </c>
      <c r="Q13" t="s">
        <v>9834</v>
      </c>
      <c r="R13" t="s">
        <v>1470</v>
      </c>
      <c r="S13" t="s">
        <v>1470</v>
      </c>
      <c r="T13" t="s">
        <v>82</v>
      </c>
      <c r="U13" t="s">
        <v>7699</v>
      </c>
      <c r="V13" t="s">
        <v>9901</v>
      </c>
      <c r="W13" t="s">
        <v>84</v>
      </c>
      <c r="Y13" t="s">
        <v>8</v>
      </c>
      <c r="Z13" t="s">
        <v>86</v>
      </c>
      <c r="AA13" t="s">
        <v>1956</v>
      </c>
      <c r="AB13" s="28">
        <v>1</v>
      </c>
      <c r="AC13" s="40">
        <v>35780</v>
      </c>
      <c r="AD13" s="40">
        <f t="shared" si="0"/>
        <v>35780</v>
      </c>
    </row>
    <row r="14" spans="1:30">
      <c r="A14" t="s">
        <v>191</v>
      </c>
      <c r="B14" t="s">
        <v>192</v>
      </c>
      <c r="C14" t="s">
        <v>193</v>
      </c>
      <c r="D14" t="s">
        <v>208</v>
      </c>
      <c r="E14" t="s">
        <v>9902</v>
      </c>
      <c r="F14" t="s">
        <v>9903</v>
      </c>
      <c r="G14" t="s">
        <v>9829</v>
      </c>
      <c r="H14" t="s">
        <v>197</v>
      </c>
      <c r="I14" t="s">
        <v>211</v>
      </c>
      <c r="J14" t="s">
        <v>9904</v>
      </c>
      <c r="K14" t="s">
        <v>78</v>
      </c>
      <c r="L14" t="s">
        <v>9905</v>
      </c>
      <c r="M14" s="27">
        <v>45923.463888888888</v>
      </c>
      <c r="N14" s="27">
        <v>45939.43472222222</v>
      </c>
      <c r="P14" t="s">
        <v>9833</v>
      </c>
      <c r="Q14" t="s">
        <v>9834</v>
      </c>
      <c r="R14" t="s">
        <v>1470</v>
      </c>
      <c r="S14" t="s">
        <v>1470</v>
      </c>
      <c r="T14" t="s">
        <v>82</v>
      </c>
      <c r="U14" t="s">
        <v>7699</v>
      </c>
      <c r="V14" t="s">
        <v>9906</v>
      </c>
      <c r="W14" t="s">
        <v>84</v>
      </c>
      <c r="Y14" t="s">
        <v>8</v>
      </c>
      <c r="Z14" t="s">
        <v>86</v>
      </c>
      <c r="AA14" t="s">
        <v>1981</v>
      </c>
      <c r="AB14" s="28">
        <v>1</v>
      </c>
      <c r="AC14" s="40">
        <v>35780</v>
      </c>
      <c r="AD14" s="40">
        <f t="shared" si="0"/>
        <v>35780</v>
      </c>
    </row>
    <row r="15" spans="1:30">
      <c r="A15" t="s">
        <v>613</v>
      </c>
      <c r="B15" t="s">
        <v>151</v>
      </c>
      <c r="C15" t="s">
        <v>8579</v>
      </c>
      <c r="D15" t="s">
        <v>9907</v>
      </c>
      <c r="E15" t="s">
        <v>9908</v>
      </c>
      <c r="F15" t="s">
        <v>9909</v>
      </c>
      <c r="G15" t="s">
        <v>9838</v>
      </c>
      <c r="H15" t="s">
        <v>460</v>
      </c>
      <c r="I15" t="s">
        <v>9910</v>
      </c>
      <c r="J15" t="s">
        <v>9911</v>
      </c>
      <c r="K15" t="s">
        <v>78</v>
      </c>
      <c r="L15" t="s">
        <v>9912</v>
      </c>
      <c r="M15" s="27">
        <v>45923.559733796297</v>
      </c>
      <c r="N15" s="27">
        <v>45940.417361111111</v>
      </c>
      <c r="P15" t="s">
        <v>9840</v>
      </c>
      <c r="R15" t="s">
        <v>1470</v>
      </c>
      <c r="S15" t="s">
        <v>1470</v>
      </c>
      <c r="U15" t="s">
        <v>7699</v>
      </c>
      <c r="V15" t="s">
        <v>9913</v>
      </c>
      <c r="W15" t="s">
        <v>9840</v>
      </c>
      <c r="Y15" t="s">
        <v>13</v>
      </c>
      <c r="Z15" t="s">
        <v>86</v>
      </c>
      <c r="AB15" s="28">
        <v>0</v>
      </c>
      <c r="AC15" s="40">
        <v>35780</v>
      </c>
      <c r="AD15" s="40">
        <f t="shared" si="0"/>
        <v>35780</v>
      </c>
    </row>
    <row r="16" spans="1:30">
      <c r="A16" t="s">
        <v>288</v>
      </c>
      <c r="B16" t="s">
        <v>113</v>
      </c>
      <c r="C16" t="s">
        <v>114</v>
      </c>
      <c r="D16" t="s">
        <v>1838</v>
      </c>
      <c r="E16" t="s">
        <v>9914</v>
      </c>
      <c r="F16" t="s">
        <v>9915</v>
      </c>
      <c r="G16" t="s">
        <v>9838</v>
      </c>
      <c r="H16" t="s">
        <v>292</v>
      </c>
      <c r="I16" t="s">
        <v>1841</v>
      </c>
      <c r="J16" t="s">
        <v>9916</v>
      </c>
      <c r="K16" t="s">
        <v>78</v>
      </c>
      <c r="L16" t="s">
        <v>9917</v>
      </c>
      <c r="M16" s="27">
        <v>45923.691666666673</v>
      </c>
      <c r="N16" s="27">
        <v>45931.735520833332</v>
      </c>
      <c r="P16" t="s">
        <v>9840</v>
      </c>
      <c r="R16" t="s">
        <v>1470</v>
      </c>
      <c r="S16" t="s">
        <v>1470</v>
      </c>
      <c r="U16" t="s">
        <v>7699</v>
      </c>
      <c r="V16" t="s">
        <v>9918</v>
      </c>
      <c r="W16" t="s">
        <v>9840</v>
      </c>
      <c r="Y16" t="s">
        <v>13</v>
      </c>
      <c r="Z16" t="s">
        <v>86</v>
      </c>
      <c r="AB16" s="28">
        <v>0</v>
      </c>
      <c r="AC16" s="40">
        <v>35780</v>
      </c>
      <c r="AD16" s="40">
        <f t="shared" si="0"/>
        <v>35780</v>
      </c>
    </row>
    <row r="17" spans="1:30">
      <c r="A17" t="s">
        <v>1134</v>
      </c>
      <c r="B17" t="s">
        <v>113</v>
      </c>
      <c r="C17" t="s">
        <v>114</v>
      </c>
      <c r="D17" t="s">
        <v>9919</v>
      </c>
      <c r="E17" t="s">
        <v>9920</v>
      </c>
      <c r="F17" t="s">
        <v>9921</v>
      </c>
      <c r="G17" t="s">
        <v>9829</v>
      </c>
      <c r="H17" t="s">
        <v>2713</v>
      </c>
      <c r="I17" t="s">
        <v>9922</v>
      </c>
      <c r="J17" t="s">
        <v>9923</v>
      </c>
      <c r="K17" t="s">
        <v>78</v>
      </c>
      <c r="L17" t="s">
        <v>9924</v>
      </c>
      <c r="M17" s="27">
        <v>45923.716666666667</v>
      </c>
      <c r="N17" s="27">
        <v>45932.570138888892</v>
      </c>
      <c r="P17" t="s">
        <v>9833</v>
      </c>
      <c r="Q17" t="s">
        <v>9834</v>
      </c>
      <c r="R17" t="s">
        <v>1470</v>
      </c>
      <c r="S17" t="s">
        <v>1470</v>
      </c>
      <c r="T17" t="s">
        <v>82</v>
      </c>
      <c r="U17" t="s">
        <v>7699</v>
      </c>
      <c r="V17" t="s">
        <v>9925</v>
      </c>
      <c r="W17" t="s">
        <v>9836</v>
      </c>
      <c r="Y17" t="s">
        <v>11</v>
      </c>
      <c r="Z17" t="s">
        <v>86</v>
      </c>
      <c r="AA17" t="s">
        <v>2718</v>
      </c>
      <c r="AB17" s="28">
        <v>0</v>
      </c>
      <c r="AC17" s="40">
        <v>67654</v>
      </c>
      <c r="AD17" s="40">
        <f t="shared" si="0"/>
        <v>67654</v>
      </c>
    </row>
    <row r="18" spans="1:30">
      <c r="A18" t="s">
        <v>191</v>
      </c>
      <c r="B18" t="s">
        <v>192</v>
      </c>
      <c r="C18" t="s">
        <v>193</v>
      </c>
      <c r="D18" t="s">
        <v>1217</v>
      </c>
      <c r="E18" t="s">
        <v>9926</v>
      </c>
      <c r="F18" t="s">
        <v>9927</v>
      </c>
      <c r="G18" t="s">
        <v>9838</v>
      </c>
      <c r="H18" t="s">
        <v>197</v>
      </c>
      <c r="I18" t="s">
        <v>1220</v>
      </c>
      <c r="J18" t="s">
        <v>9928</v>
      </c>
      <c r="K18" t="s">
        <v>78</v>
      </c>
      <c r="L18" t="s">
        <v>9929</v>
      </c>
      <c r="M18" s="27">
        <v>45924.368009259262</v>
      </c>
      <c r="N18" s="27">
        <v>45931.345138888893</v>
      </c>
      <c r="P18" t="s">
        <v>9840</v>
      </c>
      <c r="R18" t="s">
        <v>1470</v>
      </c>
      <c r="S18" t="s">
        <v>1470</v>
      </c>
      <c r="U18" t="s">
        <v>7699</v>
      </c>
      <c r="V18" t="s">
        <v>9930</v>
      </c>
      <c r="W18" t="s">
        <v>9840</v>
      </c>
      <c r="Y18" t="s">
        <v>15</v>
      </c>
      <c r="Z18" t="s">
        <v>86</v>
      </c>
      <c r="AB18" s="28">
        <v>0</v>
      </c>
      <c r="AC18" s="40">
        <v>35780</v>
      </c>
      <c r="AD18" s="40">
        <f t="shared" si="0"/>
        <v>35780</v>
      </c>
    </row>
    <row r="19" spans="1:30">
      <c r="A19" t="s">
        <v>217</v>
      </c>
      <c r="B19" t="s">
        <v>192</v>
      </c>
      <c r="C19" t="s">
        <v>193</v>
      </c>
      <c r="D19" t="s">
        <v>1241</v>
      </c>
      <c r="E19" t="s">
        <v>9931</v>
      </c>
      <c r="F19" t="s">
        <v>9932</v>
      </c>
      <c r="G19" t="s">
        <v>9829</v>
      </c>
      <c r="H19" t="s">
        <v>197</v>
      </c>
      <c r="I19" t="s">
        <v>1244</v>
      </c>
      <c r="J19" t="s">
        <v>9933</v>
      </c>
      <c r="K19" t="s">
        <v>78</v>
      </c>
      <c r="L19" t="s">
        <v>9934</v>
      </c>
      <c r="M19" s="27">
        <v>45924.377233796287</v>
      </c>
      <c r="N19" s="27">
        <v>45934.630555555559</v>
      </c>
      <c r="P19" t="s">
        <v>9833</v>
      </c>
      <c r="Q19" t="s">
        <v>9834</v>
      </c>
      <c r="R19" t="s">
        <v>1470</v>
      </c>
      <c r="S19" t="s">
        <v>1470</v>
      </c>
      <c r="T19" t="s">
        <v>82</v>
      </c>
      <c r="U19" t="s">
        <v>7699</v>
      </c>
      <c r="V19" t="s">
        <v>9935</v>
      </c>
      <c r="W19" t="s">
        <v>9836</v>
      </c>
      <c r="Y19" t="s">
        <v>11</v>
      </c>
      <c r="Z19" t="s">
        <v>86</v>
      </c>
      <c r="AA19" t="s">
        <v>1684</v>
      </c>
      <c r="AB19" s="28">
        <v>0</v>
      </c>
      <c r="AC19" s="40">
        <v>67654</v>
      </c>
      <c r="AD19" s="40">
        <f t="shared" si="0"/>
        <v>67654</v>
      </c>
    </row>
    <row r="20" spans="1:30">
      <c r="A20" t="s">
        <v>288</v>
      </c>
      <c r="B20" t="s">
        <v>113</v>
      </c>
      <c r="C20" t="s">
        <v>114</v>
      </c>
      <c r="D20" t="s">
        <v>9936</v>
      </c>
      <c r="E20" t="s">
        <v>9937</v>
      </c>
      <c r="F20" t="s">
        <v>9938</v>
      </c>
      <c r="G20" t="s">
        <v>9838</v>
      </c>
      <c r="H20" t="s">
        <v>197</v>
      </c>
      <c r="I20" t="s">
        <v>9939</v>
      </c>
      <c r="J20" t="s">
        <v>9940</v>
      </c>
      <c r="K20" t="s">
        <v>78</v>
      </c>
      <c r="L20" t="s">
        <v>9941</v>
      </c>
      <c r="M20" s="27">
        <v>45924.378784722219</v>
      </c>
      <c r="N20" s="27">
        <v>45932.493750000001</v>
      </c>
      <c r="P20" t="s">
        <v>9840</v>
      </c>
      <c r="R20" t="s">
        <v>80</v>
      </c>
      <c r="S20" t="s">
        <v>81</v>
      </c>
      <c r="U20" t="s">
        <v>7699</v>
      </c>
      <c r="V20" t="s">
        <v>9942</v>
      </c>
      <c r="W20" t="s">
        <v>9840</v>
      </c>
      <c r="Y20" t="s">
        <v>13</v>
      </c>
      <c r="Z20" t="s">
        <v>86</v>
      </c>
      <c r="AB20" s="28">
        <v>0</v>
      </c>
      <c r="AC20" s="40">
        <v>35780</v>
      </c>
      <c r="AD20" s="40">
        <f t="shared" si="0"/>
        <v>35780</v>
      </c>
    </row>
    <row r="21" spans="1:30">
      <c r="A21" t="s">
        <v>343</v>
      </c>
      <c r="B21" t="s">
        <v>68</v>
      </c>
      <c r="C21" t="s">
        <v>69</v>
      </c>
      <c r="D21" t="s">
        <v>4737</v>
      </c>
      <c r="E21" t="s">
        <v>9943</v>
      </c>
      <c r="F21" t="s">
        <v>9944</v>
      </c>
      <c r="G21" t="s">
        <v>9838</v>
      </c>
      <c r="H21" t="s">
        <v>798</v>
      </c>
      <c r="I21" t="s">
        <v>4740</v>
      </c>
      <c r="J21" t="s">
        <v>9945</v>
      </c>
      <c r="K21" t="s">
        <v>78</v>
      </c>
      <c r="L21" t="s">
        <v>9946</v>
      </c>
      <c r="M21" s="27">
        <v>45924.380162037043</v>
      </c>
      <c r="N21" s="27">
        <v>45931.667361111111</v>
      </c>
      <c r="P21" t="s">
        <v>9840</v>
      </c>
      <c r="R21" t="s">
        <v>1470</v>
      </c>
      <c r="S21" t="s">
        <v>1470</v>
      </c>
      <c r="U21" t="s">
        <v>7699</v>
      </c>
      <c r="V21" t="s">
        <v>9947</v>
      </c>
      <c r="W21" t="s">
        <v>9840</v>
      </c>
      <c r="Y21" t="s">
        <v>13</v>
      </c>
      <c r="Z21" t="s">
        <v>86</v>
      </c>
      <c r="AB21" s="28">
        <v>0</v>
      </c>
      <c r="AC21" s="40">
        <v>35780</v>
      </c>
      <c r="AD21" s="40">
        <f t="shared" si="0"/>
        <v>35780</v>
      </c>
    </row>
    <row r="22" spans="1:30">
      <c r="A22" t="s">
        <v>683</v>
      </c>
      <c r="B22" t="s">
        <v>113</v>
      </c>
      <c r="C22" t="s">
        <v>114</v>
      </c>
      <c r="D22" t="s">
        <v>2397</v>
      </c>
      <c r="E22" t="s">
        <v>9948</v>
      </c>
      <c r="F22" t="s">
        <v>9949</v>
      </c>
      <c r="G22" t="s">
        <v>9829</v>
      </c>
      <c r="H22" t="s">
        <v>281</v>
      </c>
      <c r="I22" t="s">
        <v>2400</v>
      </c>
      <c r="J22" t="s">
        <v>9950</v>
      </c>
      <c r="K22" t="s">
        <v>78</v>
      </c>
      <c r="L22" t="s">
        <v>9951</v>
      </c>
      <c r="M22" s="27">
        <v>45924.40625</v>
      </c>
      <c r="N22" s="27">
        <v>45931.348611111112</v>
      </c>
      <c r="P22" t="s">
        <v>9833</v>
      </c>
      <c r="Q22" t="s">
        <v>9834</v>
      </c>
      <c r="R22" t="s">
        <v>1470</v>
      </c>
      <c r="S22" t="s">
        <v>1470</v>
      </c>
      <c r="T22" t="s">
        <v>82</v>
      </c>
      <c r="U22" t="s">
        <v>7699</v>
      </c>
      <c r="V22" t="s">
        <v>9952</v>
      </c>
      <c r="W22" t="s">
        <v>9836</v>
      </c>
      <c r="Y22" t="s">
        <v>11</v>
      </c>
      <c r="Z22" t="s">
        <v>86</v>
      </c>
      <c r="AA22" t="s">
        <v>1573</v>
      </c>
      <c r="AB22" s="28">
        <v>0</v>
      </c>
      <c r="AC22" s="40">
        <v>67654</v>
      </c>
      <c r="AD22" s="40">
        <f t="shared" si="0"/>
        <v>67654</v>
      </c>
    </row>
    <row r="23" spans="1:30">
      <c r="A23" t="s">
        <v>217</v>
      </c>
      <c r="B23" t="s">
        <v>192</v>
      </c>
      <c r="C23" t="s">
        <v>193</v>
      </c>
      <c r="D23" t="s">
        <v>8896</v>
      </c>
      <c r="E23" t="s">
        <v>9953</v>
      </c>
      <c r="F23" t="s">
        <v>9954</v>
      </c>
      <c r="G23" t="s">
        <v>9829</v>
      </c>
      <c r="H23" t="s">
        <v>197</v>
      </c>
      <c r="I23" t="s">
        <v>8899</v>
      </c>
      <c r="J23" t="s">
        <v>9955</v>
      </c>
      <c r="K23" t="s">
        <v>78</v>
      </c>
      <c r="L23" t="s">
        <v>9956</v>
      </c>
      <c r="M23" s="27">
        <v>45924.409861111111</v>
      </c>
      <c r="N23" s="27">
        <v>45931.35</v>
      </c>
      <c r="P23" t="s">
        <v>9833</v>
      </c>
      <c r="Q23" t="s">
        <v>9834</v>
      </c>
      <c r="R23" t="s">
        <v>80</v>
      </c>
      <c r="S23" t="s">
        <v>187</v>
      </c>
      <c r="T23" t="s">
        <v>82</v>
      </c>
      <c r="U23" t="s">
        <v>7699</v>
      </c>
      <c r="V23" t="s">
        <v>9957</v>
      </c>
      <c r="W23" t="s">
        <v>9836</v>
      </c>
      <c r="Y23" t="s">
        <v>11</v>
      </c>
      <c r="Z23" t="s">
        <v>86</v>
      </c>
      <c r="AA23" t="s">
        <v>1684</v>
      </c>
      <c r="AB23" s="28">
        <v>0</v>
      </c>
      <c r="AC23" s="40">
        <v>67654</v>
      </c>
      <c r="AD23" s="40">
        <f t="shared" si="0"/>
        <v>67654</v>
      </c>
    </row>
    <row r="24" spans="1:30">
      <c r="A24" t="s">
        <v>118</v>
      </c>
      <c r="B24" t="s">
        <v>119</v>
      </c>
      <c r="C24" t="s">
        <v>120</v>
      </c>
      <c r="D24" t="s">
        <v>4929</v>
      </c>
      <c r="E24" t="s">
        <v>9958</v>
      </c>
      <c r="F24" t="s">
        <v>9959</v>
      </c>
      <c r="G24" t="s">
        <v>9829</v>
      </c>
      <c r="H24" t="s">
        <v>124</v>
      </c>
      <c r="I24" t="s">
        <v>4932</v>
      </c>
      <c r="J24" t="s">
        <v>9960</v>
      </c>
      <c r="K24" t="s">
        <v>78</v>
      </c>
      <c r="L24" t="s">
        <v>9961</v>
      </c>
      <c r="M24" s="27">
        <v>45924.423680555563</v>
      </c>
      <c r="N24" s="27">
        <v>45935.68472222222</v>
      </c>
      <c r="P24" t="s">
        <v>9833</v>
      </c>
      <c r="Q24" t="s">
        <v>9834</v>
      </c>
      <c r="R24" t="s">
        <v>1479</v>
      </c>
      <c r="S24" t="s">
        <v>1479</v>
      </c>
      <c r="T24" t="s">
        <v>82</v>
      </c>
      <c r="U24" t="s">
        <v>7699</v>
      </c>
      <c r="V24" t="s">
        <v>9962</v>
      </c>
      <c r="W24" t="s">
        <v>9836</v>
      </c>
      <c r="Y24" t="s">
        <v>139</v>
      </c>
      <c r="Z24" t="s">
        <v>4937</v>
      </c>
      <c r="AA24" t="s">
        <v>130</v>
      </c>
      <c r="AB24" s="28">
        <v>0</v>
      </c>
      <c r="AC24" s="40">
        <v>35780</v>
      </c>
      <c r="AD24" s="40">
        <f t="shared" si="0"/>
        <v>35780</v>
      </c>
    </row>
    <row r="25" spans="1:30">
      <c r="A25" t="s">
        <v>191</v>
      </c>
      <c r="B25" t="s">
        <v>192</v>
      </c>
      <c r="C25" t="s">
        <v>193</v>
      </c>
      <c r="D25" t="s">
        <v>9963</v>
      </c>
      <c r="E25" t="s">
        <v>9964</v>
      </c>
      <c r="F25" t="s">
        <v>9965</v>
      </c>
      <c r="G25" t="s">
        <v>9838</v>
      </c>
      <c r="H25" t="s">
        <v>197</v>
      </c>
      <c r="I25" t="s">
        <v>9966</v>
      </c>
      <c r="J25" t="s">
        <v>9967</v>
      </c>
      <c r="K25" t="s">
        <v>78</v>
      </c>
      <c r="L25" t="s">
        <v>9968</v>
      </c>
      <c r="M25" s="27">
        <v>45924.601747685178</v>
      </c>
      <c r="N25" s="27">
        <v>45931.525694444441</v>
      </c>
      <c r="P25" t="s">
        <v>9840</v>
      </c>
      <c r="R25" t="s">
        <v>1470</v>
      </c>
      <c r="S25" t="s">
        <v>1470</v>
      </c>
      <c r="U25" t="s">
        <v>7699</v>
      </c>
      <c r="V25" t="s">
        <v>9969</v>
      </c>
      <c r="W25" t="s">
        <v>9840</v>
      </c>
      <c r="Y25" t="s">
        <v>15</v>
      </c>
      <c r="Z25" t="s">
        <v>86</v>
      </c>
      <c r="AB25" s="28">
        <v>0</v>
      </c>
      <c r="AC25" s="40">
        <v>35780</v>
      </c>
      <c r="AD25" s="40">
        <f t="shared" si="0"/>
        <v>35780</v>
      </c>
    </row>
    <row r="26" spans="1:30">
      <c r="A26" t="s">
        <v>217</v>
      </c>
      <c r="B26" t="s">
        <v>192</v>
      </c>
      <c r="C26" t="s">
        <v>193</v>
      </c>
      <c r="D26" t="s">
        <v>1241</v>
      </c>
      <c r="E26" t="s">
        <v>9970</v>
      </c>
      <c r="F26" t="s">
        <v>9971</v>
      </c>
      <c r="G26" t="s">
        <v>9829</v>
      </c>
      <c r="H26" t="s">
        <v>197</v>
      </c>
      <c r="I26" t="s">
        <v>1244</v>
      </c>
      <c r="J26" t="s">
        <v>9972</v>
      </c>
      <c r="K26" t="s">
        <v>78</v>
      </c>
      <c r="L26" t="s">
        <v>9973</v>
      </c>
      <c r="M26" s="27">
        <v>45924.646932870368</v>
      </c>
      <c r="N26" s="27">
        <v>45931.540972222218</v>
      </c>
      <c r="P26" t="s">
        <v>9833</v>
      </c>
      <c r="Q26" t="s">
        <v>9834</v>
      </c>
      <c r="R26" t="s">
        <v>80</v>
      </c>
      <c r="S26" t="s">
        <v>187</v>
      </c>
      <c r="T26" t="s">
        <v>82</v>
      </c>
      <c r="U26" t="s">
        <v>7699</v>
      </c>
      <c r="V26" t="s">
        <v>9974</v>
      </c>
      <c r="W26" t="s">
        <v>9836</v>
      </c>
      <c r="Y26" t="s">
        <v>11</v>
      </c>
      <c r="Z26" t="s">
        <v>86</v>
      </c>
      <c r="AA26" t="s">
        <v>1684</v>
      </c>
      <c r="AB26" s="28">
        <v>0</v>
      </c>
      <c r="AC26" s="40">
        <v>67654</v>
      </c>
      <c r="AD26" s="40">
        <f t="shared" si="0"/>
        <v>67654</v>
      </c>
    </row>
    <row r="27" spans="1:30">
      <c r="A27" t="s">
        <v>112</v>
      </c>
      <c r="B27" t="s">
        <v>113</v>
      </c>
      <c r="C27" t="s">
        <v>114</v>
      </c>
      <c r="D27" t="s">
        <v>115</v>
      </c>
      <c r="E27" t="s">
        <v>9975</v>
      </c>
      <c r="F27" t="s">
        <v>8876</v>
      </c>
      <c r="G27" t="s">
        <v>9829</v>
      </c>
      <c r="H27" t="s">
        <v>116</v>
      </c>
      <c r="I27" t="s">
        <v>112</v>
      </c>
      <c r="J27" t="s">
        <v>8877</v>
      </c>
      <c r="K27" t="s">
        <v>78</v>
      </c>
      <c r="L27" t="s">
        <v>9976</v>
      </c>
      <c r="M27" s="27">
        <v>45925.374467592592</v>
      </c>
      <c r="N27" s="27">
        <v>45931.602083333331</v>
      </c>
      <c r="P27" t="s">
        <v>9833</v>
      </c>
      <c r="Q27" t="s">
        <v>9834</v>
      </c>
      <c r="R27" t="s">
        <v>1479</v>
      </c>
      <c r="S27" t="s">
        <v>1479</v>
      </c>
      <c r="T27" t="s">
        <v>1664</v>
      </c>
      <c r="U27" t="s">
        <v>7767</v>
      </c>
      <c r="V27" t="s">
        <v>9977</v>
      </c>
      <c r="W27" t="s">
        <v>84</v>
      </c>
      <c r="Y27" t="s">
        <v>8</v>
      </c>
      <c r="Z27" t="s">
        <v>86</v>
      </c>
      <c r="AA27" t="s">
        <v>117</v>
      </c>
      <c r="AB27" s="28">
        <v>1</v>
      </c>
      <c r="AC27" s="40">
        <v>35780</v>
      </c>
      <c r="AD27" s="40">
        <f t="shared" si="0"/>
        <v>35780</v>
      </c>
    </row>
    <row r="28" spans="1:30">
      <c r="A28" t="s">
        <v>191</v>
      </c>
      <c r="B28" t="s">
        <v>192</v>
      </c>
      <c r="C28" t="s">
        <v>193</v>
      </c>
      <c r="D28" t="s">
        <v>227</v>
      </c>
      <c r="E28" t="s">
        <v>9978</v>
      </c>
      <c r="F28" t="s">
        <v>9979</v>
      </c>
      <c r="G28" t="s">
        <v>9829</v>
      </c>
      <c r="H28" t="s">
        <v>197</v>
      </c>
      <c r="I28" t="s">
        <v>230</v>
      </c>
      <c r="J28" t="s">
        <v>9980</v>
      </c>
      <c r="K28" t="s">
        <v>78</v>
      </c>
      <c r="L28" t="s">
        <v>9981</v>
      </c>
      <c r="M28" s="27">
        <v>45925.378506944442</v>
      </c>
      <c r="N28" s="27">
        <v>45931.453472222223</v>
      </c>
      <c r="P28" t="s">
        <v>9833</v>
      </c>
      <c r="Q28" t="s">
        <v>9834</v>
      </c>
      <c r="R28" t="s">
        <v>783</v>
      </c>
      <c r="S28" t="s">
        <v>2152</v>
      </c>
      <c r="U28" t="s">
        <v>7699</v>
      </c>
      <c r="V28" t="s">
        <v>9982</v>
      </c>
      <c r="W28" t="s">
        <v>84</v>
      </c>
      <c r="Y28" t="s">
        <v>8</v>
      </c>
      <c r="Z28" t="s">
        <v>86</v>
      </c>
      <c r="AA28" t="s">
        <v>9983</v>
      </c>
      <c r="AB28" s="28">
        <v>1</v>
      </c>
      <c r="AC28" s="40">
        <v>35780</v>
      </c>
      <c r="AD28" s="40">
        <f t="shared" si="0"/>
        <v>35780</v>
      </c>
    </row>
    <row r="29" spans="1:30">
      <c r="A29" t="s">
        <v>1134</v>
      </c>
      <c r="B29" t="s">
        <v>113</v>
      </c>
      <c r="C29" t="s">
        <v>114</v>
      </c>
      <c r="D29" t="s">
        <v>2710</v>
      </c>
      <c r="E29" t="s">
        <v>9984</v>
      </c>
      <c r="F29" t="s">
        <v>9985</v>
      </c>
      <c r="G29" t="s">
        <v>9829</v>
      </c>
      <c r="H29" t="s">
        <v>2713</v>
      </c>
      <c r="I29" t="s">
        <v>1134</v>
      </c>
      <c r="J29" t="s">
        <v>9986</v>
      </c>
      <c r="K29" t="s">
        <v>78</v>
      </c>
      <c r="L29" t="s">
        <v>9987</v>
      </c>
      <c r="M29" s="27">
        <v>45925.391574074078</v>
      </c>
      <c r="N29" s="27">
        <v>45931.4</v>
      </c>
      <c r="P29" t="s">
        <v>9833</v>
      </c>
      <c r="Q29" t="s">
        <v>9834</v>
      </c>
      <c r="R29" t="s">
        <v>1470</v>
      </c>
      <c r="S29" t="s">
        <v>1470</v>
      </c>
      <c r="T29" t="s">
        <v>82</v>
      </c>
      <c r="U29" t="s">
        <v>7699</v>
      </c>
      <c r="V29" t="s">
        <v>9988</v>
      </c>
      <c r="W29" t="s">
        <v>84</v>
      </c>
      <c r="Y29" t="s">
        <v>8</v>
      </c>
      <c r="Z29" t="s">
        <v>86</v>
      </c>
      <c r="AA29" t="s">
        <v>2718</v>
      </c>
      <c r="AB29" s="28">
        <v>1</v>
      </c>
      <c r="AC29" s="40">
        <v>35780</v>
      </c>
      <c r="AD29" s="40">
        <f t="shared" si="0"/>
        <v>35780</v>
      </c>
    </row>
    <row r="30" spans="1:30">
      <c r="A30" t="s">
        <v>569</v>
      </c>
      <c r="B30" t="s">
        <v>119</v>
      </c>
      <c r="C30" t="s">
        <v>8579</v>
      </c>
      <c r="D30" t="s">
        <v>709</v>
      </c>
      <c r="E30" t="s">
        <v>9989</v>
      </c>
      <c r="F30" t="s">
        <v>9990</v>
      </c>
      <c r="G30" t="s">
        <v>9838</v>
      </c>
      <c r="H30" t="s">
        <v>573</v>
      </c>
      <c r="I30" t="s">
        <v>712</v>
      </c>
      <c r="J30" t="s">
        <v>9991</v>
      </c>
      <c r="K30" t="s">
        <v>78</v>
      </c>
      <c r="L30" t="s">
        <v>9992</v>
      </c>
      <c r="M30" s="27">
        <v>45925.404976851853</v>
      </c>
      <c r="N30" s="27">
        <v>45937.615277777782</v>
      </c>
      <c r="R30" t="s">
        <v>1470</v>
      </c>
      <c r="S30" t="s">
        <v>1470</v>
      </c>
      <c r="U30" t="s">
        <v>7699</v>
      </c>
      <c r="V30" t="s">
        <v>9993</v>
      </c>
      <c r="W30" t="s">
        <v>9840</v>
      </c>
      <c r="Y30" t="s">
        <v>13</v>
      </c>
      <c r="Z30" t="s">
        <v>86</v>
      </c>
      <c r="AB30" s="28">
        <v>0</v>
      </c>
      <c r="AC30" s="40">
        <v>35780</v>
      </c>
      <c r="AD30" s="40">
        <f t="shared" si="0"/>
        <v>35780</v>
      </c>
    </row>
    <row r="31" spans="1:30">
      <c r="A31" t="s">
        <v>191</v>
      </c>
      <c r="B31" t="s">
        <v>192</v>
      </c>
      <c r="C31" t="s">
        <v>193</v>
      </c>
      <c r="D31" t="s">
        <v>2004</v>
      </c>
      <c r="E31" t="s">
        <v>9994</v>
      </c>
      <c r="F31" t="s">
        <v>9995</v>
      </c>
      <c r="G31" t="s">
        <v>9838</v>
      </c>
      <c r="H31" t="s">
        <v>903</v>
      </c>
      <c r="I31" t="s">
        <v>2007</v>
      </c>
      <c r="J31" t="s">
        <v>9996</v>
      </c>
      <c r="K31" t="s">
        <v>78</v>
      </c>
      <c r="L31" t="s">
        <v>9997</v>
      </c>
      <c r="M31" s="27">
        <v>45925.445405092592</v>
      </c>
      <c r="N31" s="27">
        <v>45940.404861111107</v>
      </c>
      <c r="P31" t="s">
        <v>9840</v>
      </c>
      <c r="R31" t="s">
        <v>1470</v>
      </c>
      <c r="S31" t="s">
        <v>1470</v>
      </c>
      <c r="U31" t="s">
        <v>7699</v>
      </c>
      <c r="V31" t="s">
        <v>9998</v>
      </c>
      <c r="W31" t="s">
        <v>9840</v>
      </c>
      <c r="Y31" t="s">
        <v>139</v>
      </c>
      <c r="Z31" t="s">
        <v>1482</v>
      </c>
      <c r="AB31" s="28">
        <v>0</v>
      </c>
      <c r="AC31" s="40">
        <v>35780</v>
      </c>
      <c r="AD31" s="40">
        <f t="shared" si="0"/>
        <v>35780</v>
      </c>
    </row>
    <row r="32" spans="1:30">
      <c r="A32" t="s">
        <v>1134</v>
      </c>
      <c r="B32" t="s">
        <v>113</v>
      </c>
      <c r="C32" t="s">
        <v>114</v>
      </c>
      <c r="D32" t="s">
        <v>4545</v>
      </c>
      <c r="E32" t="s">
        <v>9999</v>
      </c>
      <c r="F32" t="s">
        <v>10000</v>
      </c>
      <c r="G32" t="s">
        <v>9838</v>
      </c>
      <c r="H32" t="s">
        <v>2713</v>
      </c>
      <c r="I32" t="s">
        <v>4548</v>
      </c>
      <c r="J32" t="s">
        <v>10001</v>
      </c>
      <c r="K32" t="s">
        <v>78</v>
      </c>
      <c r="L32" t="s">
        <v>10002</v>
      </c>
      <c r="M32" s="27">
        <v>45925.44940972222</v>
      </c>
      <c r="N32" s="27">
        <v>45937.631076388891</v>
      </c>
      <c r="P32" t="s">
        <v>9840</v>
      </c>
      <c r="R32" t="s">
        <v>1479</v>
      </c>
      <c r="S32" t="s">
        <v>1479</v>
      </c>
      <c r="U32" t="s">
        <v>7699</v>
      </c>
      <c r="V32" t="s">
        <v>10003</v>
      </c>
      <c r="W32" t="s">
        <v>9840</v>
      </c>
      <c r="Y32" t="s">
        <v>15</v>
      </c>
      <c r="Z32" t="s">
        <v>86</v>
      </c>
      <c r="AB32" s="28">
        <v>0</v>
      </c>
      <c r="AC32" s="40">
        <v>35780</v>
      </c>
      <c r="AD32" s="40">
        <f t="shared" si="0"/>
        <v>35780</v>
      </c>
    </row>
    <row r="33" spans="1:30">
      <c r="A33" t="s">
        <v>67</v>
      </c>
      <c r="B33" t="s">
        <v>68</v>
      </c>
      <c r="C33" t="s">
        <v>8579</v>
      </c>
      <c r="D33" t="s">
        <v>4995</v>
      </c>
      <c r="E33" t="s">
        <v>10004</v>
      </c>
      <c r="F33" t="s">
        <v>4996</v>
      </c>
      <c r="G33" t="s">
        <v>9829</v>
      </c>
      <c r="H33" t="s">
        <v>143</v>
      </c>
      <c r="I33" t="s">
        <v>4997</v>
      </c>
      <c r="J33" t="s">
        <v>4998</v>
      </c>
      <c r="K33" t="s">
        <v>78</v>
      </c>
      <c r="L33" t="s">
        <v>10005</v>
      </c>
      <c r="M33" s="27">
        <v>45925.458680555559</v>
      </c>
      <c r="N33" s="27">
        <v>45932.436805555553</v>
      </c>
      <c r="P33" t="s">
        <v>9833</v>
      </c>
      <c r="Q33" t="s">
        <v>9834</v>
      </c>
      <c r="R33" t="s">
        <v>1470</v>
      </c>
      <c r="S33" t="s">
        <v>1470</v>
      </c>
      <c r="T33" t="s">
        <v>82</v>
      </c>
      <c r="U33" t="s">
        <v>7699</v>
      </c>
      <c r="V33" t="s">
        <v>10006</v>
      </c>
      <c r="W33" t="s">
        <v>9836</v>
      </c>
      <c r="Y33" t="s">
        <v>15</v>
      </c>
      <c r="Z33" t="s">
        <v>86</v>
      </c>
      <c r="AA33" t="s">
        <v>97</v>
      </c>
      <c r="AB33" s="28">
        <v>0</v>
      </c>
      <c r="AC33" s="40">
        <v>35780</v>
      </c>
      <c r="AD33" s="40">
        <f t="shared" si="0"/>
        <v>35780</v>
      </c>
    </row>
    <row r="34" spans="1:30">
      <c r="A34" t="s">
        <v>343</v>
      </c>
      <c r="B34" t="s">
        <v>68</v>
      </c>
      <c r="C34" t="s">
        <v>69</v>
      </c>
      <c r="D34" t="s">
        <v>1291</v>
      </c>
      <c r="E34" t="s">
        <v>10007</v>
      </c>
      <c r="F34" t="s">
        <v>10008</v>
      </c>
      <c r="G34" t="s">
        <v>9829</v>
      </c>
      <c r="H34" t="s">
        <v>798</v>
      </c>
      <c r="I34" t="s">
        <v>1294</v>
      </c>
      <c r="J34" t="s">
        <v>10009</v>
      </c>
      <c r="K34" t="s">
        <v>78</v>
      </c>
      <c r="L34" t="s">
        <v>10010</v>
      </c>
      <c r="M34" s="27">
        <v>45925.480115740742</v>
      </c>
      <c r="N34" s="27">
        <v>45931.396527777782</v>
      </c>
      <c r="P34" t="s">
        <v>9833</v>
      </c>
      <c r="Q34" t="s">
        <v>9834</v>
      </c>
      <c r="R34" t="s">
        <v>1470</v>
      </c>
      <c r="S34" t="s">
        <v>1470</v>
      </c>
      <c r="T34" t="s">
        <v>1664</v>
      </c>
      <c r="U34" t="s">
        <v>7767</v>
      </c>
      <c r="V34" t="s">
        <v>10011</v>
      </c>
      <c r="W34" t="s">
        <v>1801</v>
      </c>
      <c r="Y34" t="s">
        <v>13</v>
      </c>
      <c r="Z34" t="s">
        <v>86</v>
      </c>
      <c r="AA34" t="s">
        <v>1299</v>
      </c>
      <c r="AB34" s="28">
        <v>0</v>
      </c>
      <c r="AC34" s="40">
        <v>41241</v>
      </c>
      <c r="AD34" s="40">
        <f t="shared" si="0"/>
        <v>41241</v>
      </c>
    </row>
    <row r="35" spans="1:30">
      <c r="A35" t="s">
        <v>277</v>
      </c>
      <c r="B35" t="s">
        <v>151</v>
      </c>
      <c r="C35" t="s">
        <v>152</v>
      </c>
      <c r="D35" t="s">
        <v>5909</v>
      </c>
      <c r="E35" t="s">
        <v>10012</v>
      </c>
      <c r="F35" t="s">
        <v>10013</v>
      </c>
      <c r="G35" t="s">
        <v>9829</v>
      </c>
      <c r="H35" t="s">
        <v>328</v>
      </c>
      <c r="I35" t="s">
        <v>5912</v>
      </c>
      <c r="J35" t="s">
        <v>10014</v>
      </c>
      <c r="K35" t="s">
        <v>78</v>
      </c>
      <c r="L35" t="s">
        <v>10015</v>
      </c>
      <c r="M35" s="27">
        <v>45925.507662037038</v>
      </c>
      <c r="N35" s="27">
        <v>45934.453472222223</v>
      </c>
      <c r="P35" t="s">
        <v>9833</v>
      </c>
      <c r="Q35" t="s">
        <v>9834</v>
      </c>
      <c r="R35" t="s">
        <v>80</v>
      </c>
      <c r="S35" t="s">
        <v>187</v>
      </c>
      <c r="T35" t="s">
        <v>82</v>
      </c>
      <c r="U35" t="s">
        <v>7699</v>
      </c>
      <c r="V35" t="s">
        <v>10016</v>
      </c>
      <c r="W35" t="s">
        <v>9836</v>
      </c>
      <c r="Y35" t="s">
        <v>13</v>
      </c>
      <c r="Z35" t="s">
        <v>86</v>
      </c>
      <c r="AA35" t="s">
        <v>287</v>
      </c>
      <c r="AB35" s="28">
        <v>0</v>
      </c>
      <c r="AC35" s="40">
        <v>35780</v>
      </c>
      <c r="AD35" s="40">
        <f t="shared" si="0"/>
        <v>35780</v>
      </c>
    </row>
    <row r="36" spans="1:30">
      <c r="A36" t="s">
        <v>569</v>
      </c>
      <c r="B36" t="s">
        <v>119</v>
      </c>
      <c r="C36" t="s">
        <v>8579</v>
      </c>
      <c r="D36" t="s">
        <v>4214</v>
      </c>
      <c r="E36" t="s">
        <v>10017</v>
      </c>
      <c r="F36" t="s">
        <v>10018</v>
      </c>
      <c r="G36" t="s">
        <v>9838</v>
      </c>
      <c r="H36" t="s">
        <v>573</v>
      </c>
      <c r="I36" t="s">
        <v>4215</v>
      </c>
      <c r="J36" t="s">
        <v>10019</v>
      </c>
      <c r="K36" t="s">
        <v>78</v>
      </c>
      <c r="L36" t="s">
        <v>10020</v>
      </c>
      <c r="M36" s="27">
        <v>45925.565868055557</v>
      </c>
      <c r="N36" s="27">
        <v>45931.728472222218</v>
      </c>
      <c r="P36" t="s">
        <v>9840</v>
      </c>
      <c r="R36" t="s">
        <v>1479</v>
      </c>
      <c r="S36" t="s">
        <v>1479</v>
      </c>
      <c r="U36" t="s">
        <v>7699</v>
      </c>
      <c r="V36" t="s">
        <v>10021</v>
      </c>
      <c r="W36" t="s">
        <v>9840</v>
      </c>
      <c r="Y36" t="s">
        <v>15</v>
      </c>
      <c r="Z36" t="s">
        <v>86</v>
      </c>
      <c r="AB36" s="28">
        <v>0</v>
      </c>
      <c r="AC36" s="40">
        <v>35780</v>
      </c>
      <c r="AD36" s="40">
        <f t="shared" si="0"/>
        <v>35780</v>
      </c>
    </row>
    <row r="37" spans="1:30">
      <c r="A37" t="s">
        <v>191</v>
      </c>
      <c r="B37" t="s">
        <v>192</v>
      </c>
      <c r="C37" t="s">
        <v>193</v>
      </c>
      <c r="D37" t="s">
        <v>1556</v>
      </c>
      <c r="E37" t="s">
        <v>10022</v>
      </c>
      <c r="F37" t="s">
        <v>10023</v>
      </c>
      <c r="G37" t="s">
        <v>9838</v>
      </c>
      <c r="H37" t="s">
        <v>903</v>
      </c>
      <c r="I37" t="s">
        <v>1559</v>
      </c>
      <c r="J37" t="s">
        <v>10024</v>
      </c>
      <c r="K37" t="s">
        <v>78</v>
      </c>
      <c r="L37" t="s">
        <v>10025</v>
      </c>
      <c r="M37" s="27">
        <v>45925.67869212963</v>
      </c>
      <c r="N37" s="27">
        <v>45940.419444444437</v>
      </c>
      <c r="P37" t="s">
        <v>9840</v>
      </c>
      <c r="R37" t="s">
        <v>1479</v>
      </c>
      <c r="S37" t="s">
        <v>1479</v>
      </c>
      <c r="U37" t="s">
        <v>7699</v>
      </c>
      <c r="V37" t="s">
        <v>10026</v>
      </c>
      <c r="W37" t="s">
        <v>9840</v>
      </c>
      <c r="Y37" t="s">
        <v>15</v>
      </c>
      <c r="Z37" t="s">
        <v>86</v>
      </c>
      <c r="AB37" s="28">
        <v>0</v>
      </c>
      <c r="AC37" s="40">
        <v>35780</v>
      </c>
      <c r="AD37" s="40">
        <f t="shared" si="0"/>
        <v>35780</v>
      </c>
    </row>
    <row r="38" spans="1:30">
      <c r="A38" t="s">
        <v>191</v>
      </c>
      <c r="B38" t="s">
        <v>192</v>
      </c>
      <c r="C38" t="s">
        <v>193</v>
      </c>
      <c r="D38" t="s">
        <v>3796</v>
      </c>
      <c r="E38" t="s">
        <v>10027</v>
      </c>
      <c r="F38" t="s">
        <v>10028</v>
      </c>
      <c r="G38" t="s">
        <v>9838</v>
      </c>
      <c r="H38" t="s">
        <v>197</v>
      </c>
      <c r="I38" t="s">
        <v>3799</v>
      </c>
      <c r="J38" t="s">
        <v>10029</v>
      </c>
      <c r="K38" t="s">
        <v>78</v>
      </c>
      <c r="L38" t="s">
        <v>10030</v>
      </c>
      <c r="M38" s="27">
        <v>45925.686956018522</v>
      </c>
      <c r="N38" s="27">
        <v>45931.728472222218</v>
      </c>
      <c r="P38" t="s">
        <v>9840</v>
      </c>
      <c r="R38" t="s">
        <v>1470</v>
      </c>
      <c r="S38" t="s">
        <v>1470</v>
      </c>
      <c r="U38" t="s">
        <v>7699</v>
      </c>
      <c r="V38" t="s">
        <v>10031</v>
      </c>
      <c r="W38" t="s">
        <v>9840</v>
      </c>
      <c r="Y38" t="s">
        <v>15</v>
      </c>
      <c r="Z38" t="s">
        <v>86</v>
      </c>
      <c r="AB38" s="28">
        <v>0</v>
      </c>
      <c r="AC38" s="40">
        <v>35780</v>
      </c>
      <c r="AD38" s="40">
        <f t="shared" si="0"/>
        <v>35780</v>
      </c>
    </row>
    <row r="39" spans="1:30">
      <c r="A39" t="s">
        <v>1377</v>
      </c>
      <c r="B39" t="s">
        <v>68</v>
      </c>
      <c r="C39" t="s">
        <v>266</v>
      </c>
      <c r="D39" t="s">
        <v>4238</v>
      </c>
      <c r="E39" t="s">
        <v>10032</v>
      </c>
      <c r="F39" t="s">
        <v>10033</v>
      </c>
      <c r="G39" t="s">
        <v>9829</v>
      </c>
      <c r="H39" t="s">
        <v>2043</v>
      </c>
      <c r="I39" t="s">
        <v>4241</v>
      </c>
      <c r="J39" t="s">
        <v>10034</v>
      </c>
      <c r="K39" t="s">
        <v>78</v>
      </c>
      <c r="L39" t="s">
        <v>10035</v>
      </c>
      <c r="M39" s="27">
        <v>45926.333333333343</v>
      </c>
      <c r="N39" s="27">
        <v>45931.467361111107</v>
      </c>
      <c r="P39" t="s">
        <v>9833</v>
      </c>
      <c r="Q39" t="s">
        <v>9834</v>
      </c>
      <c r="R39" t="s">
        <v>1470</v>
      </c>
      <c r="S39" t="s">
        <v>1470</v>
      </c>
      <c r="T39" t="s">
        <v>82</v>
      </c>
      <c r="U39" t="s">
        <v>7699</v>
      </c>
      <c r="V39" t="s">
        <v>10036</v>
      </c>
      <c r="W39" t="s">
        <v>84</v>
      </c>
      <c r="Y39" t="s">
        <v>11</v>
      </c>
      <c r="Z39" t="s">
        <v>86</v>
      </c>
      <c r="AA39" t="s">
        <v>2049</v>
      </c>
      <c r="AB39" s="28">
        <v>1</v>
      </c>
      <c r="AC39" s="40">
        <v>67654</v>
      </c>
      <c r="AD39" s="40">
        <f t="shared" si="0"/>
        <v>67654</v>
      </c>
    </row>
    <row r="40" spans="1:30">
      <c r="A40" t="s">
        <v>191</v>
      </c>
      <c r="B40" t="s">
        <v>192</v>
      </c>
      <c r="C40" t="s">
        <v>193</v>
      </c>
      <c r="D40" t="s">
        <v>10037</v>
      </c>
      <c r="E40" t="s">
        <v>10038</v>
      </c>
      <c r="F40" t="s">
        <v>10039</v>
      </c>
      <c r="G40" t="s">
        <v>9838</v>
      </c>
      <c r="H40" t="s">
        <v>197</v>
      </c>
      <c r="I40" t="s">
        <v>10040</v>
      </c>
      <c r="J40" t="s">
        <v>10041</v>
      </c>
      <c r="K40" t="s">
        <v>78</v>
      </c>
      <c r="L40" t="s">
        <v>10042</v>
      </c>
      <c r="M40" s="27">
        <v>45926.333333333343</v>
      </c>
      <c r="N40" s="27">
        <v>45946.515277777777</v>
      </c>
      <c r="P40" t="s">
        <v>9840</v>
      </c>
      <c r="R40" t="s">
        <v>80</v>
      </c>
      <c r="S40" t="s">
        <v>187</v>
      </c>
      <c r="U40" t="s">
        <v>7699</v>
      </c>
      <c r="V40" t="s">
        <v>10043</v>
      </c>
      <c r="W40" t="s">
        <v>9840</v>
      </c>
      <c r="Y40" t="s">
        <v>15</v>
      </c>
      <c r="Z40" t="s">
        <v>86</v>
      </c>
      <c r="AB40" s="28">
        <v>0</v>
      </c>
      <c r="AC40" s="40">
        <v>35780</v>
      </c>
      <c r="AD40" s="40">
        <f t="shared" si="0"/>
        <v>35780</v>
      </c>
    </row>
    <row r="41" spans="1:30">
      <c r="A41" t="s">
        <v>191</v>
      </c>
      <c r="B41" t="s">
        <v>192</v>
      </c>
      <c r="C41" t="s">
        <v>193</v>
      </c>
      <c r="D41" t="s">
        <v>227</v>
      </c>
      <c r="E41" t="s">
        <v>10044</v>
      </c>
      <c r="F41" t="s">
        <v>10045</v>
      </c>
      <c r="G41" t="s">
        <v>9829</v>
      </c>
      <c r="H41" t="s">
        <v>197</v>
      </c>
      <c r="I41" t="s">
        <v>230</v>
      </c>
      <c r="J41" t="s">
        <v>10046</v>
      </c>
      <c r="K41" t="s">
        <v>78</v>
      </c>
      <c r="L41" t="s">
        <v>10047</v>
      </c>
      <c r="M41" s="27">
        <v>45926.347916666673</v>
      </c>
      <c r="N41" s="27">
        <v>45931.45416666667</v>
      </c>
      <c r="P41" t="s">
        <v>9833</v>
      </c>
      <c r="Q41" t="s">
        <v>9834</v>
      </c>
      <c r="R41" t="s">
        <v>783</v>
      </c>
      <c r="S41" t="s">
        <v>2152</v>
      </c>
      <c r="U41" t="s">
        <v>7699</v>
      </c>
      <c r="V41" t="s">
        <v>10048</v>
      </c>
      <c r="W41" t="s">
        <v>84</v>
      </c>
      <c r="Y41" t="s">
        <v>8</v>
      </c>
      <c r="Z41" t="s">
        <v>86</v>
      </c>
      <c r="AA41" t="s">
        <v>9983</v>
      </c>
      <c r="AB41" s="28">
        <v>1</v>
      </c>
      <c r="AC41" s="40">
        <v>35780</v>
      </c>
      <c r="AD41" s="40">
        <f t="shared" si="0"/>
        <v>35780</v>
      </c>
    </row>
    <row r="42" spans="1:30">
      <c r="A42" t="s">
        <v>613</v>
      </c>
      <c r="B42" t="s">
        <v>151</v>
      </c>
      <c r="C42" t="s">
        <v>8579</v>
      </c>
      <c r="D42" t="s">
        <v>2241</v>
      </c>
      <c r="E42" t="s">
        <v>10049</v>
      </c>
      <c r="F42" t="s">
        <v>10050</v>
      </c>
      <c r="G42" t="s">
        <v>9838</v>
      </c>
      <c r="H42" t="s">
        <v>258</v>
      </c>
      <c r="I42" t="s">
        <v>2244</v>
      </c>
      <c r="J42" t="s">
        <v>10051</v>
      </c>
      <c r="K42" t="s">
        <v>78</v>
      </c>
      <c r="L42" t="s">
        <v>10052</v>
      </c>
      <c r="M42" s="27">
        <v>45926.348761574067</v>
      </c>
      <c r="N42" s="27">
        <v>45937.613888888889</v>
      </c>
      <c r="R42" t="s">
        <v>1470</v>
      </c>
      <c r="S42" t="s">
        <v>1470</v>
      </c>
      <c r="U42" t="s">
        <v>7699</v>
      </c>
      <c r="V42" t="s">
        <v>10053</v>
      </c>
      <c r="W42" t="s">
        <v>9840</v>
      </c>
      <c r="Y42" t="s">
        <v>13</v>
      </c>
      <c r="Z42" t="s">
        <v>86</v>
      </c>
      <c r="AB42" s="28">
        <v>0</v>
      </c>
      <c r="AC42" s="40">
        <v>35780</v>
      </c>
      <c r="AD42" s="40">
        <f t="shared" si="0"/>
        <v>35780</v>
      </c>
    </row>
    <row r="43" spans="1:30">
      <c r="A43" t="s">
        <v>191</v>
      </c>
      <c r="B43" t="s">
        <v>192</v>
      </c>
      <c r="C43" t="s">
        <v>193</v>
      </c>
      <c r="D43" t="s">
        <v>10054</v>
      </c>
      <c r="E43" t="s">
        <v>10055</v>
      </c>
      <c r="F43" t="s">
        <v>10056</v>
      </c>
      <c r="G43" t="s">
        <v>9838</v>
      </c>
      <c r="H43" t="s">
        <v>197</v>
      </c>
      <c r="I43" t="s">
        <v>10057</v>
      </c>
      <c r="J43" t="s">
        <v>10058</v>
      </c>
      <c r="K43" t="s">
        <v>78</v>
      </c>
      <c r="L43" t="s">
        <v>10059</v>
      </c>
      <c r="M43" s="27">
        <v>45926.333333333343</v>
      </c>
      <c r="N43" s="27">
        <v>45937.614583333343</v>
      </c>
      <c r="P43" t="s">
        <v>9840</v>
      </c>
      <c r="R43" t="s">
        <v>1470</v>
      </c>
      <c r="S43" t="s">
        <v>1470</v>
      </c>
      <c r="U43" t="s">
        <v>7699</v>
      </c>
      <c r="V43" t="s">
        <v>10060</v>
      </c>
      <c r="W43" t="s">
        <v>9840</v>
      </c>
      <c r="Y43" t="s">
        <v>13</v>
      </c>
      <c r="Z43" t="s">
        <v>86</v>
      </c>
      <c r="AB43" s="28">
        <v>0</v>
      </c>
      <c r="AC43" s="40">
        <v>35780</v>
      </c>
      <c r="AD43" s="40">
        <f t="shared" si="0"/>
        <v>35780</v>
      </c>
    </row>
    <row r="44" spans="1:30">
      <c r="A44" t="s">
        <v>217</v>
      </c>
      <c r="B44" t="s">
        <v>192</v>
      </c>
      <c r="C44" t="s">
        <v>193</v>
      </c>
      <c r="D44" t="s">
        <v>948</v>
      </c>
      <c r="E44" t="s">
        <v>10061</v>
      </c>
      <c r="F44" t="s">
        <v>10062</v>
      </c>
      <c r="G44" t="s">
        <v>9829</v>
      </c>
      <c r="H44" t="s">
        <v>197</v>
      </c>
      <c r="I44" t="s">
        <v>951</v>
      </c>
      <c r="J44" t="s">
        <v>10063</v>
      </c>
      <c r="K44" t="s">
        <v>78</v>
      </c>
      <c r="L44" t="s">
        <v>10064</v>
      </c>
      <c r="M44" s="27">
        <v>45926.341666666667</v>
      </c>
      <c r="N44" s="27">
        <v>45932.473611111112</v>
      </c>
      <c r="P44" t="s">
        <v>9833</v>
      </c>
      <c r="Q44" t="s">
        <v>9834</v>
      </c>
      <c r="R44" t="s">
        <v>80</v>
      </c>
      <c r="S44" t="s">
        <v>81</v>
      </c>
      <c r="T44" t="s">
        <v>82</v>
      </c>
      <c r="U44" t="s">
        <v>7699</v>
      </c>
      <c r="V44" t="s">
        <v>10065</v>
      </c>
      <c r="W44" t="s">
        <v>84</v>
      </c>
      <c r="Y44" t="s">
        <v>11</v>
      </c>
      <c r="Z44" t="s">
        <v>86</v>
      </c>
      <c r="AA44" t="s">
        <v>226</v>
      </c>
      <c r="AB44" s="28">
        <v>1</v>
      </c>
      <c r="AC44" s="40">
        <v>67654</v>
      </c>
      <c r="AD44" s="40">
        <f t="shared" si="0"/>
        <v>67654</v>
      </c>
    </row>
    <row r="45" spans="1:30">
      <c r="A45" t="s">
        <v>459</v>
      </c>
      <c r="B45" t="s">
        <v>460</v>
      </c>
      <c r="C45" t="s">
        <v>461</v>
      </c>
      <c r="D45" t="s">
        <v>692</v>
      </c>
      <c r="E45" t="s">
        <v>10066</v>
      </c>
      <c r="F45" t="s">
        <v>10067</v>
      </c>
      <c r="G45" t="s">
        <v>9829</v>
      </c>
      <c r="H45" t="s">
        <v>460</v>
      </c>
      <c r="I45" t="s">
        <v>695</v>
      </c>
      <c r="J45" t="s">
        <v>10068</v>
      </c>
      <c r="K45" t="s">
        <v>78</v>
      </c>
      <c r="L45" t="s">
        <v>10069</v>
      </c>
      <c r="M45" s="27">
        <v>45926.372002314813</v>
      </c>
      <c r="N45" s="27">
        <v>45932.368750000001</v>
      </c>
      <c r="P45" t="s">
        <v>9833</v>
      </c>
      <c r="Q45" t="s">
        <v>9834</v>
      </c>
      <c r="R45" t="s">
        <v>1479</v>
      </c>
      <c r="S45" t="s">
        <v>1470</v>
      </c>
      <c r="T45" t="s">
        <v>82</v>
      </c>
      <c r="U45" t="s">
        <v>7699</v>
      </c>
      <c r="V45" t="s">
        <v>10070</v>
      </c>
      <c r="W45" t="s">
        <v>84</v>
      </c>
      <c r="Y45" t="s">
        <v>11</v>
      </c>
      <c r="Z45" t="s">
        <v>86</v>
      </c>
      <c r="AA45" t="s">
        <v>964</v>
      </c>
      <c r="AB45" s="28">
        <v>1</v>
      </c>
      <c r="AC45" s="40">
        <v>67654</v>
      </c>
      <c r="AD45" s="40">
        <f t="shared" si="0"/>
        <v>67654</v>
      </c>
    </row>
    <row r="46" spans="1:30">
      <c r="A46" t="s">
        <v>191</v>
      </c>
      <c r="B46" t="s">
        <v>192</v>
      </c>
      <c r="C46" t="s">
        <v>193</v>
      </c>
      <c r="D46" t="s">
        <v>2004</v>
      </c>
      <c r="E46" t="s">
        <v>10071</v>
      </c>
      <c r="F46" t="s">
        <v>10072</v>
      </c>
      <c r="G46" t="s">
        <v>9838</v>
      </c>
      <c r="H46" t="s">
        <v>903</v>
      </c>
      <c r="I46" t="s">
        <v>2007</v>
      </c>
      <c r="J46" t="s">
        <v>10073</v>
      </c>
      <c r="K46" t="s">
        <v>78</v>
      </c>
      <c r="L46" t="s">
        <v>10074</v>
      </c>
      <c r="M46" s="27">
        <v>45926.369884259257</v>
      </c>
      <c r="N46" s="27">
        <v>45950.679166666669</v>
      </c>
      <c r="P46" t="s">
        <v>9840</v>
      </c>
      <c r="R46" t="s">
        <v>1470</v>
      </c>
      <c r="S46" t="s">
        <v>1470</v>
      </c>
      <c r="U46" t="s">
        <v>7699</v>
      </c>
      <c r="V46" t="s">
        <v>10075</v>
      </c>
      <c r="W46" t="s">
        <v>9840</v>
      </c>
      <c r="Y46" t="s">
        <v>139</v>
      </c>
      <c r="Z46" t="s">
        <v>1482</v>
      </c>
      <c r="AB46" s="28">
        <v>0</v>
      </c>
      <c r="AC46" s="40">
        <v>35780</v>
      </c>
      <c r="AD46" s="40">
        <f t="shared" si="0"/>
        <v>35780</v>
      </c>
    </row>
    <row r="47" spans="1:30">
      <c r="A47" t="s">
        <v>150</v>
      </c>
      <c r="B47" t="s">
        <v>151</v>
      </c>
      <c r="C47" t="s">
        <v>8579</v>
      </c>
      <c r="D47" t="s">
        <v>153</v>
      </c>
      <c r="E47" t="s">
        <v>10076</v>
      </c>
      <c r="F47" t="s">
        <v>10077</v>
      </c>
      <c r="G47" t="s">
        <v>9838</v>
      </c>
      <c r="H47" t="s">
        <v>156</v>
      </c>
      <c r="I47" t="s">
        <v>157</v>
      </c>
      <c r="J47" t="s">
        <v>10078</v>
      </c>
      <c r="K47" t="s">
        <v>78</v>
      </c>
      <c r="L47" t="s">
        <v>10079</v>
      </c>
      <c r="M47" s="27">
        <v>45926.429166666669</v>
      </c>
      <c r="N47" s="27">
        <v>45931.729166666657</v>
      </c>
      <c r="P47" t="s">
        <v>9840</v>
      </c>
      <c r="R47" t="s">
        <v>1470</v>
      </c>
      <c r="S47" t="s">
        <v>1470</v>
      </c>
      <c r="U47" t="s">
        <v>7699</v>
      </c>
      <c r="V47" t="s">
        <v>10080</v>
      </c>
      <c r="W47" t="s">
        <v>9840</v>
      </c>
      <c r="Y47" t="s">
        <v>15</v>
      </c>
      <c r="Z47" t="s">
        <v>86</v>
      </c>
      <c r="AB47" s="28">
        <v>0</v>
      </c>
      <c r="AC47" s="40">
        <v>35780</v>
      </c>
      <c r="AD47" s="40">
        <f t="shared" si="0"/>
        <v>35780</v>
      </c>
    </row>
    <row r="48" spans="1:30">
      <c r="A48" t="s">
        <v>191</v>
      </c>
      <c r="B48" t="s">
        <v>192</v>
      </c>
      <c r="C48" t="s">
        <v>193</v>
      </c>
      <c r="D48" t="s">
        <v>1233</v>
      </c>
      <c r="E48" t="s">
        <v>10081</v>
      </c>
      <c r="F48" t="s">
        <v>10082</v>
      </c>
      <c r="G48" t="s">
        <v>9838</v>
      </c>
      <c r="H48" t="s">
        <v>197</v>
      </c>
      <c r="I48" t="s">
        <v>1236</v>
      </c>
      <c r="J48" t="s">
        <v>10083</v>
      </c>
      <c r="K48" t="s">
        <v>78</v>
      </c>
      <c r="L48" t="s">
        <v>10084</v>
      </c>
      <c r="M48" s="27">
        <v>45926.431944444441</v>
      </c>
      <c r="N48" s="27">
        <v>45933.38958333333</v>
      </c>
      <c r="P48" t="s">
        <v>9840</v>
      </c>
      <c r="R48" t="s">
        <v>1470</v>
      </c>
      <c r="S48" t="s">
        <v>1470</v>
      </c>
      <c r="U48" t="s">
        <v>7699</v>
      </c>
      <c r="V48" t="s">
        <v>10085</v>
      </c>
      <c r="W48" t="s">
        <v>9840</v>
      </c>
      <c r="Y48" t="s">
        <v>15</v>
      </c>
      <c r="Z48" t="s">
        <v>86</v>
      </c>
      <c r="AB48" s="28">
        <v>0</v>
      </c>
      <c r="AC48" s="40">
        <v>35780</v>
      </c>
      <c r="AD48" s="40">
        <f t="shared" si="0"/>
        <v>35780</v>
      </c>
    </row>
    <row r="49" spans="1:30">
      <c r="A49" t="s">
        <v>112</v>
      </c>
      <c r="B49" t="s">
        <v>113</v>
      </c>
      <c r="C49" t="s">
        <v>114</v>
      </c>
      <c r="D49" t="s">
        <v>115</v>
      </c>
      <c r="E49" t="s">
        <v>10086</v>
      </c>
      <c r="F49" t="s">
        <v>10087</v>
      </c>
      <c r="G49" t="s">
        <v>9829</v>
      </c>
      <c r="H49" t="s">
        <v>116</v>
      </c>
      <c r="I49" t="s">
        <v>112</v>
      </c>
      <c r="J49" t="s">
        <v>10088</v>
      </c>
      <c r="K49" t="s">
        <v>78</v>
      </c>
      <c r="L49" t="s">
        <v>10089</v>
      </c>
      <c r="M49" s="27">
        <v>45926.450694444437</v>
      </c>
      <c r="N49" s="27">
        <v>45931.527777777781</v>
      </c>
      <c r="P49" t="s">
        <v>9833</v>
      </c>
      <c r="Q49" t="s">
        <v>9834</v>
      </c>
      <c r="R49" t="s">
        <v>1470</v>
      </c>
      <c r="S49" t="s">
        <v>1470</v>
      </c>
      <c r="T49" t="s">
        <v>82</v>
      </c>
      <c r="U49" t="s">
        <v>7699</v>
      </c>
      <c r="V49" t="s">
        <v>10090</v>
      </c>
      <c r="W49" t="s">
        <v>84</v>
      </c>
      <c r="Y49" t="s">
        <v>8</v>
      </c>
      <c r="Z49" t="s">
        <v>86</v>
      </c>
      <c r="AA49" t="s">
        <v>117</v>
      </c>
      <c r="AB49" s="28">
        <v>1</v>
      </c>
      <c r="AC49" s="40">
        <v>35780</v>
      </c>
      <c r="AD49" s="40">
        <f t="shared" si="0"/>
        <v>35780</v>
      </c>
    </row>
    <row r="50" spans="1:30">
      <c r="A50" t="s">
        <v>67</v>
      </c>
      <c r="B50" t="s">
        <v>68</v>
      </c>
      <c r="C50" t="s">
        <v>8579</v>
      </c>
      <c r="D50" t="s">
        <v>70</v>
      </c>
      <c r="E50" t="s">
        <v>10091</v>
      </c>
      <c r="F50" t="s">
        <v>10092</v>
      </c>
      <c r="G50" t="s">
        <v>9838</v>
      </c>
      <c r="H50" t="s">
        <v>75</v>
      </c>
      <c r="I50" t="s">
        <v>76</v>
      </c>
      <c r="J50" t="s">
        <v>10093</v>
      </c>
      <c r="K50" t="s">
        <v>78</v>
      </c>
      <c r="L50" t="s">
        <v>10094</v>
      </c>
      <c r="M50" s="27">
        <v>45926.461111111108</v>
      </c>
      <c r="N50" s="27">
        <v>45934.402777777781</v>
      </c>
      <c r="P50" t="s">
        <v>9840</v>
      </c>
      <c r="R50" t="s">
        <v>1470</v>
      </c>
      <c r="S50" t="s">
        <v>1470</v>
      </c>
      <c r="U50" t="s">
        <v>7699</v>
      </c>
      <c r="V50" t="s">
        <v>10095</v>
      </c>
      <c r="W50" t="s">
        <v>9840</v>
      </c>
      <c r="Y50" t="s">
        <v>15</v>
      </c>
      <c r="Z50" t="s">
        <v>86</v>
      </c>
      <c r="AB50" s="28">
        <v>0</v>
      </c>
      <c r="AC50" s="40">
        <v>35780</v>
      </c>
      <c r="AD50" s="40">
        <f t="shared" si="0"/>
        <v>35780</v>
      </c>
    </row>
    <row r="51" spans="1:30">
      <c r="A51" t="s">
        <v>191</v>
      </c>
      <c r="B51" t="s">
        <v>192</v>
      </c>
      <c r="C51" t="s">
        <v>193</v>
      </c>
      <c r="D51" t="s">
        <v>1632</v>
      </c>
      <c r="E51" t="s">
        <v>10096</v>
      </c>
      <c r="F51" t="s">
        <v>10097</v>
      </c>
      <c r="G51" t="s">
        <v>9829</v>
      </c>
      <c r="H51" t="s">
        <v>197</v>
      </c>
      <c r="I51" t="s">
        <v>1635</v>
      </c>
      <c r="J51" t="s">
        <v>10098</v>
      </c>
      <c r="K51" t="s">
        <v>78</v>
      </c>
      <c r="L51" t="s">
        <v>10099</v>
      </c>
      <c r="M51" s="27">
        <v>45926.460451388892</v>
      </c>
      <c r="N51" s="27">
        <v>45931.512499999997</v>
      </c>
      <c r="P51" t="s">
        <v>9833</v>
      </c>
      <c r="Q51" t="s">
        <v>9834</v>
      </c>
      <c r="R51" t="s">
        <v>1479</v>
      </c>
      <c r="S51" t="s">
        <v>1479</v>
      </c>
      <c r="T51" t="s">
        <v>82</v>
      </c>
      <c r="U51" t="s">
        <v>7699</v>
      </c>
      <c r="V51" t="s">
        <v>10100</v>
      </c>
      <c r="W51" t="s">
        <v>84</v>
      </c>
      <c r="Y51" t="s">
        <v>11</v>
      </c>
      <c r="Z51" t="s">
        <v>86</v>
      </c>
      <c r="AA51" t="s">
        <v>1640</v>
      </c>
      <c r="AB51" s="28">
        <v>1</v>
      </c>
      <c r="AC51" s="40">
        <v>67654</v>
      </c>
      <c r="AD51" s="40">
        <f t="shared" si="0"/>
        <v>67654</v>
      </c>
    </row>
    <row r="52" spans="1:30">
      <c r="A52" t="s">
        <v>191</v>
      </c>
      <c r="B52" t="s">
        <v>192</v>
      </c>
      <c r="C52" t="s">
        <v>193</v>
      </c>
      <c r="D52" t="s">
        <v>208</v>
      </c>
      <c r="E52" t="s">
        <v>10101</v>
      </c>
      <c r="F52" t="s">
        <v>2852</v>
      </c>
      <c r="G52" t="s">
        <v>9829</v>
      </c>
      <c r="H52" t="s">
        <v>197</v>
      </c>
      <c r="I52" t="s">
        <v>211</v>
      </c>
      <c r="J52" t="s">
        <v>2853</v>
      </c>
      <c r="K52" t="s">
        <v>78</v>
      </c>
      <c r="L52" t="s">
        <v>10102</v>
      </c>
      <c r="M52" s="27">
        <v>45926.474652777782</v>
      </c>
      <c r="N52" s="27">
        <v>45931.453472222223</v>
      </c>
      <c r="P52" t="s">
        <v>9833</v>
      </c>
      <c r="Q52" t="s">
        <v>9834</v>
      </c>
      <c r="R52" t="s">
        <v>80</v>
      </c>
      <c r="S52" t="s">
        <v>187</v>
      </c>
      <c r="U52" t="s">
        <v>7699</v>
      </c>
      <c r="V52" t="s">
        <v>10103</v>
      </c>
      <c r="W52" t="s">
        <v>84</v>
      </c>
      <c r="Y52" t="s">
        <v>8</v>
      </c>
      <c r="Z52" t="s">
        <v>86</v>
      </c>
      <c r="AA52" t="s">
        <v>9983</v>
      </c>
      <c r="AB52" s="28">
        <v>1</v>
      </c>
      <c r="AC52" s="40">
        <v>35780</v>
      </c>
      <c r="AD52" s="40">
        <f t="shared" si="0"/>
        <v>35780</v>
      </c>
    </row>
    <row r="53" spans="1:30">
      <c r="A53" t="s">
        <v>118</v>
      </c>
      <c r="B53" t="s">
        <v>119</v>
      </c>
      <c r="C53" t="s">
        <v>8579</v>
      </c>
      <c r="D53" t="s">
        <v>2560</v>
      </c>
      <c r="E53" t="s">
        <v>10104</v>
      </c>
      <c r="F53" t="s">
        <v>10105</v>
      </c>
      <c r="G53" t="s">
        <v>9838</v>
      </c>
      <c r="H53" t="s">
        <v>309</v>
      </c>
      <c r="I53" t="s">
        <v>2563</v>
      </c>
      <c r="J53" t="s">
        <v>10106</v>
      </c>
      <c r="K53" t="s">
        <v>78</v>
      </c>
      <c r="L53" t="s">
        <v>10107</v>
      </c>
      <c r="M53" s="27">
        <v>45926.494444444441</v>
      </c>
      <c r="N53" s="27">
        <v>45931.729166666657</v>
      </c>
      <c r="P53" t="s">
        <v>9840</v>
      </c>
      <c r="R53" t="s">
        <v>1479</v>
      </c>
      <c r="S53" t="s">
        <v>1479</v>
      </c>
      <c r="U53" t="s">
        <v>7699</v>
      </c>
      <c r="V53" t="s">
        <v>10108</v>
      </c>
      <c r="W53" t="s">
        <v>9840</v>
      </c>
      <c r="Y53" t="s">
        <v>13</v>
      </c>
      <c r="Z53" t="s">
        <v>86</v>
      </c>
      <c r="AB53" s="28">
        <v>0</v>
      </c>
      <c r="AC53" s="40">
        <v>35780</v>
      </c>
      <c r="AD53" s="40">
        <f t="shared" si="0"/>
        <v>35780</v>
      </c>
    </row>
    <row r="54" spans="1:30">
      <c r="A54" t="s">
        <v>118</v>
      </c>
      <c r="B54" t="s">
        <v>119</v>
      </c>
      <c r="C54" t="s">
        <v>8579</v>
      </c>
      <c r="D54" t="s">
        <v>2560</v>
      </c>
      <c r="E54" t="s">
        <v>10109</v>
      </c>
      <c r="F54" t="s">
        <v>10110</v>
      </c>
      <c r="G54" t="s">
        <v>9838</v>
      </c>
      <c r="H54" t="s">
        <v>309</v>
      </c>
      <c r="I54" t="s">
        <v>2563</v>
      </c>
      <c r="J54" t="s">
        <v>10111</v>
      </c>
      <c r="K54" t="s">
        <v>78</v>
      </c>
      <c r="L54" t="s">
        <v>10112</v>
      </c>
      <c r="M54" s="27">
        <v>45926.512615740743</v>
      </c>
      <c r="N54" s="27">
        <v>45937.612500000003</v>
      </c>
      <c r="R54" t="s">
        <v>1479</v>
      </c>
      <c r="S54" t="s">
        <v>1479</v>
      </c>
      <c r="U54" t="s">
        <v>7699</v>
      </c>
      <c r="V54" t="s">
        <v>10113</v>
      </c>
      <c r="W54" t="s">
        <v>9840</v>
      </c>
      <c r="Y54" t="s">
        <v>13</v>
      </c>
      <c r="Z54" t="s">
        <v>86</v>
      </c>
      <c r="AB54" s="28">
        <v>0</v>
      </c>
      <c r="AC54" s="40">
        <v>35780</v>
      </c>
      <c r="AD54" s="40">
        <f t="shared" si="0"/>
        <v>35780</v>
      </c>
    </row>
    <row r="55" spans="1:30">
      <c r="A55" t="s">
        <v>683</v>
      </c>
      <c r="B55" t="s">
        <v>113</v>
      </c>
      <c r="C55" t="s">
        <v>114</v>
      </c>
      <c r="D55" t="s">
        <v>5513</v>
      </c>
      <c r="E55" t="s">
        <v>10114</v>
      </c>
      <c r="F55" t="s">
        <v>10115</v>
      </c>
      <c r="G55" t="s">
        <v>9829</v>
      </c>
      <c r="H55" t="s">
        <v>281</v>
      </c>
      <c r="I55" t="s">
        <v>5516</v>
      </c>
      <c r="J55" t="s">
        <v>10116</v>
      </c>
      <c r="K55" t="s">
        <v>78</v>
      </c>
      <c r="L55" t="s">
        <v>10117</v>
      </c>
      <c r="M55" s="27">
        <v>45926.51494212963</v>
      </c>
      <c r="N55" s="27">
        <v>45934.503472222219</v>
      </c>
      <c r="P55" t="s">
        <v>9833</v>
      </c>
      <c r="Q55" t="s">
        <v>9834</v>
      </c>
      <c r="R55" t="s">
        <v>1470</v>
      </c>
      <c r="S55" t="s">
        <v>1470</v>
      </c>
      <c r="T55" t="s">
        <v>82</v>
      </c>
      <c r="U55" t="s">
        <v>7699</v>
      </c>
      <c r="V55" t="s">
        <v>10118</v>
      </c>
      <c r="W55" t="s">
        <v>9836</v>
      </c>
      <c r="Y55" t="s">
        <v>11</v>
      </c>
      <c r="Z55" t="s">
        <v>86</v>
      </c>
      <c r="AA55" t="s">
        <v>1144</v>
      </c>
      <c r="AB55" s="28">
        <v>0</v>
      </c>
      <c r="AC55" s="40">
        <v>67654</v>
      </c>
      <c r="AD55" s="40">
        <f t="shared" si="0"/>
        <v>67654</v>
      </c>
    </row>
    <row r="56" spans="1:30">
      <c r="A56" t="s">
        <v>191</v>
      </c>
      <c r="B56" t="s">
        <v>192</v>
      </c>
      <c r="C56" t="s">
        <v>193</v>
      </c>
      <c r="D56" t="s">
        <v>194</v>
      </c>
      <c r="E56" t="s">
        <v>10119</v>
      </c>
      <c r="F56" t="s">
        <v>10120</v>
      </c>
      <c r="G56" t="s">
        <v>9829</v>
      </c>
      <c r="H56" t="s">
        <v>197</v>
      </c>
      <c r="I56" t="s">
        <v>191</v>
      </c>
      <c r="J56" t="s">
        <v>10121</v>
      </c>
      <c r="K56" t="s">
        <v>78</v>
      </c>
      <c r="L56" t="s">
        <v>10122</v>
      </c>
      <c r="M56" s="27">
        <v>45926.540752314817</v>
      </c>
      <c r="N56" s="27">
        <v>45931.459027777782</v>
      </c>
      <c r="P56" t="s">
        <v>9833</v>
      </c>
      <c r="Q56" t="s">
        <v>9834</v>
      </c>
      <c r="R56" t="s">
        <v>80</v>
      </c>
      <c r="S56" t="s">
        <v>81</v>
      </c>
      <c r="U56" t="s">
        <v>7699</v>
      </c>
      <c r="V56" t="s">
        <v>10123</v>
      </c>
      <c r="W56" t="s">
        <v>84</v>
      </c>
      <c r="Y56" t="s">
        <v>8</v>
      </c>
      <c r="Z56" t="s">
        <v>86</v>
      </c>
      <c r="AA56" t="s">
        <v>9983</v>
      </c>
      <c r="AB56" s="28">
        <v>1</v>
      </c>
      <c r="AC56" s="40">
        <v>35780</v>
      </c>
      <c r="AD56" s="40">
        <f t="shared" si="0"/>
        <v>35780</v>
      </c>
    </row>
    <row r="57" spans="1:30">
      <c r="A57" t="s">
        <v>343</v>
      </c>
      <c r="B57" t="s">
        <v>68</v>
      </c>
      <c r="C57" t="s">
        <v>69</v>
      </c>
      <c r="D57" t="s">
        <v>10124</v>
      </c>
      <c r="E57" t="s">
        <v>10125</v>
      </c>
      <c r="F57" t="s">
        <v>10126</v>
      </c>
      <c r="G57" t="s">
        <v>9838</v>
      </c>
      <c r="H57" t="s">
        <v>798</v>
      </c>
      <c r="I57" t="s">
        <v>10127</v>
      </c>
      <c r="J57" t="s">
        <v>10128</v>
      </c>
      <c r="K57" t="s">
        <v>78</v>
      </c>
      <c r="L57" t="s">
        <v>10129</v>
      </c>
      <c r="M57" s="27">
        <v>45926.540972222218</v>
      </c>
      <c r="N57" s="27">
        <v>45952.628125000003</v>
      </c>
      <c r="P57" t="s">
        <v>9840</v>
      </c>
      <c r="R57" t="s">
        <v>1479</v>
      </c>
      <c r="S57" t="s">
        <v>1479</v>
      </c>
      <c r="U57" t="s">
        <v>7699</v>
      </c>
      <c r="V57" t="s">
        <v>10130</v>
      </c>
      <c r="W57" t="s">
        <v>9840</v>
      </c>
      <c r="Y57" t="s">
        <v>139</v>
      </c>
      <c r="Z57" t="s">
        <v>1482</v>
      </c>
      <c r="AB57" s="28">
        <v>0</v>
      </c>
      <c r="AC57" s="40">
        <v>35780</v>
      </c>
      <c r="AD57" s="40">
        <f t="shared" si="0"/>
        <v>35780</v>
      </c>
    </row>
    <row r="58" spans="1:30">
      <c r="A58" t="s">
        <v>67</v>
      </c>
      <c r="B58" t="s">
        <v>68</v>
      </c>
      <c r="C58" t="s">
        <v>8579</v>
      </c>
      <c r="D58" t="s">
        <v>4995</v>
      </c>
      <c r="E58" t="s">
        <v>10131</v>
      </c>
      <c r="F58" t="s">
        <v>10132</v>
      </c>
      <c r="G58" t="s">
        <v>9838</v>
      </c>
      <c r="H58" t="s">
        <v>143</v>
      </c>
      <c r="I58" t="s">
        <v>4997</v>
      </c>
      <c r="J58" t="s">
        <v>10133</v>
      </c>
      <c r="K58" t="s">
        <v>78</v>
      </c>
      <c r="L58" t="s">
        <v>10134</v>
      </c>
      <c r="M58" s="27">
        <v>45926.520138888889</v>
      </c>
      <c r="N58" s="27">
        <v>45937.613194444442</v>
      </c>
      <c r="P58" t="s">
        <v>9840</v>
      </c>
      <c r="R58" t="s">
        <v>783</v>
      </c>
      <c r="S58" t="s">
        <v>1791</v>
      </c>
      <c r="U58" t="s">
        <v>7699</v>
      </c>
      <c r="V58" t="s">
        <v>10135</v>
      </c>
      <c r="W58" t="s">
        <v>9840</v>
      </c>
      <c r="Y58" t="s">
        <v>15</v>
      </c>
      <c r="Z58" t="s">
        <v>86</v>
      </c>
      <c r="AB58" s="28">
        <v>0</v>
      </c>
      <c r="AC58" s="40">
        <v>35780</v>
      </c>
      <c r="AD58" s="40">
        <f t="shared" si="0"/>
        <v>35780</v>
      </c>
    </row>
    <row r="59" spans="1:30">
      <c r="A59" t="s">
        <v>112</v>
      </c>
      <c r="B59" t="s">
        <v>113</v>
      </c>
      <c r="C59" t="s">
        <v>114</v>
      </c>
      <c r="D59" t="s">
        <v>115</v>
      </c>
      <c r="E59" t="s">
        <v>10136</v>
      </c>
      <c r="F59" t="s">
        <v>10137</v>
      </c>
      <c r="G59" t="s">
        <v>9829</v>
      </c>
      <c r="H59" t="s">
        <v>116</v>
      </c>
      <c r="I59" t="s">
        <v>112</v>
      </c>
      <c r="J59" t="s">
        <v>10138</v>
      </c>
      <c r="K59" t="s">
        <v>78</v>
      </c>
      <c r="L59" t="s">
        <v>10139</v>
      </c>
      <c r="M59" s="27">
        <v>45926.60633101852</v>
      </c>
      <c r="N59" s="27">
        <v>45931.506944444453</v>
      </c>
      <c r="P59" t="s">
        <v>9833</v>
      </c>
      <c r="Q59" t="s">
        <v>9834</v>
      </c>
      <c r="R59" t="s">
        <v>1470</v>
      </c>
      <c r="S59" t="s">
        <v>1470</v>
      </c>
      <c r="T59" t="s">
        <v>82</v>
      </c>
      <c r="U59" t="s">
        <v>7699</v>
      </c>
      <c r="V59" t="s">
        <v>10090</v>
      </c>
      <c r="W59" t="s">
        <v>84</v>
      </c>
      <c r="Y59" t="s">
        <v>8</v>
      </c>
      <c r="Z59" t="s">
        <v>86</v>
      </c>
      <c r="AA59" t="s">
        <v>117</v>
      </c>
      <c r="AB59" s="28">
        <v>1</v>
      </c>
      <c r="AC59" s="40">
        <v>35780</v>
      </c>
      <c r="AD59" s="40">
        <f t="shared" si="0"/>
        <v>35780</v>
      </c>
    </row>
    <row r="60" spans="1:30">
      <c r="A60" t="s">
        <v>191</v>
      </c>
      <c r="B60" t="s">
        <v>192</v>
      </c>
      <c r="C60" t="s">
        <v>193</v>
      </c>
      <c r="D60" t="s">
        <v>194</v>
      </c>
      <c r="E60" t="s">
        <v>10140</v>
      </c>
      <c r="F60" t="s">
        <v>10141</v>
      </c>
      <c r="G60" t="s">
        <v>9829</v>
      </c>
      <c r="H60" t="s">
        <v>197</v>
      </c>
      <c r="I60" t="s">
        <v>191</v>
      </c>
      <c r="J60" t="s">
        <v>10142</v>
      </c>
      <c r="K60" t="s">
        <v>78</v>
      </c>
      <c r="L60" t="s">
        <v>10143</v>
      </c>
      <c r="M60" s="27">
        <v>45926.601643518523</v>
      </c>
      <c r="N60" s="27">
        <v>45931.459722222222</v>
      </c>
      <c r="P60" t="s">
        <v>9833</v>
      </c>
      <c r="Q60" t="s">
        <v>9834</v>
      </c>
      <c r="R60" t="s">
        <v>80</v>
      </c>
      <c r="S60" t="s">
        <v>187</v>
      </c>
      <c r="U60" t="s">
        <v>7699</v>
      </c>
      <c r="V60" t="s">
        <v>10144</v>
      </c>
      <c r="W60" t="s">
        <v>84</v>
      </c>
      <c r="Y60" t="s">
        <v>8</v>
      </c>
      <c r="Z60" t="s">
        <v>86</v>
      </c>
      <c r="AA60" t="s">
        <v>9983</v>
      </c>
      <c r="AB60" s="28">
        <v>1</v>
      </c>
      <c r="AC60" s="40">
        <v>35780</v>
      </c>
      <c r="AD60" s="40">
        <f t="shared" si="0"/>
        <v>35780</v>
      </c>
    </row>
    <row r="61" spans="1:30">
      <c r="A61" t="s">
        <v>191</v>
      </c>
      <c r="B61" t="s">
        <v>192</v>
      </c>
      <c r="C61" t="s">
        <v>193</v>
      </c>
      <c r="D61" t="s">
        <v>606</v>
      </c>
      <c r="E61" t="s">
        <v>10145</v>
      </c>
      <c r="F61" t="s">
        <v>10146</v>
      </c>
      <c r="G61" t="s">
        <v>9829</v>
      </c>
      <c r="H61" t="s">
        <v>197</v>
      </c>
      <c r="I61" t="s">
        <v>609</v>
      </c>
      <c r="J61" t="s">
        <v>10147</v>
      </c>
      <c r="K61" t="s">
        <v>78</v>
      </c>
      <c r="L61" t="s">
        <v>10148</v>
      </c>
      <c r="M61" s="27">
        <v>45926.634467592587</v>
      </c>
      <c r="N61" s="27">
        <v>45931.460416666669</v>
      </c>
      <c r="P61" t="s">
        <v>9833</v>
      </c>
      <c r="Q61" t="s">
        <v>9834</v>
      </c>
      <c r="R61" t="s">
        <v>80</v>
      </c>
      <c r="S61" t="s">
        <v>81</v>
      </c>
      <c r="U61" t="s">
        <v>7699</v>
      </c>
      <c r="V61" t="s">
        <v>10149</v>
      </c>
      <c r="W61" t="s">
        <v>84</v>
      </c>
      <c r="Y61" t="s">
        <v>8</v>
      </c>
      <c r="Z61" t="s">
        <v>86</v>
      </c>
      <c r="AA61" t="s">
        <v>9983</v>
      </c>
      <c r="AB61" s="28">
        <v>1</v>
      </c>
      <c r="AC61" s="40">
        <v>35780</v>
      </c>
      <c r="AD61" s="40">
        <f t="shared" si="0"/>
        <v>35780</v>
      </c>
    </row>
    <row r="62" spans="1:30">
      <c r="A62" t="s">
        <v>191</v>
      </c>
      <c r="B62" t="s">
        <v>192</v>
      </c>
      <c r="C62" t="s">
        <v>193</v>
      </c>
      <c r="D62" t="s">
        <v>606</v>
      </c>
      <c r="E62" t="s">
        <v>10150</v>
      </c>
      <c r="F62" t="s">
        <v>7684</v>
      </c>
      <c r="G62" t="s">
        <v>9829</v>
      </c>
      <c r="H62" t="s">
        <v>197</v>
      </c>
      <c r="I62" t="s">
        <v>609</v>
      </c>
      <c r="J62" t="s">
        <v>7685</v>
      </c>
      <c r="K62" t="s">
        <v>78</v>
      </c>
      <c r="L62" t="s">
        <v>10151</v>
      </c>
      <c r="M62" s="27">
        <v>45926.623379629629</v>
      </c>
      <c r="N62" s="27">
        <v>45931.460416666669</v>
      </c>
      <c r="P62" t="s">
        <v>9833</v>
      </c>
      <c r="Q62" t="s">
        <v>9834</v>
      </c>
      <c r="R62" t="s">
        <v>783</v>
      </c>
      <c r="S62" t="s">
        <v>792</v>
      </c>
      <c r="U62" t="s">
        <v>7699</v>
      </c>
      <c r="V62" t="s">
        <v>10152</v>
      </c>
      <c r="W62" t="s">
        <v>84</v>
      </c>
      <c r="Y62" t="s">
        <v>8</v>
      </c>
      <c r="Z62" t="s">
        <v>86</v>
      </c>
      <c r="AA62" t="s">
        <v>9983</v>
      </c>
      <c r="AB62" s="28">
        <v>1</v>
      </c>
      <c r="AC62" s="40">
        <v>35780</v>
      </c>
      <c r="AD62" s="40">
        <f t="shared" si="0"/>
        <v>35780</v>
      </c>
    </row>
    <row r="63" spans="1:30">
      <c r="A63" t="s">
        <v>191</v>
      </c>
      <c r="B63" t="s">
        <v>192</v>
      </c>
      <c r="C63" t="s">
        <v>193</v>
      </c>
      <c r="D63" t="s">
        <v>194</v>
      </c>
      <c r="E63" t="s">
        <v>10153</v>
      </c>
      <c r="F63" t="s">
        <v>10154</v>
      </c>
      <c r="G63" t="s">
        <v>9829</v>
      </c>
      <c r="H63" t="s">
        <v>197</v>
      </c>
      <c r="I63" t="s">
        <v>191</v>
      </c>
      <c r="J63" t="s">
        <v>10155</v>
      </c>
      <c r="K63" t="s">
        <v>78</v>
      </c>
      <c r="L63" t="s">
        <v>10156</v>
      </c>
      <c r="M63" s="27">
        <v>45926.621238425927</v>
      </c>
      <c r="N63" s="27">
        <v>45931.459722222222</v>
      </c>
      <c r="P63" t="s">
        <v>9833</v>
      </c>
      <c r="Q63" t="s">
        <v>9834</v>
      </c>
      <c r="R63" t="s">
        <v>80</v>
      </c>
      <c r="S63" t="s">
        <v>187</v>
      </c>
      <c r="U63" t="s">
        <v>7699</v>
      </c>
      <c r="V63" t="s">
        <v>10157</v>
      </c>
      <c r="W63" t="s">
        <v>84</v>
      </c>
      <c r="Y63" t="s">
        <v>8</v>
      </c>
      <c r="Z63" t="s">
        <v>86</v>
      </c>
      <c r="AA63" t="s">
        <v>9983</v>
      </c>
      <c r="AB63" s="28">
        <v>1</v>
      </c>
      <c r="AC63" s="40">
        <v>35780</v>
      </c>
      <c r="AD63" s="40">
        <f t="shared" si="0"/>
        <v>35780</v>
      </c>
    </row>
    <row r="64" spans="1:30">
      <c r="A64" t="s">
        <v>265</v>
      </c>
      <c r="B64" t="s">
        <v>68</v>
      </c>
      <c r="C64" t="s">
        <v>266</v>
      </c>
      <c r="D64" t="s">
        <v>6283</v>
      </c>
      <c r="E64" t="s">
        <v>10158</v>
      </c>
      <c r="F64" t="s">
        <v>10159</v>
      </c>
      <c r="G64" t="s">
        <v>9829</v>
      </c>
      <c r="H64" t="s">
        <v>270</v>
      </c>
      <c r="I64" t="s">
        <v>265</v>
      </c>
      <c r="J64" t="s">
        <v>10160</v>
      </c>
      <c r="K64" t="s">
        <v>78</v>
      </c>
      <c r="L64" t="s">
        <v>10161</v>
      </c>
      <c r="M64" s="27">
        <v>45926.637326388889</v>
      </c>
      <c r="N64" s="27">
        <v>45931.450694444437</v>
      </c>
      <c r="P64" t="s">
        <v>9833</v>
      </c>
      <c r="Q64" t="s">
        <v>9834</v>
      </c>
      <c r="R64" t="s">
        <v>783</v>
      </c>
      <c r="S64" t="s">
        <v>2152</v>
      </c>
      <c r="T64" t="s">
        <v>82</v>
      </c>
      <c r="U64" t="s">
        <v>7699</v>
      </c>
      <c r="V64" t="s">
        <v>10162</v>
      </c>
      <c r="W64" t="s">
        <v>84</v>
      </c>
      <c r="Y64" t="s">
        <v>8</v>
      </c>
      <c r="Z64" t="s">
        <v>86</v>
      </c>
      <c r="AA64" t="s">
        <v>1290</v>
      </c>
      <c r="AB64" s="28">
        <v>1</v>
      </c>
      <c r="AC64" s="40">
        <v>35780</v>
      </c>
      <c r="AD64" s="40">
        <f t="shared" si="0"/>
        <v>35780</v>
      </c>
    </row>
    <row r="65" spans="1:30">
      <c r="A65" t="s">
        <v>265</v>
      </c>
      <c r="B65" t="s">
        <v>68</v>
      </c>
      <c r="C65" t="s">
        <v>266</v>
      </c>
      <c r="D65" t="s">
        <v>6283</v>
      </c>
      <c r="E65" t="s">
        <v>10163</v>
      </c>
      <c r="F65" t="s">
        <v>10164</v>
      </c>
      <c r="G65" t="s">
        <v>9829</v>
      </c>
      <c r="H65" t="s">
        <v>270</v>
      </c>
      <c r="I65" t="s">
        <v>265</v>
      </c>
      <c r="J65" t="s">
        <v>10165</v>
      </c>
      <c r="K65" t="s">
        <v>78</v>
      </c>
      <c r="L65" t="s">
        <v>10166</v>
      </c>
      <c r="M65" s="27">
        <v>45926.698240740741</v>
      </c>
      <c r="N65" s="27">
        <v>45931.453472222223</v>
      </c>
      <c r="P65" t="s">
        <v>9833</v>
      </c>
      <c r="Q65" t="s">
        <v>9834</v>
      </c>
      <c r="R65" t="s">
        <v>1479</v>
      </c>
      <c r="S65" t="s">
        <v>1479</v>
      </c>
      <c r="T65" t="s">
        <v>82</v>
      </c>
      <c r="U65" t="s">
        <v>7699</v>
      </c>
      <c r="V65" t="s">
        <v>10167</v>
      </c>
      <c r="W65" t="s">
        <v>84</v>
      </c>
      <c r="Y65" t="s">
        <v>8</v>
      </c>
      <c r="Z65" t="s">
        <v>86</v>
      </c>
      <c r="AA65" t="s">
        <v>1290</v>
      </c>
      <c r="AB65" s="28">
        <v>1</v>
      </c>
      <c r="AC65" s="40">
        <v>35780</v>
      </c>
      <c r="AD65" s="40">
        <f t="shared" si="0"/>
        <v>35780</v>
      </c>
    </row>
    <row r="66" spans="1:30">
      <c r="A66" t="s">
        <v>459</v>
      </c>
      <c r="B66" t="s">
        <v>460</v>
      </c>
      <c r="C66" t="s">
        <v>461</v>
      </c>
      <c r="D66" t="s">
        <v>692</v>
      </c>
      <c r="E66" t="s">
        <v>10168</v>
      </c>
      <c r="F66" t="s">
        <v>10169</v>
      </c>
      <c r="G66" t="s">
        <v>9829</v>
      </c>
      <c r="H66" t="s">
        <v>460</v>
      </c>
      <c r="I66" t="s">
        <v>695</v>
      </c>
      <c r="J66" t="s">
        <v>10170</v>
      </c>
      <c r="K66" t="s">
        <v>78</v>
      </c>
      <c r="L66" t="s">
        <v>10171</v>
      </c>
      <c r="M66" s="27">
        <v>45926.673611111109</v>
      </c>
      <c r="N66" s="27">
        <v>45931.679166666669</v>
      </c>
      <c r="P66" t="s">
        <v>9833</v>
      </c>
      <c r="Q66" t="s">
        <v>9834</v>
      </c>
      <c r="R66" t="s">
        <v>1470</v>
      </c>
      <c r="S66" t="s">
        <v>1470</v>
      </c>
      <c r="T66" t="s">
        <v>82</v>
      </c>
      <c r="U66" t="s">
        <v>7699</v>
      </c>
      <c r="V66" t="s">
        <v>10172</v>
      </c>
      <c r="W66" t="s">
        <v>84</v>
      </c>
      <c r="Y66" t="s">
        <v>11</v>
      </c>
      <c r="Z66" t="s">
        <v>86</v>
      </c>
      <c r="AA66" t="s">
        <v>964</v>
      </c>
      <c r="AB66" s="28">
        <v>1</v>
      </c>
      <c r="AC66" s="40">
        <v>67654</v>
      </c>
      <c r="AD66" s="40">
        <f t="shared" si="0"/>
        <v>67654</v>
      </c>
    </row>
    <row r="67" spans="1:30">
      <c r="A67" t="s">
        <v>288</v>
      </c>
      <c r="B67" t="s">
        <v>113</v>
      </c>
      <c r="C67" t="s">
        <v>114</v>
      </c>
      <c r="D67" t="s">
        <v>1126</v>
      </c>
      <c r="E67" t="s">
        <v>10173</v>
      </c>
      <c r="F67" t="s">
        <v>10174</v>
      </c>
      <c r="G67" t="s">
        <v>9829</v>
      </c>
      <c r="H67" t="s">
        <v>292</v>
      </c>
      <c r="I67" t="s">
        <v>1129</v>
      </c>
      <c r="J67" t="s">
        <v>10175</v>
      </c>
      <c r="K67" t="s">
        <v>78</v>
      </c>
      <c r="L67" t="s">
        <v>10176</v>
      </c>
      <c r="M67" s="27">
        <v>45926.68277777778</v>
      </c>
      <c r="N67" s="27">
        <v>45931.338194444441</v>
      </c>
      <c r="P67" t="s">
        <v>9833</v>
      </c>
      <c r="Q67" t="s">
        <v>9834</v>
      </c>
      <c r="R67" t="s">
        <v>1470</v>
      </c>
      <c r="S67" t="s">
        <v>1470</v>
      </c>
      <c r="T67" t="s">
        <v>82</v>
      </c>
      <c r="U67" t="s">
        <v>7699</v>
      </c>
      <c r="V67" t="s">
        <v>10177</v>
      </c>
      <c r="W67" t="s">
        <v>84</v>
      </c>
      <c r="Y67" t="s">
        <v>11</v>
      </c>
      <c r="Z67" t="s">
        <v>86</v>
      </c>
      <c r="AA67" t="s">
        <v>1710</v>
      </c>
      <c r="AB67" s="28">
        <v>1</v>
      </c>
      <c r="AC67" s="40">
        <v>67654</v>
      </c>
      <c r="AD67" s="40">
        <f t="shared" ref="AD67:AD130" si="1">AC67</f>
        <v>67654</v>
      </c>
    </row>
    <row r="68" spans="1:30">
      <c r="A68" t="s">
        <v>112</v>
      </c>
      <c r="B68" t="s">
        <v>113</v>
      </c>
      <c r="C68" t="s">
        <v>114</v>
      </c>
      <c r="D68" t="s">
        <v>115</v>
      </c>
      <c r="E68" t="s">
        <v>10178</v>
      </c>
      <c r="F68" t="s">
        <v>10179</v>
      </c>
      <c r="G68" t="s">
        <v>9829</v>
      </c>
      <c r="H68" t="s">
        <v>116</v>
      </c>
      <c r="I68" t="s">
        <v>112</v>
      </c>
      <c r="J68" t="s">
        <v>2189</v>
      </c>
      <c r="K68" t="s">
        <v>78</v>
      </c>
      <c r="L68" t="s">
        <v>10180</v>
      </c>
      <c r="M68" s="27">
        <v>45926.704618055563</v>
      </c>
      <c r="N68" s="27">
        <v>45931.680555555547</v>
      </c>
      <c r="P68" t="s">
        <v>9833</v>
      </c>
      <c r="Q68" t="s">
        <v>9834</v>
      </c>
      <c r="R68" t="s">
        <v>1470</v>
      </c>
      <c r="S68" t="s">
        <v>1470</v>
      </c>
      <c r="T68" t="s">
        <v>82</v>
      </c>
      <c r="U68" t="s">
        <v>7699</v>
      </c>
      <c r="V68" t="s">
        <v>10181</v>
      </c>
      <c r="W68" t="s">
        <v>84</v>
      </c>
      <c r="Y68" t="s">
        <v>8</v>
      </c>
      <c r="Z68" t="s">
        <v>86</v>
      </c>
      <c r="AA68" t="s">
        <v>117</v>
      </c>
      <c r="AB68" s="28">
        <v>1</v>
      </c>
      <c r="AC68" s="40">
        <v>35780</v>
      </c>
      <c r="AD68" s="40">
        <f t="shared" si="1"/>
        <v>35780</v>
      </c>
    </row>
    <row r="69" spans="1:30">
      <c r="A69" t="s">
        <v>191</v>
      </c>
      <c r="B69" t="s">
        <v>192</v>
      </c>
      <c r="C69" t="s">
        <v>193</v>
      </c>
      <c r="D69" t="s">
        <v>6568</v>
      </c>
      <c r="E69" t="s">
        <v>10182</v>
      </c>
      <c r="F69" t="s">
        <v>10183</v>
      </c>
      <c r="G69" t="s">
        <v>9838</v>
      </c>
      <c r="H69" t="s">
        <v>197</v>
      </c>
      <c r="I69" t="s">
        <v>6571</v>
      </c>
      <c r="J69" t="s">
        <v>10184</v>
      </c>
      <c r="K69" t="s">
        <v>78</v>
      </c>
      <c r="L69" t="s">
        <v>10185</v>
      </c>
      <c r="M69" s="27">
        <v>45927.375</v>
      </c>
      <c r="N69" s="27">
        <v>45933.347222222219</v>
      </c>
      <c r="P69" t="s">
        <v>9840</v>
      </c>
      <c r="R69" t="s">
        <v>1479</v>
      </c>
      <c r="S69" t="s">
        <v>1479</v>
      </c>
      <c r="U69" t="s">
        <v>7699</v>
      </c>
      <c r="V69" t="s">
        <v>10186</v>
      </c>
      <c r="W69" t="s">
        <v>9840</v>
      </c>
      <c r="Y69" t="s">
        <v>13</v>
      </c>
      <c r="Z69" t="s">
        <v>86</v>
      </c>
      <c r="AB69" s="28">
        <v>0</v>
      </c>
      <c r="AC69" s="40">
        <v>35780</v>
      </c>
      <c r="AD69" s="40">
        <f t="shared" si="1"/>
        <v>35780</v>
      </c>
    </row>
    <row r="70" spans="1:30">
      <c r="A70" t="s">
        <v>191</v>
      </c>
      <c r="B70" t="s">
        <v>192</v>
      </c>
      <c r="C70" t="s">
        <v>193</v>
      </c>
      <c r="D70" t="s">
        <v>2451</v>
      </c>
      <c r="E70" t="s">
        <v>10187</v>
      </c>
      <c r="F70" t="s">
        <v>10188</v>
      </c>
      <c r="G70" t="s">
        <v>9829</v>
      </c>
      <c r="H70" t="s">
        <v>903</v>
      </c>
      <c r="I70" t="s">
        <v>2454</v>
      </c>
      <c r="J70" t="s">
        <v>10189</v>
      </c>
      <c r="K70" t="s">
        <v>78</v>
      </c>
      <c r="L70" t="s">
        <v>10190</v>
      </c>
      <c r="M70" s="27">
        <v>45927.375</v>
      </c>
      <c r="N70" s="27">
        <v>45932.642361111109</v>
      </c>
      <c r="P70" t="s">
        <v>9833</v>
      </c>
      <c r="Q70" t="s">
        <v>9834</v>
      </c>
      <c r="R70" t="s">
        <v>1470</v>
      </c>
      <c r="S70" t="s">
        <v>1470</v>
      </c>
      <c r="T70" t="s">
        <v>82</v>
      </c>
      <c r="U70" t="s">
        <v>7699</v>
      </c>
      <c r="V70" t="s">
        <v>10191</v>
      </c>
      <c r="W70" t="s">
        <v>9836</v>
      </c>
      <c r="Y70" t="s">
        <v>139</v>
      </c>
      <c r="Z70" t="s">
        <v>1482</v>
      </c>
      <c r="AA70" t="s">
        <v>202</v>
      </c>
      <c r="AB70" s="28">
        <v>0</v>
      </c>
      <c r="AC70" s="40">
        <v>35780</v>
      </c>
      <c r="AD70" s="40">
        <f t="shared" si="1"/>
        <v>35780</v>
      </c>
    </row>
    <row r="71" spans="1:30">
      <c r="A71" t="s">
        <v>277</v>
      </c>
      <c r="B71" t="s">
        <v>151</v>
      </c>
      <c r="C71" t="s">
        <v>152</v>
      </c>
      <c r="D71" t="s">
        <v>2785</v>
      </c>
      <c r="E71" t="s">
        <v>10192</v>
      </c>
      <c r="F71" t="s">
        <v>10193</v>
      </c>
      <c r="G71" t="s">
        <v>9829</v>
      </c>
      <c r="H71" t="s">
        <v>328</v>
      </c>
      <c r="I71" t="s">
        <v>2059</v>
      </c>
      <c r="J71" t="s">
        <v>10194</v>
      </c>
      <c r="K71" t="s">
        <v>78</v>
      </c>
      <c r="L71" t="s">
        <v>10195</v>
      </c>
      <c r="M71" s="27">
        <v>45927.375</v>
      </c>
      <c r="N71" s="27">
        <v>45931.663194444453</v>
      </c>
      <c r="P71" t="s">
        <v>9833</v>
      </c>
      <c r="Q71" t="s">
        <v>9834</v>
      </c>
      <c r="R71" t="s">
        <v>80</v>
      </c>
      <c r="S71" t="s">
        <v>187</v>
      </c>
      <c r="T71" t="s">
        <v>82</v>
      </c>
      <c r="U71" t="s">
        <v>7699</v>
      </c>
      <c r="V71" t="s">
        <v>10196</v>
      </c>
      <c r="W71" t="s">
        <v>9836</v>
      </c>
      <c r="Y71" t="s">
        <v>11</v>
      </c>
      <c r="Z71" t="s">
        <v>86</v>
      </c>
      <c r="AA71" t="s">
        <v>1067</v>
      </c>
      <c r="AB71" s="28">
        <v>0</v>
      </c>
      <c r="AC71" s="40">
        <v>67654</v>
      </c>
      <c r="AD71" s="40">
        <f t="shared" si="1"/>
        <v>67654</v>
      </c>
    </row>
    <row r="72" spans="1:30">
      <c r="A72" t="s">
        <v>191</v>
      </c>
      <c r="B72" t="s">
        <v>192</v>
      </c>
      <c r="C72" t="s">
        <v>193</v>
      </c>
      <c r="D72" t="s">
        <v>194</v>
      </c>
      <c r="E72" t="s">
        <v>10197</v>
      </c>
      <c r="F72" t="s">
        <v>10198</v>
      </c>
      <c r="G72" t="s">
        <v>9829</v>
      </c>
      <c r="H72" t="s">
        <v>197</v>
      </c>
      <c r="I72" t="s">
        <v>191</v>
      </c>
      <c r="J72" t="s">
        <v>10199</v>
      </c>
      <c r="K72" t="s">
        <v>78</v>
      </c>
      <c r="L72" t="s">
        <v>10200</v>
      </c>
      <c r="M72" s="27">
        <v>45927.375</v>
      </c>
      <c r="N72" s="27">
        <v>45931.45416666667</v>
      </c>
      <c r="P72" t="s">
        <v>9833</v>
      </c>
      <c r="Q72" t="s">
        <v>9834</v>
      </c>
      <c r="R72" t="s">
        <v>80</v>
      </c>
      <c r="S72" t="s">
        <v>187</v>
      </c>
      <c r="U72" t="s">
        <v>7699</v>
      </c>
      <c r="V72" t="s">
        <v>10201</v>
      </c>
      <c r="W72" t="s">
        <v>84</v>
      </c>
      <c r="Y72" t="s">
        <v>8</v>
      </c>
      <c r="Z72" t="s">
        <v>86</v>
      </c>
      <c r="AA72" t="s">
        <v>9983</v>
      </c>
      <c r="AB72" s="28">
        <v>1</v>
      </c>
      <c r="AC72" s="40">
        <v>35780</v>
      </c>
      <c r="AD72" s="40">
        <f t="shared" si="1"/>
        <v>35780</v>
      </c>
    </row>
    <row r="73" spans="1:30">
      <c r="A73" t="s">
        <v>191</v>
      </c>
      <c r="B73" t="s">
        <v>192</v>
      </c>
      <c r="C73" t="s">
        <v>193</v>
      </c>
      <c r="D73" t="s">
        <v>194</v>
      </c>
      <c r="E73" t="s">
        <v>10202</v>
      </c>
      <c r="F73" t="s">
        <v>10203</v>
      </c>
      <c r="G73" t="s">
        <v>9829</v>
      </c>
      <c r="H73" t="s">
        <v>197</v>
      </c>
      <c r="I73" t="s">
        <v>191</v>
      </c>
      <c r="J73" t="s">
        <v>10204</v>
      </c>
      <c r="K73" t="s">
        <v>78</v>
      </c>
      <c r="L73" t="s">
        <v>10205</v>
      </c>
      <c r="M73" s="27">
        <v>45927.375</v>
      </c>
      <c r="N73" s="27">
        <v>45931.454861111109</v>
      </c>
      <c r="P73" t="s">
        <v>9833</v>
      </c>
      <c r="Q73" t="s">
        <v>9834</v>
      </c>
      <c r="R73" t="s">
        <v>80</v>
      </c>
      <c r="S73" t="s">
        <v>187</v>
      </c>
      <c r="U73" t="s">
        <v>7699</v>
      </c>
      <c r="V73" t="s">
        <v>10206</v>
      </c>
      <c r="W73" t="s">
        <v>84</v>
      </c>
      <c r="Y73" t="s">
        <v>8</v>
      </c>
      <c r="Z73" t="s">
        <v>86</v>
      </c>
      <c r="AA73" t="s">
        <v>9983</v>
      </c>
      <c r="AB73" s="28">
        <v>1</v>
      </c>
      <c r="AC73" s="40">
        <v>35780</v>
      </c>
      <c r="AD73" s="40">
        <f t="shared" si="1"/>
        <v>35780</v>
      </c>
    </row>
    <row r="74" spans="1:30">
      <c r="A74" t="s">
        <v>191</v>
      </c>
      <c r="B74" t="s">
        <v>192</v>
      </c>
      <c r="C74" t="s">
        <v>193</v>
      </c>
      <c r="D74" t="s">
        <v>227</v>
      </c>
      <c r="E74" t="s">
        <v>10207</v>
      </c>
      <c r="F74" t="s">
        <v>10208</v>
      </c>
      <c r="G74" t="s">
        <v>9829</v>
      </c>
      <c r="H74" t="s">
        <v>197</v>
      </c>
      <c r="I74" t="s">
        <v>230</v>
      </c>
      <c r="J74" t="s">
        <v>10209</v>
      </c>
      <c r="K74" t="s">
        <v>78</v>
      </c>
      <c r="L74" t="s">
        <v>10210</v>
      </c>
      <c r="M74" s="27">
        <v>45927.375</v>
      </c>
      <c r="N74" s="27">
        <v>45931.454861111109</v>
      </c>
      <c r="P74" t="s">
        <v>9833</v>
      </c>
      <c r="Q74" t="s">
        <v>9834</v>
      </c>
      <c r="R74" t="s">
        <v>80</v>
      </c>
      <c r="S74" t="s">
        <v>81</v>
      </c>
      <c r="U74" t="s">
        <v>7699</v>
      </c>
      <c r="V74" t="s">
        <v>10211</v>
      </c>
      <c r="W74" t="s">
        <v>84</v>
      </c>
      <c r="Y74" t="s">
        <v>8</v>
      </c>
      <c r="Z74" t="s">
        <v>86</v>
      </c>
      <c r="AA74" t="s">
        <v>9983</v>
      </c>
      <c r="AB74" s="28">
        <v>1</v>
      </c>
      <c r="AC74" s="40">
        <v>35780</v>
      </c>
      <c r="AD74" s="40">
        <f t="shared" si="1"/>
        <v>35780</v>
      </c>
    </row>
    <row r="75" spans="1:30">
      <c r="A75" t="s">
        <v>191</v>
      </c>
      <c r="B75" t="s">
        <v>192</v>
      </c>
      <c r="C75" t="s">
        <v>193</v>
      </c>
      <c r="D75" t="s">
        <v>194</v>
      </c>
      <c r="E75" t="s">
        <v>10212</v>
      </c>
      <c r="F75" t="s">
        <v>6792</v>
      </c>
      <c r="G75" t="s">
        <v>9829</v>
      </c>
      <c r="H75" t="s">
        <v>197</v>
      </c>
      <c r="I75" t="s">
        <v>191</v>
      </c>
      <c r="J75" t="s">
        <v>6793</v>
      </c>
      <c r="K75" t="s">
        <v>78</v>
      </c>
      <c r="L75" t="s">
        <v>10213</v>
      </c>
      <c r="M75" s="27">
        <v>45927.379374999997</v>
      </c>
      <c r="N75" s="27">
        <v>45931.457638888889</v>
      </c>
      <c r="P75" t="s">
        <v>9833</v>
      </c>
      <c r="Q75" t="s">
        <v>9834</v>
      </c>
      <c r="R75" t="s">
        <v>783</v>
      </c>
      <c r="S75" t="s">
        <v>2152</v>
      </c>
      <c r="U75" t="s">
        <v>7699</v>
      </c>
      <c r="V75" t="s">
        <v>10214</v>
      </c>
      <c r="W75" t="s">
        <v>84</v>
      </c>
      <c r="Y75" t="s">
        <v>8</v>
      </c>
      <c r="Z75" t="s">
        <v>86</v>
      </c>
      <c r="AA75" t="s">
        <v>9983</v>
      </c>
      <c r="AB75" s="28">
        <v>1</v>
      </c>
      <c r="AC75" s="40">
        <v>35780</v>
      </c>
      <c r="AD75" s="40">
        <f t="shared" si="1"/>
        <v>35780</v>
      </c>
    </row>
    <row r="76" spans="1:30">
      <c r="A76" t="s">
        <v>191</v>
      </c>
      <c r="B76" t="s">
        <v>192</v>
      </c>
      <c r="C76" t="s">
        <v>193</v>
      </c>
      <c r="D76" t="s">
        <v>194</v>
      </c>
      <c r="E76" t="s">
        <v>10215</v>
      </c>
      <c r="F76" t="s">
        <v>10216</v>
      </c>
      <c r="G76" t="s">
        <v>9829</v>
      </c>
      <c r="H76" t="s">
        <v>197</v>
      </c>
      <c r="I76" t="s">
        <v>191</v>
      </c>
      <c r="J76" t="s">
        <v>10217</v>
      </c>
      <c r="K76" t="s">
        <v>78</v>
      </c>
      <c r="L76" t="s">
        <v>10218</v>
      </c>
      <c r="M76" s="27">
        <v>45927.383055555547</v>
      </c>
      <c r="N76" s="27">
        <v>45931.457638888889</v>
      </c>
      <c r="P76" t="s">
        <v>9833</v>
      </c>
      <c r="Q76" t="s">
        <v>9834</v>
      </c>
      <c r="R76" t="s">
        <v>1470</v>
      </c>
      <c r="S76" t="s">
        <v>1470</v>
      </c>
      <c r="U76" t="s">
        <v>7699</v>
      </c>
      <c r="V76" t="s">
        <v>10219</v>
      </c>
      <c r="W76" t="s">
        <v>84</v>
      </c>
      <c r="Y76" t="s">
        <v>8</v>
      </c>
      <c r="Z76" t="s">
        <v>86</v>
      </c>
      <c r="AA76" t="s">
        <v>9983</v>
      </c>
      <c r="AB76" s="28">
        <v>1</v>
      </c>
      <c r="AC76" s="40">
        <v>35780</v>
      </c>
      <c r="AD76" s="40">
        <f t="shared" si="1"/>
        <v>35780</v>
      </c>
    </row>
    <row r="77" spans="1:30">
      <c r="A77" t="s">
        <v>343</v>
      </c>
      <c r="B77" t="s">
        <v>68</v>
      </c>
      <c r="C77" t="s">
        <v>69</v>
      </c>
      <c r="D77" t="s">
        <v>1414</v>
      </c>
      <c r="E77" t="s">
        <v>10220</v>
      </c>
      <c r="F77" t="s">
        <v>10221</v>
      </c>
      <c r="G77" t="s">
        <v>9829</v>
      </c>
      <c r="H77" t="s">
        <v>347</v>
      </c>
      <c r="I77" t="s">
        <v>1417</v>
      </c>
      <c r="J77" t="s">
        <v>10222</v>
      </c>
      <c r="K77" t="s">
        <v>78</v>
      </c>
      <c r="L77" t="s">
        <v>10223</v>
      </c>
      <c r="M77" s="27">
        <v>45927.397499999999</v>
      </c>
      <c r="N77" s="27">
        <v>45931.515972222223</v>
      </c>
      <c r="P77" t="s">
        <v>9833</v>
      </c>
      <c r="Q77" t="s">
        <v>9834</v>
      </c>
      <c r="R77" t="s">
        <v>1479</v>
      </c>
      <c r="S77" t="s">
        <v>1470</v>
      </c>
      <c r="T77" t="s">
        <v>82</v>
      </c>
      <c r="U77" t="s">
        <v>7699</v>
      </c>
      <c r="V77" t="s">
        <v>10224</v>
      </c>
      <c r="W77" t="s">
        <v>84</v>
      </c>
      <c r="Y77" t="s">
        <v>11</v>
      </c>
      <c r="Z77" t="s">
        <v>86</v>
      </c>
      <c r="AA77" t="s">
        <v>387</v>
      </c>
      <c r="AB77" s="28">
        <v>1</v>
      </c>
      <c r="AC77" s="40">
        <v>67654</v>
      </c>
      <c r="AD77" s="40">
        <f t="shared" si="1"/>
        <v>67654</v>
      </c>
    </row>
    <row r="78" spans="1:30">
      <c r="A78" t="s">
        <v>1377</v>
      </c>
      <c r="B78" t="s">
        <v>68</v>
      </c>
      <c r="C78" t="s">
        <v>266</v>
      </c>
      <c r="D78" t="s">
        <v>4238</v>
      </c>
      <c r="E78" t="s">
        <v>10225</v>
      </c>
      <c r="F78" t="s">
        <v>10226</v>
      </c>
      <c r="G78" t="s">
        <v>9829</v>
      </c>
      <c r="H78" t="s">
        <v>2043</v>
      </c>
      <c r="I78" t="s">
        <v>4241</v>
      </c>
      <c r="J78" t="s">
        <v>10227</v>
      </c>
      <c r="K78" t="s">
        <v>78</v>
      </c>
      <c r="L78" t="s">
        <v>10228</v>
      </c>
      <c r="M78" s="27">
        <v>45927.485150462962</v>
      </c>
      <c r="N78" s="27">
        <v>45931.447916666657</v>
      </c>
      <c r="P78" t="s">
        <v>9833</v>
      </c>
      <c r="Q78" t="s">
        <v>9834</v>
      </c>
      <c r="R78" t="s">
        <v>783</v>
      </c>
      <c r="S78" t="s">
        <v>2152</v>
      </c>
      <c r="T78" t="s">
        <v>82</v>
      </c>
      <c r="U78" t="s">
        <v>7699</v>
      </c>
      <c r="V78" t="s">
        <v>10229</v>
      </c>
      <c r="W78" t="s">
        <v>84</v>
      </c>
      <c r="Y78" t="s">
        <v>11</v>
      </c>
      <c r="Z78" t="s">
        <v>86</v>
      </c>
      <c r="AA78" t="s">
        <v>2049</v>
      </c>
      <c r="AB78" s="28">
        <v>1</v>
      </c>
      <c r="AC78" s="40">
        <v>67654</v>
      </c>
      <c r="AD78" s="40">
        <f t="shared" si="1"/>
        <v>67654</v>
      </c>
    </row>
    <row r="79" spans="1:30">
      <c r="A79" t="s">
        <v>191</v>
      </c>
      <c r="B79" t="s">
        <v>192</v>
      </c>
      <c r="C79" t="s">
        <v>193</v>
      </c>
      <c r="D79" t="s">
        <v>194</v>
      </c>
      <c r="E79" t="s">
        <v>10230</v>
      </c>
      <c r="F79" t="s">
        <v>10231</v>
      </c>
      <c r="G79" t="s">
        <v>9829</v>
      </c>
      <c r="H79" t="s">
        <v>197</v>
      </c>
      <c r="I79" t="s">
        <v>191</v>
      </c>
      <c r="J79" t="s">
        <v>10232</v>
      </c>
      <c r="K79" t="s">
        <v>78</v>
      </c>
      <c r="L79" t="s">
        <v>10233</v>
      </c>
      <c r="M79" s="27">
        <v>45927.486111111109</v>
      </c>
      <c r="N79" s="27">
        <v>45933.444444444453</v>
      </c>
      <c r="P79" t="s">
        <v>9833</v>
      </c>
      <c r="Q79" t="s">
        <v>9834</v>
      </c>
      <c r="R79" t="s">
        <v>80</v>
      </c>
      <c r="S79" t="s">
        <v>187</v>
      </c>
      <c r="U79" t="s">
        <v>7699</v>
      </c>
      <c r="V79" t="s">
        <v>10234</v>
      </c>
      <c r="W79" t="s">
        <v>84</v>
      </c>
      <c r="Y79" t="s">
        <v>8</v>
      </c>
      <c r="Z79" t="s">
        <v>86</v>
      </c>
      <c r="AA79" t="s">
        <v>9983</v>
      </c>
      <c r="AB79" s="28">
        <v>1</v>
      </c>
      <c r="AC79" s="40">
        <v>35780</v>
      </c>
      <c r="AD79" s="40">
        <f t="shared" si="1"/>
        <v>35780</v>
      </c>
    </row>
    <row r="80" spans="1:30">
      <c r="A80" t="s">
        <v>191</v>
      </c>
      <c r="B80" t="s">
        <v>192</v>
      </c>
      <c r="C80" t="s">
        <v>193</v>
      </c>
      <c r="D80" t="s">
        <v>194</v>
      </c>
      <c r="E80" t="s">
        <v>10235</v>
      </c>
      <c r="F80" t="s">
        <v>10236</v>
      </c>
      <c r="G80" t="s">
        <v>9829</v>
      </c>
      <c r="H80" t="s">
        <v>197</v>
      </c>
      <c r="I80" t="s">
        <v>191</v>
      </c>
      <c r="J80" t="s">
        <v>10237</v>
      </c>
      <c r="K80" t="s">
        <v>78</v>
      </c>
      <c r="L80" t="s">
        <v>10238</v>
      </c>
      <c r="M80" s="27">
        <v>45927.48846064815</v>
      </c>
      <c r="N80" s="27">
        <v>45933.444444444453</v>
      </c>
      <c r="P80" t="s">
        <v>9833</v>
      </c>
      <c r="Q80" t="s">
        <v>9834</v>
      </c>
      <c r="R80" t="s">
        <v>80</v>
      </c>
      <c r="S80" t="s">
        <v>187</v>
      </c>
      <c r="U80" t="s">
        <v>7699</v>
      </c>
      <c r="V80" t="s">
        <v>10239</v>
      </c>
      <c r="W80" t="s">
        <v>84</v>
      </c>
      <c r="Y80" t="s">
        <v>8</v>
      </c>
      <c r="Z80" t="s">
        <v>86</v>
      </c>
      <c r="AA80" t="s">
        <v>9983</v>
      </c>
      <c r="AB80" s="28">
        <v>1</v>
      </c>
      <c r="AC80" s="40">
        <v>35780</v>
      </c>
      <c r="AD80" s="40">
        <f t="shared" si="1"/>
        <v>35780</v>
      </c>
    </row>
    <row r="81" spans="1:30">
      <c r="A81" t="s">
        <v>459</v>
      </c>
      <c r="B81" t="s">
        <v>460</v>
      </c>
      <c r="C81" t="s">
        <v>461</v>
      </c>
      <c r="D81" t="s">
        <v>2019</v>
      </c>
      <c r="E81" t="s">
        <v>10240</v>
      </c>
      <c r="F81" t="s">
        <v>2194</v>
      </c>
      <c r="G81" t="s">
        <v>9829</v>
      </c>
      <c r="H81" t="s">
        <v>460</v>
      </c>
      <c r="I81" t="s">
        <v>2022</v>
      </c>
      <c r="J81" t="s">
        <v>2195</v>
      </c>
      <c r="K81" t="s">
        <v>78</v>
      </c>
      <c r="L81" t="s">
        <v>10241</v>
      </c>
      <c r="M81" s="27">
        <v>45927.495034722233</v>
      </c>
      <c r="N81" s="27">
        <v>45931.463888888888</v>
      </c>
      <c r="P81" t="s">
        <v>9833</v>
      </c>
      <c r="Q81" t="s">
        <v>9834</v>
      </c>
      <c r="R81" t="s">
        <v>1470</v>
      </c>
      <c r="S81" t="s">
        <v>1470</v>
      </c>
      <c r="T81" t="s">
        <v>82</v>
      </c>
      <c r="U81" t="s">
        <v>7699</v>
      </c>
      <c r="V81" t="s">
        <v>10242</v>
      </c>
      <c r="W81" t="s">
        <v>84</v>
      </c>
      <c r="Y81" t="s">
        <v>11</v>
      </c>
      <c r="Z81" t="s">
        <v>86</v>
      </c>
      <c r="AA81" t="s">
        <v>470</v>
      </c>
      <c r="AB81" s="28">
        <v>1</v>
      </c>
      <c r="AC81" s="40">
        <v>67654</v>
      </c>
      <c r="AD81" s="40">
        <f t="shared" si="1"/>
        <v>67654</v>
      </c>
    </row>
    <row r="82" spans="1:30">
      <c r="A82" t="s">
        <v>191</v>
      </c>
      <c r="B82" t="s">
        <v>192</v>
      </c>
      <c r="C82" t="s">
        <v>193</v>
      </c>
      <c r="D82" t="s">
        <v>2056</v>
      </c>
      <c r="E82" t="s">
        <v>10243</v>
      </c>
      <c r="F82" t="s">
        <v>10244</v>
      </c>
      <c r="G82" t="s">
        <v>9829</v>
      </c>
      <c r="H82" t="s">
        <v>197</v>
      </c>
      <c r="I82" t="s">
        <v>2059</v>
      </c>
      <c r="J82" t="s">
        <v>10245</v>
      </c>
      <c r="K82" t="s">
        <v>78</v>
      </c>
      <c r="L82" t="s">
        <v>10246</v>
      </c>
      <c r="M82" s="27">
        <v>45929.333333333343</v>
      </c>
      <c r="N82" s="27">
        <v>45931.49722222222</v>
      </c>
      <c r="P82" t="s">
        <v>9833</v>
      </c>
      <c r="Q82" t="s">
        <v>9834</v>
      </c>
      <c r="R82" t="s">
        <v>1470</v>
      </c>
      <c r="S82" t="s">
        <v>1470</v>
      </c>
      <c r="T82" t="s">
        <v>82</v>
      </c>
      <c r="U82" t="s">
        <v>7699</v>
      </c>
      <c r="V82" t="s">
        <v>10247</v>
      </c>
      <c r="W82" t="s">
        <v>84</v>
      </c>
      <c r="Y82" t="s">
        <v>11</v>
      </c>
      <c r="Z82" t="s">
        <v>86</v>
      </c>
      <c r="AA82" t="s">
        <v>1534</v>
      </c>
      <c r="AB82" s="28">
        <v>1</v>
      </c>
      <c r="AC82" s="40">
        <v>67654</v>
      </c>
      <c r="AD82" s="40">
        <f t="shared" si="1"/>
        <v>67654</v>
      </c>
    </row>
    <row r="83" spans="1:30">
      <c r="A83" t="s">
        <v>965</v>
      </c>
      <c r="B83" t="s">
        <v>119</v>
      </c>
      <c r="C83" t="s">
        <v>120</v>
      </c>
      <c r="D83" t="s">
        <v>2519</v>
      </c>
      <c r="E83" t="s">
        <v>10248</v>
      </c>
      <c r="F83" t="s">
        <v>10249</v>
      </c>
      <c r="G83" t="s">
        <v>9829</v>
      </c>
      <c r="H83" t="s">
        <v>969</v>
      </c>
      <c r="I83" t="s">
        <v>2522</v>
      </c>
      <c r="J83" t="s">
        <v>10250</v>
      </c>
      <c r="K83" t="s">
        <v>78</v>
      </c>
      <c r="L83" t="s">
        <v>10251</v>
      </c>
      <c r="M83" s="27">
        <v>45927.449872685182</v>
      </c>
      <c r="N83" s="27">
        <v>45933.393750000003</v>
      </c>
      <c r="P83" t="s">
        <v>9833</v>
      </c>
      <c r="Q83" t="s">
        <v>9834</v>
      </c>
      <c r="R83" t="s">
        <v>1479</v>
      </c>
      <c r="S83" t="s">
        <v>1479</v>
      </c>
      <c r="T83" t="s">
        <v>82</v>
      </c>
      <c r="U83" t="s">
        <v>7699</v>
      </c>
      <c r="V83" t="s">
        <v>10252</v>
      </c>
      <c r="W83" t="s">
        <v>9836</v>
      </c>
      <c r="Y83" t="s">
        <v>11</v>
      </c>
      <c r="Z83" t="s">
        <v>86</v>
      </c>
      <c r="AA83" t="s">
        <v>974</v>
      </c>
      <c r="AB83" s="28">
        <v>0</v>
      </c>
      <c r="AC83" s="40">
        <v>67654</v>
      </c>
      <c r="AD83" s="40">
        <f t="shared" si="1"/>
        <v>67654</v>
      </c>
    </row>
    <row r="84" spans="1:30">
      <c r="A84" t="s">
        <v>191</v>
      </c>
      <c r="B84" t="s">
        <v>192</v>
      </c>
      <c r="C84" t="s">
        <v>193</v>
      </c>
      <c r="D84" t="s">
        <v>2451</v>
      </c>
      <c r="E84" t="s">
        <v>10253</v>
      </c>
      <c r="F84" t="s">
        <v>4651</v>
      </c>
      <c r="G84" t="s">
        <v>9838</v>
      </c>
      <c r="H84" t="s">
        <v>903</v>
      </c>
      <c r="I84" t="s">
        <v>2454</v>
      </c>
      <c r="J84" t="s">
        <v>4652</v>
      </c>
      <c r="K84" t="s">
        <v>78</v>
      </c>
      <c r="L84" t="s">
        <v>10254</v>
      </c>
      <c r="M84" s="27">
        <v>45927.450486111113</v>
      </c>
      <c r="N84" s="27">
        <v>45932.565972222219</v>
      </c>
      <c r="P84" t="s">
        <v>9840</v>
      </c>
      <c r="R84" t="s">
        <v>1479</v>
      </c>
      <c r="S84" t="s">
        <v>1479</v>
      </c>
      <c r="U84" t="s">
        <v>7699</v>
      </c>
      <c r="V84" t="s">
        <v>10255</v>
      </c>
      <c r="W84" t="s">
        <v>9840</v>
      </c>
      <c r="Y84" t="s">
        <v>139</v>
      </c>
      <c r="Z84" t="s">
        <v>1482</v>
      </c>
      <c r="AB84" s="28">
        <v>0</v>
      </c>
      <c r="AC84" s="40">
        <v>35780</v>
      </c>
      <c r="AD84" s="40">
        <f t="shared" si="1"/>
        <v>35780</v>
      </c>
    </row>
    <row r="85" spans="1:30">
      <c r="A85" t="s">
        <v>191</v>
      </c>
      <c r="B85" t="s">
        <v>192</v>
      </c>
      <c r="C85" t="s">
        <v>193</v>
      </c>
      <c r="D85" t="s">
        <v>194</v>
      </c>
      <c r="E85" t="s">
        <v>10256</v>
      </c>
      <c r="F85" t="s">
        <v>10257</v>
      </c>
      <c r="G85" t="s">
        <v>9829</v>
      </c>
      <c r="H85" t="s">
        <v>197</v>
      </c>
      <c r="I85" t="s">
        <v>191</v>
      </c>
      <c r="J85" t="s">
        <v>10258</v>
      </c>
      <c r="K85" t="s">
        <v>78</v>
      </c>
      <c r="L85" t="s">
        <v>10259</v>
      </c>
      <c r="M85" s="27">
        <v>45927.455555555563</v>
      </c>
      <c r="N85" s="27">
        <v>45931.459027777782</v>
      </c>
      <c r="P85" t="s">
        <v>9833</v>
      </c>
      <c r="Q85" t="s">
        <v>9834</v>
      </c>
      <c r="R85" t="s">
        <v>80</v>
      </c>
      <c r="S85" t="s">
        <v>81</v>
      </c>
      <c r="U85" t="s">
        <v>7699</v>
      </c>
      <c r="V85" t="s">
        <v>10260</v>
      </c>
      <c r="W85" t="s">
        <v>84</v>
      </c>
      <c r="Y85" t="s">
        <v>8</v>
      </c>
      <c r="Z85" t="s">
        <v>86</v>
      </c>
      <c r="AA85" t="s">
        <v>9983</v>
      </c>
      <c r="AB85" s="28">
        <v>1</v>
      </c>
      <c r="AC85" s="40">
        <v>35780</v>
      </c>
      <c r="AD85" s="40">
        <f t="shared" si="1"/>
        <v>35780</v>
      </c>
    </row>
    <row r="86" spans="1:30">
      <c r="A86" t="s">
        <v>217</v>
      </c>
      <c r="B86" t="s">
        <v>192</v>
      </c>
      <c r="C86" t="s">
        <v>193</v>
      </c>
      <c r="D86" t="s">
        <v>396</v>
      </c>
      <c r="E86" t="s">
        <v>10261</v>
      </c>
      <c r="F86" t="s">
        <v>10262</v>
      </c>
      <c r="G86" t="s">
        <v>9829</v>
      </c>
      <c r="H86" t="s">
        <v>197</v>
      </c>
      <c r="I86" t="s">
        <v>217</v>
      </c>
      <c r="J86" t="s">
        <v>10263</v>
      </c>
      <c r="K86" t="s">
        <v>78</v>
      </c>
      <c r="L86" t="s">
        <v>10264</v>
      </c>
      <c r="M86" s="27">
        <v>45927.48333333333</v>
      </c>
      <c r="N86" s="27">
        <v>45933.345833333333</v>
      </c>
      <c r="P86" t="s">
        <v>9833</v>
      </c>
      <c r="Q86" t="s">
        <v>9834</v>
      </c>
      <c r="R86" t="s">
        <v>1479</v>
      </c>
      <c r="S86" t="s">
        <v>1479</v>
      </c>
      <c r="T86" t="s">
        <v>82</v>
      </c>
      <c r="U86" t="s">
        <v>7699</v>
      </c>
      <c r="V86" t="s">
        <v>10265</v>
      </c>
      <c r="W86" t="s">
        <v>9836</v>
      </c>
      <c r="Y86" t="s">
        <v>8</v>
      </c>
      <c r="Z86" t="s">
        <v>86</v>
      </c>
      <c r="AA86" t="s">
        <v>1684</v>
      </c>
      <c r="AB86" s="28">
        <v>0</v>
      </c>
      <c r="AC86" s="40">
        <v>35780</v>
      </c>
      <c r="AD86" s="40">
        <f t="shared" si="1"/>
        <v>35780</v>
      </c>
    </row>
    <row r="87" spans="1:30">
      <c r="A87" t="s">
        <v>191</v>
      </c>
      <c r="B87" t="s">
        <v>192</v>
      </c>
      <c r="C87" t="s">
        <v>193</v>
      </c>
      <c r="D87" t="s">
        <v>208</v>
      </c>
      <c r="E87" t="s">
        <v>10266</v>
      </c>
      <c r="F87" t="s">
        <v>10267</v>
      </c>
      <c r="G87" t="s">
        <v>9829</v>
      </c>
      <c r="H87" t="s">
        <v>197</v>
      </c>
      <c r="I87" t="s">
        <v>211</v>
      </c>
      <c r="J87" t="s">
        <v>10268</v>
      </c>
      <c r="K87" t="s">
        <v>78</v>
      </c>
      <c r="L87" t="s">
        <v>10269</v>
      </c>
      <c r="M87" s="27">
        <v>45929.333333333343</v>
      </c>
      <c r="N87" s="27">
        <v>45931.461805555547</v>
      </c>
      <c r="P87" t="s">
        <v>9833</v>
      </c>
      <c r="Q87" t="s">
        <v>9834</v>
      </c>
      <c r="R87" t="s">
        <v>80</v>
      </c>
      <c r="S87" t="s">
        <v>81</v>
      </c>
      <c r="U87" t="s">
        <v>7699</v>
      </c>
      <c r="V87" t="s">
        <v>10270</v>
      </c>
      <c r="W87" t="s">
        <v>84</v>
      </c>
      <c r="Y87" t="s">
        <v>8</v>
      </c>
      <c r="Z87" t="s">
        <v>86</v>
      </c>
      <c r="AA87" t="s">
        <v>9983</v>
      </c>
      <c r="AB87" s="28">
        <v>1</v>
      </c>
      <c r="AC87" s="40">
        <v>35780</v>
      </c>
      <c r="AD87" s="40">
        <f t="shared" si="1"/>
        <v>35780</v>
      </c>
    </row>
    <row r="88" spans="1:30">
      <c r="A88" t="s">
        <v>191</v>
      </c>
      <c r="B88" t="s">
        <v>192</v>
      </c>
      <c r="C88" t="s">
        <v>193</v>
      </c>
      <c r="D88" t="s">
        <v>194</v>
      </c>
      <c r="E88" t="s">
        <v>10271</v>
      </c>
      <c r="F88" t="s">
        <v>10272</v>
      </c>
      <c r="G88" t="s">
        <v>9829</v>
      </c>
      <c r="H88" t="s">
        <v>197</v>
      </c>
      <c r="I88" t="s">
        <v>191</v>
      </c>
      <c r="J88" t="s">
        <v>10273</v>
      </c>
      <c r="K88" t="s">
        <v>78</v>
      </c>
      <c r="L88" t="s">
        <v>10274</v>
      </c>
      <c r="M88" s="27">
        <v>45929.333333333343</v>
      </c>
      <c r="N88" s="27">
        <v>45936.554861111108</v>
      </c>
      <c r="P88" t="s">
        <v>9833</v>
      </c>
      <c r="Q88" t="s">
        <v>9834</v>
      </c>
      <c r="R88" t="s">
        <v>1470</v>
      </c>
      <c r="S88" t="s">
        <v>1470</v>
      </c>
      <c r="U88" t="s">
        <v>7699</v>
      </c>
      <c r="V88" t="s">
        <v>10275</v>
      </c>
      <c r="W88" t="s">
        <v>84</v>
      </c>
      <c r="Y88" t="s">
        <v>8</v>
      </c>
      <c r="Z88" t="s">
        <v>86</v>
      </c>
      <c r="AA88" t="s">
        <v>10276</v>
      </c>
      <c r="AB88" s="28">
        <v>1</v>
      </c>
      <c r="AC88" s="40">
        <v>35780</v>
      </c>
      <c r="AD88" s="40">
        <f t="shared" si="1"/>
        <v>35780</v>
      </c>
    </row>
    <row r="89" spans="1:30">
      <c r="A89" t="s">
        <v>191</v>
      </c>
      <c r="B89" t="s">
        <v>192</v>
      </c>
      <c r="C89" t="s">
        <v>193</v>
      </c>
      <c r="D89" t="s">
        <v>3796</v>
      </c>
      <c r="E89" t="s">
        <v>10277</v>
      </c>
      <c r="F89" t="s">
        <v>10278</v>
      </c>
      <c r="G89" t="s">
        <v>9838</v>
      </c>
      <c r="H89" t="s">
        <v>197</v>
      </c>
      <c r="I89" t="s">
        <v>3799</v>
      </c>
      <c r="J89" t="s">
        <v>10279</v>
      </c>
      <c r="K89" t="s">
        <v>78</v>
      </c>
      <c r="L89" t="s">
        <v>10280</v>
      </c>
      <c r="M89" s="27">
        <v>45929.333333333343</v>
      </c>
      <c r="N89" s="27">
        <v>45934.470833333333</v>
      </c>
      <c r="P89" t="s">
        <v>9840</v>
      </c>
      <c r="R89" t="s">
        <v>1470</v>
      </c>
      <c r="S89" t="s">
        <v>1470</v>
      </c>
      <c r="U89" t="s">
        <v>7699</v>
      </c>
      <c r="V89" t="s">
        <v>10281</v>
      </c>
      <c r="W89" t="s">
        <v>9840</v>
      </c>
      <c r="Y89" t="s">
        <v>15</v>
      </c>
      <c r="Z89" t="s">
        <v>86</v>
      </c>
      <c r="AB89" s="28">
        <v>0</v>
      </c>
      <c r="AC89" s="40">
        <v>35780</v>
      </c>
      <c r="AD89" s="40">
        <f t="shared" si="1"/>
        <v>35780</v>
      </c>
    </row>
    <row r="90" spans="1:30">
      <c r="A90" t="s">
        <v>217</v>
      </c>
      <c r="B90" t="s">
        <v>192</v>
      </c>
      <c r="C90" t="s">
        <v>193</v>
      </c>
      <c r="D90" t="s">
        <v>6844</v>
      </c>
      <c r="E90" t="s">
        <v>10282</v>
      </c>
      <c r="F90" t="s">
        <v>10283</v>
      </c>
      <c r="G90" t="s">
        <v>9838</v>
      </c>
      <c r="H90" t="s">
        <v>197</v>
      </c>
      <c r="I90" t="s">
        <v>6847</v>
      </c>
      <c r="J90" t="s">
        <v>10284</v>
      </c>
      <c r="K90" t="s">
        <v>78</v>
      </c>
      <c r="L90" t="s">
        <v>10285</v>
      </c>
      <c r="M90" s="27">
        <v>45929.333333333343</v>
      </c>
      <c r="N90" s="27">
        <v>45938.632638888892</v>
      </c>
      <c r="P90" t="s">
        <v>9840</v>
      </c>
      <c r="R90" t="s">
        <v>80</v>
      </c>
      <c r="S90" t="s">
        <v>187</v>
      </c>
      <c r="U90" t="s">
        <v>7699</v>
      </c>
      <c r="V90" t="s">
        <v>10286</v>
      </c>
      <c r="W90" t="s">
        <v>9840</v>
      </c>
      <c r="Y90" t="s">
        <v>13</v>
      </c>
      <c r="Z90" t="s">
        <v>86</v>
      </c>
      <c r="AB90" s="28">
        <v>0</v>
      </c>
      <c r="AC90" s="40">
        <v>35780</v>
      </c>
      <c r="AD90" s="40">
        <f t="shared" si="1"/>
        <v>35780</v>
      </c>
    </row>
    <row r="91" spans="1:30">
      <c r="A91" t="s">
        <v>217</v>
      </c>
      <c r="B91" t="s">
        <v>192</v>
      </c>
      <c r="C91" t="s">
        <v>193</v>
      </c>
      <c r="D91" t="s">
        <v>8896</v>
      </c>
      <c r="E91" t="s">
        <v>10287</v>
      </c>
      <c r="F91" t="s">
        <v>10288</v>
      </c>
      <c r="G91" t="s">
        <v>9829</v>
      </c>
      <c r="H91" t="s">
        <v>197</v>
      </c>
      <c r="I91" t="s">
        <v>8899</v>
      </c>
      <c r="J91" t="s">
        <v>10289</v>
      </c>
      <c r="K91" t="s">
        <v>78</v>
      </c>
      <c r="L91" t="s">
        <v>10290</v>
      </c>
      <c r="M91" s="27">
        <v>45929.333333333343</v>
      </c>
      <c r="N91" s="27">
        <v>45933.365972222222</v>
      </c>
      <c r="P91" t="s">
        <v>9833</v>
      </c>
      <c r="Q91" t="s">
        <v>9834</v>
      </c>
      <c r="R91" t="s">
        <v>80</v>
      </c>
      <c r="S91" t="s">
        <v>81</v>
      </c>
      <c r="T91" t="s">
        <v>82</v>
      </c>
      <c r="U91" t="s">
        <v>7699</v>
      </c>
      <c r="V91" t="s">
        <v>10291</v>
      </c>
      <c r="W91" t="s">
        <v>9836</v>
      </c>
      <c r="Y91" t="s">
        <v>11</v>
      </c>
      <c r="Z91" t="s">
        <v>86</v>
      </c>
      <c r="AA91" t="s">
        <v>1684</v>
      </c>
      <c r="AB91" s="28">
        <v>0</v>
      </c>
      <c r="AC91" s="40">
        <v>67654</v>
      </c>
      <c r="AD91" s="40">
        <f t="shared" si="1"/>
        <v>67654</v>
      </c>
    </row>
    <row r="92" spans="1:30">
      <c r="A92" t="s">
        <v>191</v>
      </c>
      <c r="B92" t="s">
        <v>192</v>
      </c>
      <c r="C92" t="s">
        <v>193</v>
      </c>
      <c r="D92" t="s">
        <v>194</v>
      </c>
      <c r="E92" t="s">
        <v>10292</v>
      </c>
      <c r="F92" t="s">
        <v>10293</v>
      </c>
      <c r="G92" t="s">
        <v>9829</v>
      </c>
      <c r="H92" t="s">
        <v>197</v>
      </c>
      <c r="I92" t="s">
        <v>191</v>
      </c>
      <c r="J92" t="s">
        <v>10294</v>
      </c>
      <c r="K92" t="s">
        <v>78</v>
      </c>
      <c r="L92" t="s">
        <v>10295</v>
      </c>
      <c r="M92" s="27">
        <v>45929.333333333343</v>
      </c>
      <c r="N92" s="27">
        <v>45931.463194444441</v>
      </c>
      <c r="P92" t="s">
        <v>9833</v>
      </c>
      <c r="Q92" t="s">
        <v>9834</v>
      </c>
      <c r="R92" t="s">
        <v>1470</v>
      </c>
      <c r="S92" t="s">
        <v>1470</v>
      </c>
      <c r="U92" t="s">
        <v>7699</v>
      </c>
      <c r="V92" t="s">
        <v>10296</v>
      </c>
      <c r="W92" t="s">
        <v>84</v>
      </c>
      <c r="Y92" t="s">
        <v>8</v>
      </c>
      <c r="Z92" t="s">
        <v>86</v>
      </c>
      <c r="AA92" t="s">
        <v>9983</v>
      </c>
      <c r="AB92" s="28">
        <v>1</v>
      </c>
      <c r="AC92" s="40">
        <v>35780</v>
      </c>
      <c r="AD92" s="40">
        <f t="shared" si="1"/>
        <v>35780</v>
      </c>
    </row>
    <row r="93" spans="1:30">
      <c r="A93" t="s">
        <v>265</v>
      </c>
      <c r="B93" t="s">
        <v>68</v>
      </c>
      <c r="C93" t="s">
        <v>266</v>
      </c>
      <c r="D93" t="s">
        <v>5828</v>
      </c>
      <c r="E93" t="s">
        <v>10297</v>
      </c>
      <c r="F93" t="s">
        <v>10298</v>
      </c>
      <c r="G93" t="s">
        <v>9829</v>
      </c>
      <c r="H93" t="s">
        <v>270</v>
      </c>
      <c r="I93" t="s">
        <v>5831</v>
      </c>
      <c r="J93" t="s">
        <v>10299</v>
      </c>
      <c r="K93" t="s">
        <v>78</v>
      </c>
      <c r="L93" t="s">
        <v>10300</v>
      </c>
      <c r="M93" s="27">
        <v>45929.333333333343</v>
      </c>
      <c r="N93" s="27">
        <v>45931.495833333327</v>
      </c>
      <c r="P93" t="s">
        <v>9833</v>
      </c>
      <c r="Q93" t="s">
        <v>9834</v>
      </c>
      <c r="R93" t="s">
        <v>1470</v>
      </c>
      <c r="S93" t="s">
        <v>1470</v>
      </c>
      <c r="T93" t="s">
        <v>82</v>
      </c>
      <c r="U93" t="s">
        <v>7699</v>
      </c>
      <c r="V93" t="s">
        <v>10301</v>
      </c>
      <c r="W93" t="s">
        <v>84</v>
      </c>
      <c r="Y93" t="s">
        <v>11</v>
      </c>
      <c r="Z93" t="s">
        <v>86</v>
      </c>
      <c r="AA93" t="s">
        <v>276</v>
      </c>
      <c r="AB93" s="28">
        <v>1</v>
      </c>
      <c r="AC93" s="40">
        <v>67654</v>
      </c>
      <c r="AD93" s="40">
        <f t="shared" si="1"/>
        <v>67654</v>
      </c>
    </row>
    <row r="94" spans="1:30">
      <c r="A94" t="s">
        <v>265</v>
      </c>
      <c r="B94" t="s">
        <v>68</v>
      </c>
      <c r="C94" t="s">
        <v>266</v>
      </c>
      <c r="D94" t="s">
        <v>6283</v>
      </c>
      <c r="E94" t="s">
        <v>10302</v>
      </c>
      <c r="F94" t="s">
        <v>10303</v>
      </c>
      <c r="G94" t="s">
        <v>9829</v>
      </c>
      <c r="H94" t="s">
        <v>270</v>
      </c>
      <c r="I94" t="s">
        <v>265</v>
      </c>
      <c r="J94" t="s">
        <v>10304</v>
      </c>
      <c r="K94" t="s">
        <v>78</v>
      </c>
      <c r="L94" t="s">
        <v>10305</v>
      </c>
      <c r="M94" s="27">
        <v>45929.333333333343</v>
      </c>
      <c r="N94" s="27">
        <v>45931.539583333331</v>
      </c>
      <c r="P94" t="s">
        <v>9833</v>
      </c>
      <c r="Q94" t="s">
        <v>9834</v>
      </c>
      <c r="R94" t="s">
        <v>1470</v>
      </c>
      <c r="S94" t="s">
        <v>1470</v>
      </c>
      <c r="T94" t="s">
        <v>82</v>
      </c>
      <c r="U94" t="s">
        <v>7699</v>
      </c>
      <c r="V94" t="s">
        <v>10306</v>
      </c>
      <c r="W94" t="s">
        <v>84</v>
      </c>
      <c r="Y94" t="s">
        <v>8</v>
      </c>
      <c r="Z94" t="s">
        <v>86</v>
      </c>
      <c r="AA94" t="s">
        <v>1290</v>
      </c>
      <c r="AB94" s="28">
        <v>1</v>
      </c>
      <c r="AC94" s="40">
        <v>35780</v>
      </c>
      <c r="AD94" s="40">
        <f t="shared" si="1"/>
        <v>35780</v>
      </c>
    </row>
    <row r="95" spans="1:30">
      <c r="A95" t="s">
        <v>191</v>
      </c>
      <c r="B95" t="s">
        <v>192</v>
      </c>
      <c r="C95" t="s">
        <v>193</v>
      </c>
      <c r="D95" t="s">
        <v>993</v>
      </c>
      <c r="E95" t="s">
        <v>10307</v>
      </c>
      <c r="F95" t="s">
        <v>10308</v>
      </c>
      <c r="G95" t="s">
        <v>9829</v>
      </c>
      <c r="H95" t="s">
        <v>197</v>
      </c>
      <c r="I95" t="s">
        <v>996</v>
      </c>
      <c r="J95" t="s">
        <v>10309</v>
      </c>
      <c r="K95" t="s">
        <v>78</v>
      </c>
      <c r="L95" t="s">
        <v>10310</v>
      </c>
      <c r="M95" s="27">
        <v>45929.333333333343</v>
      </c>
      <c r="N95" s="27">
        <v>45932.561111111107</v>
      </c>
      <c r="P95" t="s">
        <v>9833</v>
      </c>
      <c r="Q95" t="s">
        <v>9834</v>
      </c>
      <c r="R95" t="s">
        <v>1470</v>
      </c>
      <c r="S95" t="s">
        <v>1470</v>
      </c>
      <c r="T95" t="s">
        <v>82</v>
      </c>
      <c r="U95" t="s">
        <v>7699</v>
      </c>
      <c r="V95" t="s">
        <v>10311</v>
      </c>
      <c r="W95" t="s">
        <v>9836</v>
      </c>
      <c r="Y95" t="s">
        <v>13</v>
      </c>
      <c r="Z95" t="s">
        <v>86</v>
      </c>
      <c r="AA95" t="s">
        <v>202</v>
      </c>
      <c r="AB95" s="28">
        <v>0</v>
      </c>
      <c r="AC95" s="40">
        <v>35780</v>
      </c>
      <c r="AD95" s="40">
        <f t="shared" si="1"/>
        <v>35780</v>
      </c>
    </row>
    <row r="96" spans="1:30">
      <c r="A96" t="s">
        <v>191</v>
      </c>
      <c r="B96" t="s">
        <v>192</v>
      </c>
      <c r="C96" t="s">
        <v>193</v>
      </c>
      <c r="D96" t="s">
        <v>208</v>
      </c>
      <c r="E96" t="s">
        <v>10312</v>
      </c>
      <c r="F96" t="s">
        <v>10313</v>
      </c>
      <c r="G96" t="s">
        <v>9829</v>
      </c>
      <c r="H96" t="s">
        <v>197</v>
      </c>
      <c r="I96" t="s">
        <v>211</v>
      </c>
      <c r="J96" t="s">
        <v>10314</v>
      </c>
      <c r="K96" t="s">
        <v>78</v>
      </c>
      <c r="L96" t="s">
        <v>10315</v>
      </c>
      <c r="M96" s="27">
        <v>45929.333333333343</v>
      </c>
      <c r="N96" s="27">
        <v>45939.368750000001</v>
      </c>
      <c r="P96" t="s">
        <v>9833</v>
      </c>
      <c r="Q96" t="s">
        <v>9834</v>
      </c>
      <c r="R96" t="s">
        <v>1470</v>
      </c>
      <c r="S96" t="s">
        <v>1470</v>
      </c>
      <c r="U96" t="s">
        <v>7699</v>
      </c>
      <c r="V96" t="s">
        <v>10316</v>
      </c>
      <c r="W96" t="s">
        <v>84</v>
      </c>
      <c r="Y96" t="s">
        <v>8</v>
      </c>
      <c r="Z96" t="s">
        <v>86</v>
      </c>
      <c r="AA96" t="s">
        <v>10276</v>
      </c>
      <c r="AB96" s="28">
        <v>1</v>
      </c>
      <c r="AC96" s="40">
        <v>35780</v>
      </c>
      <c r="AD96" s="40">
        <f t="shared" si="1"/>
        <v>35780</v>
      </c>
    </row>
    <row r="97" spans="1:30">
      <c r="A97" t="s">
        <v>191</v>
      </c>
      <c r="B97" t="s">
        <v>192</v>
      </c>
      <c r="C97" t="s">
        <v>193</v>
      </c>
      <c r="D97" t="s">
        <v>10317</v>
      </c>
      <c r="E97" t="s">
        <v>10318</v>
      </c>
      <c r="F97" t="s">
        <v>10319</v>
      </c>
      <c r="G97" t="s">
        <v>9829</v>
      </c>
      <c r="H97" t="s">
        <v>197</v>
      </c>
      <c r="I97" t="s">
        <v>10320</v>
      </c>
      <c r="J97" t="s">
        <v>10321</v>
      </c>
      <c r="K97" t="s">
        <v>78</v>
      </c>
      <c r="L97" t="s">
        <v>10322</v>
      </c>
      <c r="M97" s="27">
        <v>45929.333333333343</v>
      </c>
      <c r="N97" s="27">
        <v>45931.542361111111</v>
      </c>
      <c r="P97" t="s">
        <v>9833</v>
      </c>
      <c r="Q97" t="s">
        <v>9834</v>
      </c>
      <c r="R97" t="s">
        <v>1470</v>
      </c>
      <c r="S97" t="s">
        <v>1470</v>
      </c>
      <c r="T97" t="s">
        <v>82</v>
      </c>
      <c r="U97" t="s">
        <v>7699</v>
      </c>
      <c r="V97" t="s">
        <v>10323</v>
      </c>
      <c r="W97" t="s">
        <v>84</v>
      </c>
      <c r="Y97" t="s">
        <v>11</v>
      </c>
      <c r="Z97" t="s">
        <v>86</v>
      </c>
      <c r="AA97" t="s">
        <v>2093</v>
      </c>
      <c r="AB97" s="28">
        <v>1</v>
      </c>
      <c r="AC97" s="40">
        <v>67654</v>
      </c>
      <c r="AD97" s="40">
        <f t="shared" si="1"/>
        <v>67654</v>
      </c>
    </row>
    <row r="98" spans="1:30">
      <c r="A98" t="s">
        <v>191</v>
      </c>
      <c r="B98" t="s">
        <v>192</v>
      </c>
      <c r="C98" t="s">
        <v>193</v>
      </c>
      <c r="D98" t="s">
        <v>194</v>
      </c>
      <c r="E98" t="s">
        <v>10324</v>
      </c>
      <c r="F98" t="s">
        <v>10325</v>
      </c>
      <c r="G98" t="s">
        <v>9829</v>
      </c>
      <c r="H98" t="s">
        <v>197</v>
      </c>
      <c r="I98" t="s">
        <v>191</v>
      </c>
      <c r="J98" t="s">
        <v>10326</v>
      </c>
      <c r="K98" t="s">
        <v>78</v>
      </c>
      <c r="L98" t="s">
        <v>10327</v>
      </c>
      <c r="M98" s="27">
        <v>45929.333333333343</v>
      </c>
      <c r="N98" s="27">
        <v>45931.461805555547</v>
      </c>
      <c r="P98" t="s">
        <v>9833</v>
      </c>
      <c r="Q98" t="s">
        <v>9834</v>
      </c>
      <c r="R98" t="s">
        <v>80</v>
      </c>
      <c r="S98" t="s">
        <v>187</v>
      </c>
      <c r="U98" t="s">
        <v>7699</v>
      </c>
      <c r="V98" t="s">
        <v>10328</v>
      </c>
      <c r="W98" t="s">
        <v>84</v>
      </c>
      <c r="Y98" t="s">
        <v>8</v>
      </c>
      <c r="Z98" t="s">
        <v>86</v>
      </c>
      <c r="AA98" t="s">
        <v>9983</v>
      </c>
      <c r="AB98" s="28">
        <v>1</v>
      </c>
      <c r="AC98" s="40">
        <v>35780</v>
      </c>
      <c r="AD98" s="40">
        <f t="shared" si="1"/>
        <v>35780</v>
      </c>
    </row>
    <row r="99" spans="1:30">
      <c r="A99" t="s">
        <v>569</v>
      </c>
      <c r="B99" t="s">
        <v>119</v>
      </c>
      <c r="C99" t="s">
        <v>120</v>
      </c>
      <c r="D99" t="s">
        <v>1658</v>
      </c>
      <c r="E99" t="s">
        <v>10329</v>
      </c>
      <c r="F99" t="s">
        <v>10330</v>
      </c>
      <c r="G99" t="s">
        <v>9829</v>
      </c>
      <c r="H99" t="s">
        <v>573</v>
      </c>
      <c r="I99" t="s">
        <v>1661</v>
      </c>
      <c r="J99" t="s">
        <v>1662</v>
      </c>
      <c r="K99" t="s">
        <v>78</v>
      </c>
      <c r="L99" t="s">
        <v>10331</v>
      </c>
      <c r="M99" s="27">
        <v>45929.337500000001</v>
      </c>
      <c r="N99" s="27">
        <v>45931.681944444441</v>
      </c>
      <c r="P99" t="s">
        <v>9833</v>
      </c>
      <c r="Q99" t="s">
        <v>9834</v>
      </c>
      <c r="R99" t="s">
        <v>1470</v>
      </c>
      <c r="S99" t="s">
        <v>1470</v>
      </c>
      <c r="T99" t="s">
        <v>82</v>
      </c>
      <c r="U99" t="s">
        <v>7699</v>
      </c>
      <c r="V99" t="s">
        <v>10332</v>
      </c>
      <c r="W99" t="s">
        <v>84</v>
      </c>
      <c r="Y99" t="s">
        <v>11</v>
      </c>
      <c r="Z99" t="s">
        <v>86</v>
      </c>
      <c r="AA99" t="s">
        <v>1667</v>
      </c>
      <c r="AB99" s="28">
        <v>1</v>
      </c>
      <c r="AC99" s="40">
        <v>67654</v>
      </c>
      <c r="AD99" s="40">
        <f t="shared" si="1"/>
        <v>67654</v>
      </c>
    </row>
    <row r="100" spans="1:30">
      <c r="A100" t="s">
        <v>569</v>
      </c>
      <c r="B100" t="s">
        <v>119</v>
      </c>
      <c r="C100" t="s">
        <v>8579</v>
      </c>
      <c r="D100" t="s">
        <v>709</v>
      </c>
      <c r="E100" t="s">
        <v>10333</v>
      </c>
      <c r="F100" t="s">
        <v>10334</v>
      </c>
      <c r="G100" t="s">
        <v>9838</v>
      </c>
      <c r="H100" t="s">
        <v>573</v>
      </c>
      <c r="I100" t="s">
        <v>712</v>
      </c>
      <c r="J100" t="s">
        <v>10335</v>
      </c>
      <c r="K100" t="s">
        <v>78</v>
      </c>
      <c r="L100" t="s">
        <v>10336</v>
      </c>
      <c r="M100" s="27">
        <v>45929.338888888888</v>
      </c>
      <c r="N100" s="27">
        <v>45934.401388888888</v>
      </c>
      <c r="P100" t="s">
        <v>9840</v>
      </c>
      <c r="R100" t="s">
        <v>80</v>
      </c>
      <c r="S100" t="s">
        <v>187</v>
      </c>
      <c r="U100" t="s">
        <v>7699</v>
      </c>
      <c r="V100" t="s">
        <v>10337</v>
      </c>
      <c r="W100" t="s">
        <v>9840</v>
      </c>
      <c r="Y100" t="s">
        <v>13</v>
      </c>
      <c r="Z100" t="s">
        <v>86</v>
      </c>
      <c r="AB100" s="28">
        <v>0</v>
      </c>
      <c r="AC100" s="40">
        <v>35780</v>
      </c>
      <c r="AD100" s="40">
        <f t="shared" si="1"/>
        <v>35780</v>
      </c>
    </row>
    <row r="101" spans="1:30">
      <c r="A101" t="s">
        <v>67</v>
      </c>
      <c r="B101" t="s">
        <v>68</v>
      </c>
      <c r="C101" t="s">
        <v>69</v>
      </c>
      <c r="D101" t="s">
        <v>2540</v>
      </c>
      <c r="E101" t="s">
        <v>10338</v>
      </c>
      <c r="F101" t="s">
        <v>2542</v>
      </c>
      <c r="G101" t="s">
        <v>9829</v>
      </c>
      <c r="H101" t="s">
        <v>75</v>
      </c>
      <c r="I101" t="s">
        <v>2543</v>
      </c>
      <c r="J101" t="s">
        <v>2544</v>
      </c>
      <c r="K101" t="s">
        <v>78</v>
      </c>
      <c r="L101" t="s">
        <v>10339</v>
      </c>
      <c r="M101" s="27">
        <v>45929.342361111107</v>
      </c>
      <c r="N101" s="27">
        <v>45934.45208333333</v>
      </c>
      <c r="P101" t="s">
        <v>9833</v>
      </c>
      <c r="Q101" t="s">
        <v>9834</v>
      </c>
      <c r="R101" t="s">
        <v>1470</v>
      </c>
      <c r="S101" t="s">
        <v>1470</v>
      </c>
      <c r="T101" t="s">
        <v>82</v>
      </c>
      <c r="U101" t="s">
        <v>7699</v>
      </c>
      <c r="V101" t="s">
        <v>10340</v>
      </c>
      <c r="W101" t="s">
        <v>9836</v>
      </c>
      <c r="Y101" t="s">
        <v>15</v>
      </c>
      <c r="Z101" t="s">
        <v>86</v>
      </c>
      <c r="AA101" t="s">
        <v>149</v>
      </c>
      <c r="AB101" s="28">
        <v>0</v>
      </c>
      <c r="AC101" s="40">
        <v>35780</v>
      </c>
      <c r="AD101" s="40">
        <f t="shared" si="1"/>
        <v>35780</v>
      </c>
    </row>
    <row r="102" spans="1:30">
      <c r="A102" t="s">
        <v>150</v>
      </c>
      <c r="B102" t="s">
        <v>151</v>
      </c>
      <c r="C102" t="s">
        <v>8579</v>
      </c>
      <c r="D102" t="s">
        <v>10341</v>
      </c>
      <c r="E102" t="s">
        <v>10342</v>
      </c>
      <c r="F102" t="s">
        <v>10343</v>
      </c>
      <c r="G102" t="s">
        <v>9838</v>
      </c>
      <c r="H102" t="s">
        <v>156</v>
      </c>
      <c r="I102" t="s">
        <v>10344</v>
      </c>
      <c r="J102" t="s">
        <v>10345</v>
      </c>
      <c r="K102" t="s">
        <v>78</v>
      </c>
      <c r="L102" t="s">
        <v>10346</v>
      </c>
      <c r="M102" s="27">
        <v>45929.348611111112</v>
      </c>
      <c r="N102" s="27">
        <v>45934.416365740741</v>
      </c>
      <c r="P102" t="s">
        <v>9840</v>
      </c>
      <c r="R102" t="s">
        <v>80</v>
      </c>
      <c r="S102" t="s">
        <v>81</v>
      </c>
      <c r="U102" t="s">
        <v>7699</v>
      </c>
      <c r="V102" t="s">
        <v>10347</v>
      </c>
      <c r="W102" t="s">
        <v>9840</v>
      </c>
      <c r="Y102" t="s">
        <v>139</v>
      </c>
      <c r="Z102" t="s">
        <v>86</v>
      </c>
      <c r="AB102" s="28">
        <v>0</v>
      </c>
      <c r="AC102" s="40">
        <v>35780</v>
      </c>
      <c r="AD102" s="40">
        <f t="shared" si="1"/>
        <v>35780</v>
      </c>
    </row>
    <row r="103" spans="1:30">
      <c r="A103" t="s">
        <v>191</v>
      </c>
      <c r="B103" t="s">
        <v>192</v>
      </c>
      <c r="C103" t="s">
        <v>193</v>
      </c>
      <c r="D103" t="s">
        <v>227</v>
      </c>
      <c r="E103" t="s">
        <v>10348</v>
      </c>
      <c r="F103" t="s">
        <v>10349</v>
      </c>
      <c r="G103" t="s">
        <v>9829</v>
      </c>
      <c r="H103" t="s">
        <v>197</v>
      </c>
      <c r="I103" t="s">
        <v>230</v>
      </c>
      <c r="J103" t="s">
        <v>10350</v>
      </c>
      <c r="K103" t="s">
        <v>78</v>
      </c>
      <c r="L103" t="s">
        <v>10351</v>
      </c>
      <c r="M103" s="27">
        <v>45929.354861111111</v>
      </c>
      <c r="N103" s="27">
        <v>45931.463194444441</v>
      </c>
      <c r="P103" t="s">
        <v>9833</v>
      </c>
      <c r="Q103" t="s">
        <v>9834</v>
      </c>
      <c r="R103" t="s">
        <v>783</v>
      </c>
      <c r="S103" t="s">
        <v>792</v>
      </c>
      <c r="U103" t="s">
        <v>7699</v>
      </c>
      <c r="V103" t="s">
        <v>10352</v>
      </c>
      <c r="W103" t="s">
        <v>84</v>
      </c>
      <c r="Y103" t="s">
        <v>8</v>
      </c>
      <c r="Z103" t="s">
        <v>86</v>
      </c>
      <c r="AA103" t="s">
        <v>9983</v>
      </c>
      <c r="AB103" s="28">
        <v>1</v>
      </c>
      <c r="AC103" s="40">
        <v>35780</v>
      </c>
      <c r="AD103" s="40">
        <f t="shared" si="1"/>
        <v>35780</v>
      </c>
    </row>
    <row r="104" spans="1:30">
      <c r="A104" t="s">
        <v>277</v>
      </c>
      <c r="B104" t="s">
        <v>151</v>
      </c>
      <c r="C104" t="s">
        <v>152</v>
      </c>
      <c r="D104" t="s">
        <v>3591</v>
      </c>
      <c r="E104" t="s">
        <v>10353</v>
      </c>
      <c r="F104" t="s">
        <v>10354</v>
      </c>
      <c r="G104" t="s">
        <v>9838</v>
      </c>
      <c r="H104" t="s">
        <v>3594</v>
      </c>
      <c r="I104" t="s">
        <v>3594</v>
      </c>
      <c r="J104" t="s">
        <v>10355</v>
      </c>
      <c r="K104" t="s">
        <v>78</v>
      </c>
      <c r="L104" t="s">
        <v>10356</v>
      </c>
      <c r="M104" s="27">
        <v>45929.362500000003</v>
      </c>
      <c r="N104" s="27">
        <v>45932.709027777782</v>
      </c>
      <c r="P104" t="s">
        <v>9840</v>
      </c>
      <c r="R104" t="s">
        <v>1470</v>
      </c>
      <c r="S104" t="s">
        <v>1470</v>
      </c>
      <c r="U104" t="s">
        <v>7699</v>
      </c>
      <c r="V104" t="s">
        <v>10357</v>
      </c>
      <c r="W104" t="s">
        <v>9840</v>
      </c>
      <c r="Y104" t="s">
        <v>139</v>
      </c>
      <c r="Z104" t="s">
        <v>1482</v>
      </c>
      <c r="AB104" s="28">
        <v>0</v>
      </c>
      <c r="AC104" s="40">
        <v>35780</v>
      </c>
      <c r="AD104" s="40">
        <f t="shared" si="1"/>
        <v>35780</v>
      </c>
    </row>
    <row r="105" spans="1:30">
      <c r="A105" t="s">
        <v>277</v>
      </c>
      <c r="B105" t="s">
        <v>151</v>
      </c>
      <c r="C105" t="s">
        <v>152</v>
      </c>
      <c r="D105" t="s">
        <v>857</v>
      </c>
      <c r="E105" t="s">
        <v>10358</v>
      </c>
      <c r="F105" t="s">
        <v>10359</v>
      </c>
      <c r="G105" t="s">
        <v>9838</v>
      </c>
      <c r="H105" t="s">
        <v>328</v>
      </c>
      <c r="I105" t="s">
        <v>860</v>
      </c>
      <c r="J105" t="s">
        <v>10360</v>
      </c>
      <c r="K105" t="s">
        <v>78</v>
      </c>
      <c r="L105" t="s">
        <v>10361</v>
      </c>
      <c r="M105" s="27">
        <v>45929.364583333343</v>
      </c>
      <c r="N105" s="27">
        <v>45933.511828703697</v>
      </c>
      <c r="P105" t="s">
        <v>9840</v>
      </c>
      <c r="R105" t="s">
        <v>1479</v>
      </c>
      <c r="S105" t="s">
        <v>1479</v>
      </c>
      <c r="U105" t="s">
        <v>7699</v>
      </c>
      <c r="V105" t="s">
        <v>10362</v>
      </c>
      <c r="W105" t="s">
        <v>9840</v>
      </c>
      <c r="Y105" t="s">
        <v>15</v>
      </c>
      <c r="Z105" t="s">
        <v>86</v>
      </c>
      <c r="AB105" s="28">
        <v>0</v>
      </c>
      <c r="AC105" s="40">
        <v>35780</v>
      </c>
      <c r="AD105" s="40">
        <f t="shared" si="1"/>
        <v>35780</v>
      </c>
    </row>
    <row r="106" spans="1:30">
      <c r="A106" t="s">
        <v>442</v>
      </c>
      <c r="B106" t="s">
        <v>113</v>
      </c>
      <c r="C106" t="s">
        <v>114</v>
      </c>
      <c r="D106" t="s">
        <v>10363</v>
      </c>
      <c r="E106" t="s">
        <v>10364</v>
      </c>
      <c r="F106" t="s">
        <v>10365</v>
      </c>
      <c r="G106" t="s">
        <v>9829</v>
      </c>
      <c r="H106" t="s">
        <v>446</v>
      </c>
      <c r="I106" t="s">
        <v>10366</v>
      </c>
      <c r="J106" t="s">
        <v>10367</v>
      </c>
      <c r="K106" t="s">
        <v>78</v>
      </c>
      <c r="L106" t="s">
        <v>10368</v>
      </c>
      <c r="M106" s="27">
        <v>45929.370138888888</v>
      </c>
      <c r="N106" s="27">
        <v>45933.491666666669</v>
      </c>
      <c r="P106" t="s">
        <v>9833</v>
      </c>
      <c r="Q106" t="s">
        <v>9834</v>
      </c>
      <c r="R106" t="s">
        <v>1470</v>
      </c>
      <c r="S106" t="s">
        <v>1470</v>
      </c>
      <c r="T106" t="s">
        <v>82</v>
      </c>
      <c r="U106" t="s">
        <v>7699</v>
      </c>
      <c r="V106" t="s">
        <v>10369</v>
      </c>
      <c r="W106" t="s">
        <v>84</v>
      </c>
      <c r="Y106" t="s">
        <v>11</v>
      </c>
      <c r="Z106" t="s">
        <v>86</v>
      </c>
      <c r="AA106" t="s">
        <v>1263</v>
      </c>
      <c r="AB106" s="28">
        <v>1</v>
      </c>
      <c r="AC106" s="40">
        <v>67654</v>
      </c>
      <c r="AD106" s="40">
        <f t="shared" si="1"/>
        <v>67654</v>
      </c>
    </row>
    <row r="107" spans="1:30">
      <c r="A107" t="s">
        <v>683</v>
      </c>
      <c r="B107" t="s">
        <v>113</v>
      </c>
      <c r="C107" t="s">
        <v>114</v>
      </c>
      <c r="D107" t="s">
        <v>684</v>
      </c>
      <c r="E107" t="s">
        <v>10370</v>
      </c>
      <c r="F107" t="s">
        <v>10371</v>
      </c>
      <c r="G107" t="s">
        <v>9829</v>
      </c>
      <c r="H107" t="s">
        <v>281</v>
      </c>
      <c r="I107" t="s">
        <v>683</v>
      </c>
      <c r="J107" t="s">
        <v>10372</v>
      </c>
      <c r="K107" t="s">
        <v>78</v>
      </c>
      <c r="L107" t="s">
        <v>10373</v>
      </c>
      <c r="M107" s="27">
        <v>45929.370833333327</v>
      </c>
      <c r="N107" s="27">
        <v>45931.381249999999</v>
      </c>
      <c r="P107" t="s">
        <v>9833</v>
      </c>
      <c r="Q107" t="s">
        <v>9834</v>
      </c>
      <c r="R107" t="s">
        <v>80</v>
      </c>
      <c r="S107" t="s">
        <v>187</v>
      </c>
      <c r="T107" t="s">
        <v>1664</v>
      </c>
      <c r="U107" t="s">
        <v>7725</v>
      </c>
      <c r="V107" t="s">
        <v>10374</v>
      </c>
      <c r="W107" t="s">
        <v>84</v>
      </c>
      <c r="Y107" t="s">
        <v>8</v>
      </c>
      <c r="Z107" t="s">
        <v>86</v>
      </c>
      <c r="AA107" t="s">
        <v>691</v>
      </c>
      <c r="AB107" s="28">
        <v>1</v>
      </c>
      <c r="AC107" s="40">
        <v>35780</v>
      </c>
      <c r="AD107" s="40">
        <f t="shared" si="1"/>
        <v>35780</v>
      </c>
    </row>
    <row r="108" spans="1:30">
      <c r="A108" t="s">
        <v>343</v>
      </c>
      <c r="B108" t="s">
        <v>68</v>
      </c>
      <c r="C108" t="s">
        <v>69</v>
      </c>
      <c r="D108" t="s">
        <v>2857</v>
      </c>
      <c r="E108" t="s">
        <v>10375</v>
      </c>
      <c r="F108" t="s">
        <v>10376</v>
      </c>
      <c r="G108" t="s">
        <v>9829</v>
      </c>
      <c r="H108" t="s">
        <v>347</v>
      </c>
      <c r="I108" t="s">
        <v>2860</v>
      </c>
      <c r="J108" t="s">
        <v>10377</v>
      </c>
      <c r="K108" t="s">
        <v>78</v>
      </c>
      <c r="L108" t="s">
        <v>10378</v>
      </c>
      <c r="M108" s="27">
        <v>45929.380555555559</v>
      </c>
      <c r="N108" s="27">
        <v>45933.677777777782</v>
      </c>
      <c r="P108" t="s">
        <v>9833</v>
      </c>
      <c r="Q108" t="s">
        <v>9834</v>
      </c>
      <c r="R108" t="s">
        <v>1479</v>
      </c>
      <c r="S108" t="s">
        <v>1479</v>
      </c>
      <c r="T108" t="s">
        <v>82</v>
      </c>
      <c r="U108" t="s">
        <v>7699</v>
      </c>
      <c r="V108" t="s">
        <v>10379</v>
      </c>
      <c r="W108" t="s">
        <v>84</v>
      </c>
      <c r="Y108" t="s">
        <v>11</v>
      </c>
      <c r="Z108" t="s">
        <v>86</v>
      </c>
      <c r="AA108" t="s">
        <v>8852</v>
      </c>
      <c r="AB108" s="28">
        <v>1</v>
      </c>
      <c r="AC108" s="40">
        <v>67654</v>
      </c>
      <c r="AD108" s="40">
        <f t="shared" si="1"/>
        <v>67654</v>
      </c>
    </row>
    <row r="109" spans="1:30">
      <c r="A109" t="s">
        <v>191</v>
      </c>
      <c r="B109" t="s">
        <v>192</v>
      </c>
      <c r="C109" t="s">
        <v>193</v>
      </c>
      <c r="D109" t="s">
        <v>194</v>
      </c>
      <c r="E109" t="s">
        <v>10380</v>
      </c>
      <c r="F109" t="s">
        <v>10381</v>
      </c>
      <c r="G109" t="s">
        <v>9829</v>
      </c>
      <c r="H109" t="s">
        <v>197</v>
      </c>
      <c r="I109" t="s">
        <v>191</v>
      </c>
      <c r="J109" t="s">
        <v>10382</v>
      </c>
      <c r="K109" t="s">
        <v>78</v>
      </c>
      <c r="L109" t="s">
        <v>10383</v>
      </c>
      <c r="M109" s="27">
        <v>45929.381944444453</v>
      </c>
      <c r="N109" s="27">
        <v>45931.463888888888</v>
      </c>
      <c r="P109" t="s">
        <v>9833</v>
      </c>
      <c r="Q109" t="s">
        <v>9834</v>
      </c>
      <c r="R109" t="s">
        <v>1479</v>
      </c>
      <c r="S109" t="s">
        <v>1470</v>
      </c>
      <c r="U109" t="s">
        <v>7699</v>
      </c>
      <c r="V109" t="s">
        <v>10384</v>
      </c>
      <c r="W109" t="s">
        <v>84</v>
      </c>
      <c r="Y109" t="s">
        <v>8</v>
      </c>
      <c r="Z109" t="s">
        <v>86</v>
      </c>
      <c r="AA109" t="s">
        <v>9983</v>
      </c>
      <c r="AB109" s="28">
        <v>1</v>
      </c>
      <c r="AC109" s="40">
        <v>35780</v>
      </c>
      <c r="AD109" s="40">
        <f t="shared" si="1"/>
        <v>35780</v>
      </c>
    </row>
    <row r="110" spans="1:30">
      <c r="A110" t="s">
        <v>191</v>
      </c>
      <c r="B110" t="s">
        <v>192</v>
      </c>
      <c r="C110" t="s">
        <v>193</v>
      </c>
      <c r="D110" t="s">
        <v>10385</v>
      </c>
      <c r="E110" t="s">
        <v>10386</v>
      </c>
      <c r="F110" t="s">
        <v>10387</v>
      </c>
      <c r="G110" t="s">
        <v>9838</v>
      </c>
      <c r="H110" t="s">
        <v>197</v>
      </c>
      <c r="I110" t="s">
        <v>10388</v>
      </c>
      <c r="J110" t="s">
        <v>10389</v>
      </c>
      <c r="K110" t="s">
        <v>78</v>
      </c>
      <c r="L110" t="s">
        <v>10390</v>
      </c>
      <c r="M110" s="27">
        <v>45929.386805555558</v>
      </c>
      <c r="N110" s="27">
        <v>45954.600694444453</v>
      </c>
      <c r="P110" t="s">
        <v>9840</v>
      </c>
      <c r="R110" t="s">
        <v>80</v>
      </c>
      <c r="S110" t="s">
        <v>81</v>
      </c>
      <c r="U110" t="s">
        <v>7699</v>
      </c>
      <c r="V110" t="s">
        <v>10391</v>
      </c>
      <c r="W110" t="s">
        <v>9840</v>
      </c>
      <c r="Y110" t="s">
        <v>15</v>
      </c>
      <c r="Z110" t="s">
        <v>86</v>
      </c>
      <c r="AB110" s="28">
        <v>0</v>
      </c>
      <c r="AC110" s="40">
        <v>35780</v>
      </c>
      <c r="AD110" s="40">
        <f t="shared" si="1"/>
        <v>35780</v>
      </c>
    </row>
    <row r="111" spans="1:30">
      <c r="A111" t="s">
        <v>191</v>
      </c>
      <c r="B111" t="s">
        <v>192</v>
      </c>
      <c r="C111" t="s">
        <v>193</v>
      </c>
      <c r="D111" t="s">
        <v>208</v>
      </c>
      <c r="E111" t="s">
        <v>10392</v>
      </c>
      <c r="F111" t="s">
        <v>10393</v>
      </c>
      <c r="G111" t="s">
        <v>9829</v>
      </c>
      <c r="H111" t="s">
        <v>197</v>
      </c>
      <c r="I111" t="s">
        <v>211</v>
      </c>
      <c r="J111" t="s">
        <v>10394</v>
      </c>
      <c r="K111" t="s">
        <v>78</v>
      </c>
      <c r="L111" t="s">
        <v>10395</v>
      </c>
      <c r="M111" s="27">
        <v>45929.39166666667</v>
      </c>
      <c r="N111" s="27">
        <v>45931.463888888888</v>
      </c>
      <c r="P111" t="s">
        <v>9833</v>
      </c>
      <c r="Q111" t="s">
        <v>9834</v>
      </c>
      <c r="R111" t="s">
        <v>80</v>
      </c>
      <c r="S111" t="s">
        <v>81</v>
      </c>
      <c r="U111" t="s">
        <v>7699</v>
      </c>
      <c r="V111" t="s">
        <v>10396</v>
      </c>
      <c r="W111" t="s">
        <v>84</v>
      </c>
      <c r="Y111" t="s">
        <v>8</v>
      </c>
      <c r="Z111" t="s">
        <v>86</v>
      </c>
      <c r="AA111" t="s">
        <v>9983</v>
      </c>
      <c r="AB111" s="28">
        <v>1</v>
      </c>
      <c r="AC111" s="40">
        <v>35780</v>
      </c>
      <c r="AD111" s="40">
        <f t="shared" si="1"/>
        <v>35780</v>
      </c>
    </row>
    <row r="112" spans="1:30">
      <c r="A112" t="s">
        <v>288</v>
      </c>
      <c r="B112" t="s">
        <v>113</v>
      </c>
      <c r="C112" t="s">
        <v>114</v>
      </c>
      <c r="D112" t="s">
        <v>289</v>
      </c>
      <c r="E112" t="s">
        <v>10397</v>
      </c>
      <c r="F112" t="s">
        <v>10398</v>
      </c>
      <c r="G112" t="s">
        <v>9829</v>
      </c>
      <c r="H112" t="s">
        <v>292</v>
      </c>
      <c r="I112" t="s">
        <v>288</v>
      </c>
      <c r="J112" t="s">
        <v>10399</v>
      </c>
      <c r="K112" t="s">
        <v>78</v>
      </c>
      <c r="L112" t="s">
        <v>10400</v>
      </c>
      <c r="M112" s="27">
        <v>45929.397222222222</v>
      </c>
      <c r="N112" s="27">
        <v>45931.347916666673</v>
      </c>
      <c r="P112" t="s">
        <v>9833</v>
      </c>
      <c r="Q112" t="s">
        <v>9834</v>
      </c>
      <c r="R112" t="s">
        <v>1470</v>
      </c>
      <c r="S112" t="s">
        <v>1470</v>
      </c>
      <c r="T112" t="s">
        <v>82</v>
      </c>
      <c r="U112" t="s">
        <v>7699</v>
      </c>
      <c r="V112" t="s">
        <v>10401</v>
      </c>
      <c r="W112" t="s">
        <v>84</v>
      </c>
      <c r="Y112" t="s">
        <v>8</v>
      </c>
      <c r="Z112" t="s">
        <v>86</v>
      </c>
      <c r="AA112" t="s">
        <v>297</v>
      </c>
      <c r="AB112" s="28">
        <v>1</v>
      </c>
      <c r="AC112" s="40">
        <v>35780</v>
      </c>
      <c r="AD112" s="40">
        <f t="shared" si="1"/>
        <v>35780</v>
      </c>
    </row>
    <row r="113" spans="1:30">
      <c r="A113" t="s">
        <v>191</v>
      </c>
      <c r="B113" t="s">
        <v>192</v>
      </c>
      <c r="C113" t="s">
        <v>193</v>
      </c>
      <c r="D113" t="s">
        <v>227</v>
      </c>
      <c r="E113" t="s">
        <v>10402</v>
      </c>
      <c r="F113" t="s">
        <v>8403</v>
      </c>
      <c r="G113" t="s">
        <v>9829</v>
      </c>
      <c r="H113" t="s">
        <v>197</v>
      </c>
      <c r="I113" t="s">
        <v>230</v>
      </c>
      <c r="J113" t="s">
        <v>8404</v>
      </c>
      <c r="K113" t="s">
        <v>78</v>
      </c>
      <c r="L113" t="s">
        <v>10403</v>
      </c>
      <c r="M113" s="27">
        <v>45929.408333333333</v>
      </c>
      <c r="N113" s="27">
        <v>45931.464583333327</v>
      </c>
      <c r="P113" t="s">
        <v>9833</v>
      </c>
      <c r="Q113" t="s">
        <v>9834</v>
      </c>
      <c r="R113" t="s">
        <v>1470</v>
      </c>
      <c r="S113" t="s">
        <v>1470</v>
      </c>
      <c r="U113" t="s">
        <v>7699</v>
      </c>
      <c r="V113" t="s">
        <v>10404</v>
      </c>
      <c r="W113" t="s">
        <v>84</v>
      </c>
      <c r="Y113" t="s">
        <v>8</v>
      </c>
      <c r="Z113" t="s">
        <v>86</v>
      </c>
      <c r="AA113" t="s">
        <v>9983</v>
      </c>
      <c r="AB113" s="28">
        <v>1</v>
      </c>
      <c r="AC113" s="40">
        <v>35780</v>
      </c>
      <c r="AD113" s="40">
        <f t="shared" si="1"/>
        <v>35780</v>
      </c>
    </row>
    <row r="114" spans="1:30">
      <c r="A114" t="s">
        <v>683</v>
      </c>
      <c r="B114" t="s">
        <v>113</v>
      </c>
      <c r="C114" t="s">
        <v>8579</v>
      </c>
      <c r="D114" t="s">
        <v>1306</v>
      </c>
      <c r="E114" t="s">
        <v>10405</v>
      </c>
      <c r="F114" t="s">
        <v>10406</v>
      </c>
      <c r="G114" t="s">
        <v>9838</v>
      </c>
      <c r="H114" t="s">
        <v>281</v>
      </c>
      <c r="I114" t="s">
        <v>1309</v>
      </c>
      <c r="J114" t="s">
        <v>10407</v>
      </c>
      <c r="K114" t="s">
        <v>78</v>
      </c>
      <c r="L114" t="s">
        <v>10408</v>
      </c>
      <c r="M114" s="27">
        <v>45929.413194444453</v>
      </c>
      <c r="N114" s="27">
        <v>45932.493055555547</v>
      </c>
      <c r="P114" t="s">
        <v>9840</v>
      </c>
      <c r="R114" t="s">
        <v>80</v>
      </c>
      <c r="S114" t="s">
        <v>81</v>
      </c>
      <c r="U114" t="s">
        <v>7699</v>
      </c>
      <c r="V114" t="s">
        <v>10409</v>
      </c>
      <c r="W114" t="s">
        <v>9840</v>
      </c>
      <c r="Y114" t="s">
        <v>15</v>
      </c>
      <c r="Z114" t="s">
        <v>86</v>
      </c>
      <c r="AB114" s="28">
        <v>0</v>
      </c>
      <c r="AC114" s="40">
        <v>35780</v>
      </c>
      <c r="AD114" s="40">
        <f t="shared" si="1"/>
        <v>35780</v>
      </c>
    </row>
    <row r="115" spans="1:30">
      <c r="A115" t="s">
        <v>459</v>
      </c>
      <c r="B115" t="s">
        <v>460</v>
      </c>
      <c r="C115" t="s">
        <v>461</v>
      </c>
      <c r="D115" t="s">
        <v>10410</v>
      </c>
      <c r="E115" t="s">
        <v>10411</v>
      </c>
      <c r="F115" t="s">
        <v>10412</v>
      </c>
      <c r="G115" t="s">
        <v>9829</v>
      </c>
      <c r="H115" t="s">
        <v>460</v>
      </c>
      <c r="I115" t="s">
        <v>10413</v>
      </c>
      <c r="J115" t="s">
        <v>10414</v>
      </c>
      <c r="K115" t="s">
        <v>78</v>
      </c>
      <c r="L115" t="s">
        <v>10415</v>
      </c>
      <c r="M115" s="27">
        <v>45929.410416666673</v>
      </c>
      <c r="N115" s="27">
        <v>45932.556250000001</v>
      </c>
      <c r="P115" t="s">
        <v>9833</v>
      </c>
      <c r="Q115" t="s">
        <v>9834</v>
      </c>
      <c r="R115" t="s">
        <v>1470</v>
      </c>
      <c r="S115" t="s">
        <v>1470</v>
      </c>
      <c r="T115" t="s">
        <v>82</v>
      </c>
      <c r="U115" t="s">
        <v>7699</v>
      </c>
      <c r="V115" t="s">
        <v>10416</v>
      </c>
      <c r="W115" t="s">
        <v>9836</v>
      </c>
      <c r="Y115" t="s">
        <v>13</v>
      </c>
      <c r="Z115" t="s">
        <v>86</v>
      </c>
      <c r="AA115" t="s">
        <v>470</v>
      </c>
      <c r="AB115" s="28">
        <v>0</v>
      </c>
      <c r="AC115" s="40">
        <v>35780</v>
      </c>
      <c r="AD115" s="40">
        <f t="shared" si="1"/>
        <v>35780</v>
      </c>
    </row>
    <row r="116" spans="1:30">
      <c r="A116" t="s">
        <v>112</v>
      </c>
      <c r="B116" t="s">
        <v>113</v>
      </c>
      <c r="C116" t="s">
        <v>8579</v>
      </c>
      <c r="D116" t="s">
        <v>1264</v>
      </c>
      <c r="E116" t="s">
        <v>10417</v>
      </c>
      <c r="F116" t="s">
        <v>1519</v>
      </c>
      <c r="G116" t="s">
        <v>9838</v>
      </c>
      <c r="H116" t="s">
        <v>116</v>
      </c>
      <c r="I116" t="s">
        <v>1267</v>
      </c>
      <c r="J116" t="s">
        <v>1520</v>
      </c>
      <c r="K116" t="s">
        <v>78</v>
      </c>
      <c r="L116" t="s">
        <v>10418</v>
      </c>
      <c r="M116" s="27">
        <v>45929.418055555558</v>
      </c>
      <c r="N116" s="27">
        <v>45932.709027777782</v>
      </c>
      <c r="P116" t="s">
        <v>9840</v>
      </c>
      <c r="R116" t="s">
        <v>1470</v>
      </c>
      <c r="S116" t="s">
        <v>1470</v>
      </c>
      <c r="U116" t="s">
        <v>7699</v>
      </c>
      <c r="V116" t="s">
        <v>10419</v>
      </c>
      <c r="W116" t="s">
        <v>9840</v>
      </c>
      <c r="Y116" t="s">
        <v>15</v>
      </c>
      <c r="Z116" t="s">
        <v>86</v>
      </c>
      <c r="AB116" s="28">
        <v>0</v>
      </c>
      <c r="AC116" s="40">
        <v>35780</v>
      </c>
      <c r="AD116" s="40">
        <f t="shared" si="1"/>
        <v>35780</v>
      </c>
    </row>
    <row r="117" spans="1:30">
      <c r="A117" t="s">
        <v>191</v>
      </c>
      <c r="B117" t="s">
        <v>192</v>
      </c>
      <c r="C117" t="s">
        <v>193</v>
      </c>
      <c r="D117" t="s">
        <v>194</v>
      </c>
      <c r="E117" t="s">
        <v>10420</v>
      </c>
      <c r="F117" t="s">
        <v>10421</v>
      </c>
      <c r="G117" t="s">
        <v>9829</v>
      </c>
      <c r="H117" t="s">
        <v>197</v>
      </c>
      <c r="I117" t="s">
        <v>191</v>
      </c>
      <c r="J117" t="s">
        <v>10422</v>
      </c>
      <c r="K117" t="s">
        <v>78</v>
      </c>
      <c r="L117" t="s">
        <v>10423</v>
      </c>
      <c r="M117" s="27">
        <v>45929.413888888892</v>
      </c>
      <c r="N117" s="27">
        <v>45931.5</v>
      </c>
      <c r="P117" t="s">
        <v>9833</v>
      </c>
      <c r="Q117" t="s">
        <v>9834</v>
      </c>
      <c r="R117" t="s">
        <v>80</v>
      </c>
      <c r="S117" t="s">
        <v>187</v>
      </c>
      <c r="T117" t="s">
        <v>82</v>
      </c>
      <c r="U117" t="s">
        <v>7699</v>
      </c>
      <c r="V117" t="s">
        <v>10424</v>
      </c>
      <c r="W117" t="s">
        <v>84</v>
      </c>
      <c r="Y117" t="s">
        <v>8</v>
      </c>
      <c r="Z117" t="s">
        <v>86</v>
      </c>
      <c r="AA117" t="s">
        <v>1956</v>
      </c>
      <c r="AB117" s="28">
        <v>1</v>
      </c>
      <c r="AC117" s="40">
        <v>35780</v>
      </c>
      <c r="AD117" s="40">
        <f t="shared" si="1"/>
        <v>35780</v>
      </c>
    </row>
    <row r="118" spans="1:30">
      <c r="A118" t="s">
        <v>288</v>
      </c>
      <c r="B118" t="s">
        <v>113</v>
      </c>
      <c r="C118" t="s">
        <v>114</v>
      </c>
      <c r="D118" t="s">
        <v>10425</v>
      </c>
      <c r="E118" t="s">
        <v>10426</v>
      </c>
      <c r="F118" t="s">
        <v>10427</v>
      </c>
      <c r="G118" t="s">
        <v>9838</v>
      </c>
      <c r="H118" t="s">
        <v>292</v>
      </c>
      <c r="I118" t="s">
        <v>10428</v>
      </c>
      <c r="J118" t="s">
        <v>10429</v>
      </c>
      <c r="K118" t="s">
        <v>78</v>
      </c>
      <c r="L118" t="s">
        <v>10430</v>
      </c>
      <c r="M118" s="27">
        <v>45929.42083333333</v>
      </c>
      <c r="N118" s="27">
        <v>45938.210416666669</v>
      </c>
      <c r="P118" t="s">
        <v>9840</v>
      </c>
      <c r="R118" t="s">
        <v>80</v>
      </c>
      <c r="S118" t="s">
        <v>187</v>
      </c>
      <c r="U118" t="s">
        <v>7699</v>
      </c>
      <c r="V118" t="s">
        <v>10431</v>
      </c>
      <c r="W118" t="s">
        <v>9840</v>
      </c>
      <c r="Y118" t="s">
        <v>15</v>
      </c>
      <c r="Z118" t="s">
        <v>86</v>
      </c>
      <c r="AB118" s="28">
        <v>0</v>
      </c>
      <c r="AC118" s="40">
        <v>35780</v>
      </c>
      <c r="AD118" s="40">
        <f t="shared" si="1"/>
        <v>35780</v>
      </c>
    </row>
    <row r="119" spans="1:30">
      <c r="A119" t="s">
        <v>1377</v>
      </c>
      <c r="B119" t="s">
        <v>68</v>
      </c>
      <c r="C119" t="s">
        <v>266</v>
      </c>
      <c r="D119" t="s">
        <v>2584</v>
      </c>
      <c r="E119" t="s">
        <v>10432</v>
      </c>
      <c r="F119" t="s">
        <v>10433</v>
      </c>
      <c r="G119" t="s">
        <v>9829</v>
      </c>
      <c r="H119" t="s">
        <v>1381</v>
      </c>
      <c r="I119" t="s">
        <v>2587</v>
      </c>
      <c r="J119" t="s">
        <v>10434</v>
      </c>
      <c r="K119" t="s">
        <v>78</v>
      </c>
      <c r="L119" t="s">
        <v>10435</v>
      </c>
      <c r="M119" s="27">
        <v>45929.43472222222</v>
      </c>
      <c r="N119" s="27">
        <v>45931.455555555563</v>
      </c>
      <c r="P119" t="s">
        <v>9833</v>
      </c>
      <c r="Q119" t="s">
        <v>9834</v>
      </c>
      <c r="R119" t="s">
        <v>1479</v>
      </c>
      <c r="S119" t="s">
        <v>1470</v>
      </c>
      <c r="T119" t="s">
        <v>82</v>
      </c>
      <c r="U119" t="s">
        <v>7699</v>
      </c>
      <c r="V119" t="s">
        <v>10436</v>
      </c>
      <c r="W119" t="s">
        <v>84</v>
      </c>
      <c r="Y119" t="s">
        <v>8</v>
      </c>
      <c r="Z119" t="s">
        <v>86</v>
      </c>
      <c r="AA119" t="s">
        <v>276</v>
      </c>
      <c r="AB119" s="28">
        <v>1</v>
      </c>
      <c r="AC119" s="40">
        <v>35780</v>
      </c>
      <c r="AD119" s="40">
        <f t="shared" si="1"/>
        <v>35780</v>
      </c>
    </row>
    <row r="120" spans="1:30">
      <c r="A120" t="s">
        <v>569</v>
      </c>
      <c r="B120" t="s">
        <v>119</v>
      </c>
      <c r="C120" t="s">
        <v>120</v>
      </c>
      <c r="D120" t="s">
        <v>10437</v>
      </c>
      <c r="E120" t="s">
        <v>10438</v>
      </c>
      <c r="F120" t="s">
        <v>10439</v>
      </c>
      <c r="G120" t="s">
        <v>9829</v>
      </c>
      <c r="H120" t="s">
        <v>573</v>
      </c>
      <c r="I120" t="s">
        <v>10440</v>
      </c>
      <c r="J120" t="s">
        <v>10441</v>
      </c>
      <c r="K120" t="s">
        <v>78</v>
      </c>
      <c r="L120" t="s">
        <v>10442</v>
      </c>
      <c r="M120" s="27">
        <v>45929.4375</v>
      </c>
      <c r="N120" s="27">
        <v>45931.351388888892</v>
      </c>
      <c r="P120" t="s">
        <v>9833</v>
      </c>
      <c r="Q120" t="s">
        <v>9834</v>
      </c>
      <c r="R120" t="s">
        <v>1479</v>
      </c>
      <c r="S120" t="s">
        <v>1479</v>
      </c>
      <c r="T120" t="s">
        <v>82</v>
      </c>
      <c r="U120" t="s">
        <v>7699</v>
      </c>
      <c r="V120" t="s">
        <v>10443</v>
      </c>
      <c r="W120" t="s">
        <v>84</v>
      </c>
      <c r="Y120" t="s">
        <v>11</v>
      </c>
      <c r="Z120" t="s">
        <v>86</v>
      </c>
      <c r="AA120" t="s">
        <v>2706</v>
      </c>
      <c r="AB120" s="28">
        <v>1</v>
      </c>
      <c r="AC120" s="40">
        <v>67654</v>
      </c>
      <c r="AD120" s="40">
        <f t="shared" si="1"/>
        <v>67654</v>
      </c>
    </row>
    <row r="121" spans="1:30">
      <c r="A121" t="s">
        <v>191</v>
      </c>
      <c r="B121" t="s">
        <v>192</v>
      </c>
      <c r="C121" t="s">
        <v>193</v>
      </c>
      <c r="D121" t="s">
        <v>208</v>
      </c>
      <c r="E121" t="s">
        <v>10444</v>
      </c>
      <c r="F121" t="s">
        <v>10445</v>
      </c>
      <c r="G121" t="s">
        <v>9829</v>
      </c>
      <c r="H121" t="s">
        <v>197</v>
      </c>
      <c r="I121" t="s">
        <v>211</v>
      </c>
      <c r="J121" t="s">
        <v>10446</v>
      </c>
      <c r="K121" t="s">
        <v>78</v>
      </c>
      <c r="L121" t="s">
        <v>10447</v>
      </c>
      <c r="M121" s="27">
        <v>45929.438194444447</v>
      </c>
      <c r="N121" s="27">
        <v>45931.464583333327</v>
      </c>
      <c r="P121" t="s">
        <v>9833</v>
      </c>
      <c r="Q121" t="s">
        <v>9834</v>
      </c>
      <c r="R121" t="s">
        <v>80</v>
      </c>
      <c r="S121" t="s">
        <v>81</v>
      </c>
      <c r="U121" t="s">
        <v>7699</v>
      </c>
      <c r="V121" t="s">
        <v>10448</v>
      </c>
      <c r="W121" t="s">
        <v>84</v>
      </c>
      <c r="Y121" t="s">
        <v>8</v>
      </c>
      <c r="Z121" t="s">
        <v>86</v>
      </c>
      <c r="AA121" t="s">
        <v>9983</v>
      </c>
      <c r="AB121" s="28">
        <v>1</v>
      </c>
      <c r="AC121" s="40">
        <v>35780</v>
      </c>
      <c r="AD121" s="40">
        <f t="shared" si="1"/>
        <v>35780</v>
      </c>
    </row>
    <row r="122" spans="1:30">
      <c r="A122" t="s">
        <v>343</v>
      </c>
      <c r="B122" t="s">
        <v>68</v>
      </c>
      <c r="C122" t="s">
        <v>69</v>
      </c>
      <c r="D122" t="s">
        <v>1900</v>
      </c>
      <c r="E122" t="s">
        <v>10449</v>
      </c>
      <c r="F122" t="s">
        <v>10450</v>
      </c>
      <c r="G122" t="s">
        <v>9838</v>
      </c>
      <c r="H122" t="s">
        <v>798</v>
      </c>
      <c r="I122" t="s">
        <v>1903</v>
      </c>
      <c r="J122" t="s">
        <v>10451</v>
      </c>
      <c r="K122" t="s">
        <v>78</v>
      </c>
      <c r="L122" t="s">
        <v>10452</v>
      </c>
      <c r="M122" s="27">
        <v>45929.439583333333</v>
      </c>
      <c r="N122" s="27">
        <v>45933.38958333333</v>
      </c>
      <c r="P122" t="s">
        <v>9840</v>
      </c>
      <c r="R122" t="s">
        <v>1479</v>
      </c>
      <c r="S122" t="s">
        <v>1470</v>
      </c>
      <c r="U122" t="s">
        <v>7699</v>
      </c>
      <c r="V122" t="s">
        <v>10453</v>
      </c>
      <c r="W122" t="s">
        <v>9840</v>
      </c>
      <c r="Y122" t="s">
        <v>15</v>
      </c>
      <c r="Z122" t="s">
        <v>86</v>
      </c>
      <c r="AB122" s="28">
        <v>0</v>
      </c>
      <c r="AC122" s="40">
        <v>35780</v>
      </c>
      <c r="AD122" s="40">
        <f t="shared" si="1"/>
        <v>35780</v>
      </c>
    </row>
    <row r="123" spans="1:30">
      <c r="A123" t="s">
        <v>191</v>
      </c>
      <c r="B123" t="s">
        <v>192</v>
      </c>
      <c r="C123" t="s">
        <v>193</v>
      </c>
      <c r="D123" t="s">
        <v>816</v>
      </c>
      <c r="E123" t="s">
        <v>10454</v>
      </c>
      <c r="F123" t="s">
        <v>10455</v>
      </c>
      <c r="G123" t="s">
        <v>9829</v>
      </c>
      <c r="H123" t="s">
        <v>197</v>
      </c>
      <c r="I123" t="s">
        <v>270</v>
      </c>
      <c r="J123" t="s">
        <v>10456</v>
      </c>
      <c r="K123" t="s">
        <v>78</v>
      </c>
      <c r="L123" t="s">
        <v>10457</v>
      </c>
      <c r="M123" s="27">
        <v>45929.456250000003</v>
      </c>
      <c r="N123" s="27">
        <v>45931.49722222222</v>
      </c>
      <c r="P123" t="s">
        <v>9833</v>
      </c>
      <c r="Q123" t="s">
        <v>9834</v>
      </c>
      <c r="R123" t="s">
        <v>80</v>
      </c>
      <c r="S123" t="s">
        <v>187</v>
      </c>
      <c r="T123" t="s">
        <v>82</v>
      </c>
      <c r="U123" t="s">
        <v>7699</v>
      </c>
      <c r="V123" t="s">
        <v>10458</v>
      </c>
      <c r="W123" t="s">
        <v>84</v>
      </c>
      <c r="Y123" t="s">
        <v>8</v>
      </c>
      <c r="Z123" t="s">
        <v>86</v>
      </c>
      <c r="AA123" t="s">
        <v>236</v>
      </c>
      <c r="AB123" s="28">
        <v>1</v>
      </c>
      <c r="AC123" s="40">
        <v>35780</v>
      </c>
      <c r="AD123" s="40">
        <f t="shared" si="1"/>
        <v>35780</v>
      </c>
    </row>
    <row r="124" spans="1:30">
      <c r="A124" t="s">
        <v>217</v>
      </c>
      <c r="B124" t="s">
        <v>192</v>
      </c>
      <c r="C124" t="s">
        <v>193</v>
      </c>
      <c r="D124" t="s">
        <v>1241</v>
      </c>
      <c r="E124" t="s">
        <v>10459</v>
      </c>
      <c r="F124" t="s">
        <v>10460</v>
      </c>
      <c r="G124" t="s">
        <v>9829</v>
      </c>
      <c r="H124" t="s">
        <v>197</v>
      </c>
      <c r="I124" t="s">
        <v>1244</v>
      </c>
      <c r="J124" t="s">
        <v>10461</v>
      </c>
      <c r="K124" t="s">
        <v>78</v>
      </c>
      <c r="L124" t="s">
        <v>10462</v>
      </c>
      <c r="M124" s="27">
        <v>45929.477777777778</v>
      </c>
      <c r="N124" s="27">
        <v>45933.38958333333</v>
      </c>
      <c r="P124" t="s">
        <v>9833</v>
      </c>
      <c r="Q124" t="s">
        <v>9834</v>
      </c>
      <c r="R124" t="s">
        <v>80</v>
      </c>
      <c r="S124" t="s">
        <v>81</v>
      </c>
      <c r="T124" t="s">
        <v>82</v>
      </c>
      <c r="U124" t="s">
        <v>7699</v>
      </c>
      <c r="V124" t="s">
        <v>10463</v>
      </c>
      <c r="W124" t="s">
        <v>9836</v>
      </c>
      <c r="Y124" t="s">
        <v>11</v>
      </c>
      <c r="Z124" t="s">
        <v>86</v>
      </c>
      <c r="AA124" t="s">
        <v>1684</v>
      </c>
      <c r="AB124" s="28">
        <v>0</v>
      </c>
      <c r="AC124" s="40">
        <v>67654</v>
      </c>
      <c r="AD124" s="40">
        <f t="shared" si="1"/>
        <v>67654</v>
      </c>
    </row>
    <row r="125" spans="1:30">
      <c r="A125" t="s">
        <v>191</v>
      </c>
      <c r="B125" t="s">
        <v>192</v>
      </c>
      <c r="C125" t="s">
        <v>193</v>
      </c>
      <c r="D125" t="s">
        <v>3172</v>
      </c>
      <c r="E125" t="s">
        <v>10464</v>
      </c>
      <c r="F125" t="s">
        <v>10465</v>
      </c>
      <c r="G125" t="s">
        <v>9829</v>
      </c>
      <c r="H125" t="s">
        <v>197</v>
      </c>
      <c r="I125" t="s">
        <v>3175</v>
      </c>
      <c r="J125" t="s">
        <v>10466</v>
      </c>
      <c r="K125" t="s">
        <v>78</v>
      </c>
      <c r="L125" t="s">
        <v>10467</v>
      </c>
      <c r="M125" s="27">
        <v>45929.487500000003</v>
      </c>
      <c r="N125" s="27">
        <v>45931.544444444437</v>
      </c>
      <c r="P125" t="s">
        <v>9833</v>
      </c>
      <c r="Q125" t="s">
        <v>9834</v>
      </c>
      <c r="R125" t="s">
        <v>1479</v>
      </c>
      <c r="S125" t="s">
        <v>1479</v>
      </c>
      <c r="T125" t="s">
        <v>82</v>
      </c>
      <c r="U125" t="s">
        <v>7699</v>
      </c>
      <c r="V125" t="s">
        <v>10468</v>
      </c>
      <c r="W125" t="s">
        <v>84</v>
      </c>
      <c r="Y125" t="s">
        <v>11</v>
      </c>
      <c r="Z125" t="s">
        <v>86</v>
      </c>
      <c r="AA125" t="s">
        <v>1534</v>
      </c>
      <c r="AB125" s="28">
        <v>1</v>
      </c>
      <c r="AC125" s="40">
        <v>67654</v>
      </c>
      <c r="AD125" s="40">
        <f t="shared" si="1"/>
        <v>67654</v>
      </c>
    </row>
    <row r="126" spans="1:30">
      <c r="A126" t="s">
        <v>191</v>
      </c>
      <c r="B126" t="s">
        <v>192</v>
      </c>
      <c r="C126" t="s">
        <v>193</v>
      </c>
      <c r="D126" t="s">
        <v>10037</v>
      </c>
      <c r="E126" t="s">
        <v>10469</v>
      </c>
      <c r="F126" t="s">
        <v>10470</v>
      </c>
      <c r="G126" t="s">
        <v>9838</v>
      </c>
      <c r="H126" t="s">
        <v>197</v>
      </c>
      <c r="I126" t="s">
        <v>10040</v>
      </c>
      <c r="J126" t="s">
        <v>10471</v>
      </c>
      <c r="K126" t="s">
        <v>78</v>
      </c>
      <c r="L126" t="s">
        <v>10472</v>
      </c>
      <c r="M126" s="27">
        <v>45929.489490740743</v>
      </c>
      <c r="N126" s="27">
        <v>45936.463888888888</v>
      </c>
      <c r="P126" t="s">
        <v>9840</v>
      </c>
      <c r="R126" t="s">
        <v>1470</v>
      </c>
      <c r="S126" t="s">
        <v>1470</v>
      </c>
      <c r="U126" t="s">
        <v>7699</v>
      </c>
      <c r="V126" t="s">
        <v>10473</v>
      </c>
      <c r="W126" t="s">
        <v>9840</v>
      </c>
      <c r="Y126" t="s">
        <v>15</v>
      </c>
      <c r="Z126" t="s">
        <v>86</v>
      </c>
      <c r="AB126" s="28">
        <v>0</v>
      </c>
      <c r="AC126" s="40">
        <v>35780</v>
      </c>
      <c r="AD126" s="40">
        <f t="shared" si="1"/>
        <v>35780</v>
      </c>
    </row>
    <row r="127" spans="1:30">
      <c r="A127" t="s">
        <v>191</v>
      </c>
      <c r="B127" t="s">
        <v>192</v>
      </c>
      <c r="C127" t="s">
        <v>193</v>
      </c>
      <c r="D127" t="s">
        <v>4079</v>
      </c>
      <c r="E127" t="s">
        <v>10474</v>
      </c>
      <c r="F127" t="s">
        <v>10475</v>
      </c>
      <c r="G127" t="s">
        <v>9829</v>
      </c>
      <c r="H127" t="s">
        <v>197</v>
      </c>
      <c r="I127" t="s">
        <v>4082</v>
      </c>
      <c r="J127" t="s">
        <v>10476</v>
      </c>
      <c r="K127" t="s">
        <v>78</v>
      </c>
      <c r="L127" t="s">
        <v>10477</v>
      </c>
      <c r="M127" s="27">
        <v>45929.492361111108</v>
      </c>
      <c r="N127" s="27">
        <v>45932.643750000003</v>
      </c>
      <c r="P127" t="s">
        <v>9833</v>
      </c>
      <c r="Q127" t="s">
        <v>9834</v>
      </c>
      <c r="R127" t="s">
        <v>1479</v>
      </c>
      <c r="S127" t="s">
        <v>1470</v>
      </c>
      <c r="T127" t="s">
        <v>82</v>
      </c>
      <c r="U127" t="s">
        <v>7699</v>
      </c>
      <c r="V127" t="s">
        <v>10478</v>
      </c>
      <c r="W127" t="s">
        <v>9836</v>
      </c>
      <c r="Y127" t="s">
        <v>13</v>
      </c>
      <c r="Z127" t="s">
        <v>86</v>
      </c>
      <c r="AA127" t="s">
        <v>202</v>
      </c>
      <c r="AB127" s="28">
        <v>0</v>
      </c>
      <c r="AC127" s="40">
        <v>35780</v>
      </c>
      <c r="AD127" s="40">
        <f t="shared" si="1"/>
        <v>35780</v>
      </c>
    </row>
    <row r="128" spans="1:30">
      <c r="A128" t="s">
        <v>118</v>
      </c>
      <c r="B128" t="s">
        <v>119</v>
      </c>
      <c r="C128" t="s">
        <v>120</v>
      </c>
      <c r="D128" t="s">
        <v>306</v>
      </c>
      <c r="E128" t="s">
        <v>10479</v>
      </c>
      <c r="F128" t="s">
        <v>10480</v>
      </c>
      <c r="G128" t="s">
        <v>9829</v>
      </c>
      <c r="H128" t="s">
        <v>309</v>
      </c>
      <c r="I128" t="s">
        <v>118</v>
      </c>
      <c r="J128" t="s">
        <v>10481</v>
      </c>
      <c r="K128" t="s">
        <v>78</v>
      </c>
      <c r="L128" t="s">
        <v>10482</v>
      </c>
      <c r="M128" s="27">
        <v>45929.498969907407</v>
      </c>
      <c r="N128" s="27">
        <v>45931.682638888888</v>
      </c>
      <c r="P128" t="s">
        <v>9833</v>
      </c>
      <c r="Q128" t="s">
        <v>9834</v>
      </c>
      <c r="R128" t="s">
        <v>80</v>
      </c>
      <c r="S128" t="s">
        <v>81</v>
      </c>
      <c r="T128" t="s">
        <v>82</v>
      </c>
      <c r="U128" t="s">
        <v>7699</v>
      </c>
      <c r="V128" t="s">
        <v>10483</v>
      </c>
      <c r="W128" t="s">
        <v>84</v>
      </c>
      <c r="Y128" t="s">
        <v>8</v>
      </c>
      <c r="Z128" t="s">
        <v>86</v>
      </c>
      <c r="AA128" t="s">
        <v>477</v>
      </c>
      <c r="AB128" s="28">
        <v>1</v>
      </c>
      <c r="AC128" s="40">
        <v>35780</v>
      </c>
      <c r="AD128" s="40">
        <f t="shared" si="1"/>
        <v>35780</v>
      </c>
    </row>
    <row r="129" spans="1:30">
      <c r="A129" t="s">
        <v>288</v>
      </c>
      <c r="B129" t="s">
        <v>113</v>
      </c>
      <c r="C129" t="s">
        <v>114</v>
      </c>
      <c r="D129" t="s">
        <v>289</v>
      </c>
      <c r="E129" t="s">
        <v>10484</v>
      </c>
      <c r="F129" t="s">
        <v>10485</v>
      </c>
      <c r="G129" t="s">
        <v>9829</v>
      </c>
      <c r="H129" t="s">
        <v>292</v>
      </c>
      <c r="I129" t="s">
        <v>288</v>
      </c>
      <c r="J129" t="s">
        <v>10486</v>
      </c>
      <c r="K129" t="s">
        <v>78</v>
      </c>
      <c r="L129" t="s">
        <v>10487</v>
      </c>
      <c r="M129" s="27">
        <v>45929.506168981483</v>
      </c>
      <c r="N129" s="27">
        <v>45931.554166666669</v>
      </c>
      <c r="P129" t="s">
        <v>9833</v>
      </c>
      <c r="Q129" t="s">
        <v>9834</v>
      </c>
      <c r="R129" t="s">
        <v>80</v>
      </c>
      <c r="S129" t="s">
        <v>81</v>
      </c>
      <c r="T129" t="s">
        <v>82</v>
      </c>
      <c r="U129" t="s">
        <v>7699</v>
      </c>
      <c r="V129" t="s">
        <v>10488</v>
      </c>
      <c r="W129" t="s">
        <v>84</v>
      </c>
      <c r="Y129" t="s">
        <v>8</v>
      </c>
      <c r="Z129" t="s">
        <v>86</v>
      </c>
      <c r="AA129" t="s">
        <v>245</v>
      </c>
      <c r="AB129" s="28">
        <v>1</v>
      </c>
      <c r="AC129" s="40">
        <v>35780</v>
      </c>
      <c r="AD129" s="40">
        <f t="shared" si="1"/>
        <v>35780</v>
      </c>
    </row>
    <row r="130" spans="1:30">
      <c r="A130" t="s">
        <v>217</v>
      </c>
      <c r="B130" t="s">
        <v>192</v>
      </c>
      <c r="C130" t="s">
        <v>193</v>
      </c>
      <c r="D130" t="s">
        <v>900</v>
      </c>
      <c r="E130" t="s">
        <v>10489</v>
      </c>
      <c r="F130" t="s">
        <v>10490</v>
      </c>
      <c r="G130" t="s">
        <v>9838</v>
      </c>
      <c r="H130" t="s">
        <v>903</v>
      </c>
      <c r="I130" t="s">
        <v>904</v>
      </c>
      <c r="J130" t="s">
        <v>10491</v>
      </c>
      <c r="K130" t="s">
        <v>78</v>
      </c>
      <c r="L130" t="s">
        <v>10492</v>
      </c>
      <c r="M130" s="27">
        <v>45929.514618055553</v>
      </c>
      <c r="N130" s="27">
        <v>45936.45416666667</v>
      </c>
      <c r="P130" t="s">
        <v>9840</v>
      </c>
      <c r="R130" t="s">
        <v>80</v>
      </c>
      <c r="S130" t="s">
        <v>81</v>
      </c>
      <c r="U130" t="s">
        <v>7699</v>
      </c>
      <c r="V130" t="s">
        <v>10493</v>
      </c>
      <c r="W130" t="s">
        <v>9840</v>
      </c>
      <c r="Y130" t="s">
        <v>139</v>
      </c>
      <c r="Z130" t="s">
        <v>909</v>
      </c>
      <c r="AB130" s="28">
        <v>0</v>
      </c>
      <c r="AC130" s="40">
        <v>35780</v>
      </c>
      <c r="AD130" s="40">
        <f t="shared" si="1"/>
        <v>35780</v>
      </c>
    </row>
    <row r="131" spans="1:30">
      <c r="A131" t="s">
        <v>459</v>
      </c>
      <c r="B131" t="s">
        <v>460</v>
      </c>
      <c r="C131" t="s">
        <v>461</v>
      </c>
      <c r="D131" t="s">
        <v>1721</v>
      </c>
      <c r="E131" t="s">
        <v>10494</v>
      </c>
      <c r="F131" t="s">
        <v>10495</v>
      </c>
      <c r="G131" t="s">
        <v>9829</v>
      </c>
      <c r="H131" t="s">
        <v>969</v>
      </c>
      <c r="I131" t="s">
        <v>1724</v>
      </c>
      <c r="J131" t="s">
        <v>10496</v>
      </c>
      <c r="K131" t="s">
        <v>78</v>
      </c>
      <c r="L131" t="s">
        <v>10497</v>
      </c>
      <c r="M131" s="27">
        <v>45929.544027777767</v>
      </c>
      <c r="N131" s="27">
        <v>45932.418749999997</v>
      </c>
      <c r="P131" t="s">
        <v>9833</v>
      </c>
      <c r="Q131" t="s">
        <v>9834</v>
      </c>
      <c r="R131" t="s">
        <v>1470</v>
      </c>
      <c r="S131" t="s">
        <v>1470</v>
      </c>
      <c r="T131" t="s">
        <v>82</v>
      </c>
      <c r="U131" t="s">
        <v>7699</v>
      </c>
      <c r="V131" t="s">
        <v>10498</v>
      </c>
      <c r="W131" t="s">
        <v>84</v>
      </c>
      <c r="Y131" t="s">
        <v>11</v>
      </c>
      <c r="Z131" t="s">
        <v>86</v>
      </c>
      <c r="AA131" t="s">
        <v>700</v>
      </c>
      <c r="AB131" s="28">
        <v>1</v>
      </c>
      <c r="AC131" s="40">
        <v>67654</v>
      </c>
      <c r="AD131" s="40">
        <f t="shared" ref="AD131:AD194" si="2">AC131</f>
        <v>67654</v>
      </c>
    </row>
    <row r="132" spans="1:30">
      <c r="A132" t="s">
        <v>191</v>
      </c>
      <c r="B132" t="s">
        <v>192</v>
      </c>
      <c r="C132" t="s">
        <v>193</v>
      </c>
      <c r="D132" t="s">
        <v>208</v>
      </c>
      <c r="E132" t="s">
        <v>10499</v>
      </c>
      <c r="F132" t="s">
        <v>10500</v>
      </c>
      <c r="G132" t="s">
        <v>9829</v>
      </c>
      <c r="H132" t="s">
        <v>197</v>
      </c>
      <c r="I132" t="s">
        <v>211</v>
      </c>
      <c r="J132" t="s">
        <v>10501</v>
      </c>
      <c r="K132" t="s">
        <v>78</v>
      </c>
      <c r="L132" t="s">
        <v>10502</v>
      </c>
      <c r="M132" s="27">
        <v>45929.544872685183</v>
      </c>
      <c r="N132" s="27">
        <v>45932.69027777778</v>
      </c>
      <c r="P132" t="s">
        <v>9833</v>
      </c>
      <c r="Q132" t="s">
        <v>9834</v>
      </c>
      <c r="R132" t="s">
        <v>80</v>
      </c>
      <c r="S132" t="s">
        <v>187</v>
      </c>
      <c r="U132" t="s">
        <v>7699</v>
      </c>
      <c r="V132" t="s">
        <v>10503</v>
      </c>
      <c r="W132" t="s">
        <v>84</v>
      </c>
      <c r="Y132" t="s">
        <v>8</v>
      </c>
      <c r="Z132" t="s">
        <v>86</v>
      </c>
      <c r="AA132" t="s">
        <v>9983</v>
      </c>
      <c r="AB132" s="28">
        <v>1</v>
      </c>
      <c r="AC132" s="40">
        <v>35780</v>
      </c>
      <c r="AD132" s="40">
        <f t="shared" si="2"/>
        <v>35780</v>
      </c>
    </row>
    <row r="133" spans="1:30">
      <c r="A133" t="s">
        <v>277</v>
      </c>
      <c r="B133" t="s">
        <v>151</v>
      </c>
      <c r="C133" t="s">
        <v>152</v>
      </c>
      <c r="D133" t="s">
        <v>10504</v>
      </c>
      <c r="E133" t="s">
        <v>10505</v>
      </c>
      <c r="F133" t="s">
        <v>10506</v>
      </c>
      <c r="G133" t="s">
        <v>9838</v>
      </c>
      <c r="H133" t="s">
        <v>3594</v>
      </c>
      <c r="I133" t="s">
        <v>10507</v>
      </c>
      <c r="J133" t="s">
        <v>10508</v>
      </c>
      <c r="K133" t="s">
        <v>78</v>
      </c>
      <c r="L133" t="s">
        <v>10509</v>
      </c>
      <c r="M133" s="27">
        <v>45929.54583333333</v>
      </c>
      <c r="N133" s="27">
        <v>45934.395833333343</v>
      </c>
      <c r="P133" t="s">
        <v>9840</v>
      </c>
      <c r="R133" t="s">
        <v>80</v>
      </c>
      <c r="S133" t="s">
        <v>187</v>
      </c>
      <c r="U133" t="s">
        <v>7699</v>
      </c>
      <c r="V133" t="s">
        <v>10510</v>
      </c>
      <c r="W133" t="s">
        <v>9840</v>
      </c>
      <c r="Y133" t="s">
        <v>139</v>
      </c>
      <c r="Z133" t="s">
        <v>1482</v>
      </c>
      <c r="AB133" s="28">
        <v>0</v>
      </c>
      <c r="AC133" s="40">
        <v>35780</v>
      </c>
      <c r="AD133" s="40">
        <f t="shared" si="2"/>
        <v>35780</v>
      </c>
    </row>
    <row r="134" spans="1:30">
      <c r="A134" t="s">
        <v>67</v>
      </c>
      <c r="B134" t="s">
        <v>68</v>
      </c>
      <c r="C134" t="s">
        <v>8579</v>
      </c>
      <c r="D134" t="s">
        <v>10511</v>
      </c>
      <c r="E134" t="s">
        <v>10512</v>
      </c>
      <c r="F134" t="s">
        <v>10513</v>
      </c>
      <c r="G134" t="s">
        <v>9838</v>
      </c>
      <c r="H134" t="s">
        <v>143</v>
      </c>
      <c r="I134" t="s">
        <v>10514</v>
      </c>
      <c r="J134" t="s">
        <v>10515</v>
      </c>
      <c r="K134" t="s">
        <v>78</v>
      </c>
      <c r="L134" t="s">
        <v>10516</v>
      </c>
      <c r="M134" s="27">
        <v>45929.560416666667</v>
      </c>
      <c r="N134" s="27">
        <v>45933.38958333333</v>
      </c>
      <c r="P134" t="s">
        <v>9840</v>
      </c>
      <c r="R134" t="s">
        <v>1470</v>
      </c>
      <c r="S134" t="s">
        <v>1470</v>
      </c>
      <c r="U134" t="s">
        <v>7699</v>
      </c>
      <c r="V134" t="s">
        <v>10517</v>
      </c>
      <c r="W134" t="s">
        <v>9840</v>
      </c>
      <c r="Y134" t="s">
        <v>13</v>
      </c>
      <c r="Z134" t="s">
        <v>86</v>
      </c>
      <c r="AB134" s="28">
        <v>0</v>
      </c>
      <c r="AC134" s="40">
        <v>35780</v>
      </c>
      <c r="AD134" s="40">
        <f t="shared" si="2"/>
        <v>35780</v>
      </c>
    </row>
    <row r="135" spans="1:30">
      <c r="A135" t="s">
        <v>265</v>
      </c>
      <c r="B135" t="s">
        <v>68</v>
      </c>
      <c r="C135" t="s">
        <v>266</v>
      </c>
      <c r="D135" t="s">
        <v>6283</v>
      </c>
      <c r="E135" t="s">
        <v>10518</v>
      </c>
      <c r="F135" t="s">
        <v>10519</v>
      </c>
      <c r="G135" t="s">
        <v>9829</v>
      </c>
      <c r="H135" t="s">
        <v>270</v>
      </c>
      <c r="I135" t="s">
        <v>265</v>
      </c>
      <c r="J135" t="s">
        <v>10520</v>
      </c>
      <c r="K135" t="s">
        <v>78</v>
      </c>
      <c r="L135" t="s">
        <v>10521</v>
      </c>
      <c r="M135" s="27">
        <v>45929.529861111107</v>
      </c>
      <c r="N135" s="27">
        <v>45931.459027777782</v>
      </c>
      <c r="P135" t="s">
        <v>9833</v>
      </c>
      <c r="Q135" t="s">
        <v>9834</v>
      </c>
      <c r="R135" t="s">
        <v>1470</v>
      </c>
      <c r="S135" t="s">
        <v>1470</v>
      </c>
      <c r="T135" t="s">
        <v>82</v>
      </c>
      <c r="U135" t="s">
        <v>7699</v>
      </c>
      <c r="V135" t="s">
        <v>10522</v>
      </c>
      <c r="W135" t="s">
        <v>84</v>
      </c>
      <c r="Y135" t="s">
        <v>8</v>
      </c>
      <c r="Z135" t="s">
        <v>86</v>
      </c>
      <c r="AA135" t="s">
        <v>1290</v>
      </c>
      <c r="AB135" s="28">
        <v>1</v>
      </c>
      <c r="AC135" s="40">
        <v>35780</v>
      </c>
      <c r="AD135" s="40">
        <f t="shared" si="2"/>
        <v>35780</v>
      </c>
    </row>
    <row r="136" spans="1:30">
      <c r="A136" t="s">
        <v>191</v>
      </c>
      <c r="B136" t="s">
        <v>192</v>
      </c>
      <c r="C136" t="s">
        <v>193</v>
      </c>
      <c r="D136" t="s">
        <v>10523</v>
      </c>
      <c r="E136" t="s">
        <v>10524</v>
      </c>
      <c r="F136" t="s">
        <v>10525</v>
      </c>
      <c r="G136" t="s">
        <v>9829</v>
      </c>
      <c r="H136" t="s">
        <v>197</v>
      </c>
      <c r="I136" t="s">
        <v>10526</v>
      </c>
      <c r="J136" t="s">
        <v>10527</v>
      </c>
      <c r="K136" t="s">
        <v>78</v>
      </c>
      <c r="L136" t="s">
        <v>10528</v>
      </c>
      <c r="M136" s="27">
        <v>45929.556944444441</v>
      </c>
      <c r="N136" s="27">
        <v>45933.661111111112</v>
      </c>
      <c r="P136" t="s">
        <v>9833</v>
      </c>
      <c r="Q136" t="s">
        <v>9834</v>
      </c>
      <c r="R136" t="s">
        <v>1479</v>
      </c>
      <c r="S136" t="s">
        <v>1470</v>
      </c>
      <c r="T136" t="s">
        <v>82</v>
      </c>
      <c r="U136" t="s">
        <v>7699</v>
      </c>
      <c r="V136" t="s">
        <v>10529</v>
      </c>
      <c r="W136" t="s">
        <v>84</v>
      </c>
      <c r="Y136" t="s">
        <v>11</v>
      </c>
      <c r="Z136" t="s">
        <v>86</v>
      </c>
      <c r="AA136" t="s">
        <v>254</v>
      </c>
      <c r="AB136" s="28">
        <v>1</v>
      </c>
      <c r="AC136" s="40">
        <v>67654</v>
      </c>
      <c r="AD136" s="40">
        <f t="shared" si="2"/>
        <v>67654</v>
      </c>
    </row>
    <row r="137" spans="1:30">
      <c r="A137" t="s">
        <v>112</v>
      </c>
      <c r="B137" t="s">
        <v>113</v>
      </c>
      <c r="C137" t="s">
        <v>114</v>
      </c>
      <c r="D137" t="s">
        <v>115</v>
      </c>
      <c r="E137" t="s">
        <v>10530</v>
      </c>
      <c r="F137" t="s">
        <v>10531</v>
      </c>
      <c r="G137" t="s">
        <v>9829</v>
      </c>
      <c r="H137" t="s">
        <v>116</v>
      </c>
      <c r="I137" t="s">
        <v>112</v>
      </c>
      <c r="J137" t="s">
        <v>10532</v>
      </c>
      <c r="K137" t="s">
        <v>78</v>
      </c>
      <c r="L137" t="s">
        <v>10533</v>
      </c>
      <c r="M137" s="27">
        <v>45929.55972222222</v>
      </c>
      <c r="N137" s="27">
        <v>45932.598611111112</v>
      </c>
      <c r="P137" t="s">
        <v>9833</v>
      </c>
      <c r="Q137" t="s">
        <v>9834</v>
      </c>
      <c r="R137" t="s">
        <v>1479</v>
      </c>
      <c r="S137" t="s">
        <v>1479</v>
      </c>
      <c r="T137" t="s">
        <v>82</v>
      </c>
      <c r="U137" t="s">
        <v>7699</v>
      </c>
      <c r="V137" t="s">
        <v>10534</v>
      </c>
      <c r="W137" t="s">
        <v>84</v>
      </c>
      <c r="Y137" t="s">
        <v>8</v>
      </c>
      <c r="Z137" t="s">
        <v>86</v>
      </c>
      <c r="AA137" t="s">
        <v>1777</v>
      </c>
      <c r="AB137" s="28">
        <v>1</v>
      </c>
      <c r="AC137" s="40">
        <v>35780</v>
      </c>
      <c r="AD137" s="40">
        <f t="shared" si="2"/>
        <v>35780</v>
      </c>
    </row>
    <row r="138" spans="1:30">
      <c r="A138" t="s">
        <v>191</v>
      </c>
      <c r="B138" t="s">
        <v>192</v>
      </c>
      <c r="C138" t="s">
        <v>193</v>
      </c>
      <c r="D138" t="s">
        <v>208</v>
      </c>
      <c r="E138" t="s">
        <v>10535</v>
      </c>
      <c r="F138" t="s">
        <v>7634</v>
      </c>
      <c r="G138" t="s">
        <v>9829</v>
      </c>
      <c r="H138" t="s">
        <v>197</v>
      </c>
      <c r="I138" t="s">
        <v>211</v>
      </c>
      <c r="J138" t="s">
        <v>7635</v>
      </c>
      <c r="K138" t="s">
        <v>78</v>
      </c>
      <c r="L138" t="s">
        <v>10536</v>
      </c>
      <c r="M138" s="27">
        <v>45929.574340277781</v>
      </c>
      <c r="N138" s="27">
        <v>45939.370833333327</v>
      </c>
      <c r="P138" t="s">
        <v>9833</v>
      </c>
      <c r="Q138" t="s">
        <v>9834</v>
      </c>
      <c r="R138" t="s">
        <v>783</v>
      </c>
      <c r="S138" t="s">
        <v>1750</v>
      </c>
      <c r="U138" t="s">
        <v>7699</v>
      </c>
      <c r="V138" t="s">
        <v>10537</v>
      </c>
      <c r="W138" t="s">
        <v>84</v>
      </c>
      <c r="Y138" t="s">
        <v>8</v>
      </c>
      <c r="Z138" t="s">
        <v>86</v>
      </c>
      <c r="AA138" t="s">
        <v>10276</v>
      </c>
      <c r="AB138" s="28">
        <v>1</v>
      </c>
      <c r="AC138" s="40">
        <v>35780</v>
      </c>
      <c r="AD138" s="40">
        <f t="shared" si="2"/>
        <v>35780</v>
      </c>
    </row>
    <row r="139" spans="1:30">
      <c r="A139" t="s">
        <v>613</v>
      </c>
      <c r="B139" t="s">
        <v>151</v>
      </c>
      <c r="C139" t="s">
        <v>8579</v>
      </c>
      <c r="D139" t="s">
        <v>4899</v>
      </c>
      <c r="E139" t="s">
        <v>10538</v>
      </c>
      <c r="F139" t="s">
        <v>4901</v>
      </c>
      <c r="G139" t="s">
        <v>9838</v>
      </c>
      <c r="H139" t="s">
        <v>258</v>
      </c>
      <c r="I139" t="s">
        <v>4902</v>
      </c>
      <c r="J139" t="s">
        <v>4903</v>
      </c>
      <c r="K139" t="s">
        <v>78</v>
      </c>
      <c r="L139" t="s">
        <v>10539</v>
      </c>
      <c r="M139" s="27">
        <v>45929.563194444447</v>
      </c>
      <c r="N139" s="27">
        <v>45942.597916666673</v>
      </c>
      <c r="P139" t="s">
        <v>9840</v>
      </c>
      <c r="R139" t="s">
        <v>1479</v>
      </c>
      <c r="S139" t="s">
        <v>1479</v>
      </c>
      <c r="U139" t="s">
        <v>7699</v>
      </c>
      <c r="V139" t="s">
        <v>10540</v>
      </c>
      <c r="W139" t="s">
        <v>9840</v>
      </c>
      <c r="Y139" t="s">
        <v>13</v>
      </c>
      <c r="Z139" t="s">
        <v>86</v>
      </c>
      <c r="AB139" s="28">
        <v>0</v>
      </c>
      <c r="AC139" s="40">
        <v>35780</v>
      </c>
      <c r="AD139" s="40">
        <f t="shared" si="2"/>
        <v>35780</v>
      </c>
    </row>
    <row r="140" spans="1:30">
      <c r="A140" t="s">
        <v>191</v>
      </c>
      <c r="B140" t="s">
        <v>192</v>
      </c>
      <c r="C140" t="s">
        <v>193</v>
      </c>
      <c r="D140" t="s">
        <v>606</v>
      </c>
      <c r="E140" t="s">
        <v>10541</v>
      </c>
      <c r="F140" t="s">
        <v>10542</v>
      </c>
      <c r="G140" t="s">
        <v>9829</v>
      </c>
      <c r="H140" t="s">
        <v>197</v>
      </c>
      <c r="I140" t="s">
        <v>609</v>
      </c>
      <c r="J140" t="s">
        <v>10543</v>
      </c>
      <c r="K140" t="s">
        <v>78</v>
      </c>
      <c r="L140" t="s">
        <v>10544</v>
      </c>
      <c r="M140" s="27">
        <v>45929.584062499998</v>
      </c>
      <c r="N140" s="27">
        <v>45932.690972222219</v>
      </c>
      <c r="P140" t="s">
        <v>9833</v>
      </c>
      <c r="Q140" t="s">
        <v>9834</v>
      </c>
      <c r="R140" t="s">
        <v>80</v>
      </c>
      <c r="S140" t="s">
        <v>187</v>
      </c>
      <c r="U140" t="s">
        <v>7699</v>
      </c>
      <c r="V140" t="s">
        <v>10545</v>
      </c>
      <c r="W140" t="s">
        <v>84</v>
      </c>
      <c r="Y140" t="s">
        <v>8</v>
      </c>
      <c r="Z140" t="s">
        <v>86</v>
      </c>
      <c r="AA140" t="s">
        <v>9983</v>
      </c>
      <c r="AB140" s="28">
        <v>1</v>
      </c>
      <c r="AC140" s="40">
        <v>35780</v>
      </c>
      <c r="AD140" s="40">
        <f t="shared" si="2"/>
        <v>35780</v>
      </c>
    </row>
    <row r="141" spans="1:30">
      <c r="A141" t="s">
        <v>277</v>
      </c>
      <c r="B141" t="s">
        <v>151</v>
      </c>
      <c r="C141" t="s">
        <v>152</v>
      </c>
      <c r="D141" t="s">
        <v>2962</v>
      </c>
      <c r="E141" t="s">
        <v>10546</v>
      </c>
      <c r="F141" t="s">
        <v>10547</v>
      </c>
      <c r="G141" t="s">
        <v>9838</v>
      </c>
      <c r="H141" t="s">
        <v>328</v>
      </c>
      <c r="I141" t="s">
        <v>2965</v>
      </c>
      <c r="J141" t="s">
        <v>10548</v>
      </c>
      <c r="K141" t="s">
        <v>78</v>
      </c>
      <c r="L141" t="s">
        <v>10549</v>
      </c>
      <c r="M141" s="27">
        <v>45929.57644675926</v>
      </c>
      <c r="N141" s="27">
        <v>45931.729861111111</v>
      </c>
      <c r="P141" t="s">
        <v>9840</v>
      </c>
      <c r="R141" t="s">
        <v>783</v>
      </c>
      <c r="S141" t="s">
        <v>2152</v>
      </c>
      <c r="U141" t="s">
        <v>7699</v>
      </c>
      <c r="V141" t="s">
        <v>10550</v>
      </c>
      <c r="W141" t="s">
        <v>9840</v>
      </c>
      <c r="Y141" t="s">
        <v>13</v>
      </c>
      <c r="Z141" t="s">
        <v>86</v>
      </c>
      <c r="AB141" s="28">
        <v>0</v>
      </c>
      <c r="AC141" s="40">
        <v>35780</v>
      </c>
      <c r="AD141" s="40">
        <f t="shared" si="2"/>
        <v>35780</v>
      </c>
    </row>
    <row r="142" spans="1:30">
      <c r="A142" t="s">
        <v>459</v>
      </c>
      <c r="B142" t="s">
        <v>460</v>
      </c>
      <c r="C142" t="s">
        <v>461</v>
      </c>
      <c r="D142" t="s">
        <v>1988</v>
      </c>
      <c r="E142" t="s">
        <v>10551</v>
      </c>
      <c r="F142" t="s">
        <v>10552</v>
      </c>
      <c r="G142" t="s">
        <v>9829</v>
      </c>
      <c r="H142" t="s">
        <v>460</v>
      </c>
      <c r="I142" t="s">
        <v>1991</v>
      </c>
      <c r="J142" t="s">
        <v>10553</v>
      </c>
      <c r="K142" t="s">
        <v>78</v>
      </c>
      <c r="L142" t="s">
        <v>10554</v>
      </c>
      <c r="M142" s="27">
        <v>45929.578518518523</v>
      </c>
      <c r="N142" s="27">
        <v>45931.527083333327</v>
      </c>
      <c r="P142" t="s">
        <v>9833</v>
      </c>
      <c r="Q142" t="s">
        <v>9834</v>
      </c>
      <c r="R142" t="s">
        <v>1479</v>
      </c>
      <c r="S142" t="s">
        <v>1479</v>
      </c>
      <c r="T142" t="s">
        <v>82</v>
      </c>
      <c r="U142" t="s">
        <v>7699</v>
      </c>
      <c r="V142" t="s">
        <v>10555</v>
      </c>
      <c r="W142" t="s">
        <v>84</v>
      </c>
      <c r="Y142" t="s">
        <v>11</v>
      </c>
      <c r="Z142" t="s">
        <v>86</v>
      </c>
      <c r="AA142" t="s">
        <v>470</v>
      </c>
      <c r="AB142" s="28">
        <v>1</v>
      </c>
      <c r="AC142" s="40">
        <v>67654</v>
      </c>
      <c r="AD142" s="40">
        <f t="shared" si="2"/>
        <v>67654</v>
      </c>
    </row>
    <row r="143" spans="1:30">
      <c r="A143" t="s">
        <v>67</v>
      </c>
      <c r="B143" t="s">
        <v>68</v>
      </c>
      <c r="C143" t="s">
        <v>69</v>
      </c>
      <c r="D143" t="s">
        <v>10556</v>
      </c>
      <c r="E143" t="s">
        <v>10557</v>
      </c>
      <c r="F143" t="s">
        <v>10558</v>
      </c>
      <c r="G143" t="s">
        <v>9829</v>
      </c>
      <c r="H143" t="s">
        <v>143</v>
      </c>
      <c r="I143" t="s">
        <v>10559</v>
      </c>
      <c r="J143" t="s">
        <v>10560</v>
      </c>
      <c r="K143" t="s">
        <v>78</v>
      </c>
      <c r="L143" t="s">
        <v>10561</v>
      </c>
      <c r="M143" s="27">
        <v>45929.6015162037</v>
      </c>
      <c r="N143" s="27">
        <v>45934.634027777778</v>
      </c>
      <c r="P143" t="s">
        <v>9833</v>
      </c>
      <c r="Q143" t="s">
        <v>9834</v>
      </c>
      <c r="R143" t="s">
        <v>1479</v>
      </c>
      <c r="S143" t="s">
        <v>1470</v>
      </c>
      <c r="T143" t="s">
        <v>82</v>
      </c>
      <c r="U143" t="s">
        <v>7699</v>
      </c>
      <c r="V143" t="s">
        <v>10562</v>
      </c>
      <c r="W143" t="s">
        <v>9836</v>
      </c>
      <c r="Y143" t="s">
        <v>11</v>
      </c>
      <c r="Z143" t="s">
        <v>86</v>
      </c>
      <c r="AA143" t="s">
        <v>190</v>
      </c>
      <c r="AB143" s="28">
        <v>0</v>
      </c>
      <c r="AC143" s="40">
        <v>67654</v>
      </c>
      <c r="AD143" s="40">
        <f t="shared" si="2"/>
        <v>67654</v>
      </c>
    </row>
    <row r="144" spans="1:30">
      <c r="A144" t="s">
        <v>191</v>
      </c>
      <c r="B144" t="s">
        <v>192</v>
      </c>
      <c r="C144" t="s">
        <v>193</v>
      </c>
      <c r="D144" t="s">
        <v>194</v>
      </c>
      <c r="E144" t="s">
        <v>10563</v>
      </c>
      <c r="F144" t="s">
        <v>10564</v>
      </c>
      <c r="G144" t="s">
        <v>9829</v>
      </c>
      <c r="H144" t="s">
        <v>197</v>
      </c>
      <c r="I144" t="s">
        <v>191</v>
      </c>
      <c r="J144" t="s">
        <v>10565</v>
      </c>
      <c r="K144" t="s">
        <v>78</v>
      </c>
      <c r="L144" t="s">
        <v>10566</v>
      </c>
      <c r="M144" s="27">
        <v>45929.608900462961</v>
      </c>
      <c r="N144" s="27">
        <v>45932.689583333333</v>
      </c>
      <c r="P144" t="s">
        <v>9833</v>
      </c>
      <c r="Q144" t="s">
        <v>9834</v>
      </c>
      <c r="R144" t="s">
        <v>1470</v>
      </c>
      <c r="S144" t="s">
        <v>1470</v>
      </c>
      <c r="U144" t="s">
        <v>7699</v>
      </c>
      <c r="V144" t="s">
        <v>10567</v>
      </c>
      <c r="W144" t="s">
        <v>84</v>
      </c>
      <c r="Y144" t="s">
        <v>8</v>
      </c>
      <c r="Z144" t="s">
        <v>86</v>
      </c>
      <c r="AA144" t="s">
        <v>9983</v>
      </c>
      <c r="AB144" s="28">
        <v>1</v>
      </c>
      <c r="AC144" s="40">
        <v>35780</v>
      </c>
      <c r="AD144" s="40">
        <f t="shared" si="2"/>
        <v>35780</v>
      </c>
    </row>
    <row r="145" spans="1:30">
      <c r="A145" t="s">
        <v>343</v>
      </c>
      <c r="B145" t="s">
        <v>68</v>
      </c>
      <c r="C145" t="s">
        <v>69</v>
      </c>
      <c r="D145" t="s">
        <v>1291</v>
      </c>
      <c r="E145" t="s">
        <v>10568</v>
      </c>
      <c r="F145" t="s">
        <v>10569</v>
      </c>
      <c r="G145" t="s">
        <v>9829</v>
      </c>
      <c r="H145" t="s">
        <v>798</v>
      </c>
      <c r="I145" t="s">
        <v>1294</v>
      </c>
      <c r="J145" t="s">
        <v>10570</v>
      </c>
      <c r="K145" t="s">
        <v>78</v>
      </c>
      <c r="L145" t="s">
        <v>10571</v>
      </c>
      <c r="M145" s="27">
        <v>45929.609872685192</v>
      </c>
      <c r="N145" s="27">
        <v>45931.597916666673</v>
      </c>
      <c r="P145" t="s">
        <v>9833</v>
      </c>
      <c r="Q145" t="s">
        <v>9834</v>
      </c>
      <c r="R145" t="s">
        <v>80</v>
      </c>
      <c r="S145" t="s">
        <v>187</v>
      </c>
      <c r="T145" t="s">
        <v>82</v>
      </c>
      <c r="U145" t="s">
        <v>7699</v>
      </c>
      <c r="V145" t="s">
        <v>10572</v>
      </c>
      <c r="W145" t="s">
        <v>84</v>
      </c>
      <c r="Y145" t="s">
        <v>13</v>
      </c>
      <c r="Z145" t="s">
        <v>86</v>
      </c>
      <c r="AA145" t="s">
        <v>1299</v>
      </c>
      <c r="AB145" s="28">
        <v>1</v>
      </c>
      <c r="AC145" s="40">
        <v>35780</v>
      </c>
      <c r="AD145" s="40">
        <f t="shared" si="2"/>
        <v>35780</v>
      </c>
    </row>
    <row r="146" spans="1:30">
      <c r="A146" t="s">
        <v>265</v>
      </c>
      <c r="B146" t="s">
        <v>68</v>
      </c>
      <c r="C146" t="s">
        <v>266</v>
      </c>
      <c r="D146" t="s">
        <v>3180</v>
      </c>
      <c r="E146" t="s">
        <v>10573</v>
      </c>
      <c r="F146" t="s">
        <v>10574</v>
      </c>
      <c r="G146" t="s">
        <v>9829</v>
      </c>
      <c r="H146" t="s">
        <v>270</v>
      </c>
      <c r="I146" t="s">
        <v>3183</v>
      </c>
      <c r="J146" t="s">
        <v>10575</v>
      </c>
      <c r="K146" t="s">
        <v>78</v>
      </c>
      <c r="L146" t="s">
        <v>10576</v>
      </c>
      <c r="M146" s="27">
        <v>45929.623124999998</v>
      </c>
      <c r="N146" s="27">
        <v>45931.477083333331</v>
      </c>
      <c r="P146" t="s">
        <v>9833</v>
      </c>
      <c r="Q146" t="s">
        <v>9834</v>
      </c>
      <c r="R146" t="s">
        <v>1479</v>
      </c>
      <c r="S146" t="s">
        <v>1479</v>
      </c>
      <c r="T146" t="s">
        <v>82</v>
      </c>
      <c r="U146" t="s">
        <v>7699</v>
      </c>
      <c r="V146" t="s">
        <v>10577</v>
      </c>
      <c r="W146" t="s">
        <v>84</v>
      </c>
      <c r="Y146" t="s">
        <v>11</v>
      </c>
      <c r="Z146" t="s">
        <v>86</v>
      </c>
      <c r="AA146" t="s">
        <v>276</v>
      </c>
      <c r="AB146" s="28">
        <v>1</v>
      </c>
      <c r="AC146" s="40">
        <v>67654</v>
      </c>
      <c r="AD146" s="40">
        <f t="shared" si="2"/>
        <v>67654</v>
      </c>
    </row>
    <row r="147" spans="1:30">
      <c r="A147" t="s">
        <v>191</v>
      </c>
      <c r="B147" t="s">
        <v>192</v>
      </c>
      <c r="C147" t="s">
        <v>193</v>
      </c>
      <c r="D147" t="s">
        <v>194</v>
      </c>
      <c r="E147" t="s">
        <v>10578</v>
      </c>
      <c r="F147" t="s">
        <v>10579</v>
      </c>
      <c r="G147" t="s">
        <v>9829</v>
      </c>
      <c r="H147" t="s">
        <v>197</v>
      </c>
      <c r="I147" t="s">
        <v>191</v>
      </c>
      <c r="J147" t="s">
        <v>10273</v>
      </c>
      <c r="K147" t="s">
        <v>78</v>
      </c>
      <c r="L147" t="s">
        <v>10580</v>
      </c>
      <c r="M147" s="27">
        <v>45929.623611111107</v>
      </c>
      <c r="N147" s="27">
        <v>45931.54583333333</v>
      </c>
      <c r="P147" t="s">
        <v>9833</v>
      </c>
      <c r="Q147" t="s">
        <v>9834</v>
      </c>
      <c r="R147" t="s">
        <v>1470</v>
      </c>
      <c r="S147" t="s">
        <v>1470</v>
      </c>
      <c r="T147" t="s">
        <v>82</v>
      </c>
      <c r="U147" t="s">
        <v>7699</v>
      </c>
      <c r="V147" t="s">
        <v>10581</v>
      </c>
      <c r="W147" t="s">
        <v>84</v>
      </c>
      <c r="Y147" t="s">
        <v>8</v>
      </c>
      <c r="Z147" t="s">
        <v>86</v>
      </c>
      <c r="AA147" t="s">
        <v>1956</v>
      </c>
      <c r="AB147" s="28">
        <v>1</v>
      </c>
      <c r="AC147" s="40">
        <v>35780</v>
      </c>
      <c r="AD147" s="40">
        <f t="shared" si="2"/>
        <v>35780</v>
      </c>
    </row>
    <row r="148" spans="1:30">
      <c r="A148" t="s">
        <v>191</v>
      </c>
      <c r="B148" t="s">
        <v>192</v>
      </c>
      <c r="C148" t="s">
        <v>193</v>
      </c>
      <c r="D148" t="s">
        <v>194</v>
      </c>
      <c r="E148" t="s">
        <v>10582</v>
      </c>
      <c r="F148" t="s">
        <v>10583</v>
      </c>
      <c r="G148" t="s">
        <v>9829</v>
      </c>
      <c r="H148" t="s">
        <v>197</v>
      </c>
      <c r="I148" t="s">
        <v>191</v>
      </c>
      <c r="J148" t="s">
        <v>10584</v>
      </c>
      <c r="K148" t="s">
        <v>78</v>
      </c>
      <c r="L148" t="s">
        <v>10585</v>
      </c>
      <c r="M148" s="27">
        <v>45929.628506944442</v>
      </c>
      <c r="N148" s="27">
        <v>45932.689583333333</v>
      </c>
      <c r="P148" t="s">
        <v>9833</v>
      </c>
      <c r="Q148" t="s">
        <v>9834</v>
      </c>
      <c r="R148" t="s">
        <v>1470</v>
      </c>
      <c r="S148" t="s">
        <v>1470</v>
      </c>
      <c r="U148" t="s">
        <v>7699</v>
      </c>
      <c r="V148" t="s">
        <v>10586</v>
      </c>
      <c r="W148" t="s">
        <v>84</v>
      </c>
      <c r="Y148" t="s">
        <v>8</v>
      </c>
      <c r="Z148" t="s">
        <v>86</v>
      </c>
      <c r="AA148" t="s">
        <v>9983</v>
      </c>
      <c r="AB148" s="28">
        <v>1</v>
      </c>
      <c r="AC148" s="40">
        <v>35780</v>
      </c>
      <c r="AD148" s="40">
        <f t="shared" si="2"/>
        <v>35780</v>
      </c>
    </row>
    <row r="149" spans="1:30">
      <c r="A149" t="s">
        <v>459</v>
      </c>
      <c r="B149" t="s">
        <v>460</v>
      </c>
      <c r="C149" t="s">
        <v>461</v>
      </c>
      <c r="D149" t="s">
        <v>1861</v>
      </c>
      <c r="E149" t="s">
        <v>10587</v>
      </c>
      <c r="F149" t="s">
        <v>10588</v>
      </c>
      <c r="G149" t="s">
        <v>9829</v>
      </c>
      <c r="H149" t="s">
        <v>460</v>
      </c>
      <c r="I149" t="s">
        <v>1864</v>
      </c>
      <c r="J149" t="s">
        <v>10589</v>
      </c>
      <c r="K149" t="s">
        <v>78</v>
      </c>
      <c r="L149" t="s">
        <v>10590</v>
      </c>
      <c r="M149" s="27">
        <v>45929.639490740738</v>
      </c>
      <c r="N149" s="27">
        <v>45932.59652777778</v>
      </c>
      <c r="P149" t="s">
        <v>9833</v>
      </c>
      <c r="Q149" t="s">
        <v>9834</v>
      </c>
      <c r="R149" t="s">
        <v>1470</v>
      </c>
      <c r="S149" t="s">
        <v>1470</v>
      </c>
      <c r="T149" t="s">
        <v>82</v>
      </c>
      <c r="U149" t="s">
        <v>7699</v>
      </c>
      <c r="V149" t="s">
        <v>10591</v>
      </c>
      <c r="W149" t="s">
        <v>84</v>
      </c>
      <c r="Y149" t="s">
        <v>11</v>
      </c>
      <c r="Z149" t="s">
        <v>86</v>
      </c>
      <c r="AA149" t="s">
        <v>1113</v>
      </c>
      <c r="AB149" s="28">
        <v>1</v>
      </c>
      <c r="AC149" s="40">
        <v>67654</v>
      </c>
      <c r="AD149" s="40">
        <f t="shared" si="2"/>
        <v>67654</v>
      </c>
    </row>
    <row r="150" spans="1:30">
      <c r="A150" t="s">
        <v>343</v>
      </c>
      <c r="B150" t="s">
        <v>68</v>
      </c>
      <c r="C150" t="s">
        <v>69</v>
      </c>
      <c r="D150" t="s">
        <v>379</v>
      </c>
      <c r="E150" t="s">
        <v>10592</v>
      </c>
      <c r="F150" t="s">
        <v>10593</v>
      </c>
      <c r="G150" t="s">
        <v>9829</v>
      </c>
      <c r="H150" t="s">
        <v>347</v>
      </c>
      <c r="I150" t="s">
        <v>382</v>
      </c>
      <c r="J150" t="s">
        <v>10594</v>
      </c>
      <c r="K150" t="s">
        <v>78</v>
      </c>
      <c r="L150" t="s">
        <v>10595</v>
      </c>
      <c r="M150" s="27">
        <v>45929.65053240741</v>
      </c>
      <c r="N150" s="27">
        <v>45931.359027777777</v>
      </c>
      <c r="P150" t="s">
        <v>9833</v>
      </c>
      <c r="Q150" t="s">
        <v>9834</v>
      </c>
      <c r="R150" t="s">
        <v>1470</v>
      </c>
      <c r="S150" t="s">
        <v>1470</v>
      </c>
      <c r="T150" t="s">
        <v>82</v>
      </c>
      <c r="U150" t="s">
        <v>7699</v>
      </c>
      <c r="V150" t="s">
        <v>10596</v>
      </c>
      <c r="W150" t="s">
        <v>84</v>
      </c>
      <c r="Y150" t="s">
        <v>8</v>
      </c>
      <c r="Z150" t="s">
        <v>86</v>
      </c>
      <c r="AA150" t="s">
        <v>387</v>
      </c>
      <c r="AB150" s="28">
        <v>1</v>
      </c>
      <c r="AC150" s="40">
        <v>35780</v>
      </c>
      <c r="AD150" s="40">
        <f t="shared" si="2"/>
        <v>35780</v>
      </c>
    </row>
    <row r="151" spans="1:30">
      <c r="A151" t="s">
        <v>67</v>
      </c>
      <c r="B151" t="s">
        <v>68</v>
      </c>
      <c r="C151" t="s">
        <v>69</v>
      </c>
      <c r="D151" t="s">
        <v>10597</v>
      </c>
      <c r="E151" t="s">
        <v>10598</v>
      </c>
      <c r="F151" t="s">
        <v>10599</v>
      </c>
      <c r="G151" t="s">
        <v>9829</v>
      </c>
      <c r="H151" t="s">
        <v>143</v>
      </c>
      <c r="I151" t="s">
        <v>10600</v>
      </c>
      <c r="J151" t="s">
        <v>10601</v>
      </c>
      <c r="K151" t="s">
        <v>78</v>
      </c>
      <c r="L151" t="s">
        <v>10602</v>
      </c>
      <c r="M151" s="27">
        <v>45929.653020833342</v>
      </c>
      <c r="N151" s="27">
        <v>45938.616666666669</v>
      </c>
      <c r="P151" t="s">
        <v>9833</v>
      </c>
      <c r="Q151" t="s">
        <v>9834</v>
      </c>
      <c r="R151" t="s">
        <v>1470</v>
      </c>
      <c r="S151" t="s">
        <v>1470</v>
      </c>
      <c r="T151" t="s">
        <v>82</v>
      </c>
      <c r="U151" t="s">
        <v>7699</v>
      </c>
      <c r="V151" t="s">
        <v>10603</v>
      </c>
      <c r="W151" t="s">
        <v>9836</v>
      </c>
      <c r="Y151" t="s">
        <v>11</v>
      </c>
      <c r="Z151" t="s">
        <v>86</v>
      </c>
      <c r="AA151" t="s">
        <v>729</v>
      </c>
      <c r="AB151" s="28">
        <v>0</v>
      </c>
      <c r="AC151" s="40">
        <v>67654</v>
      </c>
      <c r="AD151" s="40">
        <f t="shared" si="2"/>
        <v>67654</v>
      </c>
    </row>
    <row r="152" spans="1:30">
      <c r="A152" t="s">
        <v>459</v>
      </c>
      <c r="B152" t="s">
        <v>460</v>
      </c>
      <c r="C152" t="s">
        <v>461</v>
      </c>
      <c r="D152" t="s">
        <v>1593</v>
      </c>
      <c r="E152" t="s">
        <v>10604</v>
      </c>
      <c r="F152" t="s">
        <v>10605</v>
      </c>
      <c r="G152" t="s">
        <v>9829</v>
      </c>
      <c r="H152" t="s">
        <v>460</v>
      </c>
      <c r="I152" t="s">
        <v>1594</v>
      </c>
      <c r="J152" t="s">
        <v>10606</v>
      </c>
      <c r="K152" t="s">
        <v>78</v>
      </c>
      <c r="L152" t="s">
        <v>10607</v>
      </c>
      <c r="M152" s="27">
        <v>45929.65662037037</v>
      </c>
      <c r="N152" s="27">
        <v>45931.684027777781</v>
      </c>
      <c r="P152" t="s">
        <v>9833</v>
      </c>
      <c r="Q152" t="s">
        <v>9834</v>
      </c>
      <c r="R152" t="s">
        <v>80</v>
      </c>
      <c r="S152" t="s">
        <v>81</v>
      </c>
      <c r="T152" t="s">
        <v>82</v>
      </c>
      <c r="U152" t="s">
        <v>7699</v>
      </c>
      <c r="V152" t="s">
        <v>10608</v>
      </c>
      <c r="W152" t="s">
        <v>84</v>
      </c>
      <c r="Y152" t="s">
        <v>11</v>
      </c>
      <c r="Z152" t="s">
        <v>86</v>
      </c>
      <c r="AA152" t="s">
        <v>1597</v>
      </c>
      <c r="AB152" s="28">
        <v>1</v>
      </c>
      <c r="AC152" s="40">
        <v>67654</v>
      </c>
      <c r="AD152" s="40">
        <f t="shared" si="2"/>
        <v>67654</v>
      </c>
    </row>
    <row r="153" spans="1:30">
      <c r="A153" t="s">
        <v>191</v>
      </c>
      <c r="B153" t="s">
        <v>192</v>
      </c>
      <c r="C153" t="s">
        <v>193</v>
      </c>
      <c r="D153" t="s">
        <v>194</v>
      </c>
      <c r="E153" t="s">
        <v>10609</v>
      </c>
      <c r="F153" t="s">
        <v>10610</v>
      </c>
      <c r="G153" t="s">
        <v>9829</v>
      </c>
      <c r="H153" t="s">
        <v>197</v>
      </c>
      <c r="I153" t="s">
        <v>191</v>
      </c>
      <c r="J153" t="s">
        <v>10611</v>
      </c>
      <c r="K153" t="s">
        <v>78</v>
      </c>
      <c r="L153" t="s">
        <v>10612</v>
      </c>
      <c r="M153" s="27">
        <v>45929.65556712963</v>
      </c>
      <c r="N153" s="27">
        <v>45932.690972222219</v>
      </c>
      <c r="P153" t="s">
        <v>9833</v>
      </c>
      <c r="Q153" t="s">
        <v>9834</v>
      </c>
      <c r="R153" t="s">
        <v>80</v>
      </c>
      <c r="S153" t="s">
        <v>187</v>
      </c>
      <c r="U153" t="s">
        <v>7699</v>
      </c>
      <c r="V153" t="s">
        <v>10613</v>
      </c>
      <c r="W153" t="s">
        <v>84</v>
      </c>
      <c r="Y153" t="s">
        <v>8</v>
      </c>
      <c r="Z153" t="s">
        <v>86</v>
      </c>
      <c r="AA153" t="s">
        <v>9983</v>
      </c>
      <c r="AB153" s="28">
        <v>1</v>
      </c>
      <c r="AC153" s="40">
        <v>35780</v>
      </c>
      <c r="AD153" s="40">
        <f t="shared" si="2"/>
        <v>35780</v>
      </c>
    </row>
    <row r="154" spans="1:30">
      <c r="A154" t="s">
        <v>191</v>
      </c>
      <c r="B154" t="s">
        <v>192</v>
      </c>
      <c r="C154" t="s">
        <v>193</v>
      </c>
      <c r="D154" t="s">
        <v>194</v>
      </c>
      <c r="E154" t="s">
        <v>10614</v>
      </c>
      <c r="F154" t="s">
        <v>10615</v>
      </c>
      <c r="G154" t="s">
        <v>9829</v>
      </c>
      <c r="H154" t="s">
        <v>197</v>
      </c>
      <c r="I154" t="s">
        <v>191</v>
      </c>
      <c r="J154" t="s">
        <v>10616</v>
      </c>
      <c r="K154" t="s">
        <v>78</v>
      </c>
      <c r="L154" t="s">
        <v>10617</v>
      </c>
      <c r="M154" s="27">
        <v>45929.67291666667</v>
      </c>
      <c r="N154" s="27">
        <v>45932.689583333333</v>
      </c>
      <c r="P154" t="s">
        <v>9833</v>
      </c>
      <c r="Q154" t="s">
        <v>9834</v>
      </c>
      <c r="R154" t="s">
        <v>80</v>
      </c>
      <c r="S154" t="s">
        <v>81</v>
      </c>
      <c r="U154" t="s">
        <v>7699</v>
      </c>
      <c r="V154" t="s">
        <v>10618</v>
      </c>
      <c r="W154" t="s">
        <v>84</v>
      </c>
      <c r="Y154" t="s">
        <v>8</v>
      </c>
      <c r="Z154" t="s">
        <v>86</v>
      </c>
      <c r="AA154" t="s">
        <v>9983</v>
      </c>
      <c r="AB154" s="28">
        <v>1</v>
      </c>
      <c r="AC154" s="40">
        <v>35780</v>
      </c>
      <c r="AD154" s="40">
        <f t="shared" si="2"/>
        <v>35780</v>
      </c>
    </row>
    <row r="155" spans="1:30">
      <c r="A155" t="s">
        <v>442</v>
      </c>
      <c r="B155" t="s">
        <v>113</v>
      </c>
      <c r="C155" t="s">
        <v>114</v>
      </c>
      <c r="D155" t="s">
        <v>452</v>
      </c>
      <c r="E155" t="s">
        <v>10619</v>
      </c>
      <c r="F155" t="s">
        <v>10620</v>
      </c>
      <c r="G155" t="s">
        <v>9829</v>
      </c>
      <c r="H155" t="s">
        <v>446</v>
      </c>
      <c r="I155" t="s">
        <v>455</v>
      </c>
      <c r="J155" t="s">
        <v>10621</v>
      </c>
      <c r="K155" t="s">
        <v>78</v>
      </c>
      <c r="L155" t="s">
        <v>10622</v>
      </c>
      <c r="M155" s="27">
        <v>45929.679386574076</v>
      </c>
      <c r="N155" s="27">
        <v>45931.559027777781</v>
      </c>
      <c r="P155" t="s">
        <v>9833</v>
      </c>
      <c r="Q155" t="s">
        <v>9834</v>
      </c>
      <c r="R155" t="s">
        <v>80</v>
      </c>
      <c r="S155" t="s">
        <v>81</v>
      </c>
      <c r="T155" t="s">
        <v>82</v>
      </c>
      <c r="U155" t="s">
        <v>7699</v>
      </c>
      <c r="V155" t="s">
        <v>10623</v>
      </c>
      <c r="W155" t="s">
        <v>84</v>
      </c>
      <c r="Y155" t="s">
        <v>8</v>
      </c>
      <c r="Z155" t="s">
        <v>86</v>
      </c>
      <c r="AA155" t="s">
        <v>2301</v>
      </c>
      <c r="AB155" s="28">
        <v>1</v>
      </c>
      <c r="AC155" s="40">
        <v>35780</v>
      </c>
      <c r="AD155" s="40">
        <f t="shared" si="2"/>
        <v>35780</v>
      </c>
    </row>
    <row r="156" spans="1:30">
      <c r="A156" t="s">
        <v>277</v>
      </c>
      <c r="B156" t="s">
        <v>151</v>
      </c>
      <c r="C156" t="s">
        <v>152</v>
      </c>
      <c r="D156" t="s">
        <v>10624</v>
      </c>
      <c r="E156" t="s">
        <v>10625</v>
      </c>
      <c r="F156" t="s">
        <v>10626</v>
      </c>
      <c r="G156" t="s">
        <v>9838</v>
      </c>
      <c r="H156" t="s">
        <v>328</v>
      </c>
      <c r="I156" t="s">
        <v>10627</v>
      </c>
      <c r="J156" t="s">
        <v>10628</v>
      </c>
      <c r="K156" t="s">
        <v>78</v>
      </c>
      <c r="L156" t="s">
        <v>10629</v>
      </c>
      <c r="M156" s="27">
        <v>45929.69027777778</v>
      </c>
      <c r="N156" s="27">
        <v>45937.609722222223</v>
      </c>
      <c r="P156" t="s">
        <v>9840</v>
      </c>
      <c r="R156" t="s">
        <v>1479</v>
      </c>
      <c r="S156" t="s">
        <v>1479</v>
      </c>
      <c r="U156" t="s">
        <v>7699</v>
      </c>
      <c r="V156" t="s">
        <v>10630</v>
      </c>
      <c r="W156" t="s">
        <v>9840</v>
      </c>
      <c r="Y156" t="s">
        <v>13</v>
      </c>
      <c r="Z156" t="s">
        <v>86</v>
      </c>
      <c r="AB156" s="28">
        <v>0</v>
      </c>
      <c r="AC156" s="40">
        <v>35780</v>
      </c>
      <c r="AD156" s="40">
        <f t="shared" si="2"/>
        <v>35780</v>
      </c>
    </row>
    <row r="157" spans="1:30">
      <c r="A157" t="s">
        <v>277</v>
      </c>
      <c r="B157" t="s">
        <v>151</v>
      </c>
      <c r="C157" t="s">
        <v>152</v>
      </c>
      <c r="D157" t="s">
        <v>2962</v>
      </c>
      <c r="E157" t="s">
        <v>10631</v>
      </c>
      <c r="F157" t="s">
        <v>10632</v>
      </c>
      <c r="G157" t="s">
        <v>9838</v>
      </c>
      <c r="H157" t="s">
        <v>328</v>
      </c>
      <c r="I157" t="s">
        <v>2965</v>
      </c>
      <c r="J157" t="s">
        <v>10633</v>
      </c>
      <c r="K157" t="s">
        <v>78</v>
      </c>
      <c r="L157" t="s">
        <v>10634</v>
      </c>
      <c r="M157" s="27">
        <v>45929.685983796298</v>
      </c>
      <c r="N157" s="27">
        <v>45932.491666666669</v>
      </c>
      <c r="P157" t="s">
        <v>9840</v>
      </c>
      <c r="R157" t="s">
        <v>80</v>
      </c>
      <c r="S157" t="s">
        <v>187</v>
      </c>
      <c r="U157" t="s">
        <v>7699</v>
      </c>
      <c r="V157" t="s">
        <v>10635</v>
      </c>
      <c r="W157" t="s">
        <v>9840</v>
      </c>
      <c r="Y157" t="s">
        <v>13</v>
      </c>
      <c r="Z157" t="s">
        <v>86</v>
      </c>
      <c r="AB157" s="28">
        <v>0</v>
      </c>
      <c r="AC157" s="40">
        <v>35780</v>
      </c>
      <c r="AD157" s="40">
        <f t="shared" si="2"/>
        <v>35780</v>
      </c>
    </row>
    <row r="158" spans="1:30">
      <c r="A158" t="s">
        <v>217</v>
      </c>
      <c r="B158" t="s">
        <v>192</v>
      </c>
      <c r="C158" t="s">
        <v>193</v>
      </c>
      <c r="D158" t="s">
        <v>8896</v>
      </c>
      <c r="E158" t="s">
        <v>10636</v>
      </c>
      <c r="F158" t="s">
        <v>10637</v>
      </c>
      <c r="G158" t="s">
        <v>9829</v>
      </c>
      <c r="H158" t="s">
        <v>197</v>
      </c>
      <c r="I158" t="s">
        <v>8899</v>
      </c>
      <c r="J158" t="s">
        <v>10638</v>
      </c>
      <c r="K158" t="s">
        <v>78</v>
      </c>
      <c r="L158" t="s">
        <v>10639</v>
      </c>
      <c r="M158" s="27">
        <v>45929.689247685194</v>
      </c>
      <c r="N158" s="27">
        <v>45933.390277777777</v>
      </c>
      <c r="P158" t="s">
        <v>9833</v>
      </c>
      <c r="Q158" t="s">
        <v>9834</v>
      </c>
      <c r="R158" t="s">
        <v>1479</v>
      </c>
      <c r="S158" t="s">
        <v>1479</v>
      </c>
      <c r="T158" t="s">
        <v>82</v>
      </c>
      <c r="U158" t="s">
        <v>7699</v>
      </c>
      <c r="V158" t="s">
        <v>10640</v>
      </c>
      <c r="W158" t="s">
        <v>9836</v>
      </c>
      <c r="Y158" t="s">
        <v>11</v>
      </c>
      <c r="Z158" t="s">
        <v>86</v>
      </c>
      <c r="AA158" t="s">
        <v>1684</v>
      </c>
      <c r="AB158" s="28">
        <v>0</v>
      </c>
      <c r="AC158" s="40">
        <v>67654</v>
      </c>
      <c r="AD158" s="40">
        <f t="shared" si="2"/>
        <v>67654</v>
      </c>
    </row>
    <row r="159" spans="1:30">
      <c r="A159" t="s">
        <v>343</v>
      </c>
      <c r="B159" t="s">
        <v>68</v>
      </c>
      <c r="C159" t="s">
        <v>69</v>
      </c>
      <c r="D159" t="s">
        <v>1291</v>
      </c>
      <c r="E159" t="s">
        <v>10641</v>
      </c>
      <c r="F159" t="s">
        <v>10642</v>
      </c>
      <c r="G159" t="s">
        <v>9829</v>
      </c>
      <c r="H159" t="s">
        <v>798</v>
      </c>
      <c r="I159" t="s">
        <v>1294</v>
      </c>
      <c r="J159" t="s">
        <v>10643</v>
      </c>
      <c r="K159" t="s">
        <v>78</v>
      </c>
      <c r="L159" t="s">
        <v>10644</v>
      </c>
      <c r="M159" s="27">
        <v>45929.691666666673</v>
      </c>
      <c r="N159" s="27">
        <v>45931.5625</v>
      </c>
      <c r="P159" t="s">
        <v>9833</v>
      </c>
      <c r="Q159" t="s">
        <v>9834</v>
      </c>
      <c r="R159" t="s">
        <v>80</v>
      </c>
      <c r="S159" t="s">
        <v>81</v>
      </c>
      <c r="T159" t="s">
        <v>82</v>
      </c>
      <c r="U159" t="s">
        <v>7699</v>
      </c>
      <c r="V159" t="s">
        <v>10645</v>
      </c>
      <c r="W159" t="s">
        <v>84</v>
      </c>
      <c r="Y159" t="s">
        <v>13</v>
      </c>
      <c r="Z159" t="s">
        <v>86</v>
      </c>
      <c r="AA159" t="s">
        <v>1299</v>
      </c>
      <c r="AB159" s="28">
        <v>1</v>
      </c>
      <c r="AC159" s="40">
        <v>35780</v>
      </c>
      <c r="AD159" s="40">
        <f t="shared" si="2"/>
        <v>35780</v>
      </c>
    </row>
    <row r="160" spans="1:30">
      <c r="A160" t="s">
        <v>191</v>
      </c>
      <c r="B160" t="s">
        <v>192</v>
      </c>
      <c r="C160" t="s">
        <v>193</v>
      </c>
      <c r="D160" t="s">
        <v>194</v>
      </c>
      <c r="E160" t="s">
        <v>10646</v>
      </c>
      <c r="F160" t="s">
        <v>10647</v>
      </c>
      <c r="G160" t="s">
        <v>9829</v>
      </c>
      <c r="H160" t="s">
        <v>197</v>
      </c>
      <c r="I160" t="s">
        <v>191</v>
      </c>
      <c r="J160" t="s">
        <v>10648</v>
      </c>
      <c r="K160" t="s">
        <v>78</v>
      </c>
      <c r="L160" t="s">
        <v>10649</v>
      </c>
      <c r="M160" s="27">
        <v>45929.700694444437</v>
      </c>
      <c r="N160" s="27">
        <v>45932.69027777778</v>
      </c>
      <c r="P160" t="s">
        <v>9833</v>
      </c>
      <c r="Q160" t="s">
        <v>9834</v>
      </c>
      <c r="R160" t="s">
        <v>80</v>
      </c>
      <c r="S160" t="s">
        <v>81</v>
      </c>
      <c r="U160" t="s">
        <v>7699</v>
      </c>
      <c r="V160" t="s">
        <v>10650</v>
      </c>
      <c r="W160" t="s">
        <v>84</v>
      </c>
      <c r="Y160" t="s">
        <v>8</v>
      </c>
      <c r="Z160" t="s">
        <v>86</v>
      </c>
      <c r="AA160" t="s">
        <v>9983</v>
      </c>
      <c r="AB160" s="28">
        <v>1</v>
      </c>
      <c r="AC160" s="40">
        <v>35780</v>
      </c>
      <c r="AD160" s="40">
        <f t="shared" si="2"/>
        <v>35780</v>
      </c>
    </row>
    <row r="161" spans="1:30">
      <c r="A161" t="s">
        <v>191</v>
      </c>
      <c r="B161" t="s">
        <v>192</v>
      </c>
      <c r="C161" t="s">
        <v>193</v>
      </c>
      <c r="D161" t="s">
        <v>10651</v>
      </c>
      <c r="E161" t="s">
        <v>10652</v>
      </c>
      <c r="F161" t="s">
        <v>10653</v>
      </c>
      <c r="G161" t="s">
        <v>9838</v>
      </c>
      <c r="H161" t="s">
        <v>197</v>
      </c>
      <c r="I161" t="s">
        <v>10654</v>
      </c>
      <c r="J161" t="s">
        <v>10655</v>
      </c>
      <c r="K161" t="s">
        <v>78</v>
      </c>
      <c r="L161" t="s">
        <v>10656</v>
      </c>
      <c r="M161" s="27">
        <v>45929.705555555563</v>
      </c>
      <c r="N161" s="27">
        <v>45937.622916666667</v>
      </c>
      <c r="P161" t="s">
        <v>9840</v>
      </c>
      <c r="R161" t="s">
        <v>1479</v>
      </c>
      <c r="S161" t="s">
        <v>1479</v>
      </c>
      <c r="U161" t="s">
        <v>7699</v>
      </c>
      <c r="V161" t="s">
        <v>10657</v>
      </c>
      <c r="W161" t="s">
        <v>9840</v>
      </c>
      <c r="Y161" t="s">
        <v>15</v>
      </c>
      <c r="Z161" t="s">
        <v>86</v>
      </c>
      <c r="AB161" s="28">
        <v>0</v>
      </c>
      <c r="AC161" s="40">
        <v>35780</v>
      </c>
      <c r="AD161" s="40">
        <f t="shared" si="2"/>
        <v>35780</v>
      </c>
    </row>
    <row r="162" spans="1:30">
      <c r="A162" t="s">
        <v>191</v>
      </c>
      <c r="B162" t="s">
        <v>192</v>
      </c>
      <c r="C162" t="s">
        <v>193</v>
      </c>
      <c r="D162" t="s">
        <v>208</v>
      </c>
      <c r="E162" t="s">
        <v>10658</v>
      </c>
      <c r="F162" t="s">
        <v>10659</v>
      </c>
      <c r="G162" t="s">
        <v>9829</v>
      </c>
      <c r="H162" t="s">
        <v>197</v>
      </c>
      <c r="I162" t="s">
        <v>211</v>
      </c>
      <c r="J162" t="s">
        <v>10660</v>
      </c>
      <c r="K162" t="s">
        <v>78</v>
      </c>
      <c r="L162" t="s">
        <v>10661</v>
      </c>
      <c r="M162" s="27">
        <v>45929.702777777777</v>
      </c>
      <c r="N162" s="27">
        <v>45936.552083333343</v>
      </c>
      <c r="P162" t="s">
        <v>9833</v>
      </c>
      <c r="Q162" t="s">
        <v>9834</v>
      </c>
      <c r="R162" t="s">
        <v>1470</v>
      </c>
      <c r="S162" t="s">
        <v>1470</v>
      </c>
      <c r="U162" t="s">
        <v>7699</v>
      </c>
      <c r="V162" t="s">
        <v>10662</v>
      </c>
      <c r="W162" t="s">
        <v>84</v>
      </c>
      <c r="Y162" t="s">
        <v>8</v>
      </c>
      <c r="Z162" t="s">
        <v>86</v>
      </c>
      <c r="AA162" t="s">
        <v>10276</v>
      </c>
      <c r="AB162" s="28">
        <v>1</v>
      </c>
      <c r="AC162" s="40">
        <v>35780</v>
      </c>
      <c r="AD162" s="40">
        <f t="shared" si="2"/>
        <v>35780</v>
      </c>
    </row>
    <row r="163" spans="1:30">
      <c r="A163" t="s">
        <v>683</v>
      </c>
      <c r="B163" t="s">
        <v>113</v>
      </c>
      <c r="C163" t="s">
        <v>8579</v>
      </c>
      <c r="D163" t="s">
        <v>1306</v>
      </c>
      <c r="E163" t="s">
        <v>10663</v>
      </c>
      <c r="F163" t="s">
        <v>10664</v>
      </c>
      <c r="G163" t="s">
        <v>9838</v>
      </c>
      <c r="H163" t="s">
        <v>281</v>
      </c>
      <c r="I163" t="s">
        <v>1309</v>
      </c>
      <c r="J163" t="s">
        <v>10665</v>
      </c>
      <c r="K163" t="s">
        <v>78</v>
      </c>
      <c r="L163" t="s">
        <v>10666</v>
      </c>
      <c r="M163" s="27">
        <v>45929.710104166668</v>
      </c>
      <c r="N163" s="27">
        <v>45933.38958333333</v>
      </c>
      <c r="P163" t="s">
        <v>9840</v>
      </c>
      <c r="R163" t="s">
        <v>1470</v>
      </c>
      <c r="S163" t="s">
        <v>1470</v>
      </c>
      <c r="U163" t="s">
        <v>7699</v>
      </c>
      <c r="V163" t="s">
        <v>10667</v>
      </c>
      <c r="W163" t="s">
        <v>9840</v>
      </c>
      <c r="Y163" t="s">
        <v>15</v>
      </c>
      <c r="Z163" t="s">
        <v>86</v>
      </c>
      <c r="AB163" s="28">
        <v>0</v>
      </c>
      <c r="AC163" s="40">
        <v>35780</v>
      </c>
      <c r="AD163" s="40">
        <f t="shared" si="2"/>
        <v>35780</v>
      </c>
    </row>
    <row r="164" spans="1:30">
      <c r="A164" t="s">
        <v>613</v>
      </c>
      <c r="B164" t="s">
        <v>151</v>
      </c>
      <c r="C164" t="s">
        <v>8579</v>
      </c>
      <c r="D164" t="s">
        <v>2241</v>
      </c>
      <c r="E164" t="s">
        <v>10668</v>
      </c>
      <c r="F164" t="s">
        <v>10669</v>
      </c>
      <c r="G164" t="s">
        <v>9838</v>
      </c>
      <c r="H164" t="s">
        <v>258</v>
      </c>
      <c r="I164" t="s">
        <v>2244</v>
      </c>
      <c r="J164" t="s">
        <v>10670</v>
      </c>
      <c r="K164" t="s">
        <v>78</v>
      </c>
      <c r="L164" t="s">
        <v>10671</v>
      </c>
      <c r="M164" s="27">
        <v>45929.718055555553</v>
      </c>
      <c r="N164" s="27">
        <v>45931.729861111111</v>
      </c>
      <c r="P164" t="s">
        <v>9840</v>
      </c>
      <c r="R164" t="s">
        <v>1479</v>
      </c>
      <c r="S164" t="s">
        <v>1479</v>
      </c>
      <c r="U164" t="s">
        <v>7699</v>
      </c>
      <c r="V164" t="s">
        <v>10672</v>
      </c>
      <c r="W164" t="s">
        <v>9840</v>
      </c>
      <c r="Y164" t="s">
        <v>13</v>
      </c>
      <c r="Z164" t="s">
        <v>86</v>
      </c>
      <c r="AB164" s="28">
        <v>0</v>
      </c>
      <c r="AC164" s="40">
        <v>35780</v>
      </c>
      <c r="AD164" s="40">
        <f t="shared" si="2"/>
        <v>35780</v>
      </c>
    </row>
    <row r="165" spans="1:30">
      <c r="A165" t="s">
        <v>277</v>
      </c>
      <c r="B165" t="s">
        <v>151</v>
      </c>
      <c r="C165" t="s">
        <v>152</v>
      </c>
      <c r="D165" t="s">
        <v>1615</v>
      </c>
      <c r="E165" t="s">
        <v>10673</v>
      </c>
      <c r="F165" t="s">
        <v>10674</v>
      </c>
      <c r="G165" t="s">
        <v>9829</v>
      </c>
      <c r="H165" t="s">
        <v>328</v>
      </c>
      <c r="I165" t="s">
        <v>1618</v>
      </c>
      <c r="J165" t="s">
        <v>10675</v>
      </c>
      <c r="K165" t="s">
        <v>78</v>
      </c>
      <c r="L165" t="s">
        <v>10676</v>
      </c>
      <c r="M165" s="27">
        <v>45929.717361111107</v>
      </c>
      <c r="N165" s="27">
        <v>45933.648611111108</v>
      </c>
      <c r="P165" t="s">
        <v>9833</v>
      </c>
      <c r="Q165" t="s">
        <v>9834</v>
      </c>
      <c r="R165" t="s">
        <v>1479</v>
      </c>
      <c r="S165" t="s">
        <v>1479</v>
      </c>
      <c r="T165" t="s">
        <v>82</v>
      </c>
      <c r="U165" t="s">
        <v>7699</v>
      </c>
      <c r="V165" t="s">
        <v>10677</v>
      </c>
      <c r="W165" t="s">
        <v>9836</v>
      </c>
      <c r="Y165" t="s">
        <v>15</v>
      </c>
      <c r="Z165" t="s">
        <v>86</v>
      </c>
      <c r="AA165" t="s">
        <v>416</v>
      </c>
      <c r="AB165" s="28">
        <v>0</v>
      </c>
      <c r="AC165" s="40">
        <v>35780</v>
      </c>
      <c r="AD165" s="40">
        <f t="shared" si="2"/>
        <v>35780</v>
      </c>
    </row>
    <row r="166" spans="1:30">
      <c r="A166" t="s">
        <v>191</v>
      </c>
      <c r="B166" t="s">
        <v>192</v>
      </c>
      <c r="C166" t="s">
        <v>193</v>
      </c>
      <c r="D166" t="s">
        <v>194</v>
      </c>
      <c r="E166" t="s">
        <v>10678</v>
      </c>
      <c r="F166" t="s">
        <v>10679</v>
      </c>
      <c r="G166" t="s">
        <v>9829</v>
      </c>
      <c r="H166" t="s">
        <v>197</v>
      </c>
      <c r="I166" t="s">
        <v>191</v>
      </c>
      <c r="J166" t="s">
        <v>10680</v>
      </c>
      <c r="K166" t="s">
        <v>78</v>
      </c>
      <c r="L166" t="s">
        <v>10681</v>
      </c>
      <c r="M166" s="27">
        <v>45929.73333333333</v>
      </c>
      <c r="N166" s="27">
        <v>45932.69027777778</v>
      </c>
      <c r="P166" t="s">
        <v>9833</v>
      </c>
      <c r="Q166" t="s">
        <v>9834</v>
      </c>
      <c r="R166" t="s">
        <v>1470</v>
      </c>
      <c r="S166" t="s">
        <v>1470</v>
      </c>
      <c r="U166" t="s">
        <v>7699</v>
      </c>
      <c r="V166" t="s">
        <v>10682</v>
      </c>
      <c r="W166" t="s">
        <v>84</v>
      </c>
      <c r="Y166" t="s">
        <v>8</v>
      </c>
      <c r="Z166" t="s">
        <v>86</v>
      </c>
      <c r="AA166" t="s">
        <v>9983</v>
      </c>
      <c r="AB166" s="28">
        <v>1</v>
      </c>
      <c r="AC166" s="40">
        <v>35780</v>
      </c>
      <c r="AD166" s="40">
        <f t="shared" si="2"/>
        <v>35780</v>
      </c>
    </row>
    <row r="167" spans="1:30">
      <c r="A167" t="s">
        <v>217</v>
      </c>
      <c r="B167" t="s">
        <v>192</v>
      </c>
      <c r="C167" t="s">
        <v>193</v>
      </c>
      <c r="D167" t="s">
        <v>900</v>
      </c>
      <c r="E167" t="s">
        <v>10683</v>
      </c>
      <c r="F167" t="s">
        <v>10684</v>
      </c>
      <c r="G167" t="s">
        <v>9838</v>
      </c>
      <c r="H167" t="s">
        <v>903</v>
      </c>
      <c r="I167" t="s">
        <v>904</v>
      </c>
      <c r="J167" t="s">
        <v>10685</v>
      </c>
      <c r="K167" t="s">
        <v>78</v>
      </c>
      <c r="L167" t="s">
        <v>10686</v>
      </c>
      <c r="M167" s="27">
        <v>45929.742361111108</v>
      </c>
      <c r="N167" s="27">
        <v>45951.629166666673</v>
      </c>
      <c r="P167" t="s">
        <v>9840</v>
      </c>
      <c r="R167" t="s">
        <v>80</v>
      </c>
      <c r="S167" t="s">
        <v>187</v>
      </c>
      <c r="U167" t="s">
        <v>7699</v>
      </c>
      <c r="V167" t="s">
        <v>10687</v>
      </c>
      <c r="W167" t="s">
        <v>9840</v>
      </c>
      <c r="Y167" t="s">
        <v>139</v>
      </c>
      <c r="Z167" t="s">
        <v>909</v>
      </c>
      <c r="AB167" s="28">
        <v>0</v>
      </c>
      <c r="AC167" s="40">
        <v>35780</v>
      </c>
      <c r="AD167" s="40">
        <f t="shared" si="2"/>
        <v>35780</v>
      </c>
    </row>
    <row r="168" spans="1:30">
      <c r="A168" t="s">
        <v>459</v>
      </c>
      <c r="B168" t="s">
        <v>460</v>
      </c>
      <c r="C168" t="s">
        <v>461</v>
      </c>
      <c r="D168" t="s">
        <v>512</v>
      </c>
      <c r="E168" t="s">
        <v>10688</v>
      </c>
      <c r="F168" t="s">
        <v>10689</v>
      </c>
      <c r="G168" t="s">
        <v>9829</v>
      </c>
      <c r="H168" t="s">
        <v>460</v>
      </c>
      <c r="I168" t="s">
        <v>459</v>
      </c>
      <c r="J168" t="s">
        <v>10690</v>
      </c>
      <c r="K168" t="s">
        <v>78</v>
      </c>
      <c r="L168" t="s">
        <v>10691</v>
      </c>
      <c r="M168" s="27">
        <v>45930.333333333343</v>
      </c>
      <c r="N168" s="27">
        <v>45931.507638888892</v>
      </c>
      <c r="P168" t="s">
        <v>9833</v>
      </c>
      <c r="Q168" t="s">
        <v>9834</v>
      </c>
      <c r="R168" t="s">
        <v>1470</v>
      </c>
      <c r="S168" t="s">
        <v>1470</v>
      </c>
      <c r="T168" t="s">
        <v>82</v>
      </c>
      <c r="U168" t="s">
        <v>7699</v>
      </c>
      <c r="V168" t="s">
        <v>10692</v>
      </c>
      <c r="W168" t="s">
        <v>84</v>
      </c>
      <c r="Y168" t="s">
        <v>8</v>
      </c>
      <c r="Z168" t="s">
        <v>86</v>
      </c>
      <c r="AA168" t="s">
        <v>10693</v>
      </c>
      <c r="AB168" s="28">
        <v>1</v>
      </c>
      <c r="AC168" s="40">
        <v>35780</v>
      </c>
      <c r="AD168" s="40">
        <f t="shared" si="2"/>
        <v>35780</v>
      </c>
    </row>
    <row r="169" spans="1:30">
      <c r="A169" t="s">
        <v>217</v>
      </c>
      <c r="B169" t="s">
        <v>192</v>
      </c>
      <c r="C169" t="s">
        <v>193</v>
      </c>
      <c r="D169" t="s">
        <v>948</v>
      </c>
      <c r="E169" t="s">
        <v>10694</v>
      </c>
      <c r="F169" t="s">
        <v>10695</v>
      </c>
      <c r="G169" t="s">
        <v>9829</v>
      </c>
      <c r="H169" t="s">
        <v>197</v>
      </c>
      <c r="I169" t="s">
        <v>951</v>
      </c>
      <c r="J169" t="s">
        <v>10696</v>
      </c>
      <c r="K169" t="s">
        <v>78</v>
      </c>
      <c r="L169" t="s">
        <v>10697</v>
      </c>
      <c r="M169" s="27">
        <v>45930.333333333343</v>
      </c>
      <c r="N169" s="27">
        <v>45931.686111111107</v>
      </c>
      <c r="P169" t="s">
        <v>9833</v>
      </c>
      <c r="Q169" t="s">
        <v>9834</v>
      </c>
      <c r="R169" t="s">
        <v>1470</v>
      </c>
      <c r="S169" t="s">
        <v>1470</v>
      </c>
      <c r="T169" t="s">
        <v>82</v>
      </c>
      <c r="U169" t="s">
        <v>7699</v>
      </c>
      <c r="V169" t="s">
        <v>10698</v>
      </c>
      <c r="W169" t="s">
        <v>84</v>
      </c>
      <c r="Y169" t="s">
        <v>11</v>
      </c>
      <c r="Z169" t="s">
        <v>86</v>
      </c>
      <c r="AA169" t="s">
        <v>226</v>
      </c>
      <c r="AB169" s="28">
        <v>1</v>
      </c>
      <c r="AC169" s="40">
        <v>67654</v>
      </c>
      <c r="AD169" s="40">
        <f t="shared" si="2"/>
        <v>67654</v>
      </c>
    </row>
    <row r="170" spans="1:30">
      <c r="A170" t="s">
        <v>1377</v>
      </c>
      <c r="B170" t="s">
        <v>68</v>
      </c>
      <c r="C170" t="s">
        <v>266</v>
      </c>
      <c r="D170" t="s">
        <v>1378</v>
      </c>
      <c r="E170" t="s">
        <v>10699</v>
      </c>
      <c r="F170" t="s">
        <v>10700</v>
      </c>
      <c r="G170" t="s">
        <v>9829</v>
      </c>
      <c r="H170" t="s">
        <v>1381</v>
      </c>
      <c r="I170" t="s">
        <v>1377</v>
      </c>
      <c r="J170" t="s">
        <v>10701</v>
      </c>
      <c r="K170" t="s">
        <v>78</v>
      </c>
      <c r="L170" t="s">
        <v>10702</v>
      </c>
      <c r="M170" s="27">
        <v>45930.333333333343</v>
      </c>
      <c r="N170" s="27">
        <v>45931.500694444447</v>
      </c>
      <c r="P170" t="s">
        <v>9833</v>
      </c>
      <c r="Q170" t="s">
        <v>9834</v>
      </c>
      <c r="R170" t="s">
        <v>80</v>
      </c>
      <c r="S170" t="s">
        <v>81</v>
      </c>
      <c r="T170" t="s">
        <v>82</v>
      </c>
      <c r="U170" t="s">
        <v>7699</v>
      </c>
      <c r="V170" t="s">
        <v>10703</v>
      </c>
      <c r="W170" t="s">
        <v>84</v>
      </c>
      <c r="Y170" t="s">
        <v>8</v>
      </c>
      <c r="Z170" t="s">
        <v>86</v>
      </c>
      <c r="AA170" t="s">
        <v>2108</v>
      </c>
      <c r="AB170" s="28">
        <v>1</v>
      </c>
      <c r="AC170" s="40">
        <v>35780</v>
      </c>
      <c r="AD170" s="40">
        <f t="shared" si="2"/>
        <v>35780</v>
      </c>
    </row>
    <row r="171" spans="1:30">
      <c r="A171" t="s">
        <v>150</v>
      </c>
      <c r="B171" t="s">
        <v>151</v>
      </c>
      <c r="C171" t="s">
        <v>8579</v>
      </c>
      <c r="D171" t="s">
        <v>153</v>
      </c>
      <c r="E171" t="s">
        <v>10704</v>
      </c>
      <c r="F171" t="s">
        <v>10705</v>
      </c>
      <c r="G171" t="s">
        <v>9838</v>
      </c>
      <c r="H171" t="s">
        <v>156</v>
      </c>
      <c r="I171" t="s">
        <v>157</v>
      </c>
      <c r="J171" t="s">
        <v>10706</v>
      </c>
      <c r="K171" t="s">
        <v>78</v>
      </c>
      <c r="L171" t="s">
        <v>10707</v>
      </c>
      <c r="M171" s="27">
        <v>45930.333333333343</v>
      </c>
      <c r="N171" s="27">
        <v>45933.38958333333</v>
      </c>
      <c r="P171" t="s">
        <v>9840</v>
      </c>
      <c r="R171" t="s">
        <v>1470</v>
      </c>
      <c r="S171" t="s">
        <v>1470</v>
      </c>
      <c r="U171" t="s">
        <v>7699</v>
      </c>
      <c r="V171" t="s">
        <v>10708</v>
      </c>
      <c r="W171" t="s">
        <v>9840</v>
      </c>
      <c r="Y171" t="s">
        <v>15</v>
      </c>
      <c r="Z171" t="s">
        <v>86</v>
      </c>
      <c r="AB171" s="28">
        <v>0</v>
      </c>
      <c r="AC171" s="40">
        <v>35780</v>
      </c>
      <c r="AD171" s="40">
        <f t="shared" si="2"/>
        <v>35780</v>
      </c>
    </row>
    <row r="172" spans="1:30">
      <c r="A172" t="s">
        <v>613</v>
      </c>
      <c r="B172" t="s">
        <v>151</v>
      </c>
      <c r="C172" t="s">
        <v>8579</v>
      </c>
      <c r="D172" t="s">
        <v>10709</v>
      </c>
      <c r="E172" t="s">
        <v>10710</v>
      </c>
      <c r="F172" t="s">
        <v>10711</v>
      </c>
      <c r="G172" t="s">
        <v>9838</v>
      </c>
      <c r="H172" t="s">
        <v>258</v>
      </c>
      <c r="I172" t="s">
        <v>10712</v>
      </c>
      <c r="J172" t="s">
        <v>10713</v>
      </c>
      <c r="K172" t="s">
        <v>78</v>
      </c>
      <c r="L172" t="s">
        <v>10714</v>
      </c>
      <c r="M172" s="27">
        <v>45930.333333333343</v>
      </c>
      <c r="N172" s="27">
        <v>45936.661111111112</v>
      </c>
      <c r="P172" t="s">
        <v>9840</v>
      </c>
      <c r="R172" t="s">
        <v>1470</v>
      </c>
      <c r="S172" t="s">
        <v>1470</v>
      </c>
      <c r="U172" t="s">
        <v>7699</v>
      </c>
      <c r="V172" t="s">
        <v>10715</v>
      </c>
      <c r="W172" t="s">
        <v>9840</v>
      </c>
      <c r="Y172" t="s">
        <v>13</v>
      </c>
      <c r="Z172" t="s">
        <v>86</v>
      </c>
      <c r="AB172" s="28">
        <v>0</v>
      </c>
      <c r="AC172" s="40">
        <v>35780</v>
      </c>
      <c r="AD172" s="40">
        <f t="shared" si="2"/>
        <v>35780</v>
      </c>
    </row>
    <row r="173" spans="1:30">
      <c r="A173" t="s">
        <v>277</v>
      </c>
      <c r="B173" t="s">
        <v>151</v>
      </c>
      <c r="C173" t="s">
        <v>152</v>
      </c>
      <c r="D173" t="s">
        <v>334</v>
      </c>
      <c r="E173" t="s">
        <v>10716</v>
      </c>
      <c r="F173" t="s">
        <v>10717</v>
      </c>
      <c r="G173" t="s">
        <v>9829</v>
      </c>
      <c r="H173" t="s">
        <v>328</v>
      </c>
      <c r="I173" t="s">
        <v>337</v>
      </c>
      <c r="J173" t="s">
        <v>10718</v>
      </c>
      <c r="K173" t="s">
        <v>78</v>
      </c>
      <c r="L173" t="s">
        <v>10719</v>
      </c>
      <c r="M173" s="27">
        <v>45930.354131944441</v>
      </c>
      <c r="N173" s="27">
        <v>45931.385416666657</v>
      </c>
      <c r="P173" t="s">
        <v>9833</v>
      </c>
      <c r="Q173" t="s">
        <v>9834</v>
      </c>
      <c r="R173" t="s">
        <v>80</v>
      </c>
      <c r="S173" t="s">
        <v>187</v>
      </c>
      <c r="T173" t="s">
        <v>82</v>
      </c>
      <c r="U173" t="s">
        <v>7699</v>
      </c>
      <c r="V173" t="s">
        <v>10720</v>
      </c>
      <c r="W173" t="s">
        <v>84</v>
      </c>
      <c r="Y173" t="s">
        <v>8</v>
      </c>
      <c r="Z173" t="s">
        <v>86</v>
      </c>
      <c r="AA173" t="s">
        <v>416</v>
      </c>
      <c r="AB173" s="28">
        <v>1</v>
      </c>
      <c r="AC173" s="40">
        <v>35780</v>
      </c>
      <c r="AD173" s="40">
        <f t="shared" si="2"/>
        <v>35780</v>
      </c>
    </row>
    <row r="174" spans="1:30">
      <c r="A174" t="s">
        <v>762</v>
      </c>
      <c r="B174" t="s">
        <v>119</v>
      </c>
      <c r="C174" t="s">
        <v>120</v>
      </c>
      <c r="D174" t="s">
        <v>10721</v>
      </c>
      <c r="E174" t="s">
        <v>10722</v>
      </c>
      <c r="F174" t="s">
        <v>10723</v>
      </c>
      <c r="G174" t="s">
        <v>9829</v>
      </c>
      <c r="H174" t="s">
        <v>766</v>
      </c>
      <c r="I174" t="s">
        <v>10724</v>
      </c>
      <c r="J174" t="s">
        <v>10725</v>
      </c>
      <c r="K174" t="s">
        <v>78</v>
      </c>
      <c r="L174" t="s">
        <v>10726</v>
      </c>
      <c r="M174" s="27">
        <v>45930.333333333343</v>
      </c>
      <c r="N174" s="27">
        <v>45934.45</v>
      </c>
      <c r="R174" t="s">
        <v>1479</v>
      </c>
      <c r="S174" t="s">
        <v>1479</v>
      </c>
      <c r="T174" t="s">
        <v>82</v>
      </c>
      <c r="U174" t="s">
        <v>7699</v>
      </c>
      <c r="V174" t="s">
        <v>10727</v>
      </c>
      <c r="W174" t="s">
        <v>9836</v>
      </c>
      <c r="Y174" t="s">
        <v>13</v>
      </c>
      <c r="Z174" t="s">
        <v>86</v>
      </c>
      <c r="AA174" t="s">
        <v>771</v>
      </c>
      <c r="AB174" s="28">
        <v>0</v>
      </c>
      <c r="AC174" s="40">
        <v>35780</v>
      </c>
      <c r="AD174" s="40">
        <f t="shared" si="2"/>
        <v>35780</v>
      </c>
    </row>
    <row r="175" spans="1:30">
      <c r="A175" t="s">
        <v>1134</v>
      </c>
      <c r="B175" t="s">
        <v>113</v>
      </c>
      <c r="C175" t="s">
        <v>8579</v>
      </c>
      <c r="D175" t="s">
        <v>4545</v>
      </c>
      <c r="E175" t="s">
        <v>10728</v>
      </c>
      <c r="F175" t="s">
        <v>10729</v>
      </c>
      <c r="G175" t="s">
        <v>9838</v>
      </c>
      <c r="H175" t="s">
        <v>2713</v>
      </c>
      <c r="I175" t="s">
        <v>4548</v>
      </c>
      <c r="J175" t="s">
        <v>10730</v>
      </c>
      <c r="K175" t="s">
        <v>78</v>
      </c>
      <c r="L175" t="s">
        <v>10731</v>
      </c>
      <c r="M175" s="27">
        <v>45930.337523148148</v>
      </c>
      <c r="N175" s="27">
        <v>45934.393750000003</v>
      </c>
      <c r="P175" t="s">
        <v>9840</v>
      </c>
      <c r="R175" t="s">
        <v>1470</v>
      </c>
      <c r="S175" t="s">
        <v>1470</v>
      </c>
      <c r="U175" t="s">
        <v>7699</v>
      </c>
      <c r="V175" t="s">
        <v>10732</v>
      </c>
      <c r="W175" t="s">
        <v>9840</v>
      </c>
      <c r="Y175" t="s">
        <v>15</v>
      </c>
      <c r="Z175" t="s">
        <v>86</v>
      </c>
      <c r="AB175" s="28">
        <v>0</v>
      </c>
      <c r="AC175" s="40">
        <v>35780</v>
      </c>
      <c r="AD175" s="40">
        <f t="shared" si="2"/>
        <v>35780</v>
      </c>
    </row>
    <row r="176" spans="1:30">
      <c r="A176" t="s">
        <v>459</v>
      </c>
      <c r="B176" t="s">
        <v>460</v>
      </c>
      <c r="C176" t="s">
        <v>461</v>
      </c>
      <c r="D176" t="s">
        <v>1988</v>
      </c>
      <c r="E176" t="s">
        <v>10733</v>
      </c>
      <c r="F176" t="s">
        <v>1990</v>
      </c>
      <c r="G176" t="s">
        <v>9829</v>
      </c>
      <c r="H176" t="s">
        <v>460</v>
      </c>
      <c r="I176" t="s">
        <v>1991</v>
      </c>
      <c r="J176" t="s">
        <v>1992</v>
      </c>
      <c r="K176" t="s">
        <v>78</v>
      </c>
      <c r="L176" t="s">
        <v>10734</v>
      </c>
      <c r="M176" s="27">
        <v>45930.360659722217</v>
      </c>
      <c r="N176" s="27">
        <v>45931.69027777778</v>
      </c>
      <c r="P176" t="s">
        <v>9833</v>
      </c>
      <c r="Q176" t="s">
        <v>9834</v>
      </c>
      <c r="R176" t="s">
        <v>1470</v>
      </c>
      <c r="S176" t="s">
        <v>1470</v>
      </c>
      <c r="T176" t="s">
        <v>82</v>
      </c>
      <c r="U176" t="s">
        <v>7699</v>
      </c>
      <c r="V176" t="s">
        <v>10735</v>
      </c>
      <c r="W176" t="s">
        <v>84</v>
      </c>
      <c r="Y176" t="s">
        <v>11</v>
      </c>
      <c r="Z176" t="s">
        <v>86</v>
      </c>
      <c r="AA176" t="s">
        <v>470</v>
      </c>
      <c r="AB176" s="28">
        <v>1</v>
      </c>
      <c r="AC176" s="40">
        <v>67654</v>
      </c>
      <c r="AD176" s="40">
        <f t="shared" si="2"/>
        <v>67654</v>
      </c>
    </row>
    <row r="177" spans="1:30">
      <c r="A177" t="s">
        <v>118</v>
      </c>
      <c r="B177" t="s">
        <v>119</v>
      </c>
      <c r="C177" t="s">
        <v>120</v>
      </c>
      <c r="D177" t="s">
        <v>5552</v>
      </c>
      <c r="E177" t="s">
        <v>10736</v>
      </c>
      <c r="F177" t="s">
        <v>10737</v>
      </c>
      <c r="G177" t="s">
        <v>9829</v>
      </c>
      <c r="H177" t="s">
        <v>309</v>
      </c>
      <c r="I177" t="s">
        <v>5555</v>
      </c>
      <c r="J177" t="s">
        <v>10738</v>
      </c>
      <c r="K177" t="s">
        <v>78</v>
      </c>
      <c r="L177" t="s">
        <v>10739</v>
      </c>
      <c r="M177" s="27">
        <v>45930.361979166657</v>
      </c>
      <c r="N177" s="27">
        <v>45933.65347222222</v>
      </c>
      <c r="P177" t="s">
        <v>9833</v>
      </c>
      <c r="Q177" t="s">
        <v>9834</v>
      </c>
      <c r="R177" t="s">
        <v>1470</v>
      </c>
      <c r="S177" t="s">
        <v>1470</v>
      </c>
      <c r="T177" t="s">
        <v>82</v>
      </c>
      <c r="U177" t="s">
        <v>7699</v>
      </c>
      <c r="V177" t="s">
        <v>10740</v>
      </c>
      <c r="W177" t="s">
        <v>9836</v>
      </c>
      <c r="Y177" t="s">
        <v>13</v>
      </c>
      <c r="Z177" t="s">
        <v>86</v>
      </c>
      <c r="AA177" t="s">
        <v>2527</v>
      </c>
      <c r="AB177" s="28">
        <v>0</v>
      </c>
      <c r="AC177" s="40">
        <v>35780</v>
      </c>
      <c r="AD177" s="40">
        <f t="shared" si="2"/>
        <v>35780</v>
      </c>
    </row>
    <row r="178" spans="1:30">
      <c r="A178" t="s">
        <v>288</v>
      </c>
      <c r="B178" t="s">
        <v>113</v>
      </c>
      <c r="C178" t="s">
        <v>114</v>
      </c>
      <c r="D178" t="s">
        <v>289</v>
      </c>
      <c r="E178" t="s">
        <v>10741</v>
      </c>
      <c r="F178" t="s">
        <v>10742</v>
      </c>
      <c r="G178" t="s">
        <v>9829</v>
      </c>
      <c r="H178" t="s">
        <v>292</v>
      </c>
      <c r="I178" t="s">
        <v>288</v>
      </c>
      <c r="J178" t="s">
        <v>10743</v>
      </c>
      <c r="K178" t="s">
        <v>78</v>
      </c>
      <c r="L178" t="s">
        <v>10744</v>
      </c>
      <c r="M178" s="27">
        <v>45930.349189814813</v>
      </c>
      <c r="N178" s="27">
        <v>45931.6875</v>
      </c>
      <c r="P178" t="s">
        <v>9833</v>
      </c>
      <c r="Q178" t="s">
        <v>9834</v>
      </c>
      <c r="R178" t="s">
        <v>1470</v>
      </c>
      <c r="S178" t="s">
        <v>1470</v>
      </c>
      <c r="T178" t="s">
        <v>82</v>
      </c>
      <c r="U178" t="s">
        <v>7699</v>
      </c>
      <c r="V178" t="s">
        <v>10745</v>
      </c>
      <c r="W178" t="s">
        <v>84</v>
      </c>
      <c r="Y178" t="s">
        <v>8</v>
      </c>
      <c r="Z178" t="s">
        <v>86</v>
      </c>
      <c r="AA178" t="s">
        <v>245</v>
      </c>
      <c r="AB178" s="28">
        <v>1</v>
      </c>
      <c r="AC178" s="40">
        <v>35780</v>
      </c>
      <c r="AD178" s="40">
        <f t="shared" si="2"/>
        <v>35780</v>
      </c>
    </row>
    <row r="179" spans="1:30">
      <c r="A179" t="s">
        <v>67</v>
      </c>
      <c r="B179" t="s">
        <v>68</v>
      </c>
      <c r="C179" t="s">
        <v>69</v>
      </c>
      <c r="D179" t="s">
        <v>484</v>
      </c>
      <c r="E179" t="s">
        <v>10746</v>
      </c>
      <c r="F179" t="s">
        <v>10747</v>
      </c>
      <c r="G179" t="s">
        <v>9829</v>
      </c>
      <c r="H179" t="s">
        <v>143</v>
      </c>
      <c r="I179" t="s">
        <v>67</v>
      </c>
      <c r="J179" t="s">
        <v>10748</v>
      </c>
      <c r="K179" t="s">
        <v>78</v>
      </c>
      <c r="L179" t="s">
        <v>10749</v>
      </c>
      <c r="M179" s="27">
        <v>45930.351527777777</v>
      </c>
      <c r="N179" s="27">
        <v>45932.592361111107</v>
      </c>
      <c r="P179" t="s">
        <v>9833</v>
      </c>
      <c r="Q179" t="s">
        <v>9834</v>
      </c>
      <c r="R179" t="s">
        <v>80</v>
      </c>
      <c r="S179" t="s">
        <v>81</v>
      </c>
      <c r="T179" t="s">
        <v>82</v>
      </c>
      <c r="U179" t="s">
        <v>7699</v>
      </c>
      <c r="V179" t="s">
        <v>10750</v>
      </c>
      <c r="W179" t="s">
        <v>84</v>
      </c>
      <c r="Y179" t="s">
        <v>8</v>
      </c>
      <c r="Z179" t="s">
        <v>86</v>
      </c>
      <c r="AA179" t="s">
        <v>149</v>
      </c>
      <c r="AB179" s="28">
        <v>1</v>
      </c>
      <c r="AC179" s="40">
        <v>35780</v>
      </c>
      <c r="AD179" s="40">
        <f t="shared" si="2"/>
        <v>35780</v>
      </c>
    </row>
    <row r="180" spans="1:30">
      <c r="A180" t="s">
        <v>112</v>
      </c>
      <c r="B180" t="s">
        <v>113</v>
      </c>
      <c r="C180" t="s">
        <v>114</v>
      </c>
      <c r="D180" t="s">
        <v>115</v>
      </c>
      <c r="E180" t="s">
        <v>10751</v>
      </c>
      <c r="F180" t="s">
        <v>10752</v>
      </c>
      <c r="G180" t="s">
        <v>9829</v>
      </c>
      <c r="H180" t="s">
        <v>116</v>
      </c>
      <c r="I180" t="s">
        <v>112</v>
      </c>
      <c r="J180" t="s">
        <v>10753</v>
      </c>
      <c r="K180" t="s">
        <v>78</v>
      </c>
      <c r="L180" t="s">
        <v>10754</v>
      </c>
      <c r="M180" s="27">
        <v>45930.364317129628</v>
      </c>
      <c r="N180" s="27">
        <v>45933.620138888888</v>
      </c>
      <c r="P180" t="s">
        <v>9833</v>
      </c>
      <c r="Q180" t="s">
        <v>9834</v>
      </c>
      <c r="R180" t="s">
        <v>80</v>
      </c>
      <c r="S180" t="s">
        <v>187</v>
      </c>
      <c r="T180" t="s">
        <v>82</v>
      </c>
      <c r="U180" t="s">
        <v>7699</v>
      </c>
      <c r="V180" t="s">
        <v>10755</v>
      </c>
      <c r="W180" t="s">
        <v>84</v>
      </c>
      <c r="Y180" t="s">
        <v>8</v>
      </c>
      <c r="Z180" t="s">
        <v>86</v>
      </c>
      <c r="AA180" t="s">
        <v>1777</v>
      </c>
      <c r="AB180" s="28">
        <v>1</v>
      </c>
      <c r="AC180" s="40">
        <v>35780</v>
      </c>
      <c r="AD180" s="40">
        <f t="shared" si="2"/>
        <v>35780</v>
      </c>
    </row>
    <row r="181" spans="1:30">
      <c r="A181" t="s">
        <v>67</v>
      </c>
      <c r="B181" t="s">
        <v>68</v>
      </c>
      <c r="C181" t="s">
        <v>8579</v>
      </c>
      <c r="D181" t="s">
        <v>140</v>
      </c>
      <c r="E181" t="s">
        <v>10756</v>
      </c>
      <c r="F181" t="s">
        <v>10757</v>
      </c>
      <c r="G181" t="s">
        <v>9838</v>
      </c>
      <c r="H181" t="s">
        <v>143</v>
      </c>
      <c r="I181" t="s">
        <v>144</v>
      </c>
      <c r="J181" t="s">
        <v>10758</v>
      </c>
      <c r="K181" t="s">
        <v>78</v>
      </c>
      <c r="L181" t="s">
        <v>10759</v>
      </c>
      <c r="M181" s="27">
        <v>45930.359965277778</v>
      </c>
      <c r="N181" s="27">
        <v>45940.42083333333</v>
      </c>
      <c r="P181" t="s">
        <v>9840</v>
      </c>
      <c r="R181" t="s">
        <v>80</v>
      </c>
      <c r="S181" t="s">
        <v>81</v>
      </c>
      <c r="U181" t="s">
        <v>7699</v>
      </c>
      <c r="V181" t="s">
        <v>10760</v>
      </c>
      <c r="W181" t="s">
        <v>9840</v>
      </c>
      <c r="Y181" t="s">
        <v>13</v>
      </c>
      <c r="Z181" t="s">
        <v>86</v>
      </c>
      <c r="AB181" s="28">
        <v>0</v>
      </c>
      <c r="AC181" s="40">
        <v>35780</v>
      </c>
      <c r="AD181" s="40">
        <f t="shared" si="2"/>
        <v>35780</v>
      </c>
    </row>
    <row r="182" spans="1:30">
      <c r="A182" t="s">
        <v>569</v>
      </c>
      <c r="B182" t="s">
        <v>119</v>
      </c>
      <c r="C182" t="s">
        <v>8579</v>
      </c>
      <c r="D182" t="s">
        <v>1489</v>
      </c>
      <c r="E182" t="s">
        <v>10761</v>
      </c>
      <c r="F182" t="s">
        <v>1491</v>
      </c>
      <c r="G182" t="s">
        <v>9838</v>
      </c>
      <c r="H182" t="s">
        <v>1492</v>
      </c>
      <c r="I182" t="s">
        <v>1493</v>
      </c>
      <c r="J182" t="s">
        <v>1494</v>
      </c>
      <c r="K182" t="s">
        <v>78</v>
      </c>
      <c r="L182" t="s">
        <v>10762</v>
      </c>
      <c r="M182" s="27">
        <v>45930.368078703701</v>
      </c>
      <c r="N182" s="27">
        <v>45932.709027777782</v>
      </c>
      <c r="P182" t="s">
        <v>9840</v>
      </c>
      <c r="R182" t="s">
        <v>1479</v>
      </c>
      <c r="S182" t="s">
        <v>1479</v>
      </c>
      <c r="U182" t="s">
        <v>7699</v>
      </c>
      <c r="V182" t="s">
        <v>10763</v>
      </c>
      <c r="W182" t="s">
        <v>9840</v>
      </c>
      <c r="Y182" t="s">
        <v>15</v>
      </c>
      <c r="Z182" t="s">
        <v>86</v>
      </c>
      <c r="AB182" s="28">
        <v>0</v>
      </c>
      <c r="AC182" s="40">
        <v>35780</v>
      </c>
      <c r="AD182" s="40">
        <f t="shared" si="2"/>
        <v>35780</v>
      </c>
    </row>
    <row r="183" spans="1:30">
      <c r="A183" t="s">
        <v>343</v>
      </c>
      <c r="B183" t="s">
        <v>68</v>
      </c>
      <c r="C183" t="s">
        <v>69</v>
      </c>
      <c r="D183" t="s">
        <v>2911</v>
      </c>
      <c r="E183" t="s">
        <v>10764</v>
      </c>
      <c r="F183" t="s">
        <v>10765</v>
      </c>
      <c r="G183" t="s">
        <v>9838</v>
      </c>
      <c r="H183" t="s">
        <v>347</v>
      </c>
      <c r="I183" t="s">
        <v>2914</v>
      </c>
      <c r="J183" t="s">
        <v>10766</v>
      </c>
      <c r="K183" t="s">
        <v>78</v>
      </c>
      <c r="L183" t="s">
        <v>10767</v>
      </c>
      <c r="M183" s="27">
        <v>45930.370729166672</v>
      </c>
      <c r="N183" s="27">
        <v>45931.730555555558</v>
      </c>
      <c r="P183" t="s">
        <v>9840</v>
      </c>
      <c r="R183" t="s">
        <v>80</v>
      </c>
      <c r="S183" t="s">
        <v>187</v>
      </c>
      <c r="U183" t="s">
        <v>7699</v>
      </c>
      <c r="V183" t="s">
        <v>10768</v>
      </c>
      <c r="W183" t="s">
        <v>9840</v>
      </c>
      <c r="Y183" t="s">
        <v>13</v>
      </c>
      <c r="Z183" t="s">
        <v>86</v>
      </c>
      <c r="AB183" s="28">
        <v>0</v>
      </c>
      <c r="AC183" s="40">
        <v>35780</v>
      </c>
      <c r="AD183" s="40">
        <f t="shared" si="2"/>
        <v>35780</v>
      </c>
    </row>
    <row r="184" spans="1:30">
      <c r="A184" t="s">
        <v>459</v>
      </c>
      <c r="B184" t="s">
        <v>460</v>
      </c>
      <c r="C184" t="s">
        <v>461</v>
      </c>
      <c r="D184" t="s">
        <v>9521</v>
      </c>
      <c r="E184" t="s">
        <v>10769</v>
      </c>
      <c r="F184" t="s">
        <v>10770</v>
      </c>
      <c r="G184" t="s">
        <v>9829</v>
      </c>
      <c r="H184" t="s">
        <v>460</v>
      </c>
      <c r="I184" t="s">
        <v>9524</v>
      </c>
      <c r="J184" t="s">
        <v>10771</v>
      </c>
      <c r="K184" t="s">
        <v>78</v>
      </c>
      <c r="L184" t="s">
        <v>10772</v>
      </c>
      <c r="M184" s="27">
        <v>45930.373240740737</v>
      </c>
      <c r="N184" s="27">
        <v>45933.494444444441</v>
      </c>
      <c r="P184" t="s">
        <v>9833</v>
      </c>
      <c r="Q184" t="s">
        <v>9834</v>
      </c>
      <c r="R184" t="s">
        <v>1479</v>
      </c>
      <c r="S184" t="s">
        <v>1479</v>
      </c>
      <c r="T184" t="s">
        <v>82</v>
      </c>
      <c r="U184" t="s">
        <v>7699</v>
      </c>
      <c r="V184" t="s">
        <v>10773</v>
      </c>
      <c r="W184" t="s">
        <v>84</v>
      </c>
      <c r="Y184" t="s">
        <v>11</v>
      </c>
      <c r="Z184" t="s">
        <v>86</v>
      </c>
      <c r="AA184" t="s">
        <v>787</v>
      </c>
      <c r="AB184" s="28">
        <v>1</v>
      </c>
      <c r="AC184" s="40">
        <v>67654</v>
      </c>
      <c r="AD184" s="40">
        <f t="shared" si="2"/>
        <v>67654</v>
      </c>
    </row>
    <row r="185" spans="1:30">
      <c r="A185" t="s">
        <v>191</v>
      </c>
      <c r="B185" t="s">
        <v>192</v>
      </c>
      <c r="C185" t="s">
        <v>193</v>
      </c>
      <c r="D185" t="s">
        <v>10523</v>
      </c>
      <c r="E185" t="s">
        <v>10774</v>
      </c>
      <c r="F185" t="s">
        <v>10775</v>
      </c>
      <c r="G185" t="s">
        <v>9829</v>
      </c>
      <c r="H185" t="s">
        <v>197</v>
      </c>
      <c r="I185" t="s">
        <v>10526</v>
      </c>
      <c r="J185" t="s">
        <v>10776</v>
      </c>
      <c r="K185" t="s">
        <v>78</v>
      </c>
      <c r="L185" t="s">
        <v>10777</v>
      </c>
      <c r="M185" s="27">
        <v>45930.372164351851</v>
      </c>
      <c r="N185" s="27">
        <v>45933.64166666667</v>
      </c>
      <c r="P185" t="s">
        <v>9833</v>
      </c>
      <c r="Q185" t="s">
        <v>9834</v>
      </c>
      <c r="R185" t="s">
        <v>1470</v>
      </c>
      <c r="S185" t="s">
        <v>1470</v>
      </c>
      <c r="T185" t="s">
        <v>82</v>
      </c>
      <c r="U185" t="s">
        <v>7699</v>
      </c>
      <c r="V185" t="s">
        <v>10778</v>
      </c>
      <c r="W185" t="s">
        <v>84</v>
      </c>
      <c r="Y185" t="s">
        <v>11</v>
      </c>
      <c r="Z185" t="s">
        <v>86</v>
      </c>
      <c r="AA185" t="s">
        <v>254</v>
      </c>
      <c r="AB185" s="28">
        <v>1</v>
      </c>
      <c r="AC185" s="40">
        <v>67654</v>
      </c>
      <c r="AD185" s="40">
        <f t="shared" si="2"/>
        <v>67654</v>
      </c>
    </row>
    <row r="186" spans="1:30">
      <c r="A186" t="s">
        <v>112</v>
      </c>
      <c r="B186" t="s">
        <v>113</v>
      </c>
      <c r="C186" t="s">
        <v>114</v>
      </c>
      <c r="D186" t="s">
        <v>115</v>
      </c>
      <c r="E186" t="s">
        <v>10779</v>
      </c>
      <c r="F186" t="s">
        <v>10780</v>
      </c>
      <c r="G186" t="s">
        <v>9829</v>
      </c>
      <c r="H186" t="s">
        <v>116</v>
      </c>
      <c r="I186" t="s">
        <v>112</v>
      </c>
      <c r="J186" t="s">
        <v>10781</v>
      </c>
      <c r="K186" t="s">
        <v>78</v>
      </c>
      <c r="L186" t="s">
        <v>10782</v>
      </c>
      <c r="M186" s="27">
        <v>45930.380335648151</v>
      </c>
      <c r="N186" s="27">
        <v>45932.722916666673</v>
      </c>
      <c r="P186" t="s">
        <v>9833</v>
      </c>
      <c r="Q186" t="s">
        <v>9834</v>
      </c>
      <c r="R186" t="s">
        <v>1470</v>
      </c>
      <c r="S186" t="s">
        <v>1470</v>
      </c>
      <c r="T186" t="s">
        <v>82</v>
      </c>
      <c r="U186" t="s">
        <v>7699</v>
      </c>
      <c r="V186" t="s">
        <v>10783</v>
      </c>
      <c r="W186" t="s">
        <v>84</v>
      </c>
      <c r="Y186" t="s">
        <v>8</v>
      </c>
      <c r="Z186" t="s">
        <v>86</v>
      </c>
      <c r="AA186" t="s">
        <v>1777</v>
      </c>
      <c r="AB186" s="28">
        <v>1</v>
      </c>
      <c r="AC186" s="40">
        <v>35780</v>
      </c>
      <c r="AD186" s="40">
        <f t="shared" si="2"/>
        <v>35780</v>
      </c>
    </row>
    <row r="187" spans="1:30">
      <c r="A187" t="s">
        <v>191</v>
      </c>
      <c r="B187" t="s">
        <v>192</v>
      </c>
      <c r="C187" t="s">
        <v>193</v>
      </c>
      <c r="D187" t="s">
        <v>208</v>
      </c>
      <c r="E187" t="s">
        <v>10784</v>
      </c>
      <c r="F187" t="s">
        <v>10785</v>
      </c>
      <c r="G187" t="s">
        <v>9829</v>
      </c>
      <c r="H187" t="s">
        <v>197</v>
      </c>
      <c r="I187" t="s">
        <v>211</v>
      </c>
      <c r="J187" t="s">
        <v>10786</v>
      </c>
      <c r="K187" t="s">
        <v>78</v>
      </c>
      <c r="L187" t="s">
        <v>10787</v>
      </c>
      <c r="M187" s="27">
        <v>45930.381724537037</v>
      </c>
      <c r="N187" s="27">
        <v>45936.613888888889</v>
      </c>
      <c r="P187" t="s">
        <v>9833</v>
      </c>
      <c r="Q187" t="s">
        <v>9834</v>
      </c>
      <c r="R187" t="s">
        <v>1470</v>
      </c>
      <c r="S187" t="s">
        <v>1470</v>
      </c>
      <c r="U187" t="s">
        <v>7699</v>
      </c>
      <c r="V187" t="s">
        <v>10788</v>
      </c>
      <c r="W187" t="s">
        <v>84</v>
      </c>
      <c r="Y187" t="s">
        <v>8</v>
      </c>
      <c r="Z187" t="s">
        <v>86</v>
      </c>
      <c r="AA187" t="s">
        <v>10276</v>
      </c>
      <c r="AB187" s="28">
        <v>1</v>
      </c>
      <c r="AC187" s="40">
        <v>35780</v>
      </c>
      <c r="AD187" s="40">
        <f t="shared" si="2"/>
        <v>35780</v>
      </c>
    </row>
    <row r="188" spans="1:30">
      <c r="A188" t="s">
        <v>118</v>
      </c>
      <c r="B188" t="s">
        <v>119</v>
      </c>
      <c r="C188" t="s">
        <v>120</v>
      </c>
      <c r="D188" t="s">
        <v>10789</v>
      </c>
      <c r="E188" t="s">
        <v>10790</v>
      </c>
      <c r="F188" t="s">
        <v>10791</v>
      </c>
      <c r="G188" t="s">
        <v>9829</v>
      </c>
      <c r="H188" t="s">
        <v>309</v>
      </c>
      <c r="I188" t="s">
        <v>10792</v>
      </c>
      <c r="J188" t="s">
        <v>10793</v>
      </c>
      <c r="K188" t="s">
        <v>78</v>
      </c>
      <c r="L188" t="s">
        <v>10794</v>
      </c>
      <c r="M188" s="27">
        <v>45930.378148148149</v>
      </c>
      <c r="N188" s="27">
        <v>45933.665972222218</v>
      </c>
      <c r="P188" t="s">
        <v>9833</v>
      </c>
      <c r="Q188" t="s">
        <v>9834</v>
      </c>
      <c r="R188" t="s">
        <v>80</v>
      </c>
      <c r="S188" t="s">
        <v>187</v>
      </c>
      <c r="T188" t="s">
        <v>82</v>
      </c>
      <c r="U188" t="s">
        <v>7699</v>
      </c>
      <c r="V188" t="s">
        <v>10795</v>
      </c>
      <c r="W188" t="s">
        <v>9836</v>
      </c>
      <c r="Y188" t="s">
        <v>13</v>
      </c>
      <c r="Z188" t="s">
        <v>86</v>
      </c>
      <c r="AA188" t="s">
        <v>2527</v>
      </c>
      <c r="AB188" s="28">
        <v>0</v>
      </c>
      <c r="AC188" s="40">
        <v>35780</v>
      </c>
      <c r="AD188" s="40">
        <f t="shared" si="2"/>
        <v>35780</v>
      </c>
    </row>
    <row r="189" spans="1:30">
      <c r="A189" t="s">
        <v>459</v>
      </c>
      <c r="B189" t="s">
        <v>460</v>
      </c>
      <c r="C189" t="s">
        <v>461</v>
      </c>
      <c r="D189" t="s">
        <v>956</v>
      </c>
      <c r="E189" t="s">
        <v>10796</v>
      </c>
      <c r="F189" t="s">
        <v>10797</v>
      </c>
      <c r="G189" t="s">
        <v>9829</v>
      </c>
      <c r="H189" t="s">
        <v>460</v>
      </c>
      <c r="I189" t="s">
        <v>959</v>
      </c>
      <c r="J189" t="s">
        <v>10798</v>
      </c>
      <c r="K189" t="s">
        <v>78</v>
      </c>
      <c r="L189" t="s">
        <v>10799</v>
      </c>
      <c r="M189" s="27">
        <v>45930.37940972222</v>
      </c>
      <c r="N189" s="27">
        <v>45936.686805555553</v>
      </c>
      <c r="P189" t="s">
        <v>9833</v>
      </c>
      <c r="Q189" t="s">
        <v>9834</v>
      </c>
      <c r="R189" t="s">
        <v>1479</v>
      </c>
      <c r="S189" t="s">
        <v>1479</v>
      </c>
      <c r="T189" t="s">
        <v>82</v>
      </c>
      <c r="U189" t="s">
        <v>7699</v>
      </c>
      <c r="V189" t="s">
        <v>10800</v>
      </c>
      <c r="W189" t="s">
        <v>9836</v>
      </c>
      <c r="Y189" t="s">
        <v>11</v>
      </c>
      <c r="Z189" t="s">
        <v>86</v>
      </c>
      <c r="AA189" t="s">
        <v>1597</v>
      </c>
      <c r="AB189" s="28">
        <v>0</v>
      </c>
      <c r="AC189" s="40">
        <v>67654</v>
      </c>
      <c r="AD189" s="40">
        <f t="shared" si="2"/>
        <v>67654</v>
      </c>
    </row>
    <row r="190" spans="1:30">
      <c r="A190" t="s">
        <v>683</v>
      </c>
      <c r="B190" t="s">
        <v>113</v>
      </c>
      <c r="C190" t="s">
        <v>114</v>
      </c>
      <c r="D190" t="s">
        <v>684</v>
      </c>
      <c r="E190" t="s">
        <v>10801</v>
      </c>
      <c r="F190" t="s">
        <v>10802</v>
      </c>
      <c r="G190" t="s">
        <v>9829</v>
      </c>
      <c r="H190" t="s">
        <v>281</v>
      </c>
      <c r="I190" t="s">
        <v>683</v>
      </c>
      <c r="J190" t="s">
        <v>10803</v>
      </c>
      <c r="K190" t="s">
        <v>78</v>
      </c>
      <c r="L190" t="s">
        <v>10804</v>
      </c>
      <c r="M190" s="27">
        <v>45930.385092592587</v>
      </c>
      <c r="N190" s="27">
        <v>45931.467361111107</v>
      </c>
      <c r="P190" t="s">
        <v>9833</v>
      </c>
      <c r="Q190" t="s">
        <v>9834</v>
      </c>
      <c r="R190" t="s">
        <v>1470</v>
      </c>
      <c r="S190" t="s">
        <v>1470</v>
      </c>
      <c r="T190" t="s">
        <v>82</v>
      </c>
      <c r="U190" t="s">
        <v>7699</v>
      </c>
      <c r="V190" t="s">
        <v>10805</v>
      </c>
      <c r="W190" t="s">
        <v>84</v>
      </c>
      <c r="Y190" t="s">
        <v>8</v>
      </c>
      <c r="Z190" t="s">
        <v>86</v>
      </c>
      <c r="AA190" t="s">
        <v>691</v>
      </c>
      <c r="AB190" s="28">
        <v>1</v>
      </c>
      <c r="AC190" s="40">
        <v>35780</v>
      </c>
      <c r="AD190" s="40">
        <f t="shared" si="2"/>
        <v>35780</v>
      </c>
    </row>
    <row r="191" spans="1:30">
      <c r="A191" t="s">
        <v>569</v>
      </c>
      <c r="B191" t="s">
        <v>119</v>
      </c>
      <c r="C191" t="s">
        <v>120</v>
      </c>
      <c r="D191" t="s">
        <v>570</v>
      </c>
      <c r="E191" t="s">
        <v>10806</v>
      </c>
      <c r="F191" t="s">
        <v>10807</v>
      </c>
      <c r="G191" t="s">
        <v>9829</v>
      </c>
      <c r="H191" t="s">
        <v>573</v>
      </c>
      <c r="I191" t="s">
        <v>569</v>
      </c>
      <c r="J191" t="s">
        <v>10808</v>
      </c>
      <c r="K191" t="s">
        <v>78</v>
      </c>
      <c r="L191" t="s">
        <v>10809</v>
      </c>
      <c r="M191" s="27">
        <v>45930.391226851847</v>
      </c>
      <c r="N191" s="27">
        <v>45931.693749999999</v>
      </c>
      <c r="P191" t="s">
        <v>9833</v>
      </c>
      <c r="Q191" t="s">
        <v>9834</v>
      </c>
      <c r="R191" t="s">
        <v>1470</v>
      </c>
      <c r="S191" t="s">
        <v>1470</v>
      </c>
      <c r="T191" t="s">
        <v>82</v>
      </c>
      <c r="U191" t="s">
        <v>7699</v>
      </c>
      <c r="V191" t="s">
        <v>10810</v>
      </c>
      <c r="W191" t="s">
        <v>84</v>
      </c>
      <c r="Y191" t="s">
        <v>8</v>
      </c>
      <c r="Z191" t="s">
        <v>86</v>
      </c>
      <c r="AA191" t="s">
        <v>2706</v>
      </c>
      <c r="AB191" s="28">
        <v>1</v>
      </c>
      <c r="AC191" s="40">
        <v>35780</v>
      </c>
      <c r="AD191" s="40">
        <f t="shared" si="2"/>
        <v>35780</v>
      </c>
    </row>
    <row r="192" spans="1:30">
      <c r="A192" t="s">
        <v>191</v>
      </c>
      <c r="B192" t="s">
        <v>192</v>
      </c>
      <c r="C192" t="s">
        <v>193</v>
      </c>
      <c r="D192" t="s">
        <v>2085</v>
      </c>
      <c r="E192" t="s">
        <v>10811</v>
      </c>
      <c r="F192" t="s">
        <v>10812</v>
      </c>
      <c r="G192" t="s">
        <v>9829</v>
      </c>
      <c r="H192" t="s">
        <v>197</v>
      </c>
      <c r="I192" t="s">
        <v>2088</v>
      </c>
      <c r="J192" t="s">
        <v>10813</v>
      </c>
      <c r="K192" t="s">
        <v>78</v>
      </c>
      <c r="L192" t="s">
        <v>10814</v>
      </c>
      <c r="M192" s="27">
        <v>45930.397372685176</v>
      </c>
      <c r="N192" s="27">
        <v>45936.614583333343</v>
      </c>
      <c r="P192" t="s">
        <v>9833</v>
      </c>
      <c r="Q192" t="s">
        <v>9834</v>
      </c>
      <c r="R192" t="s">
        <v>80</v>
      </c>
      <c r="S192" t="s">
        <v>81</v>
      </c>
      <c r="U192" t="s">
        <v>7699</v>
      </c>
      <c r="V192" t="s">
        <v>10815</v>
      </c>
      <c r="W192" t="s">
        <v>84</v>
      </c>
      <c r="Y192" t="s">
        <v>8</v>
      </c>
      <c r="Z192" t="s">
        <v>86</v>
      </c>
      <c r="AA192" t="s">
        <v>10276</v>
      </c>
      <c r="AB192" s="28">
        <v>1</v>
      </c>
      <c r="AC192" s="40">
        <v>35780</v>
      </c>
      <c r="AD192" s="40">
        <f t="shared" si="2"/>
        <v>35780</v>
      </c>
    </row>
    <row r="193" spans="1:30">
      <c r="A193" t="s">
        <v>112</v>
      </c>
      <c r="B193" t="s">
        <v>113</v>
      </c>
      <c r="C193" t="s">
        <v>114</v>
      </c>
      <c r="D193" t="s">
        <v>115</v>
      </c>
      <c r="E193" t="s">
        <v>10816</v>
      </c>
      <c r="F193" t="s">
        <v>10817</v>
      </c>
      <c r="G193" t="s">
        <v>9829</v>
      </c>
      <c r="H193" t="s">
        <v>116</v>
      </c>
      <c r="I193" t="s">
        <v>112</v>
      </c>
      <c r="J193" t="s">
        <v>10818</v>
      </c>
      <c r="K193" t="s">
        <v>78</v>
      </c>
      <c r="L193" t="s">
        <v>10819</v>
      </c>
      <c r="M193" s="27">
        <v>45930.404791666668</v>
      </c>
      <c r="N193" s="27">
        <v>45932.645833333343</v>
      </c>
      <c r="P193" t="s">
        <v>9833</v>
      </c>
      <c r="Q193" t="s">
        <v>9834</v>
      </c>
      <c r="R193" t="s">
        <v>80</v>
      </c>
      <c r="S193" t="s">
        <v>81</v>
      </c>
      <c r="T193" t="s">
        <v>82</v>
      </c>
      <c r="U193" t="s">
        <v>7699</v>
      </c>
      <c r="V193" t="s">
        <v>10820</v>
      </c>
      <c r="W193" t="s">
        <v>84</v>
      </c>
      <c r="Y193" t="s">
        <v>8</v>
      </c>
      <c r="Z193" t="s">
        <v>86</v>
      </c>
      <c r="AA193" t="s">
        <v>1777</v>
      </c>
      <c r="AB193" s="28">
        <v>1</v>
      </c>
      <c r="AC193" s="40">
        <v>35780</v>
      </c>
      <c r="AD193" s="40">
        <f t="shared" si="2"/>
        <v>35780</v>
      </c>
    </row>
    <row r="194" spans="1:30">
      <c r="A194" t="s">
        <v>442</v>
      </c>
      <c r="B194" t="s">
        <v>113</v>
      </c>
      <c r="C194" t="s">
        <v>114</v>
      </c>
      <c r="D194" t="s">
        <v>443</v>
      </c>
      <c r="E194" t="s">
        <v>10821</v>
      </c>
      <c r="F194" t="s">
        <v>5599</v>
      </c>
      <c r="G194" t="s">
        <v>9829</v>
      </c>
      <c r="H194" t="s">
        <v>446</v>
      </c>
      <c r="I194" t="s">
        <v>442</v>
      </c>
      <c r="J194" t="s">
        <v>5600</v>
      </c>
      <c r="K194" t="s">
        <v>78</v>
      </c>
      <c r="L194" t="s">
        <v>10822</v>
      </c>
      <c r="M194" s="27">
        <v>45930.40834490741</v>
      </c>
      <c r="N194" s="27">
        <v>45931.60833333333</v>
      </c>
      <c r="P194" t="s">
        <v>9833</v>
      </c>
      <c r="Q194" t="s">
        <v>9834</v>
      </c>
      <c r="R194" t="s">
        <v>80</v>
      </c>
      <c r="S194" t="s">
        <v>187</v>
      </c>
      <c r="T194" t="s">
        <v>82</v>
      </c>
      <c r="U194" t="s">
        <v>7699</v>
      </c>
      <c r="V194" t="s">
        <v>10823</v>
      </c>
      <c r="W194" t="s">
        <v>84</v>
      </c>
      <c r="Y194" t="s">
        <v>8</v>
      </c>
      <c r="Z194" t="s">
        <v>86</v>
      </c>
      <c r="AA194" t="s">
        <v>2301</v>
      </c>
      <c r="AB194" s="28">
        <v>1</v>
      </c>
      <c r="AC194" s="40">
        <v>35780</v>
      </c>
      <c r="AD194" s="40">
        <f t="shared" si="2"/>
        <v>35780</v>
      </c>
    </row>
    <row r="195" spans="1:30">
      <c r="A195" t="s">
        <v>191</v>
      </c>
      <c r="B195" t="s">
        <v>192</v>
      </c>
      <c r="C195" t="s">
        <v>193</v>
      </c>
      <c r="D195" t="s">
        <v>208</v>
      </c>
      <c r="E195" t="s">
        <v>10824</v>
      </c>
      <c r="F195" t="s">
        <v>10825</v>
      </c>
      <c r="G195" t="s">
        <v>9829</v>
      </c>
      <c r="H195" t="s">
        <v>197</v>
      </c>
      <c r="I195" t="s">
        <v>211</v>
      </c>
      <c r="J195" t="s">
        <v>10826</v>
      </c>
      <c r="K195" t="s">
        <v>78</v>
      </c>
      <c r="L195" t="s">
        <v>10827</v>
      </c>
      <c r="M195" s="27">
        <v>45930.411458333343</v>
      </c>
      <c r="N195" s="27">
        <v>45936.615277777782</v>
      </c>
      <c r="P195" t="s">
        <v>9833</v>
      </c>
      <c r="Q195" t="s">
        <v>9834</v>
      </c>
      <c r="R195" t="s">
        <v>1470</v>
      </c>
      <c r="S195" t="s">
        <v>1470</v>
      </c>
      <c r="U195" t="s">
        <v>7699</v>
      </c>
      <c r="V195" t="s">
        <v>10828</v>
      </c>
      <c r="W195" t="s">
        <v>84</v>
      </c>
      <c r="Y195" t="s">
        <v>8</v>
      </c>
      <c r="Z195" t="s">
        <v>86</v>
      </c>
      <c r="AA195" t="s">
        <v>10276</v>
      </c>
      <c r="AB195" s="28">
        <v>1</v>
      </c>
      <c r="AC195" s="40">
        <v>35780</v>
      </c>
      <c r="AD195" s="40">
        <f t="shared" ref="AD195:AD258" si="3">AC195</f>
        <v>35780</v>
      </c>
    </row>
    <row r="196" spans="1:30">
      <c r="A196" t="s">
        <v>277</v>
      </c>
      <c r="B196" t="s">
        <v>151</v>
      </c>
      <c r="C196" t="s">
        <v>152</v>
      </c>
      <c r="D196" t="s">
        <v>325</v>
      </c>
      <c r="E196" t="s">
        <v>10829</v>
      </c>
      <c r="F196" t="s">
        <v>10830</v>
      </c>
      <c r="G196" t="s">
        <v>9829</v>
      </c>
      <c r="H196" t="s">
        <v>328</v>
      </c>
      <c r="I196" t="s">
        <v>277</v>
      </c>
      <c r="J196" t="s">
        <v>8871</v>
      </c>
      <c r="K196" t="s">
        <v>78</v>
      </c>
      <c r="L196" t="s">
        <v>10831</v>
      </c>
      <c r="M196" s="27">
        <v>45930.416284722232</v>
      </c>
      <c r="N196" s="27">
        <v>45932.52847222222</v>
      </c>
      <c r="P196" t="s">
        <v>9833</v>
      </c>
      <c r="Q196" t="s">
        <v>9834</v>
      </c>
      <c r="R196" t="s">
        <v>1470</v>
      </c>
      <c r="S196" t="s">
        <v>1470</v>
      </c>
      <c r="T196" t="s">
        <v>82</v>
      </c>
      <c r="U196" t="s">
        <v>7699</v>
      </c>
      <c r="V196" t="s">
        <v>10832</v>
      </c>
      <c r="W196" t="s">
        <v>84</v>
      </c>
      <c r="Y196" t="s">
        <v>8</v>
      </c>
      <c r="Z196" t="s">
        <v>86</v>
      </c>
      <c r="AA196" t="s">
        <v>416</v>
      </c>
      <c r="AB196" s="28">
        <v>1</v>
      </c>
      <c r="AC196" s="40">
        <v>35780</v>
      </c>
      <c r="AD196" s="40">
        <f t="shared" si="3"/>
        <v>35780</v>
      </c>
    </row>
    <row r="197" spans="1:30">
      <c r="A197" t="s">
        <v>67</v>
      </c>
      <c r="B197" t="s">
        <v>68</v>
      </c>
      <c r="C197" t="s">
        <v>69</v>
      </c>
      <c r="D197" t="s">
        <v>3750</v>
      </c>
      <c r="E197" t="s">
        <v>10833</v>
      </c>
      <c r="F197" t="s">
        <v>10834</v>
      </c>
      <c r="G197" t="s">
        <v>9829</v>
      </c>
      <c r="H197" t="s">
        <v>143</v>
      </c>
      <c r="I197" t="s">
        <v>3753</v>
      </c>
      <c r="J197" t="s">
        <v>10835</v>
      </c>
      <c r="K197" t="s">
        <v>78</v>
      </c>
      <c r="L197" t="s">
        <v>10836</v>
      </c>
      <c r="M197" s="27">
        <v>45930.427499999998</v>
      </c>
      <c r="N197" s="27">
        <v>45933.711111111108</v>
      </c>
      <c r="P197" t="s">
        <v>9833</v>
      </c>
      <c r="Q197" t="s">
        <v>9834</v>
      </c>
      <c r="R197" t="s">
        <v>1470</v>
      </c>
      <c r="S197" t="s">
        <v>1470</v>
      </c>
      <c r="T197" t="s">
        <v>82</v>
      </c>
      <c r="U197" t="s">
        <v>7699</v>
      </c>
      <c r="V197" t="s">
        <v>10837</v>
      </c>
      <c r="W197" t="s">
        <v>9836</v>
      </c>
      <c r="Y197" t="s">
        <v>11</v>
      </c>
      <c r="Z197" t="s">
        <v>86</v>
      </c>
      <c r="AA197" t="s">
        <v>190</v>
      </c>
      <c r="AB197" s="28">
        <v>0</v>
      </c>
      <c r="AC197" s="40">
        <v>67654</v>
      </c>
      <c r="AD197" s="40">
        <f t="shared" si="3"/>
        <v>67654</v>
      </c>
    </row>
    <row r="198" spans="1:30">
      <c r="A198" t="s">
        <v>150</v>
      </c>
      <c r="B198" t="s">
        <v>151</v>
      </c>
      <c r="C198" t="s">
        <v>152</v>
      </c>
      <c r="D198" t="s">
        <v>2339</v>
      </c>
      <c r="E198" t="s">
        <v>10838</v>
      </c>
      <c r="F198" t="s">
        <v>10839</v>
      </c>
      <c r="G198" t="s">
        <v>9829</v>
      </c>
      <c r="H198" t="s">
        <v>156</v>
      </c>
      <c r="I198" t="s">
        <v>150</v>
      </c>
      <c r="J198" t="s">
        <v>10840</v>
      </c>
      <c r="K198" t="s">
        <v>78</v>
      </c>
      <c r="L198" t="s">
        <v>10841</v>
      </c>
      <c r="M198" s="27">
        <v>45930.424525462957</v>
      </c>
      <c r="N198" s="27">
        <v>45931.469444444447</v>
      </c>
      <c r="P198" t="s">
        <v>9833</v>
      </c>
      <c r="Q198" t="s">
        <v>9834</v>
      </c>
      <c r="R198" t="s">
        <v>80</v>
      </c>
      <c r="S198" t="s">
        <v>81</v>
      </c>
      <c r="T198" t="s">
        <v>82</v>
      </c>
      <c r="U198" t="s">
        <v>7699</v>
      </c>
      <c r="V198" t="s">
        <v>10842</v>
      </c>
      <c r="W198" t="s">
        <v>84</v>
      </c>
      <c r="Y198" t="s">
        <v>8</v>
      </c>
      <c r="Z198" t="s">
        <v>86</v>
      </c>
      <c r="AA198" t="s">
        <v>3941</v>
      </c>
      <c r="AB198" s="28">
        <v>1</v>
      </c>
      <c r="AC198" s="40">
        <v>35780</v>
      </c>
      <c r="AD198" s="40">
        <f t="shared" si="3"/>
        <v>35780</v>
      </c>
    </row>
    <row r="199" spans="1:30">
      <c r="A199" t="s">
        <v>965</v>
      </c>
      <c r="B199" t="s">
        <v>119</v>
      </c>
      <c r="C199" t="s">
        <v>120</v>
      </c>
      <c r="D199" t="s">
        <v>1685</v>
      </c>
      <c r="E199" t="s">
        <v>10843</v>
      </c>
      <c r="F199" t="s">
        <v>1687</v>
      </c>
      <c r="G199" t="s">
        <v>9829</v>
      </c>
      <c r="H199" t="s">
        <v>969</v>
      </c>
      <c r="I199" t="s">
        <v>1688</v>
      </c>
      <c r="J199" t="s">
        <v>1689</v>
      </c>
      <c r="K199" t="s">
        <v>78</v>
      </c>
      <c r="L199" t="s">
        <v>10844</v>
      </c>
      <c r="M199" s="27">
        <v>45930.42597222222</v>
      </c>
      <c r="N199" s="27">
        <v>45931.549305555563</v>
      </c>
      <c r="P199" t="s">
        <v>9833</v>
      </c>
      <c r="Q199" t="s">
        <v>9834</v>
      </c>
      <c r="R199" t="s">
        <v>1470</v>
      </c>
      <c r="S199" t="s">
        <v>1470</v>
      </c>
      <c r="T199" t="s">
        <v>82</v>
      </c>
      <c r="U199" t="s">
        <v>7699</v>
      </c>
      <c r="V199" t="s">
        <v>10845</v>
      </c>
      <c r="W199" t="s">
        <v>84</v>
      </c>
      <c r="Y199" t="s">
        <v>11</v>
      </c>
      <c r="Z199" t="s">
        <v>86</v>
      </c>
      <c r="AA199" t="s">
        <v>1693</v>
      </c>
      <c r="AB199" s="28">
        <v>1</v>
      </c>
      <c r="AC199" s="40">
        <v>67654</v>
      </c>
      <c r="AD199" s="40">
        <f t="shared" si="3"/>
        <v>67654</v>
      </c>
    </row>
    <row r="200" spans="1:30">
      <c r="A200" t="s">
        <v>191</v>
      </c>
      <c r="B200" t="s">
        <v>192</v>
      </c>
      <c r="C200" t="s">
        <v>193</v>
      </c>
      <c r="D200" t="s">
        <v>1941</v>
      </c>
      <c r="E200" t="s">
        <v>10846</v>
      </c>
      <c r="F200" t="s">
        <v>10847</v>
      </c>
      <c r="G200" t="s">
        <v>9829</v>
      </c>
      <c r="H200" t="s">
        <v>197</v>
      </c>
      <c r="I200" t="s">
        <v>1944</v>
      </c>
      <c r="J200" t="s">
        <v>10848</v>
      </c>
      <c r="K200" t="s">
        <v>78</v>
      </c>
      <c r="L200" t="s">
        <v>10849</v>
      </c>
      <c r="M200" s="27">
        <v>45930.436423611107</v>
      </c>
      <c r="N200" s="27">
        <v>45931.611111111109</v>
      </c>
      <c r="P200" t="s">
        <v>9833</v>
      </c>
      <c r="Q200" t="s">
        <v>9834</v>
      </c>
      <c r="R200" t="s">
        <v>80</v>
      </c>
      <c r="S200" t="s">
        <v>187</v>
      </c>
      <c r="T200" t="s">
        <v>82</v>
      </c>
      <c r="U200" t="s">
        <v>7699</v>
      </c>
      <c r="V200" t="s">
        <v>10850</v>
      </c>
      <c r="W200" t="s">
        <v>84</v>
      </c>
      <c r="Y200" t="s">
        <v>11</v>
      </c>
      <c r="Z200" t="s">
        <v>86</v>
      </c>
      <c r="AA200" t="s">
        <v>654</v>
      </c>
      <c r="AB200" s="28">
        <v>1</v>
      </c>
      <c r="AC200" s="40">
        <v>67654</v>
      </c>
      <c r="AD200" s="40">
        <f t="shared" si="3"/>
        <v>67654</v>
      </c>
    </row>
    <row r="201" spans="1:30">
      <c r="A201" t="s">
        <v>683</v>
      </c>
      <c r="B201" t="s">
        <v>113</v>
      </c>
      <c r="C201" t="s">
        <v>114</v>
      </c>
      <c r="D201" t="s">
        <v>3341</v>
      </c>
      <c r="E201" t="s">
        <v>10851</v>
      </c>
      <c r="F201" t="s">
        <v>10852</v>
      </c>
      <c r="G201" t="s">
        <v>9829</v>
      </c>
      <c r="H201" t="s">
        <v>281</v>
      </c>
      <c r="I201" t="s">
        <v>3344</v>
      </c>
      <c r="J201" t="s">
        <v>10853</v>
      </c>
      <c r="K201" t="s">
        <v>78</v>
      </c>
      <c r="L201" t="s">
        <v>10854</v>
      </c>
      <c r="M201" s="27">
        <v>45930.437199074076</v>
      </c>
      <c r="N201" s="27">
        <v>45934.423611111109</v>
      </c>
      <c r="P201" t="s">
        <v>9833</v>
      </c>
      <c r="Q201" t="s">
        <v>9834</v>
      </c>
      <c r="R201" t="s">
        <v>80</v>
      </c>
      <c r="S201" t="s">
        <v>187</v>
      </c>
      <c r="T201" t="s">
        <v>82</v>
      </c>
      <c r="U201" t="s">
        <v>7699</v>
      </c>
      <c r="V201" t="s">
        <v>10855</v>
      </c>
      <c r="W201" t="s">
        <v>9836</v>
      </c>
      <c r="Y201" t="s">
        <v>13</v>
      </c>
      <c r="Z201" t="s">
        <v>86</v>
      </c>
      <c r="AA201" t="s">
        <v>691</v>
      </c>
      <c r="AB201" s="28">
        <v>0</v>
      </c>
      <c r="AC201" s="40">
        <v>35780</v>
      </c>
      <c r="AD201" s="40">
        <f t="shared" si="3"/>
        <v>35780</v>
      </c>
    </row>
    <row r="202" spans="1:30">
      <c r="A202" t="s">
        <v>191</v>
      </c>
      <c r="B202" t="s">
        <v>192</v>
      </c>
      <c r="C202" t="s">
        <v>193</v>
      </c>
      <c r="D202" t="s">
        <v>208</v>
      </c>
      <c r="E202" t="s">
        <v>10856</v>
      </c>
      <c r="F202" t="s">
        <v>10857</v>
      </c>
      <c r="G202" t="s">
        <v>9829</v>
      </c>
      <c r="H202" t="s">
        <v>197</v>
      </c>
      <c r="I202" t="s">
        <v>211</v>
      </c>
      <c r="J202" t="s">
        <v>10858</v>
      </c>
      <c r="K202" t="s">
        <v>78</v>
      </c>
      <c r="L202" t="s">
        <v>10859</v>
      </c>
      <c r="M202" s="27">
        <v>45930.437847222223</v>
      </c>
      <c r="N202" s="27">
        <v>45939.371527777781</v>
      </c>
      <c r="P202" t="s">
        <v>9833</v>
      </c>
      <c r="Q202" t="s">
        <v>9834</v>
      </c>
      <c r="R202" t="s">
        <v>80</v>
      </c>
      <c r="S202" t="s">
        <v>187</v>
      </c>
      <c r="U202" t="s">
        <v>7699</v>
      </c>
      <c r="V202" t="s">
        <v>10860</v>
      </c>
      <c r="W202" t="s">
        <v>84</v>
      </c>
      <c r="Y202" t="s">
        <v>8</v>
      </c>
      <c r="Z202" t="s">
        <v>86</v>
      </c>
      <c r="AA202" t="s">
        <v>10276</v>
      </c>
      <c r="AB202" s="28">
        <v>1</v>
      </c>
      <c r="AC202" s="40">
        <v>35780</v>
      </c>
      <c r="AD202" s="40">
        <f t="shared" si="3"/>
        <v>35780</v>
      </c>
    </row>
    <row r="203" spans="1:30">
      <c r="A203" t="s">
        <v>1377</v>
      </c>
      <c r="B203" t="s">
        <v>68</v>
      </c>
      <c r="C203" t="s">
        <v>266</v>
      </c>
      <c r="D203" t="s">
        <v>1378</v>
      </c>
      <c r="E203" t="s">
        <v>10861</v>
      </c>
      <c r="F203" t="s">
        <v>2979</v>
      </c>
      <c r="G203" t="s">
        <v>9829</v>
      </c>
      <c r="H203" t="s">
        <v>1381</v>
      </c>
      <c r="I203" t="s">
        <v>1377</v>
      </c>
      <c r="J203" t="s">
        <v>2980</v>
      </c>
      <c r="K203" t="s">
        <v>78</v>
      </c>
      <c r="L203" t="s">
        <v>10862</v>
      </c>
      <c r="M203" s="27">
        <v>45930.447881944441</v>
      </c>
      <c r="N203" s="27">
        <v>45931.551388888889</v>
      </c>
      <c r="P203" t="s">
        <v>9833</v>
      </c>
      <c r="Q203" t="s">
        <v>9834</v>
      </c>
      <c r="R203" t="s">
        <v>80</v>
      </c>
      <c r="S203" t="s">
        <v>81</v>
      </c>
      <c r="T203" t="s">
        <v>82</v>
      </c>
      <c r="U203" t="s">
        <v>7699</v>
      </c>
      <c r="V203" t="s">
        <v>10863</v>
      </c>
      <c r="W203" t="s">
        <v>84</v>
      </c>
      <c r="Y203" t="s">
        <v>8</v>
      </c>
      <c r="Z203" t="s">
        <v>86</v>
      </c>
      <c r="AA203" t="s">
        <v>2108</v>
      </c>
      <c r="AB203" s="28">
        <v>1</v>
      </c>
      <c r="AC203" s="40">
        <v>35780</v>
      </c>
      <c r="AD203" s="40">
        <f t="shared" si="3"/>
        <v>35780</v>
      </c>
    </row>
    <row r="204" spans="1:30">
      <c r="A204" t="s">
        <v>217</v>
      </c>
      <c r="B204" t="s">
        <v>192</v>
      </c>
      <c r="C204" t="s">
        <v>193</v>
      </c>
      <c r="D204" t="s">
        <v>900</v>
      </c>
      <c r="E204" t="s">
        <v>10864</v>
      </c>
      <c r="F204" t="s">
        <v>10865</v>
      </c>
      <c r="G204" t="s">
        <v>9829</v>
      </c>
      <c r="H204" t="s">
        <v>903</v>
      </c>
      <c r="I204" t="s">
        <v>904</v>
      </c>
      <c r="J204" t="s">
        <v>10866</v>
      </c>
      <c r="K204" t="s">
        <v>78</v>
      </c>
      <c r="L204" t="s">
        <v>10867</v>
      </c>
      <c r="M204" s="27">
        <v>45930.44935185185</v>
      </c>
      <c r="N204" s="27">
        <v>45934.448611111111</v>
      </c>
      <c r="P204" t="s">
        <v>9833</v>
      </c>
      <c r="Q204" t="s">
        <v>9834</v>
      </c>
      <c r="R204" t="s">
        <v>1470</v>
      </c>
      <c r="S204" t="s">
        <v>1470</v>
      </c>
      <c r="T204" t="s">
        <v>82</v>
      </c>
      <c r="U204" t="s">
        <v>7699</v>
      </c>
      <c r="V204" t="s">
        <v>10868</v>
      </c>
      <c r="W204" t="s">
        <v>9836</v>
      </c>
      <c r="Y204" t="s">
        <v>139</v>
      </c>
      <c r="Z204" t="s">
        <v>909</v>
      </c>
      <c r="AA204" t="s">
        <v>202</v>
      </c>
      <c r="AB204" s="28">
        <v>0</v>
      </c>
      <c r="AC204" s="40">
        <v>35780</v>
      </c>
      <c r="AD204" s="40">
        <f t="shared" si="3"/>
        <v>35780</v>
      </c>
    </row>
    <row r="205" spans="1:30">
      <c r="A205" t="s">
        <v>191</v>
      </c>
      <c r="B205" t="s">
        <v>192</v>
      </c>
      <c r="C205" t="s">
        <v>193</v>
      </c>
      <c r="D205" t="s">
        <v>823</v>
      </c>
      <c r="E205" t="s">
        <v>10869</v>
      </c>
      <c r="F205" t="s">
        <v>10870</v>
      </c>
      <c r="G205" t="s">
        <v>9829</v>
      </c>
      <c r="H205" t="s">
        <v>197</v>
      </c>
      <c r="I205" t="s">
        <v>826</v>
      </c>
      <c r="J205" t="s">
        <v>10871</v>
      </c>
      <c r="K205" t="s">
        <v>78</v>
      </c>
      <c r="L205" t="s">
        <v>10872</v>
      </c>
      <c r="M205" s="27">
        <v>45930.460798611108</v>
      </c>
      <c r="N205" s="27">
        <v>45936.615972222222</v>
      </c>
      <c r="P205" t="s">
        <v>9833</v>
      </c>
      <c r="Q205" t="s">
        <v>9834</v>
      </c>
      <c r="R205" t="s">
        <v>80</v>
      </c>
      <c r="S205" t="s">
        <v>187</v>
      </c>
      <c r="U205" t="s">
        <v>7699</v>
      </c>
      <c r="V205" t="s">
        <v>10873</v>
      </c>
      <c r="W205" t="s">
        <v>84</v>
      </c>
      <c r="Y205" t="s">
        <v>8</v>
      </c>
      <c r="Z205" t="s">
        <v>86</v>
      </c>
      <c r="AA205" t="s">
        <v>10276</v>
      </c>
      <c r="AB205" s="28">
        <v>1</v>
      </c>
      <c r="AC205" s="40">
        <v>35780</v>
      </c>
      <c r="AD205" s="40">
        <f t="shared" si="3"/>
        <v>35780</v>
      </c>
    </row>
    <row r="206" spans="1:30">
      <c r="A206" t="s">
        <v>277</v>
      </c>
      <c r="B206" t="s">
        <v>151</v>
      </c>
      <c r="C206" t="s">
        <v>152</v>
      </c>
      <c r="D206" t="s">
        <v>9326</v>
      </c>
      <c r="E206" t="s">
        <v>10874</v>
      </c>
      <c r="F206" t="s">
        <v>10875</v>
      </c>
      <c r="G206" t="s">
        <v>9829</v>
      </c>
      <c r="H206" t="s">
        <v>328</v>
      </c>
      <c r="I206" t="s">
        <v>9329</v>
      </c>
      <c r="J206" t="s">
        <v>10876</v>
      </c>
      <c r="K206" t="s">
        <v>78</v>
      </c>
      <c r="L206" t="s">
        <v>10877</v>
      </c>
      <c r="M206" s="27">
        <v>45930.463726851849</v>
      </c>
      <c r="N206" s="27">
        <v>45931.505555555559</v>
      </c>
      <c r="P206" t="s">
        <v>9833</v>
      </c>
      <c r="Q206" t="s">
        <v>9834</v>
      </c>
      <c r="R206" t="s">
        <v>1470</v>
      </c>
      <c r="S206" t="s">
        <v>1470</v>
      </c>
      <c r="T206" t="s">
        <v>82</v>
      </c>
      <c r="U206" t="s">
        <v>7699</v>
      </c>
      <c r="V206" t="s">
        <v>10878</v>
      </c>
      <c r="W206" t="s">
        <v>84</v>
      </c>
      <c r="Y206" t="s">
        <v>11</v>
      </c>
      <c r="Z206" t="s">
        <v>86</v>
      </c>
      <c r="AA206" t="s">
        <v>287</v>
      </c>
      <c r="AB206" s="28">
        <v>1</v>
      </c>
      <c r="AC206" s="40">
        <v>67654</v>
      </c>
      <c r="AD206" s="40">
        <f t="shared" si="3"/>
        <v>67654</v>
      </c>
    </row>
    <row r="207" spans="1:30">
      <c r="A207" t="s">
        <v>118</v>
      </c>
      <c r="B207" t="s">
        <v>119</v>
      </c>
      <c r="C207" t="s">
        <v>120</v>
      </c>
      <c r="D207" t="s">
        <v>6106</v>
      </c>
      <c r="E207" t="s">
        <v>10879</v>
      </c>
      <c r="F207" t="s">
        <v>10880</v>
      </c>
      <c r="G207" t="s">
        <v>9829</v>
      </c>
      <c r="H207" t="s">
        <v>309</v>
      </c>
      <c r="I207" t="s">
        <v>6109</v>
      </c>
      <c r="J207" t="s">
        <v>10881</v>
      </c>
      <c r="K207" t="s">
        <v>78</v>
      </c>
      <c r="L207" t="s">
        <v>10882</v>
      </c>
      <c r="M207" s="27">
        <v>45930.485381944447</v>
      </c>
      <c r="N207" s="27">
        <v>45933.672222222223</v>
      </c>
      <c r="P207" t="s">
        <v>9833</v>
      </c>
      <c r="Q207" t="s">
        <v>9834</v>
      </c>
      <c r="R207" t="s">
        <v>1470</v>
      </c>
      <c r="S207" t="s">
        <v>1470</v>
      </c>
      <c r="T207" t="s">
        <v>82</v>
      </c>
      <c r="U207" t="s">
        <v>7699</v>
      </c>
      <c r="V207" t="s">
        <v>10883</v>
      </c>
      <c r="W207" t="s">
        <v>9836</v>
      </c>
      <c r="Y207" t="s">
        <v>13</v>
      </c>
      <c r="Z207" t="s">
        <v>86</v>
      </c>
      <c r="AA207" t="s">
        <v>2527</v>
      </c>
      <c r="AB207" s="28">
        <v>0</v>
      </c>
      <c r="AC207" s="40">
        <v>35780</v>
      </c>
      <c r="AD207" s="40">
        <f t="shared" si="3"/>
        <v>35780</v>
      </c>
    </row>
    <row r="208" spans="1:30">
      <c r="A208" t="s">
        <v>217</v>
      </c>
      <c r="B208" t="s">
        <v>192</v>
      </c>
      <c r="C208" t="s">
        <v>193</v>
      </c>
      <c r="D208" t="s">
        <v>8832</v>
      </c>
      <c r="E208" t="s">
        <v>10884</v>
      </c>
      <c r="F208" t="s">
        <v>10885</v>
      </c>
      <c r="G208" t="s">
        <v>9829</v>
      </c>
      <c r="H208" t="s">
        <v>903</v>
      </c>
      <c r="I208" t="s">
        <v>8835</v>
      </c>
      <c r="J208" t="s">
        <v>10886</v>
      </c>
      <c r="K208" t="s">
        <v>78</v>
      </c>
      <c r="L208" t="s">
        <v>10887</v>
      </c>
      <c r="M208" s="27">
        <v>45930.483206018522</v>
      </c>
      <c r="N208" s="27">
        <v>45933.668749999997</v>
      </c>
      <c r="P208" t="s">
        <v>9833</v>
      </c>
      <c r="Q208" t="s">
        <v>9834</v>
      </c>
      <c r="R208" t="s">
        <v>80</v>
      </c>
      <c r="S208" t="s">
        <v>81</v>
      </c>
      <c r="T208" t="s">
        <v>82</v>
      </c>
      <c r="U208" t="s">
        <v>7699</v>
      </c>
      <c r="V208" t="s">
        <v>10888</v>
      </c>
      <c r="W208" t="s">
        <v>9836</v>
      </c>
      <c r="Y208" t="s">
        <v>139</v>
      </c>
      <c r="Z208" t="s">
        <v>1482</v>
      </c>
      <c r="AA208" t="s">
        <v>202</v>
      </c>
      <c r="AB208" s="28">
        <v>0</v>
      </c>
      <c r="AC208" s="40">
        <v>35780</v>
      </c>
      <c r="AD208" s="40">
        <f t="shared" si="3"/>
        <v>35780</v>
      </c>
    </row>
    <row r="209" spans="1:30">
      <c r="A209" t="s">
        <v>118</v>
      </c>
      <c r="B209" t="s">
        <v>119</v>
      </c>
      <c r="C209" t="s">
        <v>8579</v>
      </c>
      <c r="D209" t="s">
        <v>6106</v>
      </c>
      <c r="E209" t="s">
        <v>10889</v>
      </c>
      <c r="F209" t="s">
        <v>10890</v>
      </c>
      <c r="G209" t="s">
        <v>9838</v>
      </c>
      <c r="H209" t="s">
        <v>309</v>
      </c>
      <c r="I209" t="s">
        <v>6109</v>
      </c>
      <c r="J209" t="s">
        <v>10891</v>
      </c>
      <c r="K209" t="s">
        <v>78</v>
      </c>
      <c r="L209" t="s">
        <v>10892</v>
      </c>
      <c r="M209" s="27">
        <v>45930.484537037039</v>
      </c>
      <c r="N209" s="27">
        <v>45933.5</v>
      </c>
      <c r="P209" t="s">
        <v>9840</v>
      </c>
      <c r="R209" t="s">
        <v>1479</v>
      </c>
      <c r="S209" t="s">
        <v>1479</v>
      </c>
      <c r="U209" t="s">
        <v>7699</v>
      </c>
      <c r="V209" t="s">
        <v>10893</v>
      </c>
      <c r="W209" t="s">
        <v>9840</v>
      </c>
      <c r="Y209" t="s">
        <v>13</v>
      </c>
      <c r="Z209" t="s">
        <v>86</v>
      </c>
      <c r="AB209" s="28">
        <v>0</v>
      </c>
      <c r="AC209" s="40">
        <v>35780</v>
      </c>
      <c r="AD209" s="40">
        <f t="shared" si="3"/>
        <v>35780</v>
      </c>
    </row>
    <row r="210" spans="1:30">
      <c r="A210" t="s">
        <v>459</v>
      </c>
      <c r="B210" t="s">
        <v>460</v>
      </c>
      <c r="C210" t="s">
        <v>461</v>
      </c>
      <c r="D210" t="s">
        <v>512</v>
      </c>
      <c r="E210" t="s">
        <v>10894</v>
      </c>
      <c r="F210" t="s">
        <v>10895</v>
      </c>
      <c r="G210" t="s">
        <v>9829</v>
      </c>
      <c r="H210" t="s">
        <v>460</v>
      </c>
      <c r="I210" t="s">
        <v>459</v>
      </c>
      <c r="J210" t="s">
        <v>10896</v>
      </c>
      <c r="K210" t="s">
        <v>78</v>
      </c>
      <c r="L210" t="s">
        <v>10897</v>
      </c>
      <c r="M210" s="27">
        <v>45930.497719907413</v>
      </c>
      <c r="N210" s="27">
        <v>45931.561805555553</v>
      </c>
      <c r="P210" t="s">
        <v>9833</v>
      </c>
      <c r="Q210" t="s">
        <v>9834</v>
      </c>
      <c r="R210" t="s">
        <v>783</v>
      </c>
      <c r="S210" t="s">
        <v>792</v>
      </c>
      <c r="T210" t="s">
        <v>82</v>
      </c>
      <c r="U210" t="s">
        <v>7699</v>
      </c>
      <c r="V210" t="s">
        <v>10898</v>
      </c>
      <c r="W210" t="s">
        <v>84</v>
      </c>
      <c r="Y210" t="s">
        <v>8</v>
      </c>
      <c r="Z210" t="s">
        <v>86</v>
      </c>
      <c r="AA210" t="s">
        <v>1113</v>
      </c>
      <c r="AB210" s="28">
        <v>1</v>
      </c>
      <c r="AC210" s="40">
        <v>35780</v>
      </c>
      <c r="AD210" s="40">
        <f t="shared" si="3"/>
        <v>35780</v>
      </c>
    </row>
    <row r="211" spans="1:30">
      <c r="A211" t="s">
        <v>762</v>
      </c>
      <c r="B211" t="s">
        <v>119</v>
      </c>
      <c r="C211" t="s">
        <v>120</v>
      </c>
      <c r="D211" t="s">
        <v>763</v>
      </c>
      <c r="E211" t="s">
        <v>10899</v>
      </c>
      <c r="F211" t="s">
        <v>10900</v>
      </c>
      <c r="G211" t="s">
        <v>9829</v>
      </c>
      <c r="H211" t="s">
        <v>766</v>
      </c>
      <c r="I211" t="s">
        <v>762</v>
      </c>
      <c r="J211" t="s">
        <v>10901</v>
      </c>
      <c r="K211" t="s">
        <v>78</v>
      </c>
      <c r="L211" t="s">
        <v>10902</v>
      </c>
      <c r="M211" s="27">
        <v>45930.487476851849</v>
      </c>
      <c r="N211" s="27">
        <v>45931.695138888892</v>
      </c>
      <c r="P211" t="s">
        <v>9833</v>
      </c>
      <c r="Q211" t="s">
        <v>9834</v>
      </c>
      <c r="R211" t="s">
        <v>1470</v>
      </c>
      <c r="S211" t="s">
        <v>1470</v>
      </c>
      <c r="T211" t="s">
        <v>82</v>
      </c>
      <c r="U211" t="s">
        <v>7699</v>
      </c>
      <c r="V211" t="s">
        <v>10903</v>
      </c>
      <c r="W211" t="s">
        <v>84</v>
      </c>
      <c r="Y211" t="s">
        <v>8</v>
      </c>
      <c r="Z211" t="s">
        <v>86</v>
      </c>
      <c r="AA211" t="s">
        <v>771</v>
      </c>
      <c r="AB211" s="28">
        <v>1</v>
      </c>
      <c r="AC211" s="40">
        <v>35780</v>
      </c>
      <c r="AD211" s="40">
        <f t="shared" si="3"/>
        <v>35780</v>
      </c>
    </row>
    <row r="212" spans="1:30">
      <c r="A212" t="s">
        <v>277</v>
      </c>
      <c r="B212" t="s">
        <v>151</v>
      </c>
      <c r="C212" t="s">
        <v>152</v>
      </c>
      <c r="D212" t="s">
        <v>2213</v>
      </c>
      <c r="E212" t="s">
        <v>10904</v>
      </c>
      <c r="F212" t="s">
        <v>10905</v>
      </c>
      <c r="G212" t="s">
        <v>9838</v>
      </c>
      <c r="H212" t="s">
        <v>116</v>
      </c>
      <c r="I212" t="s">
        <v>2216</v>
      </c>
      <c r="J212" t="s">
        <v>10906</v>
      </c>
      <c r="K212" t="s">
        <v>78</v>
      </c>
      <c r="L212" t="s">
        <v>10907</v>
      </c>
      <c r="M212" s="27">
        <v>45930.499814814822</v>
      </c>
      <c r="N212" s="27">
        <v>45934.392361111109</v>
      </c>
      <c r="P212" t="s">
        <v>9840</v>
      </c>
      <c r="R212" t="s">
        <v>1470</v>
      </c>
      <c r="S212" t="s">
        <v>1470</v>
      </c>
      <c r="U212" t="s">
        <v>7699</v>
      </c>
      <c r="V212" t="s">
        <v>10908</v>
      </c>
      <c r="W212" t="s">
        <v>9840</v>
      </c>
      <c r="Y212" t="s">
        <v>139</v>
      </c>
      <c r="Z212" t="s">
        <v>909</v>
      </c>
      <c r="AB212" s="28">
        <v>0</v>
      </c>
      <c r="AC212" s="40">
        <v>35780</v>
      </c>
      <c r="AD212" s="40">
        <f t="shared" si="3"/>
        <v>35780</v>
      </c>
    </row>
    <row r="213" spans="1:30">
      <c r="A213" t="s">
        <v>459</v>
      </c>
      <c r="B213" t="s">
        <v>460</v>
      </c>
      <c r="C213" t="s">
        <v>461</v>
      </c>
      <c r="D213" t="s">
        <v>512</v>
      </c>
      <c r="E213" t="s">
        <v>10909</v>
      </c>
      <c r="F213" t="s">
        <v>10910</v>
      </c>
      <c r="G213" t="s">
        <v>9829</v>
      </c>
      <c r="H213" t="s">
        <v>460</v>
      </c>
      <c r="I213" t="s">
        <v>459</v>
      </c>
      <c r="J213" t="s">
        <v>10911</v>
      </c>
      <c r="K213" t="s">
        <v>78</v>
      </c>
      <c r="L213" t="s">
        <v>10912</v>
      </c>
      <c r="M213" s="27">
        <v>45930.514930555553</v>
      </c>
      <c r="N213" s="27">
        <v>45931.538888888892</v>
      </c>
      <c r="P213" t="s">
        <v>9833</v>
      </c>
      <c r="Q213" t="s">
        <v>9834</v>
      </c>
      <c r="R213" t="s">
        <v>80</v>
      </c>
      <c r="S213" t="s">
        <v>187</v>
      </c>
      <c r="T213" t="s">
        <v>82</v>
      </c>
      <c r="U213" t="s">
        <v>7699</v>
      </c>
      <c r="V213" t="s">
        <v>10913</v>
      </c>
      <c r="W213" t="s">
        <v>84</v>
      </c>
      <c r="Y213" t="s">
        <v>8</v>
      </c>
      <c r="Z213" t="s">
        <v>86</v>
      </c>
      <c r="AA213" t="s">
        <v>526</v>
      </c>
      <c r="AB213" s="28">
        <v>1</v>
      </c>
      <c r="AC213" s="40">
        <v>35780</v>
      </c>
      <c r="AD213" s="40">
        <f t="shared" si="3"/>
        <v>35780</v>
      </c>
    </row>
    <row r="214" spans="1:30">
      <c r="A214" t="s">
        <v>112</v>
      </c>
      <c r="B214" t="s">
        <v>113</v>
      </c>
      <c r="C214" t="s">
        <v>114</v>
      </c>
      <c r="D214" t="s">
        <v>115</v>
      </c>
      <c r="E214" t="s">
        <v>10914</v>
      </c>
      <c r="F214" t="s">
        <v>10915</v>
      </c>
      <c r="G214" t="s">
        <v>9829</v>
      </c>
      <c r="H214" t="s">
        <v>116</v>
      </c>
      <c r="I214" t="s">
        <v>112</v>
      </c>
      <c r="J214" t="s">
        <v>10916</v>
      </c>
      <c r="K214" t="s">
        <v>78</v>
      </c>
      <c r="L214" t="s">
        <v>10917</v>
      </c>
      <c r="M214" s="27">
        <v>45930.502488425933</v>
      </c>
      <c r="N214" s="27">
        <v>45932.698611111111</v>
      </c>
      <c r="P214" t="s">
        <v>9833</v>
      </c>
      <c r="Q214" t="s">
        <v>9834</v>
      </c>
      <c r="R214" t="s">
        <v>1479</v>
      </c>
      <c r="S214" t="s">
        <v>1479</v>
      </c>
      <c r="T214" t="s">
        <v>82</v>
      </c>
      <c r="U214" t="s">
        <v>7699</v>
      </c>
      <c r="V214" t="s">
        <v>10918</v>
      </c>
      <c r="W214" t="s">
        <v>84</v>
      </c>
      <c r="Y214" t="s">
        <v>8</v>
      </c>
      <c r="Z214" t="s">
        <v>86</v>
      </c>
      <c r="AA214" t="s">
        <v>1777</v>
      </c>
      <c r="AB214" s="28">
        <v>1</v>
      </c>
      <c r="AC214" s="40">
        <v>35780</v>
      </c>
      <c r="AD214" s="40">
        <f t="shared" si="3"/>
        <v>35780</v>
      </c>
    </row>
    <row r="215" spans="1:30">
      <c r="A215" t="s">
        <v>343</v>
      </c>
      <c r="B215" t="s">
        <v>68</v>
      </c>
      <c r="C215" t="s">
        <v>69</v>
      </c>
      <c r="D215" t="s">
        <v>344</v>
      </c>
      <c r="E215" t="s">
        <v>10919</v>
      </c>
      <c r="F215" t="s">
        <v>10920</v>
      </c>
      <c r="G215" t="s">
        <v>9829</v>
      </c>
      <c r="H215" t="s">
        <v>347</v>
      </c>
      <c r="I215" t="s">
        <v>343</v>
      </c>
      <c r="J215" t="s">
        <v>10921</v>
      </c>
      <c r="K215" t="s">
        <v>78</v>
      </c>
      <c r="L215" t="s">
        <v>10922</v>
      </c>
      <c r="M215" s="27">
        <v>45930.503391203703</v>
      </c>
      <c r="N215" s="27">
        <v>45931.490972222222</v>
      </c>
      <c r="P215" t="s">
        <v>9833</v>
      </c>
      <c r="Q215" t="s">
        <v>9834</v>
      </c>
      <c r="R215" t="s">
        <v>80</v>
      </c>
      <c r="S215" t="s">
        <v>187</v>
      </c>
      <c r="T215" t="s">
        <v>82</v>
      </c>
      <c r="U215" t="s">
        <v>7699</v>
      </c>
      <c r="V215" t="s">
        <v>10923</v>
      </c>
      <c r="W215" t="s">
        <v>84</v>
      </c>
      <c r="Y215" t="s">
        <v>8</v>
      </c>
      <c r="Z215" t="s">
        <v>86</v>
      </c>
      <c r="AA215" t="s">
        <v>359</v>
      </c>
      <c r="AB215" s="28">
        <v>1</v>
      </c>
      <c r="AC215" s="40">
        <v>35780</v>
      </c>
      <c r="AD215" s="40">
        <f t="shared" si="3"/>
        <v>35780</v>
      </c>
    </row>
    <row r="216" spans="1:30">
      <c r="A216" t="s">
        <v>277</v>
      </c>
      <c r="B216" t="s">
        <v>151</v>
      </c>
      <c r="C216" t="s">
        <v>152</v>
      </c>
      <c r="D216" t="s">
        <v>325</v>
      </c>
      <c r="E216" t="s">
        <v>10924</v>
      </c>
      <c r="F216" t="s">
        <v>10925</v>
      </c>
      <c r="G216" t="s">
        <v>9829</v>
      </c>
      <c r="H216" t="s">
        <v>328</v>
      </c>
      <c r="I216" t="s">
        <v>277</v>
      </c>
      <c r="J216" t="s">
        <v>10926</v>
      </c>
      <c r="K216" t="s">
        <v>78</v>
      </c>
      <c r="L216" t="s">
        <v>10927</v>
      </c>
      <c r="M216" s="27">
        <v>45930.518611111111</v>
      </c>
      <c r="N216" s="27">
        <v>45932.589583333327</v>
      </c>
      <c r="P216" t="s">
        <v>9833</v>
      </c>
      <c r="Q216" t="s">
        <v>9834</v>
      </c>
      <c r="R216" t="s">
        <v>80</v>
      </c>
      <c r="S216" t="s">
        <v>81</v>
      </c>
      <c r="T216" t="s">
        <v>82</v>
      </c>
      <c r="U216" t="s">
        <v>7699</v>
      </c>
      <c r="V216" t="s">
        <v>10928</v>
      </c>
      <c r="W216" t="s">
        <v>84</v>
      </c>
      <c r="Y216" t="s">
        <v>8</v>
      </c>
      <c r="Z216" t="s">
        <v>86</v>
      </c>
      <c r="AA216" t="s">
        <v>416</v>
      </c>
      <c r="AB216" s="28">
        <v>1</v>
      </c>
      <c r="AC216" s="40">
        <v>35780</v>
      </c>
      <c r="AD216" s="40">
        <f t="shared" si="3"/>
        <v>35780</v>
      </c>
    </row>
    <row r="217" spans="1:30">
      <c r="A217" t="s">
        <v>217</v>
      </c>
      <c r="B217" t="s">
        <v>192</v>
      </c>
      <c r="C217" t="s">
        <v>193</v>
      </c>
      <c r="D217" t="s">
        <v>396</v>
      </c>
      <c r="E217" t="s">
        <v>10929</v>
      </c>
      <c r="F217" t="s">
        <v>10930</v>
      </c>
      <c r="G217" t="s">
        <v>9829</v>
      </c>
      <c r="H217" t="s">
        <v>197</v>
      </c>
      <c r="I217" t="s">
        <v>217</v>
      </c>
      <c r="J217" t="s">
        <v>10931</v>
      </c>
      <c r="K217" t="s">
        <v>78</v>
      </c>
      <c r="L217" t="s">
        <v>10932</v>
      </c>
      <c r="M217" s="27">
        <v>45930.541030092587</v>
      </c>
      <c r="N217" s="27">
        <v>45933.531944444447</v>
      </c>
      <c r="P217" t="s">
        <v>9833</v>
      </c>
      <c r="Q217" t="s">
        <v>9834</v>
      </c>
      <c r="R217" t="s">
        <v>80</v>
      </c>
      <c r="S217" t="s">
        <v>81</v>
      </c>
      <c r="T217" t="s">
        <v>82</v>
      </c>
      <c r="U217" t="s">
        <v>7699</v>
      </c>
      <c r="V217" t="s">
        <v>10933</v>
      </c>
      <c r="W217" t="s">
        <v>84</v>
      </c>
      <c r="Y217" t="s">
        <v>8</v>
      </c>
      <c r="Z217" t="s">
        <v>86</v>
      </c>
      <c r="AA217" t="s">
        <v>599</v>
      </c>
      <c r="AB217" s="28">
        <v>1</v>
      </c>
      <c r="AC217" s="40">
        <v>35780</v>
      </c>
      <c r="AD217" s="40">
        <f t="shared" si="3"/>
        <v>35780</v>
      </c>
    </row>
    <row r="218" spans="1:30">
      <c r="A218" t="s">
        <v>343</v>
      </c>
      <c r="B218" t="s">
        <v>68</v>
      </c>
      <c r="C218" t="s">
        <v>69</v>
      </c>
      <c r="D218" t="s">
        <v>344</v>
      </c>
      <c r="E218" t="s">
        <v>10934</v>
      </c>
      <c r="F218" t="s">
        <v>10935</v>
      </c>
      <c r="G218" t="s">
        <v>9829</v>
      </c>
      <c r="H218" t="s">
        <v>347</v>
      </c>
      <c r="I218" t="s">
        <v>343</v>
      </c>
      <c r="J218" t="s">
        <v>10936</v>
      </c>
      <c r="K218" t="s">
        <v>78</v>
      </c>
      <c r="L218" t="s">
        <v>10937</v>
      </c>
      <c r="M218" s="27">
        <v>45930.533784722233</v>
      </c>
      <c r="N218" s="27">
        <v>45931.535416666673</v>
      </c>
      <c r="P218" t="s">
        <v>9833</v>
      </c>
      <c r="Q218" t="s">
        <v>9834</v>
      </c>
      <c r="R218" t="s">
        <v>80</v>
      </c>
      <c r="S218" t="s">
        <v>81</v>
      </c>
      <c r="T218" t="s">
        <v>82</v>
      </c>
      <c r="U218" t="s">
        <v>7699</v>
      </c>
      <c r="V218" t="s">
        <v>10938</v>
      </c>
      <c r="W218" t="s">
        <v>84</v>
      </c>
      <c r="Y218" t="s">
        <v>8</v>
      </c>
      <c r="Z218" t="s">
        <v>86</v>
      </c>
      <c r="AA218" t="s">
        <v>359</v>
      </c>
      <c r="AB218" s="28">
        <v>1</v>
      </c>
      <c r="AC218" s="40">
        <v>35780</v>
      </c>
      <c r="AD218" s="40">
        <f t="shared" si="3"/>
        <v>35780</v>
      </c>
    </row>
    <row r="219" spans="1:30">
      <c r="A219" t="s">
        <v>569</v>
      </c>
      <c r="B219" t="s">
        <v>119</v>
      </c>
      <c r="C219" t="s">
        <v>120</v>
      </c>
      <c r="D219" t="s">
        <v>570</v>
      </c>
      <c r="E219" t="s">
        <v>10939</v>
      </c>
      <c r="F219" t="s">
        <v>10940</v>
      </c>
      <c r="G219" t="s">
        <v>9829</v>
      </c>
      <c r="H219" t="s">
        <v>573</v>
      </c>
      <c r="I219" t="s">
        <v>569</v>
      </c>
      <c r="J219" t="s">
        <v>10941</v>
      </c>
      <c r="K219" t="s">
        <v>78</v>
      </c>
      <c r="L219" t="s">
        <v>10942</v>
      </c>
      <c r="M219" s="27">
        <v>45930.571388888893</v>
      </c>
      <c r="N219" s="27">
        <v>45931.700694444437</v>
      </c>
      <c r="P219" t="s">
        <v>9833</v>
      </c>
      <c r="Q219" t="s">
        <v>9834</v>
      </c>
      <c r="R219" t="s">
        <v>1470</v>
      </c>
      <c r="S219" t="s">
        <v>1470</v>
      </c>
      <c r="T219" t="s">
        <v>82</v>
      </c>
      <c r="U219" t="s">
        <v>7699</v>
      </c>
      <c r="V219" t="s">
        <v>10943</v>
      </c>
      <c r="W219" t="s">
        <v>84</v>
      </c>
      <c r="Y219" t="s">
        <v>8</v>
      </c>
      <c r="Z219" t="s">
        <v>86</v>
      </c>
      <c r="AA219" t="s">
        <v>2706</v>
      </c>
      <c r="AB219" s="28">
        <v>1</v>
      </c>
      <c r="AC219" s="40">
        <v>35780</v>
      </c>
      <c r="AD219" s="40">
        <f t="shared" si="3"/>
        <v>35780</v>
      </c>
    </row>
    <row r="220" spans="1:30">
      <c r="A220" t="s">
        <v>343</v>
      </c>
      <c r="B220" t="s">
        <v>68</v>
      </c>
      <c r="C220" t="s">
        <v>69</v>
      </c>
      <c r="D220" t="s">
        <v>344</v>
      </c>
      <c r="E220" t="s">
        <v>10944</v>
      </c>
      <c r="F220" t="s">
        <v>6303</v>
      </c>
      <c r="G220" t="s">
        <v>9829</v>
      </c>
      <c r="H220" t="s">
        <v>347</v>
      </c>
      <c r="I220" t="s">
        <v>343</v>
      </c>
      <c r="J220" t="s">
        <v>6304</v>
      </c>
      <c r="K220" t="s">
        <v>78</v>
      </c>
      <c r="L220" t="s">
        <v>10945</v>
      </c>
      <c r="M220" s="27">
        <v>45930.543981481482</v>
      </c>
      <c r="N220" s="27">
        <v>45931.493055555547</v>
      </c>
      <c r="P220" t="s">
        <v>9833</v>
      </c>
      <c r="Q220" t="s">
        <v>9834</v>
      </c>
      <c r="R220" t="s">
        <v>783</v>
      </c>
      <c r="S220" t="s">
        <v>1750</v>
      </c>
      <c r="T220" t="s">
        <v>82</v>
      </c>
      <c r="U220" t="s">
        <v>7699</v>
      </c>
      <c r="V220" t="s">
        <v>10946</v>
      </c>
      <c r="W220" t="s">
        <v>84</v>
      </c>
      <c r="Y220" t="s">
        <v>8</v>
      </c>
      <c r="Z220" t="s">
        <v>86</v>
      </c>
      <c r="AA220" t="s">
        <v>804</v>
      </c>
      <c r="AB220" s="28">
        <v>1</v>
      </c>
      <c r="AC220" s="40">
        <v>35780</v>
      </c>
      <c r="AD220" s="40">
        <f t="shared" si="3"/>
        <v>35780</v>
      </c>
    </row>
    <row r="221" spans="1:30">
      <c r="A221" t="s">
        <v>191</v>
      </c>
      <c r="B221" t="s">
        <v>192</v>
      </c>
      <c r="C221" t="s">
        <v>193</v>
      </c>
      <c r="D221" t="s">
        <v>823</v>
      </c>
      <c r="E221" t="s">
        <v>10947</v>
      </c>
      <c r="F221" t="s">
        <v>10948</v>
      </c>
      <c r="G221" t="s">
        <v>9829</v>
      </c>
      <c r="H221" t="s">
        <v>197</v>
      </c>
      <c r="I221" t="s">
        <v>826</v>
      </c>
      <c r="J221" t="s">
        <v>10949</v>
      </c>
      <c r="K221" t="s">
        <v>78</v>
      </c>
      <c r="L221" t="s">
        <v>10950</v>
      </c>
      <c r="M221" s="27">
        <v>45930.546527777777</v>
      </c>
      <c r="N221" s="27">
        <v>45936.616666666669</v>
      </c>
      <c r="P221" t="s">
        <v>9833</v>
      </c>
      <c r="Q221" t="s">
        <v>9834</v>
      </c>
      <c r="R221" t="s">
        <v>80</v>
      </c>
      <c r="S221" t="s">
        <v>81</v>
      </c>
      <c r="U221" t="s">
        <v>7699</v>
      </c>
      <c r="V221" t="s">
        <v>10951</v>
      </c>
      <c r="W221" t="s">
        <v>84</v>
      </c>
      <c r="Y221" t="s">
        <v>8</v>
      </c>
      <c r="Z221" t="s">
        <v>86</v>
      </c>
      <c r="AA221" t="s">
        <v>10276</v>
      </c>
      <c r="AB221" s="28">
        <v>1</v>
      </c>
      <c r="AC221" s="40">
        <v>35780</v>
      </c>
      <c r="AD221" s="40">
        <f t="shared" si="3"/>
        <v>35780</v>
      </c>
    </row>
    <row r="222" spans="1:30">
      <c r="A222" t="s">
        <v>343</v>
      </c>
      <c r="B222" t="s">
        <v>68</v>
      </c>
      <c r="C222" t="s">
        <v>69</v>
      </c>
      <c r="D222" t="s">
        <v>1414</v>
      </c>
      <c r="E222" t="s">
        <v>10952</v>
      </c>
      <c r="F222" t="s">
        <v>10953</v>
      </c>
      <c r="G222" t="s">
        <v>9829</v>
      </c>
      <c r="H222" t="s">
        <v>347</v>
      </c>
      <c r="I222" t="s">
        <v>1417</v>
      </c>
      <c r="J222" t="s">
        <v>10954</v>
      </c>
      <c r="K222" t="s">
        <v>78</v>
      </c>
      <c r="L222" t="s">
        <v>10955</v>
      </c>
      <c r="M222" s="27">
        <v>45930.55332175926</v>
      </c>
      <c r="N222" s="27">
        <v>45931.489583333343</v>
      </c>
      <c r="P222" t="s">
        <v>9833</v>
      </c>
      <c r="Q222" t="s">
        <v>9834</v>
      </c>
      <c r="R222" t="s">
        <v>1470</v>
      </c>
      <c r="S222" t="s">
        <v>1470</v>
      </c>
      <c r="T222" t="s">
        <v>82</v>
      </c>
      <c r="U222" t="s">
        <v>7699</v>
      </c>
      <c r="V222" t="s">
        <v>10956</v>
      </c>
      <c r="W222" t="s">
        <v>84</v>
      </c>
      <c r="Y222" t="s">
        <v>11</v>
      </c>
      <c r="Z222" t="s">
        <v>86</v>
      </c>
      <c r="AA222" t="s">
        <v>387</v>
      </c>
      <c r="AB222" s="28">
        <v>1</v>
      </c>
      <c r="AC222" s="40">
        <v>67654</v>
      </c>
      <c r="AD222" s="40">
        <f t="shared" si="3"/>
        <v>67654</v>
      </c>
    </row>
    <row r="223" spans="1:30">
      <c r="A223" t="s">
        <v>459</v>
      </c>
      <c r="B223" t="s">
        <v>460</v>
      </c>
      <c r="C223" t="s">
        <v>461</v>
      </c>
      <c r="D223" t="s">
        <v>512</v>
      </c>
      <c r="E223" t="s">
        <v>10957</v>
      </c>
      <c r="F223" t="s">
        <v>10958</v>
      </c>
      <c r="G223" t="s">
        <v>9829</v>
      </c>
      <c r="H223" t="s">
        <v>460</v>
      </c>
      <c r="I223" t="s">
        <v>459</v>
      </c>
      <c r="J223" t="s">
        <v>10959</v>
      </c>
      <c r="K223" t="s">
        <v>78</v>
      </c>
      <c r="L223" t="s">
        <v>10960</v>
      </c>
      <c r="M223" s="27">
        <v>45930.572071759263</v>
      </c>
      <c r="N223" s="27">
        <v>45931.486111111109</v>
      </c>
      <c r="P223" t="s">
        <v>9833</v>
      </c>
      <c r="Q223" t="s">
        <v>9834</v>
      </c>
      <c r="R223" t="s">
        <v>1479</v>
      </c>
      <c r="S223" t="s">
        <v>1479</v>
      </c>
      <c r="T223" t="s">
        <v>82</v>
      </c>
      <c r="U223" t="s">
        <v>7699</v>
      </c>
      <c r="V223" t="s">
        <v>10961</v>
      </c>
      <c r="W223" t="s">
        <v>84</v>
      </c>
      <c r="Y223" t="s">
        <v>8</v>
      </c>
      <c r="Z223" t="s">
        <v>86</v>
      </c>
      <c r="AA223" t="s">
        <v>10693</v>
      </c>
      <c r="AB223" s="28">
        <v>1</v>
      </c>
      <c r="AC223" s="40">
        <v>35780</v>
      </c>
      <c r="AD223" s="40">
        <f t="shared" si="3"/>
        <v>35780</v>
      </c>
    </row>
    <row r="224" spans="1:30">
      <c r="A224" t="s">
        <v>459</v>
      </c>
      <c r="B224" t="s">
        <v>460</v>
      </c>
      <c r="C224" t="s">
        <v>461</v>
      </c>
      <c r="D224" t="s">
        <v>512</v>
      </c>
      <c r="E224" t="s">
        <v>10962</v>
      </c>
      <c r="F224" t="s">
        <v>10963</v>
      </c>
      <c r="G224" t="s">
        <v>9829</v>
      </c>
      <c r="H224" t="s">
        <v>460</v>
      </c>
      <c r="I224" t="s">
        <v>459</v>
      </c>
      <c r="J224" t="s">
        <v>10964</v>
      </c>
      <c r="K224" t="s">
        <v>78</v>
      </c>
      <c r="L224" t="s">
        <v>10965</v>
      </c>
      <c r="M224" s="27">
        <v>45930.591145833343</v>
      </c>
      <c r="N224" s="27">
        <v>45931.495833333327</v>
      </c>
      <c r="P224" t="s">
        <v>9833</v>
      </c>
      <c r="Q224" t="s">
        <v>9834</v>
      </c>
      <c r="R224" t="s">
        <v>80</v>
      </c>
      <c r="S224" t="s">
        <v>187</v>
      </c>
      <c r="T224" t="s">
        <v>82</v>
      </c>
      <c r="U224" t="s">
        <v>7699</v>
      </c>
      <c r="V224" t="s">
        <v>10961</v>
      </c>
      <c r="W224" t="s">
        <v>84</v>
      </c>
      <c r="Y224" t="s">
        <v>8</v>
      </c>
      <c r="Z224" t="s">
        <v>86</v>
      </c>
      <c r="AA224" t="s">
        <v>10693</v>
      </c>
      <c r="AB224" s="28">
        <v>1</v>
      </c>
      <c r="AC224" s="40">
        <v>35780</v>
      </c>
      <c r="AD224" s="40">
        <f t="shared" si="3"/>
        <v>35780</v>
      </c>
    </row>
    <row r="225" spans="1:30">
      <c r="A225" t="s">
        <v>217</v>
      </c>
      <c r="B225" t="s">
        <v>192</v>
      </c>
      <c r="C225" t="s">
        <v>193</v>
      </c>
      <c r="D225" t="s">
        <v>396</v>
      </c>
      <c r="E225" t="s">
        <v>10966</v>
      </c>
      <c r="F225" t="s">
        <v>10967</v>
      </c>
      <c r="G225" t="s">
        <v>9829</v>
      </c>
      <c r="H225" t="s">
        <v>197</v>
      </c>
      <c r="I225" t="s">
        <v>217</v>
      </c>
      <c r="J225" t="s">
        <v>10968</v>
      </c>
      <c r="K225" t="s">
        <v>78</v>
      </c>
      <c r="L225" t="s">
        <v>10969</v>
      </c>
      <c r="M225" s="27">
        <v>45930.598703703698</v>
      </c>
      <c r="N225" s="27">
        <v>45933.513194444437</v>
      </c>
      <c r="P225" t="s">
        <v>9833</v>
      </c>
      <c r="Q225" t="s">
        <v>9834</v>
      </c>
      <c r="R225" t="s">
        <v>80</v>
      </c>
      <c r="S225" t="s">
        <v>81</v>
      </c>
      <c r="T225" t="s">
        <v>82</v>
      </c>
      <c r="U225" t="s">
        <v>7699</v>
      </c>
      <c r="V225" t="s">
        <v>10970</v>
      </c>
      <c r="W225" t="s">
        <v>84</v>
      </c>
      <c r="Y225" t="s">
        <v>8</v>
      </c>
      <c r="Z225" t="s">
        <v>86</v>
      </c>
      <c r="AA225" t="s">
        <v>599</v>
      </c>
      <c r="AB225" s="28">
        <v>1</v>
      </c>
      <c r="AC225" s="40">
        <v>35780</v>
      </c>
      <c r="AD225" s="40">
        <f t="shared" si="3"/>
        <v>35780</v>
      </c>
    </row>
    <row r="226" spans="1:30">
      <c r="A226" t="s">
        <v>277</v>
      </c>
      <c r="B226" t="s">
        <v>151</v>
      </c>
      <c r="C226" t="s">
        <v>152</v>
      </c>
      <c r="D226" t="s">
        <v>5932</v>
      </c>
      <c r="E226" t="s">
        <v>10971</v>
      </c>
      <c r="F226" t="s">
        <v>10972</v>
      </c>
      <c r="G226" t="s">
        <v>9829</v>
      </c>
      <c r="H226" t="s">
        <v>156</v>
      </c>
      <c r="I226" t="s">
        <v>5935</v>
      </c>
      <c r="J226" t="s">
        <v>10973</v>
      </c>
      <c r="K226" t="s">
        <v>78</v>
      </c>
      <c r="L226" t="s">
        <v>10974</v>
      </c>
      <c r="M226" s="27">
        <v>45930.590277777781</v>
      </c>
      <c r="N226" s="27">
        <v>45934.443749999999</v>
      </c>
      <c r="P226" t="s">
        <v>9833</v>
      </c>
      <c r="Q226" t="s">
        <v>9834</v>
      </c>
      <c r="R226" t="s">
        <v>80</v>
      </c>
      <c r="S226" t="s">
        <v>187</v>
      </c>
      <c r="T226" t="s">
        <v>82</v>
      </c>
      <c r="U226" t="s">
        <v>7699</v>
      </c>
      <c r="V226" t="s">
        <v>10975</v>
      </c>
      <c r="W226" t="s">
        <v>9836</v>
      </c>
      <c r="Y226" t="s">
        <v>13</v>
      </c>
      <c r="Z226" t="s">
        <v>86</v>
      </c>
      <c r="AA226" t="s">
        <v>2003</v>
      </c>
      <c r="AB226" s="28">
        <v>0</v>
      </c>
      <c r="AC226" s="40">
        <v>35780</v>
      </c>
      <c r="AD226" s="40">
        <f t="shared" si="3"/>
        <v>35780</v>
      </c>
    </row>
    <row r="227" spans="1:30">
      <c r="A227" t="s">
        <v>265</v>
      </c>
      <c r="B227" t="s">
        <v>68</v>
      </c>
      <c r="C227" t="s">
        <v>266</v>
      </c>
      <c r="D227" t="s">
        <v>6283</v>
      </c>
      <c r="E227" t="s">
        <v>10976</v>
      </c>
      <c r="F227" t="s">
        <v>10977</v>
      </c>
      <c r="G227" t="s">
        <v>9829</v>
      </c>
      <c r="H227" t="s">
        <v>270</v>
      </c>
      <c r="I227" t="s">
        <v>265</v>
      </c>
      <c r="J227" t="s">
        <v>10978</v>
      </c>
      <c r="K227" t="s">
        <v>78</v>
      </c>
      <c r="L227" t="s">
        <v>10979</v>
      </c>
      <c r="M227" s="27">
        <v>45930.592615740738</v>
      </c>
      <c r="N227" s="27">
        <v>45932.461111111108</v>
      </c>
      <c r="P227" t="s">
        <v>9833</v>
      </c>
      <c r="Q227" t="s">
        <v>9834</v>
      </c>
      <c r="R227" t="s">
        <v>80</v>
      </c>
      <c r="S227" t="s">
        <v>187</v>
      </c>
      <c r="T227" t="s">
        <v>1664</v>
      </c>
      <c r="U227" t="s">
        <v>10980</v>
      </c>
      <c r="V227" t="s">
        <v>10981</v>
      </c>
      <c r="W227" t="s">
        <v>84</v>
      </c>
      <c r="Y227" t="s">
        <v>8</v>
      </c>
      <c r="Z227" t="s">
        <v>86</v>
      </c>
      <c r="AA227" t="s">
        <v>1290</v>
      </c>
      <c r="AB227" s="28">
        <v>1</v>
      </c>
      <c r="AC227" s="40">
        <v>35780</v>
      </c>
      <c r="AD227" s="40">
        <f t="shared" si="3"/>
        <v>35780</v>
      </c>
    </row>
    <row r="228" spans="1:30">
      <c r="A228" t="s">
        <v>459</v>
      </c>
      <c r="B228" t="s">
        <v>460</v>
      </c>
      <c r="C228" t="s">
        <v>461</v>
      </c>
      <c r="D228" t="s">
        <v>1861</v>
      </c>
      <c r="E228" t="s">
        <v>10982</v>
      </c>
      <c r="F228" t="s">
        <v>10983</v>
      </c>
      <c r="G228" t="s">
        <v>9829</v>
      </c>
      <c r="H228" t="s">
        <v>460</v>
      </c>
      <c r="I228" t="s">
        <v>1864</v>
      </c>
      <c r="J228" t="s">
        <v>10984</v>
      </c>
      <c r="K228" t="s">
        <v>78</v>
      </c>
      <c r="L228" t="s">
        <v>10985</v>
      </c>
      <c r="M228" s="27">
        <v>45930.604004629633</v>
      </c>
      <c r="N228" s="27">
        <v>45932.526388888888</v>
      </c>
      <c r="P228" t="s">
        <v>9833</v>
      </c>
      <c r="Q228" t="s">
        <v>9834</v>
      </c>
      <c r="R228" t="s">
        <v>1479</v>
      </c>
      <c r="S228" t="s">
        <v>1479</v>
      </c>
      <c r="T228" t="s">
        <v>82</v>
      </c>
      <c r="U228" t="s">
        <v>7699</v>
      </c>
      <c r="V228" t="s">
        <v>10986</v>
      </c>
      <c r="W228" t="s">
        <v>84</v>
      </c>
      <c r="Y228" t="s">
        <v>11</v>
      </c>
      <c r="Z228" t="s">
        <v>86</v>
      </c>
      <c r="AA228" t="s">
        <v>1113</v>
      </c>
      <c r="AB228" s="28">
        <v>1</v>
      </c>
      <c r="AC228" s="40">
        <v>67654</v>
      </c>
      <c r="AD228" s="40">
        <f t="shared" si="3"/>
        <v>67654</v>
      </c>
    </row>
    <row r="229" spans="1:30">
      <c r="A229" t="s">
        <v>150</v>
      </c>
      <c r="B229" t="s">
        <v>151</v>
      </c>
      <c r="C229" t="s">
        <v>152</v>
      </c>
      <c r="D229" t="s">
        <v>10987</v>
      </c>
      <c r="E229" t="s">
        <v>10988</v>
      </c>
      <c r="F229" t="s">
        <v>10989</v>
      </c>
      <c r="G229" t="s">
        <v>9829</v>
      </c>
      <c r="H229" t="s">
        <v>156</v>
      </c>
      <c r="I229" t="s">
        <v>10990</v>
      </c>
      <c r="J229" t="s">
        <v>10991</v>
      </c>
      <c r="K229" t="s">
        <v>78</v>
      </c>
      <c r="L229" t="s">
        <v>10992</v>
      </c>
      <c r="M229" s="27">
        <v>45930.61818287037</v>
      </c>
      <c r="N229" s="27">
        <v>45932.661111111112</v>
      </c>
      <c r="P229" t="s">
        <v>9833</v>
      </c>
      <c r="Q229" t="s">
        <v>9834</v>
      </c>
      <c r="R229" t="s">
        <v>80</v>
      </c>
      <c r="S229" t="s">
        <v>187</v>
      </c>
      <c r="T229" t="s">
        <v>82</v>
      </c>
      <c r="U229" t="s">
        <v>7699</v>
      </c>
      <c r="V229" t="s">
        <v>10993</v>
      </c>
      <c r="W229" t="s">
        <v>84</v>
      </c>
      <c r="Y229" t="s">
        <v>11</v>
      </c>
      <c r="Z229" t="s">
        <v>86</v>
      </c>
      <c r="AA229" t="s">
        <v>173</v>
      </c>
      <c r="AB229" s="28">
        <v>1</v>
      </c>
      <c r="AC229" s="40">
        <v>67654</v>
      </c>
      <c r="AD229" s="40">
        <f t="shared" si="3"/>
        <v>67654</v>
      </c>
    </row>
    <row r="230" spans="1:30">
      <c r="A230" t="s">
        <v>459</v>
      </c>
      <c r="B230" t="s">
        <v>460</v>
      </c>
      <c r="C230" t="s">
        <v>461</v>
      </c>
      <c r="D230" t="s">
        <v>512</v>
      </c>
      <c r="E230" t="s">
        <v>10994</v>
      </c>
      <c r="F230" t="s">
        <v>10995</v>
      </c>
      <c r="G230" t="s">
        <v>9829</v>
      </c>
      <c r="H230" t="s">
        <v>460</v>
      </c>
      <c r="I230" t="s">
        <v>459</v>
      </c>
      <c r="J230" t="s">
        <v>10996</v>
      </c>
      <c r="K230" t="s">
        <v>78</v>
      </c>
      <c r="L230" t="s">
        <v>10997</v>
      </c>
      <c r="M230" s="27">
        <v>45930.620451388888</v>
      </c>
      <c r="N230" s="27">
        <v>45931.619444444441</v>
      </c>
      <c r="P230" t="s">
        <v>9833</v>
      </c>
      <c r="Q230" t="s">
        <v>9834</v>
      </c>
      <c r="R230" t="s">
        <v>783</v>
      </c>
      <c r="S230" t="s">
        <v>784</v>
      </c>
      <c r="T230" t="s">
        <v>82</v>
      </c>
      <c r="U230" t="s">
        <v>7699</v>
      </c>
      <c r="V230" t="s">
        <v>10998</v>
      </c>
      <c r="W230" t="s">
        <v>84</v>
      </c>
      <c r="Y230" t="s">
        <v>8</v>
      </c>
      <c r="Z230" t="s">
        <v>86</v>
      </c>
      <c r="AA230" t="s">
        <v>778</v>
      </c>
      <c r="AB230" s="28">
        <v>1</v>
      </c>
      <c r="AC230" s="40">
        <v>35780</v>
      </c>
      <c r="AD230" s="40">
        <f t="shared" si="3"/>
        <v>35780</v>
      </c>
    </row>
    <row r="231" spans="1:30">
      <c r="A231" t="s">
        <v>112</v>
      </c>
      <c r="B231" t="s">
        <v>113</v>
      </c>
      <c r="C231" t="s">
        <v>114</v>
      </c>
      <c r="D231" t="s">
        <v>115</v>
      </c>
      <c r="E231" t="s">
        <v>10999</v>
      </c>
      <c r="F231" t="s">
        <v>11000</v>
      </c>
      <c r="G231" t="s">
        <v>9829</v>
      </c>
      <c r="H231" t="s">
        <v>116</v>
      </c>
      <c r="I231" t="s">
        <v>112</v>
      </c>
      <c r="J231" t="s">
        <v>11001</v>
      </c>
      <c r="K231" t="s">
        <v>78</v>
      </c>
      <c r="L231" t="s">
        <v>11002</v>
      </c>
      <c r="M231" s="27">
        <v>45930.621249999997</v>
      </c>
      <c r="N231" s="27">
        <v>45933.545138888891</v>
      </c>
      <c r="P231" t="s">
        <v>9833</v>
      </c>
      <c r="Q231" t="s">
        <v>9834</v>
      </c>
      <c r="R231" t="s">
        <v>1470</v>
      </c>
      <c r="S231" t="s">
        <v>1470</v>
      </c>
      <c r="T231" t="s">
        <v>82</v>
      </c>
      <c r="U231" t="s">
        <v>7699</v>
      </c>
      <c r="V231" t="s">
        <v>11003</v>
      </c>
      <c r="W231" t="s">
        <v>9836</v>
      </c>
      <c r="Y231" t="s">
        <v>8</v>
      </c>
      <c r="Z231" t="s">
        <v>86</v>
      </c>
      <c r="AA231" t="s">
        <v>1777</v>
      </c>
      <c r="AB231" s="28">
        <v>0</v>
      </c>
      <c r="AC231" s="40">
        <v>35780</v>
      </c>
      <c r="AD231" s="40">
        <f t="shared" si="3"/>
        <v>35780</v>
      </c>
    </row>
    <row r="232" spans="1:30">
      <c r="A232" t="s">
        <v>683</v>
      </c>
      <c r="B232" t="s">
        <v>113</v>
      </c>
      <c r="C232" t="s">
        <v>8579</v>
      </c>
      <c r="D232" t="s">
        <v>11004</v>
      </c>
      <c r="E232" t="s">
        <v>11005</v>
      </c>
      <c r="F232" t="s">
        <v>11006</v>
      </c>
      <c r="G232" t="s">
        <v>9829</v>
      </c>
      <c r="H232" t="s">
        <v>281</v>
      </c>
      <c r="I232" t="s">
        <v>11007</v>
      </c>
      <c r="J232" t="s">
        <v>11008</v>
      </c>
      <c r="K232" t="s">
        <v>78</v>
      </c>
      <c r="L232" t="s">
        <v>11009</v>
      </c>
      <c r="M232" s="27">
        <v>45930.629224537042</v>
      </c>
      <c r="N232" s="27">
        <v>45946.509722222218</v>
      </c>
      <c r="P232" t="s">
        <v>9833</v>
      </c>
      <c r="Q232" t="s">
        <v>9834</v>
      </c>
      <c r="R232" t="s">
        <v>1479</v>
      </c>
      <c r="S232" t="s">
        <v>1479</v>
      </c>
      <c r="T232" t="s">
        <v>82</v>
      </c>
      <c r="U232" t="s">
        <v>7699</v>
      </c>
      <c r="V232" t="s">
        <v>11010</v>
      </c>
      <c r="W232" t="s">
        <v>9836</v>
      </c>
      <c r="Y232" t="s">
        <v>15</v>
      </c>
      <c r="Z232" t="s">
        <v>86</v>
      </c>
      <c r="AA232" t="s">
        <v>691</v>
      </c>
      <c r="AB232" s="28">
        <v>0</v>
      </c>
      <c r="AC232" s="40">
        <v>35780</v>
      </c>
      <c r="AD232" s="40">
        <f t="shared" si="3"/>
        <v>35780</v>
      </c>
    </row>
    <row r="233" spans="1:30">
      <c r="A233" t="s">
        <v>288</v>
      </c>
      <c r="B233" t="s">
        <v>113</v>
      </c>
      <c r="C233" t="s">
        <v>114</v>
      </c>
      <c r="D233" t="s">
        <v>289</v>
      </c>
      <c r="E233" t="s">
        <v>11011</v>
      </c>
      <c r="F233" t="s">
        <v>11012</v>
      </c>
      <c r="G233" t="s">
        <v>9829</v>
      </c>
      <c r="H233" t="s">
        <v>292</v>
      </c>
      <c r="I233" t="s">
        <v>288</v>
      </c>
      <c r="J233" t="s">
        <v>11013</v>
      </c>
      <c r="K233" t="s">
        <v>78</v>
      </c>
      <c r="L233" t="s">
        <v>11014</v>
      </c>
      <c r="M233" s="27">
        <v>45930.631157407413</v>
      </c>
      <c r="N233" s="27">
        <v>45931.702777777777</v>
      </c>
      <c r="P233" t="s">
        <v>9833</v>
      </c>
      <c r="Q233" t="s">
        <v>9834</v>
      </c>
      <c r="R233" t="s">
        <v>1470</v>
      </c>
      <c r="S233" t="s">
        <v>1470</v>
      </c>
      <c r="T233" t="s">
        <v>82</v>
      </c>
      <c r="U233" t="s">
        <v>7699</v>
      </c>
      <c r="V233" t="s">
        <v>11015</v>
      </c>
      <c r="W233" t="s">
        <v>84</v>
      </c>
      <c r="Y233" t="s">
        <v>8</v>
      </c>
      <c r="Z233" t="s">
        <v>86</v>
      </c>
      <c r="AA233" t="s">
        <v>245</v>
      </c>
      <c r="AB233" s="28">
        <v>1</v>
      </c>
      <c r="AC233" s="40">
        <v>35780</v>
      </c>
      <c r="AD233" s="40">
        <f t="shared" si="3"/>
        <v>35780</v>
      </c>
    </row>
    <row r="234" spans="1:30">
      <c r="A234" t="s">
        <v>150</v>
      </c>
      <c r="B234" t="s">
        <v>151</v>
      </c>
      <c r="C234" t="s">
        <v>8579</v>
      </c>
      <c r="D234" t="s">
        <v>153</v>
      </c>
      <c r="E234" t="s">
        <v>11016</v>
      </c>
      <c r="F234" t="s">
        <v>11017</v>
      </c>
      <c r="G234" t="s">
        <v>9838</v>
      </c>
      <c r="H234" t="s">
        <v>156</v>
      </c>
      <c r="I234" t="s">
        <v>157</v>
      </c>
      <c r="J234" t="s">
        <v>11018</v>
      </c>
      <c r="K234" t="s">
        <v>78</v>
      </c>
      <c r="L234" t="s">
        <v>11019</v>
      </c>
      <c r="M234" s="27">
        <v>45930.655335648153</v>
      </c>
      <c r="N234" s="27">
        <v>45936.423611111109</v>
      </c>
      <c r="P234" t="s">
        <v>9840</v>
      </c>
      <c r="R234" t="s">
        <v>1470</v>
      </c>
      <c r="S234" t="s">
        <v>1470</v>
      </c>
      <c r="U234" t="s">
        <v>7699</v>
      </c>
      <c r="V234" t="s">
        <v>11020</v>
      </c>
      <c r="W234" t="s">
        <v>9840</v>
      </c>
      <c r="Y234" t="s">
        <v>15</v>
      </c>
      <c r="Z234" t="s">
        <v>86</v>
      </c>
      <c r="AB234" s="28">
        <v>0</v>
      </c>
      <c r="AC234" s="40">
        <v>35780</v>
      </c>
      <c r="AD234" s="40">
        <f t="shared" si="3"/>
        <v>35780</v>
      </c>
    </row>
    <row r="235" spans="1:30">
      <c r="A235" t="s">
        <v>277</v>
      </c>
      <c r="B235" t="s">
        <v>151</v>
      </c>
      <c r="C235" t="s">
        <v>152</v>
      </c>
      <c r="D235" t="s">
        <v>2442</v>
      </c>
      <c r="E235" t="s">
        <v>11021</v>
      </c>
      <c r="F235" t="s">
        <v>11022</v>
      </c>
      <c r="G235" t="s">
        <v>9829</v>
      </c>
      <c r="H235" t="s">
        <v>328</v>
      </c>
      <c r="I235" t="s">
        <v>2445</v>
      </c>
      <c r="J235" t="s">
        <v>11023</v>
      </c>
      <c r="K235" t="s">
        <v>78</v>
      </c>
      <c r="L235" t="s">
        <v>11024</v>
      </c>
      <c r="M235" s="27">
        <v>45930.651539351849</v>
      </c>
      <c r="N235" s="27">
        <v>45931.571527777778</v>
      </c>
      <c r="P235" t="s">
        <v>9833</v>
      </c>
      <c r="Q235" t="s">
        <v>9834</v>
      </c>
      <c r="R235" t="s">
        <v>1470</v>
      </c>
      <c r="S235" t="s">
        <v>1470</v>
      </c>
      <c r="T235" t="s">
        <v>82</v>
      </c>
      <c r="U235" t="s">
        <v>7699</v>
      </c>
      <c r="V235" t="s">
        <v>11025</v>
      </c>
      <c r="W235" t="s">
        <v>84</v>
      </c>
      <c r="Y235" t="s">
        <v>11</v>
      </c>
      <c r="Z235" t="s">
        <v>86</v>
      </c>
      <c r="AA235" t="s">
        <v>2450</v>
      </c>
      <c r="AB235" s="28">
        <v>1</v>
      </c>
      <c r="AC235" s="40">
        <v>67654</v>
      </c>
      <c r="AD235" s="40">
        <f t="shared" si="3"/>
        <v>67654</v>
      </c>
    </row>
    <row r="236" spans="1:30">
      <c r="A236" t="s">
        <v>343</v>
      </c>
      <c r="B236" t="s">
        <v>68</v>
      </c>
      <c r="C236" t="s">
        <v>69</v>
      </c>
      <c r="D236" t="s">
        <v>344</v>
      </c>
      <c r="E236" t="s">
        <v>11026</v>
      </c>
      <c r="F236" t="s">
        <v>8233</v>
      </c>
      <c r="G236" t="s">
        <v>9829</v>
      </c>
      <c r="H236" t="s">
        <v>347</v>
      </c>
      <c r="I236" t="s">
        <v>343</v>
      </c>
      <c r="J236" t="s">
        <v>8234</v>
      </c>
      <c r="K236" t="s">
        <v>78</v>
      </c>
      <c r="L236" t="s">
        <v>11027</v>
      </c>
      <c r="M236" s="27">
        <v>45930.674560185187</v>
      </c>
      <c r="N236" s="27">
        <v>45931.564583333333</v>
      </c>
      <c r="P236" t="s">
        <v>9833</v>
      </c>
      <c r="Q236" t="s">
        <v>9834</v>
      </c>
      <c r="R236" t="s">
        <v>783</v>
      </c>
      <c r="S236" t="s">
        <v>1750</v>
      </c>
      <c r="T236" t="s">
        <v>82</v>
      </c>
      <c r="U236" t="s">
        <v>7699</v>
      </c>
      <c r="V236" t="s">
        <v>11028</v>
      </c>
      <c r="W236" t="s">
        <v>84</v>
      </c>
      <c r="Y236" t="s">
        <v>8</v>
      </c>
      <c r="Z236" t="s">
        <v>86</v>
      </c>
      <c r="AA236" t="s">
        <v>2850</v>
      </c>
      <c r="AB236" s="28">
        <v>1</v>
      </c>
      <c r="AC236" s="40">
        <v>35780</v>
      </c>
      <c r="AD236" s="40">
        <f t="shared" si="3"/>
        <v>35780</v>
      </c>
    </row>
    <row r="237" spans="1:30">
      <c r="A237" t="s">
        <v>343</v>
      </c>
      <c r="B237" t="s">
        <v>68</v>
      </c>
      <c r="C237" t="s">
        <v>69</v>
      </c>
      <c r="D237" t="s">
        <v>1091</v>
      </c>
      <c r="E237" t="s">
        <v>11029</v>
      </c>
      <c r="F237" t="s">
        <v>11030</v>
      </c>
      <c r="G237" t="s">
        <v>9829</v>
      </c>
      <c r="H237" t="s">
        <v>347</v>
      </c>
      <c r="I237" t="s">
        <v>1094</v>
      </c>
      <c r="J237" t="s">
        <v>11031</v>
      </c>
      <c r="K237" t="s">
        <v>78</v>
      </c>
      <c r="L237" t="s">
        <v>11032</v>
      </c>
      <c r="M237" s="27">
        <v>45930.66611111111</v>
      </c>
      <c r="N237" s="27">
        <v>45931.478472222218</v>
      </c>
      <c r="P237" t="s">
        <v>9833</v>
      </c>
      <c r="Q237" t="s">
        <v>9834</v>
      </c>
      <c r="R237" t="s">
        <v>1470</v>
      </c>
      <c r="S237" t="s">
        <v>1470</v>
      </c>
      <c r="T237" t="s">
        <v>82</v>
      </c>
      <c r="U237" t="s">
        <v>7699</v>
      </c>
      <c r="V237" t="s">
        <v>11033</v>
      </c>
      <c r="W237" t="s">
        <v>84</v>
      </c>
      <c r="Y237" t="s">
        <v>11</v>
      </c>
      <c r="Z237" t="s">
        <v>86</v>
      </c>
      <c r="AA237" t="s">
        <v>366</v>
      </c>
      <c r="AB237" s="28">
        <v>1</v>
      </c>
      <c r="AC237" s="40">
        <v>67654</v>
      </c>
      <c r="AD237" s="40">
        <f t="shared" si="3"/>
        <v>67654</v>
      </c>
    </row>
    <row r="238" spans="1:30">
      <c r="A238" t="s">
        <v>265</v>
      </c>
      <c r="B238" t="s">
        <v>68</v>
      </c>
      <c r="C238" t="s">
        <v>8579</v>
      </c>
      <c r="D238" t="s">
        <v>4393</v>
      </c>
      <c r="E238" t="s">
        <v>11034</v>
      </c>
      <c r="F238" t="s">
        <v>11035</v>
      </c>
      <c r="G238" t="s">
        <v>9838</v>
      </c>
      <c r="H238" t="s">
        <v>270</v>
      </c>
      <c r="I238" t="s">
        <v>4396</v>
      </c>
      <c r="J238" t="s">
        <v>11036</v>
      </c>
      <c r="K238" t="s">
        <v>78</v>
      </c>
      <c r="L238" t="s">
        <v>11037</v>
      </c>
      <c r="M238" s="27">
        <v>45930.682638888888</v>
      </c>
      <c r="N238" s="27">
        <v>45936.386805555558</v>
      </c>
      <c r="P238" t="s">
        <v>9840</v>
      </c>
      <c r="R238" t="s">
        <v>80</v>
      </c>
      <c r="S238" t="s">
        <v>187</v>
      </c>
      <c r="U238" t="s">
        <v>7699</v>
      </c>
      <c r="V238" t="s">
        <v>11038</v>
      </c>
      <c r="W238" t="s">
        <v>9840</v>
      </c>
      <c r="Y238" t="s">
        <v>13</v>
      </c>
      <c r="Z238" t="s">
        <v>86</v>
      </c>
      <c r="AB238" s="28">
        <v>0</v>
      </c>
      <c r="AC238" s="40">
        <v>35780</v>
      </c>
      <c r="AD238" s="40">
        <f t="shared" si="3"/>
        <v>35780</v>
      </c>
    </row>
    <row r="239" spans="1:30">
      <c r="A239" t="s">
        <v>112</v>
      </c>
      <c r="B239" t="s">
        <v>113</v>
      </c>
      <c r="C239" t="s">
        <v>114</v>
      </c>
      <c r="D239" t="s">
        <v>115</v>
      </c>
      <c r="E239" t="s">
        <v>11039</v>
      </c>
      <c r="F239" t="s">
        <v>11040</v>
      </c>
      <c r="G239" t="s">
        <v>9829</v>
      </c>
      <c r="H239" t="s">
        <v>116</v>
      </c>
      <c r="I239" t="s">
        <v>112</v>
      </c>
      <c r="J239" t="s">
        <v>11041</v>
      </c>
      <c r="K239" t="s">
        <v>78</v>
      </c>
      <c r="L239" t="s">
        <v>11042</v>
      </c>
      <c r="M239" s="27">
        <v>45930.699166666673</v>
      </c>
      <c r="N239" s="27">
        <v>45933.495833333327</v>
      </c>
      <c r="P239" t="s">
        <v>9833</v>
      </c>
      <c r="Q239" t="s">
        <v>9834</v>
      </c>
      <c r="R239" t="s">
        <v>80</v>
      </c>
      <c r="S239" t="s">
        <v>187</v>
      </c>
      <c r="T239" t="s">
        <v>82</v>
      </c>
      <c r="U239" t="s">
        <v>7699</v>
      </c>
      <c r="V239" t="s">
        <v>11043</v>
      </c>
      <c r="W239" t="s">
        <v>84</v>
      </c>
      <c r="Y239" t="s">
        <v>8</v>
      </c>
      <c r="Z239" t="s">
        <v>86</v>
      </c>
      <c r="AA239" t="s">
        <v>1777</v>
      </c>
      <c r="AB239" s="28">
        <v>1</v>
      </c>
      <c r="AC239" s="40">
        <v>35780</v>
      </c>
      <c r="AD239" s="40">
        <f t="shared" si="3"/>
        <v>35780</v>
      </c>
    </row>
    <row r="240" spans="1:30">
      <c r="A240" t="s">
        <v>1377</v>
      </c>
      <c r="B240" t="s">
        <v>68</v>
      </c>
      <c r="C240" t="s">
        <v>266</v>
      </c>
      <c r="D240" t="s">
        <v>2040</v>
      </c>
      <c r="E240" t="s">
        <v>11044</v>
      </c>
      <c r="F240" t="s">
        <v>11045</v>
      </c>
      <c r="G240" t="s">
        <v>9829</v>
      </c>
      <c r="H240" t="s">
        <v>2043</v>
      </c>
      <c r="I240" t="s">
        <v>2044</v>
      </c>
      <c r="J240" t="s">
        <v>11046</v>
      </c>
      <c r="K240" t="s">
        <v>78</v>
      </c>
      <c r="L240" t="s">
        <v>11047</v>
      </c>
      <c r="M240" s="27">
        <v>45930.706250000003</v>
      </c>
      <c r="N240" s="27">
        <v>45936.479861111111</v>
      </c>
      <c r="P240" t="s">
        <v>9833</v>
      </c>
      <c r="Q240" t="s">
        <v>9834</v>
      </c>
      <c r="R240" t="s">
        <v>1470</v>
      </c>
      <c r="S240" t="s">
        <v>1470</v>
      </c>
      <c r="T240" t="s">
        <v>82</v>
      </c>
      <c r="U240" t="s">
        <v>7699</v>
      </c>
      <c r="V240" t="s">
        <v>11048</v>
      </c>
      <c r="W240" t="s">
        <v>84</v>
      </c>
      <c r="Y240" t="s">
        <v>11</v>
      </c>
      <c r="Z240" t="s">
        <v>86</v>
      </c>
      <c r="AA240" t="s">
        <v>2049</v>
      </c>
      <c r="AB240" s="28">
        <v>1</v>
      </c>
      <c r="AC240" s="40">
        <v>67654</v>
      </c>
      <c r="AD240" s="40">
        <f t="shared" si="3"/>
        <v>67654</v>
      </c>
    </row>
    <row r="241" spans="1:30">
      <c r="A241" t="s">
        <v>217</v>
      </c>
      <c r="B241" t="s">
        <v>192</v>
      </c>
      <c r="C241" t="s">
        <v>193</v>
      </c>
      <c r="D241" t="s">
        <v>1241</v>
      </c>
      <c r="E241" t="s">
        <v>11049</v>
      </c>
      <c r="F241" t="s">
        <v>11050</v>
      </c>
      <c r="G241" t="s">
        <v>9829</v>
      </c>
      <c r="H241" t="s">
        <v>197</v>
      </c>
      <c r="I241" t="s">
        <v>1244</v>
      </c>
      <c r="J241" t="s">
        <v>11051</v>
      </c>
      <c r="K241" t="s">
        <v>78</v>
      </c>
      <c r="L241" t="s">
        <v>11052</v>
      </c>
      <c r="M241" s="27">
        <v>45930.706944444442</v>
      </c>
      <c r="N241" s="27">
        <v>45937.383333333331</v>
      </c>
      <c r="P241" t="s">
        <v>9833</v>
      </c>
      <c r="Q241" t="s">
        <v>9834</v>
      </c>
      <c r="R241" t="s">
        <v>80</v>
      </c>
      <c r="S241" t="s">
        <v>81</v>
      </c>
      <c r="T241" t="s">
        <v>82</v>
      </c>
      <c r="U241" t="s">
        <v>7699</v>
      </c>
      <c r="V241" t="s">
        <v>11053</v>
      </c>
      <c r="W241" t="s">
        <v>84</v>
      </c>
      <c r="Y241" t="s">
        <v>11</v>
      </c>
      <c r="Z241" t="s">
        <v>86</v>
      </c>
      <c r="AA241" t="s">
        <v>403</v>
      </c>
      <c r="AB241" s="28">
        <v>1</v>
      </c>
      <c r="AC241" s="40">
        <v>67654</v>
      </c>
      <c r="AD241" s="40">
        <f t="shared" si="3"/>
        <v>67654</v>
      </c>
    </row>
    <row r="242" spans="1:30">
      <c r="A242" t="s">
        <v>191</v>
      </c>
      <c r="B242" t="s">
        <v>192</v>
      </c>
      <c r="C242" t="s">
        <v>193</v>
      </c>
      <c r="D242" t="s">
        <v>194</v>
      </c>
      <c r="E242" t="s">
        <v>11054</v>
      </c>
      <c r="F242" t="s">
        <v>11055</v>
      </c>
      <c r="G242" t="s">
        <v>9829</v>
      </c>
      <c r="H242" t="s">
        <v>197</v>
      </c>
      <c r="I242" t="s">
        <v>191</v>
      </c>
      <c r="J242" t="s">
        <v>11056</v>
      </c>
      <c r="K242" t="s">
        <v>78</v>
      </c>
      <c r="L242" t="s">
        <v>11057</v>
      </c>
      <c r="M242" s="27">
        <v>45930.714907407397</v>
      </c>
      <c r="N242" s="27">
        <v>45932.693055555559</v>
      </c>
      <c r="P242" t="s">
        <v>9833</v>
      </c>
      <c r="Q242" t="s">
        <v>9834</v>
      </c>
      <c r="R242" t="s">
        <v>80</v>
      </c>
      <c r="S242" t="s">
        <v>81</v>
      </c>
      <c r="U242" t="s">
        <v>7699</v>
      </c>
      <c r="V242" t="s">
        <v>11058</v>
      </c>
      <c r="W242" t="s">
        <v>84</v>
      </c>
      <c r="Y242" t="s">
        <v>8</v>
      </c>
      <c r="Z242" t="s">
        <v>86</v>
      </c>
      <c r="AA242" t="s">
        <v>9983</v>
      </c>
      <c r="AB242" s="28">
        <v>1</v>
      </c>
      <c r="AC242" s="40">
        <v>35780</v>
      </c>
      <c r="AD242" s="40">
        <f t="shared" si="3"/>
        <v>35780</v>
      </c>
    </row>
    <row r="243" spans="1:30">
      <c r="A243" t="s">
        <v>288</v>
      </c>
      <c r="B243" t="s">
        <v>113</v>
      </c>
      <c r="C243" t="s">
        <v>114</v>
      </c>
      <c r="D243" t="s">
        <v>1702</v>
      </c>
      <c r="E243" t="s">
        <v>11059</v>
      </c>
      <c r="F243" t="s">
        <v>11060</v>
      </c>
      <c r="G243" t="s">
        <v>9838</v>
      </c>
      <c r="H243" t="s">
        <v>197</v>
      </c>
      <c r="I243" t="s">
        <v>1705</v>
      </c>
      <c r="J243" t="s">
        <v>11061</v>
      </c>
      <c r="K243" t="s">
        <v>78</v>
      </c>
      <c r="L243" t="s">
        <v>11062</v>
      </c>
      <c r="M243" s="27">
        <v>45930.707638888889</v>
      </c>
      <c r="N243" s="27">
        <v>45936.661111111112</v>
      </c>
      <c r="P243" t="s">
        <v>9840</v>
      </c>
      <c r="R243" t="s">
        <v>1470</v>
      </c>
      <c r="S243" t="s">
        <v>1470</v>
      </c>
      <c r="U243" t="s">
        <v>7699</v>
      </c>
      <c r="V243" t="s">
        <v>11063</v>
      </c>
      <c r="W243" t="s">
        <v>9840</v>
      </c>
      <c r="Y243" t="s">
        <v>15</v>
      </c>
      <c r="Z243" t="s">
        <v>86</v>
      </c>
      <c r="AB243" s="28">
        <v>0</v>
      </c>
      <c r="AC243" s="40">
        <v>35780</v>
      </c>
      <c r="AD243" s="40">
        <f t="shared" si="3"/>
        <v>35780</v>
      </c>
    </row>
    <row r="244" spans="1:30">
      <c r="A244" t="s">
        <v>744</v>
      </c>
      <c r="B244" t="s">
        <v>113</v>
      </c>
      <c r="C244" t="s">
        <v>114</v>
      </c>
      <c r="D244" t="s">
        <v>2276</v>
      </c>
      <c r="E244" t="s">
        <v>11064</v>
      </c>
      <c r="F244" t="s">
        <v>11065</v>
      </c>
      <c r="G244" t="s">
        <v>9829</v>
      </c>
      <c r="H244" t="s">
        <v>748</v>
      </c>
      <c r="I244" t="s">
        <v>744</v>
      </c>
      <c r="J244" t="s">
        <v>11066</v>
      </c>
      <c r="K244" t="s">
        <v>78</v>
      </c>
      <c r="L244" t="s">
        <v>11067</v>
      </c>
      <c r="M244" s="27">
        <v>45930.748611111107</v>
      </c>
      <c r="N244" s="27">
        <v>45933.498611111107</v>
      </c>
      <c r="P244" t="s">
        <v>9833</v>
      </c>
      <c r="Q244" t="s">
        <v>9834</v>
      </c>
      <c r="R244" t="s">
        <v>1479</v>
      </c>
      <c r="S244" t="s">
        <v>1479</v>
      </c>
      <c r="T244" t="s">
        <v>82</v>
      </c>
      <c r="U244" t="s">
        <v>7699</v>
      </c>
      <c r="V244" t="s">
        <v>11068</v>
      </c>
      <c r="W244" t="s">
        <v>84</v>
      </c>
      <c r="Y244" t="s">
        <v>8</v>
      </c>
      <c r="Z244" t="s">
        <v>86</v>
      </c>
      <c r="AA244" t="s">
        <v>754</v>
      </c>
      <c r="AB244" s="28">
        <v>1</v>
      </c>
      <c r="AC244" s="40">
        <v>35780</v>
      </c>
      <c r="AD244" s="40">
        <f t="shared" si="3"/>
        <v>35780</v>
      </c>
    </row>
    <row r="245" spans="1:30">
      <c r="A245" t="s">
        <v>191</v>
      </c>
      <c r="B245" t="s">
        <v>192</v>
      </c>
      <c r="C245" t="s">
        <v>193</v>
      </c>
      <c r="D245" t="s">
        <v>10523</v>
      </c>
      <c r="E245" t="s">
        <v>11069</v>
      </c>
      <c r="F245" t="s">
        <v>11070</v>
      </c>
      <c r="G245" t="s">
        <v>9829</v>
      </c>
      <c r="H245" t="s">
        <v>197</v>
      </c>
      <c r="I245" t="s">
        <v>10526</v>
      </c>
      <c r="J245" t="s">
        <v>11071</v>
      </c>
      <c r="K245" t="s">
        <v>78</v>
      </c>
      <c r="L245" t="s">
        <v>11072</v>
      </c>
      <c r="M245" s="27">
        <v>45931.333333333343</v>
      </c>
      <c r="N245" s="27">
        <v>45933.638194444437</v>
      </c>
      <c r="P245" t="s">
        <v>9833</v>
      </c>
      <c r="Q245" t="s">
        <v>9834</v>
      </c>
      <c r="R245" t="s">
        <v>1470</v>
      </c>
      <c r="S245" t="s">
        <v>1470</v>
      </c>
      <c r="T245" t="s">
        <v>82</v>
      </c>
      <c r="U245" t="s">
        <v>7699</v>
      </c>
      <c r="V245" t="s">
        <v>11073</v>
      </c>
      <c r="W245" t="s">
        <v>84</v>
      </c>
      <c r="Y245" t="s">
        <v>11</v>
      </c>
      <c r="Z245" t="s">
        <v>86</v>
      </c>
      <c r="AA245" t="s">
        <v>254</v>
      </c>
      <c r="AB245" s="28">
        <v>1</v>
      </c>
      <c r="AC245" s="40">
        <v>67654</v>
      </c>
      <c r="AD245" s="40">
        <f t="shared" si="3"/>
        <v>67654</v>
      </c>
    </row>
    <row r="246" spans="1:30">
      <c r="A246" t="s">
        <v>965</v>
      </c>
      <c r="B246" t="s">
        <v>119</v>
      </c>
      <c r="C246" t="s">
        <v>120</v>
      </c>
      <c r="D246" t="s">
        <v>966</v>
      </c>
      <c r="E246" t="s">
        <v>11074</v>
      </c>
      <c r="F246" t="s">
        <v>11075</v>
      </c>
      <c r="G246" t="s">
        <v>9829</v>
      </c>
      <c r="H246" t="s">
        <v>969</v>
      </c>
      <c r="I246" t="s">
        <v>965</v>
      </c>
      <c r="J246" t="s">
        <v>11076</v>
      </c>
      <c r="K246" t="s">
        <v>78</v>
      </c>
      <c r="L246" t="s">
        <v>11077</v>
      </c>
      <c r="M246" s="27">
        <v>45930.73333333333</v>
      </c>
      <c r="N246" s="27">
        <v>45932.462500000001</v>
      </c>
      <c r="P246" t="s">
        <v>9833</v>
      </c>
      <c r="Q246" t="s">
        <v>9834</v>
      </c>
      <c r="R246" t="s">
        <v>80</v>
      </c>
      <c r="S246" t="s">
        <v>81</v>
      </c>
      <c r="T246" t="s">
        <v>82</v>
      </c>
      <c r="U246" t="s">
        <v>7699</v>
      </c>
      <c r="V246" t="s">
        <v>11078</v>
      </c>
      <c r="W246" t="s">
        <v>84</v>
      </c>
      <c r="Y246" t="s">
        <v>8</v>
      </c>
      <c r="Z246" t="s">
        <v>86</v>
      </c>
      <c r="AA246" t="s">
        <v>974</v>
      </c>
      <c r="AB246" s="28">
        <v>1</v>
      </c>
      <c r="AC246" s="40">
        <v>35780</v>
      </c>
      <c r="AD246" s="40">
        <f t="shared" si="3"/>
        <v>35780</v>
      </c>
    </row>
    <row r="247" spans="1:30">
      <c r="A247" t="s">
        <v>265</v>
      </c>
      <c r="B247" t="s">
        <v>68</v>
      </c>
      <c r="C247" t="s">
        <v>266</v>
      </c>
      <c r="D247" t="s">
        <v>6283</v>
      </c>
      <c r="E247" t="s">
        <v>11079</v>
      </c>
      <c r="F247" t="s">
        <v>11080</v>
      </c>
      <c r="G247" t="s">
        <v>9829</v>
      </c>
      <c r="H247" t="s">
        <v>270</v>
      </c>
      <c r="I247" t="s">
        <v>265</v>
      </c>
      <c r="J247" t="s">
        <v>11081</v>
      </c>
      <c r="K247" t="s">
        <v>78</v>
      </c>
      <c r="L247" t="s">
        <v>11082</v>
      </c>
      <c r="M247" s="27">
        <v>45930.73333333333</v>
      </c>
      <c r="N247" s="27">
        <v>45932.472916666673</v>
      </c>
      <c r="P247" t="s">
        <v>9833</v>
      </c>
      <c r="Q247" t="s">
        <v>9834</v>
      </c>
      <c r="R247" t="s">
        <v>1479</v>
      </c>
      <c r="S247" t="s">
        <v>1479</v>
      </c>
      <c r="T247" t="s">
        <v>82</v>
      </c>
      <c r="U247" t="s">
        <v>7699</v>
      </c>
      <c r="V247" t="s">
        <v>11083</v>
      </c>
      <c r="W247" t="s">
        <v>84</v>
      </c>
      <c r="Y247" t="s">
        <v>8</v>
      </c>
      <c r="Z247" t="s">
        <v>86</v>
      </c>
      <c r="AA247" t="s">
        <v>1290</v>
      </c>
      <c r="AB247" s="28">
        <v>1</v>
      </c>
      <c r="AC247" s="40">
        <v>35780</v>
      </c>
      <c r="AD247" s="40">
        <f t="shared" si="3"/>
        <v>35780</v>
      </c>
    </row>
    <row r="248" spans="1:30">
      <c r="A248" t="s">
        <v>191</v>
      </c>
      <c r="B248" t="s">
        <v>192</v>
      </c>
      <c r="C248" t="s">
        <v>193</v>
      </c>
      <c r="D248" t="s">
        <v>194</v>
      </c>
      <c r="E248" t="s">
        <v>11084</v>
      </c>
      <c r="F248" t="s">
        <v>11085</v>
      </c>
      <c r="G248" t="s">
        <v>9829</v>
      </c>
      <c r="H248" t="s">
        <v>197</v>
      </c>
      <c r="I248" t="s">
        <v>191</v>
      </c>
      <c r="J248" t="s">
        <v>11086</v>
      </c>
      <c r="K248" t="s">
        <v>78</v>
      </c>
      <c r="L248" t="s">
        <v>11087</v>
      </c>
      <c r="M248" s="27">
        <v>45930.736111111109</v>
      </c>
      <c r="N248" s="27">
        <v>45932.690972222219</v>
      </c>
      <c r="P248" t="s">
        <v>9833</v>
      </c>
      <c r="Q248" t="s">
        <v>9834</v>
      </c>
      <c r="R248" t="s">
        <v>80</v>
      </c>
      <c r="S248" t="s">
        <v>81</v>
      </c>
      <c r="U248" t="s">
        <v>7699</v>
      </c>
      <c r="V248" t="s">
        <v>11088</v>
      </c>
      <c r="W248" t="s">
        <v>84</v>
      </c>
      <c r="Y248" t="s">
        <v>8</v>
      </c>
      <c r="Z248" t="s">
        <v>86</v>
      </c>
      <c r="AA248" t="s">
        <v>9983</v>
      </c>
      <c r="AB248" s="28">
        <v>1</v>
      </c>
      <c r="AC248" s="40">
        <v>35780</v>
      </c>
      <c r="AD248" s="40">
        <f t="shared" si="3"/>
        <v>35780</v>
      </c>
    </row>
    <row r="249" spans="1:30">
      <c r="A249" t="s">
        <v>150</v>
      </c>
      <c r="B249" t="s">
        <v>151</v>
      </c>
      <c r="C249" t="s">
        <v>152</v>
      </c>
      <c r="D249" t="s">
        <v>2339</v>
      </c>
      <c r="E249" t="s">
        <v>11089</v>
      </c>
      <c r="F249" t="s">
        <v>11090</v>
      </c>
      <c r="G249" t="s">
        <v>9829</v>
      </c>
      <c r="H249" t="s">
        <v>156</v>
      </c>
      <c r="I249" t="s">
        <v>150</v>
      </c>
      <c r="J249" t="s">
        <v>11091</v>
      </c>
      <c r="K249" t="s">
        <v>78</v>
      </c>
      <c r="L249" t="s">
        <v>11092</v>
      </c>
      <c r="M249" s="27">
        <v>45931.333333333343</v>
      </c>
      <c r="N249" s="27">
        <v>45934.54791666667</v>
      </c>
      <c r="P249" t="s">
        <v>9833</v>
      </c>
      <c r="Q249" t="s">
        <v>9834</v>
      </c>
      <c r="R249" t="s">
        <v>1479</v>
      </c>
      <c r="S249" t="s">
        <v>1479</v>
      </c>
      <c r="T249" t="s">
        <v>82</v>
      </c>
      <c r="U249" t="s">
        <v>7699</v>
      </c>
      <c r="V249" t="s">
        <v>11093</v>
      </c>
      <c r="W249" t="s">
        <v>9836</v>
      </c>
      <c r="Y249" t="s">
        <v>8</v>
      </c>
      <c r="Z249" t="s">
        <v>86</v>
      </c>
      <c r="AA249" t="s">
        <v>3941</v>
      </c>
      <c r="AB249" s="28">
        <v>0</v>
      </c>
      <c r="AC249" s="40">
        <v>35780</v>
      </c>
      <c r="AD249" s="40">
        <f t="shared" si="3"/>
        <v>35780</v>
      </c>
    </row>
    <row r="250" spans="1:30">
      <c r="A250" t="s">
        <v>459</v>
      </c>
      <c r="B250" t="s">
        <v>460</v>
      </c>
      <c r="C250" t="s">
        <v>461</v>
      </c>
      <c r="D250" t="s">
        <v>1784</v>
      </c>
      <c r="E250" t="s">
        <v>11094</v>
      </c>
      <c r="F250" t="s">
        <v>11095</v>
      </c>
      <c r="G250" t="s">
        <v>9829</v>
      </c>
      <c r="H250" t="s">
        <v>460</v>
      </c>
      <c r="I250" t="s">
        <v>1787</v>
      </c>
      <c r="J250" t="s">
        <v>11096</v>
      </c>
      <c r="K250" t="s">
        <v>78</v>
      </c>
      <c r="L250" t="s">
        <v>11097</v>
      </c>
      <c r="M250" s="27">
        <v>45931.333333333343</v>
      </c>
      <c r="N250" s="27">
        <v>45932.413194444453</v>
      </c>
      <c r="P250" t="s">
        <v>9833</v>
      </c>
      <c r="Q250" t="s">
        <v>9834</v>
      </c>
      <c r="R250" t="s">
        <v>1470</v>
      </c>
      <c r="S250" t="s">
        <v>1470</v>
      </c>
      <c r="T250" t="s">
        <v>82</v>
      </c>
      <c r="U250" t="s">
        <v>7699</v>
      </c>
      <c r="V250" t="s">
        <v>11098</v>
      </c>
      <c r="W250" t="s">
        <v>84</v>
      </c>
      <c r="Y250" t="s">
        <v>11</v>
      </c>
      <c r="Z250" t="s">
        <v>86</v>
      </c>
      <c r="AA250" t="s">
        <v>470</v>
      </c>
      <c r="AB250" s="28">
        <v>1</v>
      </c>
      <c r="AC250" s="40">
        <v>67654</v>
      </c>
      <c r="AD250" s="40">
        <f t="shared" si="3"/>
        <v>67654</v>
      </c>
    </row>
    <row r="251" spans="1:30">
      <c r="A251" t="s">
        <v>343</v>
      </c>
      <c r="B251" t="s">
        <v>68</v>
      </c>
      <c r="C251" t="s">
        <v>69</v>
      </c>
      <c r="D251" t="s">
        <v>379</v>
      </c>
      <c r="E251" t="s">
        <v>11099</v>
      </c>
      <c r="F251" t="s">
        <v>11100</v>
      </c>
      <c r="G251" t="s">
        <v>9829</v>
      </c>
      <c r="H251" t="s">
        <v>347</v>
      </c>
      <c r="I251" t="s">
        <v>382</v>
      </c>
      <c r="J251" t="s">
        <v>11101</v>
      </c>
      <c r="K251" t="s">
        <v>78</v>
      </c>
      <c r="L251" t="s">
        <v>11102</v>
      </c>
      <c r="M251" s="27">
        <v>45931.333333333343</v>
      </c>
      <c r="N251" s="27">
        <v>45937.416666666657</v>
      </c>
      <c r="P251" t="s">
        <v>9833</v>
      </c>
      <c r="Q251" t="s">
        <v>9834</v>
      </c>
      <c r="R251" t="s">
        <v>1470</v>
      </c>
      <c r="S251" t="s">
        <v>1470</v>
      </c>
      <c r="T251" t="s">
        <v>82</v>
      </c>
      <c r="U251" t="s">
        <v>7699</v>
      </c>
      <c r="V251" t="s">
        <v>11103</v>
      </c>
      <c r="W251" t="s">
        <v>84</v>
      </c>
      <c r="Y251" t="s">
        <v>8</v>
      </c>
      <c r="Z251" t="s">
        <v>86</v>
      </c>
      <c r="AA251" t="s">
        <v>387</v>
      </c>
      <c r="AB251" s="28">
        <v>1</v>
      </c>
      <c r="AC251" s="40">
        <v>35780</v>
      </c>
      <c r="AD251" s="40">
        <f t="shared" si="3"/>
        <v>35780</v>
      </c>
    </row>
    <row r="252" spans="1:30">
      <c r="A252" t="s">
        <v>191</v>
      </c>
      <c r="B252" t="s">
        <v>192</v>
      </c>
      <c r="C252" t="s">
        <v>193</v>
      </c>
      <c r="D252" t="s">
        <v>227</v>
      </c>
      <c r="E252" t="s">
        <v>11104</v>
      </c>
      <c r="F252" t="s">
        <v>11105</v>
      </c>
      <c r="G252" t="s">
        <v>9829</v>
      </c>
      <c r="H252" t="s">
        <v>197</v>
      </c>
      <c r="I252" t="s">
        <v>230</v>
      </c>
      <c r="J252" t="s">
        <v>11106</v>
      </c>
      <c r="K252" t="s">
        <v>78</v>
      </c>
      <c r="L252" t="s">
        <v>11107</v>
      </c>
      <c r="M252" s="27">
        <v>45931.333333333343</v>
      </c>
      <c r="N252" s="27">
        <v>45932.693055555559</v>
      </c>
      <c r="P252" t="s">
        <v>9833</v>
      </c>
      <c r="Q252" t="s">
        <v>9834</v>
      </c>
      <c r="R252" t="s">
        <v>80</v>
      </c>
      <c r="S252" t="s">
        <v>187</v>
      </c>
      <c r="U252" t="s">
        <v>7699</v>
      </c>
      <c r="V252" t="s">
        <v>11108</v>
      </c>
      <c r="W252" t="s">
        <v>84</v>
      </c>
      <c r="Y252" t="s">
        <v>8</v>
      </c>
      <c r="Z252" t="s">
        <v>86</v>
      </c>
      <c r="AA252" t="s">
        <v>9983</v>
      </c>
      <c r="AB252" s="28">
        <v>1</v>
      </c>
      <c r="AC252" s="40">
        <v>35780</v>
      </c>
      <c r="AD252" s="40">
        <f t="shared" si="3"/>
        <v>35780</v>
      </c>
    </row>
    <row r="253" spans="1:30">
      <c r="A253" t="s">
        <v>459</v>
      </c>
      <c r="B253" t="s">
        <v>460</v>
      </c>
      <c r="C253" t="s">
        <v>461</v>
      </c>
      <c r="D253" t="s">
        <v>692</v>
      </c>
      <c r="E253" t="s">
        <v>11109</v>
      </c>
      <c r="F253" t="s">
        <v>11110</v>
      </c>
      <c r="G253" t="s">
        <v>9829</v>
      </c>
      <c r="H253" t="s">
        <v>460</v>
      </c>
      <c r="I253" t="s">
        <v>695</v>
      </c>
      <c r="J253" t="s">
        <v>11111</v>
      </c>
      <c r="K253" t="s">
        <v>78</v>
      </c>
      <c r="L253" t="s">
        <v>11112</v>
      </c>
      <c r="M253" s="27">
        <v>45931.333333333343</v>
      </c>
      <c r="N253" s="27">
        <v>45933.640972222223</v>
      </c>
      <c r="P253" t="s">
        <v>9833</v>
      </c>
      <c r="Q253" t="s">
        <v>9834</v>
      </c>
      <c r="R253" t="s">
        <v>1470</v>
      </c>
      <c r="S253" t="s">
        <v>1470</v>
      </c>
      <c r="T253" t="s">
        <v>82</v>
      </c>
      <c r="U253" t="s">
        <v>7699</v>
      </c>
      <c r="V253" t="s">
        <v>11113</v>
      </c>
      <c r="W253" t="s">
        <v>84</v>
      </c>
      <c r="Y253" t="s">
        <v>11</v>
      </c>
      <c r="Z253" t="s">
        <v>86</v>
      </c>
      <c r="AA253" t="s">
        <v>1597</v>
      </c>
      <c r="AB253" s="28">
        <v>1</v>
      </c>
      <c r="AC253" s="40">
        <v>67654</v>
      </c>
      <c r="AD253" s="40">
        <f t="shared" si="3"/>
        <v>67654</v>
      </c>
    </row>
    <row r="254" spans="1:30">
      <c r="A254" t="s">
        <v>343</v>
      </c>
      <c r="B254" t="s">
        <v>68</v>
      </c>
      <c r="C254" t="s">
        <v>69</v>
      </c>
      <c r="D254" t="s">
        <v>5572</v>
      </c>
      <c r="E254" t="s">
        <v>11114</v>
      </c>
      <c r="F254" t="s">
        <v>11115</v>
      </c>
      <c r="G254" t="s">
        <v>9838</v>
      </c>
      <c r="H254" t="s">
        <v>798</v>
      </c>
      <c r="I254" t="s">
        <v>5575</v>
      </c>
      <c r="J254" t="s">
        <v>11116</v>
      </c>
      <c r="K254" t="s">
        <v>78</v>
      </c>
      <c r="L254" t="s">
        <v>11117</v>
      </c>
      <c r="M254" s="27">
        <v>45931.333333333343</v>
      </c>
      <c r="N254" s="27">
        <v>45942.597916666673</v>
      </c>
      <c r="P254" t="s">
        <v>9840</v>
      </c>
      <c r="R254" t="s">
        <v>80</v>
      </c>
      <c r="S254" t="s">
        <v>187</v>
      </c>
      <c r="U254" t="s">
        <v>7699</v>
      </c>
      <c r="V254" t="s">
        <v>11118</v>
      </c>
      <c r="W254" t="s">
        <v>9840</v>
      </c>
      <c r="Y254" t="s">
        <v>15</v>
      </c>
      <c r="Z254" t="s">
        <v>86</v>
      </c>
      <c r="AB254" s="28">
        <v>0</v>
      </c>
      <c r="AC254" s="40">
        <v>35780</v>
      </c>
      <c r="AD254" s="40">
        <f t="shared" si="3"/>
        <v>35780</v>
      </c>
    </row>
    <row r="255" spans="1:30">
      <c r="A255" t="s">
        <v>459</v>
      </c>
      <c r="B255" t="s">
        <v>460</v>
      </c>
      <c r="C255" t="s">
        <v>461</v>
      </c>
      <c r="D255" t="s">
        <v>11119</v>
      </c>
      <c r="E255" t="s">
        <v>11120</v>
      </c>
      <c r="F255" t="s">
        <v>11121</v>
      </c>
      <c r="G255" t="s">
        <v>9829</v>
      </c>
      <c r="H255" t="s">
        <v>460</v>
      </c>
      <c r="I255" t="s">
        <v>11122</v>
      </c>
      <c r="J255" t="s">
        <v>11123</v>
      </c>
      <c r="K255" t="s">
        <v>78</v>
      </c>
      <c r="L255" t="s">
        <v>11124</v>
      </c>
      <c r="M255" s="27">
        <v>45931.342627314807</v>
      </c>
      <c r="N255" s="27">
        <v>45933.643055555563</v>
      </c>
      <c r="P255" t="s">
        <v>9833</v>
      </c>
      <c r="Q255" t="s">
        <v>9834</v>
      </c>
      <c r="R255" t="s">
        <v>1479</v>
      </c>
      <c r="S255" t="s">
        <v>1479</v>
      </c>
      <c r="T255" t="s">
        <v>82</v>
      </c>
      <c r="U255" t="s">
        <v>7699</v>
      </c>
      <c r="V255" t="s">
        <v>11125</v>
      </c>
      <c r="W255" t="s">
        <v>84</v>
      </c>
      <c r="Y255" t="s">
        <v>11</v>
      </c>
      <c r="Z255" t="s">
        <v>86</v>
      </c>
      <c r="AA255" t="s">
        <v>1597</v>
      </c>
      <c r="AB255" s="28">
        <v>1</v>
      </c>
      <c r="AC255" s="40">
        <v>67654</v>
      </c>
      <c r="AD255" s="40">
        <f t="shared" si="3"/>
        <v>67654</v>
      </c>
    </row>
    <row r="256" spans="1:30">
      <c r="A256" t="s">
        <v>191</v>
      </c>
      <c r="B256" t="s">
        <v>192</v>
      </c>
      <c r="C256" t="s">
        <v>193</v>
      </c>
      <c r="D256" t="s">
        <v>194</v>
      </c>
      <c r="E256" t="s">
        <v>11126</v>
      </c>
      <c r="F256" t="s">
        <v>11127</v>
      </c>
      <c r="G256" t="s">
        <v>9829</v>
      </c>
      <c r="H256" t="s">
        <v>197</v>
      </c>
      <c r="I256" t="s">
        <v>191</v>
      </c>
      <c r="J256" t="s">
        <v>11128</v>
      </c>
      <c r="K256" t="s">
        <v>78</v>
      </c>
      <c r="L256" t="s">
        <v>11129</v>
      </c>
      <c r="M256" s="27">
        <v>45931.360092592593</v>
      </c>
      <c r="N256" s="27">
        <v>45936.618055555547</v>
      </c>
      <c r="P256" t="s">
        <v>9833</v>
      </c>
      <c r="Q256" t="s">
        <v>9834</v>
      </c>
      <c r="R256" t="s">
        <v>783</v>
      </c>
      <c r="S256" t="s">
        <v>1750</v>
      </c>
      <c r="U256" t="s">
        <v>7699</v>
      </c>
      <c r="V256" t="s">
        <v>11130</v>
      </c>
      <c r="W256" t="s">
        <v>84</v>
      </c>
      <c r="Y256" t="s">
        <v>8</v>
      </c>
      <c r="Z256" t="s">
        <v>86</v>
      </c>
      <c r="AA256" t="s">
        <v>10276</v>
      </c>
      <c r="AB256" s="28">
        <v>1</v>
      </c>
      <c r="AC256" s="40">
        <v>35780</v>
      </c>
      <c r="AD256" s="40">
        <f t="shared" si="3"/>
        <v>35780</v>
      </c>
    </row>
    <row r="257" spans="1:30">
      <c r="A257" t="s">
        <v>442</v>
      </c>
      <c r="B257" t="s">
        <v>113</v>
      </c>
      <c r="C257" t="s">
        <v>114</v>
      </c>
      <c r="D257" t="s">
        <v>443</v>
      </c>
      <c r="E257" t="s">
        <v>11131</v>
      </c>
      <c r="F257" t="s">
        <v>11132</v>
      </c>
      <c r="G257" t="s">
        <v>9829</v>
      </c>
      <c r="H257" t="s">
        <v>446</v>
      </c>
      <c r="I257" t="s">
        <v>442</v>
      </c>
      <c r="J257" t="s">
        <v>11133</v>
      </c>
      <c r="K257" t="s">
        <v>78</v>
      </c>
      <c r="L257" t="s">
        <v>11134</v>
      </c>
      <c r="M257" s="27">
        <v>45931.36451388889</v>
      </c>
      <c r="N257" s="27">
        <v>45937.673611111109</v>
      </c>
      <c r="P257" t="s">
        <v>9833</v>
      </c>
      <c r="Q257" t="s">
        <v>9834</v>
      </c>
      <c r="R257" t="s">
        <v>1470</v>
      </c>
      <c r="S257" t="s">
        <v>1470</v>
      </c>
      <c r="T257" t="s">
        <v>82</v>
      </c>
      <c r="U257" t="s">
        <v>7699</v>
      </c>
      <c r="V257" t="s">
        <v>11135</v>
      </c>
      <c r="W257" t="s">
        <v>84</v>
      </c>
      <c r="Y257" t="s">
        <v>8</v>
      </c>
      <c r="Z257" t="s">
        <v>86</v>
      </c>
      <c r="AA257" t="s">
        <v>2301</v>
      </c>
      <c r="AB257" s="28">
        <v>1</v>
      </c>
      <c r="AC257" s="40">
        <v>35780</v>
      </c>
      <c r="AD257" s="40">
        <f t="shared" si="3"/>
        <v>35780</v>
      </c>
    </row>
    <row r="258" spans="1:30">
      <c r="A258" t="s">
        <v>191</v>
      </c>
      <c r="B258" t="s">
        <v>192</v>
      </c>
      <c r="C258" t="s">
        <v>193</v>
      </c>
      <c r="D258" t="s">
        <v>1201</v>
      </c>
      <c r="E258" t="s">
        <v>11136</v>
      </c>
      <c r="F258" t="s">
        <v>11137</v>
      </c>
      <c r="G258" t="s">
        <v>9829</v>
      </c>
      <c r="H258" t="s">
        <v>197</v>
      </c>
      <c r="I258" t="s">
        <v>1204</v>
      </c>
      <c r="J258" t="s">
        <v>11138</v>
      </c>
      <c r="K258" t="s">
        <v>78</v>
      </c>
      <c r="L258" t="s">
        <v>11139</v>
      </c>
      <c r="M258" s="27">
        <v>45931.367361111108</v>
      </c>
      <c r="N258" s="27">
        <v>45934.542361111111</v>
      </c>
      <c r="P258" t="s">
        <v>9833</v>
      </c>
      <c r="Q258" t="s">
        <v>9834</v>
      </c>
      <c r="R258" t="s">
        <v>80</v>
      </c>
      <c r="S258" t="s">
        <v>81</v>
      </c>
      <c r="T258" t="s">
        <v>82</v>
      </c>
      <c r="U258" t="s">
        <v>7699</v>
      </c>
      <c r="V258" t="s">
        <v>11140</v>
      </c>
      <c r="W258" t="s">
        <v>84</v>
      </c>
      <c r="Y258" t="s">
        <v>8</v>
      </c>
      <c r="Z258" t="s">
        <v>86</v>
      </c>
      <c r="AA258" t="s">
        <v>264</v>
      </c>
      <c r="AB258" s="28">
        <v>1</v>
      </c>
      <c r="AC258" s="40">
        <v>35780</v>
      </c>
      <c r="AD258" s="40">
        <f t="shared" si="3"/>
        <v>35780</v>
      </c>
    </row>
    <row r="259" spans="1:30">
      <c r="A259" t="s">
        <v>118</v>
      </c>
      <c r="B259" t="s">
        <v>119</v>
      </c>
      <c r="C259" t="s">
        <v>8579</v>
      </c>
      <c r="D259" t="s">
        <v>2560</v>
      </c>
      <c r="E259" t="s">
        <v>11141</v>
      </c>
      <c r="F259" t="s">
        <v>11142</v>
      </c>
      <c r="G259" t="s">
        <v>9838</v>
      </c>
      <c r="H259" t="s">
        <v>309</v>
      </c>
      <c r="I259" t="s">
        <v>2563</v>
      </c>
      <c r="J259" t="s">
        <v>11143</v>
      </c>
      <c r="K259" t="s">
        <v>78</v>
      </c>
      <c r="L259" t="s">
        <v>11144</v>
      </c>
      <c r="M259" s="27">
        <v>45931.369768518518</v>
      </c>
      <c r="N259" s="27">
        <v>45947.625</v>
      </c>
      <c r="P259" t="s">
        <v>9840</v>
      </c>
      <c r="R259" t="s">
        <v>1470</v>
      </c>
      <c r="S259" t="s">
        <v>1470</v>
      </c>
      <c r="U259" t="s">
        <v>11145</v>
      </c>
      <c r="V259" t="s">
        <v>11146</v>
      </c>
      <c r="W259" t="s">
        <v>9840</v>
      </c>
      <c r="Y259" t="s">
        <v>13</v>
      </c>
      <c r="Z259" t="s">
        <v>86</v>
      </c>
      <c r="AB259" s="28">
        <v>0</v>
      </c>
      <c r="AC259" s="40">
        <v>35780</v>
      </c>
      <c r="AD259" s="40">
        <f t="shared" ref="AD259:AD322" si="4">AC259</f>
        <v>35780</v>
      </c>
    </row>
    <row r="260" spans="1:30">
      <c r="A260" t="s">
        <v>288</v>
      </c>
      <c r="B260" t="s">
        <v>113</v>
      </c>
      <c r="C260" t="s">
        <v>114</v>
      </c>
      <c r="D260" t="s">
        <v>1320</v>
      </c>
      <c r="E260" t="s">
        <v>11147</v>
      </c>
      <c r="F260" t="s">
        <v>11148</v>
      </c>
      <c r="G260" t="s">
        <v>9829</v>
      </c>
      <c r="H260" t="s">
        <v>292</v>
      </c>
      <c r="I260" t="s">
        <v>1323</v>
      </c>
      <c r="J260" t="s">
        <v>11149</v>
      </c>
      <c r="K260" t="s">
        <v>78</v>
      </c>
      <c r="L260" t="s">
        <v>11150</v>
      </c>
      <c r="M260" s="27">
        <v>45931.376388888893</v>
      </c>
      <c r="N260" s="27">
        <v>45934.55</v>
      </c>
      <c r="P260" t="s">
        <v>9833</v>
      </c>
      <c r="Q260" t="s">
        <v>9834</v>
      </c>
      <c r="R260" t="s">
        <v>1479</v>
      </c>
      <c r="S260" t="s">
        <v>1479</v>
      </c>
      <c r="T260" t="s">
        <v>82</v>
      </c>
      <c r="U260" t="s">
        <v>7699</v>
      </c>
      <c r="V260" t="s">
        <v>11151</v>
      </c>
      <c r="W260" t="s">
        <v>84</v>
      </c>
      <c r="Y260" t="s">
        <v>11</v>
      </c>
      <c r="Z260" t="s">
        <v>86</v>
      </c>
      <c r="AA260" t="s">
        <v>1846</v>
      </c>
      <c r="AB260" s="28">
        <v>1</v>
      </c>
      <c r="AC260" s="40">
        <v>67654</v>
      </c>
      <c r="AD260" s="40">
        <f t="shared" si="4"/>
        <v>67654</v>
      </c>
    </row>
    <row r="261" spans="1:30">
      <c r="A261" t="s">
        <v>744</v>
      </c>
      <c r="B261" t="s">
        <v>113</v>
      </c>
      <c r="C261" t="s">
        <v>114</v>
      </c>
      <c r="D261" t="s">
        <v>2276</v>
      </c>
      <c r="E261" t="s">
        <v>11152</v>
      </c>
      <c r="F261" t="s">
        <v>11153</v>
      </c>
      <c r="G261" t="s">
        <v>9829</v>
      </c>
      <c r="H261" t="s">
        <v>748</v>
      </c>
      <c r="I261" t="s">
        <v>744</v>
      </c>
      <c r="J261" t="s">
        <v>11154</v>
      </c>
      <c r="K261" t="s">
        <v>78</v>
      </c>
      <c r="L261" t="s">
        <v>11155</v>
      </c>
      <c r="M261" s="27">
        <v>45931.372916666667</v>
      </c>
      <c r="N261" s="27">
        <v>45932.646527777782</v>
      </c>
      <c r="P261" t="s">
        <v>9833</v>
      </c>
      <c r="Q261" t="s">
        <v>9834</v>
      </c>
      <c r="R261" t="s">
        <v>1470</v>
      </c>
      <c r="S261" t="s">
        <v>1470</v>
      </c>
      <c r="T261" t="s">
        <v>82</v>
      </c>
      <c r="U261" t="s">
        <v>7699</v>
      </c>
      <c r="V261" t="s">
        <v>11156</v>
      </c>
      <c r="W261" t="s">
        <v>84</v>
      </c>
      <c r="Y261" t="s">
        <v>8</v>
      </c>
      <c r="Z261" t="s">
        <v>86</v>
      </c>
      <c r="AA261" t="s">
        <v>754</v>
      </c>
      <c r="AB261" s="28">
        <v>1</v>
      </c>
      <c r="AC261" s="40">
        <v>35780</v>
      </c>
      <c r="AD261" s="40">
        <f t="shared" si="4"/>
        <v>35780</v>
      </c>
    </row>
    <row r="262" spans="1:30">
      <c r="A262" t="s">
        <v>343</v>
      </c>
      <c r="B262" t="s">
        <v>68</v>
      </c>
      <c r="C262" t="s">
        <v>69</v>
      </c>
      <c r="D262" t="s">
        <v>2491</v>
      </c>
      <c r="E262" t="s">
        <v>11157</v>
      </c>
      <c r="F262" t="s">
        <v>11158</v>
      </c>
      <c r="G262" t="s">
        <v>9829</v>
      </c>
      <c r="H262" t="s">
        <v>347</v>
      </c>
      <c r="I262" t="s">
        <v>2494</v>
      </c>
      <c r="J262" t="s">
        <v>11159</v>
      </c>
      <c r="K262" t="s">
        <v>78</v>
      </c>
      <c r="L262" t="s">
        <v>11160</v>
      </c>
      <c r="M262" s="27">
        <v>45931.377083333333</v>
      </c>
      <c r="N262" s="27">
        <v>45934.621527777781</v>
      </c>
      <c r="P262" t="s">
        <v>9833</v>
      </c>
      <c r="Q262" t="s">
        <v>9834</v>
      </c>
      <c r="R262" t="s">
        <v>80</v>
      </c>
      <c r="S262" t="s">
        <v>187</v>
      </c>
      <c r="T262" t="s">
        <v>82</v>
      </c>
      <c r="U262" t="s">
        <v>7699</v>
      </c>
      <c r="V262" t="s">
        <v>11161</v>
      </c>
      <c r="W262" t="s">
        <v>84</v>
      </c>
      <c r="Y262" t="s">
        <v>11</v>
      </c>
      <c r="Z262" t="s">
        <v>86</v>
      </c>
      <c r="AA262" t="s">
        <v>804</v>
      </c>
      <c r="AB262" s="28">
        <v>1</v>
      </c>
      <c r="AC262" s="40">
        <v>67654</v>
      </c>
      <c r="AD262" s="40">
        <f t="shared" si="4"/>
        <v>67654</v>
      </c>
    </row>
    <row r="263" spans="1:30">
      <c r="A263" t="s">
        <v>191</v>
      </c>
      <c r="B263" t="s">
        <v>192</v>
      </c>
      <c r="C263" t="s">
        <v>193</v>
      </c>
      <c r="D263" t="s">
        <v>194</v>
      </c>
      <c r="E263" t="s">
        <v>11162</v>
      </c>
      <c r="F263" t="s">
        <v>11163</v>
      </c>
      <c r="G263" t="s">
        <v>9829</v>
      </c>
      <c r="H263" t="s">
        <v>197</v>
      </c>
      <c r="I263" t="s">
        <v>191</v>
      </c>
      <c r="J263" t="s">
        <v>11164</v>
      </c>
      <c r="K263" t="s">
        <v>78</v>
      </c>
      <c r="L263" t="s">
        <v>11165</v>
      </c>
      <c r="M263" s="27">
        <v>45931.386111111111</v>
      </c>
      <c r="N263" s="27">
        <v>45936.618750000001</v>
      </c>
      <c r="P263" t="s">
        <v>9833</v>
      </c>
      <c r="Q263" t="s">
        <v>9834</v>
      </c>
      <c r="R263" t="s">
        <v>1470</v>
      </c>
      <c r="S263" t="s">
        <v>1470</v>
      </c>
      <c r="U263" t="s">
        <v>7699</v>
      </c>
      <c r="V263" t="s">
        <v>11166</v>
      </c>
      <c r="W263" t="s">
        <v>84</v>
      </c>
      <c r="Y263" t="s">
        <v>8</v>
      </c>
      <c r="Z263" t="s">
        <v>86</v>
      </c>
      <c r="AA263" t="s">
        <v>10276</v>
      </c>
      <c r="AB263" s="28">
        <v>1</v>
      </c>
      <c r="AC263" s="40">
        <v>35780</v>
      </c>
      <c r="AD263" s="40">
        <f t="shared" si="4"/>
        <v>35780</v>
      </c>
    </row>
    <row r="264" spans="1:30">
      <c r="A264" t="s">
        <v>683</v>
      </c>
      <c r="B264" t="s">
        <v>113</v>
      </c>
      <c r="C264" t="s">
        <v>114</v>
      </c>
      <c r="D264" t="s">
        <v>684</v>
      </c>
      <c r="E264" t="s">
        <v>11167</v>
      </c>
      <c r="F264" t="s">
        <v>11168</v>
      </c>
      <c r="G264" t="s">
        <v>9829</v>
      </c>
      <c r="H264" t="s">
        <v>281</v>
      </c>
      <c r="I264" t="s">
        <v>683</v>
      </c>
      <c r="J264" t="s">
        <v>11169</v>
      </c>
      <c r="K264" t="s">
        <v>78</v>
      </c>
      <c r="L264" t="s">
        <v>11170</v>
      </c>
      <c r="M264" s="27">
        <v>45931.390972222223</v>
      </c>
      <c r="N264" s="27">
        <v>45932.448611111111</v>
      </c>
      <c r="P264" t="s">
        <v>9833</v>
      </c>
      <c r="Q264" t="s">
        <v>9834</v>
      </c>
      <c r="R264" t="s">
        <v>1470</v>
      </c>
      <c r="S264" t="s">
        <v>1470</v>
      </c>
      <c r="T264" t="s">
        <v>82</v>
      </c>
      <c r="U264" t="s">
        <v>7699</v>
      </c>
      <c r="V264" t="s">
        <v>11171</v>
      </c>
      <c r="W264" t="s">
        <v>84</v>
      </c>
      <c r="Y264" t="s">
        <v>8</v>
      </c>
      <c r="Z264" t="s">
        <v>86</v>
      </c>
      <c r="AA264" t="s">
        <v>691</v>
      </c>
      <c r="AB264" s="28">
        <v>1</v>
      </c>
      <c r="AC264" s="40">
        <v>35780</v>
      </c>
      <c r="AD264" s="40">
        <f t="shared" si="4"/>
        <v>35780</v>
      </c>
    </row>
    <row r="265" spans="1:30">
      <c r="A265" t="s">
        <v>459</v>
      </c>
      <c r="B265" t="s">
        <v>460</v>
      </c>
      <c r="C265" t="s">
        <v>461</v>
      </c>
      <c r="D265" t="s">
        <v>512</v>
      </c>
      <c r="E265" t="s">
        <v>11172</v>
      </c>
      <c r="F265" t="s">
        <v>11173</v>
      </c>
      <c r="G265" t="s">
        <v>9829</v>
      </c>
      <c r="H265" t="s">
        <v>460</v>
      </c>
      <c r="I265" t="s">
        <v>459</v>
      </c>
      <c r="J265" t="s">
        <v>11174</v>
      </c>
      <c r="K265" t="s">
        <v>78</v>
      </c>
      <c r="L265" t="s">
        <v>11175</v>
      </c>
      <c r="M265" s="27">
        <v>45931.392361111109</v>
      </c>
      <c r="N265" s="27">
        <v>45932.431944444441</v>
      </c>
      <c r="P265" t="s">
        <v>9833</v>
      </c>
      <c r="Q265" t="s">
        <v>9834</v>
      </c>
      <c r="R265" t="s">
        <v>1479</v>
      </c>
      <c r="S265" t="s">
        <v>1479</v>
      </c>
      <c r="T265" t="s">
        <v>82</v>
      </c>
      <c r="U265" t="s">
        <v>7699</v>
      </c>
      <c r="V265" t="s">
        <v>11176</v>
      </c>
      <c r="W265" t="s">
        <v>84</v>
      </c>
      <c r="Y265" t="s">
        <v>8</v>
      </c>
      <c r="Z265" t="s">
        <v>86</v>
      </c>
      <c r="AA265" t="s">
        <v>964</v>
      </c>
      <c r="AB265" s="28">
        <v>1</v>
      </c>
      <c r="AC265" s="40">
        <v>35780</v>
      </c>
      <c r="AD265" s="40">
        <f t="shared" si="4"/>
        <v>35780</v>
      </c>
    </row>
    <row r="266" spans="1:30">
      <c r="A266" t="s">
        <v>191</v>
      </c>
      <c r="B266" t="s">
        <v>192</v>
      </c>
      <c r="C266" t="s">
        <v>193</v>
      </c>
      <c r="D266" t="s">
        <v>194</v>
      </c>
      <c r="E266" t="s">
        <v>11177</v>
      </c>
      <c r="F266" t="s">
        <v>11178</v>
      </c>
      <c r="G266" t="s">
        <v>9829</v>
      </c>
      <c r="H266" t="s">
        <v>197</v>
      </c>
      <c r="I266" t="s">
        <v>191</v>
      </c>
      <c r="J266" t="s">
        <v>11179</v>
      </c>
      <c r="K266" t="s">
        <v>78</v>
      </c>
      <c r="L266" t="s">
        <v>11180</v>
      </c>
      <c r="M266" s="27">
        <v>45931.393055555563</v>
      </c>
      <c r="N266" s="27">
        <v>45934.554166666669</v>
      </c>
      <c r="P266" t="s">
        <v>9833</v>
      </c>
      <c r="Q266" t="s">
        <v>9834</v>
      </c>
      <c r="R266" t="s">
        <v>80</v>
      </c>
      <c r="S266" t="s">
        <v>187</v>
      </c>
      <c r="T266" t="s">
        <v>82</v>
      </c>
      <c r="U266" t="s">
        <v>7699</v>
      </c>
      <c r="V266" t="s">
        <v>11181</v>
      </c>
      <c r="W266" t="s">
        <v>84</v>
      </c>
      <c r="Y266" t="s">
        <v>8</v>
      </c>
      <c r="Z266" t="s">
        <v>86</v>
      </c>
      <c r="AA266" t="s">
        <v>1981</v>
      </c>
      <c r="AB266" s="28">
        <v>1</v>
      </c>
      <c r="AC266" s="40">
        <v>35780</v>
      </c>
      <c r="AD266" s="40">
        <f t="shared" si="4"/>
        <v>35780</v>
      </c>
    </row>
    <row r="267" spans="1:30">
      <c r="A267" t="s">
        <v>288</v>
      </c>
      <c r="B267" t="s">
        <v>113</v>
      </c>
      <c r="C267" t="s">
        <v>114</v>
      </c>
      <c r="D267" t="s">
        <v>1908</v>
      </c>
      <c r="E267" t="s">
        <v>11182</v>
      </c>
      <c r="F267" t="s">
        <v>11183</v>
      </c>
      <c r="G267" t="s">
        <v>9829</v>
      </c>
      <c r="H267" t="s">
        <v>292</v>
      </c>
      <c r="I267" t="s">
        <v>1911</v>
      </c>
      <c r="J267" t="s">
        <v>11184</v>
      </c>
      <c r="K267" t="s">
        <v>78</v>
      </c>
      <c r="L267" t="s">
        <v>11185</v>
      </c>
      <c r="M267" s="27">
        <v>45931.395196759258</v>
      </c>
      <c r="N267" s="27">
        <v>45937.675694444442</v>
      </c>
      <c r="P267" t="s">
        <v>9833</v>
      </c>
      <c r="Q267" t="s">
        <v>9834</v>
      </c>
      <c r="R267" t="s">
        <v>1470</v>
      </c>
      <c r="S267" t="s">
        <v>1470</v>
      </c>
      <c r="T267" t="s">
        <v>82</v>
      </c>
      <c r="U267" t="s">
        <v>7699</v>
      </c>
      <c r="V267" t="s">
        <v>11186</v>
      </c>
      <c r="W267" t="s">
        <v>9836</v>
      </c>
      <c r="Y267" t="s">
        <v>8</v>
      </c>
      <c r="Z267" t="s">
        <v>86</v>
      </c>
      <c r="AA267" t="s">
        <v>245</v>
      </c>
      <c r="AB267" s="28">
        <v>0</v>
      </c>
      <c r="AC267" s="40">
        <v>35780</v>
      </c>
      <c r="AD267" s="40">
        <f t="shared" si="4"/>
        <v>35780</v>
      </c>
    </row>
    <row r="268" spans="1:30">
      <c r="A268" t="s">
        <v>459</v>
      </c>
      <c r="B268" t="s">
        <v>460</v>
      </c>
      <c r="C268" t="s">
        <v>461</v>
      </c>
      <c r="D268" t="s">
        <v>2135</v>
      </c>
      <c r="E268" t="s">
        <v>11187</v>
      </c>
      <c r="F268" t="s">
        <v>6634</v>
      </c>
      <c r="G268" t="s">
        <v>9829</v>
      </c>
      <c r="H268" t="s">
        <v>460</v>
      </c>
      <c r="I268" t="s">
        <v>2138</v>
      </c>
      <c r="J268" t="s">
        <v>6635</v>
      </c>
      <c r="K268" t="s">
        <v>78</v>
      </c>
      <c r="L268" t="s">
        <v>11188</v>
      </c>
      <c r="M268" s="27">
        <v>45931.395833333343</v>
      </c>
      <c r="N268" s="27">
        <v>45932.529166666667</v>
      </c>
      <c r="P268" t="s">
        <v>9833</v>
      </c>
      <c r="Q268" t="s">
        <v>9834</v>
      </c>
      <c r="R268" t="s">
        <v>1470</v>
      </c>
      <c r="S268" t="s">
        <v>1470</v>
      </c>
      <c r="T268" t="s">
        <v>82</v>
      </c>
      <c r="U268" t="s">
        <v>7699</v>
      </c>
      <c r="V268" t="s">
        <v>11189</v>
      </c>
      <c r="W268" t="s">
        <v>84</v>
      </c>
      <c r="Y268" t="s">
        <v>8</v>
      </c>
      <c r="Z268" t="s">
        <v>86</v>
      </c>
      <c r="AA268" t="s">
        <v>1597</v>
      </c>
      <c r="AB268" s="28">
        <v>1</v>
      </c>
      <c r="AC268" s="40">
        <v>35780</v>
      </c>
      <c r="AD268" s="40">
        <f t="shared" si="4"/>
        <v>35780</v>
      </c>
    </row>
    <row r="269" spans="1:30">
      <c r="A269" t="s">
        <v>67</v>
      </c>
      <c r="B269" t="s">
        <v>68</v>
      </c>
      <c r="C269" t="s">
        <v>69</v>
      </c>
      <c r="D269" t="s">
        <v>484</v>
      </c>
      <c r="E269" t="s">
        <v>11190</v>
      </c>
      <c r="F269" t="s">
        <v>11191</v>
      </c>
      <c r="G269" t="s">
        <v>9829</v>
      </c>
      <c r="H269" t="s">
        <v>143</v>
      </c>
      <c r="I269" t="s">
        <v>67</v>
      </c>
      <c r="J269" t="s">
        <v>11192</v>
      </c>
      <c r="K269" t="s">
        <v>78</v>
      </c>
      <c r="L269" t="s">
        <v>11193</v>
      </c>
      <c r="M269" s="27">
        <v>45931.397916666669</v>
      </c>
      <c r="N269" s="27">
        <v>45932.611111111109</v>
      </c>
      <c r="P269" t="s">
        <v>9833</v>
      </c>
      <c r="Q269" t="s">
        <v>9834</v>
      </c>
      <c r="R269" t="s">
        <v>1479</v>
      </c>
      <c r="S269" t="s">
        <v>1479</v>
      </c>
      <c r="T269" t="s">
        <v>82</v>
      </c>
      <c r="U269" t="s">
        <v>7699</v>
      </c>
      <c r="V269" t="s">
        <v>11194</v>
      </c>
      <c r="W269" t="s">
        <v>84</v>
      </c>
      <c r="Y269" t="s">
        <v>8</v>
      </c>
      <c r="Z269" t="s">
        <v>86</v>
      </c>
      <c r="AA269" t="s">
        <v>149</v>
      </c>
      <c r="AB269" s="28">
        <v>1</v>
      </c>
      <c r="AC269" s="40">
        <v>35780</v>
      </c>
      <c r="AD269" s="40">
        <f t="shared" si="4"/>
        <v>35780</v>
      </c>
    </row>
    <row r="270" spans="1:30">
      <c r="A270" t="s">
        <v>683</v>
      </c>
      <c r="B270" t="s">
        <v>113</v>
      </c>
      <c r="C270" t="s">
        <v>8579</v>
      </c>
      <c r="D270" t="s">
        <v>7838</v>
      </c>
      <c r="E270" t="s">
        <v>11195</v>
      </c>
      <c r="F270" t="s">
        <v>11196</v>
      </c>
      <c r="G270" t="s">
        <v>9838</v>
      </c>
      <c r="H270" t="s">
        <v>281</v>
      </c>
      <c r="I270" t="s">
        <v>7841</v>
      </c>
      <c r="J270" t="s">
        <v>11197</v>
      </c>
      <c r="K270" t="s">
        <v>78</v>
      </c>
      <c r="L270" t="s">
        <v>11198</v>
      </c>
      <c r="M270" s="27">
        <v>45931.404039351852</v>
      </c>
      <c r="N270" s="27">
        <v>45940.445833333331</v>
      </c>
      <c r="P270" t="s">
        <v>9840</v>
      </c>
      <c r="R270" t="s">
        <v>1479</v>
      </c>
      <c r="S270" t="s">
        <v>1479</v>
      </c>
      <c r="U270" t="s">
        <v>7699</v>
      </c>
      <c r="V270" t="s">
        <v>11199</v>
      </c>
      <c r="W270" t="s">
        <v>9840</v>
      </c>
      <c r="Y270" t="s">
        <v>13</v>
      </c>
      <c r="Z270" t="s">
        <v>86</v>
      </c>
      <c r="AB270" s="28">
        <v>0</v>
      </c>
      <c r="AC270" s="40">
        <v>35780</v>
      </c>
      <c r="AD270" s="40">
        <f t="shared" si="4"/>
        <v>35780</v>
      </c>
    </row>
    <row r="271" spans="1:30">
      <c r="A271" t="s">
        <v>191</v>
      </c>
      <c r="B271" t="s">
        <v>192</v>
      </c>
      <c r="C271" t="s">
        <v>193</v>
      </c>
      <c r="D271" t="s">
        <v>194</v>
      </c>
      <c r="E271" t="s">
        <v>11200</v>
      </c>
      <c r="F271" t="s">
        <v>7598</v>
      </c>
      <c r="G271" t="s">
        <v>9829</v>
      </c>
      <c r="H271" t="s">
        <v>197</v>
      </c>
      <c r="I271" t="s">
        <v>191</v>
      </c>
      <c r="J271" t="s">
        <v>7599</v>
      </c>
      <c r="K271" t="s">
        <v>78</v>
      </c>
      <c r="L271" t="s">
        <v>11201</v>
      </c>
      <c r="M271" s="27">
        <v>45931.40625</v>
      </c>
      <c r="N271" s="27">
        <v>45932.693055555559</v>
      </c>
      <c r="P271" t="s">
        <v>9833</v>
      </c>
      <c r="Q271" t="s">
        <v>9834</v>
      </c>
      <c r="R271" t="s">
        <v>80</v>
      </c>
      <c r="S271" t="s">
        <v>81</v>
      </c>
      <c r="U271" t="s">
        <v>7699</v>
      </c>
      <c r="V271" t="s">
        <v>11202</v>
      </c>
      <c r="W271" t="s">
        <v>84</v>
      </c>
      <c r="Y271" t="s">
        <v>8</v>
      </c>
      <c r="Z271" t="s">
        <v>86</v>
      </c>
      <c r="AA271" t="s">
        <v>9983</v>
      </c>
      <c r="AB271" s="28">
        <v>1</v>
      </c>
      <c r="AC271" s="40">
        <v>35780</v>
      </c>
      <c r="AD271" s="40">
        <f t="shared" si="4"/>
        <v>35780</v>
      </c>
    </row>
    <row r="272" spans="1:30">
      <c r="A272" t="s">
        <v>191</v>
      </c>
      <c r="B272" t="s">
        <v>192</v>
      </c>
      <c r="C272" t="s">
        <v>193</v>
      </c>
      <c r="D272" t="s">
        <v>1941</v>
      </c>
      <c r="E272" t="s">
        <v>11203</v>
      </c>
      <c r="F272" t="s">
        <v>1943</v>
      </c>
      <c r="G272" t="s">
        <v>9829</v>
      </c>
      <c r="H272" t="s">
        <v>197</v>
      </c>
      <c r="I272" t="s">
        <v>1944</v>
      </c>
      <c r="J272" t="s">
        <v>1945</v>
      </c>
      <c r="K272" t="s">
        <v>78</v>
      </c>
      <c r="L272" t="s">
        <v>11204</v>
      </c>
      <c r="M272" s="27">
        <v>45931.409490740742</v>
      </c>
      <c r="N272" s="27">
        <v>45933.470138888893</v>
      </c>
      <c r="P272" t="s">
        <v>9833</v>
      </c>
      <c r="Q272" t="s">
        <v>9834</v>
      </c>
      <c r="R272" t="s">
        <v>1470</v>
      </c>
      <c r="S272" t="s">
        <v>1470</v>
      </c>
      <c r="T272" t="s">
        <v>82</v>
      </c>
      <c r="U272" t="s">
        <v>7699</v>
      </c>
      <c r="V272" t="s">
        <v>11205</v>
      </c>
      <c r="W272" t="s">
        <v>84</v>
      </c>
      <c r="Y272" t="s">
        <v>11</v>
      </c>
      <c r="Z272" t="s">
        <v>86</v>
      </c>
      <c r="AA272" t="s">
        <v>1640</v>
      </c>
      <c r="AB272" s="28">
        <v>1</v>
      </c>
      <c r="AC272" s="40">
        <v>67654</v>
      </c>
      <c r="AD272" s="40">
        <f t="shared" si="4"/>
        <v>67654</v>
      </c>
    </row>
    <row r="273" spans="1:30">
      <c r="A273" t="s">
        <v>277</v>
      </c>
      <c r="B273" t="s">
        <v>151</v>
      </c>
      <c r="C273" t="s">
        <v>152</v>
      </c>
      <c r="D273" t="s">
        <v>4272</v>
      </c>
      <c r="E273" t="s">
        <v>11206</v>
      </c>
      <c r="F273" t="s">
        <v>11207</v>
      </c>
      <c r="G273" t="s">
        <v>9829</v>
      </c>
      <c r="H273" t="s">
        <v>328</v>
      </c>
      <c r="I273" t="s">
        <v>4275</v>
      </c>
      <c r="J273" t="s">
        <v>11208</v>
      </c>
      <c r="K273" t="s">
        <v>78</v>
      </c>
      <c r="L273" t="s">
        <v>11209</v>
      </c>
      <c r="M273" s="27">
        <v>45931.412499999999</v>
      </c>
      <c r="N273" s="27">
        <v>45932.542361111111</v>
      </c>
      <c r="P273" t="s">
        <v>9833</v>
      </c>
      <c r="Q273" t="s">
        <v>9834</v>
      </c>
      <c r="R273" t="s">
        <v>1470</v>
      </c>
      <c r="S273" t="s">
        <v>1470</v>
      </c>
      <c r="T273" t="s">
        <v>82</v>
      </c>
      <c r="U273" t="s">
        <v>7699</v>
      </c>
      <c r="V273" t="s">
        <v>11210</v>
      </c>
      <c r="W273" t="s">
        <v>9836</v>
      </c>
      <c r="Y273" t="s">
        <v>13</v>
      </c>
      <c r="Z273" t="s">
        <v>86</v>
      </c>
      <c r="AA273" t="s">
        <v>342</v>
      </c>
      <c r="AB273" s="28">
        <v>0</v>
      </c>
      <c r="AC273" s="40">
        <v>35780</v>
      </c>
      <c r="AD273" s="40">
        <f t="shared" si="4"/>
        <v>35780</v>
      </c>
    </row>
    <row r="274" spans="1:30">
      <c r="A274" t="s">
        <v>67</v>
      </c>
      <c r="B274" t="s">
        <v>68</v>
      </c>
      <c r="C274" t="s">
        <v>69</v>
      </c>
      <c r="D274" t="s">
        <v>180</v>
      </c>
      <c r="E274" t="s">
        <v>11211</v>
      </c>
      <c r="F274" t="s">
        <v>11212</v>
      </c>
      <c r="G274" t="s">
        <v>9829</v>
      </c>
      <c r="H274" t="s">
        <v>143</v>
      </c>
      <c r="I274" t="s">
        <v>184</v>
      </c>
      <c r="J274" t="s">
        <v>11213</v>
      </c>
      <c r="K274" t="s">
        <v>78</v>
      </c>
      <c r="L274" t="s">
        <v>11214</v>
      </c>
      <c r="M274" s="27">
        <v>45931.418067129627</v>
      </c>
      <c r="N274" s="27">
        <v>45937.418055555558</v>
      </c>
      <c r="P274" t="s">
        <v>9833</v>
      </c>
      <c r="Q274" t="s">
        <v>9834</v>
      </c>
      <c r="R274" t="s">
        <v>80</v>
      </c>
      <c r="S274" t="s">
        <v>187</v>
      </c>
      <c r="T274" t="s">
        <v>82</v>
      </c>
      <c r="U274" t="s">
        <v>7699</v>
      </c>
      <c r="V274" t="s">
        <v>11215</v>
      </c>
      <c r="W274" t="s">
        <v>84</v>
      </c>
      <c r="Y274" t="s">
        <v>11</v>
      </c>
      <c r="Z274" t="s">
        <v>86</v>
      </c>
      <c r="AA274" t="s">
        <v>87</v>
      </c>
      <c r="AB274" s="28">
        <v>1</v>
      </c>
      <c r="AC274" s="40">
        <v>67654</v>
      </c>
      <c r="AD274" s="40">
        <f t="shared" si="4"/>
        <v>67654</v>
      </c>
    </row>
    <row r="275" spans="1:30">
      <c r="A275" t="s">
        <v>459</v>
      </c>
      <c r="B275" t="s">
        <v>460</v>
      </c>
      <c r="C275" t="s">
        <v>461</v>
      </c>
      <c r="D275" t="s">
        <v>1861</v>
      </c>
      <c r="E275" t="s">
        <v>11216</v>
      </c>
      <c r="F275" t="s">
        <v>11217</v>
      </c>
      <c r="G275" t="s">
        <v>9829</v>
      </c>
      <c r="H275" t="s">
        <v>460</v>
      </c>
      <c r="I275" t="s">
        <v>1864</v>
      </c>
      <c r="J275" t="s">
        <v>11218</v>
      </c>
      <c r="K275" t="s">
        <v>78</v>
      </c>
      <c r="L275" t="s">
        <v>11219</v>
      </c>
      <c r="M275" s="27">
        <v>45931.427395833343</v>
      </c>
      <c r="N275" s="27">
        <v>45932.518750000003</v>
      </c>
      <c r="P275" t="s">
        <v>9833</v>
      </c>
      <c r="Q275" t="s">
        <v>9834</v>
      </c>
      <c r="R275" t="s">
        <v>1470</v>
      </c>
      <c r="S275" t="s">
        <v>1470</v>
      </c>
      <c r="T275" t="s">
        <v>82</v>
      </c>
      <c r="U275" t="s">
        <v>7699</v>
      </c>
      <c r="V275" t="s">
        <v>11220</v>
      </c>
      <c r="W275" t="s">
        <v>84</v>
      </c>
      <c r="Y275" t="s">
        <v>11</v>
      </c>
      <c r="Z275" t="s">
        <v>86</v>
      </c>
      <c r="AA275" t="s">
        <v>1113</v>
      </c>
      <c r="AB275" s="28">
        <v>1</v>
      </c>
      <c r="AC275" s="40">
        <v>67654</v>
      </c>
      <c r="AD275" s="40">
        <f t="shared" si="4"/>
        <v>67654</v>
      </c>
    </row>
    <row r="276" spans="1:30">
      <c r="A276" t="s">
        <v>683</v>
      </c>
      <c r="B276" t="s">
        <v>113</v>
      </c>
      <c r="C276" t="s">
        <v>8579</v>
      </c>
      <c r="D276" t="s">
        <v>1306</v>
      </c>
      <c r="E276" t="s">
        <v>11221</v>
      </c>
      <c r="F276" t="s">
        <v>11222</v>
      </c>
      <c r="G276" t="s">
        <v>9838</v>
      </c>
      <c r="H276" t="s">
        <v>281</v>
      </c>
      <c r="I276" t="s">
        <v>1309</v>
      </c>
      <c r="J276" t="s">
        <v>11223</v>
      </c>
      <c r="K276" t="s">
        <v>78</v>
      </c>
      <c r="L276" t="s">
        <v>11224</v>
      </c>
      <c r="M276" s="27">
        <v>45931.43178240741</v>
      </c>
      <c r="N276" s="27">
        <v>45937.605555555558</v>
      </c>
      <c r="P276" t="s">
        <v>9840</v>
      </c>
      <c r="R276" t="s">
        <v>80</v>
      </c>
      <c r="S276" t="s">
        <v>81</v>
      </c>
      <c r="U276" t="s">
        <v>7699</v>
      </c>
      <c r="V276" t="s">
        <v>11225</v>
      </c>
      <c r="W276" t="s">
        <v>9840</v>
      </c>
      <c r="Y276" t="s">
        <v>15</v>
      </c>
      <c r="Z276" t="s">
        <v>86</v>
      </c>
      <c r="AB276" s="28">
        <v>0</v>
      </c>
      <c r="AC276" s="40">
        <v>35780</v>
      </c>
      <c r="AD276" s="40">
        <f t="shared" si="4"/>
        <v>35780</v>
      </c>
    </row>
    <row r="277" spans="1:30">
      <c r="A277" t="s">
        <v>191</v>
      </c>
      <c r="B277" t="s">
        <v>192</v>
      </c>
      <c r="C277" t="s">
        <v>193</v>
      </c>
      <c r="D277" t="s">
        <v>3796</v>
      </c>
      <c r="E277" t="s">
        <v>11226</v>
      </c>
      <c r="F277" t="s">
        <v>11227</v>
      </c>
      <c r="G277" t="s">
        <v>9838</v>
      </c>
      <c r="H277" t="s">
        <v>197</v>
      </c>
      <c r="I277" t="s">
        <v>3799</v>
      </c>
      <c r="J277" t="s">
        <v>11228</v>
      </c>
      <c r="K277" t="s">
        <v>78</v>
      </c>
      <c r="L277" t="s">
        <v>11229</v>
      </c>
      <c r="M277" s="27">
        <v>45931.425000000003</v>
      </c>
      <c r="N277" s="27">
        <v>45936.631249999999</v>
      </c>
      <c r="P277" t="s">
        <v>9840</v>
      </c>
      <c r="R277" t="s">
        <v>783</v>
      </c>
      <c r="S277" t="s">
        <v>2152</v>
      </c>
      <c r="U277" t="s">
        <v>7699</v>
      </c>
      <c r="V277" t="s">
        <v>11230</v>
      </c>
      <c r="W277" t="s">
        <v>9840</v>
      </c>
      <c r="Y277" t="s">
        <v>15</v>
      </c>
      <c r="Z277" t="s">
        <v>86</v>
      </c>
      <c r="AB277" s="28">
        <v>0</v>
      </c>
      <c r="AC277" s="40">
        <v>35780</v>
      </c>
      <c r="AD277" s="40">
        <f t="shared" si="4"/>
        <v>35780</v>
      </c>
    </row>
    <row r="278" spans="1:30">
      <c r="A278" t="s">
        <v>191</v>
      </c>
      <c r="B278" t="s">
        <v>192</v>
      </c>
      <c r="C278" t="s">
        <v>193</v>
      </c>
      <c r="D278" t="s">
        <v>194</v>
      </c>
      <c r="E278" t="s">
        <v>11231</v>
      </c>
      <c r="F278" t="s">
        <v>11232</v>
      </c>
      <c r="G278" t="s">
        <v>9829</v>
      </c>
      <c r="H278" t="s">
        <v>197</v>
      </c>
      <c r="I278" t="s">
        <v>191</v>
      </c>
      <c r="J278" t="s">
        <v>11233</v>
      </c>
      <c r="K278" t="s">
        <v>78</v>
      </c>
      <c r="L278" t="s">
        <v>11234</v>
      </c>
      <c r="M278" s="27">
        <v>45931.426215277781</v>
      </c>
      <c r="N278" s="27">
        <v>45932.692361111112</v>
      </c>
      <c r="P278" t="s">
        <v>9833</v>
      </c>
      <c r="Q278" t="s">
        <v>9834</v>
      </c>
      <c r="R278" t="s">
        <v>1479</v>
      </c>
      <c r="S278" t="s">
        <v>1479</v>
      </c>
      <c r="U278" t="s">
        <v>7699</v>
      </c>
      <c r="V278" t="s">
        <v>11235</v>
      </c>
      <c r="W278" t="s">
        <v>84</v>
      </c>
      <c r="Y278" t="s">
        <v>8</v>
      </c>
      <c r="Z278" t="s">
        <v>86</v>
      </c>
      <c r="AA278" t="s">
        <v>9983</v>
      </c>
      <c r="AB278" s="28">
        <v>1</v>
      </c>
      <c r="AC278" s="40">
        <v>35780</v>
      </c>
      <c r="AD278" s="40">
        <f t="shared" si="4"/>
        <v>35780</v>
      </c>
    </row>
    <row r="279" spans="1:30">
      <c r="A279" t="s">
        <v>191</v>
      </c>
      <c r="B279" t="s">
        <v>192</v>
      </c>
      <c r="C279" t="s">
        <v>193</v>
      </c>
      <c r="D279" t="s">
        <v>3796</v>
      </c>
      <c r="E279" t="s">
        <v>11236</v>
      </c>
      <c r="F279" t="s">
        <v>11237</v>
      </c>
      <c r="G279" t="s">
        <v>9829</v>
      </c>
      <c r="H279" t="s">
        <v>197</v>
      </c>
      <c r="I279" t="s">
        <v>3799</v>
      </c>
      <c r="J279" t="s">
        <v>11238</v>
      </c>
      <c r="K279" t="s">
        <v>78</v>
      </c>
      <c r="L279" t="s">
        <v>11239</v>
      </c>
      <c r="M279" s="27">
        <v>45931.427777777782</v>
      </c>
      <c r="N279" s="27">
        <v>45934.625694444447</v>
      </c>
      <c r="P279" t="s">
        <v>9833</v>
      </c>
      <c r="Q279" t="s">
        <v>9834</v>
      </c>
      <c r="R279" t="s">
        <v>80</v>
      </c>
      <c r="S279" t="s">
        <v>81</v>
      </c>
      <c r="T279" t="s">
        <v>82</v>
      </c>
      <c r="U279" t="s">
        <v>7699</v>
      </c>
      <c r="V279" t="s">
        <v>11240</v>
      </c>
      <c r="W279" t="s">
        <v>9836</v>
      </c>
      <c r="Y279" t="s">
        <v>15</v>
      </c>
      <c r="Z279" t="s">
        <v>86</v>
      </c>
      <c r="AA279" t="s">
        <v>264</v>
      </c>
      <c r="AB279" s="28">
        <v>0</v>
      </c>
      <c r="AC279" s="40">
        <v>35780</v>
      </c>
      <c r="AD279" s="40">
        <f t="shared" si="4"/>
        <v>35780</v>
      </c>
    </row>
    <row r="280" spans="1:30">
      <c r="A280" t="s">
        <v>150</v>
      </c>
      <c r="B280" t="s">
        <v>151</v>
      </c>
      <c r="C280" t="s">
        <v>152</v>
      </c>
      <c r="D280" t="s">
        <v>2339</v>
      </c>
      <c r="E280" t="s">
        <v>11241</v>
      </c>
      <c r="F280" t="s">
        <v>11242</v>
      </c>
      <c r="G280" t="s">
        <v>9829</v>
      </c>
      <c r="H280" t="s">
        <v>156</v>
      </c>
      <c r="I280" t="s">
        <v>150</v>
      </c>
      <c r="J280" t="s">
        <v>11243</v>
      </c>
      <c r="K280" t="s">
        <v>78</v>
      </c>
      <c r="L280" t="s">
        <v>11244</v>
      </c>
      <c r="M280" s="27">
        <v>45931.458333333343</v>
      </c>
      <c r="N280" s="27">
        <v>45932.456250000003</v>
      </c>
      <c r="P280" t="s">
        <v>9833</v>
      </c>
      <c r="Q280" t="s">
        <v>9834</v>
      </c>
      <c r="R280" t="s">
        <v>80</v>
      </c>
      <c r="S280" t="s">
        <v>187</v>
      </c>
      <c r="T280" t="s">
        <v>82</v>
      </c>
      <c r="U280" t="s">
        <v>7699</v>
      </c>
      <c r="V280" t="s">
        <v>11245</v>
      </c>
      <c r="W280" t="s">
        <v>84</v>
      </c>
      <c r="Y280" t="s">
        <v>8</v>
      </c>
      <c r="Z280" t="s">
        <v>86</v>
      </c>
      <c r="AA280" t="s">
        <v>3941</v>
      </c>
      <c r="AB280" s="28">
        <v>1</v>
      </c>
      <c r="AC280" s="40">
        <v>35780</v>
      </c>
      <c r="AD280" s="40">
        <f t="shared" si="4"/>
        <v>35780</v>
      </c>
    </row>
    <row r="281" spans="1:30">
      <c r="A281" t="s">
        <v>343</v>
      </c>
      <c r="B281" t="s">
        <v>68</v>
      </c>
      <c r="C281" t="s">
        <v>69</v>
      </c>
      <c r="D281" t="s">
        <v>6025</v>
      </c>
      <c r="E281" t="s">
        <v>11246</v>
      </c>
      <c r="F281" t="s">
        <v>11247</v>
      </c>
      <c r="G281" t="s">
        <v>9829</v>
      </c>
      <c r="H281" t="s">
        <v>347</v>
      </c>
      <c r="I281" t="s">
        <v>6028</v>
      </c>
      <c r="J281" t="s">
        <v>11248</v>
      </c>
      <c r="K281" t="s">
        <v>78</v>
      </c>
      <c r="L281" t="s">
        <v>11249</v>
      </c>
      <c r="M281" s="27">
        <v>45931.451388888891</v>
      </c>
      <c r="N281" s="27">
        <v>45932.673611111109</v>
      </c>
      <c r="P281" t="s">
        <v>9833</v>
      </c>
      <c r="Q281" t="s">
        <v>9834</v>
      </c>
      <c r="R281" t="s">
        <v>1479</v>
      </c>
      <c r="S281" t="s">
        <v>1479</v>
      </c>
      <c r="T281" t="s">
        <v>82</v>
      </c>
      <c r="U281" t="s">
        <v>7699</v>
      </c>
      <c r="V281" t="s">
        <v>11250</v>
      </c>
      <c r="W281" t="s">
        <v>84</v>
      </c>
      <c r="Y281" t="s">
        <v>11</v>
      </c>
      <c r="Z281" t="s">
        <v>86</v>
      </c>
      <c r="AA281" t="s">
        <v>359</v>
      </c>
      <c r="AB281" s="28">
        <v>1</v>
      </c>
      <c r="AC281" s="40">
        <v>67654</v>
      </c>
      <c r="AD281" s="40">
        <f t="shared" si="4"/>
        <v>67654</v>
      </c>
    </row>
    <row r="282" spans="1:30">
      <c r="A282" t="s">
        <v>459</v>
      </c>
      <c r="B282" t="s">
        <v>460</v>
      </c>
      <c r="C282" t="s">
        <v>461</v>
      </c>
      <c r="D282" t="s">
        <v>2019</v>
      </c>
      <c r="E282" t="s">
        <v>11251</v>
      </c>
      <c r="F282" t="s">
        <v>2021</v>
      </c>
      <c r="G282" t="s">
        <v>9829</v>
      </c>
      <c r="H282" t="s">
        <v>460</v>
      </c>
      <c r="I282" t="s">
        <v>2022</v>
      </c>
      <c r="J282" t="s">
        <v>2023</v>
      </c>
      <c r="K282" t="s">
        <v>78</v>
      </c>
      <c r="L282" t="s">
        <v>11252</v>
      </c>
      <c r="M282" s="27">
        <v>45931.469444444447</v>
      </c>
      <c r="N282" s="27">
        <v>45932.609027777777</v>
      </c>
      <c r="P282" t="s">
        <v>9833</v>
      </c>
      <c r="Q282" t="s">
        <v>9834</v>
      </c>
      <c r="R282" t="s">
        <v>1470</v>
      </c>
      <c r="S282" t="s">
        <v>1470</v>
      </c>
      <c r="T282" t="s">
        <v>82</v>
      </c>
      <c r="U282" t="s">
        <v>7699</v>
      </c>
      <c r="V282" t="s">
        <v>11253</v>
      </c>
      <c r="W282" t="s">
        <v>84</v>
      </c>
      <c r="Y282" t="s">
        <v>11</v>
      </c>
      <c r="Z282" t="s">
        <v>86</v>
      </c>
      <c r="AA282" t="s">
        <v>526</v>
      </c>
      <c r="AB282" s="28">
        <v>1</v>
      </c>
      <c r="AC282" s="40">
        <v>67654</v>
      </c>
      <c r="AD282" s="40">
        <f t="shared" si="4"/>
        <v>67654</v>
      </c>
    </row>
    <row r="283" spans="1:30">
      <c r="A283" t="s">
        <v>1134</v>
      </c>
      <c r="B283" t="s">
        <v>113</v>
      </c>
      <c r="C283" t="s">
        <v>114</v>
      </c>
      <c r="D283" t="s">
        <v>4642</v>
      </c>
      <c r="E283" t="s">
        <v>11254</v>
      </c>
      <c r="F283" t="s">
        <v>11255</v>
      </c>
      <c r="G283" t="s">
        <v>9829</v>
      </c>
      <c r="H283" t="s">
        <v>2713</v>
      </c>
      <c r="I283" t="s">
        <v>4645</v>
      </c>
      <c r="J283" t="s">
        <v>11256</v>
      </c>
      <c r="K283" t="s">
        <v>78</v>
      </c>
      <c r="L283" t="s">
        <v>11257</v>
      </c>
      <c r="M283" s="27">
        <v>45931.476388888892</v>
      </c>
      <c r="N283" s="27">
        <v>45933.714583333327</v>
      </c>
      <c r="P283" t="s">
        <v>9833</v>
      </c>
      <c r="Q283" t="s">
        <v>9834</v>
      </c>
      <c r="R283" t="s">
        <v>1470</v>
      </c>
      <c r="S283" t="s">
        <v>1470</v>
      </c>
      <c r="T283" t="s">
        <v>82</v>
      </c>
      <c r="U283" t="s">
        <v>7699</v>
      </c>
      <c r="V283" t="s">
        <v>11258</v>
      </c>
      <c r="W283" t="s">
        <v>84</v>
      </c>
      <c r="Y283" t="s">
        <v>11</v>
      </c>
      <c r="Z283" t="s">
        <v>86</v>
      </c>
      <c r="AA283" t="s">
        <v>2718</v>
      </c>
      <c r="AB283" s="28">
        <v>1</v>
      </c>
      <c r="AC283" s="40">
        <v>67654</v>
      </c>
      <c r="AD283" s="40">
        <f t="shared" si="4"/>
        <v>67654</v>
      </c>
    </row>
    <row r="284" spans="1:30">
      <c r="A284" t="s">
        <v>442</v>
      </c>
      <c r="B284" t="s">
        <v>113</v>
      </c>
      <c r="C284" t="s">
        <v>114</v>
      </c>
      <c r="D284" t="s">
        <v>9074</v>
      </c>
      <c r="E284" t="s">
        <v>11259</v>
      </c>
      <c r="F284" t="s">
        <v>11260</v>
      </c>
      <c r="G284" t="s">
        <v>9829</v>
      </c>
      <c r="H284" t="s">
        <v>446</v>
      </c>
      <c r="I284" t="s">
        <v>9077</v>
      </c>
      <c r="J284" t="s">
        <v>11261</v>
      </c>
      <c r="K284" t="s">
        <v>78</v>
      </c>
      <c r="L284" t="s">
        <v>11262</v>
      </c>
      <c r="M284" s="27">
        <v>45931.46875</v>
      </c>
      <c r="N284" s="27">
        <v>45932.607638888891</v>
      </c>
      <c r="P284" t="s">
        <v>9833</v>
      </c>
      <c r="Q284" t="s">
        <v>9834</v>
      </c>
      <c r="R284" t="s">
        <v>1470</v>
      </c>
      <c r="S284" t="s">
        <v>1470</v>
      </c>
      <c r="T284" t="s">
        <v>82</v>
      </c>
      <c r="U284" t="s">
        <v>7699</v>
      </c>
      <c r="V284" t="s">
        <v>11263</v>
      </c>
      <c r="W284" t="s">
        <v>84</v>
      </c>
      <c r="Y284" t="s">
        <v>11</v>
      </c>
      <c r="Z284" t="s">
        <v>86</v>
      </c>
      <c r="AA284" t="s">
        <v>1974</v>
      </c>
      <c r="AB284" s="28">
        <v>1</v>
      </c>
      <c r="AC284" s="40">
        <v>67654</v>
      </c>
      <c r="AD284" s="40">
        <f t="shared" si="4"/>
        <v>67654</v>
      </c>
    </row>
    <row r="285" spans="1:30">
      <c r="A285" t="s">
        <v>191</v>
      </c>
      <c r="B285" t="s">
        <v>192</v>
      </c>
      <c r="C285" t="s">
        <v>193</v>
      </c>
      <c r="D285" t="s">
        <v>227</v>
      </c>
      <c r="E285" t="s">
        <v>11264</v>
      </c>
      <c r="F285" t="s">
        <v>11265</v>
      </c>
      <c r="G285" t="s">
        <v>9829</v>
      </c>
      <c r="H285" t="s">
        <v>197</v>
      </c>
      <c r="I285" t="s">
        <v>230</v>
      </c>
      <c r="J285" t="s">
        <v>11266</v>
      </c>
      <c r="K285" t="s">
        <v>78</v>
      </c>
      <c r="L285" t="s">
        <v>11267</v>
      </c>
      <c r="M285" s="27">
        <v>45931.472916666673</v>
      </c>
      <c r="N285" s="27">
        <v>45932.693749999999</v>
      </c>
      <c r="P285" t="s">
        <v>9833</v>
      </c>
      <c r="Q285" t="s">
        <v>9834</v>
      </c>
      <c r="R285" t="s">
        <v>80</v>
      </c>
      <c r="S285" t="s">
        <v>187</v>
      </c>
      <c r="U285" t="s">
        <v>7699</v>
      </c>
      <c r="V285" t="s">
        <v>11268</v>
      </c>
      <c r="W285" t="s">
        <v>84</v>
      </c>
      <c r="Y285" t="s">
        <v>8</v>
      </c>
      <c r="Z285" t="s">
        <v>86</v>
      </c>
      <c r="AA285" t="s">
        <v>9983</v>
      </c>
      <c r="AB285" s="28">
        <v>1</v>
      </c>
      <c r="AC285" s="40">
        <v>35780</v>
      </c>
      <c r="AD285" s="40">
        <f t="shared" si="4"/>
        <v>35780</v>
      </c>
    </row>
    <row r="286" spans="1:30">
      <c r="A286" t="s">
        <v>683</v>
      </c>
      <c r="B286" t="s">
        <v>113</v>
      </c>
      <c r="C286" t="s">
        <v>114</v>
      </c>
      <c r="D286" t="s">
        <v>684</v>
      </c>
      <c r="E286" t="s">
        <v>11269</v>
      </c>
      <c r="F286" t="s">
        <v>2806</v>
      </c>
      <c r="G286" t="s">
        <v>9829</v>
      </c>
      <c r="H286" t="s">
        <v>281</v>
      </c>
      <c r="I286" t="s">
        <v>683</v>
      </c>
      <c r="J286" t="s">
        <v>2807</v>
      </c>
      <c r="K286" t="s">
        <v>78</v>
      </c>
      <c r="L286" t="s">
        <v>11270</v>
      </c>
      <c r="M286" s="27">
        <v>45931.484027777777</v>
      </c>
      <c r="N286" s="27">
        <v>45932.440972222219</v>
      </c>
      <c r="P286" t="s">
        <v>9833</v>
      </c>
      <c r="Q286" t="s">
        <v>9834</v>
      </c>
      <c r="R286" t="s">
        <v>1470</v>
      </c>
      <c r="S286" t="s">
        <v>1470</v>
      </c>
      <c r="T286" t="s">
        <v>82</v>
      </c>
      <c r="U286" t="s">
        <v>7699</v>
      </c>
      <c r="V286" t="s">
        <v>11271</v>
      </c>
      <c r="W286" t="s">
        <v>84</v>
      </c>
      <c r="Y286" t="s">
        <v>8</v>
      </c>
      <c r="Z286" t="s">
        <v>86</v>
      </c>
      <c r="AA286" t="s">
        <v>691</v>
      </c>
      <c r="AB286" s="28">
        <v>1</v>
      </c>
      <c r="AC286" s="40">
        <v>35780</v>
      </c>
      <c r="AD286" s="40">
        <f t="shared" si="4"/>
        <v>35780</v>
      </c>
    </row>
    <row r="287" spans="1:30">
      <c r="A287" t="s">
        <v>343</v>
      </c>
      <c r="B287" t="s">
        <v>68</v>
      </c>
      <c r="C287" t="s">
        <v>69</v>
      </c>
      <c r="D287" t="s">
        <v>3575</v>
      </c>
      <c r="E287" t="s">
        <v>11272</v>
      </c>
      <c r="F287" t="s">
        <v>11273</v>
      </c>
      <c r="G287" t="s">
        <v>9829</v>
      </c>
      <c r="H287" t="s">
        <v>347</v>
      </c>
      <c r="I287" t="s">
        <v>3578</v>
      </c>
      <c r="J287" t="s">
        <v>11274</v>
      </c>
      <c r="K287" t="s">
        <v>78</v>
      </c>
      <c r="L287" t="s">
        <v>11275</v>
      </c>
      <c r="M287" s="27">
        <v>45931.484722222223</v>
      </c>
      <c r="N287" s="27">
        <v>45933.533333333333</v>
      </c>
      <c r="P287" t="s">
        <v>9833</v>
      </c>
      <c r="Q287" t="s">
        <v>9834</v>
      </c>
      <c r="R287" t="s">
        <v>1470</v>
      </c>
      <c r="S287" t="s">
        <v>1470</v>
      </c>
      <c r="T287" t="s">
        <v>82</v>
      </c>
      <c r="U287" t="s">
        <v>7699</v>
      </c>
      <c r="V287" t="s">
        <v>11276</v>
      </c>
      <c r="W287" t="s">
        <v>84</v>
      </c>
      <c r="Y287" t="s">
        <v>11</v>
      </c>
      <c r="Z287" t="s">
        <v>86</v>
      </c>
      <c r="AA287" t="s">
        <v>2850</v>
      </c>
      <c r="AB287" s="28">
        <v>1</v>
      </c>
      <c r="AC287" s="40">
        <v>67654</v>
      </c>
      <c r="AD287" s="40">
        <f t="shared" si="4"/>
        <v>67654</v>
      </c>
    </row>
    <row r="288" spans="1:30">
      <c r="A288" t="s">
        <v>191</v>
      </c>
      <c r="B288" t="s">
        <v>192</v>
      </c>
      <c r="C288" t="s">
        <v>193</v>
      </c>
      <c r="D288" t="s">
        <v>667</v>
      </c>
      <c r="E288" t="s">
        <v>11277</v>
      </c>
      <c r="F288" t="s">
        <v>11278</v>
      </c>
      <c r="G288" t="s">
        <v>9829</v>
      </c>
      <c r="H288" t="s">
        <v>197</v>
      </c>
      <c r="I288" t="s">
        <v>670</v>
      </c>
      <c r="J288" t="s">
        <v>11279</v>
      </c>
      <c r="K288" t="s">
        <v>78</v>
      </c>
      <c r="L288" t="s">
        <v>11280</v>
      </c>
      <c r="M288" s="27">
        <v>45931.488194444442</v>
      </c>
      <c r="N288" s="27">
        <v>45937.420138888891</v>
      </c>
      <c r="P288" t="s">
        <v>9833</v>
      </c>
      <c r="Q288" t="s">
        <v>9834</v>
      </c>
      <c r="R288" t="s">
        <v>783</v>
      </c>
      <c r="S288" t="s">
        <v>1791</v>
      </c>
      <c r="T288" t="s">
        <v>82</v>
      </c>
      <c r="U288" t="s">
        <v>7699</v>
      </c>
      <c r="V288" t="s">
        <v>11281</v>
      </c>
      <c r="W288" t="s">
        <v>84</v>
      </c>
      <c r="Y288" t="s">
        <v>11</v>
      </c>
      <c r="Z288" t="s">
        <v>86</v>
      </c>
      <c r="AA288" t="s">
        <v>226</v>
      </c>
      <c r="AB288" s="28">
        <v>1</v>
      </c>
      <c r="AC288" s="40">
        <v>67654</v>
      </c>
      <c r="AD288" s="40">
        <f t="shared" si="4"/>
        <v>67654</v>
      </c>
    </row>
    <row r="289" spans="1:30">
      <c r="A289" t="s">
        <v>277</v>
      </c>
      <c r="B289" t="s">
        <v>151</v>
      </c>
      <c r="C289" t="s">
        <v>152</v>
      </c>
      <c r="D289" t="s">
        <v>325</v>
      </c>
      <c r="E289" t="s">
        <v>11282</v>
      </c>
      <c r="F289" t="s">
        <v>11283</v>
      </c>
      <c r="G289" t="s">
        <v>9829</v>
      </c>
      <c r="H289" t="s">
        <v>328</v>
      </c>
      <c r="I289" t="s">
        <v>277</v>
      </c>
      <c r="J289" t="s">
        <v>11284</v>
      </c>
      <c r="K289" t="s">
        <v>78</v>
      </c>
      <c r="L289" t="s">
        <v>11285</v>
      </c>
      <c r="M289" s="27">
        <v>45931.517361111109</v>
      </c>
      <c r="N289" s="27">
        <v>45932.415277777778</v>
      </c>
      <c r="P289" t="s">
        <v>9833</v>
      </c>
      <c r="Q289" t="s">
        <v>9834</v>
      </c>
      <c r="R289" t="s">
        <v>1479</v>
      </c>
      <c r="S289" t="s">
        <v>1479</v>
      </c>
      <c r="T289" t="s">
        <v>82</v>
      </c>
      <c r="U289" t="s">
        <v>7699</v>
      </c>
      <c r="V289" t="s">
        <v>11286</v>
      </c>
      <c r="W289" t="s">
        <v>84</v>
      </c>
      <c r="Y289" t="s">
        <v>8</v>
      </c>
      <c r="Z289" t="s">
        <v>86</v>
      </c>
      <c r="AA289" t="s">
        <v>416</v>
      </c>
      <c r="AB289" s="28">
        <v>1</v>
      </c>
      <c r="AC289" s="40">
        <v>35780</v>
      </c>
      <c r="AD289" s="40">
        <f t="shared" si="4"/>
        <v>35780</v>
      </c>
    </row>
    <row r="290" spans="1:30">
      <c r="A290" t="s">
        <v>459</v>
      </c>
      <c r="B290" t="s">
        <v>460</v>
      </c>
      <c r="C290" t="s">
        <v>461</v>
      </c>
      <c r="D290" t="s">
        <v>512</v>
      </c>
      <c r="E290" t="s">
        <v>11287</v>
      </c>
      <c r="F290" t="s">
        <v>11288</v>
      </c>
      <c r="G290" t="s">
        <v>9829</v>
      </c>
      <c r="H290" t="s">
        <v>460</v>
      </c>
      <c r="I290" t="s">
        <v>459</v>
      </c>
      <c r="J290" t="s">
        <v>11289</v>
      </c>
      <c r="K290" t="s">
        <v>78</v>
      </c>
      <c r="L290" t="s">
        <v>11290</v>
      </c>
      <c r="M290" s="27">
        <v>45931.518750000003</v>
      </c>
      <c r="N290" s="27">
        <v>45932.459722222222</v>
      </c>
      <c r="P290" t="s">
        <v>9833</v>
      </c>
      <c r="Q290" t="s">
        <v>9834</v>
      </c>
      <c r="R290" t="s">
        <v>80</v>
      </c>
      <c r="S290" t="s">
        <v>187</v>
      </c>
      <c r="T290" t="s">
        <v>82</v>
      </c>
      <c r="U290" t="s">
        <v>7699</v>
      </c>
      <c r="V290" t="s">
        <v>11291</v>
      </c>
      <c r="W290" t="s">
        <v>84</v>
      </c>
      <c r="Y290" t="s">
        <v>8</v>
      </c>
      <c r="Z290" t="s">
        <v>86</v>
      </c>
      <c r="AA290" t="s">
        <v>1597</v>
      </c>
      <c r="AB290" s="28">
        <v>1</v>
      </c>
      <c r="AC290" s="40">
        <v>35780</v>
      </c>
      <c r="AD290" s="40">
        <f t="shared" si="4"/>
        <v>35780</v>
      </c>
    </row>
    <row r="291" spans="1:30">
      <c r="A291" t="s">
        <v>459</v>
      </c>
      <c r="B291" t="s">
        <v>460</v>
      </c>
      <c r="C291" t="s">
        <v>461</v>
      </c>
      <c r="D291" t="s">
        <v>512</v>
      </c>
      <c r="E291" t="s">
        <v>11292</v>
      </c>
      <c r="F291" t="s">
        <v>11293</v>
      </c>
      <c r="G291" t="s">
        <v>9829</v>
      </c>
      <c r="H291" t="s">
        <v>460</v>
      </c>
      <c r="I291" t="s">
        <v>459</v>
      </c>
      <c r="J291" t="s">
        <v>11294</v>
      </c>
      <c r="K291" t="s">
        <v>78</v>
      </c>
      <c r="L291" t="s">
        <v>11295</v>
      </c>
      <c r="M291" s="27">
        <v>45931.507638888892</v>
      </c>
      <c r="N291" s="27">
        <v>45932.320833333331</v>
      </c>
      <c r="P291" t="s">
        <v>9833</v>
      </c>
      <c r="Q291" t="s">
        <v>9834</v>
      </c>
      <c r="R291" t="s">
        <v>1470</v>
      </c>
      <c r="S291" t="s">
        <v>1470</v>
      </c>
      <c r="T291" t="s">
        <v>82</v>
      </c>
      <c r="U291" t="s">
        <v>7699</v>
      </c>
      <c r="V291" t="s">
        <v>11098</v>
      </c>
      <c r="W291" t="s">
        <v>84</v>
      </c>
      <c r="Y291" t="s">
        <v>8</v>
      </c>
      <c r="Z291" t="s">
        <v>86</v>
      </c>
      <c r="AA291" t="s">
        <v>470</v>
      </c>
      <c r="AB291" s="28">
        <v>1</v>
      </c>
      <c r="AC291" s="40">
        <v>35780</v>
      </c>
      <c r="AD291" s="40">
        <f t="shared" si="4"/>
        <v>35780</v>
      </c>
    </row>
    <row r="292" spans="1:30">
      <c r="A292" t="s">
        <v>191</v>
      </c>
      <c r="B292" t="s">
        <v>192</v>
      </c>
      <c r="C292" t="s">
        <v>193</v>
      </c>
      <c r="D292" t="s">
        <v>194</v>
      </c>
      <c r="E292" t="s">
        <v>11296</v>
      </c>
      <c r="F292" t="s">
        <v>11297</v>
      </c>
      <c r="G292" t="s">
        <v>9829</v>
      </c>
      <c r="H292" t="s">
        <v>197</v>
      </c>
      <c r="I292" t="s">
        <v>191</v>
      </c>
      <c r="J292" t="s">
        <v>11298</v>
      </c>
      <c r="K292" t="s">
        <v>78</v>
      </c>
      <c r="L292" t="s">
        <v>11299</v>
      </c>
      <c r="M292" s="27">
        <v>45931.508333333331</v>
      </c>
      <c r="N292" s="27">
        <v>45932.692361111112</v>
      </c>
      <c r="P292" t="s">
        <v>9833</v>
      </c>
      <c r="Q292" t="s">
        <v>9834</v>
      </c>
      <c r="R292" t="s">
        <v>1470</v>
      </c>
      <c r="S292" t="s">
        <v>1470</v>
      </c>
      <c r="U292" t="s">
        <v>7699</v>
      </c>
      <c r="V292" t="s">
        <v>11300</v>
      </c>
      <c r="W292" t="s">
        <v>84</v>
      </c>
      <c r="Y292" t="s">
        <v>8</v>
      </c>
      <c r="Z292" t="s">
        <v>86</v>
      </c>
      <c r="AA292" t="s">
        <v>9983</v>
      </c>
      <c r="AB292" s="28">
        <v>1</v>
      </c>
      <c r="AC292" s="40">
        <v>35780</v>
      </c>
      <c r="AD292" s="40">
        <f t="shared" si="4"/>
        <v>35780</v>
      </c>
    </row>
    <row r="293" spans="1:30">
      <c r="A293" t="s">
        <v>191</v>
      </c>
      <c r="B293" t="s">
        <v>192</v>
      </c>
      <c r="C293" t="s">
        <v>193</v>
      </c>
      <c r="D293" t="s">
        <v>194</v>
      </c>
      <c r="E293" t="s">
        <v>11301</v>
      </c>
      <c r="F293" t="s">
        <v>11302</v>
      </c>
      <c r="G293" t="s">
        <v>9829</v>
      </c>
      <c r="H293" t="s">
        <v>197</v>
      </c>
      <c r="I293" t="s">
        <v>191</v>
      </c>
      <c r="J293" t="s">
        <v>11303</v>
      </c>
      <c r="K293" t="s">
        <v>78</v>
      </c>
      <c r="L293" t="s">
        <v>11304</v>
      </c>
      <c r="M293" s="27">
        <v>45931.520138888889</v>
      </c>
      <c r="N293" s="27">
        <v>45932.692361111112</v>
      </c>
      <c r="P293" t="s">
        <v>9833</v>
      </c>
      <c r="Q293" t="s">
        <v>9834</v>
      </c>
      <c r="R293" t="s">
        <v>1470</v>
      </c>
      <c r="S293" t="s">
        <v>1470</v>
      </c>
      <c r="U293" t="s">
        <v>7699</v>
      </c>
      <c r="V293" t="s">
        <v>11305</v>
      </c>
      <c r="W293" t="s">
        <v>84</v>
      </c>
      <c r="Y293" t="s">
        <v>8</v>
      </c>
      <c r="Z293" t="s">
        <v>86</v>
      </c>
      <c r="AA293" t="s">
        <v>9983</v>
      </c>
      <c r="AB293" s="28">
        <v>1</v>
      </c>
      <c r="AC293" s="40">
        <v>35780</v>
      </c>
      <c r="AD293" s="40">
        <f t="shared" si="4"/>
        <v>35780</v>
      </c>
    </row>
    <row r="294" spans="1:30">
      <c r="A294" t="s">
        <v>112</v>
      </c>
      <c r="B294" t="s">
        <v>113</v>
      </c>
      <c r="C294" t="s">
        <v>114</v>
      </c>
      <c r="D294" t="s">
        <v>3302</v>
      </c>
      <c r="E294" t="s">
        <v>11306</v>
      </c>
      <c r="F294" t="s">
        <v>11307</v>
      </c>
      <c r="G294" t="s">
        <v>9829</v>
      </c>
      <c r="H294" t="s">
        <v>116</v>
      </c>
      <c r="I294" t="s">
        <v>3305</v>
      </c>
      <c r="J294" t="s">
        <v>11308</v>
      </c>
      <c r="K294" t="s">
        <v>78</v>
      </c>
      <c r="L294" t="s">
        <v>11309</v>
      </c>
      <c r="M294" s="27">
        <v>45931.525497685187</v>
      </c>
      <c r="N294" s="27">
        <v>45934.552083333343</v>
      </c>
      <c r="P294" t="s">
        <v>9833</v>
      </c>
      <c r="Q294" t="s">
        <v>9834</v>
      </c>
      <c r="R294" t="s">
        <v>1470</v>
      </c>
      <c r="S294" t="s">
        <v>1470</v>
      </c>
      <c r="T294" t="s">
        <v>82</v>
      </c>
      <c r="U294" t="s">
        <v>7699</v>
      </c>
      <c r="V294" t="s">
        <v>11310</v>
      </c>
      <c r="W294" t="s">
        <v>84</v>
      </c>
      <c r="Y294" t="s">
        <v>11</v>
      </c>
      <c r="Z294" t="s">
        <v>86</v>
      </c>
      <c r="AA294" t="s">
        <v>117</v>
      </c>
      <c r="AB294" s="28">
        <v>1</v>
      </c>
      <c r="AC294" s="40">
        <v>67654</v>
      </c>
      <c r="AD294" s="40">
        <f t="shared" si="4"/>
        <v>67654</v>
      </c>
    </row>
    <row r="295" spans="1:30">
      <c r="A295" t="s">
        <v>965</v>
      </c>
      <c r="B295" t="s">
        <v>119</v>
      </c>
      <c r="C295" t="s">
        <v>120</v>
      </c>
      <c r="D295" t="s">
        <v>2568</v>
      </c>
      <c r="E295" t="s">
        <v>11311</v>
      </c>
      <c r="F295" t="s">
        <v>11312</v>
      </c>
      <c r="G295" t="s">
        <v>9829</v>
      </c>
      <c r="H295" t="s">
        <v>969</v>
      </c>
      <c r="I295" t="s">
        <v>2571</v>
      </c>
      <c r="J295" t="s">
        <v>11313</v>
      </c>
      <c r="K295" t="s">
        <v>78</v>
      </c>
      <c r="L295" t="s">
        <v>11314</v>
      </c>
      <c r="M295" s="27">
        <v>45931.520833333343</v>
      </c>
      <c r="N295" s="27">
        <v>45933.499305555553</v>
      </c>
      <c r="R295" t="s">
        <v>1479</v>
      </c>
      <c r="S295" t="s">
        <v>1479</v>
      </c>
      <c r="T295" t="s">
        <v>82</v>
      </c>
      <c r="U295" t="s">
        <v>7699</v>
      </c>
      <c r="V295" t="s">
        <v>11315</v>
      </c>
      <c r="W295" t="s">
        <v>84</v>
      </c>
      <c r="Y295" t="s">
        <v>11</v>
      </c>
      <c r="Z295" t="s">
        <v>86</v>
      </c>
      <c r="AA295" t="s">
        <v>2527</v>
      </c>
      <c r="AB295" s="28">
        <v>1</v>
      </c>
      <c r="AC295" s="40">
        <v>67654</v>
      </c>
      <c r="AD295" s="40">
        <f t="shared" si="4"/>
        <v>67654</v>
      </c>
    </row>
    <row r="296" spans="1:30">
      <c r="A296" t="s">
        <v>191</v>
      </c>
      <c r="B296" t="s">
        <v>192</v>
      </c>
      <c r="C296" t="s">
        <v>193</v>
      </c>
      <c r="D296" t="s">
        <v>227</v>
      </c>
      <c r="E296" t="s">
        <v>11316</v>
      </c>
      <c r="F296" t="s">
        <v>11317</v>
      </c>
      <c r="G296" t="s">
        <v>9829</v>
      </c>
      <c r="H296" t="s">
        <v>197</v>
      </c>
      <c r="I296" t="s">
        <v>230</v>
      </c>
      <c r="J296" t="s">
        <v>11318</v>
      </c>
      <c r="K296" t="s">
        <v>78</v>
      </c>
      <c r="L296" t="s">
        <v>11319</v>
      </c>
      <c r="M296" s="27">
        <v>45931.53565972222</v>
      </c>
      <c r="N296" s="27">
        <v>45932.693749999999</v>
      </c>
      <c r="P296" t="s">
        <v>9833</v>
      </c>
      <c r="Q296" t="s">
        <v>9834</v>
      </c>
      <c r="R296" t="s">
        <v>1470</v>
      </c>
      <c r="S296" t="s">
        <v>1470</v>
      </c>
      <c r="U296" t="s">
        <v>7699</v>
      </c>
      <c r="V296" t="s">
        <v>11320</v>
      </c>
      <c r="W296" t="s">
        <v>84</v>
      </c>
      <c r="Y296" t="s">
        <v>8</v>
      </c>
      <c r="Z296" t="s">
        <v>86</v>
      </c>
      <c r="AA296" t="s">
        <v>9983</v>
      </c>
      <c r="AB296" s="28">
        <v>1</v>
      </c>
      <c r="AC296" s="40">
        <v>35780</v>
      </c>
      <c r="AD296" s="40">
        <f t="shared" si="4"/>
        <v>35780</v>
      </c>
    </row>
    <row r="297" spans="1:30">
      <c r="A297" t="s">
        <v>459</v>
      </c>
      <c r="B297" t="s">
        <v>460</v>
      </c>
      <c r="C297" t="s">
        <v>461</v>
      </c>
      <c r="D297" t="s">
        <v>512</v>
      </c>
      <c r="E297" t="s">
        <v>11321</v>
      </c>
      <c r="F297" t="s">
        <v>11322</v>
      </c>
      <c r="G297" t="s">
        <v>9829</v>
      </c>
      <c r="H297" t="s">
        <v>460</v>
      </c>
      <c r="I297" t="s">
        <v>459</v>
      </c>
      <c r="J297" t="s">
        <v>11323</v>
      </c>
      <c r="K297" t="s">
        <v>78</v>
      </c>
      <c r="L297" t="s">
        <v>11324</v>
      </c>
      <c r="M297" s="27">
        <v>45931.536377314813</v>
      </c>
      <c r="N297" s="27">
        <v>45932.665277777778</v>
      </c>
      <c r="P297" t="s">
        <v>9833</v>
      </c>
      <c r="Q297" t="s">
        <v>9834</v>
      </c>
      <c r="R297" t="s">
        <v>1479</v>
      </c>
      <c r="S297" t="s">
        <v>1479</v>
      </c>
      <c r="T297" t="s">
        <v>82</v>
      </c>
      <c r="U297" t="s">
        <v>7699</v>
      </c>
      <c r="V297" t="s">
        <v>11325</v>
      </c>
      <c r="W297" t="s">
        <v>84</v>
      </c>
      <c r="Y297" t="s">
        <v>8</v>
      </c>
      <c r="Z297" t="s">
        <v>86</v>
      </c>
      <c r="AA297" t="s">
        <v>1597</v>
      </c>
      <c r="AB297" s="28">
        <v>1</v>
      </c>
      <c r="AC297" s="40">
        <v>35780</v>
      </c>
      <c r="AD297" s="40">
        <f t="shared" si="4"/>
        <v>35780</v>
      </c>
    </row>
    <row r="298" spans="1:30">
      <c r="A298" t="s">
        <v>191</v>
      </c>
      <c r="B298" t="s">
        <v>192</v>
      </c>
      <c r="C298" t="s">
        <v>193</v>
      </c>
      <c r="D298" t="s">
        <v>194</v>
      </c>
      <c r="E298" t="s">
        <v>11326</v>
      </c>
      <c r="F298" t="s">
        <v>11327</v>
      </c>
      <c r="G298" t="s">
        <v>9829</v>
      </c>
      <c r="H298" t="s">
        <v>197</v>
      </c>
      <c r="I298" t="s">
        <v>191</v>
      </c>
      <c r="J298" t="s">
        <v>11328</v>
      </c>
      <c r="K298" t="s">
        <v>78</v>
      </c>
      <c r="L298" t="s">
        <v>11329</v>
      </c>
      <c r="M298" s="27">
        <v>45931.5628125</v>
      </c>
      <c r="N298" s="27">
        <v>45936.626388888893</v>
      </c>
      <c r="P298" t="s">
        <v>9833</v>
      </c>
      <c r="Q298" t="s">
        <v>9834</v>
      </c>
      <c r="R298" t="s">
        <v>1470</v>
      </c>
      <c r="S298" t="s">
        <v>1470</v>
      </c>
      <c r="U298" t="s">
        <v>7699</v>
      </c>
      <c r="V298" t="s">
        <v>11330</v>
      </c>
      <c r="W298" t="s">
        <v>84</v>
      </c>
      <c r="Y298" t="s">
        <v>8</v>
      </c>
      <c r="Z298" t="s">
        <v>86</v>
      </c>
      <c r="AA298" t="s">
        <v>10276</v>
      </c>
      <c r="AB298" s="28">
        <v>1</v>
      </c>
      <c r="AC298" s="40">
        <v>35780</v>
      </c>
      <c r="AD298" s="40">
        <f t="shared" si="4"/>
        <v>35780</v>
      </c>
    </row>
    <row r="299" spans="1:30">
      <c r="A299" t="s">
        <v>1377</v>
      </c>
      <c r="B299" t="s">
        <v>68</v>
      </c>
      <c r="C299" t="s">
        <v>266</v>
      </c>
      <c r="D299" t="s">
        <v>2584</v>
      </c>
      <c r="E299" t="s">
        <v>11331</v>
      </c>
      <c r="F299" t="s">
        <v>11332</v>
      </c>
      <c r="G299" t="s">
        <v>9829</v>
      </c>
      <c r="H299" t="s">
        <v>1381</v>
      </c>
      <c r="I299" t="s">
        <v>2587</v>
      </c>
      <c r="J299" t="s">
        <v>11333</v>
      </c>
      <c r="K299" t="s">
        <v>78</v>
      </c>
      <c r="L299" t="s">
        <v>11334</v>
      </c>
      <c r="M299" s="27">
        <v>45931.564953703702</v>
      </c>
      <c r="N299" s="27">
        <v>45932.668749999997</v>
      </c>
      <c r="P299" t="s">
        <v>9833</v>
      </c>
      <c r="Q299" t="s">
        <v>9834</v>
      </c>
      <c r="R299" t="s">
        <v>1479</v>
      </c>
      <c r="S299" t="s">
        <v>1479</v>
      </c>
      <c r="T299" t="s">
        <v>82</v>
      </c>
      <c r="U299" t="s">
        <v>7699</v>
      </c>
      <c r="V299" t="s">
        <v>11335</v>
      </c>
      <c r="W299" t="s">
        <v>84</v>
      </c>
      <c r="Y299" t="s">
        <v>8</v>
      </c>
      <c r="Z299" t="s">
        <v>86</v>
      </c>
      <c r="AA299" t="s">
        <v>2108</v>
      </c>
      <c r="AB299" s="28">
        <v>1</v>
      </c>
      <c r="AC299" s="40">
        <v>35780</v>
      </c>
      <c r="AD299" s="40">
        <f t="shared" si="4"/>
        <v>35780</v>
      </c>
    </row>
    <row r="300" spans="1:30">
      <c r="A300" t="s">
        <v>217</v>
      </c>
      <c r="B300" t="s">
        <v>192</v>
      </c>
      <c r="C300" t="s">
        <v>193</v>
      </c>
      <c r="D300" t="s">
        <v>396</v>
      </c>
      <c r="E300" t="s">
        <v>11336</v>
      </c>
      <c r="F300" t="s">
        <v>11337</v>
      </c>
      <c r="G300" t="s">
        <v>9829</v>
      </c>
      <c r="H300" t="s">
        <v>197</v>
      </c>
      <c r="I300" t="s">
        <v>217</v>
      </c>
      <c r="J300" t="s">
        <v>11338</v>
      </c>
      <c r="K300" t="s">
        <v>78</v>
      </c>
      <c r="L300" t="s">
        <v>11339</v>
      </c>
      <c r="M300" s="27">
        <v>45931.541620370372</v>
      </c>
      <c r="N300" s="27">
        <v>45937.422222222223</v>
      </c>
      <c r="P300" t="s">
        <v>9833</v>
      </c>
      <c r="Q300" t="s">
        <v>9834</v>
      </c>
      <c r="R300" t="s">
        <v>80</v>
      </c>
      <c r="S300" t="s">
        <v>187</v>
      </c>
      <c r="T300" t="s">
        <v>82</v>
      </c>
      <c r="U300" t="s">
        <v>7699</v>
      </c>
      <c r="V300" t="s">
        <v>11340</v>
      </c>
      <c r="W300" t="s">
        <v>84</v>
      </c>
      <c r="Y300" t="s">
        <v>8</v>
      </c>
      <c r="Z300" t="s">
        <v>86</v>
      </c>
      <c r="AA300" t="s">
        <v>403</v>
      </c>
      <c r="AB300" s="28">
        <v>1</v>
      </c>
      <c r="AC300" s="40">
        <v>35780</v>
      </c>
      <c r="AD300" s="40">
        <f t="shared" si="4"/>
        <v>35780</v>
      </c>
    </row>
    <row r="301" spans="1:30">
      <c r="A301" t="s">
        <v>343</v>
      </c>
      <c r="B301" t="s">
        <v>68</v>
      </c>
      <c r="C301" t="s">
        <v>69</v>
      </c>
      <c r="D301" t="s">
        <v>11341</v>
      </c>
      <c r="E301" t="s">
        <v>11342</v>
      </c>
      <c r="F301" t="s">
        <v>11343</v>
      </c>
      <c r="G301" t="s">
        <v>9838</v>
      </c>
      <c r="H301" t="s">
        <v>798</v>
      </c>
      <c r="I301" t="s">
        <v>11344</v>
      </c>
      <c r="J301" t="s">
        <v>11345</v>
      </c>
      <c r="K301" t="s">
        <v>78</v>
      </c>
      <c r="L301" t="s">
        <v>11346</v>
      </c>
      <c r="M301" s="27">
        <v>45931.5778125</v>
      </c>
      <c r="N301" s="27">
        <v>45937.503472222219</v>
      </c>
      <c r="P301" t="s">
        <v>9840</v>
      </c>
      <c r="R301" t="s">
        <v>1479</v>
      </c>
      <c r="S301" t="s">
        <v>1479</v>
      </c>
      <c r="U301" t="s">
        <v>7699</v>
      </c>
      <c r="V301" t="s">
        <v>11347</v>
      </c>
      <c r="W301" t="s">
        <v>9840</v>
      </c>
      <c r="Y301" t="s">
        <v>13</v>
      </c>
      <c r="Z301" t="s">
        <v>86</v>
      </c>
      <c r="AB301" s="28">
        <v>0</v>
      </c>
      <c r="AC301" s="40">
        <v>35780</v>
      </c>
      <c r="AD301" s="40">
        <f t="shared" si="4"/>
        <v>35780</v>
      </c>
    </row>
    <row r="302" spans="1:30">
      <c r="A302" t="s">
        <v>191</v>
      </c>
      <c r="B302" t="s">
        <v>192</v>
      </c>
      <c r="C302" t="s">
        <v>193</v>
      </c>
      <c r="D302" t="s">
        <v>208</v>
      </c>
      <c r="E302" t="s">
        <v>11348</v>
      </c>
      <c r="F302" t="s">
        <v>11349</v>
      </c>
      <c r="G302" t="s">
        <v>9829</v>
      </c>
      <c r="H302" t="s">
        <v>197</v>
      </c>
      <c r="I302" t="s">
        <v>211</v>
      </c>
      <c r="J302" t="s">
        <v>11350</v>
      </c>
      <c r="K302" t="s">
        <v>78</v>
      </c>
      <c r="L302" t="s">
        <v>11351</v>
      </c>
      <c r="M302" s="27">
        <v>45931.578900462962</v>
      </c>
      <c r="N302" s="27">
        <v>45936.62777777778</v>
      </c>
      <c r="P302" t="s">
        <v>9833</v>
      </c>
      <c r="Q302" t="s">
        <v>9834</v>
      </c>
      <c r="R302" t="s">
        <v>1470</v>
      </c>
      <c r="S302" t="s">
        <v>1470</v>
      </c>
      <c r="U302" t="s">
        <v>7699</v>
      </c>
      <c r="V302" t="s">
        <v>11352</v>
      </c>
      <c r="W302" t="s">
        <v>84</v>
      </c>
      <c r="Y302" t="s">
        <v>8</v>
      </c>
      <c r="Z302" t="s">
        <v>86</v>
      </c>
      <c r="AA302" t="s">
        <v>10276</v>
      </c>
      <c r="AB302" s="28">
        <v>1</v>
      </c>
      <c r="AC302" s="40">
        <v>35780</v>
      </c>
      <c r="AD302" s="40">
        <f t="shared" si="4"/>
        <v>35780</v>
      </c>
    </row>
    <row r="303" spans="1:30">
      <c r="A303" t="s">
        <v>191</v>
      </c>
      <c r="B303" t="s">
        <v>192</v>
      </c>
      <c r="C303" t="s">
        <v>193</v>
      </c>
      <c r="D303" t="s">
        <v>208</v>
      </c>
      <c r="E303" t="s">
        <v>11353</v>
      </c>
      <c r="F303" t="s">
        <v>11354</v>
      </c>
      <c r="G303" t="s">
        <v>9829</v>
      </c>
      <c r="H303" t="s">
        <v>197</v>
      </c>
      <c r="I303" t="s">
        <v>211</v>
      </c>
      <c r="J303" t="s">
        <v>11355</v>
      </c>
      <c r="K303" t="s">
        <v>78</v>
      </c>
      <c r="L303" t="s">
        <v>11356</v>
      </c>
      <c r="M303" s="27">
        <v>45931.579444444447</v>
      </c>
      <c r="N303" s="27">
        <v>45936.638194444437</v>
      </c>
      <c r="P303" t="s">
        <v>9833</v>
      </c>
      <c r="Q303" t="s">
        <v>9834</v>
      </c>
      <c r="R303" t="s">
        <v>1479</v>
      </c>
      <c r="S303" t="s">
        <v>1479</v>
      </c>
      <c r="U303" t="s">
        <v>7699</v>
      </c>
      <c r="V303" t="s">
        <v>11357</v>
      </c>
      <c r="W303" t="s">
        <v>84</v>
      </c>
      <c r="Y303" t="s">
        <v>8</v>
      </c>
      <c r="Z303" t="s">
        <v>86</v>
      </c>
      <c r="AA303" t="s">
        <v>10276</v>
      </c>
      <c r="AB303" s="28">
        <v>1</v>
      </c>
      <c r="AC303" s="40">
        <v>35780</v>
      </c>
      <c r="AD303" s="40">
        <f t="shared" si="4"/>
        <v>35780</v>
      </c>
    </row>
    <row r="304" spans="1:30">
      <c r="A304" t="s">
        <v>343</v>
      </c>
      <c r="B304" t="s">
        <v>68</v>
      </c>
      <c r="C304" t="s">
        <v>69</v>
      </c>
      <c r="D304" t="s">
        <v>344</v>
      </c>
      <c r="E304" t="s">
        <v>11358</v>
      </c>
      <c r="F304" t="s">
        <v>11359</v>
      </c>
      <c r="G304" t="s">
        <v>9829</v>
      </c>
      <c r="H304" t="s">
        <v>347</v>
      </c>
      <c r="I304" t="s">
        <v>343</v>
      </c>
      <c r="J304" t="s">
        <v>11360</v>
      </c>
      <c r="K304" t="s">
        <v>78</v>
      </c>
      <c r="L304" t="s">
        <v>11361</v>
      </c>
      <c r="M304" s="27">
        <v>45931.580196759263</v>
      </c>
      <c r="N304" s="27">
        <v>45933.47152777778</v>
      </c>
      <c r="P304" t="s">
        <v>9833</v>
      </c>
      <c r="Q304" t="s">
        <v>9834</v>
      </c>
      <c r="R304" t="s">
        <v>80</v>
      </c>
      <c r="S304" t="s">
        <v>187</v>
      </c>
      <c r="T304" t="s">
        <v>82</v>
      </c>
      <c r="U304" t="s">
        <v>7699</v>
      </c>
      <c r="V304" t="s">
        <v>11362</v>
      </c>
      <c r="W304" t="s">
        <v>84</v>
      </c>
      <c r="Y304" t="s">
        <v>8</v>
      </c>
      <c r="Z304" t="s">
        <v>86</v>
      </c>
      <c r="AA304" t="s">
        <v>511</v>
      </c>
      <c r="AB304" s="28">
        <v>1</v>
      </c>
      <c r="AC304" s="40">
        <v>35780</v>
      </c>
      <c r="AD304" s="40">
        <f t="shared" si="4"/>
        <v>35780</v>
      </c>
    </row>
    <row r="305" spans="1:30">
      <c r="A305" t="s">
        <v>217</v>
      </c>
      <c r="B305" t="s">
        <v>192</v>
      </c>
      <c r="C305" t="s">
        <v>193</v>
      </c>
      <c r="D305" t="s">
        <v>1241</v>
      </c>
      <c r="E305" t="s">
        <v>11363</v>
      </c>
      <c r="F305" t="s">
        <v>11364</v>
      </c>
      <c r="G305" t="s">
        <v>9829</v>
      </c>
      <c r="H305" t="s">
        <v>197</v>
      </c>
      <c r="I305" t="s">
        <v>1244</v>
      </c>
      <c r="J305" t="s">
        <v>11365</v>
      </c>
      <c r="K305" t="s">
        <v>78</v>
      </c>
      <c r="L305" t="s">
        <v>11366</v>
      </c>
      <c r="M305" s="27">
        <v>45931.583715277768</v>
      </c>
      <c r="N305" s="27">
        <v>45938.579861111109</v>
      </c>
      <c r="P305" t="s">
        <v>9833</v>
      </c>
      <c r="Q305" t="s">
        <v>9834</v>
      </c>
      <c r="R305" t="s">
        <v>80</v>
      </c>
      <c r="S305" t="s">
        <v>81</v>
      </c>
      <c r="T305" t="s">
        <v>82</v>
      </c>
      <c r="U305" t="s">
        <v>7699</v>
      </c>
      <c r="V305" t="s">
        <v>11367</v>
      </c>
      <c r="W305" t="s">
        <v>84</v>
      </c>
      <c r="Y305" t="s">
        <v>11</v>
      </c>
      <c r="Z305" t="s">
        <v>86</v>
      </c>
      <c r="AA305" t="s">
        <v>1684</v>
      </c>
      <c r="AB305" s="28">
        <v>1</v>
      </c>
      <c r="AC305" s="40">
        <v>67654</v>
      </c>
      <c r="AD305" s="40">
        <f t="shared" si="4"/>
        <v>67654</v>
      </c>
    </row>
    <row r="306" spans="1:30">
      <c r="A306" t="s">
        <v>277</v>
      </c>
      <c r="B306" t="s">
        <v>151</v>
      </c>
      <c r="C306" t="s">
        <v>152</v>
      </c>
      <c r="D306" t="s">
        <v>4699</v>
      </c>
      <c r="E306" t="s">
        <v>11368</v>
      </c>
      <c r="F306" t="s">
        <v>11369</v>
      </c>
      <c r="G306" t="s">
        <v>9838</v>
      </c>
      <c r="H306" t="s">
        <v>328</v>
      </c>
      <c r="I306" t="s">
        <v>4702</v>
      </c>
      <c r="J306" t="s">
        <v>11370</v>
      </c>
      <c r="K306" t="s">
        <v>78</v>
      </c>
      <c r="L306" t="s">
        <v>11371</v>
      </c>
      <c r="M306" s="27">
        <v>45931.584953703707</v>
      </c>
      <c r="N306" s="27">
        <v>45937.606249999997</v>
      </c>
      <c r="P306" t="s">
        <v>9840</v>
      </c>
      <c r="R306" t="s">
        <v>783</v>
      </c>
      <c r="S306" t="s">
        <v>2152</v>
      </c>
      <c r="U306" t="s">
        <v>7699</v>
      </c>
      <c r="V306" t="s">
        <v>11372</v>
      </c>
      <c r="W306" t="s">
        <v>9840</v>
      </c>
      <c r="Y306" t="s">
        <v>15</v>
      </c>
      <c r="Z306" t="s">
        <v>86</v>
      </c>
      <c r="AB306" s="28">
        <v>0</v>
      </c>
      <c r="AC306" s="40">
        <v>35780</v>
      </c>
      <c r="AD306" s="40">
        <f t="shared" si="4"/>
        <v>35780</v>
      </c>
    </row>
    <row r="307" spans="1:30">
      <c r="A307" t="s">
        <v>112</v>
      </c>
      <c r="B307" t="s">
        <v>113</v>
      </c>
      <c r="C307" t="s">
        <v>114</v>
      </c>
      <c r="D307" t="s">
        <v>11373</v>
      </c>
      <c r="E307" t="s">
        <v>11374</v>
      </c>
      <c r="F307" t="s">
        <v>11375</v>
      </c>
      <c r="G307" t="s">
        <v>9829</v>
      </c>
      <c r="H307" t="s">
        <v>116</v>
      </c>
      <c r="I307" t="s">
        <v>11376</v>
      </c>
      <c r="J307" t="s">
        <v>11377</v>
      </c>
      <c r="K307" t="s">
        <v>78</v>
      </c>
      <c r="L307" t="s">
        <v>11378</v>
      </c>
      <c r="M307" s="27">
        <v>45931.586273148147</v>
      </c>
      <c r="N307" s="27">
        <v>45933.625</v>
      </c>
      <c r="P307" t="s">
        <v>9833</v>
      </c>
      <c r="Q307" t="s">
        <v>9834</v>
      </c>
      <c r="R307" t="s">
        <v>80</v>
      </c>
      <c r="S307" t="s">
        <v>187</v>
      </c>
      <c r="T307" t="s">
        <v>82</v>
      </c>
      <c r="U307" t="s">
        <v>7699</v>
      </c>
      <c r="V307" t="s">
        <v>11379</v>
      </c>
      <c r="W307" t="s">
        <v>84</v>
      </c>
      <c r="Y307" t="s">
        <v>11</v>
      </c>
      <c r="Z307" t="s">
        <v>86</v>
      </c>
      <c r="AA307" t="s">
        <v>117</v>
      </c>
      <c r="AB307" s="28">
        <v>1</v>
      </c>
      <c r="AC307" s="40">
        <v>67654</v>
      </c>
      <c r="AD307" s="40">
        <f t="shared" si="4"/>
        <v>67654</v>
      </c>
    </row>
    <row r="308" spans="1:30">
      <c r="A308" t="s">
        <v>343</v>
      </c>
      <c r="B308" t="s">
        <v>68</v>
      </c>
      <c r="C308" t="s">
        <v>69</v>
      </c>
      <c r="D308" t="s">
        <v>344</v>
      </c>
      <c r="E308" t="s">
        <v>11380</v>
      </c>
      <c r="F308" t="s">
        <v>11381</v>
      </c>
      <c r="G308" t="s">
        <v>9829</v>
      </c>
      <c r="H308" t="s">
        <v>347</v>
      </c>
      <c r="I308" t="s">
        <v>343</v>
      </c>
      <c r="J308" t="s">
        <v>11382</v>
      </c>
      <c r="K308" t="s">
        <v>78</v>
      </c>
      <c r="L308" t="s">
        <v>11383</v>
      </c>
      <c r="M308" s="27">
        <v>45931.582025462973</v>
      </c>
      <c r="N308" s="27">
        <v>45938.345833333333</v>
      </c>
      <c r="P308" t="s">
        <v>9833</v>
      </c>
      <c r="Q308" t="s">
        <v>9834</v>
      </c>
      <c r="R308" t="s">
        <v>1479</v>
      </c>
      <c r="S308" t="s">
        <v>1479</v>
      </c>
      <c r="T308" t="s">
        <v>82</v>
      </c>
      <c r="U308" t="s">
        <v>7699</v>
      </c>
      <c r="V308" t="s">
        <v>11384</v>
      </c>
      <c r="W308" t="s">
        <v>84</v>
      </c>
      <c r="Y308" t="s">
        <v>8</v>
      </c>
      <c r="Z308" t="s">
        <v>86</v>
      </c>
      <c r="AA308" t="s">
        <v>8852</v>
      </c>
      <c r="AB308" s="28">
        <v>1</v>
      </c>
      <c r="AC308" s="40">
        <v>35780</v>
      </c>
      <c r="AD308" s="40">
        <f t="shared" si="4"/>
        <v>35780</v>
      </c>
    </row>
    <row r="309" spans="1:30">
      <c r="A309" t="s">
        <v>343</v>
      </c>
      <c r="B309" t="s">
        <v>68</v>
      </c>
      <c r="C309" t="s">
        <v>69</v>
      </c>
      <c r="D309" t="s">
        <v>1291</v>
      </c>
      <c r="E309" t="s">
        <v>11385</v>
      </c>
      <c r="F309" t="s">
        <v>11386</v>
      </c>
      <c r="G309" t="s">
        <v>9829</v>
      </c>
      <c r="H309" t="s">
        <v>798</v>
      </c>
      <c r="I309" t="s">
        <v>1294</v>
      </c>
      <c r="J309" t="s">
        <v>11387</v>
      </c>
      <c r="K309" t="s">
        <v>78</v>
      </c>
      <c r="L309" t="s">
        <v>11388</v>
      </c>
      <c r="M309" s="27">
        <v>45931.582858796297</v>
      </c>
      <c r="N309" s="27">
        <v>45944.477083333331</v>
      </c>
      <c r="P309" t="s">
        <v>9833</v>
      </c>
      <c r="Q309" t="s">
        <v>9834</v>
      </c>
      <c r="R309" t="s">
        <v>80</v>
      </c>
      <c r="S309" t="s">
        <v>81</v>
      </c>
      <c r="T309" t="s">
        <v>82</v>
      </c>
      <c r="U309" t="s">
        <v>7699</v>
      </c>
      <c r="V309" t="s">
        <v>11389</v>
      </c>
      <c r="W309" t="s">
        <v>84</v>
      </c>
      <c r="Y309" t="s">
        <v>13</v>
      </c>
      <c r="Z309" t="s">
        <v>86</v>
      </c>
      <c r="AA309" t="s">
        <v>1299</v>
      </c>
      <c r="AB309" s="28">
        <v>1</v>
      </c>
      <c r="AC309" s="40">
        <v>35780</v>
      </c>
      <c r="AD309" s="40">
        <f t="shared" si="4"/>
        <v>35780</v>
      </c>
    </row>
    <row r="310" spans="1:30">
      <c r="A310" t="s">
        <v>1377</v>
      </c>
      <c r="B310" t="s">
        <v>68</v>
      </c>
      <c r="C310" t="s">
        <v>266</v>
      </c>
      <c r="D310" t="s">
        <v>1378</v>
      </c>
      <c r="E310" t="s">
        <v>11390</v>
      </c>
      <c r="F310" t="s">
        <v>11391</v>
      </c>
      <c r="G310" t="s">
        <v>9829</v>
      </c>
      <c r="H310" t="s">
        <v>1381</v>
      </c>
      <c r="I310" t="s">
        <v>1377</v>
      </c>
      <c r="J310" t="s">
        <v>11392</v>
      </c>
      <c r="K310" t="s">
        <v>78</v>
      </c>
      <c r="L310" t="s">
        <v>11393</v>
      </c>
      <c r="M310" s="27">
        <v>45931.596956018519</v>
      </c>
      <c r="N310" s="27">
        <v>45932.606944444437</v>
      </c>
      <c r="P310" t="s">
        <v>9833</v>
      </c>
      <c r="Q310" t="s">
        <v>9834</v>
      </c>
      <c r="R310" t="s">
        <v>80</v>
      </c>
      <c r="S310" t="s">
        <v>81</v>
      </c>
      <c r="T310" t="s">
        <v>82</v>
      </c>
      <c r="U310" t="s">
        <v>7699</v>
      </c>
      <c r="V310" t="s">
        <v>11335</v>
      </c>
      <c r="W310" t="s">
        <v>84</v>
      </c>
      <c r="Y310" t="s">
        <v>8</v>
      </c>
      <c r="Z310" t="s">
        <v>86</v>
      </c>
      <c r="AA310" t="s">
        <v>2108</v>
      </c>
      <c r="AB310" s="28">
        <v>1</v>
      </c>
      <c r="AC310" s="40">
        <v>35780</v>
      </c>
      <c r="AD310" s="40">
        <f t="shared" si="4"/>
        <v>35780</v>
      </c>
    </row>
    <row r="311" spans="1:30">
      <c r="A311" t="s">
        <v>191</v>
      </c>
      <c r="B311" t="s">
        <v>192</v>
      </c>
      <c r="C311" t="s">
        <v>193</v>
      </c>
      <c r="D311" t="s">
        <v>2085</v>
      </c>
      <c r="E311" t="s">
        <v>11394</v>
      </c>
      <c r="F311" t="s">
        <v>11395</v>
      </c>
      <c r="G311" t="s">
        <v>9829</v>
      </c>
      <c r="H311" t="s">
        <v>197</v>
      </c>
      <c r="I311" t="s">
        <v>2088</v>
      </c>
      <c r="J311" t="s">
        <v>11396</v>
      </c>
      <c r="K311" t="s">
        <v>78</v>
      </c>
      <c r="L311" t="s">
        <v>11397</v>
      </c>
      <c r="M311" s="27">
        <v>45931.593055555553</v>
      </c>
      <c r="N311" s="27">
        <v>45938.364583333343</v>
      </c>
      <c r="P311" t="s">
        <v>9833</v>
      </c>
      <c r="Q311" t="s">
        <v>9834</v>
      </c>
      <c r="R311" t="s">
        <v>80</v>
      </c>
      <c r="S311" t="s">
        <v>81</v>
      </c>
      <c r="U311" t="s">
        <v>7699</v>
      </c>
      <c r="V311" t="s">
        <v>11398</v>
      </c>
      <c r="W311" t="s">
        <v>84</v>
      </c>
      <c r="Y311" t="s">
        <v>8</v>
      </c>
      <c r="Z311" t="s">
        <v>86</v>
      </c>
      <c r="AA311" t="s">
        <v>10276</v>
      </c>
      <c r="AB311" s="28">
        <v>1</v>
      </c>
      <c r="AC311" s="40">
        <v>35780</v>
      </c>
      <c r="AD311" s="40">
        <f t="shared" si="4"/>
        <v>35780</v>
      </c>
    </row>
    <row r="312" spans="1:30">
      <c r="A312" t="s">
        <v>343</v>
      </c>
      <c r="B312" t="s">
        <v>68</v>
      </c>
      <c r="C312" t="s">
        <v>69</v>
      </c>
      <c r="D312" t="s">
        <v>344</v>
      </c>
      <c r="E312" t="s">
        <v>11399</v>
      </c>
      <c r="F312" t="s">
        <v>11400</v>
      </c>
      <c r="G312" t="s">
        <v>9829</v>
      </c>
      <c r="H312" t="s">
        <v>347</v>
      </c>
      <c r="I312" t="s">
        <v>343</v>
      </c>
      <c r="J312" t="s">
        <v>11401</v>
      </c>
      <c r="K312" t="s">
        <v>78</v>
      </c>
      <c r="L312" t="s">
        <v>11402</v>
      </c>
      <c r="M312" s="27">
        <v>45931.611296296287</v>
      </c>
      <c r="N312" s="27">
        <v>45933.501388888893</v>
      </c>
      <c r="P312" t="s">
        <v>9833</v>
      </c>
      <c r="Q312" t="s">
        <v>9834</v>
      </c>
      <c r="R312" t="s">
        <v>1479</v>
      </c>
      <c r="S312" t="s">
        <v>1479</v>
      </c>
      <c r="T312" t="s">
        <v>82</v>
      </c>
      <c r="U312" t="s">
        <v>7699</v>
      </c>
      <c r="V312" t="s">
        <v>11403</v>
      </c>
      <c r="W312" t="s">
        <v>84</v>
      </c>
      <c r="Y312" t="s">
        <v>8</v>
      </c>
      <c r="Z312" t="s">
        <v>86</v>
      </c>
      <c r="AA312" t="s">
        <v>2850</v>
      </c>
      <c r="AB312" s="28">
        <v>1</v>
      </c>
      <c r="AC312" s="40">
        <v>35780</v>
      </c>
      <c r="AD312" s="40">
        <f t="shared" si="4"/>
        <v>35780</v>
      </c>
    </row>
    <row r="313" spans="1:30">
      <c r="A313" t="s">
        <v>459</v>
      </c>
      <c r="B313" t="s">
        <v>460</v>
      </c>
      <c r="C313" t="s">
        <v>461</v>
      </c>
      <c r="D313" t="s">
        <v>512</v>
      </c>
      <c r="E313" t="s">
        <v>11404</v>
      </c>
      <c r="F313" t="s">
        <v>11405</v>
      </c>
      <c r="G313" t="s">
        <v>9829</v>
      </c>
      <c r="H313" t="s">
        <v>460</v>
      </c>
      <c r="I313" t="s">
        <v>459</v>
      </c>
      <c r="J313" t="s">
        <v>11406</v>
      </c>
      <c r="K313" t="s">
        <v>78</v>
      </c>
      <c r="L313" t="s">
        <v>11407</v>
      </c>
      <c r="M313" s="27">
        <v>45931.612824074073</v>
      </c>
      <c r="N313" s="27">
        <v>45932.65</v>
      </c>
      <c r="P313" t="s">
        <v>9833</v>
      </c>
      <c r="Q313" t="s">
        <v>9834</v>
      </c>
      <c r="R313" t="s">
        <v>1470</v>
      </c>
      <c r="S313" t="s">
        <v>1470</v>
      </c>
      <c r="T313" t="s">
        <v>82</v>
      </c>
      <c r="U313" t="s">
        <v>7699</v>
      </c>
      <c r="V313" t="s">
        <v>11408</v>
      </c>
      <c r="W313" t="s">
        <v>84</v>
      </c>
      <c r="Y313" t="s">
        <v>8</v>
      </c>
      <c r="Z313" t="s">
        <v>86</v>
      </c>
      <c r="AA313" t="s">
        <v>778</v>
      </c>
      <c r="AB313" s="28">
        <v>1</v>
      </c>
      <c r="AC313" s="40">
        <v>35780</v>
      </c>
      <c r="AD313" s="40">
        <f t="shared" si="4"/>
        <v>35780</v>
      </c>
    </row>
    <row r="314" spans="1:30">
      <c r="A314" t="s">
        <v>67</v>
      </c>
      <c r="B314" t="s">
        <v>68</v>
      </c>
      <c r="C314" t="s">
        <v>69</v>
      </c>
      <c r="D314" t="s">
        <v>484</v>
      </c>
      <c r="E314" t="s">
        <v>11409</v>
      </c>
      <c r="F314" t="s">
        <v>11410</v>
      </c>
      <c r="G314" t="s">
        <v>9829</v>
      </c>
      <c r="H314" t="s">
        <v>143</v>
      </c>
      <c r="I314" t="s">
        <v>67</v>
      </c>
      <c r="J314" t="s">
        <v>11411</v>
      </c>
      <c r="K314" t="s">
        <v>78</v>
      </c>
      <c r="L314" t="s">
        <v>11412</v>
      </c>
      <c r="M314" s="27">
        <v>45931.613900462973</v>
      </c>
      <c r="N314" s="27">
        <v>45932.521527777782</v>
      </c>
      <c r="P314" t="s">
        <v>9833</v>
      </c>
      <c r="Q314" t="s">
        <v>9834</v>
      </c>
      <c r="R314" t="s">
        <v>80</v>
      </c>
      <c r="S314" t="s">
        <v>81</v>
      </c>
      <c r="T314" t="s">
        <v>82</v>
      </c>
      <c r="U314" t="s">
        <v>7699</v>
      </c>
      <c r="V314" t="s">
        <v>11413</v>
      </c>
      <c r="W314" t="s">
        <v>84</v>
      </c>
      <c r="Y314" t="s">
        <v>8</v>
      </c>
      <c r="Z314" t="s">
        <v>86</v>
      </c>
      <c r="AA314" t="s">
        <v>149</v>
      </c>
      <c r="AB314" s="28">
        <v>1</v>
      </c>
      <c r="AC314" s="40">
        <v>35780</v>
      </c>
      <c r="AD314" s="40">
        <f t="shared" si="4"/>
        <v>35780</v>
      </c>
    </row>
    <row r="315" spans="1:30">
      <c r="A315" t="s">
        <v>191</v>
      </c>
      <c r="B315" t="s">
        <v>192</v>
      </c>
      <c r="C315" t="s">
        <v>193</v>
      </c>
      <c r="D315" t="s">
        <v>194</v>
      </c>
      <c r="E315" t="s">
        <v>11414</v>
      </c>
      <c r="F315" t="s">
        <v>6034</v>
      </c>
      <c r="G315" t="s">
        <v>9829</v>
      </c>
      <c r="H315" t="s">
        <v>197</v>
      </c>
      <c r="I315" t="s">
        <v>191</v>
      </c>
      <c r="J315" t="s">
        <v>6035</v>
      </c>
      <c r="K315" t="s">
        <v>78</v>
      </c>
      <c r="L315" t="s">
        <v>11415</v>
      </c>
      <c r="M315" s="27">
        <v>45931.613194444442</v>
      </c>
      <c r="N315" s="27">
        <v>45937.533333333333</v>
      </c>
      <c r="P315" t="s">
        <v>9833</v>
      </c>
      <c r="Q315" t="s">
        <v>9834</v>
      </c>
      <c r="R315" t="s">
        <v>1470</v>
      </c>
      <c r="S315" t="s">
        <v>1470</v>
      </c>
      <c r="U315" t="s">
        <v>7699</v>
      </c>
      <c r="V315" t="s">
        <v>11416</v>
      </c>
      <c r="W315" t="s">
        <v>84</v>
      </c>
      <c r="Y315" t="s">
        <v>8</v>
      </c>
      <c r="Z315" t="s">
        <v>86</v>
      </c>
      <c r="AA315" t="s">
        <v>10276</v>
      </c>
      <c r="AB315" s="28">
        <v>1</v>
      </c>
      <c r="AC315" s="40">
        <v>35780</v>
      </c>
      <c r="AD315" s="40">
        <f t="shared" si="4"/>
        <v>35780</v>
      </c>
    </row>
    <row r="316" spans="1:30">
      <c r="A316" t="s">
        <v>1377</v>
      </c>
      <c r="B316" t="s">
        <v>68</v>
      </c>
      <c r="C316" t="s">
        <v>266</v>
      </c>
      <c r="D316" t="s">
        <v>5117</v>
      </c>
      <c r="E316" t="s">
        <v>11417</v>
      </c>
      <c r="F316" t="s">
        <v>11418</v>
      </c>
      <c r="G316" t="s">
        <v>9829</v>
      </c>
      <c r="H316" t="s">
        <v>1381</v>
      </c>
      <c r="I316" t="s">
        <v>5120</v>
      </c>
      <c r="J316" t="s">
        <v>11419</v>
      </c>
      <c r="K316" t="s">
        <v>78</v>
      </c>
      <c r="L316" t="s">
        <v>11420</v>
      </c>
      <c r="M316" s="27">
        <v>45931.615879629629</v>
      </c>
      <c r="N316" s="27">
        <v>45937.649305555547</v>
      </c>
      <c r="P316" t="s">
        <v>9833</v>
      </c>
      <c r="Q316" t="s">
        <v>9834</v>
      </c>
      <c r="R316" t="s">
        <v>1470</v>
      </c>
      <c r="S316" t="s">
        <v>1470</v>
      </c>
      <c r="T316" t="s">
        <v>82</v>
      </c>
      <c r="U316" t="s">
        <v>7699</v>
      </c>
      <c r="V316" t="s">
        <v>11421</v>
      </c>
      <c r="W316" t="s">
        <v>84</v>
      </c>
      <c r="Y316" t="s">
        <v>8</v>
      </c>
      <c r="Z316" t="s">
        <v>86</v>
      </c>
      <c r="AA316" t="s">
        <v>276</v>
      </c>
      <c r="AB316" s="28">
        <v>1</v>
      </c>
      <c r="AC316" s="40">
        <v>35780</v>
      </c>
      <c r="AD316" s="40">
        <f t="shared" si="4"/>
        <v>35780</v>
      </c>
    </row>
    <row r="317" spans="1:30">
      <c r="A317" t="s">
        <v>217</v>
      </c>
      <c r="B317" t="s">
        <v>192</v>
      </c>
      <c r="C317" t="s">
        <v>193</v>
      </c>
      <c r="D317" t="s">
        <v>1676</v>
      </c>
      <c r="E317" t="s">
        <v>11422</v>
      </c>
      <c r="F317" t="s">
        <v>11423</v>
      </c>
      <c r="G317" t="s">
        <v>9829</v>
      </c>
      <c r="H317" t="s">
        <v>197</v>
      </c>
      <c r="I317" t="s">
        <v>1679</v>
      </c>
      <c r="J317" t="s">
        <v>11424</v>
      </c>
      <c r="K317" t="s">
        <v>78</v>
      </c>
      <c r="L317" t="s">
        <v>11425</v>
      </c>
      <c r="M317" s="27">
        <v>45931.620995370373</v>
      </c>
      <c r="N317" s="27">
        <v>45938.341666666667</v>
      </c>
      <c r="P317" t="s">
        <v>9833</v>
      </c>
      <c r="Q317" t="s">
        <v>9834</v>
      </c>
      <c r="R317" t="s">
        <v>80</v>
      </c>
      <c r="S317" t="s">
        <v>81</v>
      </c>
      <c r="T317" t="s">
        <v>82</v>
      </c>
      <c r="U317" t="s">
        <v>7699</v>
      </c>
      <c r="V317" t="s">
        <v>11426</v>
      </c>
      <c r="W317" t="s">
        <v>9836</v>
      </c>
      <c r="Y317" t="s">
        <v>8</v>
      </c>
      <c r="Z317" t="s">
        <v>86</v>
      </c>
      <c r="AA317" t="s">
        <v>403</v>
      </c>
      <c r="AB317" s="28">
        <v>0</v>
      </c>
      <c r="AC317" s="40">
        <v>35780</v>
      </c>
      <c r="AD317" s="40">
        <f t="shared" si="4"/>
        <v>35780</v>
      </c>
    </row>
    <row r="318" spans="1:30">
      <c r="A318" t="s">
        <v>150</v>
      </c>
      <c r="B318" t="s">
        <v>151</v>
      </c>
      <c r="C318" t="s">
        <v>152</v>
      </c>
      <c r="D318" t="s">
        <v>3666</v>
      </c>
      <c r="E318" t="s">
        <v>11427</v>
      </c>
      <c r="F318" t="s">
        <v>11428</v>
      </c>
      <c r="G318" t="s">
        <v>9829</v>
      </c>
      <c r="H318" t="s">
        <v>156</v>
      </c>
      <c r="I318" t="s">
        <v>3669</v>
      </c>
      <c r="J318" t="s">
        <v>11429</v>
      </c>
      <c r="K318" t="s">
        <v>78</v>
      </c>
      <c r="L318" t="s">
        <v>11430</v>
      </c>
      <c r="M318" s="27">
        <v>45931.625671296293</v>
      </c>
      <c r="N318" s="27">
        <v>45938.395833333343</v>
      </c>
      <c r="P318" t="s">
        <v>9833</v>
      </c>
      <c r="Q318" t="s">
        <v>9834</v>
      </c>
      <c r="R318" t="s">
        <v>1479</v>
      </c>
      <c r="S318" t="s">
        <v>1470</v>
      </c>
      <c r="T318" t="s">
        <v>82</v>
      </c>
      <c r="U318" t="s">
        <v>7699</v>
      </c>
      <c r="V318" t="s">
        <v>11431</v>
      </c>
      <c r="W318" t="s">
        <v>9836</v>
      </c>
      <c r="Y318" t="s">
        <v>11</v>
      </c>
      <c r="Z318" t="s">
        <v>86</v>
      </c>
      <c r="AA318" t="s">
        <v>173</v>
      </c>
      <c r="AB318" s="28">
        <v>0</v>
      </c>
      <c r="AC318" s="40">
        <v>67654</v>
      </c>
      <c r="AD318" s="40">
        <f t="shared" si="4"/>
        <v>67654</v>
      </c>
    </row>
    <row r="319" spans="1:30">
      <c r="A319" t="s">
        <v>277</v>
      </c>
      <c r="B319" t="s">
        <v>151</v>
      </c>
      <c r="C319" t="s">
        <v>152</v>
      </c>
      <c r="D319" t="s">
        <v>2785</v>
      </c>
      <c r="E319" t="s">
        <v>11432</v>
      </c>
      <c r="F319" t="s">
        <v>6947</v>
      </c>
      <c r="G319" t="s">
        <v>9829</v>
      </c>
      <c r="H319" t="s">
        <v>328</v>
      </c>
      <c r="I319" t="s">
        <v>2059</v>
      </c>
      <c r="J319" t="s">
        <v>6948</v>
      </c>
      <c r="K319" t="s">
        <v>78</v>
      </c>
      <c r="L319" t="s">
        <v>11433</v>
      </c>
      <c r="M319" s="27">
        <v>45931.632384259261</v>
      </c>
      <c r="N319" s="27">
        <v>45932.434027777781</v>
      </c>
      <c r="P319" t="s">
        <v>9833</v>
      </c>
      <c r="Q319" t="s">
        <v>9834</v>
      </c>
      <c r="R319" t="s">
        <v>80</v>
      </c>
      <c r="S319" t="s">
        <v>187</v>
      </c>
      <c r="T319" t="s">
        <v>82</v>
      </c>
      <c r="U319" t="s">
        <v>7699</v>
      </c>
      <c r="V319" t="s">
        <v>11434</v>
      </c>
      <c r="W319" t="s">
        <v>9836</v>
      </c>
      <c r="Y319" t="s">
        <v>11</v>
      </c>
      <c r="Z319" t="s">
        <v>86</v>
      </c>
      <c r="AA319" t="s">
        <v>1067</v>
      </c>
      <c r="AB319" s="28">
        <v>0</v>
      </c>
      <c r="AC319" s="40">
        <v>67654</v>
      </c>
      <c r="AD319" s="40">
        <f t="shared" si="4"/>
        <v>67654</v>
      </c>
    </row>
    <row r="320" spans="1:30">
      <c r="A320" t="s">
        <v>191</v>
      </c>
      <c r="B320" t="s">
        <v>192</v>
      </c>
      <c r="C320" t="s">
        <v>193</v>
      </c>
      <c r="D320" t="s">
        <v>2004</v>
      </c>
      <c r="E320" t="s">
        <v>11435</v>
      </c>
      <c r="F320" t="s">
        <v>11436</v>
      </c>
      <c r="G320" t="s">
        <v>9838</v>
      </c>
      <c r="H320" t="s">
        <v>903</v>
      </c>
      <c r="I320" t="s">
        <v>2007</v>
      </c>
      <c r="J320" t="s">
        <v>11437</v>
      </c>
      <c r="K320" t="s">
        <v>78</v>
      </c>
      <c r="L320" t="s">
        <v>11438</v>
      </c>
      <c r="M320" s="27">
        <v>45931.635879629634</v>
      </c>
      <c r="N320" s="27">
        <v>45950.681944444441</v>
      </c>
      <c r="P320" t="s">
        <v>9840</v>
      </c>
      <c r="R320" t="s">
        <v>1479</v>
      </c>
      <c r="S320" t="s">
        <v>1479</v>
      </c>
      <c r="U320" t="s">
        <v>7699</v>
      </c>
      <c r="V320" t="s">
        <v>11439</v>
      </c>
      <c r="W320" t="s">
        <v>9840</v>
      </c>
      <c r="Y320" t="s">
        <v>139</v>
      </c>
      <c r="Z320" t="s">
        <v>1482</v>
      </c>
      <c r="AB320" s="28">
        <v>0</v>
      </c>
      <c r="AC320" s="40">
        <v>35780</v>
      </c>
      <c r="AD320" s="40">
        <f t="shared" si="4"/>
        <v>35780</v>
      </c>
    </row>
    <row r="321" spans="1:30">
      <c r="A321" t="s">
        <v>191</v>
      </c>
      <c r="B321" t="s">
        <v>192</v>
      </c>
      <c r="C321" t="s">
        <v>193</v>
      </c>
      <c r="D321" t="s">
        <v>11440</v>
      </c>
      <c r="E321" t="s">
        <v>11441</v>
      </c>
      <c r="F321" t="s">
        <v>11442</v>
      </c>
      <c r="G321" t="s">
        <v>9829</v>
      </c>
      <c r="H321" t="s">
        <v>197</v>
      </c>
      <c r="I321" t="s">
        <v>11443</v>
      </c>
      <c r="J321" t="s">
        <v>11444</v>
      </c>
      <c r="K321" t="s">
        <v>78</v>
      </c>
      <c r="L321" t="s">
        <v>11445</v>
      </c>
      <c r="M321" s="27">
        <v>45931.649942129632</v>
      </c>
      <c r="N321" s="27">
        <v>45934.556250000001</v>
      </c>
      <c r="P321" t="s">
        <v>9833</v>
      </c>
      <c r="Q321" t="s">
        <v>9834</v>
      </c>
      <c r="R321" t="s">
        <v>80</v>
      </c>
      <c r="S321" t="s">
        <v>81</v>
      </c>
      <c r="T321" t="s">
        <v>82</v>
      </c>
      <c r="U321" t="s">
        <v>7699</v>
      </c>
      <c r="V321" t="s">
        <v>11446</v>
      </c>
      <c r="W321" t="s">
        <v>9836</v>
      </c>
      <c r="Y321" t="s">
        <v>11</v>
      </c>
      <c r="Z321" t="s">
        <v>86</v>
      </c>
      <c r="AA321" t="s">
        <v>1640</v>
      </c>
      <c r="AB321" s="28">
        <v>0</v>
      </c>
      <c r="AC321" s="40">
        <v>67654</v>
      </c>
      <c r="AD321" s="40">
        <f t="shared" si="4"/>
        <v>67654</v>
      </c>
    </row>
    <row r="322" spans="1:30">
      <c r="A322" t="s">
        <v>1134</v>
      </c>
      <c r="B322" t="s">
        <v>113</v>
      </c>
      <c r="C322" t="s">
        <v>8579</v>
      </c>
      <c r="D322" t="s">
        <v>11447</v>
      </c>
      <c r="E322" t="s">
        <v>11448</v>
      </c>
      <c r="F322" t="s">
        <v>11449</v>
      </c>
      <c r="G322" t="s">
        <v>9838</v>
      </c>
      <c r="H322" t="s">
        <v>2713</v>
      </c>
      <c r="I322" t="s">
        <v>11450</v>
      </c>
      <c r="J322" t="s">
        <v>11451</v>
      </c>
      <c r="K322" t="s">
        <v>78</v>
      </c>
      <c r="L322" t="s">
        <v>11452</v>
      </c>
      <c r="M322" s="27">
        <v>45931.645844907413</v>
      </c>
      <c r="N322" s="27">
        <v>45940.456446759257</v>
      </c>
      <c r="P322" t="s">
        <v>9840</v>
      </c>
      <c r="R322" t="s">
        <v>1479</v>
      </c>
      <c r="S322" t="s">
        <v>1479</v>
      </c>
      <c r="U322" t="s">
        <v>7699</v>
      </c>
      <c r="V322" t="s">
        <v>11453</v>
      </c>
      <c r="W322" t="s">
        <v>9840</v>
      </c>
      <c r="Y322" t="s">
        <v>15</v>
      </c>
      <c r="Z322" t="s">
        <v>86</v>
      </c>
      <c r="AB322" s="28">
        <v>0</v>
      </c>
      <c r="AC322" s="40">
        <v>35780</v>
      </c>
      <c r="AD322" s="40">
        <f t="shared" si="4"/>
        <v>35780</v>
      </c>
    </row>
    <row r="323" spans="1:30">
      <c r="A323" t="s">
        <v>191</v>
      </c>
      <c r="B323" t="s">
        <v>192</v>
      </c>
      <c r="C323" t="s">
        <v>193</v>
      </c>
      <c r="D323" t="s">
        <v>194</v>
      </c>
      <c r="E323" t="s">
        <v>11454</v>
      </c>
      <c r="F323" t="s">
        <v>11455</v>
      </c>
      <c r="G323" t="s">
        <v>9829</v>
      </c>
      <c r="H323" t="s">
        <v>197</v>
      </c>
      <c r="I323" t="s">
        <v>191</v>
      </c>
      <c r="J323" t="s">
        <v>11456</v>
      </c>
      <c r="K323" t="s">
        <v>78</v>
      </c>
      <c r="L323" t="s">
        <v>11457</v>
      </c>
      <c r="M323" s="27">
        <v>45931.654918981483</v>
      </c>
      <c r="N323" s="27">
        <v>45936.638888888891</v>
      </c>
      <c r="P323" t="s">
        <v>9833</v>
      </c>
      <c r="Q323" t="s">
        <v>9834</v>
      </c>
      <c r="R323" t="s">
        <v>80</v>
      </c>
      <c r="S323" t="s">
        <v>187</v>
      </c>
      <c r="U323" t="s">
        <v>7699</v>
      </c>
      <c r="V323" t="s">
        <v>11458</v>
      </c>
      <c r="W323" t="s">
        <v>84</v>
      </c>
      <c r="Y323" t="s">
        <v>8</v>
      </c>
      <c r="Z323" t="s">
        <v>86</v>
      </c>
      <c r="AA323" t="s">
        <v>10276</v>
      </c>
      <c r="AB323" s="28">
        <v>1</v>
      </c>
      <c r="AC323" s="40">
        <v>35780</v>
      </c>
      <c r="AD323" s="40">
        <f t="shared" ref="AD323:AD386" si="5">AC323</f>
        <v>35780</v>
      </c>
    </row>
    <row r="324" spans="1:30">
      <c r="A324" t="s">
        <v>569</v>
      </c>
      <c r="B324" t="s">
        <v>119</v>
      </c>
      <c r="C324" t="s">
        <v>120</v>
      </c>
      <c r="D324" t="s">
        <v>7400</v>
      </c>
      <c r="E324" t="s">
        <v>11459</v>
      </c>
      <c r="F324" t="s">
        <v>11460</v>
      </c>
      <c r="G324" t="s">
        <v>9829</v>
      </c>
      <c r="H324" t="s">
        <v>573</v>
      </c>
      <c r="I324" t="s">
        <v>282</v>
      </c>
      <c r="J324" t="s">
        <v>11461</v>
      </c>
      <c r="K324" t="s">
        <v>78</v>
      </c>
      <c r="L324" t="s">
        <v>11462</v>
      </c>
      <c r="M324" s="27">
        <v>45931.655972222223</v>
      </c>
      <c r="N324" s="27">
        <v>45933.534722222219</v>
      </c>
      <c r="P324" t="s">
        <v>9833</v>
      </c>
      <c r="Q324" t="s">
        <v>9834</v>
      </c>
      <c r="R324" t="s">
        <v>1479</v>
      </c>
      <c r="S324" t="s">
        <v>1479</v>
      </c>
      <c r="T324" t="s">
        <v>82</v>
      </c>
      <c r="U324" t="s">
        <v>7699</v>
      </c>
      <c r="V324" t="s">
        <v>11463</v>
      </c>
      <c r="W324" t="s">
        <v>84</v>
      </c>
      <c r="Y324" t="s">
        <v>11</v>
      </c>
      <c r="Z324" t="s">
        <v>86</v>
      </c>
      <c r="AA324" t="s">
        <v>1667</v>
      </c>
      <c r="AB324" s="28">
        <v>1</v>
      </c>
      <c r="AC324" s="40">
        <v>67654</v>
      </c>
      <c r="AD324" s="40">
        <f t="shared" si="5"/>
        <v>67654</v>
      </c>
    </row>
    <row r="325" spans="1:30">
      <c r="A325" t="s">
        <v>217</v>
      </c>
      <c r="B325" t="s">
        <v>192</v>
      </c>
      <c r="C325" t="s">
        <v>193</v>
      </c>
      <c r="D325" t="s">
        <v>900</v>
      </c>
      <c r="E325" t="s">
        <v>11464</v>
      </c>
      <c r="F325" t="s">
        <v>1511</v>
      </c>
      <c r="G325" t="s">
        <v>9838</v>
      </c>
      <c r="H325" t="s">
        <v>903</v>
      </c>
      <c r="I325" t="s">
        <v>904</v>
      </c>
      <c r="J325" t="s">
        <v>1512</v>
      </c>
      <c r="K325" t="s">
        <v>78</v>
      </c>
      <c r="L325" t="s">
        <v>11465</v>
      </c>
      <c r="M325" s="27">
        <v>45931.664583333331</v>
      </c>
      <c r="N325" s="27">
        <v>45951.634027777778</v>
      </c>
      <c r="P325" t="s">
        <v>9840</v>
      </c>
      <c r="R325" t="s">
        <v>1470</v>
      </c>
      <c r="S325" t="s">
        <v>1470</v>
      </c>
      <c r="U325" t="s">
        <v>7699</v>
      </c>
      <c r="V325" t="s">
        <v>11466</v>
      </c>
      <c r="W325" t="s">
        <v>9840</v>
      </c>
      <c r="Y325" t="s">
        <v>139</v>
      </c>
      <c r="Z325" t="s">
        <v>909</v>
      </c>
      <c r="AB325" s="28">
        <v>0</v>
      </c>
      <c r="AC325" s="40">
        <v>35780</v>
      </c>
      <c r="AD325" s="40">
        <f t="shared" si="5"/>
        <v>35780</v>
      </c>
    </row>
    <row r="326" spans="1:30">
      <c r="A326" t="s">
        <v>442</v>
      </c>
      <c r="B326" t="s">
        <v>113</v>
      </c>
      <c r="C326" t="s">
        <v>114</v>
      </c>
      <c r="D326" t="s">
        <v>11467</v>
      </c>
      <c r="E326" t="s">
        <v>11468</v>
      </c>
      <c r="F326" t="s">
        <v>11469</v>
      </c>
      <c r="G326" t="s">
        <v>9829</v>
      </c>
      <c r="H326" t="s">
        <v>446</v>
      </c>
      <c r="I326" t="s">
        <v>11470</v>
      </c>
      <c r="J326" t="s">
        <v>11471</v>
      </c>
      <c r="K326" t="s">
        <v>78</v>
      </c>
      <c r="L326" t="s">
        <v>11472</v>
      </c>
      <c r="M326" s="27">
        <v>45931.675208333327</v>
      </c>
      <c r="N326" s="27">
        <v>45934.5</v>
      </c>
      <c r="P326" t="s">
        <v>9833</v>
      </c>
      <c r="Q326" t="s">
        <v>9834</v>
      </c>
      <c r="R326" t="s">
        <v>1470</v>
      </c>
      <c r="S326" t="s">
        <v>1470</v>
      </c>
      <c r="T326" t="s">
        <v>82</v>
      </c>
      <c r="U326" t="s">
        <v>7699</v>
      </c>
      <c r="V326" t="s">
        <v>11473</v>
      </c>
      <c r="W326" t="s">
        <v>84</v>
      </c>
      <c r="Y326" t="s">
        <v>11</v>
      </c>
      <c r="Z326" t="s">
        <v>86</v>
      </c>
      <c r="AA326" t="s">
        <v>451</v>
      </c>
      <c r="AB326" s="28">
        <v>1</v>
      </c>
      <c r="AC326" s="40">
        <v>67654</v>
      </c>
      <c r="AD326" s="40">
        <f t="shared" si="5"/>
        <v>67654</v>
      </c>
    </row>
    <row r="327" spans="1:30">
      <c r="A327" t="s">
        <v>191</v>
      </c>
      <c r="B327" t="s">
        <v>192</v>
      </c>
      <c r="C327" t="s">
        <v>193</v>
      </c>
      <c r="D327" t="s">
        <v>1472</v>
      </c>
      <c r="E327" t="s">
        <v>11474</v>
      </c>
      <c r="F327" t="s">
        <v>11475</v>
      </c>
      <c r="G327" t="s">
        <v>9838</v>
      </c>
      <c r="H327" t="s">
        <v>903</v>
      </c>
      <c r="I327" t="s">
        <v>1475</v>
      </c>
      <c r="J327" t="s">
        <v>11476</v>
      </c>
      <c r="K327" t="s">
        <v>78</v>
      </c>
      <c r="L327" t="s">
        <v>11477</v>
      </c>
      <c r="M327" s="27">
        <v>45931.689513888887</v>
      </c>
      <c r="N327" s="27">
        <v>45953.599305555559</v>
      </c>
      <c r="P327" t="s">
        <v>9840</v>
      </c>
      <c r="R327" t="s">
        <v>1470</v>
      </c>
      <c r="S327" t="s">
        <v>1470</v>
      </c>
      <c r="U327" t="s">
        <v>7699</v>
      </c>
      <c r="V327" t="s">
        <v>11478</v>
      </c>
      <c r="W327" t="s">
        <v>9840</v>
      </c>
      <c r="Y327" t="s">
        <v>139</v>
      </c>
      <c r="Z327" t="s">
        <v>1482</v>
      </c>
      <c r="AB327" s="28">
        <v>0</v>
      </c>
      <c r="AC327" s="40">
        <v>35780</v>
      </c>
      <c r="AD327" s="40">
        <f t="shared" si="5"/>
        <v>35780</v>
      </c>
    </row>
    <row r="328" spans="1:30">
      <c r="A328" t="s">
        <v>191</v>
      </c>
      <c r="B328" t="s">
        <v>192</v>
      </c>
      <c r="C328" t="s">
        <v>193</v>
      </c>
      <c r="D328" t="s">
        <v>2919</v>
      </c>
      <c r="E328" t="s">
        <v>11479</v>
      </c>
      <c r="F328" t="s">
        <v>11480</v>
      </c>
      <c r="G328" t="s">
        <v>9829</v>
      </c>
      <c r="H328" t="s">
        <v>197</v>
      </c>
      <c r="I328" t="s">
        <v>2922</v>
      </c>
      <c r="J328" t="s">
        <v>11481</v>
      </c>
      <c r="K328" t="s">
        <v>78</v>
      </c>
      <c r="L328" t="s">
        <v>11482</v>
      </c>
      <c r="M328" s="27">
        <v>45931.693541666667</v>
      </c>
      <c r="N328" s="27">
        <v>45937.427777777782</v>
      </c>
      <c r="P328" t="s">
        <v>9833</v>
      </c>
      <c r="Q328" t="s">
        <v>9834</v>
      </c>
      <c r="R328" t="s">
        <v>1470</v>
      </c>
      <c r="S328" t="s">
        <v>1470</v>
      </c>
      <c r="T328" t="s">
        <v>82</v>
      </c>
      <c r="U328" t="s">
        <v>7699</v>
      </c>
      <c r="V328" t="s">
        <v>11483</v>
      </c>
      <c r="W328" t="s">
        <v>84</v>
      </c>
      <c r="Y328" t="s">
        <v>11</v>
      </c>
      <c r="Z328" t="s">
        <v>86</v>
      </c>
      <c r="AA328" t="s">
        <v>1640</v>
      </c>
      <c r="AB328" s="28">
        <v>1</v>
      </c>
      <c r="AC328" s="40">
        <v>67654</v>
      </c>
      <c r="AD328" s="40">
        <f t="shared" si="5"/>
        <v>67654</v>
      </c>
    </row>
    <row r="329" spans="1:30">
      <c r="A329" t="s">
        <v>118</v>
      </c>
      <c r="B329" t="s">
        <v>119</v>
      </c>
      <c r="C329" t="s">
        <v>8579</v>
      </c>
      <c r="D329" t="s">
        <v>11484</v>
      </c>
      <c r="E329" t="s">
        <v>11485</v>
      </c>
      <c r="F329" t="s">
        <v>11486</v>
      </c>
      <c r="G329" t="s">
        <v>9838</v>
      </c>
      <c r="H329" t="s">
        <v>309</v>
      </c>
      <c r="I329" t="s">
        <v>11487</v>
      </c>
      <c r="J329" t="s">
        <v>11488</v>
      </c>
      <c r="K329" t="s">
        <v>78</v>
      </c>
      <c r="L329" t="s">
        <v>11489</v>
      </c>
      <c r="M329" s="27">
        <v>45931.702719907407</v>
      </c>
      <c r="N329" s="27">
        <v>45937.606944444437</v>
      </c>
      <c r="P329" t="s">
        <v>9840</v>
      </c>
      <c r="R329" t="s">
        <v>1470</v>
      </c>
      <c r="S329" t="s">
        <v>1470</v>
      </c>
      <c r="U329" t="s">
        <v>7699</v>
      </c>
      <c r="V329" t="s">
        <v>11490</v>
      </c>
      <c r="W329" t="s">
        <v>9840</v>
      </c>
      <c r="Y329" t="s">
        <v>15</v>
      </c>
      <c r="Z329" t="s">
        <v>86</v>
      </c>
      <c r="AB329" s="28">
        <v>0</v>
      </c>
      <c r="AC329" s="40">
        <v>35780</v>
      </c>
      <c r="AD329" s="40">
        <f t="shared" si="5"/>
        <v>35780</v>
      </c>
    </row>
    <row r="330" spans="1:30">
      <c r="A330" t="s">
        <v>191</v>
      </c>
      <c r="B330" t="s">
        <v>192</v>
      </c>
      <c r="C330" t="s">
        <v>193</v>
      </c>
      <c r="D330" t="s">
        <v>227</v>
      </c>
      <c r="E330" t="s">
        <v>11491</v>
      </c>
      <c r="F330" t="s">
        <v>5972</v>
      </c>
      <c r="G330" t="s">
        <v>9829</v>
      </c>
      <c r="H330" t="s">
        <v>197</v>
      </c>
      <c r="I330" t="s">
        <v>230</v>
      </c>
      <c r="J330" t="s">
        <v>5973</v>
      </c>
      <c r="K330" t="s">
        <v>78</v>
      </c>
      <c r="L330" t="s">
        <v>11492</v>
      </c>
      <c r="M330" s="27">
        <v>45931.728275462963</v>
      </c>
      <c r="N330" s="27">
        <v>45936.63958333333</v>
      </c>
      <c r="P330" t="s">
        <v>9833</v>
      </c>
      <c r="Q330" t="s">
        <v>9834</v>
      </c>
      <c r="R330" t="s">
        <v>80</v>
      </c>
      <c r="S330" t="s">
        <v>81</v>
      </c>
      <c r="U330" t="s">
        <v>7699</v>
      </c>
      <c r="V330" t="s">
        <v>11493</v>
      </c>
      <c r="W330" t="s">
        <v>84</v>
      </c>
      <c r="Y330" t="s">
        <v>8</v>
      </c>
      <c r="Z330" t="s">
        <v>86</v>
      </c>
      <c r="AA330" t="s">
        <v>10276</v>
      </c>
      <c r="AB330" s="28">
        <v>1</v>
      </c>
      <c r="AC330" s="40">
        <v>35780</v>
      </c>
      <c r="AD330" s="40">
        <f t="shared" si="5"/>
        <v>35780</v>
      </c>
    </row>
    <row r="331" spans="1:30">
      <c r="A331" t="s">
        <v>191</v>
      </c>
      <c r="B331" t="s">
        <v>192</v>
      </c>
      <c r="C331" t="s">
        <v>193</v>
      </c>
      <c r="D331" t="s">
        <v>194</v>
      </c>
      <c r="E331" t="s">
        <v>11494</v>
      </c>
      <c r="F331" t="s">
        <v>11495</v>
      </c>
      <c r="G331" t="s">
        <v>9829</v>
      </c>
      <c r="H331" t="s">
        <v>197</v>
      </c>
      <c r="I331" t="s">
        <v>191</v>
      </c>
      <c r="J331" t="s">
        <v>11496</v>
      </c>
      <c r="K331" t="s">
        <v>78</v>
      </c>
      <c r="L331" t="s">
        <v>11497</v>
      </c>
      <c r="M331" s="27">
        <v>45931.703472222223</v>
      </c>
      <c r="N331" s="27">
        <v>45936.534722222219</v>
      </c>
      <c r="P331" t="s">
        <v>9833</v>
      </c>
      <c r="Q331" t="s">
        <v>9834</v>
      </c>
      <c r="R331" t="s">
        <v>80</v>
      </c>
      <c r="S331" t="s">
        <v>81</v>
      </c>
      <c r="T331" t="s">
        <v>82</v>
      </c>
      <c r="U331" t="s">
        <v>7699</v>
      </c>
      <c r="V331" t="s">
        <v>11498</v>
      </c>
      <c r="W331" t="s">
        <v>84</v>
      </c>
      <c r="Y331" t="s">
        <v>8</v>
      </c>
      <c r="Z331" t="s">
        <v>86</v>
      </c>
      <c r="AA331" t="s">
        <v>1956</v>
      </c>
      <c r="AB331" s="28">
        <v>1</v>
      </c>
      <c r="AC331" s="40">
        <v>35780</v>
      </c>
      <c r="AD331" s="40">
        <f t="shared" si="5"/>
        <v>35780</v>
      </c>
    </row>
    <row r="332" spans="1:30">
      <c r="A332" t="s">
        <v>277</v>
      </c>
      <c r="B332" t="s">
        <v>151</v>
      </c>
      <c r="C332" t="s">
        <v>152</v>
      </c>
      <c r="D332" t="s">
        <v>325</v>
      </c>
      <c r="E332" t="s">
        <v>11499</v>
      </c>
      <c r="F332" t="s">
        <v>2576</v>
      </c>
      <c r="G332" t="s">
        <v>9829</v>
      </c>
      <c r="H332" t="s">
        <v>328</v>
      </c>
      <c r="I332" t="s">
        <v>277</v>
      </c>
      <c r="J332" t="s">
        <v>2577</v>
      </c>
      <c r="K332" t="s">
        <v>78</v>
      </c>
      <c r="L332" t="s">
        <v>11500</v>
      </c>
      <c r="M332" s="27">
        <v>45931.730555555558</v>
      </c>
      <c r="N332" s="27">
        <v>45937.430555555547</v>
      </c>
      <c r="P332" t="s">
        <v>9833</v>
      </c>
      <c r="Q332" t="s">
        <v>9834</v>
      </c>
      <c r="R332" t="s">
        <v>1479</v>
      </c>
      <c r="S332" t="s">
        <v>1479</v>
      </c>
      <c r="T332" t="s">
        <v>82</v>
      </c>
      <c r="U332" t="s">
        <v>7699</v>
      </c>
      <c r="V332" t="s">
        <v>11501</v>
      </c>
      <c r="W332" t="s">
        <v>84</v>
      </c>
      <c r="Y332" t="s">
        <v>8</v>
      </c>
      <c r="Z332" t="s">
        <v>86</v>
      </c>
      <c r="AA332" t="s">
        <v>585</v>
      </c>
      <c r="AB332" s="28">
        <v>1</v>
      </c>
      <c r="AC332" s="40">
        <v>35780</v>
      </c>
      <c r="AD332" s="40">
        <f t="shared" si="5"/>
        <v>35780</v>
      </c>
    </row>
    <row r="333" spans="1:30">
      <c r="A333" t="s">
        <v>459</v>
      </c>
      <c r="B333" t="s">
        <v>460</v>
      </c>
      <c r="C333" t="s">
        <v>461</v>
      </c>
      <c r="D333" t="s">
        <v>2656</v>
      </c>
      <c r="E333" t="s">
        <v>11502</v>
      </c>
      <c r="F333" t="s">
        <v>11503</v>
      </c>
      <c r="G333" t="s">
        <v>9829</v>
      </c>
      <c r="H333" t="s">
        <v>460</v>
      </c>
      <c r="I333" t="s">
        <v>2659</v>
      </c>
      <c r="J333" t="s">
        <v>11504</v>
      </c>
      <c r="K333" t="s">
        <v>78</v>
      </c>
      <c r="L333" t="s">
        <v>11505</v>
      </c>
      <c r="M333" s="27">
        <v>45931.733055555553</v>
      </c>
      <c r="N333" s="27">
        <v>45938.350694444453</v>
      </c>
      <c r="P333" t="s">
        <v>9833</v>
      </c>
      <c r="Q333" t="s">
        <v>9834</v>
      </c>
      <c r="R333" t="s">
        <v>1470</v>
      </c>
      <c r="S333" t="s">
        <v>1470</v>
      </c>
      <c r="T333" t="s">
        <v>82</v>
      </c>
      <c r="U333" t="s">
        <v>7699</v>
      </c>
      <c r="V333" t="s">
        <v>11506</v>
      </c>
      <c r="W333" t="s">
        <v>84</v>
      </c>
      <c r="Y333" t="s">
        <v>11</v>
      </c>
      <c r="Z333" t="s">
        <v>86</v>
      </c>
      <c r="AA333" t="s">
        <v>1875</v>
      </c>
      <c r="AB333" s="28">
        <v>1</v>
      </c>
      <c r="AC333" s="40">
        <v>67654</v>
      </c>
      <c r="AD333" s="40">
        <f t="shared" si="5"/>
        <v>67654</v>
      </c>
    </row>
    <row r="334" spans="1:30">
      <c r="A334" t="s">
        <v>459</v>
      </c>
      <c r="B334" t="s">
        <v>460</v>
      </c>
      <c r="C334" t="s">
        <v>461</v>
      </c>
      <c r="D334" t="s">
        <v>1861</v>
      </c>
      <c r="E334" t="s">
        <v>11507</v>
      </c>
      <c r="F334" t="s">
        <v>11508</v>
      </c>
      <c r="G334" t="s">
        <v>9829</v>
      </c>
      <c r="H334" t="s">
        <v>460</v>
      </c>
      <c r="I334" t="s">
        <v>1864</v>
      </c>
      <c r="J334" t="s">
        <v>11509</v>
      </c>
      <c r="K334" t="s">
        <v>78</v>
      </c>
      <c r="L334" t="s">
        <v>11510</v>
      </c>
      <c r="M334" s="27">
        <v>45931.746030092603</v>
      </c>
      <c r="N334" s="27">
        <v>45938.352777777778</v>
      </c>
      <c r="P334" t="s">
        <v>9833</v>
      </c>
      <c r="Q334" t="s">
        <v>9834</v>
      </c>
      <c r="R334" t="s">
        <v>1479</v>
      </c>
      <c r="S334" t="s">
        <v>1479</v>
      </c>
      <c r="T334" t="s">
        <v>82</v>
      </c>
      <c r="U334" t="s">
        <v>7699</v>
      </c>
      <c r="V334" t="s">
        <v>11511</v>
      </c>
      <c r="W334" t="s">
        <v>84</v>
      </c>
      <c r="Y334" t="s">
        <v>11</v>
      </c>
      <c r="Z334" t="s">
        <v>86</v>
      </c>
      <c r="AA334" t="s">
        <v>964</v>
      </c>
      <c r="AB334" s="28">
        <v>1</v>
      </c>
      <c r="AC334" s="40">
        <v>67654</v>
      </c>
      <c r="AD334" s="40">
        <f t="shared" si="5"/>
        <v>67654</v>
      </c>
    </row>
    <row r="335" spans="1:30">
      <c r="A335" t="s">
        <v>613</v>
      </c>
      <c r="B335" t="s">
        <v>151</v>
      </c>
      <c r="C335" t="s">
        <v>8579</v>
      </c>
      <c r="D335" t="s">
        <v>11512</v>
      </c>
      <c r="E335" t="s">
        <v>11513</v>
      </c>
      <c r="F335" t="s">
        <v>11514</v>
      </c>
      <c r="G335" t="s">
        <v>9838</v>
      </c>
      <c r="H335" t="s">
        <v>328</v>
      </c>
      <c r="I335" t="s">
        <v>11515</v>
      </c>
      <c r="J335" t="s">
        <v>11516</v>
      </c>
      <c r="K335" t="s">
        <v>78</v>
      </c>
      <c r="L335" t="s">
        <v>11517</v>
      </c>
      <c r="M335" s="27">
        <v>45932.333333333343</v>
      </c>
      <c r="N335" s="27">
        <v>45946.686111111107</v>
      </c>
      <c r="P335" t="s">
        <v>9840</v>
      </c>
      <c r="R335" t="s">
        <v>1470</v>
      </c>
      <c r="S335" t="s">
        <v>1470</v>
      </c>
      <c r="U335" t="s">
        <v>7699</v>
      </c>
      <c r="V335" t="s">
        <v>11518</v>
      </c>
      <c r="W335" t="s">
        <v>9840</v>
      </c>
      <c r="Y335" t="s">
        <v>15</v>
      </c>
      <c r="Z335" t="s">
        <v>86</v>
      </c>
      <c r="AB335" s="28">
        <v>0</v>
      </c>
      <c r="AC335" s="40">
        <v>35780</v>
      </c>
      <c r="AD335" s="40">
        <f t="shared" si="5"/>
        <v>35780</v>
      </c>
    </row>
    <row r="336" spans="1:30">
      <c r="A336" t="s">
        <v>277</v>
      </c>
      <c r="B336" t="s">
        <v>151</v>
      </c>
      <c r="C336" t="s">
        <v>152</v>
      </c>
      <c r="D336" t="s">
        <v>2213</v>
      </c>
      <c r="E336" t="s">
        <v>11519</v>
      </c>
      <c r="F336" t="s">
        <v>11520</v>
      </c>
      <c r="G336" t="s">
        <v>9838</v>
      </c>
      <c r="H336" t="s">
        <v>116</v>
      </c>
      <c r="I336" t="s">
        <v>2216</v>
      </c>
      <c r="J336" t="s">
        <v>11521</v>
      </c>
      <c r="K336" t="s">
        <v>78</v>
      </c>
      <c r="L336" t="s">
        <v>11522</v>
      </c>
      <c r="M336" s="27">
        <v>45932.333333333343</v>
      </c>
      <c r="N336" s="27">
        <v>45938.727083333331</v>
      </c>
      <c r="P336" t="s">
        <v>9840</v>
      </c>
      <c r="R336" t="s">
        <v>80</v>
      </c>
      <c r="S336" t="s">
        <v>81</v>
      </c>
      <c r="U336" t="s">
        <v>7699</v>
      </c>
      <c r="V336" t="s">
        <v>11523</v>
      </c>
      <c r="W336" t="s">
        <v>9840</v>
      </c>
      <c r="Y336" t="s">
        <v>139</v>
      </c>
      <c r="Z336" t="s">
        <v>909</v>
      </c>
      <c r="AB336" s="28">
        <v>0</v>
      </c>
      <c r="AC336" s="40">
        <v>35780</v>
      </c>
      <c r="AD336" s="40">
        <f t="shared" si="5"/>
        <v>35780</v>
      </c>
    </row>
    <row r="337" spans="1:30">
      <c r="A337" t="s">
        <v>191</v>
      </c>
      <c r="B337" t="s">
        <v>192</v>
      </c>
      <c r="C337" t="s">
        <v>193</v>
      </c>
      <c r="D337" t="s">
        <v>194</v>
      </c>
      <c r="E337" t="s">
        <v>11524</v>
      </c>
      <c r="F337" t="s">
        <v>11525</v>
      </c>
      <c r="G337" t="s">
        <v>9829</v>
      </c>
      <c r="H337" t="s">
        <v>197</v>
      </c>
      <c r="I337" t="s">
        <v>191</v>
      </c>
      <c r="J337" t="s">
        <v>11526</v>
      </c>
      <c r="K337" t="s">
        <v>78</v>
      </c>
      <c r="L337" t="s">
        <v>11527</v>
      </c>
      <c r="M337" s="27">
        <v>45932.333333333343</v>
      </c>
      <c r="N337" s="27">
        <v>45939.32708333333</v>
      </c>
      <c r="P337" t="s">
        <v>9833</v>
      </c>
      <c r="Q337" t="s">
        <v>9834</v>
      </c>
      <c r="R337" t="s">
        <v>80</v>
      </c>
      <c r="S337" t="s">
        <v>187</v>
      </c>
      <c r="U337" t="s">
        <v>7699</v>
      </c>
      <c r="V337" t="s">
        <v>11528</v>
      </c>
      <c r="W337" t="s">
        <v>84</v>
      </c>
      <c r="Y337" t="s">
        <v>8</v>
      </c>
      <c r="Z337" t="s">
        <v>86</v>
      </c>
      <c r="AA337" t="s">
        <v>10276</v>
      </c>
      <c r="AB337" s="28">
        <v>1</v>
      </c>
      <c r="AC337" s="40">
        <v>35780</v>
      </c>
      <c r="AD337" s="40">
        <f t="shared" si="5"/>
        <v>35780</v>
      </c>
    </row>
    <row r="338" spans="1:30">
      <c r="A338" t="s">
        <v>613</v>
      </c>
      <c r="B338" t="s">
        <v>151</v>
      </c>
      <c r="C338" t="s">
        <v>8579</v>
      </c>
      <c r="D338" t="s">
        <v>11529</v>
      </c>
      <c r="E338" t="s">
        <v>11530</v>
      </c>
      <c r="F338" t="s">
        <v>11531</v>
      </c>
      <c r="G338" t="s">
        <v>9838</v>
      </c>
      <c r="H338" t="s">
        <v>258</v>
      </c>
      <c r="I338" t="s">
        <v>11532</v>
      </c>
      <c r="J338" t="s">
        <v>11533</v>
      </c>
      <c r="K338" t="s">
        <v>78</v>
      </c>
      <c r="L338" t="s">
        <v>11534</v>
      </c>
      <c r="M338" s="27">
        <v>45932.333333333343</v>
      </c>
      <c r="N338" s="27">
        <v>45938.727777777778</v>
      </c>
      <c r="P338" t="s">
        <v>9840</v>
      </c>
      <c r="R338" t="s">
        <v>1470</v>
      </c>
      <c r="S338" t="s">
        <v>1470</v>
      </c>
      <c r="U338" t="s">
        <v>7699</v>
      </c>
      <c r="V338" t="s">
        <v>11535</v>
      </c>
      <c r="W338" t="s">
        <v>9840</v>
      </c>
      <c r="Y338" t="s">
        <v>13</v>
      </c>
      <c r="Z338" t="s">
        <v>86</v>
      </c>
      <c r="AB338" s="28">
        <v>0</v>
      </c>
      <c r="AC338" s="40">
        <v>35780</v>
      </c>
      <c r="AD338" s="40">
        <f t="shared" si="5"/>
        <v>35780</v>
      </c>
    </row>
    <row r="339" spans="1:30">
      <c r="A339" t="s">
        <v>191</v>
      </c>
      <c r="B339" t="s">
        <v>192</v>
      </c>
      <c r="C339" t="s">
        <v>193</v>
      </c>
      <c r="D339" t="s">
        <v>227</v>
      </c>
      <c r="E339" t="s">
        <v>11536</v>
      </c>
      <c r="F339" t="s">
        <v>11537</v>
      </c>
      <c r="G339" t="s">
        <v>9829</v>
      </c>
      <c r="H339" t="s">
        <v>197</v>
      </c>
      <c r="I339" t="s">
        <v>230</v>
      </c>
      <c r="J339" t="s">
        <v>11538</v>
      </c>
      <c r="K339" t="s">
        <v>78</v>
      </c>
      <c r="L339" t="s">
        <v>11539</v>
      </c>
      <c r="M339" s="27">
        <v>45932.333333333343</v>
      </c>
      <c r="N339" s="27">
        <v>45937.43472222222</v>
      </c>
      <c r="P339" t="s">
        <v>9833</v>
      </c>
      <c r="Q339" t="s">
        <v>9834</v>
      </c>
      <c r="R339" t="s">
        <v>80</v>
      </c>
      <c r="S339" t="s">
        <v>187</v>
      </c>
      <c r="T339" t="s">
        <v>82</v>
      </c>
      <c r="U339" t="s">
        <v>7699</v>
      </c>
      <c r="V339" t="s">
        <v>11540</v>
      </c>
      <c r="W339" t="s">
        <v>84</v>
      </c>
      <c r="Y339" t="s">
        <v>8</v>
      </c>
      <c r="Z339" t="s">
        <v>86</v>
      </c>
      <c r="AA339" t="s">
        <v>1455</v>
      </c>
      <c r="AB339" s="28">
        <v>1</v>
      </c>
      <c r="AC339" s="40">
        <v>35780</v>
      </c>
      <c r="AD339" s="40">
        <f t="shared" si="5"/>
        <v>35780</v>
      </c>
    </row>
    <row r="340" spans="1:30">
      <c r="A340" t="s">
        <v>277</v>
      </c>
      <c r="B340" t="s">
        <v>151</v>
      </c>
      <c r="C340" t="s">
        <v>152</v>
      </c>
      <c r="D340" t="s">
        <v>8416</v>
      </c>
      <c r="E340" t="s">
        <v>11541</v>
      </c>
      <c r="F340" t="s">
        <v>11542</v>
      </c>
      <c r="G340" t="s">
        <v>9829</v>
      </c>
      <c r="H340" t="s">
        <v>328</v>
      </c>
      <c r="I340" t="s">
        <v>8419</v>
      </c>
      <c r="J340" t="s">
        <v>11543</v>
      </c>
      <c r="K340" t="s">
        <v>78</v>
      </c>
      <c r="L340" t="s">
        <v>11544</v>
      </c>
      <c r="M340" s="27">
        <v>45932.333333333343</v>
      </c>
      <c r="N340" s="27">
        <v>45947.366666666669</v>
      </c>
      <c r="P340" t="s">
        <v>9833</v>
      </c>
      <c r="Q340" t="s">
        <v>9834</v>
      </c>
      <c r="R340" t="s">
        <v>1470</v>
      </c>
      <c r="S340" t="s">
        <v>1470</v>
      </c>
      <c r="T340" t="s">
        <v>82</v>
      </c>
      <c r="U340" t="s">
        <v>7699</v>
      </c>
      <c r="V340" t="s">
        <v>11545</v>
      </c>
      <c r="W340" t="s">
        <v>9836</v>
      </c>
      <c r="Y340" t="s">
        <v>11</v>
      </c>
      <c r="Z340" t="s">
        <v>86</v>
      </c>
      <c r="AA340" t="s">
        <v>585</v>
      </c>
      <c r="AB340" s="28">
        <v>0</v>
      </c>
      <c r="AC340" s="40">
        <v>67654</v>
      </c>
      <c r="AD340" s="40">
        <f t="shared" si="5"/>
        <v>67654</v>
      </c>
    </row>
    <row r="341" spans="1:30">
      <c r="A341" t="s">
        <v>191</v>
      </c>
      <c r="B341" t="s">
        <v>192</v>
      </c>
      <c r="C341" t="s">
        <v>193</v>
      </c>
      <c r="D341" t="s">
        <v>227</v>
      </c>
      <c r="E341" t="s">
        <v>11546</v>
      </c>
      <c r="F341" t="s">
        <v>11547</v>
      </c>
      <c r="G341" t="s">
        <v>9829</v>
      </c>
      <c r="H341" t="s">
        <v>197</v>
      </c>
      <c r="I341" t="s">
        <v>230</v>
      </c>
      <c r="J341" t="s">
        <v>11548</v>
      </c>
      <c r="K341" t="s">
        <v>78</v>
      </c>
      <c r="L341" t="s">
        <v>11549</v>
      </c>
      <c r="M341" s="27">
        <v>45932.348495370366</v>
      </c>
      <c r="N341" s="27">
        <v>45939.332638888889</v>
      </c>
      <c r="P341" t="s">
        <v>9833</v>
      </c>
      <c r="Q341" t="s">
        <v>9834</v>
      </c>
      <c r="R341" t="s">
        <v>783</v>
      </c>
      <c r="S341" t="s">
        <v>2152</v>
      </c>
      <c r="U341" t="s">
        <v>7699</v>
      </c>
      <c r="V341" t="s">
        <v>11550</v>
      </c>
      <c r="W341" t="s">
        <v>84</v>
      </c>
      <c r="Y341" t="s">
        <v>8</v>
      </c>
      <c r="Z341" t="s">
        <v>86</v>
      </c>
      <c r="AA341" t="s">
        <v>10276</v>
      </c>
      <c r="AB341" s="28">
        <v>1</v>
      </c>
      <c r="AC341" s="40">
        <v>35780</v>
      </c>
      <c r="AD341" s="40">
        <f t="shared" si="5"/>
        <v>35780</v>
      </c>
    </row>
    <row r="342" spans="1:30">
      <c r="A342" t="s">
        <v>150</v>
      </c>
      <c r="B342" t="s">
        <v>151</v>
      </c>
      <c r="C342" t="s">
        <v>152</v>
      </c>
      <c r="D342" t="s">
        <v>2339</v>
      </c>
      <c r="E342" t="s">
        <v>11551</v>
      </c>
      <c r="F342" t="s">
        <v>11552</v>
      </c>
      <c r="G342" t="s">
        <v>9829</v>
      </c>
      <c r="H342" t="s">
        <v>156</v>
      </c>
      <c r="I342" t="s">
        <v>150</v>
      </c>
      <c r="J342" t="s">
        <v>11553</v>
      </c>
      <c r="K342" t="s">
        <v>78</v>
      </c>
      <c r="L342" t="s">
        <v>11554</v>
      </c>
      <c r="M342" s="27">
        <v>45932.34652777778</v>
      </c>
      <c r="N342" s="27">
        <v>45937.439583333333</v>
      </c>
      <c r="P342" t="s">
        <v>9833</v>
      </c>
      <c r="Q342" t="s">
        <v>9834</v>
      </c>
      <c r="R342" t="s">
        <v>783</v>
      </c>
      <c r="S342" t="s">
        <v>2152</v>
      </c>
      <c r="T342" t="s">
        <v>82</v>
      </c>
      <c r="U342" t="s">
        <v>7699</v>
      </c>
      <c r="V342" t="s">
        <v>11555</v>
      </c>
      <c r="W342" t="s">
        <v>84</v>
      </c>
      <c r="Y342" t="s">
        <v>8</v>
      </c>
      <c r="Z342" t="s">
        <v>86</v>
      </c>
      <c r="AA342" t="s">
        <v>173</v>
      </c>
      <c r="AB342" s="28">
        <v>1</v>
      </c>
      <c r="AC342" s="40">
        <v>35780</v>
      </c>
      <c r="AD342" s="40">
        <f t="shared" si="5"/>
        <v>35780</v>
      </c>
    </row>
    <row r="343" spans="1:30">
      <c r="A343" t="s">
        <v>442</v>
      </c>
      <c r="B343" t="s">
        <v>113</v>
      </c>
      <c r="C343" t="s">
        <v>114</v>
      </c>
      <c r="D343" t="s">
        <v>11556</v>
      </c>
      <c r="E343" t="s">
        <v>11557</v>
      </c>
      <c r="F343" t="s">
        <v>11558</v>
      </c>
      <c r="G343" t="s">
        <v>9829</v>
      </c>
      <c r="H343" t="s">
        <v>446</v>
      </c>
      <c r="I343" t="s">
        <v>11559</v>
      </c>
      <c r="J343" t="s">
        <v>11560</v>
      </c>
      <c r="K343" t="s">
        <v>78</v>
      </c>
      <c r="L343" t="s">
        <v>11561</v>
      </c>
      <c r="M343" s="27">
        <v>45932.35659722222</v>
      </c>
      <c r="N343" s="27">
        <v>45933.700694444437</v>
      </c>
      <c r="P343" t="s">
        <v>9833</v>
      </c>
      <c r="Q343" t="s">
        <v>9834</v>
      </c>
      <c r="R343" t="s">
        <v>1479</v>
      </c>
      <c r="S343" t="s">
        <v>1479</v>
      </c>
      <c r="T343" t="s">
        <v>82</v>
      </c>
      <c r="U343" t="s">
        <v>7699</v>
      </c>
      <c r="V343" t="s">
        <v>11562</v>
      </c>
      <c r="W343" t="s">
        <v>84</v>
      </c>
      <c r="Y343" t="s">
        <v>11</v>
      </c>
      <c r="Z343" t="s">
        <v>86</v>
      </c>
      <c r="AA343" t="s">
        <v>1263</v>
      </c>
      <c r="AB343" s="28">
        <v>1</v>
      </c>
      <c r="AC343" s="40">
        <v>67654</v>
      </c>
      <c r="AD343" s="40">
        <f t="shared" si="5"/>
        <v>67654</v>
      </c>
    </row>
    <row r="344" spans="1:30">
      <c r="A344" t="s">
        <v>442</v>
      </c>
      <c r="B344" t="s">
        <v>113</v>
      </c>
      <c r="C344" t="s">
        <v>114</v>
      </c>
      <c r="D344" t="s">
        <v>11563</v>
      </c>
      <c r="E344" t="s">
        <v>11564</v>
      </c>
      <c r="F344" t="s">
        <v>11565</v>
      </c>
      <c r="G344" t="s">
        <v>9829</v>
      </c>
      <c r="H344" t="s">
        <v>446</v>
      </c>
      <c r="I344" t="s">
        <v>11566</v>
      </c>
      <c r="J344" t="s">
        <v>11567</v>
      </c>
      <c r="K344" t="s">
        <v>78</v>
      </c>
      <c r="L344" t="s">
        <v>11568</v>
      </c>
      <c r="M344" s="27">
        <v>45932.357951388891</v>
      </c>
      <c r="N344" s="27">
        <v>45933.627083333333</v>
      </c>
      <c r="P344" t="s">
        <v>9833</v>
      </c>
      <c r="Q344" t="s">
        <v>9834</v>
      </c>
      <c r="R344" t="s">
        <v>1470</v>
      </c>
      <c r="S344" t="s">
        <v>1470</v>
      </c>
      <c r="T344" t="s">
        <v>82</v>
      </c>
      <c r="U344" t="s">
        <v>7699</v>
      </c>
      <c r="V344" t="s">
        <v>11569</v>
      </c>
      <c r="W344" t="s">
        <v>84</v>
      </c>
      <c r="Y344" t="s">
        <v>11</v>
      </c>
      <c r="Z344" t="s">
        <v>86</v>
      </c>
      <c r="AA344" t="s">
        <v>1263</v>
      </c>
      <c r="AB344" s="28">
        <v>1</v>
      </c>
      <c r="AC344" s="40">
        <v>67654</v>
      </c>
      <c r="AD344" s="40">
        <f t="shared" si="5"/>
        <v>67654</v>
      </c>
    </row>
    <row r="345" spans="1:30">
      <c r="A345" t="s">
        <v>442</v>
      </c>
      <c r="B345" t="s">
        <v>113</v>
      </c>
      <c r="C345" t="s">
        <v>114</v>
      </c>
      <c r="D345" t="s">
        <v>11570</v>
      </c>
      <c r="E345" t="s">
        <v>11571</v>
      </c>
      <c r="F345" t="s">
        <v>11572</v>
      </c>
      <c r="G345" t="s">
        <v>9829</v>
      </c>
      <c r="H345" t="s">
        <v>446</v>
      </c>
      <c r="I345" t="s">
        <v>11573</v>
      </c>
      <c r="J345" t="s">
        <v>11574</v>
      </c>
      <c r="K345" t="s">
        <v>78</v>
      </c>
      <c r="L345" t="s">
        <v>11575</v>
      </c>
      <c r="M345" s="27">
        <v>45932.355324074073</v>
      </c>
      <c r="N345" s="27">
        <v>45933.664583333331</v>
      </c>
      <c r="P345" t="s">
        <v>9833</v>
      </c>
      <c r="Q345" t="s">
        <v>9834</v>
      </c>
      <c r="R345" t="s">
        <v>1470</v>
      </c>
      <c r="S345" t="s">
        <v>1470</v>
      </c>
      <c r="T345" t="s">
        <v>82</v>
      </c>
      <c r="U345" t="s">
        <v>7699</v>
      </c>
      <c r="V345" t="s">
        <v>11569</v>
      </c>
      <c r="W345" t="s">
        <v>84</v>
      </c>
      <c r="Y345" t="s">
        <v>11</v>
      </c>
      <c r="Z345" t="s">
        <v>86</v>
      </c>
      <c r="AA345" t="s">
        <v>1263</v>
      </c>
      <c r="AB345" s="28">
        <v>1</v>
      </c>
      <c r="AC345" s="40">
        <v>67654</v>
      </c>
      <c r="AD345" s="40">
        <f t="shared" si="5"/>
        <v>67654</v>
      </c>
    </row>
    <row r="346" spans="1:30">
      <c r="A346" t="s">
        <v>442</v>
      </c>
      <c r="B346" t="s">
        <v>113</v>
      </c>
      <c r="C346" t="s">
        <v>114</v>
      </c>
      <c r="D346" t="s">
        <v>11570</v>
      </c>
      <c r="E346" t="s">
        <v>11576</v>
      </c>
      <c r="F346" t="s">
        <v>11577</v>
      </c>
      <c r="G346" t="s">
        <v>9829</v>
      </c>
      <c r="H346" t="s">
        <v>446</v>
      </c>
      <c r="I346" t="s">
        <v>11573</v>
      </c>
      <c r="J346" t="s">
        <v>11578</v>
      </c>
      <c r="K346" t="s">
        <v>78</v>
      </c>
      <c r="L346" t="s">
        <v>11579</v>
      </c>
      <c r="M346" s="27">
        <v>45932.357361111113</v>
      </c>
      <c r="N346" s="27">
        <v>45933.643750000003</v>
      </c>
      <c r="P346" t="s">
        <v>9833</v>
      </c>
      <c r="Q346" t="s">
        <v>9834</v>
      </c>
      <c r="R346" t="s">
        <v>1470</v>
      </c>
      <c r="S346" t="s">
        <v>1470</v>
      </c>
      <c r="T346" t="s">
        <v>82</v>
      </c>
      <c r="U346" t="s">
        <v>7699</v>
      </c>
      <c r="V346" t="s">
        <v>11580</v>
      </c>
      <c r="W346" t="s">
        <v>84</v>
      </c>
      <c r="Y346" t="s">
        <v>11</v>
      </c>
      <c r="Z346" t="s">
        <v>86</v>
      </c>
      <c r="AA346" t="s">
        <v>1263</v>
      </c>
      <c r="AB346" s="28">
        <v>1</v>
      </c>
      <c r="AC346" s="40">
        <v>67654</v>
      </c>
      <c r="AD346" s="40">
        <f t="shared" si="5"/>
        <v>67654</v>
      </c>
    </row>
    <row r="347" spans="1:30">
      <c r="A347" t="s">
        <v>459</v>
      </c>
      <c r="B347" t="s">
        <v>460</v>
      </c>
      <c r="C347" t="s">
        <v>461</v>
      </c>
      <c r="D347" t="s">
        <v>512</v>
      </c>
      <c r="E347" t="s">
        <v>11581</v>
      </c>
      <c r="F347" t="s">
        <v>11582</v>
      </c>
      <c r="G347" t="s">
        <v>9829</v>
      </c>
      <c r="H347" t="s">
        <v>460</v>
      </c>
      <c r="I347" t="s">
        <v>459</v>
      </c>
      <c r="J347" t="s">
        <v>11583</v>
      </c>
      <c r="K347" t="s">
        <v>78</v>
      </c>
      <c r="L347" t="s">
        <v>11584</v>
      </c>
      <c r="M347" s="27">
        <v>45932.377500000002</v>
      </c>
      <c r="N347" s="27">
        <v>45933.629861111112</v>
      </c>
      <c r="P347" t="s">
        <v>9833</v>
      </c>
      <c r="Q347" t="s">
        <v>9834</v>
      </c>
      <c r="R347" t="s">
        <v>1479</v>
      </c>
      <c r="S347" t="s">
        <v>1470</v>
      </c>
      <c r="T347" t="s">
        <v>82</v>
      </c>
      <c r="U347" t="s">
        <v>7699</v>
      </c>
      <c r="V347" t="s">
        <v>11585</v>
      </c>
      <c r="W347" t="s">
        <v>84</v>
      </c>
      <c r="Y347" t="s">
        <v>8</v>
      </c>
      <c r="Z347" t="s">
        <v>86</v>
      </c>
      <c r="AA347" t="s">
        <v>526</v>
      </c>
      <c r="AB347" s="28">
        <v>1</v>
      </c>
      <c r="AC347" s="40">
        <v>35780</v>
      </c>
      <c r="AD347" s="40">
        <f t="shared" si="5"/>
        <v>35780</v>
      </c>
    </row>
    <row r="348" spans="1:30">
      <c r="A348" t="s">
        <v>343</v>
      </c>
      <c r="B348" t="s">
        <v>68</v>
      </c>
      <c r="C348" t="s">
        <v>69</v>
      </c>
      <c r="D348" t="s">
        <v>2857</v>
      </c>
      <c r="E348" t="s">
        <v>11586</v>
      </c>
      <c r="F348" t="s">
        <v>11587</v>
      </c>
      <c r="G348" t="s">
        <v>9829</v>
      </c>
      <c r="H348" t="s">
        <v>347</v>
      </c>
      <c r="I348" t="s">
        <v>2860</v>
      </c>
      <c r="J348" t="s">
        <v>11588</v>
      </c>
      <c r="K348" t="s">
        <v>78</v>
      </c>
      <c r="L348" t="s">
        <v>11589</v>
      </c>
      <c r="M348" s="27">
        <v>45932.38480324074</v>
      </c>
      <c r="N348" s="27">
        <v>45933.681250000001</v>
      </c>
      <c r="P348" t="s">
        <v>9833</v>
      </c>
      <c r="Q348" t="s">
        <v>9834</v>
      </c>
      <c r="R348" t="s">
        <v>1470</v>
      </c>
      <c r="S348" t="s">
        <v>1470</v>
      </c>
      <c r="T348" t="s">
        <v>82</v>
      </c>
      <c r="U348" t="s">
        <v>7699</v>
      </c>
      <c r="V348" t="s">
        <v>11590</v>
      </c>
      <c r="W348" t="s">
        <v>84</v>
      </c>
      <c r="Y348" t="s">
        <v>11</v>
      </c>
      <c r="Z348" t="s">
        <v>86</v>
      </c>
      <c r="AA348" t="s">
        <v>8852</v>
      </c>
      <c r="AB348" s="28">
        <v>1</v>
      </c>
      <c r="AC348" s="40">
        <v>67654</v>
      </c>
      <c r="AD348" s="40">
        <f t="shared" si="5"/>
        <v>67654</v>
      </c>
    </row>
    <row r="349" spans="1:30">
      <c r="A349" t="s">
        <v>459</v>
      </c>
      <c r="B349" t="s">
        <v>460</v>
      </c>
      <c r="C349" t="s">
        <v>461</v>
      </c>
      <c r="D349" t="s">
        <v>2135</v>
      </c>
      <c r="E349" t="s">
        <v>11591</v>
      </c>
      <c r="F349" t="s">
        <v>11592</v>
      </c>
      <c r="G349" t="s">
        <v>9829</v>
      </c>
      <c r="H349" t="s">
        <v>460</v>
      </c>
      <c r="I349" t="s">
        <v>2138</v>
      </c>
      <c r="J349" t="s">
        <v>11593</v>
      </c>
      <c r="K349" t="s">
        <v>78</v>
      </c>
      <c r="L349" t="s">
        <v>11594</v>
      </c>
      <c r="M349" s="27">
        <v>45932.376793981479</v>
      </c>
      <c r="N349" s="27">
        <v>45938.724999999999</v>
      </c>
      <c r="P349" t="s">
        <v>9833</v>
      </c>
      <c r="Q349" t="s">
        <v>9834</v>
      </c>
      <c r="R349" t="s">
        <v>1470</v>
      </c>
      <c r="S349" t="s">
        <v>1470</v>
      </c>
      <c r="T349" t="s">
        <v>82</v>
      </c>
      <c r="U349" t="s">
        <v>7699</v>
      </c>
      <c r="V349" t="s">
        <v>11595</v>
      </c>
      <c r="W349" t="s">
        <v>84</v>
      </c>
      <c r="Y349" t="s">
        <v>8</v>
      </c>
      <c r="Z349" t="s">
        <v>86</v>
      </c>
      <c r="AA349" t="s">
        <v>539</v>
      </c>
      <c r="AB349" s="28">
        <v>1</v>
      </c>
      <c r="AC349" s="40">
        <v>35780</v>
      </c>
      <c r="AD349" s="40">
        <f t="shared" si="5"/>
        <v>35780</v>
      </c>
    </row>
    <row r="350" spans="1:30">
      <c r="A350" t="s">
        <v>343</v>
      </c>
      <c r="B350" t="s">
        <v>68</v>
      </c>
      <c r="C350" t="s">
        <v>69</v>
      </c>
      <c r="D350" t="s">
        <v>3951</v>
      </c>
      <c r="E350" t="s">
        <v>11596</v>
      </c>
      <c r="F350" t="s">
        <v>11597</v>
      </c>
      <c r="G350" t="s">
        <v>9829</v>
      </c>
      <c r="H350" t="s">
        <v>798</v>
      </c>
      <c r="I350" t="s">
        <v>3954</v>
      </c>
      <c r="J350" t="s">
        <v>11598</v>
      </c>
      <c r="K350" t="s">
        <v>78</v>
      </c>
      <c r="L350" t="s">
        <v>11599</v>
      </c>
      <c r="M350" s="27">
        <v>45932.384039351848</v>
      </c>
      <c r="N350" s="27">
        <v>45934.55972222222</v>
      </c>
      <c r="P350" t="s">
        <v>9833</v>
      </c>
      <c r="Q350" t="s">
        <v>9834</v>
      </c>
      <c r="R350" t="s">
        <v>1479</v>
      </c>
      <c r="S350" t="s">
        <v>1479</v>
      </c>
      <c r="T350" t="s">
        <v>82</v>
      </c>
      <c r="U350" t="s">
        <v>7699</v>
      </c>
      <c r="V350" t="s">
        <v>11600</v>
      </c>
      <c r="W350" t="s">
        <v>84</v>
      </c>
      <c r="Y350" t="s">
        <v>11</v>
      </c>
      <c r="Z350" t="s">
        <v>86</v>
      </c>
      <c r="AA350" t="s">
        <v>352</v>
      </c>
      <c r="AB350" s="28">
        <v>1</v>
      </c>
      <c r="AC350" s="40">
        <v>67654</v>
      </c>
      <c r="AD350" s="40">
        <f t="shared" si="5"/>
        <v>67654</v>
      </c>
    </row>
    <row r="351" spans="1:30">
      <c r="A351" t="s">
        <v>217</v>
      </c>
      <c r="B351" t="s">
        <v>192</v>
      </c>
      <c r="C351" t="s">
        <v>193</v>
      </c>
      <c r="D351" t="s">
        <v>11601</v>
      </c>
      <c r="E351" t="s">
        <v>11602</v>
      </c>
      <c r="F351" t="s">
        <v>11603</v>
      </c>
      <c r="G351" t="s">
        <v>9829</v>
      </c>
      <c r="H351" t="s">
        <v>903</v>
      </c>
      <c r="I351" t="s">
        <v>11604</v>
      </c>
      <c r="J351" t="s">
        <v>11605</v>
      </c>
      <c r="K351" t="s">
        <v>78</v>
      </c>
      <c r="L351" t="s">
        <v>11606</v>
      </c>
      <c r="M351" s="27">
        <v>45932.385509259257</v>
      </c>
      <c r="N351" s="27">
        <v>45947.455555555563</v>
      </c>
      <c r="P351" t="s">
        <v>9833</v>
      </c>
      <c r="Q351" t="s">
        <v>9834</v>
      </c>
      <c r="R351" t="s">
        <v>1470</v>
      </c>
      <c r="S351" t="s">
        <v>1470</v>
      </c>
      <c r="T351" t="s">
        <v>82</v>
      </c>
      <c r="V351" t="s">
        <v>11607</v>
      </c>
      <c r="W351" t="s">
        <v>9836</v>
      </c>
      <c r="Y351" t="s">
        <v>15</v>
      </c>
      <c r="Z351" t="s">
        <v>86</v>
      </c>
      <c r="AA351" t="s">
        <v>423</v>
      </c>
      <c r="AB351" s="28">
        <v>0</v>
      </c>
      <c r="AC351" s="40">
        <v>35780</v>
      </c>
      <c r="AD351" s="40">
        <f t="shared" si="5"/>
        <v>35780</v>
      </c>
    </row>
    <row r="352" spans="1:30">
      <c r="A352" t="s">
        <v>459</v>
      </c>
      <c r="B352" t="s">
        <v>460</v>
      </c>
      <c r="C352" t="s">
        <v>461</v>
      </c>
      <c r="D352" t="s">
        <v>11608</v>
      </c>
      <c r="E352" t="s">
        <v>11609</v>
      </c>
      <c r="F352" t="s">
        <v>11610</v>
      </c>
      <c r="G352" t="s">
        <v>9829</v>
      </c>
      <c r="H352" t="s">
        <v>460</v>
      </c>
      <c r="I352" t="s">
        <v>11611</v>
      </c>
      <c r="J352" t="s">
        <v>11612</v>
      </c>
      <c r="K352" t="s">
        <v>78</v>
      </c>
      <c r="L352" t="s">
        <v>11613</v>
      </c>
      <c r="M352" s="27">
        <v>45932.408541666657</v>
      </c>
      <c r="N352" s="27">
        <v>45933.538888888892</v>
      </c>
      <c r="P352" t="s">
        <v>9833</v>
      </c>
      <c r="Q352" t="s">
        <v>9834</v>
      </c>
      <c r="R352" t="s">
        <v>1470</v>
      </c>
      <c r="S352" t="s">
        <v>1470</v>
      </c>
      <c r="T352" t="s">
        <v>82</v>
      </c>
      <c r="U352" t="s">
        <v>7699</v>
      </c>
      <c r="V352" t="s">
        <v>11614</v>
      </c>
      <c r="W352" t="s">
        <v>84</v>
      </c>
      <c r="Y352" t="s">
        <v>11</v>
      </c>
      <c r="Z352" t="s">
        <v>86</v>
      </c>
      <c r="AA352" t="s">
        <v>470</v>
      </c>
      <c r="AB352" s="28">
        <v>1</v>
      </c>
      <c r="AC352" s="40">
        <v>67654</v>
      </c>
      <c r="AD352" s="40">
        <f t="shared" si="5"/>
        <v>67654</v>
      </c>
    </row>
    <row r="353" spans="1:30">
      <c r="A353" t="s">
        <v>683</v>
      </c>
      <c r="B353" t="s">
        <v>113</v>
      </c>
      <c r="C353" t="s">
        <v>114</v>
      </c>
      <c r="D353" t="s">
        <v>684</v>
      </c>
      <c r="E353" t="s">
        <v>11615</v>
      </c>
      <c r="F353" t="s">
        <v>11616</v>
      </c>
      <c r="G353" t="s">
        <v>9829</v>
      </c>
      <c r="H353" t="s">
        <v>281</v>
      </c>
      <c r="I353" t="s">
        <v>683</v>
      </c>
      <c r="J353" t="s">
        <v>11617</v>
      </c>
      <c r="K353" t="s">
        <v>78</v>
      </c>
      <c r="L353" t="s">
        <v>11618</v>
      </c>
      <c r="M353" s="27">
        <v>45932.412962962961</v>
      </c>
      <c r="N353" s="27">
        <v>45933.631944444453</v>
      </c>
      <c r="P353" t="s">
        <v>9833</v>
      </c>
      <c r="Q353" t="s">
        <v>9834</v>
      </c>
      <c r="R353" t="s">
        <v>783</v>
      </c>
      <c r="S353" t="s">
        <v>2152</v>
      </c>
      <c r="T353" t="s">
        <v>82</v>
      </c>
      <c r="U353" t="s">
        <v>7699</v>
      </c>
      <c r="V353" t="s">
        <v>11619</v>
      </c>
      <c r="W353" t="s">
        <v>84</v>
      </c>
      <c r="Y353" t="s">
        <v>8</v>
      </c>
      <c r="Z353" t="s">
        <v>86</v>
      </c>
      <c r="AA353" t="s">
        <v>691</v>
      </c>
      <c r="AB353" s="28">
        <v>1</v>
      </c>
      <c r="AC353" s="40">
        <v>35780</v>
      </c>
      <c r="AD353" s="40">
        <f t="shared" si="5"/>
        <v>35780</v>
      </c>
    </row>
    <row r="354" spans="1:30">
      <c r="A354" t="s">
        <v>459</v>
      </c>
      <c r="B354" t="s">
        <v>460</v>
      </c>
      <c r="C354" t="s">
        <v>461</v>
      </c>
      <c r="D354" t="s">
        <v>2656</v>
      </c>
      <c r="E354" t="s">
        <v>11620</v>
      </c>
      <c r="F354" t="s">
        <v>11621</v>
      </c>
      <c r="G354" t="s">
        <v>9829</v>
      </c>
      <c r="H354" t="s">
        <v>460</v>
      </c>
      <c r="I354" t="s">
        <v>2659</v>
      </c>
      <c r="J354" t="s">
        <v>11622</v>
      </c>
      <c r="K354" t="s">
        <v>78</v>
      </c>
      <c r="L354" t="s">
        <v>11623</v>
      </c>
      <c r="M354" s="27">
        <v>45932.427662037036</v>
      </c>
      <c r="N354" s="27">
        <v>45934.564583333333</v>
      </c>
      <c r="P354" t="s">
        <v>9833</v>
      </c>
      <c r="Q354" t="s">
        <v>9834</v>
      </c>
      <c r="R354" t="s">
        <v>1470</v>
      </c>
      <c r="S354" t="s">
        <v>1470</v>
      </c>
      <c r="T354" t="s">
        <v>82</v>
      </c>
      <c r="U354" t="s">
        <v>7699</v>
      </c>
      <c r="V354" t="s">
        <v>11624</v>
      </c>
      <c r="W354" t="s">
        <v>84</v>
      </c>
      <c r="Y354" t="s">
        <v>11</v>
      </c>
      <c r="Z354" t="s">
        <v>86</v>
      </c>
      <c r="AA354" t="s">
        <v>526</v>
      </c>
      <c r="AB354" s="28">
        <v>1</v>
      </c>
      <c r="AC354" s="40">
        <v>67654</v>
      </c>
      <c r="AD354" s="40">
        <f t="shared" si="5"/>
        <v>67654</v>
      </c>
    </row>
    <row r="355" spans="1:30">
      <c r="A355" t="s">
        <v>277</v>
      </c>
      <c r="B355" t="s">
        <v>151</v>
      </c>
      <c r="C355" t="s">
        <v>152</v>
      </c>
      <c r="D355" t="s">
        <v>2442</v>
      </c>
      <c r="E355" t="s">
        <v>11625</v>
      </c>
      <c r="F355" t="s">
        <v>11626</v>
      </c>
      <c r="G355" t="s">
        <v>9829</v>
      </c>
      <c r="H355" t="s">
        <v>328</v>
      </c>
      <c r="I355" t="s">
        <v>2445</v>
      </c>
      <c r="J355" t="s">
        <v>11627</v>
      </c>
      <c r="K355" t="s">
        <v>78</v>
      </c>
      <c r="L355" t="s">
        <v>11628</v>
      </c>
      <c r="M355" s="27">
        <v>45932.442245370366</v>
      </c>
      <c r="N355" s="27">
        <v>45937.651388888888</v>
      </c>
      <c r="P355" t="s">
        <v>9833</v>
      </c>
      <c r="Q355" t="s">
        <v>9834</v>
      </c>
      <c r="R355" t="s">
        <v>80</v>
      </c>
      <c r="S355" t="s">
        <v>187</v>
      </c>
      <c r="T355" t="s">
        <v>82</v>
      </c>
      <c r="U355" t="s">
        <v>7699</v>
      </c>
      <c r="V355" t="s">
        <v>11629</v>
      </c>
      <c r="W355" t="s">
        <v>84</v>
      </c>
      <c r="Y355" t="s">
        <v>11</v>
      </c>
      <c r="Z355" t="s">
        <v>86</v>
      </c>
      <c r="AA355" t="s">
        <v>2450</v>
      </c>
      <c r="AB355" s="28">
        <v>1</v>
      </c>
      <c r="AC355" s="40">
        <v>67654</v>
      </c>
      <c r="AD355" s="40">
        <f t="shared" si="5"/>
        <v>67654</v>
      </c>
    </row>
    <row r="356" spans="1:30">
      <c r="A356" t="s">
        <v>112</v>
      </c>
      <c r="B356" t="s">
        <v>113</v>
      </c>
      <c r="C356" t="s">
        <v>114</v>
      </c>
      <c r="D356" t="s">
        <v>115</v>
      </c>
      <c r="E356" t="s">
        <v>11630</v>
      </c>
      <c r="F356" t="s">
        <v>11631</v>
      </c>
      <c r="G356" t="s">
        <v>9829</v>
      </c>
      <c r="H356" t="s">
        <v>116</v>
      </c>
      <c r="I356" t="s">
        <v>112</v>
      </c>
      <c r="J356" t="s">
        <v>11632</v>
      </c>
      <c r="K356" t="s">
        <v>78</v>
      </c>
      <c r="L356" t="s">
        <v>11633</v>
      </c>
      <c r="M356" s="27">
        <v>45932.449305555558</v>
      </c>
      <c r="N356" s="27">
        <v>45938.512499999997</v>
      </c>
      <c r="P356" t="s">
        <v>9833</v>
      </c>
      <c r="Q356" t="s">
        <v>9834</v>
      </c>
      <c r="R356" t="s">
        <v>1470</v>
      </c>
      <c r="S356" t="s">
        <v>1470</v>
      </c>
      <c r="T356" t="s">
        <v>82</v>
      </c>
      <c r="U356" t="s">
        <v>7699</v>
      </c>
      <c r="V356" t="s">
        <v>11634</v>
      </c>
      <c r="W356" t="s">
        <v>84</v>
      </c>
      <c r="Y356" t="s">
        <v>8</v>
      </c>
      <c r="Z356" t="s">
        <v>86</v>
      </c>
      <c r="AA356" t="s">
        <v>1777</v>
      </c>
      <c r="AB356" s="28">
        <v>1</v>
      </c>
      <c r="AC356" s="40">
        <v>35780</v>
      </c>
      <c r="AD356" s="40">
        <f t="shared" si="5"/>
        <v>35780</v>
      </c>
    </row>
    <row r="357" spans="1:30">
      <c r="A357" t="s">
        <v>442</v>
      </c>
      <c r="B357" t="s">
        <v>113</v>
      </c>
      <c r="C357" t="s">
        <v>114</v>
      </c>
      <c r="D357" t="s">
        <v>443</v>
      </c>
      <c r="E357" t="s">
        <v>11635</v>
      </c>
      <c r="F357" t="s">
        <v>11636</v>
      </c>
      <c r="G357" t="s">
        <v>9829</v>
      </c>
      <c r="H357" t="s">
        <v>446</v>
      </c>
      <c r="I357" t="s">
        <v>442</v>
      </c>
      <c r="J357" t="s">
        <v>11637</v>
      </c>
      <c r="K357" t="s">
        <v>78</v>
      </c>
      <c r="L357" t="s">
        <v>11638</v>
      </c>
      <c r="M357" s="27">
        <v>45932.449699074074</v>
      </c>
      <c r="N357" s="27">
        <v>45934.640972222223</v>
      </c>
      <c r="P357" t="s">
        <v>9833</v>
      </c>
      <c r="Q357" t="s">
        <v>9834</v>
      </c>
      <c r="R357" t="s">
        <v>1470</v>
      </c>
      <c r="S357" t="s">
        <v>1470</v>
      </c>
      <c r="T357" t="s">
        <v>82</v>
      </c>
      <c r="U357" t="s">
        <v>7699</v>
      </c>
      <c r="V357" t="s">
        <v>11639</v>
      </c>
      <c r="W357" t="s">
        <v>84</v>
      </c>
      <c r="Y357" t="s">
        <v>8</v>
      </c>
      <c r="Z357" t="s">
        <v>86</v>
      </c>
      <c r="AA357" t="s">
        <v>1974</v>
      </c>
      <c r="AB357" s="28">
        <v>1</v>
      </c>
      <c r="AC357" s="40">
        <v>35780</v>
      </c>
      <c r="AD357" s="40">
        <f t="shared" si="5"/>
        <v>35780</v>
      </c>
    </row>
    <row r="358" spans="1:30">
      <c r="A358" t="s">
        <v>150</v>
      </c>
      <c r="B358" t="s">
        <v>151</v>
      </c>
      <c r="C358" t="s">
        <v>152</v>
      </c>
      <c r="D358" t="s">
        <v>2339</v>
      </c>
      <c r="E358" t="s">
        <v>11640</v>
      </c>
      <c r="F358" t="s">
        <v>11641</v>
      </c>
      <c r="G358" t="s">
        <v>9829</v>
      </c>
      <c r="H358" t="s">
        <v>156</v>
      </c>
      <c r="I358" t="s">
        <v>150</v>
      </c>
      <c r="J358" t="s">
        <v>11642</v>
      </c>
      <c r="K358" t="s">
        <v>78</v>
      </c>
      <c r="L358" t="s">
        <v>11643</v>
      </c>
      <c r="M358" s="27">
        <v>45932.439988425933</v>
      </c>
      <c r="N358" s="27">
        <v>45933.713194444441</v>
      </c>
      <c r="P358" t="s">
        <v>9833</v>
      </c>
      <c r="Q358" t="s">
        <v>9834</v>
      </c>
      <c r="R358" t="s">
        <v>80</v>
      </c>
      <c r="S358" t="s">
        <v>187</v>
      </c>
      <c r="T358" t="s">
        <v>82</v>
      </c>
      <c r="U358" t="s">
        <v>7699</v>
      </c>
      <c r="V358" t="s">
        <v>11644</v>
      </c>
      <c r="W358" t="s">
        <v>84</v>
      </c>
      <c r="Y358" t="s">
        <v>8</v>
      </c>
      <c r="Z358" t="s">
        <v>86</v>
      </c>
      <c r="AA358" t="s">
        <v>3941</v>
      </c>
      <c r="AB358" s="28">
        <v>1</v>
      </c>
      <c r="AC358" s="40">
        <v>35780</v>
      </c>
      <c r="AD358" s="40">
        <f t="shared" si="5"/>
        <v>35780</v>
      </c>
    </row>
    <row r="359" spans="1:30">
      <c r="A359" t="s">
        <v>112</v>
      </c>
      <c r="B359" t="s">
        <v>113</v>
      </c>
      <c r="C359" t="s">
        <v>114</v>
      </c>
      <c r="D359" t="s">
        <v>3302</v>
      </c>
      <c r="E359" t="s">
        <v>11645</v>
      </c>
      <c r="F359" t="s">
        <v>11646</v>
      </c>
      <c r="G359" t="s">
        <v>9829</v>
      </c>
      <c r="H359" t="s">
        <v>116</v>
      </c>
      <c r="I359" t="s">
        <v>3305</v>
      </c>
      <c r="J359" t="s">
        <v>11647</v>
      </c>
      <c r="K359" t="s">
        <v>78</v>
      </c>
      <c r="L359" t="s">
        <v>11648</v>
      </c>
      <c r="M359" s="27">
        <v>45932.446527777778</v>
      </c>
      <c r="N359" s="27">
        <v>45938.506249999999</v>
      </c>
      <c r="P359" t="s">
        <v>9833</v>
      </c>
      <c r="Q359" t="s">
        <v>9834</v>
      </c>
      <c r="R359" t="s">
        <v>80</v>
      </c>
      <c r="S359" t="s">
        <v>187</v>
      </c>
      <c r="T359" t="s">
        <v>82</v>
      </c>
      <c r="U359" t="s">
        <v>7699</v>
      </c>
      <c r="V359" t="s">
        <v>11649</v>
      </c>
      <c r="W359" t="s">
        <v>84</v>
      </c>
      <c r="Y359" t="s">
        <v>11</v>
      </c>
      <c r="Z359" t="s">
        <v>86</v>
      </c>
      <c r="AA359" t="s">
        <v>117</v>
      </c>
      <c r="AB359" s="28">
        <v>1</v>
      </c>
      <c r="AC359" s="40">
        <v>67654</v>
      </c>
      <c r="AD359" s="40">
        <f t="shared" si="5"/>
        <v>67654</v>
      </c>
    </row>
    <row r="360" spans="1:30">
      <c r="A360" t="s">
        <v>343</v>
      </c>
      <c r="B360" t="s">
        <v>68</v>
      </c>
      <c r="C360" t="s">
        <v>69</v>
      </c>
      <c r="D360" t="s">
        <v>503</v>
      </c>
      <c r="E360" t="s">
        <v>11650</v>
      </c>
      <c r="F360" t="s">
        <v>11651</v>
      </c>
      <c r="G360" t="s">
        <v>9829</v>
      </c>
      <c r="H360" t="s">
        <v>347</v>
      </c>
      <c r="I360" t="s">
        <v>506</v>
      </c>
      <c r="J360" t="s">
        <v>11652</v>
      </c>
      <c r="K360" t="s">
        <v>78</v>
      </c>
      <c r="L360" t="s">
        <v>11653</v>
      </c>
      <c r="M360" s="27">
        <v>45932.448263888888</v>
      </c>
      <c r="N360" s="27">
        <v>45938.507638888892</v>
      </c>
      <c r="P360" t="s">
        <v>9833</v>
      </c>
      <c r="Q360" t="s">
        <v>9834</v>
      </c>
      <c r="R360" t="s">
        <v>1470</v>
      </c>
      <c r="S360" t="s">
        <v>1470</v>
      </c>
      <c r="T360" t="s">
        <v>1664</v>
      </c>
      <c r="U360" t="s">
        <v>8856</v>
      </c>
      <c r="V360" t="s">
        <v>11654</v>
      </c>
      <c r="W360" t="s">
        <v>84</v>
      </c>
      <c r="Y360" t="s">
        <v>11</v>
      </c>
      <c r="Z360" t="s">
        <v>86</v>
      </c>
      <c r="AA360" t="s">
        <v>804</v>
      </c>
      <c r="AB360" s="28">
        <v>1</v>
      </c>
      <c r="AC360" s="40">
        <v>67654</v>
      </c>
      <c r="AD360" s="40">
        <f t="shared" si="5"/>
        <v>67654</v>
      </c>
    </row>
    <row r="361" spans="1:30">
      <c r="A361" t="s">
        <v>343</v>
      </c>
      <c r="B361" t="s">
        <v>68</v>
      </c>
      <c r="C361" t="s">
        <v>69</v>
      </c>
      <c r="D361" t="s">
        <v>379</v>
      </c>
      <c r="E361" t="s">
        <v>11655</v>
      </c>
      <c r="F361" t="s">
        <v>11656</v>
      </c>
      <c r="G361" t="s">
        <v>9829</v>
      </c>
      <c r="H361" t="s">
        <v>347</v>
      </c>
      <c r="I361" t="s">
        <v>382</v>
      </c>
      <c r="J361" t="s">
        <v>11657</v>
      </c>
      <c r="K361" t="s">
        <v>78</v>
      </c>
      <c r="L361" t="s">
        <v>11658</v>
      </c>
      <c r="M361" s="27">
        <v>45932.454745370371</v>
      </c>
      <c r="N361" s="27">
        <v>45937.443749999999</v>
      </c>
      <c r="P361" t="s">
        <v>9833</v>
      </c>
      <c r="Q361" t="s">
        <v>9834</v>
      </c>
      <c r="R361" t="s">
        <v>1470</v>
      </c>
      <c r="S361" t="s">
        <v>1470</v>
      </c>
      <c r="T361" t="s">
        <v>82</v>
      </c>
      <c r="U361" t="s">
        <v>7699</v>
      </c>
      <c r="V361" t="s">
        <v>11659</v>
      </c>
      <c r="W361" t="s">
        <v>84</v>
      </c>
      <c r="Y361" t="s">
        <v>8</v>
      </c>
      <c r="Z361" t="s">
        <v>86</v>
      </c>
      <c r="AA361" t="s">
        <v>387</v>
      </c>
      <c r="AB361" s="28">
        <v>1</v>
      </c>
      <c r="AC361" s="40">
        <v>35780</v>
      </c>
      <c r="AD361" s="40">
        <f t="shared" si="5"/>
        <v>35780</v>
      </c>
    </row>
    <row r="362" spans="1:30">
      <c r="A362" t="s">
        <v>343</v>
      </c>
      <c r="B362" t="s">
        <v>68</v>
      </c>
      <c r="C362" t="s">
        <v>69</v>
      </c>
      <c r="D362" t="s">
        <v>344</v>
      </c>
      <c r="E362" t="s">
        <v>11660</v>
      </c>
      <c r="F362" t="s">
        <v>11661</v>
      </c>
      <c r="G362" t="s">
        <v>9829</v>
      </c>
      <c r="H362" t="s">
        <v>347</v>
      </c>
      <c r="I362" t="s">
        <v>343</v>
      </c>
      <c r="J362" t="s">
        <v>11662</v>
      </c>
      <c r="K362" t="s">
        <v>78</v>
      </c>
      <c r="L362" t="s">
        <v>11663</v>
      </c>
      <c r="M362" s="27">
        <v>45932.448784722219</v>
      </c>
      <c r="N362" s="27">
        <v>45937.65347222222</v>
      </c>
      <c r="P362" t="s">
        <v>9833</v>
      </c>
      <c r="Q362" t="s">
        <v>9834</v>
      </c>
      <c r="R362" t="s">
        <v>80</v>
      </c>
      <c r="S362" t="s">
        <v>187</v>
      </c>
      <c r="T362" t="s">
        <v>82</v>
      </c>
      <c r="U362" t="s">
        <v>7699</v>
      </c>
      <c r="V362" t="s">
        <v>11664</v>
      </c>
      <c r="W362" t="s">
        <v>84</v>
      </c>
      <c r="Y362" t="s">
        <v>8</v>
      </c>
      <c r="Z362" t="s">
        <v>86</v>
      </c>
      <c r="AA362" t="s">
        <v>2850</v>
      </c>
      <c r="AB362" s="28">
        <v>1</v>
      </c>
      <c r="AC362" s="40">
        <v>35780</v>
      </c>
      <c r="AD362" s="40">
        <f t="shared" si="5"/>
        <v>35780</v>
      </c>
    </row>
    <row r="363" spans="1:30">
      <c r="A363" t="s">
        <v>288</v>
      </c>
      <c r="B363" t="s">
        <v>113</v>
      </c>
      <c r="C363" t="s">
        <v>114</v>
      </c>
      <c r="D363" t="s">
        <v>10425</v>
      </c>
      <c r="E363" t="s">
        <v>11665</v>
      </c>
      <c r="F363" t="s">
        <v>11666</v>
      </c>
      <c r="G363" t="s">
        <v>9838</v>
      </c>
      <c r="H363" t="s">
        <v>292</v>
      </c>
      <c r="I363" t="s">
        <v>10428</v>
      </c>
      <c r="J363" t="s">
        <v>11667</v>
      </c>
      <c r="K363" t="s">
        <v>78</v>
      </c>
      <c r="L363" t="s">
        <v>11668</v>
      </c>
      <c r="M363" s="27">
        <v>45932.453136574077</v>
      </c>
      <c r="N363" s="27">
        <v>45947.50277777778</v>
      </c>
      <c r="P363" t="s">
        <v>9840</v>
      </c>
      <c r="R363" t="s">
        <v>80</v>
      </c>
      <c r="S363" t="s">
        <v>187</v>
      </c>
      <c r="U363" t="s">
        <v>7699</v>
      </c>
      <c r="V363" t="s">
        <v>11669</v>
      </c>
      <c r="W363" t="s">
        <v>9840</v>
      </c>
      <c r="Y363" t="s">
        <v>15</v>
      </c>
      <c r="Z363" t="s">
        <v>86</v>
      </c>
      <c r="AB363" s="28">
        <v>0</v>
      </c>
      <c r="AC363" s="40">
        <v>35780</v>
      </c>
      <c r="AD363" s="40">
        <f t="shared" si="5"/>
        <v>35780</v>
      </c>
    </row>
    <row r="364" spans="1:30">
      <c r="A364" t="s">
        <v>459</v>
      </c>
      <c r="B364" t="s">
        <v>460</v>
      </c>
      <c r="C364" t="s">
        <v>461</v>
      </c>
      <c r="D364" t="s">
        <v>1861</v>
      </c>
      <c r="E364" t="s">
        <v>11670</v>
      </c>
      <c r="F364" t="s">
        <v>11671</v>
      </c>
      <c r="G364" t="s">
        <v>9829</v>
      </c>
      <c r="H364" t="s">
        <v>460</v>
      </c>
      <c r="I364" t="s">
        <v>1864</v>
      </c>
      <c r="J364" t="s">
        <v>11672</v>
      </c>
      <c r="K364" t="s">
        <v>78</v>
      </c>
      <c r="L364" t="s">
        <v>11673</v>
      </c>
      <c r="M364" s="27">
        <v>45932.465416666673</v>
      </c>
      <c r="N364" s="27">
        <v>45934.361805555563</v>
      </c>
      <c r="P364" t="s">
        <v>9833</v>
      </c>
      <c r="Q364" t="s">
        <v>9834</v>
      </c>
      <c r="R364" t="s">
        <v>1479</v>
      </c>
      <c r="S364" t="s">
        <v>1479</v>
      </c>
      <c r="T364" t="s">
        <v>82</v>
      </c>
      <c r="U364" t="s">
        <v>7699</v>
      </c>
      <c r="V364" t="s">
        <v>11674</v>
      </c>
      <c r="W364" t="s">
        <v>84</v>
      </c>
      <c r="Y364" t="s">
        <v>11</v>
      </c>
      <c r="Z364" t="s">
        <v>86</v>
      </c>
      <c r="AA364" t="s">
        <v>964</v>
      </c>
      <c r="AB364" s="28">
        <v>1</v>
      </c>
      <c r="AC364" s="40">
        <v>67654</v>
      </c>
      <c r="AD364" s="40">
        <f t="shared" si="5"/>
        <v>67654</v>
      </c>
    </row>
    <row r="365" spans="1:30">
      <c r="A365" t="s">
        <v>191</v>
      </c>
      <c r="B365" t="s">
        <v>192</v>
      </c>
      <c r="C365" t="s">
        <v>193</v>
      </c>
      <c r="D365" t="s">
        <v>194</v>
      </c>
      <c r="E365" t="s">
        <v>11675</v>
      </c>
      <c r="F365" t="s">
        <v>11676</v>
      </c>
      <c r="G365" t="s">
        <v>9829</v>
      </c>
      <c r="H365" t="s">
        <v>197</v>
      </c>
      <c r="I365" t="s">
        <v>191</v>
      </c>
      <c r="J365" t="s">
        <v>11677</v>
      </c>
      <c r="K365" t="s">
        <v>78</v>
      </c>
      <c r="L365" t="s">
        <v>11678</v>
      </c>
      <c r="M365" s="27">
        <v>45932.49722222222</v>
      </c>
      <c r="N365" s="27">
        <v>45939.381249999999</v>
      </c>
      <c r="P365" t="s">
        <v>9833</v>
      </c>
      <c r="Q365" t="s">
        <v>9834</v>
      </c>
      <c r="R365" t="s">
        <v>80</v>
      </c>
      <c r="S365" t="s">
        <v>81</v>
      </c>
      <c r="U365" t="s">
        <v>7699</v>
      </c>
      <c r="V365" t="s">
        <v>11679</v>
      </c>
      <c r="W365" t="s">
        <v>84</v>
      </c>
      <c r="Y365" t="s">
        <v>8</v>
      </c>
      <c r="Z365" t="s">
        <v>86</v>
      </c>
      <c r="AA365" t="s">
        <v>10276</v>
      </c>
      <c r="AB365" s="28">
        <v>1</v>
      </c>
      <c r="AC365" s="40">
        <v>35780</v>
      </c>
      <c r="AD365" s="40">
        <f t="shared" si="5"/>
        <v>35780</v>
      </c>
    </row>
    <row r="366" spans="1:30">
      <c r="A366" t="s">
        <v>459</v>
      </c>
      <c r="B366" t="s">
        <v>460</v>
      </c>
      <c r="C366" t="s">
        <v>461</v>
      </c>
      <c r="D366" t="s">
        <v>512</v>
      </c>
      <c r="E366" t="s">
        <v>11680</v>
      </c>
      <c r="F366" t="s">
        <v>11681</v>
      </c>
      <c r="G366" t="s">
        <v>9829</v>
      </c>
      <c r="H366" t="s">
        <v>460</v>
      </c>
      <c r="I366" t="s">
        <v>459</v>
      </c>
      <c r="J366" t="s">
        <v>11682</v>
      </c>
      <c r="K366" t="s">
        <v>78</v>
      </c>
      <c r="L366" t="s">
        <v>11683</v>
      </c>
      <c r="M366" s="27">
        <v>45932.486111111109</v>
      </c>
      <c r="N366" s="27">
        <v>45939.436805555553</v>
      </c>
      <c r="P366" t="s">
        <v>9833</v>
      </c>
      <c r="Q366" t="s">
        <v>9834</v>
      </c>
      <c r="R366" t="s">
        <v>1470</v>
      </c>
      <c r="S366" t="s">
        <v>1470</v>
      </c>
      <c r="T366" t="s">
        <v>82</v>
      </c>
      <c r="U366" t="s">
        <v>7699</v>
      </c>
      <c r="V366" t="s">
        <v>11684</v>
      </c>
      <c r="W366" t="s">
        <v>84</v>
      </c>
      <c r="Y366" t="s">
        <v>8</v>
      </c>
      <c r="Z366" t="s">
        <v>86</v>
      </c>
      <c r="AA366" t="s">
        <v>1875</v>
      </c>
      <c r="AB366" s="28">
        <v>1</v>
      </c>
      <c r="AC366" s="40">
        <v>35780</v>
      </c>
      <c r="AD366" s="40">
        <f t="shared" si="5"/>
        <v>35780</v>
      </c>
    </row>
    <row r="367" spans="1:30">
      <c r="A367" t="s">
        <v>191</v>
      </c>
      <c r="B367" t="s">
        <v>192</v>
      </c>
      <c r="C367" t="s">
        <v>193</v>
      </c>
      <c r="D367" t="s">
        <v>10523</v>
      </c>
      <c r="E367" t="s">
        <v>11685</v>
      </c>
      <c r="F367" t="s">
        <v>11686</v>
      </c>
      <c r="G367" t="s">
        <v>9829</v>
      </c>
      <c r="H367" t="s">
        <v>197</v>
      </c>
      <c r="I367" t="s">
        <v>10526</v>
      </c>
      <c r="J367" t="s">
        <v>11687</v>
      </c>
      <c r="K367" t="s">
        <v>78</v>
      </c>
      <c r="L367" t="s">
        <v>11688</v>
      </c>
      <c r="M367" s="27">
        <v>45932.493773148148</v>
      </c>
      <c r="N367" s="27">
        <v>45940.705555555563</v>
      </c>
      <c r="P367" t="s">
        <v>9833</v>
      </c>
      <c r="Q367" t="s">
        <v>9834</v>
      </c>
      <c r="R367" t="s">
        <v>783</v>
      </c>
      <c r="S367" t="s">
        <v>2152</v>
      </c>
      <c r="T367" t="s">
        <v>82</v>
      </c>
      <c r="U367" t="s">
        <v>7699</v>
      </c>
      <c r="V367" t="s">
        <v>11689</v>
      </c>
      <c r="W367" t="s">
        <v>84</v>
      </c>
      <c r="Y367" t="s">
        <v>11</v>
      </c>
      <c r="Z367" t="s">
        <v>86</v>
      </c>
      <c r="AA367" t="s">
        <v>254</v>
      </c>
      <c r="AB367" s="28">
        <v>1</v>
      </c>
      <c r="AC367" s="40">
        <v>67654</v>
      </c>
      <c r="AD367" s="40">
        <f t="shared" si="5"/>
        <v>67654</v>
      </c>
    </row>
    <row r="368" spans="1:30">
      <c r="A368" t="s">
        <v>744</v>
      </c>
      <c r="B368" t="s">
        <v>113</v>
      </c>
      <c r="C368" t="s">
        <v>114</v>
      </c>
      <c r="D368" t="s">
        <v>2276</v>
      </c>
      <c r="E368" t="s">
        <v>11690</v>
      </c>
      <c r="F368" t="s">
        <v>11691</v>
      </c>
      <c r="G368" t="s">
        <v>9829</v>
      </c>
      <c r="H368" t="s">
        <v>748</v>
      </c>
      <c r="I368" t="s">
        <v>744</v>
      </c>
      <c r="J368" t="s">
        <v>11692</v>
      </c>
      <c r="K368" t="s">
        <v>78</v>
      </c>
      <c r="L368" t="s">
        <v>11693</v>
      </c>
      <c r="M368" s="27">
        <v>45932.499502314808</v>
      </c>
      <c r="N368" s="27">
        <v>45939.438194444447</v>
      </c>
      <c r="P368" t="s">
        <v>9833</v>
      </c>
      <c r="Q368" t="s">
        <v>9834</v>
      </c>
      <c r="R368" t="s">
        <v>80</v>
      </c>
      <c r="S368" t="s">
        <v>81</v>
      </c>
      <c r="T368" t="s">
        <v>82</v>
      </c>
      <c r="U368" t="s">
        <v>7699</v>
      </c>
      <c r="V368" t="s">
        <v>11694</v>
      </c>
      <c r="W368" t="s">
        <v>84</v>
      </c>
      <c r="Y368" t="s">
        <v>8</v>
      </c>
      <c r="Z368" t="s">
        <v>86</v>
      </c>
      <c r="AA368" t="s">
        <v>754</v>
      </c>
      <c r="AB368" s="28">
        <v>1</v>
      </c>
      <c r="AC368" s="40">
        <v>35780</v>
      </c>
      <c r="AD368" s="40">
        <f t="shared" si="5"/>
        <v>35780</v>
      </c>
    </row>
    <row r="369" spans="1:30">
      <c r="A369" t="s">
        <v>459</v>
      </c>
      <c r="B369" t="s">
        <v>460</v>
      </c>
      <c r="C369" t="s">
        <v>461</v>
      </c>
      <c r="D369" t="s">
        <v>512</v>
      </c>
      <c r="E369" t="s">
        <v>11695</v>
      </c>
      <c r="F369" t="s">
        <v>1803</v>
      </c>
      <c r="G369" t="s">
        <v>9829</v>
      </c>
      <c r="H369" t="s">
        <v>460</v>
      </c>
      <c r="I369" t="s">
        <v>459</v>
      </c>
      <c r="J369" t="s">
        <v>1804</v>
      </c>
      <c r="K369" t="s">
        <v>78</v>
      </c>
      <c r="L369" t="s">
        <v>11696</v>
      </c>
      <c r="M369" s="27">
        <v>45932.507326388892</v>
      </c>
      <c r="N369" s="27">
        <v>45933.474305555559</v>
      </c>
      <c r="P369" t="s">
        <v>9833</v>
      </c>
      <c r="Q369" t="s">
        <v>9834</v>
      </c>
      <c r="R369" t="s">
        <v>1470</v>
      </c>
      <c r="S369" t="s">
        <v>1470</v>
      </c>
      <c r="T369" t="s">
        <v>82</v>
      </c>
      <c r="U369" t="s">
        <v>7699</v>
      </c>
      <c r="V369" t="s">
        <v>11697</v>
      </c>
      <c r="W369" t="s">
        <v>84</v>
      </c>
      <c r="Y369" t="s">
        <v>8</v>
      </c>
      <c r="Z369" t="s">
        <v>86</v>
      </c>
      <c r="AA369" t="s">
        <v>700</v>
      </c>
      <c r="AB369" s="28">
        <v>1</v>
      </c>
      <c r="AC369" s="40">
        <v>35780</v>
      </c>
      <c r="AD369" s="40">
        <f t="shared" si="5"/>
        <v>35780</v>
      </c>
    </row>
    <row r="370" spans="1:30">
      <c r="A370" t="s">
        <v>459</v>
      </c>
      <c r="B370" t="s">
        <v>460</v>
      </c>
      <c r="C370" t="s">
        <v>461</v>
      </c>
      <c r="D370" t="s">
        <v>1988</v>
      </c>
      <c r="E370" t="s">
        <v>11698</v>
      </c>
      <c r="F370" t="s">
        <v>11699</v>
      </c>
      <c r="G370" t="s">
        <v>9829</v>
      </c>
      <c r="H370" t="s">
        <v>460</v>
      </c>
      <c r="I370" t="s">
        <v>1991</v>
      </c>
      <c r="J370" t="s">
        <v>11700</v>
      </c>
      <c r="K370" t="s">
        <v>78</v>
      </c>
      <c r="L370" t="s">
        <v>11701</v>
      </c>
      <c r="M370" s="27">
        <v>45932.498067129629</v>
      </c>
      <c r="N370" s="27">
        <v>45933.543055555558</v>
      </c>
      <c r="P370" t="s">
        <v>9833</v>
      </c>
      <c r="Q370" t="s">
        <v>9834</v>
      </c>
      <c r="R370" t="s">
        <v>1479</v>
      </c>
      <c r="S370" t="s">
        <v>1479</v>
      </c>
      <c r="T370" t="s">
        <v>82</v>
      </c>
      <c r="U370" t="s">
        <v>7699</v>
      </c>
      <c r="V370" t="s">
        <v>11614</v>
      </c>
      <c r="W370" t="s">
        <v>84</v>
      </c>
      <c r="Y370" t="s">
        <v>11</v>
      </c>
      <c r="Z370" t="s">
        <v>86</v>
      </c>
      <c r="AA370" t="s">
        <v>470</v>
      </c>
      <c r="AB370" s="28">
        <v>1</v>
      </c>
      <c r="AC370" s="40">
        <v>67654</v>
      </c>
      <c r="AD370" s="40">
        <f t="shared" si="5"/>
        <v>67654</v>
      </c>
    </row>
    <row r="371" spans="1:30">
      <c r="A371" t="s">
        <v>277</v>
      </c>
      <c r="B371" t="s">
        <v>151</v>
      </c>
      <c r="C371" t="s">
        <v>152</v>
      </c>
      <c r="D371" t="s">
        <v>325</v>
      </c>
      <c r="E371" t="s">
        <v>11702</v>
      </c>
      <c r="F371" t="s">
        <v>7426</v>
      </c>
      <c r="G371" t="s">
        <v>9829</v>
      </c>
      <c r="H371" t="s">
        <v>328</v>
      </c>
      <c r="I371" t="s">
        <v>277</v>
      </c>
      <c r="J371" t="s">
        <v>7427</v>
      </c>
      <c r="K371" t="s">
        <v>78</v>
      </c>
      <c r="L371" t="s">
        <v>11703</v>
      </c>
      <c r="M371" s="27">
        <v>45932.514432870368</v>
      </c>
      <c r="N371" s="27">
        <v>45933.456944444442</v>
      </c>
      <c r="P371" t="s">
        <v>9833</v>
      </c>
      <c r="Q371" t="s">
        <v>9834</v>
      </c>
      <c r="R371" t="s">
        <v>1470</v>
      </c>
      <c r="S371" t="s">
        <v>1470</v>
      </c>
      <c r="T371" t="s">
        <v>82</v>
      </c>
      <c r="U371" t="s">
        <v>7699</v>
      </c>
      <c r="V371" t="s">
        <v>11704</v>
      </c>
      <c r="W371" t="s">
        <v>84</v>
      </c>
      <c r="Y371" t="s">
        <v>8</v>
      </c>
      <c r="Z371" t="s">
        <v>86</v>
      </c>
      <c r="AA371" t="s">
        <v>736</v>
      </c>
      <c r="AB371" s="28">
        <v>1</v>
      </c>
      <c r="AC371" s="40">
        <v>35780</v>
      </c>
      <c r="AD371" s="40">
        <f t="shared" si="5"/>
        <v>35780</v>
      </c>
    </row>
    <row r="372" spans="1:30">
      <c r="A372" t="s">
        <v>343</v>
      </c>
      <c r="B372" t="s">
        <v>68</v>
      </c>
      <c r="C372" t="s">
        <v>69</v>
      </c>
      <c r="D372" t="s">
        <v>344</v>
      </c>
      <c r="E372" t="s">
        <v>11705</v>
      </c>
      <c r="F372" t="s">
        <v>11706</v>
      </c>
      <c r="G372" t="s">
        <v>9829</v>
      </c>
      <c r="H372" t="s">
        <v>347</v>
      </c>
      <c r="I372" t="s">
        <v>343</v>
      </c>
      <c r="J372" t="s">
        <v>11707</v>
      </c>
      <c r="K372" t="s">
        <v>78</v>
      </c>
      <c r="L372" t="s">
        <v>11708</v>
      </c>
      <c r="M372" s="27">
        <v>45932.515972222223</v>
      </c>
      <c r="N372" s="27">
        <v>45936.720833333333</v>
      </c>
      <c r="P372" t="s">
        <v>9833</v>
      </c>
      <c r="Q372" t="s">
        <v>9834</v>
      </c>
      <c r="R372" t="s">
        <v>783</v>
      </c>
      <c r="S372" t="s">
        <v>792</v>
      </c>
      <c r="T372" t="s">
        <v>82</v>
      </c>
      <c r="U372" t="s">
        <v>7699</v>
      </c>
      <c r="V372" t="s">
        <v>11709</v>
      </c>
      <c r="W372" t="s">
        <v>84</v>
      </c>
      <c r="Y372" t="s">
        <v>8</v>
      </c>
      <c r="Z372" t="s">
        <v>86</v>
      </c>
      <c r="AA372" t="s">
        <v>8852</v>
      </c>
      <c r="AB372" s="28">
        <v>1</v>
      </c>
      <c r="AC372" s="40">
        <v>35780</v>
      </c>
      <c r="AD372" s="40">
        <f t="shared" si="5"/>
        <v>35780</v>
      </c>
    </row>
    <row r="373" spans="1:30">
      <c r="A373" t="s">
        <v>343</v>
      </c>
      <c r="B373" t="s">
        <v>68</v>
      </c>
      <c r="C373" t="s">
        <v>69</v>
      </c>
      <c r="D373" t="s">
        <v>2308</v>
      </c>
      <c r="E373" t="s">
        <v>11710</v>
      </c>
      <c r="F373" t="s">
        <v>2310</v>
      </c>
      <c r="G373" t="s">
        <v>9829</v>
      </c>
      <c r="H373" t="s">
        <v>347</v>
      </c>
      <c r="I373" t="s">
        <v>2311</v>
      </c>
      <c r="J373" t="s">
        <v>2312</v>
      </c>
      <c r="K373" t="s">
        <v>78</v>
      </c>
      <c r="L373" t="s">
        <v>11711</v>
      </c>
      <c r="M373" s="27">
        <v>45932.518449074072</v>
      </c>
      <c r="N373" s="27">
        <v>45933.666666666657</v>
      </c>
      <c r="P373" t="s">
        <v>9833</v>
      </c>
      <c r="Q373" t="s">
        <v>9834</v>
      </c>
      <c r="R373" t="s">
        <v>1470</v>
      </c>
      <c r="S373" t="s">
        <v>1470</v>
      </c>
      <c r="T373" t="s">
        <v>82</v>
      </c>
      <c r="U373" t="s">
        <v>7699</v>
      </c>
      <c r="V373" t="s">
        <v>11712</v>
      </c>
      <c r="W373" t="s">
        <v>84</v>
      </c>
      <c r="Y373" t="s">
        <v>11</v>
      </c>
      <c r="Z373" t="s">
        <v>86</v>
      </c>
      <c r="AA373" t="s">
        <v>366</v>
      </c>
      <c r="AB373" s="28">
        <v>1</v>
      </c>
      <c r="AC373" s="40">
        <v>67654</v>
      </c>
      <c r="AD373" s="40">
        <f t="shared" si="5"/>
        <v>67654</v>
      </c>
    </row>
    <row r="374" spans="1:30">
      <c r="A374" t="s">
        <v>191</v>
      </c>
      <c r="B374" t="s">
        <v>192</v>
      </c>
      <c r="C374" t="s">
        <v>193</v>
      </c>
      <c r="D374" t="s">
        <v>208</v>
      </c>
      <c r="E374" t="s">
        <v>11713</v>
      </c>
      <c r="F374" t="s">
        <v>6452</v>
      </c>
      <c r="G374" t="s">
        <v>9829</v>
      </c>
      <c r="H374" t="s">
        <v>197</v>
      </c>
      <c r="I374" t="s">
        <v>211</v>
      </c>
      <c r="J374" t="s">
        <v>6453</v>
      </c>
      <c r="K374" t="s">
        <v>78</v>
      </c>
      <c r="L374" t="s">
        <v>11714</v>
      </c>
      <c r="M374" s="27">
        <v>45698.504861111112</v>
      </c>
      <c r="N374" s="27">
        <v>45952.672222222223</v>
      </c>
      <c r="P374" t="s">
        <v>9833</v>
      </c>
      <c r="Q374" t="s">
        <v>9834</v>
      </c>
      <c r="R374" t="s">
        <v>783</v>
      </c>
      <c r="S374" t="s">
        <v>792</v>
      </c>
      <c r="T374" t="s">
        <v>82</v>
      </c>
      <c r="U374" t="s">
        <v>7699</v>
      </c>
      <c r="V374" t="s">
        <v>11715</v>
      </c>
      <c r="W374" t="s">
        <v>84</v>
      </c>
      <c r="Y374" t="s">
        <v>8</v>
      </c>
      <c r="Z374" t="s">
        <v>86</v>
      </c>
      <c r="AA374" t="s">
        <v>264</v>
      </c>
      <c r="AB374" s="28">
        <v>1</v>
      </c>
      <c r="AC374" s="40">
        <v>35780</v>
      </c>
      <c r="AD374" s="40">
        <f t="shared" si="5"/>
        <v>35780</v>
      </c>
    </row>
    <row r="375" spans="1:30">
      <c r="A375" t="s">
        <v>288</v>
      </c>
      <c r="B375" t="s">
        <v>113</v>
      </c>
      <c r="C375" t="s">
        <v>114</v>
      </c>
      <c r="D375" t="s">
        <v>1908</v>
      </c>
      <c r="E375" t="s">
        <v>11716</v>
      </c>
      <c r="F375" t="s">
        <v>11717</v>
      </c>
      <c r="G375" t="s">
        <v>9829</v>
      </c>
      <c r="H375" t="s">
        <v>292</v>
      </c>
      <c r="I375" t="s">
        <v>1911</v>
      </c>
      <c r="J375" t="s">
        <v>11718</v>
      </c>
      <c r="K375" t="s">
        <v>78</v>
      </c>
      <c r="L375" t="s">
        <v>11719</v>
      </c>
      <c r="M375" s="27">
        <v>45932.512511574067</v>
      </c>
      <c r="N375" s="27">
        <v>45934.619444444441</v>
      </c>
      <c r="P375" t="s">
        <v>9833</v>
      </c>
      <c r="Q375" t="s">
        <v>9834</v>
      </c>
      <c r="R375" t="s">
        <v>1470</v>
      </c>
      <c r="S375" t="s">
        <v>1470</v>
      </c>
      <c r="T375" t="s">
        <v>82</v>
      </c>
      <c r="U375" t="s">
        <v>7699</v>
      </c>
      <c r="V375" t="s">
        <v>11720</v>
      </c>
      <c r="W375" t="s">
        <v>84</v>
      </c>
      <c r="Y375" t="s">
        <v>8</v>
      </c>
      <c r="Z375" t="s">
        <v>86</v>
      </c>
      <c r="AA375" t="s">
        <v>245</v>
      </c>
      <c r="AB375" s="28">
        <v>1</v>
      </c>
      <c r="AC375" s="40">
        <v>35780</v>
      </c>
      <c r="AD375" s="40">
        <f t="shared" si="5"/>
        <v>35780</v>
      </c>
    </row>
    <row r="376" spans="1:30">
      <c r="A376" t="s">
        <v>112</v>
      </c>
      <c r="B376" t="s">
        <v>113</v>
      </c>
      <c r="C376" t="s">
        <v>114</v>
      </c>
      <c r="D376" t="s">
        <v>115</v>
      </c>
      <c r="E376" t="s">
        <v>11721</v>
      </c>
      <c r="F376" t="s">
        <v>11722</v>
      </c>
      <c r="G376" t="s">
        <v>9829</v>
      </c>
      <c r="H376" t="s">
        <v>116</v>
      </c>
      <c r="I376" t="s">
        <v>112</v>
      </c>
      <c r="J376" t="s">
        <v>11723</v>
      </c>
      <c r="K376" t="s">
        <v>78</v>
      </c>
      <c r="L376" t="s">
        <v>11724</v>
      </c>
      <c r="M376" s="27">
        <v>45932.515277777777</v>
      </c>
      <c r="N376" s="27">
        <v>45938.498611111107</v>
      </c>
      <c r="P376" t="s">
        <v>9833</v>
      </c>
      <c r="Q376" t="s">
        <v>9834</v>
      </c>
      <c r="R376" t="s">
        <v>1470</v>
      </c>
      <c r="S376" t="s">
        <v>1470</v>
      </c>
      <c r="T376" t="s">
        <v>82</v>
      </c>
      <c r="U376" t="s">
        <v>7699</v>
      </c>
      <c r="V376" t="s">
        <v>11725</v>
      </c>
      <c r="W376" t="s">
        <v>84</v>
      </c>
      <c r="Y376" t="s">
        <v>8</v>
      </c>
      <c r="Z376" t="s">
        <v>86</v>
      </c>
      <c r="AA376" t="s">
        <v>1777</v>
      </c>
      <c r="AB376" s="28">
        <v>1</v>
      </c>
      <c r="AC376" s="40">
        <v>35780</v>
      </c>
      <c r="AD376" s="40">
        <f t="shared" si="5"/>
        <v>35780</v>
      </c>
    </row>
    <row r="377" spans="1:30">
      <c r="A377" t="s">
        <v>569</v>
      </c>
      <c r="B377" t="s">
        <v>119</v>
      </c>
      <c r="C377" t="s">
        <v>120</v>
      </c>
      <c r="D377" t="s">
        <v>1711</v>
      </c>
      <c r="E377" t="s">
        <v>11726</v>
      </c>
      <c r="F377" t="s">
        <v>11727</v>
      </c>
      <c r="G377" t="s">
        <v>9829</v>
      </c>
      <c r="H377" t="s">
        <v>573</v>
      </c>
      <c r="I377" t="s">
        <v>1714</v>
      </c>
      <c r="J377" t="s">
        <v>11728</v>
      </c>
      <c r="K377" t="s">
        <v>78</v>
      </c>
      <c r="L377" t="s">
        <v>11729</v>
      </c>
      <c r="M377" s="27">
        <v>45932.522337962961</v>
      </c>
      <c r="N377" s="27">
        <v>45933.54583333333</v>
      </c>
      <c r="P377" t="s">
        <v>9833</v>
      </c>
      <c r="Q377" t="s">
        <v>9834</v>
      </c>
      <c r="R377" t="s">
        <v>1470</v>
      </c>
      <c r="S377" t="s">
        <v>1470</v>
      </c>
      <c r="T377" t="s">
        <v>82</v>
      </c>
      <c r="U377" t="s">
        <v>7699</v>
      </c>
      <c r="V377" t="s">
        <v>11730</v>
      </c>
      <c r="W377" t="s">
        <v>84</v>
      </c>
      <c r="Y377" t="s">
        <v>11</v>
      </c>
      <c r="Z377" t="s">
        <v>86</v>
      </c>
      <c r="AA377" t="s">
        <v>1667</v>
      </c>
      <c r="AB377" s="28">
        <v>1</v>
      </c>
      <c r="AC377" s="40">
        <v>67654</v>
      </c>
      <c r="AD377" s="40">
        <f t="shared" si="5"/>
        <v>67654</v>
      </c>
    </row>
    <row r="378" spans="1:30">
      <c r="A378" t="s">
        <v>191</v>
      </c>
      <c r="B378" t="s">
        <v>192</v>
      </c>
      <c r="C378" t="s">
        <v>193</v>
      </c>
      <c r="D378" t="s">
        <v>208</v>
      </c>
      <c r="E378" t="s">
        <v>11731</v>
      </c>
      <c r="F378" t="s">
        <v>11732</v>
      </c>
      <c r="G378" t="s">
        <v>9829</v>
      </c>
      <c r="H378" t="s">
        <v>197</v>
      </c>
      <c r="I378" t="s">
        <v>211</v>
      </c>
      <c r="J378" t="s">
        <v>11733</v>
      </c>
      <c r="K378" t="s">
        <v>78</v>
      </c>
      <c r="L378" t="s">
        <v>11734</v>
      </c>
      <c r="M378" s="27">
        <v>45932.542939814812</v>
      </c>
      <c r="N378" s="27">
        <v>45936.640277777777</v>
      </c>
      <c r="P378" t="s">
        <v>9833</v>
      </c>
      <c r="Q378" t="s">
        <v>9834</v>
      </c>
      <c r="R378" t="s">
        <v>80</v>
      </c>
      <c r="S378" t="s">
        <v>81</v>
      </c>
      <c r="U378" t="s">
        <v>7699</v>
      </c>
      <c r="V378" t="s">
        <v>11735</v>
      </c>
      <c r="W378" t="s">
        <v>84</v>
      </c>
      <c r="Y378" t="s">
        <v>8</v>
      </c>
      <c r="Z378" t="s">
        <v>86</v>
      </c>
      <c r="AA378" t="s">
        <v>10276</v>
      </c>
      <c r="AB378" s="28">
        <v>1</v>
      </c>
      <c r="AC378" s="40">
        <v>35780</v>
      </c>
      <c r="AD378" s="40">
        <f t="shared" si="5"/>
        <v>35780</v>
      </c>
    </row>
    <row r="379" spans="1:30">
      <c r="A379" t="s">
        <v>343</v>
      </c>
      <c r="B379" t="s">
        <v>68</v>
      </c>
      <c r="C379" t="s">
        <v>69</v>
      </c>
      <c r="D379" t="s">
        <v>11736</v>
      </c>
      <c r="E379" t="s">
        <v>11737</v>
      </c>
      <c r="F379" t="s">
        <v>11738</v>
      </c>
      <c r="G379" t="s">
        <v>9829</v>
      </c>
      <c r="H379" t="s">
        <v>347</v>
      </c>
      <c r="I379" t="s">
        <v>11739</v>
      </c>
      <c r="J379" t="s">
        <v>11740</v>
      </c>
      <c r="K379" t="s">
        <v>78</v>
      </c>
      <c r="L379" t="s">
        <v>11741</v>
      </c>
      <c r="M379" s="27">
        <v>45932.562337962961</v>
      </c>
      <c r="N379" s="27">
        <v>45940.707638888889</v>
      </c>
      <c r="P379" t="s">
        <v>9833</v>
      </c>
      <c r="Q379" t="s">
        <v>9834</v>
      </c>
      <c r="R379" t="s">
        <v>1479</v>
      </c>
      <c r="S379" t="s">
        <v>1479</v>
      </c>
      <c r="T379" t="s">
        <v>82</v>
      </c>
      <c r="U379" t="s">
        <v>7699</v>
      </c>
      <c r="V379" t="s">
        <v>11742</v>
      </c>
      <c r="W379" t="s">
        <v>84</v>
      </c>
      <c r="Y379" t="s">
        <v>11</v>
      </c>
      <c r="Z379" t="s">
        <v>86</v>
      </c>
      <c r="AA379" t="s">
        <v>359</v>
      </c>
      <c r="AB379" s="28">
        <v>1</v>
      </c>
      <c r="AC379" s="40">
        <v>67654</v>
      </c>
      <c r="AD379" s="40">
        <f t="shared" si="5"/>
        <v>67654</v>
      </c>
    </row>
    <row r="380" spans="1:30">
      <c r="A380" t="s">
        <v>277</v>
      </c>
      <c r="B380" t="s">
        <v>151</v>
      </c>
      <c r="C380" t="s">
        <v>152</v>
      </c>
      <c r="D380" t="s">
        <v>2442</v>
      </c>
      <c r="E380" t="s">
        <v>11743</v>
      </c>
      <c r="F380" t="s">
        <v>11744</v>
      </c>
      <c r="G380" t="s">
        <v>9829</v>
      </c>
      <c r="H380" t="s">
        <v>328</v>
      </c>
      <c r="I380" t="s">
        <v>2445</v>
      </c>
      <c r="J380" t="s">
        <v>11745</v>
      </c>
      <c r="K380" t="s">
        <v>78</v>
      </c>
      <c r="L380" t="s">
        <v>11746</v>
      </c>
      <c r="M380" s="27">
        <v>45932.559710648151</v>
      </c>
      <c r="N380" s="27">
        <v>45933.458333333343</v>
      </c>
      <c r="P380" t="s">
        <v>9833</v>
      </c>
      <c r="Q380" t="s">
        <v>9834</v>
      </c>
      <c r="R380" t="s">
        <v>80</v>
      </c>
      <c r="S380" t="s">
        <v>81</v>
      </c>
      <c r="T380" t="s">
        <v>82</v>
      </c>
      <c r="U380" t="s">
        <v>7699</v>
      </c>
      <c r="V380" t="s">
        <v>11747</v>
      </c>
      <c r="W380" t="s">
        <v>84</v>
      </c>
      <c r="Y380" t="s">
        <v>11</v>
      </c>
      <c r="Z380" t="s">
        <v>86</v>
      </c>
      <c r="AA380" t="s">
        <v>2450</v>
      </c>
      <c r="AB380" s="28">
        <v>1</v>
      </c>
      <c r="AC380" s="40">
        <v>67654</v>
      </c>
      <c r="AD380" s="40">
        <f t="shared" si="5"/>
        <v>67654</v>
      </c>
    </row>
    <row r="381" spans="1:30">
      <c r="A381" t="s">
        <v>343</v>
      </c>
      <c r="B381" t="s">
        <v>68</v>
      </c>
      <c r="C381" t="s">
        <v>69</v>
      </c>
      <c r="D381" t="s">
        <v>344</v>
      </c>
      <c r="E381" t="s">
        <v>11748</v>
      </c>
      <c r="F381" t="s">
        <v>11749</v>
      </c>
      <c r="G381" t="s">
        <v>9829</v>
      </c>
      <c r="H381" t="s">
        <v>347</v>
      </c>
      <c r="I381" t="s">
        <v>343</v>
      </c>
      <c r="J381" t="s">
        <v>11750</v>
      </c>
      <c r="K381" t="s">
        <v>78</v>
      </c>
      <c r="L381" t="s">
        <v>11751</v>
      </c>
      <c r="M381" s="27">
        <v>45932.545069444437</v>
      </c>
      <c r="N381" s="27">
        <v>45933.548611111109</v>
      </c>
      <c r="P381" t="s">
        <v>9833</v>
      </c>
      <c r="Q381" t="s">
        <v>9834</v>
      </c>
      <c r="R381" t="s">
        <v>1470</v>
      </c>
      <c r="S381" t="s">
        <v>1470</v>
      </c>
      <c r="T381" t="s">
        <v>82</v>
      </c>
      <c r="U381" t="s">
        <v>7699</v>
      </c>
      <c r="V381" t="s">
        <v>11752</v>
      </c>
      <c r="W381" t="s">
        <v>84</v>
      </c>
      <c r="Y381" t="s">
        <v>8</v>
      </c>
      <c r="Z381" t="s">
        <v>86</v>
      </c>
      <c r="AA381" t="s">
        <v>511</v>
      </c>
      <c r="AB381" s="28">
        <v>1</v>
      </c>
      <c r="AC381" s="40">
        <v>35780</v>
      </c>
      <c r="AD381" s="40">
        <f t="shared" si="5"/>
        <v>35780</v>
      </c>
    </row>
    <row r="382" spans="1:30">
      <c r="A382" t="s">
        <v>150</v>
      </c>
      <c r="B382" t="s">
        <v>151</v>
      </c>
      <c r="C382" t="s">
        <v>152</v>
      </c>
      <c r="D382" t="s">
        <v>2339</v>
      </c>
      <c r="E382" t="s">
        <v>11753</v>
      </c>
      <c r="F382" t="s">
        <v>11754</v>
      </c>
      <c r="G382" t="s">
        <v>9829</v>
      </c>
      <c r="H382" t="s">
        <v>156</v>
      </c>
      <c r="I382" t="s">
        <v>150</v>
      </c>
      <c r="J382" t="s">
        <v>11755</v>
      </c>
      <c r="K382" t="s">
        <v>78</v>
      </c>
      <c r="L382" t="s">
        <v>11756</v>
      </c>
      <c r="M382" s="27">
        <v>45932.55972222222</v>
      </c>
      <c r="N382" s="27">
        <v>45936.717361111107</v>
      </c>
      <c r="P382" t="s">
        <v>9833</v>
      </c>
      <c r="Q382" t="s">
        <v>9834</v>
      </c>
      <c r="R382" t="s">
        <v>80</v>
      </c>
      <c r="S382" t="s">
        <v>81</v>
      </c>
      <c r="T382" t="s">
        <v>82</v>
      </c>
      <c r="U382" t="s">
        <v>7699</v>
      </c>
      <c r="V382" t="s">
        <v>11757</v>
      </c>
      <c r="W382" t="s">
        <v>84</v>
      </c>
      <c r="Y382" t="s">
        <v>8</v>
      </c>
      <c r="Z382" t="s">
        <v>86</v>
      </c>
      <c r="AA382" t="s">
        <v>3941</v>
      </c>
      <c r="AB382" s="28">
        <v>1</v>
      </c>
      <c r="AC382" s="40">
        <v>35780</v>
      </c>
      <c r="AD382" s="40">
        <f t="shared" si="5"/>
        <v>35780</v>
      </c>
    </row>
    <row r="383" spans="1:30">
      <c r="A383" t="s">
        <v>343</v>
      </c>
      <c r="B383" t="s">
        <v>68</v>
      </c>
      <c r="C383" t="s">
        <v>69</v>
      </c>
      <c r="D383" t="s">
        <v>2491</v>
      </c>
      <c r="E383" t="s">
        <v>11758</v>
      </c>
      <c r="F383" t="s">
        <v>11759</v>
      </c>
      <c r="G383" t="s">
        <v>11760</v>
      </c>
      <c r="H383" t="s">
        <v>347</v>
      </c>
      <c r="I383" t="s">
        <v>2494</v>
      </c>
      <c r="J383" t="s">
        <v>11761</v>
      </c>
      <c r="K383" t="s">
        <v>78</v>
      </c>
      <c r="L383" t="s">
        <v>11762</v>
      </c>
      <c r="M383" s="27">
        <v>45932.560416666667</v>
      </c>
      <c r="N383" s="27">
        <v>45936.65625</v>
      </c>
      <c r="P383" t="s">
        <v>9833</v>
      </c>
      <c r="Q383" t="s">
        <v>9834</v>
      </c>
      <c r="R383" t="s">
        <v>1470</v>
      </c>
      <c r="S383" t="s">
        <v>1470</v>
      </c>
      <c r="U383" t="s">
        <v>11763</v>
      </c>
      <c r="V383" t="s">
        <v>11764</v>
      </c>
      <c r="W383" t="s">
        <v>1801</v>
      </c>
      <c r="Y383" t="s">
        <v>11</v>
      </c>
      <c r="Z383" t="s">
        <v>86</v>
      </c>
      <c r="AB383" s="28">
        <v>0</v>
      </c>
      <c r="AC383" s="40">
        <v>41241</v>
      </c>
      <c r="AD383" s="40">
        <f t="shared" si="5"/>
        <v>41241</v>
      </c>
    </row>
    <row r="384" spans="1:30">
      <c r="A384" t="s">
        <v>459</v>
      </c>
      <c r="B384" t="s">
        <v>460</v>
      </c>
      <c r="C384" t="s">
        <v>461</v>
      </c>
      <c r="D384" t="s">
        <v>512</v>
      </c>
      <c r="E384" t="s">
        <v>11765</v>
      </c>
      <c r="F384" t="s">
        <v>11766</v>
      </c>
      <c r="G384" t="s">
        <v>9829</v>
      </c>
      <c r="H384" t="s">
        <v>460</v>
      </c>
      <c r="I384" t="s">
        <v>459</v>
      </c>
      <c r="J384" t="s">
        <v>11767</v>
      </c>
      <c r="K384" t="s">
        <v>78</v>
      </c>
      <c r="L384" t="s">
        <v>11768</v>
      </c>
      <c r="M384" s="27">
        <v>45932.5625</v>
      </c>
      <c r="N384" s="27">
        <v>45936.715277777781</v>
      </c>
      <c r="P384" t="s">
        <v>9833</v>
      </c>
      <c r="Q384" t="s">
        <v>9834</v>
      </c>
      <c r="R384" t="s">
        <v>80</v>
      </c>
      <c r="S384" t="s">
        <v>187</v>
      </c>
      <c r="T384" t="s">
        <v>82</v>
      </c>
      <c r="U384" t="s">
        <v>7699</v>
      </c>
      <c r="V384" t="s">
        <v>11769</v>
      </c>
      <c r="W384" t="s">
        <v>84</v>
      </c>
      <c r="Y384" t="s">
        <v>8</v>
      </c>
      <c r="Z384" t="s">
        <v>86</v>
      </c>
      <c r="AA384" t="s">
        <v>1597</v>
      </c>
      <c r="AB384" s="28">
        <v>1</v>
      </c>
      <c r="AC384" s="40">
        <v>35780</v>
      </c>
      <c r="AD384" s="40">
        <f t="shared" si="5"/>
        <v>35780</v>
      </c>
    </row>
    <row r="385" spans="1:30">
      <c r="A385" t="s">
        <v>288</v>
      </c>
      <c r="B385" t="s">
        <v>113</v>
      </c>
      <c r="C385" t="s">
        <v>114</v>
      </c>
      <c r="D385" t="s">
        <v>1193</v>
      </c>
      <c r="E385" t="s">
        <v>11770</v>
      </c>
      <c r="F385" t="s">
        <v>11771</v>
      </c>
      <c r="G385" t="s">
        <v>9829</v>
      </c>
      <c r="H385" t="s">
        <v>197</v>
      </c>
      <c r="I385" t="s">
        <v>1196</v>
      </c>
      <c r="J385" t="s">
        <v>11772</v>
      </c>
      <c r="K385" t="s">
        <v>78</v>
      </c>
      <c r="L385" t="s">
        <v>11773</v>
      </c>
      <c r="M385" s="27">
        <v>45932.573136574072</v>
      </c>
      <c r="N385" s="27">
        <v>45934.613888888889</v>
      </c>
      <c r="P385" t="s">
        <v>9833</v>
      </c>
      <c r="Q385" t="s">
        <v>9834</v>
      </c>
      <c r="R385" t="s">
        <v>1470</v>
      </c>
      <c r="S385" t="s">
        <v>1470</v>
      </c>
      <c r="T385" t="s">
        <v>82</v>
      </c>
      <c r="U385" t="s">
        <v>7699</v>
      </c>
      <c r="V385" t="s">
        <v>11774</v>
      </c>
      <c r="W385" t="s">
        <v>84</v>
      </c>
      <c r="Y385" t="s">
        <v>11</v>
      </c>
      <c r="Z385" t="s">
        <v>86</v>
      </c>
      <c r="AA385" t="s">
        <v>297</v>
      </c>
      <c r="AB385" s="28">
        <v>1</v>
      </c>
      <c r="AC385" s="40">
        <v>67654</v>
      </c>
      <c r="AD385" s="40">
        <f t="shared" si="5"/>
        <v>67654</v>
      </c>
    </row>
    <row r="386" spans="1:30">
      <c r="A386" t="s">
        <v>217</v>
      </c>
      <c r="B386" t="s">
        <v>192</v>
      </c>
      <c r="C386" t="s">
        <v>193</v>
      </c>
      <c r="D386" t="s">
        <v>8896</v>
      </c>
      <c r="E386" t="s">
        <v>11775</v>
      </c>
      <c r="F386" t="s">
        <v>11776</v>
      </c>
      <c r="G386" t="s">
        <v>9829</v>
      </c>
      <c r="H386" t="s">
        <v>197</v>
      </c>
      <c r="I386" t="s">
        <v>8899</v>
      </c>
      <c r="J386" t="s">
        <v>11777</v>
      </c>
      <c r="K386" t="s">
        <v>78</v>
      </c>
      <c r="L386" t="s">
        <v>11778</v>
      </c>
      <c r="M386" s="27">
        <v>45932.592349537037</v>
      </c>
      <c r="N386" s="27">
        <v>45937.445833333331</v>
      </c>
      <c r="P386" t="s">
        <v>9833</v>
      </c>
      <c r="Q386" t="s">
        <v>9834</v>
      </c>
      <c r="R386" t="s">
        <v>1479</v>
      </c>
      <c r="S386" t="s">
        <v>1479</v>
      </c>
      <c r="T386" t="s">
        <v>82</v>
      </c>
      <c r="U386" t="s">
        <v>7699</v>
      </c>
      <c r="V386" t="s">
        <v>11779</v>
      </c>
      <c r="W386" t="s">
        <v>9836</v>
      </c>
      <c r="Y386" t="s">
        <v>11</v>
      </c>
      <c r="Z386" t="s">
        <v>86</v>
      </c>
      <c r="AA386" t="s">
        <v>403</v>
      </c>
      <c r="AB386" s="28">
        <v>0</v>
      </c>
      <c r="AC386" s="40">
        <v>67654</v>
      </c>
      <c r="AD386" s="40">
        <f t="shared" si="5"/>
        <v>67654</v>
      </c>
    </row>
    <row r="387" spans="1:30">
      <c r="A387" t="s">
        <v>191</v>
      </c>
      <c r="B387" t="s">
        <v>192</v>
      </c>
      <c r="C387" t="s">
        <v>193</v>
      </c>
      <c r="D387" t="s">
        <v>194</v>
      </c>
      <c r="E387" t="s">
        <v>11780</v>
      </c>
      <c r="F387" t="s">
        <v>11781</v>
      </c>
      <c r="G387" t="s">
        <v>9829</v>
      </c>
      <c r="H387" t="s">
        <v>197</v>
      </c>
      <c r="I387" t="s">
        <v>191</v>
      </c>
      <c r="J387" t="s">
        <v>11782</v>
      </c>
      <c r="K387" t="s">
        <v>78</v>
      </c>
      <c r="L387" t="s">
        <v>11783</v>
      </c>
      <c r="M387" s="27">
        <v>45932.59878472222</v>
      </c>
      <c r="N387" s="27">
        <v>45939.509027777778</v>
      </c>
      <c r="P387" t="s">
        <v>9833</v>
      </c>
      <c r="Q387" t="s">
        <v>9834</v>
      </c>
      <c r="R387" t="s">
        <v>80</v>
      </c>
      <c r="S387" t="s">
        <v>81</v>
      </c>
      <c r="U387" t="s">
        <v>7699</v>
      </c>
      <c r="V387" t="s">
        <v>11784</v>
      </c>
      <c r="W387" t="s">
        <v>84</v>
      </c>
      <c r="Y387" t="s">
        <v>8</v>
      </c>
      <c r="Z387" t="s">
        <v>86</v>
      </c>
      <c r="AA387" t="s">
        <v>10276</v>
      </c>
      <c r="AB387" s="28">
        <v>1</v>
      </c>
      <c r="AC387" s="40">
        <v>35780</v>
      </c>
      <c r="AD387" s="40">
        <f t="shared" ref="AD387:AD450" si="6">AC387</f>
        <v>35780</v>
      </c>
    </row>
    <row r="388" spans="1:30">
      <c r="A388" t="s">
        <v>191</v>
      </c>
      <c r="B388" t="s">
        <v>192</v>
      </c>
      <c r="C388" t="s">
        <v>193</v>
      </c>
      <c r="D388" t="s">
        <v>208</v>
      </c>
      <c r="E388" t="s">
        <v>11785</v>
      </c>
      <c r="F388" t="s">
        <v>11786</v>
      </c>
      <c r="G388" t="s">
        <v>9829</v>
      </c>
      <c r="H388" t="s">
        <v>197</v>
      </c>
      <c r="I388" t="s">
        <v>211</v>
      </c>
      <c r="J388" t="s">
        <v>11787</v>
      </c>
      <c r="K388" t="s">
        <v>78</v>
      </c>
      <c r="L388" t="s">
        <v>11788</v>
      </c>
      <c r="M388" s="27">
        <v>45932.595104166663</v>
      </c>
      <c r="N388" s="27">
        <v>45939.37222222222</v>
      </c>
      <c r="P388" t="s">
        <v>9833</v>
      </c>
      <c r="Q388" t="s">
        <v>9834</v>
      </c>
      <c r="R388" t="s">
        <v>80</v>
      </c>
      <c r="S388" t="s">
        <v>187</v>
      </c>
      <c r="U388" t="s">
        <v>7699</v>
      </c>
      <c r="V388" t="s">
        <v>11789</v>
      </c>
      <c r="W388" t="s">
        <v>84</v>
      </c>
      <c r="Y388" t="s">
        <v>8</v>
      </c>
      <c r="Z388" t="s">
        <v>86</v>
      </c>
      <c r="AA388" t="s">
        <v>10276</v>
      </c>
      <c r="AB388" s="28">
        <v>1</v>
      </c>
      <c r="AC388" s="40">
        <v>35780</v>
      </c>
      <c r="AD388" s="40">
        <f t="shared" si="6"/>
        <v>35780</v>
      </c>
    </row>
    <row r="389" spans="1:30">
      <c r="A389" t="s">
        <v>1377</v>
      </c>
      <c r="B389" t="s">
        <v>68</v>
      </c>
      <c r="C389" t="s">
        <v>8579</v>
      </c>
      <c r="D389" t="s">
        <v>4801</v>
      </c>
      <c r="E389" t="s">
        <v>11790</v>
      </c>
      <c r="F389" t="s">
        <v>11791</v>
      </c>
      <c r="G389" t="s">
        <v>9838</v>
      </c>
      <c r="H389" t="s">
        <v>347</v>
      </c>
      <c r="I389" t="s">
        <v>4804</v>
      </c>
      <c r="J389" t="s">
        <v>11792</v>
      </c>
      <c r="K389" t="s">
        <v>78</v>
      </c>
      <c r="L389" t="s">
        <v>11793</v>
      </c>
      <c r="M389" s="27">
        <v>45932.601064814808</v>
      </c>
      <c r="N389" s="27">
        <v>45958.680555555547</v>
      </c>
      <c r="P389" t="s">
        <v>9840</v>
      </c>
      <c r="R389" t="s">
        <v>1479</v>
      </c>
      <c r="S389" t="s">
        <v>1479</v>
      </c>
      <c r="U389" t="s">
        <v>11145</v>
      </c>
      <c r="V389" t="s">
        <v>11794</v>
      </c>
      <c r="W389" t="s">
        <v>9840</v>
      </c>
      <c r="Y389" t="s">
        <v>13</v>
      </c>
      <c r="Z389" t="s">
        <v>86</v>
      </c>
      <c r="AB389" s="28">
        <v>0</v>
      </c>
      <c r="AC389" s="40">
        <v>35780</v>
      </c>
      <c r="AD389" s="40">
        <f t="shared" si="6"/>
        <v>35780</v>
      </c>
    </row>
    <row r="390" spans="1:30">
      <c r="A390" t="s">
        <v>217</v>
      </c>
      <c r="B390" t="s">
        <v>192</v>
      </c>
      <c r="C390" t="s">
        <v>193</v>
      </c>
      <c r="D390" t="s">
        <v>6844</v>
      </c>
      <c r="E390" t="s">
        <v>11795</v>
      </c>
      <c r="F390" t="s">
        <v>11796</v>
      </c>
      <c r="G390" t="s">
        <v>9838</v>
      </c>
      <c r="H390" t="s">
        <v>197</v>
      </c>
      <c r="I390" t="s">
        <v>6847</v>
      </c>
      <c r="J390" t="s">
        <v>11797</v>
      </c>
      <c r="K390" t="s">
        <v>78</v>
      </c>
      <c r="L390" t="s">
        <v>11798</v>
      </c>
      <c r="M390" s="27">
        <v>45932.604166666657</v>
      </c>
      <c r="N390" s="27">
        <v>45940.720138888893</v>
      </c>
      <c r="P390" t="s">
        <v>9840</v>
      </c>
      <c r="R390" t="s">
        <v>1479</v>
      </c>
      <c r="S390" t="s">
        <v>1479</v>
      </c>
      <c r="U390" t="s">
        <v>7699</v>
      </c>
      <c r="V390" t="s">
        <v>11799</v>
      </c>
      <c r="W390" t="s">
        <v>9840</v>
      </c>
      <c r="Y390" t="s">
        <v>13</v>
      </c>
      <c r="Z390" t="s">
        <v>86</v>
      </c>
      <c r="AB390" s="28">
        <v>0</v>
      </c>
      <c r="AC390" s="40">
        <v>35780</v>
      </c>
      <c r="AD390" s="40">
        <f t="shared" si="6"/>
        <v>35780</v>
      </c>
    </row>
    <row r="391" spans="1:30">
      <c r="A391" t="s">
        <v>191</v>
      </c>
      <c r="B391" t="s">
        <v>192</v>
      </c>
      <c r="C391" t="s">
        <v>193</v>
      </c>
      <c r="D391" t="s">
        <v>6568</v>
      </c>
      <c r="E391" t="s">
        <v>11800</v>
      </c>
      <c r="F391" t="s">
        <v>11801</v>
      </c>
      <c r="G391" t="s">
        <v>9838</v>
      </c>
      <c r="H391" t="s">
        <v>197</v>
      </c>
      <c r="I391" t="s">
        <v>6571</v>
      </c>
      <c r="J391" t="s">
        <v>11802</v>
      </c>
      <c r="K391" t="s">
        <v>78</v>
      </c>
      <c r="L391" t="s">
        <v>11803</v>
      </c>
      <c r="M391" s="27">
        <v>45932.614155092589</v>
      </c>
      <c r="N391" s="27">
        <v>45939.621527777781</v>
      </c>
      <c r="P391" t="s">
        <v>9840</v>
      </c>
      <c r="R391" t="s">
        <v>1470</v>
      </c>
      <c r="S391" t="s">
        <v>1470</v>
      </c>
      <c r="U391" t="s">
        <v>7699</v>
      </c>
      <c r="V391" t="s">
        <v>11804</v>
      </c>
      <c r="W391" t="s">
        <v>9840</v>
      </c>
      <c r="Y391" t="s">
        <v>13</v>
      </c>
      <c r="Z391" t="s">
        <v>86</v>
      </c>
      <c r="AB391" s="28">
        <v>0</v>
      </c>
      <c r="AC391" s="40">
        <v>35780</v>
      </c>
      <c r="AD391" s="40">
        <f t="shared" si="6"/>
        <v>35780</v>
      </c>
    </row>
    <row r="392" spans="1:30">
      <c r="A392" t="s">
        <v>191</v>
      </c>
      <c r="B392" t="s">
        <v>192</v>
      </c>
      <c r="C392" t="s">
        <v>193</v>
      </c>
      <c r="D392" t="s">
        <v>194</v>
      </c>
      <c r="E392" t="s">
        <v>11805</v>
      </c>
      <c r="F392" t="s">
        <v>11806</v>
      </c>
      <c r="G392" t="s">
        <v>9829</v>
      </c>
      <c r="H392" t="s">
        <v>197</v>
      </c>
      <c r="I392" t="s">
        <v>191</v>
      </c>
      <c r="J392" t="s">
        <v>11807</v>
      </c>
      <c r="K392" t="s">
        <v>78</v>
      </c>
      <c r="L392" t="s">
        <v>11808</v>
      </c>
      <c r="M392" s="27">
        <v>45932.607743055552</v>
      </c>
      <c r="N392" s="27">
        <v>45939.373611111107</v>
      </c>
      <c r="P392" t="s">
        <v>9833</v>
      </c>
      <c r="Q392" t="s">
        <v>9834</v>
      </c>
      <c r="R392" t="s">
        <v>783</v>
      </c>
      <c r="S392" t="s">
        <v>792</v>
      </c>
      <c r="U392" t="s">
        <v>7699</v>
      </c>
      <c r="V392" t="s">
        <v>11809</v>
      </c>
      <c r="W392" t="s">
        <v>84</v>
      </c>
      <c r="Y392" t="s">
        <v>8</v>
      </c>
      <c r="Z392" t="s">
        <v>86</v>
      </c>
      <c r="AA392" t="s">
        <v>10276</v>
      </c>
      <c r="AB392" s="28">
        <v>1</v>
      </c>
      <c r="AC392" s="40">
        <v>35780</v>
      </c>
      <c r="AD392" s="40">
        <f t="shared" si="6"/>
        <v>35780</v>
      </c>
    </row>
    <row r="393" spans="1:30">
      <c r="A393" t="s">
        <v>343</v>
      </c>
      <c r="B393" t="s">
        <v>68</v>
      </c>
      <c r="C393" t="s">
        <v>69</v>
      </c>
      <c r="D393" t="s">
        <v>4346</v>
      </c>
      <c r="E393" t="s">
        <v>11810</v>
      </c>
      <c r="F393" t="s">
        <v>11811</v>
      </c>
      <c r="G393" t="s">
        <v>9829</v>
      </c>
      <c r="H393" t="s">
        <v>347</v>
      </c>
      <c r="I393" t="s">
        <v>4349</v>
      </c>
      <c r="J393" t="s">
        <v>11812</v>
      </c>
      <c r="K393" t="s">
        <v>78</v>
      </c>
      <c r="L393" t="s">
        <v>11813</v>
      </c>
      <c r="M393" s="27">
        <v>45932.617662037039</v>
      </c>
      <c r="N393" s="27">
        <v>45933.550694444442</v>
      </c>
      <c r="P393" t="s">
        <v>9833</v>
      </c>
      <c r="Q393" t="s">
        <v>9834</v>
      </c>
      <c r="R393" t="s">
        <v>1470</v>
      </c>
      <c r="S393" t="s">
        <v>1470</v>
      </c>
      <c r="T393" t="s">
        <v>82</v>
      </c>
      <c r="U393" t="s">
        <v>7699</v>
      </c>
      <c r="V393" t="s">
        <v>11814</v>
      </c>
      <c r="W393" t="s">
        <v>84</v>
      </c>
      <c r="Y393" t="s">
        <v>8</v>
      </c>
      <c r="Z393" t="s">
        <v>86</v>
      </c>
      <c r="AA393" t="s">
        <v>2850</v>
      </c>
      <c r="AB393" s="28">
        <v>1</v>
      </c>
      <c r="AC393" s="40">
        <v>35780</v>
      </c>
      <c r="AD393" s="40">
        <f t="shared" si="6"/>
        <v>35780</v>
      </c>
    </row>
    <row r="394" spans="1:30">
      <c r="A394" t="s">
        <v>744</v>
      </c>
      <c r="B394" t="s">
        <v>113</v>
      </c>
      <c r="C394" t="s">
        <v>114</v>
      </c>
      <c r="D394" t="s">
        <v>2276</v>
      </c>
      <c r="E394" t="s">
        <v>11815</v>
      </c>
      <c r="F394" t="s">
        <v>11816</v>
      </c>
      <c r="G394" t="s">
        <v>9829</v>
      </c>
      <c r="H394" t="s">
        <v>748</v>
      </c>
      <c r="I394" t="s">
        <v>744</v>
      </c>
      <c r="J394" t="s">
        <v>11817</v>
      </c>
      <c r="K394" t="s">
        <v>78</v>
      </c>
      <c r="L394" t="s">
        <v>11818</v>
      </c>
      <c r="M394" s="27">
        <v>45932.61991898148</v>
      </c>
      <c r="N394" s="27">
        <v>45933.643750000003</v>
      </c>
      <c r="P394" t="s">
        <v>9833</v>
      </c>
      <c r="Q394" t="s">
        <v>9834</v>
      </c>
      <c r="R394" t="s">
        <v>80</v>
      </c>
      <c r="S394" t="s">
        <v>81</v>
      </c>
      <c r="T394" t="s">
        <v>82</v>
      </c>
      <c r="U394" t="s">
        <v>7699</v>
      </c>
      <c r="V394" t="s">
        <v>11819</v>
      </c>
      <c r="W394" t="s">
        <v>84</v>
      </c>
      <c r="Y394" t="s">
        <v>8</v>
      </c>
      <c r="Z394" t="s">
        <v>86</v>
      </c>
      <c r="AA394" t="s">
        <v>754</v>
      </c>
      <c r="AB394" s="28">
        <v>1</v>
      </c>
      <c r="AC394" s="40">
        <v>35780</v>
      </c>
      <c r="AD394" s="40">
        <f t="shared" si="6"/>
        <v>35780</v>
      </c>
    </row>
    <row r="395" spans="1:30">
      <c r="A395" t="s">
        <v>191</v>
      </c>
      <c r="B395" t="s">
        <v>192</v>
      </c>
      <c r="C395" t="s">
        <v>193</v>
      </c>
      <c r="D395" t="s">
        <v>194</v>
      </c>
      <c r="E395" t="s">
        <v>11820</v>
      </c>
      <c r="F395" t="s">
        <v>4164</v>
      </c>
      <c r="G395" t="s">
        <v>9829</v>
      </c>
      <c r="H395" t="s">
        <v>197</v>
      </c>
      <c r="I395" t="s">
        <v>191</v>
      </c>
      <c r="J395" t="s">
        <v>4165</v>
      </c>
      <c r="K395" t="s">
        <v>78</v>
      </c>
      <c r="L395" t="s">
        <v>11821</v>
      </c>
      <c r="M395" s="27">
        <v>45932.611284722218</v>
      </c>
      <c r="N395" s="27">
        <v>45944.449305555558</v>
      </c>
      <c r="P395" t="s">
        <v>9833</v>
      </c>
      <c r="Q395" t="s">
        <v>9834</v>
      </c>
      <c r="R395" t="s">
        <v>783</v>
      </c>
      <c r="S395" t="s">
        <v>2152</v>
      </c>
      <c r="U395" t="s">
        <v>7699</v>
      </c>
      <c r="V395" t="s">
        <v>11822</v>
      </c>
      <c r="W395" t="s">
        <v>84</v>
      </c>
      <c r="Y395" t="s">
        <v>8</v>
      </c>
      <c r="Z395" t="s">
        <v>86</v>
      </c>
      <c r="AA395" t="s">
        <v>10276</v>
      </c>
      <c r="AB395" s="28">
        <v>1</v>
      </c>
      <c r="AC395" s="40">
        <v>35780</v>
      </c>
      <c r="AD395" s="40">
        <f t="shared" si="6"/>
        <v>35780</v>
      </c>
    </row>
    <row r="396" spans="1:30">
      <c r="A396" t="s">
        <v>343</v>
      </c>
      <c r="B396" t="s">
        <v>68</v>
      </c>
      <c r="C396" t="s">
        <v>69</v>
      </c>
      <c r="D396" t="s">
        <v>1091</v>
      </c>
      <c r="E396" t="s">
        <v>11823</v>
      </c>
      <c r="F396" t="s">
        <v>11824</v>
      </c>
      <c r="G396" t="s">
        <v>9829</v>
      </c>
      <c r="H396" t="s">
        <v>347</v>
      </c>
      <c r="I396" t="s">
        <v>1094</v>
      </c>
      <c r="J396" t="s">
        <v>11825</v>
      </c>
      <c r="K396" t="s">
        <v>78</v>
      </c>
      <c r="L396" t="s">
        <v>11826</v>
      </c>
      <c r="M396" s="27">
        <v>45932.621840277781</v>
      </c>
      <c r="N396" s="27">
        <v>45934.519444444442</v>
      </c>
      <c r="P396" t="s">
        <v>9833</v>
      </c>
      <c r="Q396" t="s">
        <v>9834</v>
      </c>
      <c r="R396" t="s">
        <v>80</v>
      </c>
      <c r="S396" t="s">
        <v>187</v>
      </c>
      <c r="T396" t="s">
        <v>82</v>
      </c>
      <c r="U396" t="s">
        <v>7699</v>
      </c>
      <c r="V396" t="s">
        <v>11827</v>
      </c>
      <c r="W396" t="s">
        <v>84</v>
      </c>
      <c r="Y396" t="s">
        <v>11</v>
      </c>
      <c r="Z396" t="s">
        <v>86</v>
      </c>
      <c r="AA396" t="s">
        <v>352</v>
      </c>
      <c r="AB396" s="28">
        <v>1</v>
      </c>
      <c r="AC396" s="40">
        <v>67654</v>
      </c>
      <c r="AD396" s="40">
        <f t="shared" si="6"/>
        <v>67654</v>
      </c>
    </row>
    <row r="397" spans="1:30">
      <c r="A397" t="s">
        <v>191</v>
      </c>
      <c r="B397" t="s">
        <v>192</v>
      </c>
      <c r="C397" t="s">
        <v>193</v>
      </c>
      <c r="D397" t="s">
        <v>194</v>
      </c>
      <c r="E397" t="s">
        <v>11828</v>
      </c>
      <c r="F397" t="s">
        <v>11829</v>
      </c>
      <c r="G397" t="s">
        <v>9829</v>
      </c>
      <c r="H397" t="s">
        <v>197</v>
      </c>
      <c r="I397" t="s">
        <v>191</v>
      </c>
      <c r="J397" t="s">
        <v>11830</v>
      </c>
      <c r="K397" t="s">
        <v>78</v>
      </c>
      <c r="L397" t="s">
        <v>11831</v>
      </c>
      <c r="M397" s="27">
        <v>45932.628865740742</v>
      </c>
      <c r="N397" s="27">
        <v>45939.509027777778</v>
      </c>
      <c r="P397" t="s">
        <v>9833</v>
      </c>
      <c r="Q397" t="s">
        <v>9834</v>
      </c>
      <c r="R397" t="s">
        <v>80</v>
      </c>
      <c r="S397" t="s">
        <v>81</v>
      </c>
      <c r="U397" t="s">
        <v>7699</v>
      </c>
      <c r="V397" t="s">
        <v>11832</v>
      </c>
      <c r="W397" t="s">
        <v>84</v>
      </c>
      <c r="Y397" t="s">
        <v>8</v>
      </c>
      <c r="Z397" t="s">
        <v>86</v>
      </c>
      <c r="AA397" t="s">
        <v>10276</v>
      </c>
      <c r="AB397" s="28">
        <v>1</v>
      </c>
      <c r="AC397" s="40">
        <v>35780</v>
      </c>
      <c r="AD397" s="40">
        <f t="shared" si="6"/>
        <v>35780</v>
      </c>
    </row>
    <row r="398" spans="1:30">
      <c r="A398" t="s">
        <v>118</v>
      </c>
      <c r="B398" t="s">
        <v>119</v>
      </c>
      <c r="C398" t="s">
        <v>120</v>
      </c>
      <c r="D398" t="s">
        <v>306</v>
      </c>
      <c r="E398" t="s">
        <v>11833</v>
      </c>
      <c r="F398" t="s">
        <v>2631</v>
      </c>
      <c r="G398" t="s">
        <v>9829</v>
      </c>
      <c r="H398" t="s">
        <v>309</v>
      </c>
      <c r="I398" t="s">
        <v>118</v>
      </c>
      <c r="J398" t="s">
        <v>2632</v>
      </c>
      <c r="K398" t="s">
        <v>78</v>
      </c>
      <c r="L398" t="s">
        <v>11834</v>
      </c>
      <c r="M398" s="27">
        <v>45932.635636574072</v>
      </c>
      <c r="N398" s="27">
        <v>45933.477083333331</v>
      </c>
      <c r="P398" t="s">
        <v>9833</v>
      </c>
      <c r="Q398" t="s">
        <v>9834</v>
      </c>
      <c r="R398" t="s">
        <v>1479</v>
      </c>
      <c r="S398" t="s">
        <v>1479</v>
      </c>
      <c r="T398" t="s">
        <v>82</v>
      </c>
      <c r="U398" t="s">
        <v>7699</v>
      </c>
      <c r="V398" t="s">
        <v>11835</v>
      </c>
      <c r="W398" t="s">
        <v>84</v>
      </c>
      <c r="Y398" t="s">
        <v>8</v>
      </c>
      <c r="Z398" t="s">
        <v>86</v>
      </c>
      <c r="AA398" t="s">
        <v>316</v>
      </c>
      <c r="AB398" s="28">
        <v>1</v>
      </c>
      <c r="AC398" s="40">
        <v>35780</v>
      </c>
      <c r="AD398" s="40">
        <f t="shared" si="6"/>
        <v>35780</v>
      </c>
    </row>
    <row r="399" spans="1:30">
      <c r="A399" t="s">
        <v>288</v>
      </c>
      <c r="B399" t="s">
        <v>113</v>
      </c>
      <c r="C399" t="s">
        <v>114</v>
      </c>
      <c r="D399" t="s">
        <v>1908</v>
      </c>
      <c r="E399" t="s">
        <v>11836</v>
      </c>
      <c r="F399" t="s">
        <v>11837</v>
      </c>
      <c r="G399" t="s">
        <v>9829</v>
      </c>
      <c r="H399" t="s">
        <v>292</v>
      </c>
      <c r="I399" t="s">
        <v>1911</v>
      </c>
      <c r="J399" t="s">
        <v>11838</v>
      </c>
      <c r="K399" t="s">
        <v>78</v>
      </c>
      <c r="L399" t="s">
        <v>11839</v>
      </c>
      <c r="M399" s="27">
        <v>45932.637187499997</v>
      </c>
      <c r="N399" s="27">
        <v>45934.607638888891</v>
      </c>
      <c r="P399" t="s">
        <v>9833</v>
      </c>
      <c r="Q399" t="s">
        <v>9834</v>
      </c>
      <c r="R399" t="s">
        <v>80</v>
      </c>
      <c r="S399" t="s">
        <v>81</v>
      </c>
      <c r="T399" t="s">
        <v>82</v>
      </c>
      <c r="U399" t="s">
        <v>7699</v>
      </c>
      <c r="V399" t="s">
        <v>11840</v>
      </c>
      <c r="W399" t="s">
        <v>84</v>
      </c>
      <c r="Y399" t="s">
        <v>8</v>
      </c>
      <c r="Z399" t="s">
        <v>86</v>
      </c>
      <c r="AA399" t="s">
        <v>245</v>
      </c>
      <c r="AB399" s="28">
        <v>1</v>
      </c>
      <c r="AC399" s="40">
        <v>35780</v>
      </c>
      <c r="AD399" s="40">
        <f t="shared" si="6"/>
        <v>35780</v>
      </c>
    </row>
    <row r="400" spans="1:30">
      <c r="A400" t="s">
        <v>613</v>
      </c>
      <c r="B400" t="s">
        <v>151</v>
      </c>
      <c r="C400" t="s">
        <v>8579</v>
      </c>
      <c r="D400" t="s">
        <v>11841</v>
      </c>
      <c r="E400" t="s">
        <v>11842</v>
      </c>
      <c r="F400" t="s">
        <v>11843</v>
      </c>
      <c r="G400" t="s">
        <v>9838</v>
      </c>
      <c r="H400" t="s">
        <v>258</v>
      </c>
      <c r="I400" t="s">
        <v>11844</v>
      </c>
      <c r="J400" t="s">
        <v>11845</v>
      </c>
      <c r="K400" t="s">
        <v>78</v>
      </c>
      <c r="L400" t="s">
        <v>11846</v>
      </c>
      <c r="M400" s="27">
        <v>45932.652997685182</v>
      </c>
      <c r="N400" s="27">
        <v>45938.728472222218</v>
      </c>
      <c r="P400" t="s">
        <v>9840</v>
      </c>
      <c r="R400" t="s">
        <v>80</v>
      </c>
      <c r="S400" t="s">
        <v>81</v>
      </c>
      <c r="U400" t="s">
        <v>7699</v>
      </c>
      <c r="V400" t="s">
        <v>11847</v>
      </c>
      <c r="W400" t="s">
        <v>9840</v>
      </c>
      <c r="Y400" t="s">
        <v>13</v>
      </c>
      <c r="Z400" t="s">
        <v>86</v>
      </c>
      <c r="AB400" s="28">
        <v>0</v>
      </c>
      <c r="AC400" s="40">
        <v>35780</v>
      </c>
      <c r="AD400" s="40">
        <f t="shared" si="6"/>
        <v>35780</v>
      </c>
    </row>
    <row r="401" spans="1:30">
      <c r="A401" t="s">
        <v>459</v>
      </c>
      <c r="B401" t="s">
        <v>460</v>
      </c>
      <c r="C401" t="s">
        <v>461</v>
      </c>
      <c r="D401" t="s">
        <v>11848</v>
      </c>
      <c r="E401" t="s">
        <v>11849</v>
      </c>
      <c r="F401" t="s">
        <v>11850</v>
      </c>
      <c r="G401" t="s">
        <v>9829</v>
      </c>
      <c r="H401" t="s">
        <v>460</v>
      </c>
      <c r="I401" t="s">
        <v>11851</v>
      </c>
      <c r="J401" t="s">
        <v>11852</v>
      </c>
      <c r="K401" t="s">
        <v>78</v>
      </c>
      <c r="L401" t="s">
        <v>11853</v>
      </c>
      <c r="M401" s="27">
        <v>45932.653726851851</v>
      </c>
      <c r="N401" s="27">
        <v>45933.552083333343</v>
      </c>
      <c r="P401" t="s">
        <v>9833</v>
      </c>
      <c r="Q401" t="s">
        <v>9834</v>
      </c>
      <c r="R401" t="s">
        <v>1470</v>
      </c>
      <c r="S401" t="s">
        <v>1470</v>
      </c>
      <c r="T401" t="s">
        <v>82</v>
      </c>
      <c r="U401" t="s">
        <v>7699</v>
      </c>
      <c r="V401" t="s">
        <v>11854</v>
      </c>
      <c r="W401" t="s">
        <v>84</v>
      </c>
      <c r="Y401" t="s">
        <v>11</v>
      </c>
      <c r="Z401" t="s">
        <v>86</v>
      </c>
      <c r="AA401" t="s">
        <v>700</v>
      </c>
      <c r="AB401" s="28">
        <v>1</v>
      </c>
      <c r="AC401" s="40">
        <v>67654</v>
      </c>
      <c r="AD401" s="40">
        <f t="shared" si="6"/>
        <v>67654</v>
      </c>
    </row>
    <row r="402" spans="1:30">
      <c r="A402" t="s">
        <v>277</v>
      </c>
      <c r="B402" t="s">
        <v>151</v>
      </c>
      <c r="C402" t="s">
        <v>152</v>
      </c>
      <c r="D402" t="s">
        <v>11855</v>
      </c>
      <c r="E402" t="s">
        <v>11856</v>
      </c>
      <c r="F402" t="s">
        <v>11857</v>
      </c>
      <c r="G402" t="s">
        <v>9838</v>
      </c>
      <c r="H402" t="s">
        <v>281</v>
      </c>
      <c r="I402" t="s">
        <v>11858</v>
      </c>
      <c r="J402" t="s">
        <v>11859</v>
      </c>
      <c r="K402" t="s">
        <v>78</v>
      </c>
      <c r="L402" t="s">
        <v>11860</v>
      </c>
      <c r="M402" s="27">
        <v>45932.659722222219</v>
      </c>
      <c r="N402" s="27">
        <v>45938.728472222218</v>
      </c>
      <c r="P402" t="s">
        <v>9840</v>
      </c>
      <c r="R402" t="s">
        <v>1479</v>
      </c>
      <c r="S402" t="s">
        <v>1479</v>
      </c>
      <c r="U402" t="s">
        <v>7699</v>
      </c>
      <c r="V402" t="s">
        <v>11861</v>
      </c>
      <c r="W402" t="s">
        <v>9840</v>
      </c>
      <c r="Y402" t="s">
        <v>13</v>
      </c>
      <c r="Z402" t="s">
        <v>86</v>
      </c>
      <c r="AB402" s="28">
        <v>0</v>
      </c>
      <c r="AC402" s="40">
        <v>35780</v>
      </c>
      <c r="AD402" s="40">
        <f t="shared" si="6"/>
        <v>35780</v>
      </c>
    </row>
    <row r="403" spans="1:30">
      <c r="A403" t="s">
        <v>150</v>
      </c>
      <c r="B403" t="s">
        <v>151</v>
      </c>
      <c r="C403" t="s">
        <v>8579</v>
      </c>
      <c r="D403" t="s">
        <v>11862</v>
      </c>
      <c r="E403" t="s">
        <v>11863</v>
      </c>
      <c r="F403" t="s">
        <v>11864</v>
      </c>
      <c r="G403" t="s">
        <v>9838</v>
      </c>
      <c r="H403" t="s">
        <v>156</v>
      </c>
      <c r="I403" t="s">
        <v>11865</v>
      </c>
      <c r="J403" t="s">
        <v>11866</v>
      </c>
      <c r="K403" t="s">
        <v>78</v>
      </c>
      <c r="L403" t="s">
        <v>11867</v>
      </c>
      <c r="M403" s="27">
        <v>45932.660416666673</v>
      </c>
      <c r="N403" s="27">
        <v>45938.724999999999</v>
      </c>
      <c r="P403" t="s">
        <v>9840</v>
      </c>
      <c r="R403" t="s">
        <v>1479</v>
      </c>
      <c r="S403" t="s">
        <v>1479</v>
      </c>
      <c r="U403" t="s">
        <v>7699</v>
      </c>
      <c r="V403" t="s">
        <v>11868</v>
      </c>
      <c r="W403" t="s">
        <v>9840</v>
      </c>
      <c r="Y403" t="s">
        <v>13</v>
      </c>
      <c r="Z403" t="s">
        <v>86</v>
      </c>
      <c r="AB403" s="28">
        <v>0</v>
      </c>
      <c r="AC403" s="40">
        <v>35780</v>
      </c>
      <c r="AD403" s="40">
        <f t="shared" si="6"/>
        <v>35780</v>
      </c>
    </row>
    <row r="404" spans="1:30">
      <c r="A404" t="s">
        <v>459</v>
      </c>
      <c r="B404" t="s">
        <v>460</v>
      </c>
      <c r="C404" t="s">
        <v>461</v>
      </c>
      <c r="D404" t="s">
        <v>692</v>
      </c>
      <c r="E404" t="s">
        <v>11869</v>
      </c>
      <c r="F404" t="s">
        <v>11870</v>
      </c>
      <c r="G404" t="s">
        <v>9829</v>
      </c>
      <c r="H404" t="s">
        <v>460</v>
      </c>
      <c r="I404" t="s">
        <v>695</v>
      </c>
      <c r="J404" t="s">
        <v>11871</v>
      </c>
      <c r="K404" t="s">
        <v>78</v>
      </c>
      <c r="L404" t="s">
        <v>11872</v>
      </c>
      <c r="M404" s="27">
        <v>45932.668634259258</v>
      </c>
      <c r="N404" s="27">
        <v>45933.554166666669</v>
      </c>
      <c r="P404" t="s">
        <v>9833</v>
      </c>
      <c r="Q404" t="s">
        <v>9834</v>
      </c>
      <c r="R404" t="s">
        <v>1470</v>
      </c>
      <c r="S404" t="s">
        <v>1470</v>
      </c>
      <c r="T404" t="s">
        <v>82</v>
      </c>
      <c r="U404" t="s">
        <v>7699</v>
      </c>
      <c r="V404" t="s">
        <v>11873</v>
      </c>
      <c r="W404" t="s">
        <v>84</v>
      </c>
      <c r="Y404" t="s">
        <v>11</v>
      </c>
      <c r="Z404" t="s">
        <v>86</v>
      </c>
      <c r="AA404" t="s">
        <v>1597</v>
      </c>
      <c r="AB404" s="28">
        <v>1</v>
      </c>
      <c r="AC404" s="40">
        <v>67654</v>
      </c>
      <c r="AD404" s="40">
        <f t="shared" si="6"/>
        <v>67654</v>
      </c>
    </row>
    <row r="405" spans="1:30">
      <c r="A405" t="s">
        <v>191</v>
      </c>
      <c r="B405" t="s">
        <v>192</v>
      </c>
      <c r="C405" t="s">
        <v>193</v>
      </c>
      <c r="D405" t="s">
        <v>194</v>
      </c>
      <c r="E405" t="s">
        <v>11874</v>
      </c>
      <c r="F405" t="s">
        <v>11875</v>
      </c>
      <c r="G405" t="s">
        <v>9829</v>
      </c>
      <c r="H405" t="s">
        <v>197</v>
      </c>
      <c r="I405" t="s">
        <v>191</v>
      </c>
      <c r="J405" t="s">
        <v>11876</v>
      </c>
      <c r="K405" t="s">
        <v>78</v>
      </c>
      <c r="L405" t="s">
        <v>11877</v>
      </c>
      <c r="M405" s="27">
        <v>45932.659143518518</v>
      </c>
      <c r="N405" s="27">
        <v>45939.374305555553</v>
      </c>
      <c r="P405" t="s">
        <v>9833</v>
      </c>
      <c r="Q405" t="s">
        <v>9834</v>
      </c>
      <c r="R405" t="s">
        <v>80</v>
      </c>
      <c r="S405" t="s">
        <v>187</v>
      </c>
      <c r="U405" t="s">
        <v>7699</v>
      </c>
      <c r="V405" t="s">
        <v>11878</v>
      </c>
      <c r="W405" t="s">
        <v>84</v>
      </c>
      <c r="Y405" t="s">
        <v>8</v>
      </c>
      <c r="Z405" t="s">
        <v>86</v>
      </c>
      <c r="AA405" t="s">
        <v>10276</v>
      </c>
      <c r="AB405" s="28">
        <v>1</v>
      </c>
      <c r="AC405" s="40">
        <v>35780</v>
      </c>
      <c r="AD405" s="40">
        <f t="shared" si="6"/>
        <v>35780</v>
      </c>
    </row>
    <row r="406" spans="1:30">
      <c r="A406" t="s">
        <v>343</v>
      </c>
      <c r="B406" t="s">
        <v>68</v>
      </c>
      <c r="C406" t="s">
        <v>69</v>
      </c>
      <c r="D406" t="s">
        <v>4907</v>
      </c>
      <c r="E406" t="s">
        <v>11879</v>
      </c>
      <c r="F406" t="s">
        <v>11880</v>
      </c>
      <c r="G406" t="s">
        <v>9838</v>
      </c>
      <c r="H406" t="s">
        <v>798</v>
      </c>
      <c r="I406" t="s">
        <v>4910</v>
      </c>
      <c r="J406" t="s">
        <v>11881</v>
      </c>
      <c r="K406" t="s">
        <v>78</v>
      </c>
      <c r="L406" t="s">
        <v>11882</v>
      </c>
      <c r="M406" s="27">
        <v>45932.682395833333</v>
      </c>
      <c r="N406" s="27">
        <v>45953.677083333343</v>
      </c>
      <c r="P406" t="s">
        <v>9840</v>
      </c>
      <c r="R406" t="s">
        <v>1470</v>
      </c>
      <c r="S406" t="s">
        <v>1470</v>
      </c>
      <c r="U406" t="s">
        <v>7699</v>
      </c>
      <c r="V406" t="s">
        <v>11883</v>
      </c>
      <c r="W406" t="s">
        <v>9840</v>
      </c>
      <c r="Y406" t="s">
        <v>15</v>
      </c>
      <c r="Z406" t="s">
        <v>86</v>
      </c>
      <c r="AB406" s="28">
        <v>0</v>
      </c>
      <c r="AC406" s="40">
        <v>35780</v>
      </c>
      <c r="AD406" s="40">
        <f t="shared" si="6"/>
        <v>35780</v>
      </c>
    </row>
    <row r="407" spans="1:30">
      <c r="A407" t="s">
        <v>1377</v>
      </c>
      <c r="B407" t="s">
        <v>68</v>
      </c>
      <c r="C407" t="s">
        <v>266</v>
      </c>
      <c r="D407" t="s">
        <v>1378</v>
      </c>
      <c r="E407" t="s">
        <v>11884</v>
      </c>
      <c r="F407" t="s">
        <v>11885</v>
      </c>
      <c r="G407" t="s">
        <v>9829</v>
      </c>
      <c r="H407" t="s">
        <v>1381</v>
      </c>
      <c r="I407" t="s">
        <v>1377</v>
      </c>
      <c r="J407" t="s">
        <v>11886</v>
      </c>
      <c r="K407" t="s">
        <v>78</v>
      </c>
      <c r="L407" t="s">
        <v>11887</v>
      </c>
      <c r="M407" s="27">
        <v>45932.682662037027</v>
      </c>
      <c r="N407" s="27">
        <v>45937.45</v>
      </c>
      <c r="P407" t="s">
        <v>9833</v>
      </c>
      <c r="Q407" t="s">
        <v>9834</v>
      </c>
      <c r="R407" t="s">
        <v>80</v>
      </c>
      <c r="S407" t="s">
        <v>187</v>
      </c>
      <c r="T407" t="s">
        <v>82</v>
      </c>
      <c r="U407" t="s">
        <v>7699</v>
      </c>
      <c r="V407" t="s">
        <v>11888</v>
      </c>
      <c r="W407" t="s">
        <v>84</v>
      </c>
      <c r="Y407" t="s">
        <v>8</v>
      </c>
      <c r="Z407" t="s">
        <v>86</v>
      </c>
      <c r="AA407" t="s">
        <v>2735</v>
      </c>
      <c r="AB407" s="28">
        <v>1</v>
      </c>
      <c r="AC407" s="40">
        <v>35780</v>
      </c>
      <c r="AD407" s="40">
        <f t="shared" si="6"/>
        <v>35780</v>
      </c>
    </row>
    <row r="408" spans="1:30">
      <c r="A408" t="s">
        <v>1377</v>
      </c>
      <c r="B408" t="s">
        <v>68</v>
      </c>
      <c r="C408" t="s">
        <v>266</v>
      </c>
      <c r="D408" t="s">
        <v>1378</v>
      </c>
      <c r="E408" t="s">
        <v>11889</v>
      </c>
      <c r="F408" t="s">
        <v>2250</v>
      </c>
      <c r="G408" t="s">
        <v>9829</v>
      </c>
      <c r="H408" t="s">
        <v>1381</v>
      </c>
      <c r="I408" t="s">
        <v>1377</v>
      </c>
      <c r="J408" t="s">
        <v>2251</v>
      </c>
      <c r="K408" t="s">
        <v>78</v>
      </c>
      <c r="L408" t="s">
        <v>11890</v>
      </c>
      <c r="M408" s="27">
        <v>45932.683437500003</v>
      </c>
      <c r="N408" s="27">
        <v>45933.432638888888</v>
      </c>
      <c r="P408" t="s">
        <v>9833</v>
      </c>
      <c r="Q408" t="s">
        <v>9834</v>
      </c>
      <c r="R408" t="s">
        <v>1479</v>
      </c>
      <c r="S408" t="s">
        <v>1479</v>
      </c>
      <c r="T408" t="s">
        <v>82</v>
      </c>
      <c r="U408" t="s">
        <v>7699</v>
      </c>
      <c r="V408" t="s">
        <v>11891</v>
      </c>
      <c r="W408" t="s">
        <v>84</v>
      </c>
      <c r="Y408" t="s">
        <v>8</v>
      </c>
      <c r="Z408" t="s">
        <v>86</v>
      </c>
      <c r="AA408" t="s">
        <v>2108</v>
      </c>
      <c r="AB408" s="28">
        <v>1</v>
      </c>
      <c r="AC408" s="40">
        <v>35780</v>
      </c>
      <c r="AD408" s="40">
        <f t="shared" si="6"/>
        <v>35780</v>
      </c>
    </row>
    <row r="409" spans="1:30">
      <c r="A409" t="s">
        <v>459</v>
      </c>
      <c r="B409" t="s">
        <v>460</v>
      </c>
      <c r="C409" t="s">
        <v>461</v>
      </c>
      <c r="D409" t="s">
        <v>1861</v>
      </c>
      <c r="E409" t="s">
        <v>11892</v>
      </c>
      <c r="F409" t="s">
        <v>11893</v>
      </c>
      <c r="G409" t="s">
        <v>9829</v>
      </c>
      <c r="H409" t="s">
        <v>460</v>
      </c>
      <c r="I409" t="s">
        <v>1864</v>
      </c>
      <c r="J409" t="s">
        <v>11894</v>
      </c>
      <c r="K409" t="s">
        <v>78</v>
      </c>
      <c r="L409" t="s">
        <v>11895</v>
      </c>
      <c r="M409" s="27">
        <v>45932.719918981478</v>
      </c>
      <c r="N409" s="27">
        <v>45937.451388888891</v>
      </c>
      <c r="P409" t="s">
        <v>9833</v>
      </c>
      <c r="Q409" t="s">
        <v>9834</v>
      </c>
      <c r="R409" t="s">
        <v>1470</v>
      </c>
      <c r="S409" t="s">
        <v>1470</v>
      </c>
      <c r="T409" t="s">
        <v>82</v>
      </c>
      <c r="U409" t="s">
        <v>7699</v>
      </c>
      <c r="V409" t="s">
        <v>11896</v>
      </c>
      <c r="W409" t="s">
        <v>84</v>
      </c>
      <c r="Y409" t="s">
        <v>11</v>
      </c>
      <c r="Z409" t="s">
        <v>86</v>
      </c>
      <c r="AA409" t="s">
        <v>546</v>
      </c>
      <c r="AB409" s="28">
        <v>1</v>
      </c>
      <c r="AC409" s="40">
        <v>67654</v>
      </c>
      <c r="AD409" s="40">
        <f t="shared" si="6"/>
        <v>67654</v>
      </c>
    </row>
    <row r="410" spans="1:30">
      <c r="A410" t="s">
        <v>459</v>
      </c>
      <c r="B410" t="s">
        <v>460</v>
      </c>
      <c r="C410" t="s">
        <v>461</v>
      </c>
      <c r="D410" t="s">
        <v>11848</v>
      </c>
      <c r="E410" t="s">
        <v>11897</v>
      </c>
      <c r="F410" t="s">
        <v>11898</v>
      </c>
      <c r="G410" t="s">
        <v>9829</v>
      </c>
      <c r="H410" t="s">
        <v>460</v>
      </c>
      <c r="I410" t="s">
        <v>11851</v>
      </c>
      <c r="J410" t="s">
        <v>11899</v>
      </c>
      <c r="K410" t="s">
        <v>78</v>
      </c>
      <c r="L410" t="s">
        <v>11900</v>
      </c>
      <c r="M410" s="27">
        <v>45932.720416666663</v>
      </c>
      <c r="N410" s="27">
        <v>45933.556250000001</v>
      </c>
      <c r="P410" t="s">
        <v>9833</v>
      </c>
      <c r="Q410" t="s">
        <v>9834</v>
      </c>
      <c r="R410" t="s">
        <v>1470</v>
      </c>
      <c r="S410" t="s">
        <v>1470</v>
      </c>
      <c r="T410" t="s">
        <v>82</v>
      </c>
      <c r="U410" t="s">
        <v>7699</v>
      </c>
      <c r="V410" t="s">
        <v>11901</v>
      </c>
      <c r="W410" t="s">
        <v>84</v>
      </c>
      <c r="Y410" t="s">
        <v>11</v>
      </c>
      <c r="Z410" t="s">
        <v>86</v>
      </c>
      <c r="AA410" t="s">
        <v>700</v>
      </c>
      <c r="AB410" s="28">
        <v>1</v>
      </c>
      <c r="AC410" s="40">
        <v>67654</v>
      </c>
      <c r="AD410" s="40">
        <f t="shared" si="6"/>
        <v>67654</v>
      </c>
    </row>
    <row r="411" spans="1:30">
      <c r="A411" t="s">
        <v>613</v>
      </c>
      <c r="B411" t="s">
        <v>151</v>
      </c>
      <c r="C411" t="s">
        <v>152</v>
      </c>
      <c r="D411" t="s">
        <v>4146</v>
      </c>
      <c r="E411" t="s">
        <v>11902</v>
      </c>
      <c r="F411" t="s">
        <v>11903</v>
      </c>
      <c r="G411" t="s">
        <v>9829</v>
      </c>
      <c r="H411" t="s">
        <v>258</v>
      </c>
      <c r="I411" t="s">
        <v>4149</v>
      </c>
      <c r="J411" t="s">
        <v>11904</v>
      </c>
      <c r="K411" t="s">
        <v>78</v>
      </c>
      <c r="L411" t="s">
        <v>11905</v>
      </c>
      <c r="M411" s="27">
        <v>45932.722129629627</v>
      </c>
      <c r="N411" s="27">
        <v>45937.453472222223</v>
      </c>
      <c r="P411" t="s">
        <v>9833</v>
      </c>
      <c r="Q411" t="s">
        <v>9834</v>
      </c>
      <c r="R411" t="s">
        <v>783</v>
      </c>
      <c r="S411" t="s">
        <v>1791</v>
      </c>
      <c r="T411" t="s">
        <v>82</v>
      </c>
      <c r="U411" t="s">
        <v>7699</v>
      </c>
      <c r="V411" t="s">
        <v>11906</v>
      </c>
      <c r="W411" t="s">
        <v>84</v>
      </c>
      <c r="Y411" t="s">
        <v>11</v>
      </c>
      <c r="Z411" t="s">
        <v>86</v>
      </c>
      <c r="AA411" t="s">
        <v>2941</v>
      </c>
      <c r="AB411" s="28">
        <v>1</v>
      </c>
      <c r="AC411" s="40">
        <v>67654</v>
      </c>
      <c r="AD411" s="40">
        <f t="shared" si="6"/>
        <v>67654</v>
      </c>
    </row>
    <row r="412" spans="1:30">
      <c r="A412" t="s">
        <v>442</v>
      </c>
      <c r="B412" t="s">
        <v>113</v>
      </c>
      <c r="C412" t="s">
        <v>114</v>
      </c>
      <c r="D412" t="s">
        <v>11467</v>
      </c>
      <c r="E412" t="s">
        <v>11907</v>
      </c>
      <c r="F412" t="s">
        <v>11908</v>
      </c>
      <c r="G412" t="s">
        <v>9829</v>
      </c>
      <c r="H412" t="s">
        <v>446</v>
      </c>
      <c r="I412" t="s">
        <v>11470</v>
      </c>
      <c r="J412" t="s">
        <v>11909</v>
      </c>
      <c r="K412" t="s">
        <v>78</v>
      </c>
      <c r="L412" t="s">
        <v>11910</v>
      </c>
      <c r="M412" s="27">
        <v>45932.722557870373</v>
      </c>
      <c r="N412" s="27">
        <v>45934.49722222222</v>
      </c>
      <c r="P412" t="s">
        <v>9833</v>
      </c>
      <c r="Q412" t="s">
        <v>9834</v>
      </c>
      <c r="R412" t="s">
        <v>1479</v>
      </c>
      <c r="S412" t="s">
        <v>1479</v>
      </c>
      <c r="T412" t="s">
        <v>82</v>
      </c>
      <c r="U412" t="s">
        <v>7699</v>
      </c>
      <c r="V412" t="s">
        <v>11911</v>
      </c>
      <c r="W412" t="s">
        <v>84</v>
      </c>
      <c r="Y412" t="s">
        <v>11</v>
      </c>
      <c r="Z412" t="s">
        <v>86</v>
      </c>
      <c r="AA412" t="s">
        <v>451</v>
      </c>
      <c r="AB412" s="28">
        <v>1</v>
      </c>
      <c r="AC412" s="40">
        <v>67654</v>
      </c>
      <c r="AD412" s="40">
        <f t="shared" si="6"/>
        <v>67654</v>
      </c>
    </row>
    <row r="413" spans="1:30">
      <c r="A413" t="s">
        <v>118</v>
      </c>
      <c r="B413" t="s">
        <v>119</v>
      </c>
      <c r="C413" t="s">
        <v>120</v>
      </c>
      <c r="D413" t="s">
        <v>306</v>
      </c>
      <c r="E413" t="s">
        <v>11912</v>
      </c>
      <c r="F413" t="s">
        <v>11913</v>
      </c>
      <c r="G413" t="s">
        <v>9829</v>
      </c>
      <c r="H413" t="s">
        <v>309</v>
      </c>
      <c r="I413" t="s">
        <v>118</v>
      </c>
      <c r="J413" t="s">
        <v>11914</v>
      </c>
      <c r="K413" t="s">
        <v>78</v>
      </c>
      <c r="L413" t="s">
        <v>11915</v>
      </c>
      <c r="M413" s="27">
        <v>45932.696979166663</v>
      </c>
      <c r="N413" s="27">
        <v>45933.459722222222</v>
      </c>
      <c r="P413" t="s">
        <v>9833</v>
      </c>
      <c r="Q413" t="s">
        <v>9834</v>
      </c>
      <c r="R413" t="s">
        <v>1470</v>
      </c>
      <c r="S413" t="s">
        <v>1470</v>
      </c>
      <c r="T413" t="s">
        <v>82</v>
      </c>
      <c r="U413" t="s">
        <v>7699</v>
      </c>
      <c r="V413" t="s">
        <v>11916</v>
      </c>
      <c r="W413" t="s">
        <v>84</v>
      </c>
      <c r="Y413" t="s">
        <v>8</v>
      </c>
      <c r="Z413" t="s">
        <v>86</v>
      </c>
      <c r="AA413" t="s">
        <v>316</v>
      </c>
      <c r="AB413" s="28">
        <v>1</v>
      </c>
      <c r="AC413" s="40">
        <v>35780</v>
      </c>
      <c r="AD413" s="40">
        <f t="shared" si="6"/>
        <v>35780</v>
      </c>
    </row>
    <row r="414" spans="1:30">
      <c r="A414" t="s">
        <v>118</v>
      </c>
      <c r="B414" t="s">
        <v>119</v>
      </c>
      <c r="C414" t="s">
        <v>120</v>
      </c>
      <c r="D414" t="s">
        <v>4929</v>
      </c>
      <c r="E414" t="s">
        <v>11917</v>
      </c>
      <c r="F414" t="s">
        <v>11918</v>
      </c>
      <c r="G414" t="s">
        <v>9829</v>
      </c>
      <c r="H414" t="s">
        <v>124</v>
      </c>
      <c r="I414" t="s">
        <v>4932</v>
      </c>
      <c r="J414" t="s">
        <v>11919</v>
      </c>
      <c r="K414" t="s">
        <v>78</v>
      </c>
      <c r="L414" t="s">
        <v>11920</v>
      </c>
      <c r="M414" s="27">
        <v>45932.718055555553</v>
      </c>
      <c r="N414" s="27">
        <v>45937.430555555547</v>
      </c>
      <c r="P414" t="s">
        <v>9833</v>
      </c>
      <c r="Q414" t="s">
        <v>9834</v>
      </c>
      <c r="R414" t="s">
        <v>1479</v>
      </c>
      <c r="S414" t="s">
        <v>1479</v>
      </c>
      <c r="T414" t="s">
        <v>82</v>
      </c>
      <c r="U414" t="s">
        <v>7699</v>
      </c>
      <c r="V414" t="s">
        <v>11921</v>
      </c>
      <c r="W414" t="s">
        <v>9836</v>
      </c>
      <c r="Y414" t="s">
        <v>139</v>
      </c>
      <c r="Z414" t="s">
        <v>4937</v>
      </c>
      <c r="AA414" t="s">
        <v>130</v>
      </c>
      <c r="AB414" s="28">
        <v>0</v>
      </c>
      <c r="AC414" s="40">
        <v>35780</v>
      </c>
      <c r="AD414" s="40">
        <f t="shared" si="6"/>
        <v>35780</v>
      </c>
    </row>
    <row r="415" spans="1:30">
      <c r="A415" t="s">
        <v>112</v>
      </c>
      <c r="B415" t="s">
        <v>113</v>
      </c>
      <c r="C415" t="s">
        <v>114</v>
      </c>
      <c r="D415" t="s">
        <v>115</v>
      </c>
      <c r="E415" t="s">
        <v>11922</v>
      </c>
      <c r="F415" t="s">
        <v>11923</v>
      </c>
      <c r="G415" t="s">
        <v>9829</v>
      </c>
      <c r="H415" t="s">
        <v>116</v>
      </c>
      <c r="I415" t="s">
        <v>112</v>
      </c>
      <c r="J415" t="s">
        <v>11924</v>
      </c>
      <c r="K415" t="s">
        <v>78</v>
      </c>
      <c r="L415" t="s">
        <v>11925</v>
      </c>
      <c r="M415" s="27">
        <v>45932.725613425922</v>
      </c>
      <c r="N415" s="27">
        <v>45936.712500000001</v>
      </c>
      <c r="P415" t="s">
        <v>9833</v>
      </c>
      <c r="Q415" t="s">
        <v>9834</v>
      </c>
      <c r="R415" t="s">
        <v>1470</v>
      </c>
      <c r="S415" t="s">
        <v>1470</v>
      </c>
      <c r="T415" t="s">
        <v>82</v>
      </c>
      <c r="U415" t="s">
        <v>7699</v>
      </c>
      <c r="V415" t="s">
        <v>11926</v>
      </c>
      <c r="W415" t="s">
        <v>84</v>
      </c>
      <c r="Y415" t="s">
        <v>8</v>
      </c>
      <c r="Z415" t="s">
        <v>86</v>
      </c>
      <c r="AA415" t="s">
        <v>1777</v>
      </c>
      <c r="AB415" s="28">
        <v>1</v>
      </c>
      <c r="AC415" s="40">
        <v>35780</v>
      </c>
      <c r="AD415" s="40">
        <f t="shared" si="6"/>
        <v>35780</v>
      </c>
    </row>
    <row r="416" spans="1:30">
      <c r="A416" t="s">
        <v>191</v>
      </c>
      <c r="B416" t="s">
        <v>192</v>
      </c>
      <c r="C416" t="s">
        <v>193</v>
      </c>
      <c r="D416" t="s">
        <v>606</v>
      </c>
      <c r="E416" t="s">
        <v>11927</v>
      </c>
      <c r="F416" t="s">
        <v>11928</v>
      </c>
      <c r="G416" t="s">
        <v>9829</v>
      </c>
      <c r="H416" t="s">
        <v>197</v>
      </c>
      <c r="I416" t="s">
        <v>609</v>
      </c>
      <c r="J416" t="s">
        <v>11929</v>
      </c>
      <c r="K416" t="s">
        <v>78</v>
      </c>
      <c r="L416" t="s">
        <v>11930</v>
      </c>
      <c r="M416" s="27">
        <v>45932.733912037038</v>
      </c>
      <c r="N416" s="27">
        <v>45939.375</v>
      </c>
      <c r="P416" t="s">
        <v>9833</v>
      </c>
      <c r="Q416" t="s">
        <v>9834</v>
      </c>
      <c r="R416" t="s">
        <v>783</v>
      </c>
      <c r="S416" t="s">
        <v>792</v>
      </c>
      <c r="U416" t="s">
        <v>7699</v>
      </c>
      <c r="V416" t="s">
        <v>11931</v>
      </c>
      <c r="W416" t="s">
        <v>84</v>
      </c>
      <c r="Y416" t="s">
        <v>8</v>
      </c>
      <c r="Z416" t="s">
        <v>86</v>
      </c>
      <c r="AA416" t="s">
        <v>10276</v>
      </c>
      <c r="AB416" s="28">
        <v>1</v>
      </c>
      <c r="AC416" s="40">
        <v>35780</v>
      </c>
      <c r="AD416" s="40">
        <f t="shared" si="6"/>
        <v>35780</v>
      </c>
    </row>
    <row r="417" spans="1:30">
      <c r="A417" t="s">
        <v>459</v>
      </c>
      <c r="B417" t="s">
        <v>460</v>
      </c>
      <c r="C417" t="s">
        <v>461</v>
      </c>
      <c r="D417" t="s">
        <v>512</v>
      </c>
      <c r="E417" t="s">
        <v>11932</v>
      </c>
      <c r="F417" t="s">
        <v>11933</v>
      </c>
      <c r="G417" t="s">
        <v>9829</v>
      </c>
      <c r="H417" t="s">
        <v>460</v>
      </c>
      <c r="I417" t="s">
        <v>459</v>
      </c>
      <c r="J417" t="s">
        <v>11934</v>
      </c>
      <c r="K417" t="s">
        <v>78</v>
      </c>
      <c r="L417" t="s">
        <v>11935</v>
      </c>
      <c r="M417" s="27">
        <v>45932.736134259263</v>
      </c>
      <c r="N417" s="27">
        <v>45937.65625</v>
      </c>
      <c r="P417" t="s">
        <v>9833</v>
      </c>
      <c r="Q417" t="s">
        <v>9834</v>
      </c>
      <c r="R417" t="s">
        <v>1470</v>
      </c>
      <c r="S417" t="s">
        <v>1470</v>
      </c>
      <c r="T417" t="s">
        <v>82</v>
      </c>
      <c r="U417" t="s">
        <v>7699</v>
      </c>
      <c r="V417" t="s">
        <v>11936</v>
      </c>
      <c r="W417" t="s">
        <v>84</v>
      </c>
      <c r="Y417" t="s">
        <v>8</v>
      </c>
      <c r="Z417" t="s">
        <v>86</v>
      </c>
      <c r="AA417" t="s">
        <v>1113</v>
      </c>
      <c r="AB417" s="28">
        <v>1</v>
      </c>
      <c r="AC417" s="40">
        <v>35780</v>
      </c>
      <c r="AD417" s="40">
        <f t="shared" si="6"/>
        <v>35780</v>
      </c>
    </row>
    <row r="418" spans="1:30">
      <c r="A418" t="s">
        <v>343</v>
      </c>
      <c r="B418" t="s">
        <v>68</v>
      </c>
      <c r="C418" t="s">
        <v>69</v>
      </c>
      <c r="D418" t="s">
        <v>1291</v>
      </c>
      <c r="E418" t="s">
        <v>11937</v>
      </c>
      <c r="F418" t="s">
        <v>11938</v>
      </c>
      <c r="G418" t="s">
        <v>9829</v>
      </c>
      <c r="H418" t="s">
        <v>798</v>
      </c>
      <c r="I418" t="s">
        <v>1294</v>
      </c>
      <c r="J418" t="s">
        <v>11939</v>
      </c>
      <c r="K418" t="s">
        <v>78</v>
      </c>
      <c r="L418" t="s">
        <v>11940</v>
      </c>
      <c r="M418" s="27">
        <v>45933.333333333343</v>
      </c>
      <c r="N418" s="27">
        <v>45944.354166666657</v>
      </c>
      <c r="P418" t="s">
        <v>9833</v>
      </c>
      <c r="Q418" t="s">
        <v>9834</v>
      </c>
      <c r="R418" t="s">
        <v>80</v>
      </c>
      <c r="S418" t="s">
        <v>187</v>
      </c>
      <c r="T418" t="s">
        <v>82</v>
      </c>
      <c r="U418" t="s">
        <v>7699</v>
      </c>
      <c r="V418" t="s">
        <v>11941</v>
      </c>
      <c r="W418" t="s">
        <v>84</v>
      </c>
      <c r="Y418" t="s">
        <v>13</v>
      </c>
      <c r="Z418" t="s">
        <v>86</v>
      </c>
      <c r="AA418" t="s">
        <v>1299</v>
      </c>
      <c r="AB418" s="28">
        <v>1</v>
      </c>
      <c r="AC418" s="40">
        <v>35780</v>
      </c>
      <c r="AD418" s="40">
        <f t="shared" si="6"/>
        <v>35780</v>
      </c>
    </row>
    <row r="419" spans="1:30">
      <c r="A419" t="s">
        <v>1377</v>
      </c>
      <c r="B419" t="s">
        <v>68</v>
      </c>
      <c r="C419" t="s">
        <v>266</v>
      </c>
      <c r="D419" t="s">
        <v>2584</v>
      </c>
      <c r="E419" t="s">
        <v>11942</v>
      </c>
      <c r="F419" t="s">
        <v>11943</v>
      </c>
      <c r="G419" t="s">
        <v>9829</v>
      </c>
      <c r="H419" t="s">
        <v>1381</v>
      </c>
      <c r="I419" t="s">
        <v>2587</v>
      </c>
      <c r="J419" t="s">
        <v>11944</v>
      </c>
      <c r="K419" t="s">
        <v>78</v>
      </c>
      <c r="L419" t="s">
        <v>11945</v>
      </c>
      <c r="M419" s="27">
        <v>45933.333333333343</v>
      </c>
      <c r="N419" s="27">
        <v>45936.334027777782</v>
      </c>
      <c r="P419" t="s">
        <v>9833</v>
      </c>
      <c r="Q419" t="s">
        <v>9834</v>
      </c>
      <c r="R419" t="s">
        <v>80</v>
      </c>
      <c r="S419" t="s">
        <v>81</v>
      </c>
      <c r="T419" t="s">
        <v>82</v>
      </c>
      <c r="U419" t="s">
        <v>7699</v>
      </c>
      <c r="V419" t="s">
        <v>11946</v>
      </c>
      <c r="W419" t="s">
        <v>84</v>
      </c>
      <c r="Y419" t="s">
        <v>8</v>
      </c>
      <c r="Z419" t="s">
        <v>86</v>
      </c>
      <c r="AA419" t="s">
        <v>2108</v>
      </c>
      <c r="AB419" s="28">
        <v>1</v>
      </c>
      <c r="AC419" s="40">
        <v>35780</v>
      </c>
      <c r="AD419" s="40">
        <f t="shared" si="6"/>
        <v>35780</v>
      </c>
    </row>
    <row r="420" spans="1:30">
      <c r="A420" t="s">
        <v>1377</v>
      </c>
      <c r="B420" t="s">
        <v>68</v>
      </c>
      <c r="C420" t="s">
        <v>266</v>
      </c>
      <c r="D420" t="s">
        <v>4238</v>
      </c>
      <c r="E420" t="s">
        <v>11947</v>
      </c>
      <c r="F420" t="s">
        <v>11948</v>
      </c>
      <c r="G420" t="s">
        <v>9829</v>
      </c>
      <c r="H420" t="s">
        <v>2043</v>
      </c>
      <c r="I420" t="s">
        <v>4241</v>
      </c>
      <c r="J420" t="s">
        <v>11949</v>
      </c>
      <c r="K420" t="s">
        <v>78</v>
      </c>
      <c r="L420" t="s">
        <v>11950</v>
      </c>
      <c r="M420" s="27">
        <v>45933.333333333343</v>
      </c>
      <c r="N420" s="27">
        <v>45939.438888888893</v>
      </c>
      <c r="P420" t="s">
        <v>9833</v>
      </c>
      <c r="Q420" t="s">
        <v>9834</v>
      </c>
      <c r="R420" t="s">
        <v>1479</v>
      </c>
      <c r="S420" t="s">
        <v>1479</v>
      </c>
      <c r="T420" t="s">
        <v>82</v>
      </c>
      <c r="U420" t="s">
        <v>7699</v>
      </c>
      <c r="V420" t="s">
        <v>11951</v>
      </c>
      <c r="W420" t="s">
        <v>84</v>
      </c>
      <c r="Y420" t="s">
        <v>11</v>
      </c>
      <c r="Z420" t="s">
        <v>86</v>
      </c>
      <c r="AA420" t="s">
        <v>2049</v>
      </c>
      <c r="AB420" s="28">
        <v>1</v>
      </c>
      <c r="AC420" s="40">
        <v>67654</v>
      </c>
      <c r="AD420" s="40">
        <f t="shared" si="6"/>
        <v>67654</v>
      </c>
    </row>
    <row r="421" spans="1:30">
      <c r="A421" t="s">
        <v>67</v>
      </c>
      <c r="B421" t="s">
        <v>68</v>
      </c>
      <c r="C421" t="s">
        <v>8579</v>
      </c>
      <c r="D421" t="s">
        <v>11952</v>
      </c>
      <c r="E421" t="s">
        <v>11953</v>
      </c>
      <c r="F421" t="s">
        <v>11954</v>
      </c>
      <c r="G421" t="s">
        <v>9838</v>
      </c>
      <c r="H421" t="s">
        <v>143</v>
      </c>
      <c r="I421" t="s">
        <v>11955</v>
      </c>
      <c r="J421" t="s">
        <v>11956</v>
      </c>
      <c r="K421" t="s">
        <v>78</v>
      </c>
      <c r="L421" t="s">
        <v>11957</v>
      </c>
      <c r="M421" s="27">
        <v>45933.333333333343</v>
      </c>
      <c r="N421" s="27">
        <v>45961.488194444442</v>
      </c>
      <c r="P421" t="s">
        <v>9840</v>
      </c>
      <c r="R421" t="s">
        <v>1470</v>
      </c>
      <c r="S421" t="s">
        <v>1470</v>
      </c>
      <c r="U421" t="s">
        <v>7699</v>
      </c>
      <c r="V421" t="s">
        <v>11958</v>
      </c>
      <c r="W421" t="s">
        <v>9840</v>
      </c>
      <c r="Y421" t="s">
        <v>139</v>
      </c>
      <c r="Z421" t="s">
        <v>11959</v>
      </c>
      <c r="AB421" s="28">
        <v>0</v>
      </c>
      <c r="AC421" s="40">
        <v>35780</v>
      </c>
      <c r="AD421" s="40">
        <f t="shared" si="6"/>
        <v>35780</v>
      </c>
    </row>
    <row r="422" spans="1:30">
      <c r="A422" t="s">
        <v>118</v>
      </c>
      <c r="B422" t="s">
        <v>119</v>
      </c>
      <c r="C422" t="s">
        <v>8579</v>
      </c>
      <c r="D422" t="s">
        <v>7897</v>
      </c>
      <c r="E422" t="s">
        <v>11960</v>
      </c>
      <c r="F422" t="s">
        <v>11961</v>
      </c>
      <c r="G422" t="s">
        <v>9838</v>
      </c>
      <c r="H422" t="s">
        <v>124</v>
      </c>
      <c r="I422" t="s">
        <v>7900</v>
      </c>
      <c r="J422" t="s">
        <v>11962</v>
      </c>
      <c r="K422" t="s">
        <v>78</v>
      </c>
      <c r="L422" t="s">
        <v>11963</v>
      </c>
      <c r="M422" s="27">
        <v>45933.335266203707</v>
      </c>
      <c r="N422" s="27">
        <v>45946.686805555553</v>
      </c>
      <c r="P422" t="s">
        <v>9840</v>
      </c>
      <c r="R422" t="s">
        <v>80</v>
      </c>
      <c r="S422" t="s">
        <v>187</v>
      </c>
      <c r="U422" t="s">
        <v>7699</v>
      </c>
      <c r="V422" t="s">
        <v>11964</v>
      </c>
      <c r="W422" t="s">
        <v>9840</v>
      </c>
      <c r="Y422" t="s">
        <v>15</v>
      </c>
      <c r="Z422" t="s">
        <v>86</v>
      </c>
      <c r="AB422" s="28">
        <v>0</v>
      </c>
      <c r="AC422" s="40">
        <v>35780</v>
      </c>
      <c r="AD422" s="40">
        <f t="shared" si="6"/>
        <v>35780</v>
      </c>
    </row>
    <row r="423" spans="1:30">
      <c r="A423" t="s">
        <v>217</v>
      </c>
      <c r="B423" t="s">
        <v>192</v>
      </c>
      <c r="C423" t="s">
        <v>193</v>
      </c>
      <c r="D423" t="s">
        <v>8896</v>
      </c>
      <c r="E423" t="s">
        <v>11965</v>
      </c>
      <c r="F423" t="s">
        <v>11966</v>
      </c>
      <c r="G423" t="s">
        <v>9829</v>
      </c>
      <c r="H423" t="s">
        <v>197</v>
      </c>
      <c r="I423" t="s">
        <v>8899</v>
      </c>
      <c r="J423" t="s">
        <v>11967</v>
      </c>
      <c r="K423" t="s">
        <v>78</v>
      </c>
      <c r="L423" t="s">
        <v>11968</v>
      </c>
      <c r="M423" s="27">
        <v>45933.336157407408</v>
      </c>
      <c r="N423" s="27">
        <v>45940.34097222222</v>
      </c>
      <c r="P423" t="s">
        <v>9833</v>
      </c>
      <c r="Q423" t="s">
        <v>9834</v>
      </c>
      <c r="R423" t="s">
        <v>1470</v>
      </c>
      <c r="S423" t="s">
        <v>1470</v>
      </c>
      <c r="T423" t="s">
        <v>82</v>
      </c>
      <c r="U423" t="s">
        <v>7699</v>
      </c>
      <c r="V423" t="s">
        <v>11969</v>
      </c>
      <c r="W423" t="s">
        <v>9836</v>
      </c>
      <c r="Y423" t="s">
        <v>11</v>
      </c>
      <c r="Z423" t="s">
        <v>86</v>
      </c>
      <c r="AA423" t="s">
        <v>1684</v>
      </c>
      <c r="AB423" s="28">
        <v>0</v>
      </c>
      <c r="AC423" s="40">
        <v>67654</v>
      </c>
      <c r="AD423" s="40">
        <f t="shared" si="6"/>
        <v>67654</v>
      </c>
    </row>
    <row r="424" spans="1:30">
      <c r="A424" t="s">
        <v>150</v>
      </c>
      <c r="B424" t="s">
        <v>151</v>
      </c>
      <c r="C424" t="s">
        <v>152</v>
      </c>
      <c r="D424" t="s">
        <v>2339</v>
      </c>
      <c r="E424" t="s">
        <v>11970</v>
      </c>
      <c r="F424" t="s">
        <v>11971</v>
      </c>
      <c r="G424" t="s">
        <v>9829</v>
      </c>
      <c r="H424" t="s">
        <v>156</v>
      </c>
      <c r="I424" t="s">
        <v>150</v>
      </c>
      <c r="J424" t="s">
        <v>11972</v>
      </c>
      <c r="K424" t="s">
        <v>78</v>
      </c>
      <c r="L424" t="s">
        <v>11973</v>
      </c>
      <c r="M424" s="27">
        <v>45933.341273148151</v>
      </c>
      <c r="N424" s="27">
        <v>45934.611111111109</v>
      </c>
      <c r="P424" t="s">
        <v>9833</v>
      </c>
      <c r="Q424" t="s">
        <v>9834</v>
      </c>
      <c r="R424" t="s">
        <v>1470</v>
      </c>
      <c r="S424" t="s">
        <v>1470</v>
      </c>
      <c r="T424" t="s">
        <v>82</v>
      </c>
      <c r="U424" t="s">
        <v>7699</v>
      </c>
      <c r="V424" t="s">
        <v>11974</v>
      </c>
      <c r="W424" t="s">
        <v>84</v>
      </c>
      <c r="Y424" t="s">
        <v>8</v>
      </c>
      <c r="Z424" t="s">
        <v>86</v>
      </c>
      <c r="AA424" t="s">
        <v>173</v>
      </c>
      <c r="AB424" s="28">
        <v>1</v>
      </c>
      <c r="AC424" s="40">
        <v>35780</v>
      </c>
      <c r="AD424" s="40">
        <f t="shared" si="6"/>
        <v>35780</v>
      </c>
    </row>
    <row r="425" spans="1:30">
      <c r="A425" t="s">
        <v>459</v>
      </c>
      <c r="B425" t="s">
        <v>460</v>
      </c>
      <c r="C425" t="s">
        <v>461</v>
      </c>
      <c r="D425" t="s">
        <v>512</v>
      </c>
      <c r="E425" t="s">
        <v>11975</v>
      </c>
      <c r="F425" t="s">
        <v>11976</v>
      </c>
      <c r="G425" t="s">
        <v>9829</v>
      </c>
      <c r="H425" t="s">
        <v>460</v>
      </c>
      <c r="I425" t="s">
        <v>459</v>
      </c>
      <c r="J425" t="s">
        <v>11977</v>
      </c>
      <c r="K425" t="s">
        <v>78</v>
      </c>
      <c r="L425" t="s">
        <v>11978</v>
      </c>
      <c r="M425" s="27">
        <v>45933.347685185188</v>
      </c>
      <c r="N425" s="27">
        <v>45939.588194444441</v>
      </c>
      <c r="P425" t="s">
        <v>9833</v>
      </c>
      <c r="Q425" t="s">
        <v>9834</v>
      </c>
      <c r="R425" t="s">
        <v>1470</v>
      </c>
      <c r="S425" t="s">
        <v>1470</v>
      </c>
      <c r="T425" t="s">
        <v>82</v>
      </c>
      <c r="U425" t="s">
        <v>7699</v>
      </c>
      <c r="V425" t="s">
        <v>11979</v>
      </c>
      <c r="W425" t="s">
        <v>84</v>
      </c>
      <c r="Y425" t="s">
        <v>8</v>
      </c>
      <c r="Z425" t="s">
        <v>86</v>
      </c>
      <c r="AA425" t="s">
        <v>899</v>
      </c>
      <c r="AB425" s="28">
        <v>1</v>
      </c>
      <c r="AC425" s="40">
        <v>35780</v>
      </c>
      <c r="AD425" s="40">
        <f t="shared" si="6"/>
        <v>35780</v>
      </c>
    </row>
    <row r="426" spans="1:30">
      <c r="A426" t="s">
        <v>744</v>
      </c>
      <c r="B426" t="s">
        <v>113</v>
      </c>
      <c r="C426" t="s">
        <v>114</v>
      </c>
      <c r="D426" t="s">
        <v>8382</v>
      </c>
      <c r="E426" t="s">
        <v>11980</v>
      </c>
      <c r="F426" t="s">
        <v>11981</v>
      </c>
      <c r="G426" t="s">
        <v>9829</v>
      </c>
      <c r="H426" t="s">
        <v>748</v>
      </c>
      <c r="I426" t="s">
        <v>8385</v>
      </c>
      <c r="J426" t="s">
        <v>11982</v>
      </c>
      <c r="K426" t="s">
        <v>78</v>
      </c>
      <c r="L426" t="s">
        <v>11983</v>
      </c>
      <c r="M426" s="27">
        <v>45933.340763888889</v>
      </c>
      <c r="N426" s="27">
        <v>45937.462500000001</v>
      </c>
      <c r="P426" t="s">
        <v>9833</v>
      </c>
      <c r="Q426" t="s">
        <v>9834</v>
      </c>
      <c r="R426" t="s">
        <v>1470</v>
      </c>
      <c r="S426" t="s">
        <v>1470</v>
      </c>
      <c r="T426" t="s">
        <v>82</v>
      </c>
      <c r="U426" t="s">
        <v>7699</v>
      </c>
      <c r="V426" t="s">
        <v>11984</v>
      </c>
      <c r="W426" t="s">
        <v>84</v>
      </c>
      <c r="Y426" t="s">
        <v>11</v>
      </c>
      <c r="Z426" t="s">
        <v>86</v>
      </c>
      <c r="AA426" t="s">
        <v>1272</v>
      </c>
      <c r="AB426" s="28">
        <v>1</v>
      </c>
      <c r="AC426" s="40">
        <v>67654</v>
      </c>
      <c r="AD426" s="40">
        <f t="shared" si="6"/>
        <v>67654</v>
      </c>
    </row>
    <row r="427" spans="1:30">
      <c r="A427" t="s">
        <v>150</v>
      </c>
      <c r="B427" t="s">
        <v>151</v>
      </c>
      <c r="C427" t="s">
        <v>152</v>
      </c>
      <c r="D427" t="s">
        <v>2339</v>
      </c>
      <c r="E427" t="s">
        <v>11985</v>
      </c>
      <c r="F427" t="s">
        <v>11986</v>
      </c>
      <c r="G427" t="s">
        <v>9829</v>
      </c>
      <c r="H427" t="s">
        <v>156</v>
      </c>
      <c r="I427" t="s">
        <v>150</v>
      </c>
      <c r="J427" t="s">
        <v>11987</v>
      </c>
      <c r="K427" t="s">
        <v>78</v>
      </c>
      <c r="L427" t="s">
        <v>11988</v>
      </c>
      <c r="M427" s="27">
        <v>45933.343240740738</v>
      </c>
      <c r="N427" s="27">
        <v>45937.464583333327</v>
      </c>
      <c r="P427" t="s">
        <v>9833</v>
      </c>
      <c r="Q427" t="s">
        <v>9834</v>
      </c>
      <c r="R427" t="s">
        <v>1479</v>
      </c>
      <c r="S427" t="s">
        <v>1479</v>
      </c>
      <c r="T427" t="s">
        <v>82</v>
      </c>
      <c r="U427" t="s">
        <v>7699</v>
      </c>
      <c r="V427" t="s">
        <v>11989</v>
      </c>
      <c r="W427" t="s">
        <v>84</v>
      </c>
      <c r="Y427" t="s">
        <v>8</v>
      </c>
      <c r="Z427" t="s">
        <v>86</v>
      </c>
      <c r="AA427" t="s">
        <v>2078</v>
      </c>
      <c r="AB427" s="28">
        <v>1</v>
      </c>
      <c r="AC427" s="40">
        <v>35780</v>
      </c>
      <c r="AD427" s="40">
        <f t="shared" si="6"/>
        <v>35780</v>
      </c>
    </row>
    <row r="428" spans="1:30">
      <c r="A428" t="s">
        <v>343</v>
      </c>
      <c r="B428" t="s">
        <v>68</v>
      </c>
      <c r="C428" t="s">
        <v>69</v>
      </c>
      <c r="D428" t="s">
        <v>503</v>
      </c>
      <c r="E428" t="s">
        <v>11990</v>
      </c>
      <c r="F428" t="s">
        <v>11991</v>
      </c>
      <c r="G428" t="s">
        <v>9829</v>
      </c>
      <c r="H428" t="s">
        <v>347</v>
      </c>
      <c r="I428" t="s">
        <v>506</v>
      </c>
      <c r="J428" t="s">
        <v>11992</v>
      </c>
      <c r="K428" t="s">
        <v>78</v>
      </c>
      <c r="L428" t="s">
        <v>11993</v>
      </c>
      <c r="M428" s="27">
        <v>45933.348414351851</v>
      </c>
      <c r="N428" s="27">
        <v>45938.517361111109</v>
      </c>
      <c r="P428" t="s">
        <v>9833</v>
      </c>
      <c r="Q428" t="s">
        <v>9834</v>
      </c>
      <c r="R428" t="s">
        <v>1470</v>
      </c>
      <c r="S428" t="s">
        <v>1470</v>
      </c>
      <c r="T428" t="s">
        <v>82</v>
      </c>
      <c r="U428" t="s">
        <v>7699</v>
      </c>
      <c r="V428" t="s">
        <v>11994</v>
      </c>
      <c r="W428" t="s">
        <v>84</v>
      </c>
      <c r="Y428" t="s">
        <v>11</v>
      </c>
      <c r="Z428" t="s">
        <v>86</v>
      </c>
      <c r="AA428" t="s">
        <v>804</v>
      </c>
      <c r="AB428" s="28">
        <v>1</v>
      </c>
      <c r="AC428" s="40">
        <v>67654</v>
      </c>
      <c r="AD428" s="40">
        <f t="shared" si="6"/>
        <v>67654</v>
      </c>
    </row>
    <row r="429" spans="1:30">
      <c r="A429" t="s">
        <v>459</v>
      </c>
      <c r="B429" t="s">
        <v>460</v>
      </c>
      <c r="C429" t="s">
        <v>461</v>
      </c>
      <c r="D429" t="s">
        <v>11995</v>
      </c>
      <c r="E429" t="s">
        <v>11996</v>
      </c>
      <c r="F429" t="s">
        <v>11997</v>
      </c>
      <c r="G429" t="s">
        <v>9829</v>
      </c>
      <c r="H429" t="s">
        <v>460</v>
      </c>
      <c r="I429" t="s">
        <v>11998</v>
      </c>
      <c r="J429" t="s">
        <v>11999</v>
      </c>
      <c r="K429" t="s">
        <v>78</v>
      </c>
      <c r="L429" t="s">
        <v>12000</v>
      </c>
      <c r="M429" s="27">
        <v>45933.341874999998</v>
      </c>
      <c r="N429" s="27">
        <v>45934.604166666657</v>
      </c>
      <c r="P429" t="s">
        <v>9833</v>
      </c>
      <c r="Q429" t="s">
        <v>9834</v>
      </c>
      <c r="R429" t="s">
        <v>1479</v>
      </c>
      <c r="S429" t="s">
        <v>1479</v>
      </c>
      <c r="T429" t="s">
        <v>82</v>
      </c>
      <c r="U429" t="s">
        <v>7699</v>
      </c>
      <c r="V429" t="s">
        <v>12001</v>
      </c>
      <c r="W429" t="s">
        <v>84</v>
      </c>
      <c r="Y429" t="s">
        <v>11</v>
      </c>
      <c r="Z429" t="s">
        <v>86</v>
      </c>
      <c r="AA429" t="s">
        <v>526</v>
      </c>
      <c r="AB429" s="28">
        <v>1</v>
      </c>
      <c r="AC429" s="40">
        <v>67654</v>
      </c>
      <c r="AD429" s="40">
        <f t="shared" si="6"/>
        <v>67654</v>
      </c>
    </row>
    <row r="430" spans="1:30">
      <c r="A430" t="s">
        <v>112</v>
      </c>
      <c r="B430" t="s">
        <v>113</v>
      </c>
      <c r="C430" t="s">
        <v>8579</v>
      </c>
      <c r="D430" t="s">
        <v>12002</v>
      </c>
      <c r="E430" t="s">
        <v>12003</v>
      </c>
      <c r="F430" t="s">
        <v>12004</v>
      </c>
      <c r="G430" t="s">
        <v>9838</v>
      </c>
      <c r="H430" t="s">
        <v>116</v>
      </c>
      <c r="I430" t="s">
        <v>12005</v>
      </c>
      <c r="J430" t="s">
        <v>12005</v>
      </c>
      <c r="K430" t="s">
        <v>78</v>
      </c>
      <c r="L430" t="s">
        <v>12006</v>
      </c>
      <c r="M430" s="27">
        <v>45933.356111111112</v>
      </c>
      <c r="N430" s="27">
        <v>45946.68472222222</v>
      </c>
      <c r="P430" t="s">
        <v>9840</v>
      </c>
      <c r="R430" t="s">
        <v>1470</v>
      </c>
      <c r="S430" t="s">
        <v>1470</v>
      </c>
      <c r="U430" t="s">
        <v>7699</v>
      </c>
      <c r="V430" t="s">
        <v>12007</v>
      </c>
      <c r="W430" t="s">
        <v>9840</v>
      </c>
      <c r="Y430" t="s">
        <v>15</v>
      </c>
      <c r="Z430" t="s">
        <v>86</v>
      </c>
      <c r="AB430" s="28">
        <v>0</v>
      </c>
      <c r="AC430" s="40">
        <v>35780</v>
      </c>
      <c r="AD430" s="40">
        <f t="shared" si="6"/>
        <v>35780</v>
      </c>
    </row>
    <row r="431" spans="1:30">
      <c r="A431" t="s">
        <v>112</v>
      </c>
      <c r="B431" t="s">
        <v>113</v>
      </c>
      <c r="C431" t="s">
        <v>114</v>
      </c>
      <c r="D431" t="s">
        <v>8692</v>
      </c>
      <c r="E431" t="s">
        <v>12008</v>
      </c>
      <c r="F431" t="s">
        <v>12009</v>
      </c>
      <c r="G431" t="s">
        <v>9829</v>
      </c>
      <c r="H431" t="s">
        <v>116</v>
      </c>
      <c r="I431" t="s">
        <v>8695</v>
      </c>
      <c r="J431" t="s">
        <v>12010</v>
      </c>
      <c r="K431" t="s">
        <v>78</v>
      </c>
      <c r="L431" t="s">
        <v>12011</v>
      </c>
      <c r="M431" s="27">
        <v>45933.359502314823</v>
      </c>
      <c r="N431" s="27">
        <v>45934.601388888892</v>
      </c>
      <c r="P431" t="s">
        <v>9833</v>
      </c>
      <c r="Q431" t="s">
        <v>9834</v>
      </c>
      <c r="R431" t="s">
        <v>783</v>
      </c>
      <c r="S431" t="s">
        <v>2152</v>
      </c>
      <c r="T431" t="s">
        <v>82</v>
      </c>
      <c r="U431" t="s">
        <v>7699</v>
      </c>
      <c r="V431" t="s">
        <v>12012</v>
      </c>
      <c r="W431" t="s">
        <v>84</v>
      </c>
      <c r="Y431" t="s">
        <v>11</v>
      </c>
      <c r="Z431" t="s">
        <v>86</v>
      </c>
      <c r="AA431" t="s">
        <v>117</v>
      </c>
      <c r="AB431" s="28">
        <v>1</v>
      </c>
      <c r="AC431" s="40">
        <v>67654</v>
      </c>
      <c r="AD431" s="40">
        <f t="shared" si="6"/>
        <v>67654</v>
      </c>
    </row>
    <row r="432" spans="1:30">
      <c r="A432" t="s">
        <v>442</v>
      </c>
      <c r="B432" t="s">
        <v>113</v>
      </c>
      <c r="C432" t="s">
        <v>114</v>
      </c>
      <c r="D432" t="s">
        <v>443</v>
      </c>
      <c r="E432" t="s">
        <v>12013</v>
      </c>
      <c r="F432" t="s">
        <v>12014</v>
      </c>
      <c r="G432" t="s">
        <v>9829</v>
      </c>
      <c r="H432" t="s">
        <v>446</v>
      </c>
      <c r="I432" t="s">
        <v>442</v>
      </c>
      <c r="J432" t="s">
        <v>12015</v>
      </c>
      <c r="K432" t="s">
        <v>78</v>
      </c>
      <c r="L432" t="s">
        <v>12016</v>
      </c>
      <c r="M432" s="27">
        <v>45933.36142361111</v>
      </c>
      <c r="N432" s="27">
        <v>45937.657638888893</v>
      </c>
      <c r="P432" t="s">
        <v>9833</v>
      </c>
      <c r="Q432" t="s">
        <v>9834</v>
      </c>
      <c r="R432" t="s">
        <v>1470</v>
      </c>
      <c r="S432" t="s">
        <v>1470</v>
      </c>
      <c r="T432" t="s">
        <v>82</v>
      </c>
      <c r="U432" t="s">
        <v>7699</v>
      </c>
      <c r="V432" t="s">
        <v>12017</v>
      </c>
      <c r="W432" t="s">
        <v>84</v>
      </c>
      <c r="Y432" t="s">
        <v>8</v>
      </c>
      <c r="Z432" t="s">
        <v>86</v>
      </c>
      <c r="AA432" t="s">
        <v>2360</v>
      </c>
      <c r="AB432" s="28">
        <v>1</v>
      </c>
      <c r="AC432" s="40">
        <v>35780</v>
      </c>
      <c r="AD432" s="40">
        <f t="shared" si="6"/>
        <v>35780</v>
      </c>
    </row>
    <row r="433" spans="1:30">
      <c r="A433" t="s">
        <v>191</v>
      </c>
      <c r="B433" t="s">
        <v>192</v>
      </c>
      <c r="C433" t="s">
        <v>193</v>
      </c>
      <c r="D433" t="s">
        <v>12018</v>
      </c>
      <c r="E433" t="s">
        <v>12019</v>
      </c>
      <c r="F433" t="s">
        <v>12020</v>
      </c>
      <c r="G433" t="s">
        <v>11760</v>
      </c>
      <c r="H433" t="s">
        <v>197</v>
      </c>
      <c r="I433" t="s">
        <v>12021</v>
      </c>
      <c r="J433" t="s">
        <v>12022</v>
      </c>
      <c r="K433" t="s">
        <v>78</v>
      </c>
      <c r="L433" t="s">
        <v>12023</v>
      </c>
      <c r="M433" s="27">
        <v>45933.357638888891</v>
      </c>
      <c r="N433" s="27">
        <v>45936.729861111111</v>
      </c>
      <c r="P433" t="s">
        <v>9833</v>
      </c>
      <c r="Q433" t="s">
        <v>9834</v>
      </c>
      <c r="R433" t="s">
        <v>1470</v>
      </c>
      <c r="S433" t="s">
        <v>1470</v>
      </c>
      <c r="U433" t="s">
        <v>11763</v>
      </c>
      <c r="V433" t="s">
        <v>11764</v>
      </c>
      <c r="W433" t="s">
        <v>1801</v>
      </c>
      <c r="Y433" t="s">
        <v>13</v>
      </c>
      <c r="Z433" t="s">
        <v>86</v>
      </c>
      <c r="AB433" s="28">
        <v>0</v>
      </c>
      <c r="AC433" s="40">
        <v>41241</v>
      </c>
      <c r="AD433" s="40">
        <f t="shared" si="6"/>
        <v>41241</v>
      </c>
    </row>
    <row r="434" spans="1:30">
      <c r="A434" t="s">
        <v>343</v>
      </c>
      <c r="B434" t="s">
        <v>68</v>
      </c>
      <c r="C434" t="s">
        <v>69</v>
      </c>
      <c r="D434" t="s">
        <v>2911</v>
      </c>
      <c r="E434" t="s">
        <v>12024</v>
      </c>
      <c r="F434" t="s">
        <v>12025</v>
      </c>
      <c r="G434" t="s">
        <v>9838</v>
      </c>
      <c r="H434" t="s">
        <v>347</v>
      </c>
      <c r="I434" t="s">
        <v>2914</v>
      </c>
      <c r="J434" t="s">
        <v>12026</v>
      </c>
      <c r="K434" t="s">
        <v>78</v>
      </c>
      <c r="L434" t="s">
        <v>12027</v>
      </c>
      <c r="M434" s="27">
        <v>45933.362951388888</v>
      </c>
      <c r="N434" s="27">
        <v>45940.601388888892</v>
      </c>
      <c r="P434" t="s">
        <v>9840</v>
      </c>
      <c r="R434" t="s">
        <v>1470</v>
      </c>
      <c r="S434" t="s">
        <v>1470</v>
      </c>
      <c r="U434" t="s">
        <v>7699</v>
      </c>
      <c r="V434" t="s">
        <v>12028</v>
      </c>
      <c r="W434" t="s">
        <v>9840</v>
      </c>
      <c r="Y434" t="s">
        <v>13</v>
      </c>
      <c r="Z434" t="s">
        <v>86</v>
      </c>
      <c r="AB434" s="28">
        <v>0</v>
      </c>
      <c r="AC434" s="40">
        <v>35780</v>
      </c>
      <c r="AD434" s="40">
        <f t="shared" si="6"/>
        <v>35780</v>
      </c>
    </row>
    <row r="435" spans="1:30">
      <c r="A435" t="s">
        <v>459</v>
      </c>
      <c r="B435" t="s">
        <v>460</v>
      </c>
      <c r="C435" t="s">
        <v>461</v>
      </c>
      <c r="D435" t="s">
        <v>512</v>
      </c>
      <c r="E435" t="s">
        <v>12029</v>
      </c>
      <c r="F435" t="s">
        <v>12030</v>
      </c>
      <c r="G435" t="s">
        <v>9829</v>
      </c>
      <c r="H435" t="s">
        <v>460</v>
      </c>
      <c r="I435" t="s">
        <v>459</v>
      </c>
      <c r="J435" t="s">
        <v>12031</v>
      </c>
      <c r="K435" t="s">
        <v>78</v>
      </c>
      <c r="L435" t="s">
        <v>12032</v>
      </c>
      <c r="M435" s="27">
        <v>45933.365729166668</v>
      </c>
      <c r="N435" s="27">
        <v>45933.646527777782</v>
      </c>
      <c r="P435" t="s">
        <v>9833</v>
      </c>
      <c r="Q435" t="s">
        <v>9834</v>
      </c>
      <c r="R435" t="s">
        <v>783</v>
      </c>
      <c r="S435" t="s">
        <v>2152</v>
      </c>
      <c r="T435" t="s">
        <v>82</v>
      </c>
      <c r="U435" t="s">
        <v>7699</v>
      </c>
      <c r="V435" t="s">
        <v>12033</v>
      </c>
      <c r="W435" t="s">
        <v>84</v>
      </c>
      <c r="Y435" t="s">
        <v>8</v>
      </c>
      <c r="Z435" t="s">
        <v>86</v>
      </c>
      <c r="AA435" t="s">
        <v>778</v>
      </c>
      <c r="AB435" s="28">
        <v>1</v>
      </c>
      <c r="AC435" s="40">
        <v>35780</v>
      </c>
      <c r="AD435" s="40">
        <f t="shared" si="6"/>
        <v>35780</v>
      </c>
    </row>
    <row r="436" spans="1:30">
      <c r="A436" t="s">
        <v>343</v>
      </c>
      <c r="B436" t="s">
        <v>68</v>
      </c>
      <c r="C436" t="s">
        <v>69</v>
      </c>
      <c r="D436" t="s">
        <v>344</v>
      </c>
      <c r="E436" t="s">
        <v>12034</v>
      </c>
      <c r="F436" t="s">
        <v>12035</v>
      </c>
      <c r="G436" t="s">
        <v>9829</v>
      </c>
      <c r="H436" t="s">
        <v>347</v>
      </c>
      <c r="I436" t="s">
        <v>343</v>
      </c>
      <c r="J436" t="s">
        <v>12036</v>
      </c>
      <c r="K436" t="s">
        <v>78</v>
      </c>
      <c r="L436" t="s">
        <v>12037</v>
      </c>
      <c r="M436" s="27">
        <v>45933.367175925923</v>
      </c>
      <c r="N436" s="27">
        <v>45937.466666666667</v>
      </c>
      <c r="P436" t="s">
        <v>9833</v>
      </c>
      <c r="Q436" t="s">
        <v>9834</v>
      </c>
      <c r="R436" t="s">
        <v>1470</v>
      </c>
      <c r="S436" t="s">
        <v>1470</v>
      </c>
      <c r="T436" t="s">
        <v>82</v>
      </c>
      <c r="U436" t="s">
        <v>7699</v>
      </c>
      <c r="V436" t="s">
        <v>12038</v>
      </c>
      <c r="W436" t="s">
        <v>84</v>
      </c>
      <c r="Y436" t="s">
        <v>8</v>
      </c>
      <c r="Z436" t="s">
        <v>86</v>
      </c>
      <c r="AA436" t="s">
        <v>366</v>
      </c>
      <c r="AB436" s="28">
        <v>1</v>
      </c>
      <c r="AC436" s="40">
        <v>35780</v>
      </c>
      <c r="AD436" s="40">
        <f t="shared" si="6"/>
        <v>35780</v>
      </c>
    </row>
    <row r="437" spans="1:30">
      <c r="A437" t="s">
        <v>442</v>
      </c>
      <c r="B437" t="s">
        <v>113</v>
      </c>
      <c r="C437" t="s">
        <v>114</v>
      </c>
      <c r="D437" t="s">
        <v>443</v>
      </c>
      <c r="E437" t="s">
        <v>12039</v>
      </c>
      <c r="F437" t="s">
        <v>6827</v>
      </c>
      <c r="G437" t="s">
        <v>9829</v>
      </c>
      <c r="H437" t="s">
        <v>446</v>
      </c>
      <c r="I437" t="s">
        <v>442</v>
      </c>
      <c r="J437" t="s">
        <v>6828</v>
      </c>
      <c r="K437" t="s">
        <v>78</v>
      </c>
      <c r="L437" t="s">
        <v>12040</v>
      </c>
      <c r="M437" s="27">
        <v>45933.369872685187</v>
      </c>
      <c r="N437" s="27">
        <v>45934.622916666667</v>
      </c>
      <c r="P437" t="s">
        <v>9833</v>
      </c>
      <c r="Q437" t="s">
        <v>9834</v>
      </c>
      <c r="R437" t="s">
        <v>1470</v>
      </c>
      <c r="S437" t="s">
        <v>1470</v>
      </c>
      <c r="T437" t="s">
        <v>82</v>
      </c>
      <c r="U437" t="s">
        <v>7699</v>
      </c>
      <c r="V437" t="s">
        <v>12041</v>
      </c>
      <c r="W437" t="s">
        <v>84</v>
      </c>
      <c r="Y437" t="s">
        <v>8</v>
      </c>
      <c r="Z437" t="s">
        <v>86</v>
      </c>
      <c r="AA437" t="s">
        <v>2301</v>
      </c>
      <c r="AB437" s="28">
        <v>1</v>
      </c>
      <c r="AC437" s="40">
        <v>35780</v>
      </c>
      <c r="AD437" s="40">
        <f t="shared" si="6"/>
        <v>35780</v>
      </c>
    </row>
    <row r="438" spans="1:30">
      <c r="A438" t="s">
        <v>217</v>
      </c>
      <c r="B438" t="s">
        <v>192</v>
      </c>
      <c r="C438" t="s">
        <v>193</v>
      </c>
      <c r="D438" t="s">
        <v>8896</v>
      </c>
      <c r="E438" t="s">
        <v>12042</v>
      </c>
      <c r="F438" t="s">
        <v>12043</v>
      </c>
      <c r="G438" t="s">
        <v>9829</v>
      </c>
      <c r="H438" t="s">
        <v>197</v>
      </c>
      <c r="I438" t="s">
        <v>8899</v>
      </c>
      <c r="J438" t="s">
        <v>12044</v>
      </c>
      <c r="K438" t="s">
        <v>78</v>
      </c>
      <c r="L438" t="s">
        <v>12045</v>
      </c>
      <c r="M438" s="27">
        <v>45933.370509259257</v>
      </c>
      <c r="N438" s="27">
        <v>45940.347222222219</v>
      </c>
      <c r="P438" t="s">
        <v>9833</v>
      </c>
      <c r="Q438" t="s">
        <v>9834</v>
      </c>
      <c r="R438" t="s">
        <v>1470</v>
      </c>
      <c r="S438" t="s">
        <v>1470</v>
      </c>
      <c r="T438" t="s">
        <v>82</v>
      </c>
      <c r="U438" t="s">
        <v>7699</v>
      </c>
      <c r="V438" t="s">
        <v>12046</v>
      </c>
      <c r="W438" t="s">
        <v>9836</v>
      </c>
      <c r="Y438" t="s">
        <v>11</v>
      </c>
      <c r="Z438" t="s">
        <v>86</v>
      </c>
      <c r="AA438" t="s">
        <v>1684</v>
      </c>
      <c r="AB438" s="28">
        <v>0</v>
      </c>
      <c r="AC438" s="40">
        <v>67654</v>
      </c>
      <c r="AD438" s="40">
        <f t="shared" si="6"/>
        <v>67654</v>
      </c>
    </row>
    <row r="439" spans="1:30">
      <c r="A439" t="s">
        <v>683</v>
      </c>
      <c r="B439" t="s">
        <v>113</v>
      </c>
      <c r="C439" t="s">
        <v>114</v>
      </c>
      <c r="D439" t="s">
        <v>684</v>
      </c>
      <c r="E439" t="s">
        <v>12047</v>
      </c>
      <c r="F439" t="s">
        <v>12048</v>
      </c>
      <c r="G439" t="s">
        <v>9829</v>
      </c>
      <c r="H439" t="s">
        <v>281</v>
      </c>
      <c r="I439" t="s">
        <v>683</v>
      </c>
      <c r="J439" t="s">
        <v>12049</v>
      </c>
      <c r="K439" t="s">
        <v>78</v>
      </c>
      <c r="L439" t="s">
        <v>12050</v>
      </c>
      <c r="M439" s="27">
        <v>45933.386261574073</v>
      </c>
      <c r="N439" s="27">
        <v>45934.617361111108</v>
      </c>
      <c r="P439" t="s">
        <v>9833</v>
      </c>
      <c r="Q439" t="s">
        <v>9834</v>
      </c>
      <c r="R439" t="s">
        <v>1470</v>
      </c>
      <c r="S439" t="s">
        <v>1470</v>
      </c>
      <c r="T439" t="s">
        <v>82</v>
      </c>
      <c r="U439" t="s">
        <v>7699</v>
      </c>
      <c r="V439" t="s">
        <v>12051</v>
      </c>
      <c r="W439" t="s">
        <v>84</v>
      </c>
      <c r="Y439" t="s">
        <v>8</v>
      </c>
      <c r="Z439" t="s">
        <v>86</v>
      </c>
      <c r="AA439" t="s">
        <v>691</v>
      </c>
      <c r="AB439" s="28">
        <v>1</v>
      </c>
      <c r="AC439" s="40">
        <v>35780</v>
      </c>
      <c r="AD439" s="40">
        <f t="shared" si="6"/>
        <v>35780</v>
      </c>
    </row>
    <row r="440" spans="1:30">
      <c r="A440" t="s">
        <v>343</v>
      </c>
      <c r="B440" t="s">
        <v>68</v>
      </c>
      <c r="C440" t="s">
        <v>69</v>
      </c>
      <c r="D440" t="s">
        <v>1414</v>
      </c>
      <c r="E440" t="s">
        <v>12052</v>
      </c>
      <c r="F440" t="s">
        <v>12053</v>
      </c>
      <c r="G440" t="s">
        <v>9829</v>
      </c>
      <c r="H440" t="s">
        <v>347</v>
      </c>
      <c r="I440" t="s">
        <v>1417</v>
      </c>
      <c r="J440" t="s">
        <v>12054</v>
      </c>
      <c r="K440" t="s">
        <v>78</v>
      </c>
      <c r="L440" t="s">
        <v>12055</v>
      </c>
      <c r="M440" s="27">
        <v>45933.388796296298</v>
      </c>
      <c r="N440" s="27">
        <v>45938.527083333327</v>
      </c>
      <c r="P440" t="s">
        <v>9833</v>
      </c>
      <c r="Q440" t="s">
        <v>9834</v>
      </c>
      <c r="R440" t="s">
        <v>1470</v>
      </c>
      <c r="S440" t="s">
        <v>1470</v>
      </c>
      <c r="T440" t="s">
        <v>82</v>
      </c>
      <c r="U440" t="s">
        <v>7699</v>
      </c>
      <c r="V440" t="s">
        <v>12056</v>
      </c>
      <c r="W440" t="s">
        <v>84</v>
      </c>
      <c r="Y440" t="s">
        <v>11</v>
      </c>
      <c r="Z440" t="s">
        <v>86</v>
      </c>
      <c r="AA440" t="s">
        <v>804</v>
      </c>
      <c r="AB440" s="28">
        <v>1</v>
      </c>
      <c r="AC440" s="40">
        <v>67654</v>
      </c>
      <c r="AD440" s="40">
        <f t="shared" si="6"/>
        <v>67654</v>
      </c>
    </row>
    <row r="441" spans="1:30">
      <c r="A441" t="s">
        <v>762</v>
      </c>
      <c r="B441" t="s">
        <v>119</v>
      </c>
      <c r="C441" t="s">
        <v>120</v>
      </c>
      <c r="D441" t="s">
        <v>763</v>
      </c>
      <c r="E441" t="s">
        <v>12057</v>
      </c>
      <c r="F441" t="s">
        <v>12058</v>
      </c>
      <c r="G441" t="s">
        <v>9829</v>
      </c>
      <c r="H441" t="s">
        <v>766</v>
      </c>
      <c r="I441" t="s">
        <v>762</v>
      </c>
      <c r="J441" t="s">
        <v>12059</v>
      </c>
      <c r="K441" t="s">
        <v>78</v>
      </c>
      <c r="L441" t="s">
        <v>12060</v>
      </c>
      <c r="M441" s="27">
        <v>45933.392881944441</v>
      </c>
      <c r="N441" s="27">
        <v>45939.458333333343</v>
      </c>
      <c r="P441" t="s">
        <v>9833</v>
      </c>
      <c r="Q441" t="s">
        <v>9834</v>
      </c>
      <c r="R441" t="s">
        <v>80</v>
      </c>
      <c r="S441" t="s">
        <v>81</v>
      </c>
      <c r="T441" t="s">
        <v>82</v>
      </c>
      <c r="U441" t="s">
        <v>7699</v>
      </c>
      <c r="V441" t="s">
        <v>12061</v>
      </c>
      <c r="W441" t="s">
        <v>9836</v>
      </c>
      <c r="Y441" t="s">
        <v>8</v>
      </c>
      <c r="Z441" t="s">
        <v>86</v>
      </c>
      <c r="AA441" t="s">
        <v>771</v>
      </c>
      <c r="AB441" s="28">
        <v>0</v>
      </c>
      <c r="AC441" s="40">
        <v>35780</v>
      </c>
      <c r="AD441" s="40">
        <f t="shared" si="6"/>
        <v>35780</v>
      </c>
    </row>
    <row r="442" spans="1:30">
      <c r="A442" t="s">
        <v>265</v>
      </c>
      <c r="B442" t="s">
        <v>68</v>
      </c>
      <c r="C442" t="s">
        <v>266</v>
      </c>
      <c r="D442" t="s">
        <v>6851</v>
      </c>
      <c r="E442" t="s">
        <v>12062</v>
      </c>
      <c r="F442" t="s">
        <v>12063</v>
      </c>
      <c r="G442" t="s">
        <v>9829</v>
      </c>
      <c r="H442" t="s">
        <v>270</v>
      </c>
      <c r="I442" t="s">
        <v>904</v>
      </c>
      <c r="J442" t="s">
        <v>12064</v>
      </c>
      <c r="K442" t="s">
        <v>78</v>
      </c>
      <c r="L442" t="s">
        <v>12065</v>
      </c>
      <c r="M442" s="27">
        <v>45933.400312500002</v>
      </c>
      <c r="N442" s="27">
        <v>45938.486805555563</v>
      </c>
      <c r="P442" t="s">
        <v>9833</v>
      </c>
      <c r="Q442" t="s">
        <v>9834</v>
      </c>
      <c r="R442" t="s">
        <v>80</v>
      </c>
      <c r="S442" t="s">
        <v>81</v>
      </c>
      <c r="T442" t="s">
        <v>82</v>
      </c>
      <c r="U442" t="s">
        <v>7699</v>
      </c>
      <c r="V442" t="s">
        <v>12066</v>
      </c>
      <c r="W442" t="s">
        <v>9836</v>
      </c>
      <c r="Y442" t="s">
        <v>11</v>
      </c>
      <c r="Z442" t="s">
        <v>86</v>
      </c>
      <c r="AA442" t="s">
        <v>1290</v>
      </c>
      <c r="AB442" s="28">
        <v>0</v>
      </c>
      <c r="AC442" s="40">
        <v>67654</v>
      </c>
      <c r="AD442" s="40">
        <f t="shared" si="6"/>
        <v>67654</v>
      </c>
    </row>
    <row r="443" spans="1:30">
      <c r="A443" t="s">
        <v>191</v>
      </c>
      <c r="B443" t="s">
        <v>192</v>
      </c>
      <c r="C443" t="s">
        <v>193</v>
      </c>
      <c r="D443" t="s">
        <v>194</v>
      </c>
      <c r="E443" t="s">
        <v>12067</v>
      </c>
      <c r="F443" t="s">
        <v>2514</v>
      </c>
      <c r="G443" t="s">
        <v>9829</v>
      </c>
      <c r="H443" t="s">
        <v>197</v>
      </c>
      <c r="I443" t="s">
        <v>191</v>
      </c>
      <c r="J443" t="s">
        <v>2515</v>
      </c>
      <c r="K443" t="s">
        <v>78</v>
      </c>
      <c r="L443" t="s">
        <v>12068</v>
      </c>
      <c r="M443" s="27">
        <v>45933.38989583333</v>
      </c>
      <c r="N443" s="27">
        <v>45939.509722222218</v>
      </c>
      <c r="P443" t="s">
        <v>9833</v>
      </c>
      <c r="Q443" t="s">
        <v>9834</v>
      </c>
      <c r="R443" t="s">
        <v>80</v>
      </c>
      <c r="S443" t="s">
        <v>187</v>
      </c>
      <c r="U443" t="s">
        <v>7699</v>
      </c>
      <c r="V443" t="s">
        <v>12069</v>
      </c>
      <c r="W443" t="s">
        <v>84</v>
      </c>
      <c r="Y443" t="s">
        <v>8</v>
      </c>
      <c r="Z443" t="s">
        <v>86</v>
      </c>
      <c r="AA443" t="s">
        <v>10276</v>
      </c>
      <c r="AB443" s="28">
        <v>1</v>
      </c>
      <c r="AC443" s="40">
        <v>35780</v>
      </c>
      <c r="AD443" s="40">
        <f t="shared" si="6"/>
        <v>35780</v>
      </c>
    </row>
    <row r="444" spans="1:30">
      <c r="A444" t="s">
        <v>744</v>
      </c>
      <c r="B444" t="s">
        <v>113</v>
      </c>
      <c r="C444" t="s">
        <v>114</v>
      </c>
      <c r="D444" t="s">
        <v>8382</v>
      </c>
      <c r="E444" t="s">
        <v>12070</v>
      </c>
      <c r="F444" t="s">
        <v>12071</v>
      </c>
      <c r="G444" t="s">
        <v>9829</v>
      </c>
      <c r="H444" t="s">
        <v>748</v>
      </c>
      <c r="I444" t="s">
        <v>8385</v>
      </c>
      <c r="J444" t="s">
        <v>12072</v>
      </c>
      <c r="K444" t="s">
        <v>78</v>
      </c>
      <c r="L444" t="s">
        <v>12073</v>
      </c>
      <c r="M444" s="27">
        <v>45933.406875000001</v>
      </c>
      <c r="N444" s="27">
        <v>45937.493750000001</v>
      </c>
      <c r="P444" t="s">
        <v>9833</v>
      </c>
      <c r="Q444" t="s">
        <v>9834</v>
      </c>
      <c r="R444" t="s">
        <v>80</v>
      </c>
      <c r="S444" t="s">
        <v>187</v>
      </c>
      <c r="T444" t="s">
        <v>82</v>
      </c>
      <c r="U444" t="s">
        <v>7699</v>
      </c>
      <c r="V444" t="s">
        <v>11984</v>
      </c>
      <c r="W444" t="s">
        <v>84</v>
      </c>
      <c r="Y444" t="s">
        <v>11</v>
      </c>
      <c r="Z444" t="s">
        <v>86</v>
      </c>
      <c r="AA444" t="s">
        <v>1272</v>
      </c>
      <c r="AB444" s="28">
        <v>1</v>
      </c>
      <c r="AC444" s="40">
        <v>67654</v>
      </c>
      <c r="AD444" s="40">
        <f t="shared" si="6"/>
        <v>67654</v>
      </c>
    </row>
    <row r="445" spans="1:30">
      <c r="A445" t="s">
        <v>191</v>
      </c>
      <c r="B445" t="s">
        <v>192</v>
      </c>
      <c r="C445" t="s">
        <v>193</v>
      </c>
      <c r="D445" t="s">
        <v>208</v>
      </c>
      <c r="E445" t="s">
        <v>12074</v>
      </c>
      <c r="F445" t="s">
        <v>4301</v>
      </c>
      <c r="G445" t="s">
        <v>9829</v>
      </c>
      <c r="H445" t="s">
        <v>197</v>
      </c>
      <c r="I445" t="s">
        <v>211</v>
      </c>
      <c r="J445" t="s">
        <v>4302</v>
      </c>
      <c r="K445" t="s">
        <v>78</v>
      </c>
      <c r="L445" t="s">
        <v>12075</v>
      </c>
      <c r="M445" s="27">
        <v>45933.410057870373</v>
      </c>
      <c r="N445" s="27">
        <v>45939.510416666657</v>
      </c>
      <c r="P445" t="s">
        <v>9833</v>
      </c>
      <c r="Q445" t="s">
        <v>9834</v>
      </c>
      <c r="R445" t="s">
        <v>80</v>
      </c>
      <c r="S445" t="s">
        <v>81</v>
      </c>
      <c r="U445" t="s">
        <v>7699</v>
      </c>
      <c r="V445" t="s">
        <v>12076</v>
      </c>
      <c r="W445" t="s">
        <v>84</v>
      </c>
      <c r="Y445" t="s">
        <v>8</v>
      </c>
      <c r="Z445" t="s">
        <v>86</v>
      </c>
      <c r="AA445" t="s">
        <v>10276</v>
      </c>
      <c r="AB445" s="28">
        <v>1</v>
      </c>
      <c r="AC445" s="40">
        <v>35780</v>
      </c>
      <c r="AD445" s="40">
        <f t="shared" si="6"/>
        <v>35780</v>
      </c>
    </row>
    <row r="446" spans="1:30">
      <c r="A446" t="s">
        <v>613</v>
      </c>
      <c r="B446" t="s">
        <v>151</v>
      </c>
      <c r="C446" t="s">
        <v>152</v>
      </c>
      <c r="D446" t="s">
        <v>12077</v>
      </c>
      <c r="E446" t="s">
        <v>12078</v>
      </c>
      <c r="F446" t="s">
        <v>12079</v>
      </c>
      <c r="G446" t="s">
        <v>9829</v>
      </c>
      <c r="H446" t="s">
        <v>258</v>
      </c>
      <c r="I446" t="s">
        <v>12080</v>
      </c>
      <c r="J446" t="s">
        <v>12081</v>
      </c>
      <c r="K446" t="s">
        <v>78</v>
      </c>
      <c r="L446" t="s">
        <v>12082</v>
      </c>
      <c r="M446" s="27">
        <v>45933.40347222222</v>
      </c>
      <c r="N446" s="27">
        <v>45940.352777777778</v>
      </c>
      <c r="P446" t="s">
        <v>9833</v>
      </c>
      <c r="Q446" t="s">
        <v>9834</v>
      </c>
      <c r="R446" t="s">
        <v>80</v>
      </c>
      <c r="S446" t="s">
        <v>187</v>
      </c>
      <c r="T446" t="s">
        <v>82</v>
      </c>
      <c r="U446" t="s">
        <v>7699</v>
      </c>
      <c r="V446" t="s">
        <v>12083</v>
      </c>
      <c r="W446" t="s">
        <v>9836</v>
      </c>
      <c r="Y446" t="s">
        <v>11</v>
      </c>
      <c r="Z446" t="s">
        <v>86</v>
      </c>
      <c r="AA446" t="s">
        <v>622</v>
      </c>
      <c r="AB446" s="28">
        <v>0</v>
      </c>
      <c r="AC446" s="40">
        <v>67654</v>
      </c>
      <c r="AD446" s="40">
        <f t="shared" si="6"/>
        <v>67654</v>
      </c>
    </row>
    <row r="447" spans="1:30">
      <c r="A447" t="s">
        <v>217</v>
      </c>
      <c r="B447" t="s">
        <v>192</v>
      </c>
      <c r="C447" t="s">
        <v>193</v>
      </c>
      <c r="D447" t="s">
        <v>8896</v>
      </c>
      <c r="E447" t="s">
        <v>12084</v>
      </c>
      <c r="F447" t="s">
        <v>12085</v>
      </c>
      <c r="G447" t="s">
        <v>9829</v>
      </c>
      <c r="H447" t="s">
        <v>197</v>
      </c>
      <c r="I447" t="s">
        <v>8899</v>
      </c>
      <c r="J447" t="s">
        <v>12086</v>
      </c>
      <c r="K447" t="s">
        <v>78</v>
      </c>
      <c r="L447" t="s">
        <v>12087</v>
      </c>
      <c r="M447" s="27">
        <v>45933.425138888888</v>
      </c>
      <c r="N447" s="27">
        <v>45937.498611111107</v>
      </c>
      <c r="P447" t="s">
        <v>9833</v>
      </c>
      <c r="Q447" t="s">
        <v>9834</v>
      </c>
      <c r="R447" t="s">
        <v>80</v>
      </c>
      <c r="S447" t="s">
        <v>187</v>
      </c>
      <c r="T447" t="s">
        <v>82</v>
      </c>
      <c r="U447" t="s">
        <v>7699</v>
      </c>
      <c r="V447" t="s">
        <v>12088</v>
      </c>
      <c r="W447" t="s">
        <v>9836</v>
      </c>
      <c r="Y447" t="s">
        <v>11</v>
      </c>
      <c r="Z447" t="s">
        <v>86</v>
      </c>
      <c r="AA447" t="s">
        <v>403</v>
      </c>
      <c r="AB447" s="28">
        <v>0</v>
      </c>
      <c r="AC447" s="40">
        <v>67654</v>
      </c>
      <c r="AD447" s="40">
        <f t="shared" si="6"/>
        <v>67654</v>
      </c>
    </row>
    <row r="448" spans="1:30">
      <c r="A448" t="s">
        <v>442</v>
      </c>
      <c r="B448" t="s">
        <v>113</v>
      </c>
      <c r="C448" t="s">
        <v>114</v>
      </c>
      <c r="D448" t="s">
        <v>12089</v>
      </c>
      <c r="E448" t="s">
        <v>12090</v>
      </c>
      <c r="F448" t="s">
        <v>12091</v>
      </c>
      <c r="G448" t="s">
        <v>9829</v>
      </c>
      <c r="H448" t="s">
        <v>446</v>
      </c>
      <c r="I448" t="s">
        <v>12092</v>
      </c>
      <c r="J448" t="s">
        <v>12093</v>
      </c>
      <c r="K448" t="s">
        <v>78</v>
      </c>
      <c r="L448" t="s">
        <v>12094</v>
      </c>
      <c r="M448" s="27">
        <v>45933.434560185182</v>
      </c>
      <c r="N448" s="27">
        <v>45937.662499999999</v>
      </c>
      <c r="P448" t="s">
        <v>9833</v>
      </c>
      <c r="Q448" t="s">
        <v>9834</v>
      </c>
      <c r="R448" t="s">
        <v>1479</v>
      </c>
      <c r="S448" t="s">
        <v>1479</v>
      </c>
      <c r="T448" t="s">
        <v>82</v>
      </c>
      <c r="U448" t="s">
        <v>7699</v>
      </c>
      <c r="V448" t="s">
        <v>12095</v>
      </c>
      <c r="W448" t="s">
        <v>84</v>
      </c>
      <c r="Y448" t="s">
        <v>11</v>
      </c>
      <c r="Z448" t="s">
        <v>86</v>
      </c>
      <c r="AA448" t="s">
        <v>2360</v>
      </c>
      <c r="AB448" s="28">
        <v>1</v>
      </c>
      <c r="AC448" s="40">
        <v>67654</v>
      </c>
      <c r="AD448" s="40">
        <f t="shared" si="6"/>
        <v>67654</v>
      </c>
    </row>
    <row r="449" spans="1:30">
      <c r="A449" t="s">
        <v>1377</v>
      </c>
      <c r="B449" t="s">
        <v>68</v>
      </c>
      <c r="C449" t="s">
        <v>266</v>
      </c>
      <c r="D449" t="s">
        <v>12096</v>
      </c>
      <c r="E449" t="s">
        <v>12097</v>
      </c>
      <c r="F449" t="s">
        <v>12098</v>
      </c>
      <c r="G449" t="s">
        <v>9829</v>
      </c>
      <c r="H449" t="s">
        <v>1381</v>
      </c>
      <c r="I449" t="s">
        <v>1903</v>
      </c>
      <c r="J449" t="s">
        <v>12099</v>
      </c>
      <c r="K449" t="s">
        <v>78</v>
      </c>
      <c r="L449" t="s">
        <v>12100</v>
      </c>
      <c r="M449" s="27">
        <v>45933.42627314815</v>
      </c>
      <c r="N449" s="27">
        <v>45937.660416666673</v>
      </c>
      <c r="P449" t="s">
        <v>9833</v>
      </c>
      <c r="Q449" t="s">
        <v>9834</v>
      </c>
      <c r="R449" t="s">
        <v>1479</v>
      </c>
      <c r="S449" t="s">
        <v>1479</v>
      </c>
      <c r="T449" t="s">
        <v>82</v>
      </c>
      <c r="U449" t="s">
        <v>7699</v>
      </c>
      <c r="V449" t="s">
        <v>12101</v>
      </c>
      <c r="W449" t="s">
        <v>84</v>
      </c>
      <c r="Y449" t="s">
        <v>11</v>
      </c>
      <c r="Z449" t="s">
        <v>86</v>
      </c>
      <c r="AA449" t="s">
        <v>276</v>
      </c>
      <c r="AB449" s="28">
        <v>1</v>
      </c>
      <c r="AC449" s="40">
        <v>67654</v>
      </c>
      <c r="AD449" s="40">
        <f t="shared" si="6"/>
        <v>67654</v>
      </c>
    </row>
    <row r="450" spans="1:30">
      <c r="A450" t="s">
        <v>288</v>
      </c>
      <c r="B450" t="s">
        <v>113</v>
      </c>
      <c r="C450" t="s">
        <v>114</v>
      </c>
      <c r="D450" t="s">
        <v>289</v>
      </c>
      <c r="E450" t="s">
        <v>12102</v>
      </c>
      <c r="F450" t="s">
        <v>12103</v>
      </c>
      <c r="G450" t="s">
        <v>9829</v>
      </c>
      <c r="H450" t="s">
        <v>292</v>
      </c>
      <c r="I450" t="s">
        <v>288</v>
      </c>
      <c r="J450" t="s">
        <v>12104</v>
      </c>
      <c r="K450" t="s">
        <v>78</v>
      </c>
      <c r="L450" t="s">
        <v>12105</v>
      </c>
      <c r="M450" s="27">
        <v>45933.42695601852</v>
      </c>
      <c r="N450" s="27">
        <v>45937.500694444447</v>
      </c>
      <c r="P450" t="s">
        <v>9833</v>
      </c>
      <c r="Q450" t="s">
        <v>9834</v>
      </c>
      <c r="R450" t="s">
        <v>1479</v>
      </c>
      <c r="S450" t="s">
        <v>1479</v>
      </c>
      <c r="T450" t="s">
        <v>82</v>
      </c>
      <c r="U450" t="s">
        <v>7699</v>
      </c>
      <c r="V450" t="s">
        <v>12106</v>
      </c>
      <c r="W450" t="s">
        <v>84</v>
      </c>
      <c r="Y450" t="s">
        <v>8</v>
      </c>
      <c r="Z450" t="s">
        <v>86</v>
      </c>
      <c r="AA450" t="s">
        <v>7026</v>
      </c>
      <c r="AB450" s="28">
        <v>1</v>
      </c>
      <c r="AC450" s="40">
        <v>35780</v>
      </c>
      <c r="AD450" s="40">
        <f t="shared" si="6"/>
        <v>35780</v>
      </c>
    </row>
    <row r="451" spans="1:30">
      <c r="A451" t="s">
        <v>191</v>
      </c>
      <c r="B451" t="s">
        <v>192</v>
      </c>
      <c r="C451" t="s">
        <v>193</v>
      </c>
      <c r="D451" t="s">
        <v>227</v>
      </c>
      <c r="E451" t="s">
        <v>12107</v>
      </c>
      <c r="F451" t="s">
        <v>12108</v>
      </c>
      <c r="G451" t="s">
        <v>9829</v>
      </c>
      <c r="H451" t="s">
        <v>197</v>
      </c>
      <c r="I451" t="s">
        <v>230</v>
      </c>
      <c r="J451" t="s">
        <v>12109</v>
      </c>
      <c r="K451" t="s">
        <v>78</v>
      </c>
      <c r="L451" t="s">
        <v>12110</v>
      </c>
      <c r="M451" s="27">
        <v>45933.440381944441</v>
      </c>
      <c r="N451" s="27">
        <v>45939.510416666657</v>
      </c>
      <c r="P451" t="s">
        <v>9833</v>
      </c>
      <c r="Q451" t="s">
        <v>9834</v>
      </c>
      <c r="R451" t="s">
        <v>1470</v>
      </c>
      <c r="S451" t="s">
        <v>1470</v>
      </c>
      <c r="U451" t="s">
        <v>7699</v>
      </c>
      <c r="V451" t="s">
        <v>12111</v>
      </c>
      <c r="W451" t="s">
        <v>84</v>
      </c>
      <c r="Y451" t="s">
        <v>8</v>
      </c>
      <c r="Z451" t="s">
        <v>86</v>
      </c>
      <c r="AA451" t="s">
        <v>10276</v>
      </c>
      <c r="AB451" s="28">
        <v>1</v>
      </c>
      <c r="AC451" s="40">
        <v>35780</v>
      </c>
      <c r="AD451" s="40">
        <f t="shared" ref="AD451:AD514" si="7">AC451</f>
        <v>35780</v>
      </c>
    </row>
    <row r="452" spans="1:30">
      <c r="A452" t="s">
        <v>112</v>
      </c>
      <c r="B452" t="s">
        <v>113</v>
      </c>
      <c r="C452" t="s">
        <v>114</v>
      </c>
      <c r="D452" t="s">
        <v>115</v>
      </c>
      <c r="E452" t="s">
        <v>12112</v>
      </c>
      <c r="F452" t="s">
        <v>12113</v>
      </c>
      <c r="G452" t="s">
        <v>9829</v>
      </c>
      <c r="H452" t="s">
        <v>116</v>
      </c>
      <c r="I452" t="s">
        <v>112</v>
      </c>
      <c r="J452" t="s">
        <v>12114</v>
      </c>
      <c r="K452" t="s">
        <v>78</v>
      </c>
      <c r="L452" t="s">
        <v>12115</v>
      </c>
      <c r="M452" s="27">
        <v>45933.439108796287</v>
      </c>
      <c r="N452" s="27">
        <v>45937.664583333331</v>
      </c>
      <c r="P452" t="s">
        <v>9833</v>
      </c>
      <c r="Q452" t="s">
        <v>9834</v>
      </c>
      <c r="R452" t="s">
        <v>1470</v>
      </c>
      <c r="S452" t="s">
        <v>1470</v>
      </c>
      <c r="T452" t="s">
        <v>82</v>
      </c>
      <c r="U452" t="s">
        <v>7699</v>
      </c>
      <c r="V452" t="s">
        <v>12116</v>
      </c>
      <c r="W452" t="s">
        <v>84</v>
      </c>
      <c r="Y452" t="s">
        <v>8</v>
      </c>
      <c r="Z452" t="s">
        <v>86</v>
      </c>
      <c r="AA452" t="s">
        <v>1777</v>
      </c>
      <c r="AB452" s="28">
        <v>1</v>
      </c>
      <c r="AC452" s="40">
        <v>35780</v>
      </c>
      <c r="AD452" s="40">
        <f t="shared" si="7"/>
        <v>35780</v>
      </c>
    </row>
    <row r="453" spans="1:30">
      <c r="A453" t="s">
        <v>459</v>
      </c>
      <c r="B453" t="s">
        <v>460</v>
      </c>
      <c r="C453" t="s">
        <v>461</v>
      </c>
      <c r="D453" t="s">
        <v>512</v>
      </c>
      <c r="E453" t="s">
        <v>12117</v>
      </c>
      <c r="F453" t="s">
        <v>12118</v>
      </c>
      <c r="G453" t="s">
        <v>9829</v>
      </c>
      <c r="H453" t="s">
        <v>460</v>
      </c>
      <c r="I453" t="s">
        <v>459</v>
      </c>
      <c r="J453" t="s">
        <v>12119</v>
      </c>
      <c r="K453" t="s">
        <v>78</v>
      </c>
      <c r="L453" t="s">
        <v>12120</v>
      </c>
      <c r="M453" s="27">
        <v>45933.447222222218</v>
      </c>
      <c r="N453" s="27">
        <v>45937.617361111108</v>
      </c>
      <c r="P453" t="s">
        <v>9833</v>
      </c>
      <c r="Q453" t="s">
        <v>9834</v>
      </c>
      <c r="R453" t="s">
        <v>1470</v>
      </c>
      <c r="S453" t="s">
        <v>1470</v>
      </c>
      <c r="T453" t="s">
        <v>82</v>
      </c>
      <c r="U453" t="s">
        <v>7699</v>
      </c>
      <c r="V453" t="s">
        <v>12121</v>
      </c>
      <c r="W453" t="s">
        <v>84</v>
      </c>
      <c r="Y453" t="s">
        <v>8</v>
      </c>
      <c r="Z453" t="s">
        <v>86</v>
      </c>
      <c r="AA453" t="s">
        <v>964</v>
      </c>
      <c r="AB453" s="28">
        <v>1</v>
      </c>
      <c r="AC453" s="40">
        <v>35780</v>
      </c>
      <c r="AD453" s="40">
        <f t="shared" si="7"/>
        <v>35780</v>
      </c>
    </row>
    <row r="454" spans="1:30">
      <c r="A454" t="s">
        <v>965</v>
      </c>
      <c r="B454" t="s">
        <v>119</v>
      </c>
      <c r="C454" t="s">
        <v>8579</v>
      </c>
      <c r="D454" t="s">
        <v>12122</v>
      </c>
      <c r="E454" t="s">
        <v>12123</v>
      </c>
      <c r="F454" t="s">
        <v>12124</v>
      </c>
      <c r="G454" t="s">
        <v>9829</v>
      </c>
      <c r="H454" t="s">
        <v>969</v>
      </c>
      <c r="I454" t="s">
        <v>12125</v>
      </c>
      <c r="J454" t="s">
        <v>12126</v>
      </c>
      <c r="K454" t="s">
        <v>78</v>
      </c>
      <c r="L454" t="s">
        <v>12127</v>
      </c>
      <c r="M454" s="27">
        <v>45933.451898148152</v>
      </c>
      <c r="N454" s="27">
        <v>45936.698611111111</v>
      </c>
      <c r="R454" t="s">
        <v>1479</v>
      </c>
      <c r="S454" t="s">
        <v>1470</v>
      </c>
      <c r="T454" t="s">
        <v>82</v>
      </c>
      <c r="U454" t="s">
        <v>7699</v>
      </c>
      <c r="V454" t="s">
        <v>12128</v>
      </c>
      <c r="W454" t="s">
        <v>9836</v>
      </c>
      <c r="Y454" t="s">
        <v>13</v>
      </c>
      <c r="Z454" t="s">
        <v>86</v>
      </c>
      <c r="AA454" t="s">
        <v>974</v>
      </c>
      <c r="AB454" s="28">
        <v>0</v>
      </c>
      <c r="AC454" s="40">
        <v>35780</v>
      </c>
      <c r="AD454" s="40">
        <f t="shared" si="7"/>
        <v>35780</v>
      </c>
    </row>
    <row r="455" spans="1:30">
      <c r="A455" t="s">
        <v>191</v>
      </c>
      <c r="B455" t="s">
        <v>192</v>
      </c>
      <c r="C455" t="s">
        <v>193</v>
      </c>
      <c r="D455" t="s">
        <v>194</v>
      </c>
      <c r="E455" t="s">
        <v>12129</v>
      </c>
      <c r="F455" t="s">
        <v>12130</v>
      </c>
      <c r="G455" t="s">
        <v>9829</v>
      </c>
      <c r="H455" t="s">
        <v>197</v>
      </c>
      <c r="I455" t="s">
        <v>191</v>
      </c>
      <c r="J455" t="s">
        <v>12131</v>
      </c>
      <c r="K455" t="s">
        <v>78</v>
      </c>
      <c r="L455" t="s">
        <v>12132</v>
      </c>
      <c r="M455" s="27">
        <v>45933.458807870367</v>
      </c>
      <c r="N455" s="27">
        <v>45939.375</v>
      </c>
      <c r="P455" t="s">
        <v>9833</v>
      </c>
      <c r="Q455" t="s">
        <v>9834</v>
      </c>
      <c r="R455" t="s">
        <v>80</v>
      </c>
      <c r="S455" t="s">
        <v>187</v>
      </c>
      <c r="U455" t="s">
        <v>7699</v>
      </c>
      <c r="V455" t="s">
        <v>12133</v>
      </c>
      <c r="W455" t="s">
        <v>84</v>
      </c>
      <c r="Y455" t="s">
        <v>8</v>
      </c>
      <c r="Z455" t="s">
        <v>86</v>
      </c>
      <c r="AA455" t="s">
        <v>10276</v>
      </c>
      <c r="AB455" s="28">
        <v>1</v>
      </c>
      <c r="AC455" s="40">
        <v>35780</v>
      </c>
      <c r="AD455" s="40">
        <f t="shared" si="7"/>
        <v>35780</v>
      </c>
    </row>
    <row r="456" spans="1:30">
      <c r="A456" t="s">
        <v>118</v>
      </c>
      <c r="B456" t="s">
        <v>119</v>
      </c>
      <c r="C456" t="s">
        <v>8579</v>
      </c>
      <c r="D456" t="s">
        <v>4929</v>
      </c>
      <c r="E456" t="s">
        <v>12134</v>
      </c>
      <c r="F456" t="s">
        <v>12135</v>
      </c>
      <c r="G456" t="s">
        <v>9838</v>
      </c>
      <c r="H456" t="s">
        <v>124</v>
      </c>
      <c r="I456" t="s">
        <v>4932</v>
      </c>
      <c r="J456" t="s">
        <v>12136</v>
      </c>
      <c r="K456" t="s">
        <v>78</v>
      </c>
      <c r="L456" t="s">
        <v>12137</v>
      </c>
      <c r="M456" s="27">
        <v>45933.461458333331</v>
      </c>
      <c r="N456" s="27">
        <v>45942.599305555559</v>
      </c>
      <c r="P456" t="s">
        <v>9840</v>
      </c>
      <c r="R456" t="s">
        <v>1479</v>
      </c>
      <c r="S456" t="s">
        <v>1479</v>
      </c>
      <c r="U456" t="s">
        <v>7699</v>
      </c>
      <c r="V456" t="s">
        <v>12138</v>
      </c>
      <c r="W456" t="s">
        <v>9840</v>
      </c>
      <c r="Y456" t="s">
        <v>139</v>
      </c>
      <c r="Z456" t="s">
        <v>4937</v>
      </c>
      <c r="AB456" s="28">
        <v>0</v>
      </c>
      <c r="AC456" s="40">
        <v>35780</v>
      </c>
      <c r="AD456" s="40">
        <f t="shared" si="7"/>
        <v>35780</v>
      </c>
    </row>
    <row r="457" spans="1:30">
      <c r="A457" t="s">
        <v>762</v>
      </c>
      <c r="B457" t="s">
        <v>119</v>
      </c>
      <c r="C457" t="s">
        <v>120</v>
      </c>
      <c r="D457" t="s">
        <v>763</v>
      </c>
      <c r="E457" t="s">
        <v>12139</v>
      </c>
      <c r="F457" t="s">
        <v>12140</v>
      </c>
      <c r="G457" t="s">
        <v>9829</v>
      </c>
      <c r="H457" t="s">
        <v>766</v>
      </c>
      <c r="I457" t="s">
        <v>762</v>
      </c>
      <c r="J457" t="s">
        <v>12141</v>
      </c>
      <c r="K457" t="s">
        <v>78</v>
      </c>
      <c r="L457" t="s">
        <v>12142</v>
      </c>
      <c r="M457" s="27">
        <v>45933.466249999998</v>
      </c>
      <c r="N457" s="27">
        <v>45937.621527777781</v>
      </c>
      <c r="P457" t="s">
        <v>9833</v>
      </c>
      <c r="Q457" t="s">
        <v>9834</v>
      </c>
      <c r="R457" t="s">
        <v>1470</v>
      </c>
      <c r="S457" t="s">
        <v>1470</v>
      </c>
      <c r="T457" t="s">
        <v>82</v>
      </c>
      <c r="U457" t="s">
        <v>7699</v>
      </c>
      <c r="V457" t="s">
        <v>12143</v>
      </c>
      <c r="W457" t="s">
        <v>9836</v>
      </c>
      <c r="Y457" t="s">
        <v>8</v>
      </c>
      <c r="Z457" t="s">
        <v>86</v>
      </c>
      <c r="AA457" t="s">
        <v>771</v>
      </c>
      <c r="AB457" s="28">
        <v>0</v>
      </c>
      <c r="AC457" s="40">
        <v>35780</v>
      </c>
      <c r="AD457" s="40">
        <f t="shared" si="7"/>
        <v>35780</v>
      </c>
    </row>
    <row r="458" spans="1:30">
      <c r="A458" t="s">
        <v>288</v>
      </c>
      <c r="B458" t="s">
        <v>113</v>
      </c>
      <c r="C458" t="s">
        <v>114</v>
      </c>
      <c r="D458" t="s">
        <v>1320</v>
      </c>
      <c r="E458" t="s">
        <v>12144</v>
      </c>
      <c r="F458" t="s">
        <v>12145</v>
      </c>
      <c r="G458" t="s">
        <v>9829</v>
      </c>
      <c r="H458" t="s">
        <v>292</v>
      </c>
      <c r="I458" t="s">
        <v>1323</v>
      </c>
      <c r="J458" t="s">
        <v>12146</v>
      </c>
      <c r="K458" t="s">
        <v>78</v>
      </c>
      <c r="L458" t="s">
        <v>12147</v>
      </c>
      <c r="M458" s="27">
        <v>45933.48128472222</v>
      </c>
      <c r="N458" s="27">
        <v>45934.53125</v>
      </c>
      <c r="P458" t="s">
        <v>9833</v>
      </c>
      <c r="Q458" t="s">
        <v>9834</v>
      </c>
      <c r="R458" t="s">
        <v>80</v>
      </c>
      <c r="S458" t="s">
        <v>81</v>
      </c>
      <c r="T458" t="s">
        <v>82</v>
      </c>
      <c r="U458" t="s">
        <v>7699</v>
      </c>
      <c r="V458" t="s">
        <v>12148</v>
      </c>
      <c r="W458" t="s">
        <v>84</v>
      </c>
      <c r="Y458" t="s">
        <v>11</v>
      </c>
      <c r="Z458" t="s">
        <v>86</v>
      </c>
      <c r="AA458" t="s">
        <v>1846</v>
      </c>
      <c r="AB458" s="28">
        <v>1</v>
      </c>
      <c r="AC458" s="40">
        <v>67654</v>
      </c>
      <c r="AD458" s="40">
        <f t="shared" si="7"/>
        <v>67654</v>
      </c>
    </row>
    <row r="459" spans="1:30">
      <c r="A459" t="s">
        <v>191</v>
      </c>
      <c r="B459" t="s">
        <v>192</v>
      </c>
      <c r="C459" t="s">
        <v>193</v>
      </c>
      <c r="D459" t="s">
        <v>194</v>
      </c>
      <c r="E459" t="s">
        <v>12149</v>
      </c>
      <c r="F459" t="s">
        <v>12150</v>
      </c>
      <c r="G459" t="s">
        <v>9829</v>
      </c>
      <c r="H459" t="s">
        <v>197</v>
      </c>
      <c r="I459" t="s">
        <v>191</v>
      </c>
      <c r="J459" t="s">
        <v>12151</v>
      </c>
      <c r="K459" t="s">
        <v>78</v>
      </c>
      <c r="L459" t="s">
        <v>12152</v>
      </c>
      <c r="M459" s="27">
        <v>45933.48541666667</v>
      </c>
      <c r="N459" s="27">
        <v>45939.511111111111</v>
      </c>
      <c r="P459" t="s">
        <v>9833</v>
      </c>
      <c r="Q459" t="s">
        <v>9834</v>
      </c>
      <c r="R459" t="s">
        <v>1479</v>
      </c>
      <c r="S459" t="s">
        <v>1479</v>
      </c>
      <c r="U459" t="s">
        <v>7699</v>
      </c>
      <c r="V459" t="s">
        <v>12153</v>
      </c>
      <c r="W459" t="s">
        <v>84</v>
      </c>
      <c r="Y459" t="s">
        <v>8</v>
      </c>
      <c r="Z459" t="s">
        <v>86</v>
      </c>
      <c r="AA459" t="s">
        <v>10276</v>
      </c>
      <c r="AB459" s="28">
        <v>1</v>
      </c>
      <c r="AC459" s="40">
        <v>35780</v>
      </c>
      <c r="AD459" s="40">
        <f t="shared" si="7"/>
        <v>35780</v>
      </c>
    </row>
    <row r="460" spans="1:30">
      <c r="A460" t="s">
        <v>265</v>
      </c>
      <c r="B460" t="s">
        <v>68</v>
      </c>
      <c r="C460" t="s">
        <v>266</v>
      </c>
      <c r="D460" t="s">
        <v>5828</v>
      </c>
      <c r="E460" t="s">
        <v>12154</v>
      </c>
      <c r="F460" t="s">
        <v>12155</v>
      </c>
      <c r="G460" t="s">
        <v>9829</v>
      </c>
      <c r="H460" t="s">
        <v>270</v>
      </c>
      <c r="I460" t="s">
        <v>5831</v>
      </c>
      <c r="J460" t="s">
        <v>12156</v>
      </c>
      <c r="K460" t="s">
        <v>78</v>
      </c>
      <c r="L460" t="s">
        <v>12157</v>
      </c>
      <c r="M460" s="27">
        <v>45933.501712962963</v>
      </c>
      <c r="N460" s="27">
        <v>45937.650694444441</v>
      </c>
      <c r="P460" t="s">
        <v>9833</v>
      </c>
      <c r="Q460" t="s">
        <v>9834</v>
      </c>
      <c r="R460" t="s">
        <v>1470</v>
      </c>
      <c r="S460" t="s">
        <v>1470</v>
      </c>
      <c r="T460" t="s">
        <v>82</v>
      </c>
      <c r="U460" t="s">
        <v>7699</v>
      </c>
      <c r="V460" t="s">
        <v>12158</v>
      </c>
      <c r="W460" t="s">
        <v>84</v>
      </c>
      <c r="Y460" t="s">
        <v>11</v>
      </c>
      <c r="Z460" t="s">
        <v>86</v>
      </c>
      <c r="AA460" t="s">
        <v>1290</v>
      </c>
      <c r="AB460" s="28">
        <v>1</v>
      </c>
      <c r="AC460" s="40">
        <v>67654</v>
      </c>
      <c r="AD460" s="40">
        <f t="shared" si="7"/>
        <v>67654</v>
      </c>
    </row>
    <row r="461" spans="1:30">
      <c r="A461" t="s">
        <v>1377</v>
      </c>
      <c r="B461" t="s">
        <v>68</v>
      </c>
      <c r="C461" t="s">
        <v>266</v>
      </c>
      <c r="D461" t="s">
        <v>2584</v>
      </c>
      <c r="E461" t="s">
        <v>12159</v>
      </c>
      <c r="F461" t="s">
        <v>12160</v>
      </c>
      <c r="G461" t="s">
        <v>9829</v>
      </c>
      <c r="H461" t="s">
        <v>1381</v>
      </c>
      <c r="I461" t="s">
        <v>2587</v>
      </c>
      <c r="J461" t="s">
        <v>12161</v>
      </c>
      <c r="K461" t="s">
        <v>78</v>
      </c>
      <c r="L461" t="s">
        <v>12162</v>
      </c>
      <c r="M461" s="27">
        <v>45933.483159722222</v>
      </c>
      <c r="N461" s="27">
        <v>45934.643055555563</v>
      </c>
      <c r="P461" t="s">
        <v>9833</v>
      </c>
      <c r="Q461" t="s">
        <v>9834</v>
      </c>
      <c r="R461" t="s">
        <v>1479</v>
      </c>
      <c r="S461" t="s">
        <v>1479</v>
      </c>
      <c r="T461" t="s">
        <v>82</v>
      </c>
      <c r="U461" t="s">
        <v>7699</v>
      </c>
      <c r="V461" t="s">
        <v>12163</v>
      </c>
      <c r="W461" t="s">
        <v>84</v>
      </c>
      <c r="Y461" t="s">
        <v>8</v>
      </c>
      <c r="Z461" t="s">
        <v>86</v>
      </c>
      <c r="AA461" t="s">
        <v>2108</v>
      </c>
      <c r="AB461" s="28">
        <v>1</v>
      </c>
      <c r="AC461" s="40">
        <v>35780</v>
      </c>
      <c r="AD461" s="40">
        <f t="shared" si="7"/>
        <v>35780</v>
      </c>
    </row>
    <row r="462" spans="1:30">
      <c r="A462" t="s">
        <v>112</v>
      </c>
      <c r="B462" t="s">
        <v>113</v>
      </c>
      <c r="C462" t="s">
        <v>114</v>
      </c>
      <c r="D462" t="s">
        <v>8692</v>
      </c>
      <c r="E462" t="s">
        <v>12164</v>
      </c>
      <c r="F462" t="s">
        <v>12165</v>
      </c>
      <c r="G462" t="s">
        <v>9829</v>
      </c>
      <c r="H462" t="s">
        <v>116</v>
      </c>
      <c r="I462" t="s">
        <v>8695</v>
      </c>
      <c r="J462" t="s">
        <v>12166</v>
      </c>
      <c r="K462" t="s">
        <v>78</v>
      </c>
      <c r="L462" t="s">
        <v>12167</v>
      </c>
      <c r="M462" s="27">
        <v>45933.488888888889</v>
      </c>
      <c r="N462" s="27">
        <v>45938.532638888893</v>
      </c>
      <c r="P462" t="s">
        <v>9833</v>
      </c>
      <c r="Q462" t="s">
        <v>9834</v>
      </c>
      <c r="R462" t="s">
        <v>80</v>
      </c>
      <c r="S462" t="s">
        <v>187</v>
      </c>
      <c r="T462" t="s">
        <v>82</v>
      </c>
      <c r="U462" t="s">
        <v>7699</v>
      </c>
      <c r="V462" t="s">
        <v>12168</v>
      </c>
      <c r="W462" t="s">
        <v>84</v>
      </c>
      <c r="Y462" t="s">
        <v>11</v>
      </c>
      <c r="Z462" t="s">
        <v>86</v>
      </c>
      <c r="AA462" t="s">
        <v>117</v>
      </c>
      <c r="AB462" s="28">
        <v>1</v>
      </c>
      <c r="AC462" s="40">
        <v>67654</v>
      </c>
      <c r="AD462" s="40">
        <f t="shared" si="7"/>
        <v>67654</v>
      </c>
    </row>
    <row r="463" spans="1:30">
      <c r="A463" t="s">
        <v>569</v>
      </c>
      <c r="B463" t="s">
        <v>119</v>
      </c>
      <c r="C463" t="s">
        <v>120</v>
      </c>
      <c r="D463" t="s">
        <v>1711</v>
      </c>
      <c r="E463" t="s">
        <v>12169</v>
      </c>
      <c r="F463" t="s">
        <v>12170</v>
      </c>
      <c r="G463" t="s">
        <v>9829</v>
      </c>
      <c r="H463" t="s">
        <v>573</v>
      </c>
      <c r="I463" t="s">
        <v>1714</v>
      </c>
      <c r="J463" t="s">
        <v>12171</v>
      </c>
      <c r="K463" t="s">
        <v>78</v>
      </c>
      <c r="L463" t="s">
        <v>12172</v>
      </c>
      <c r="M463" s="27">
        <v>45933.498738425929</v>
      </c>
      <c r="N463" s="27">
        <v>45937.648611111108</v>
      </c>
      <c r="P463" t="s">
        <v>9833</v>
      </c>
      <c r="Q463" t="s">
        <v>9834</v>
      </c>
      <c r="R463" t="s">
        <v>1479</v>
      </c>
      <c r="S463" t="s">
        <v>1479</v>
      </c>
      <c r="T463" t="s">
        <v>82</v>
      </c>
      <c r="U463" t="s">
        <v>7699</v>
      </c>
      <c r="V463" t="s">
        <v>12173</v>
      </c>
      <c r="W463" t="s">
        <v>84</v>
      </c>
      <c r="Y463" t="s">
        <v>11</v>
      </c>
      <c r="Z463" t="s">
        <v>86</v>
      </c>
      <c r="AA463" t="s">
        <v>1667</v>
      </c>
      <c r="AB463" s="28">
        <v>1</v>
      </c>
      <c r="AC463" s="40">
        <v>67654</v>
      </c>
      <c r="AD463" s="40">
        <f t="shared" si="7"/>
        <v>67654</v>
      </c>
    </row>
    <row r="464" spans="1:30">
      <c r="A464" t="s">
        <v>1377</v>
      </c>
      <c r="B464" t="s">
        <v>68</v>
      </c>
      <c r="C464" t="s">
        <v>266</v>
      </c>
      <c r="D464" t="s">
        <v>2584</v>
      </c>
      <c r="E464" t="s">
        <v>12174</v>
      </c>
      <c r="F464" t="s">
        <v>2586</v>
      </c>
      <c r="G464" t="s">
        <v>9829</v>
      </c>
      <c r="H464" t="s">
        <v>1381</v>
      </c>
      <c r="I464" t="s">
        <v>2587</v>
      </c>
      <c r="J464" t="s">
        <v>2588</v>
      </c>
      <c r="K464" t="s">
        <v>78</v>
      </c>
      <c r="L464" t="s">
        <v>12175</v>
      </c>
      <c r="M464" s="27">
        <v>45933.494444444441</v>
      </c>
      <c r="N464" s="27">
        <v>45936.54583333333</v>
      </c>
      <c r="P464" t="s">
        <v>9833</v>
      </c>
      <c r="Q464" t="s">
        <v>9834</v>
      </c>
      <c r="R464" t="s">
        <v>80</v>
      </c>
      <c r="S464" t="s">
        <v>81</v>
      </c>
      <c r="T464" t="s">
        <v>82</v>
      </c>
      <c r="U464" t="s">
        <v>7699</v>
      </c>
      <c r="V464" t="s">
        <v>12176</v>
      </c>
      <c r="W464" t="s">
        <v>84</v>
      </c>
      <c r="Y464" t="s">
        <v>8</v>
      </c>
      <c r="Z464" t="s">
        <v>86</v>
      </c>
      <c r="AA464" t="s">
        <v>2735</v>
      </c>
      <c r="AB464" s="28">
        <v>1</v>
      </c>
      <c r="AC464" s="40">
        <v>35780</v>
      </c>
      <c r="AD464" s="40">
        <f t="shared" si="7"/>
        <v>35780</v>
      </c>
    </row>
    <row r="465" spans="1:30">
      <c r="A465" t="s">
        <v>191</v>
      </c>
      <c r="B465" t="s">
        <v>192</v>
      </c>
      <c r="C465" t="s">
        <v>193</v>
      </c>
      <c r="D465" t="s">
        <v>12177</v>
      </c>
      <c r="E465" t="s">
        <v>12178</v>
      </c>
      <c r="F465" t="s">
        <v>12179</v>
      </c>
      <c r="G465" t="s">
        <v>9829</v>
      </c>
      <c r="H465" t="s">
        <v>197</v>
      </c>
      <c r="I465" t="s">
        <v>12180</v>
      </c>
      <c r="J465" t="s">
        <v>12181</v>
      </c>
      <c r="K465" t="s">
        <v>78</v>
      </c>
      <c r="L465" t="s">
        <v>12182</v>
      </c>
      <c r="M465" s="27">
        <v>45933.502847222233</v>
      </c>
      <c r="N465" s="27">
        <v>45939.466666666667</v>
      </c>
      <c r="P465" t="s">
        <v>9833</v>
      </c>
      <c r="Q465" t="s">
        <v>9834</v>
      </c>
      <c r="R465" t="s">
        <v>80</v>
      </c>
      <c r="S465" t="s">
        <v>81</v>
      </c>
      <c r="T465" t="s">
        <v>82</v>
      </c>
      <c r="U465" t="s">
        <v>7699</v>
      </c>
      <c r="V465" t="s">
        <v>12183</v>
      </c>
      <c r="W465" t="s">
        <v>9836</v>
      </c>
      <c r="Y465" t="s">
        <v>11</v>
      </c>
      <c r="Z465" t="s">
        <v>86</v>
      </c>
      <c r="AA465" t="s">
        <v>254</v>
      </c>
      <c r="AB465" s="28">
        <v>0</v>
      </c>
      <c r="AC465" s="40">
        <v>67654</v>
      </c>
      <c r="AD465" s="40">
        <f t="shared" si="7"/>
        <v>67654</v>
      </c>
    </row>
    <row r="466" spans="1:30">
      <c r="A466" t="s">
        <v>459</v>
      </c>
      <c r="B466" t="s">
        <v>460</v>
      </c>
      <c r="C466" t="s">
        <v>461</v>
      </c>
      <c r="D466" t="s">
        <v>512</v>
      </c>
      <c r="E466" t="s">
        <v>12184</v>
      </c>
      <c r="F466" t="s">
        <v>12185</v>
      </c>
      <c r="G466" t="s">
        <v>9829</v>
      </c>
      <c r="H466" t="s">
        <v>460</v>
      </c>
      <c r="I466" t="s">
        <v>459</v>
      </c>
      <c r="J466" t="s">
        <v>12186</v>
      </c>
      <c r="K466" t="s">
        <v>78</v>
      </c>
      <c r="L466" t="s">
        <v>12187</v>
      </c>
      <c r="M466" s="27">
        <v>45933.508506944447</v>
      </c>
      <c r="N466" s="27">
        <v>45933.696527777778</v>
      </c>
      <c r="P466" t="s">
        <v>9833</v>
      </c>
      <c r="Q466" t="s">
        <v>9834</v>
      </c>
      <c r="R466" t="s">
        <v>1470</v>
      </c>
      <c r="S466" t="s">
        <v>1470</v>
      </c>
      <c r="T466" t="s">
        <v>82</v>
      </c>
      <c r="U466" t="s">
        <v>7699</v>
      </c>
      <c r="V466" t="s">
        <v>12188</v>
      </c>
      <c r="W466" t="s">
        <v>84</v>
      </c>
      <c r="Y466" t="s">
        <v>8</v>
      </c>
      <c r="Z466" t="s">
        <v>86</v>
      </c>
      <c r="AA466" t="s">
        <v>7964</v>
      </c>
      <c r="AB466" s="28">
        <v>1</v>
      </c>
      <c r="AC466" s="40">
        <v>35780</v>
      </c>
      <c r="AD466" s="40">
        <f t="shared" si="7"/>
        <v>35780</v>
      </c>
    </row>
    <row r="467" spans="1:30">
      <c r="A467" t="s">
        <v>191</v>
      </c>
      <c r="B467" t="s">
        <v>192</v>
      </c>
      <c r="C467" t="s">
        <v>193</v>
      </c>
      <c r="D467" t="s">
        <v>227</v>
      </c>
      <c r="E467" t="s">
        <v>12189</v>
      </c>
      <c r="F467" t="s">
        <v>12190</v>
      </c>
      <c r="G467" t="s">
        <v>9829</v>
      </c>
      <c r="H467" t="s">
        <v>197</v>
      </c>
      <c r="I467" t="s">
        <v>230</v>
      </c>
      <c r="J467" t="s">
        <v>12191</v>
      </c>
      <c r="K467" t="s">
        <v>78</v>
      </c>
      <c r="L467" t="s">
        <v>12192</v>
      </c>
      <c r="M467" s="27">
        <v>45933.51834490741</v>
      </c>
      <c r="N467" s="27">
        <v>45940.379861111112</v>
      </c>
      <c r="P467" t="s">
        <v>9833</v>
      </c>
      <c r="Q467" t="s">
        <v>9834</v>
      </c>
      <c r="R467" t="s">
        <v>1470</v>
      </c>
      <c r="S467" t="s">
        <v>1470</v>
      </c>
      <c r="U467" t="s">
        <v>7699</v>
      </c>
      <c r="V467" t="s">
        <v>12193</v>
      </c>
      <c r="W467" t="s">
        <v>84</v>
      </c>
      <c r="Y467" t="s">
        <v>8</v>
      </c>
      <c r="Z467" t="s">
        <v>86</v>
      </c>
      <c r="AA467" t="s">
        <v>10276</v>
      </c>
      <c r="AB467" s="28">
        <v>1</v>
      </c>
      <c r="AC467" s="40">
        <v>35780</v>
      </c>
      <c r="AD467" s="40">
        <f t="shared" si="7"/>
        <v>35780</v>
      </c>
    </row>
    <row r="468" spans="1:30">
      <c r="A468" t="s">
        <v>459</v>
      </c>
      <c r="B468" t="s">
        <v>460</v>
      </c>
      <c r="C468" t="s">
        <v>461</v>
      </c>
      <c r="D468" t="s">
        <v>512</v>
      </c>
      <c r="E468" t="s">
        <v>12194</v>
      </c>
      <c r="F468" t="s">
        <v>12195</v>
      </c>
      <c r="G468" t="s">
        <v>9829</v>
      </c>
      <c r="H468" t="s">
        <v>460</v>
      </c>
      <c r="I468" t="s">
        <v>459</v>
      </c>
      <c r="J468" t="s">
        <v>12196</v>
      </c>
      <c r="K468" t="s">
        <v>78</v>
      </c>
      <c r="L468" t="s">
        <v>12197</v>
      </c>
      <c r="M468" s="27">
        <v>45933.507662037038</v>
      </c>
      <c r="N468" s="27">
        <v>45937.652083333327</v>
      </c>
      <c r="P468" t="s">
        <v>9833</v>
      </c>
      <c r="Q468" t="s">
        <v>9834</v>
      </c>
      <c r="R468" t="s">
        <v>1470</v>
      </c>
      <c r="S468" t="s">
        <v>1470</v>
      </c>
      <c r="T468" t="s">
        <v>82</v>
      </c>
      <c r="U468" t="s">
        <v>7699</v>
      </c>
      <c r="V468" t="s">
        <v>12198</v>
      </c>
      <c r="W468" t="s">
        <v>84</v>
      </c>
      <c r="Y468" t="s">
        <v>8</v>
      </c>
      <c r="Z468" t="s">
        <v>86</v>
      </c>
      <c r="AA468" t="s">
        <v>1113</v>
      </c>
      <c r="AB468" s="28">
        <v>1</v>
      </c>
      <c r="AC468" s="40">
        <v>35780</v>
      </c>
      <c r="AD468" s="40">
        <f t="shared" si="7"/>
        <v>35780</v>
      </c>
    </row>
    <row r="469" spans="1:30">
      <c r="A469" t="s">
        <v>343</v>
      </c>
      <c r="B469" t="s">
        <v>68</v>
      </c>
      <c r="C469" t="s">
        <v>69</v>
      </c>
      <c r="D469" t="s">
        <v>1091</v>
      </c>
      <c r="E469" t="s">
        <v>12199</v>
      </c>
      <c r="F469" t="s">
        <v>12200</v>
      </c>
      <c r="G469" t="s">
        <v>9829</v>
      </c>
      <c r="H469" t="s">
        <v>347</v>
      </c>
      <c r="I469" t="s">
        <v>1094</v>
      </c>
      <c r="J469" t="s">
        <v>12201</v>
      </c>
      <c r="K469" t="s">
        <v>78</v>
      </c>
      <c r="L469" t="s">
        <v>12202</v>
      </c>
      <c r="M469" s="27">
        <v>45933.542361111111</v>
      </c>
      <c r="N469" s="27">
        <v>45937.65625</v>
      </c>
      <c r="P469" t="s">
        <v>9833</v>
      </c>
      <c r="Q469" t="s">
        <v>9834</v>
      </c>
      <c r="R469" t="s">
        <v>1470</v>
      </c>
      <c r="S469" t="s">
        <v>1470</v>
      </c>
      <c r="T469" t="s">
        <v>82</v>
      </c>
      <c r="U469" t="s">
        <v>7699</v>
      </c>
      <c r="V469" t="s">
        <v>12203</v>
      </c>
      <c r="W469" t="s">
        <v>84</v>
      </c>
      <c r="Y469" t="s">
        <v>11</v>
      </c>
      <c r="Z469" t="s">
        <v>86</v>
      </c>
      <c r="AA469" t="s">
        <v>511</v>
      </c>
      <c r="AB469" s="28">
        <v>1</v>
      </c>
      <c r="AC469" s="40">
        <v>67654</v>
      </c>
      <c r="AD469" s="40">
        <f t="shared" si="7"/>
        <v>67654</v>
      </c>
    </row>
    <row r="470" spans="1:30">
      <c r="A470" t="s">
        <v>191</v>
      </c>
      <c r="B470" t="s">
        <v>192</v>
      </c>
      <c r="C470" t="s">
        <v>193</v>
      </c>
      <c r="D470" t="s">
        <v>606</v>
      </c>
      <c r="E470" t="s">
        <v>12204</v>
      </c>
      <c r="F470" t="s">
        <v>12205</v>
      </c>
      <c r="G470" t="s">
        <v>9829</v>
      </c>
      <c r="H470" t="s">
        <v>197</v>
      </c>
      <c r="I470" t="s">
        <v>609</v>
      </c>
      <c r="J470" t="s">
        <v>12206</v>
      </c>
      <c r="K470" t="s">
        <v>78</v>
      </c>
      <c r="L470" t="s">
        <v>12207</v>
      </c>
      <c r="M470" s="27">
        <v>45933.525127314817</v>
      </c>
      <c r="N470" s="27">
        <v>45939.512499999997</v>
      </c>
      <c r="P470" t="s">
        <v>9833</v>
      </c>
      <c r="Q470" t="s">
        <v>9834</v>
      </c>
      <c r="R470" t="s">
        <v>1470</v>
      </c>
      <c r="S470" t="s">
        <v>1470</v>
      </c>
      <c r="U470" t="s">
        <v>7699</v>
      </c>
      <c r="V470" t="s">
        <v>12208</v>
      </c>
      <c r="W470" t="s">
        <v>84</v>
      </c>
      <c r="Y470" t="s">
        <v>8</v>
      </c>
      <c r="Z470" t="s">
        <v>86</v>
      </c>
      <c r="AA470" t="s">
        <v>10276</v>
      </c>
      <c r="AB470" s="28">
        <v>1</v>
      </c>
      <c r="AC470" s="40">
        <v>35780</v>
      </c>
      <c r="AD470" s="40">
        <f t="shared" si="7"/>
        <v>35780</v>
      </c>
    </row>
    <row r="471" spans="1:30">
      <c r="A471" t="s">
        <v>191</v>
      </c>
      <c r="B471" t="s">
        <v>192</v>
      </c>
      <c r="C471" t="s">
        <v>193</v>
      </c>
      <c r="D471" t="s">
        <v>2056</v>
      </c>
      <c r="E471" t="s">
        <v>12209</v>
      </c>
      <c r="F471" t="s">
        <v>12210</v>
      </c>
      <c r="G471" t="s">
        <v>9829</v>
      </c>
      <c r="H471" t="s">
        <v>197</v>
      </c>
      <c r="I471" t="s">
        <v>2059</v>
      </c>
      <c r="J471" t="s">
        <v>12211</v>
      </c>
      <c r="K471" t="s">
        <v>78</v>
      </c>
      <c r="L471" t="s">
        <v>12212</v>
      </c>
      <c r="M471" s="27">
        <v>45933.531817129631</v>
      </c>
      <c r="N471" s="27">
        <v>45937.666666666657</v>
      </c>
      <c r="P471" t="s">
        <v>9833</v>
      </c>
      <c r="Q471" t="s">
        <v>9834</v>
      </c>
      <c r="R471" t="s">
        <v>1470</v>
      </c>
      <c r="S471" t="s">
        <v>1470</v>
      </c>
      <c r="T471" t="s">
        <v>82</v>
      </c>
      <c r="U471" t="s">
        <v>7699</v>
      </c>
      <c r="V471" t="s">
        <v>12213</v>
      </c>
      <c r="W471" t="s">
        <v>84</v>
      </c>
      <c r="Y471" t="s">
        <v>11</v>
      </c>
      <c r="Z471" t="s">
        <v>86</v>
      </c>
      <c r="AA471" t="s">
        <v>216</v>
      </c>
      <c r="AB471" s="28">
        <v>1</v>
      </c>
      <c r="AC471" s="40">
        <v>67654</v>
      </c>
      <c r="AD471" s="40">
        <f t="shared" si="7"/>
        <v>67654</v>
      </c>
    </row>
    <row r="472" spans="1:30">
      <c r="A472" t="s">
        <v>459</v>
      </c>
      <c r="B472" t="s">
        <v>460</v>
      </c>
      <c r="C472" t="s">
        <v>461</v>
      </c>
      <c r="D472" t="s">
        <v>512</v>
      </c>
      <c r="E472" t="s">
        <v>12214</v>
      </c>
      <c r="F472" t="s">
        <v>12215</v>
      </c>
      <c r="G472" t="s">
        <v>9829</v>
      </c>
      <c r="H472" t="s">
        <v>460</v>
      </c>
      <c r="I472" t="s">
        <v>459</v>
      </c>
      <c r="J472" t="s">
        <v>12216</v>
      </c>
      <c r="K472" t="s">
        <v>78</v>
      </c>
      <c r="L472" t="s">
        <v>12217</v>
      </c>
      <c r="M472" s="27">
        <v>45933.53292824074</v>
      </c>
      <c r="N472" s="27">
        <v>45934.510416666657</v>
      </c>
      <c r="P472" t="s">
        <v>9833</v>
      </c>
      <c r="Q472" t="s">
        <v>9834</v>
      </c>
      <c r="R472" t="s">
        <v>80</v>
      </c>
      <c r="S472" t="s">
        <v>81</v>
      </c>
      <c r="T472" t="s">
        <v>1664</v>
      </c>
      <c r="U472" t="s">
        <v>8856</v>
      </c>
      <c r="V472" t="s">
        <v>12218</v>
      </c>
      <c r="W472" t="s">
        <v>84</v>
      </c>
      <c r="Y472" t="s">
        <v>8</v>
      </c>
      <c r="Z472" t="s">
        <v>86</v>
      </c>
      <c r="AA472" t="s">
        <v>539</v>
      </c>
      <c r="AB472" s="28">
        <v>1</v>
      </c>
      <c r="AC472" s="40">
        <v>35780</v>
      </c>
      <c r="AD472" s="40">
        <f t="shared" si="7"/>
        <v>35780</v>
      </c>
    </row>
    <row r="473" spans="1:30">
      <c r="A473" t="s">
        <v>191</v>
      </c>
      <c r="B473" t="s">
        <v>192</v>
      </c>
      <c r="C473" t="s">
        <v>193</v>
      </c>
      <c r="D473" t="s">
        <v>10523</v>
      </c>
      <c r="E473" t="s">
        <v>12219</v>
      </c>
      <c r="F473" t="s">
        <v>12220</v>
      </c>
      <c r="G473" t="s">
        <v>9829</v>
      </c>
      <c r="H473" t="s">
        <v>197</v>
      </c>
      <c r="I473" t="s">
        <v>10526</v>
      </c>
      <c r="J473" t="s">
        <v>12221</v>
      </c>
      <c r="K473" t="s">
        <v>78</v>
      </c>
      <c r="L473" t="s">
        <v>12222</v>
      </c>
      <c r="M473" s="27">
        <v>45933.544664351852</v>
      </c>
      <c r="N473" s="27">
        <v>45939.47152777778</v>
      </c>
      <c r="P473" t="s">
        <v>9833</v>
      </c>
      <c r="Q473" t="s">
        <v>9834</v>
      </c>
      <c r="R473" t="s">
        <v>1479</v>
      </c>
      <c r="S473" t="s">
        <v>1479</v>
      </c>
      <c r="T473" t="s">
        <v>82</v>
      </c>
      <c r="U473" t="s">
        <v>7699</v>
      </c>
      <c r="V473" t="s">
        <v>12223</v>
      </c>
      <c r="W473" t="s">
        <v>84</v>
      </c>
      <c r="Y473" t="s">
        <v>11</v>
      </c>
      <c r="Z473" t="s">
        <v>86</v>
      </c>
      <c r="AA473" t="s">
        <v>599</v>
      </c>
      <c r="AB473" s="28">
        <v>1</v>
      </c>
      <c r="AC473" s="40">
        <v>67654</v>
      </c>
      <c r="AD473" s="40">
        <f t="shared" si="7"/>
        <v>67654</v>
      </c>
    </row>
    <row r="474" spans="1:30">
      <c r="A474" t="s">
        <v>288</v>
      </c>
      <c r="B474" t="s">
        <v>113</v>
      </c>
      <c r="C474" t="s">
        <v>114</v>
      </c>
      <c r="D474" t="s">
        <v>289</v>
      </c>
      <c r="E474" t="s">
        <v>12224</v>
      </c>
      <c r="F474" t="s">
        <v>12225</v>
      </c>
      <c r="G474" t="s">
        <v>9829</v>
      </c>
      <c r="H474" t="s">
        <v>292</v>
      </c>
      <c r="I474" t="s">
        <v>288</v>
      </c>
      <c r="J474" t="s">
        <v>12226</v>
      </c>
      <c r="K474" t="s">
        <v>78</v>
      </c>
      <c r="L474" t="s">
        <v>12227</v>
      </c>
      <c r="M474" s="27">
        <v>45933.559131944443</v>
      </c>
      <c r="N474" s="27">
        <v>45937.661111111112</v>
      </c>
      <c r="P474" t="s">
        <v>9833</v>
      </c>
      <c r="Q474" t="s">
        <v>9834</v>
      </c>
      <c r="R474" t="s">
        <v>1470</v>
      </c>
      <c r="S474" t="s">
        <v>1470</v>
      </c>
      <c r="T474" t="s">
        <v>82</v>
      </c>
      <c r="U474" t="s">
        <v>7699</v>
      </c>
      <c r="V474" t="s">
        <v>12228</v>
      </c>
      <c r="W474" t="s">
        <v>84</v>
      </c>
      <c r="Y474" t="s">
        <v>8</v>
      </c>
      <c r="Z474" t="s">
        <v>86</v>
      </c>
      <c r="AA474" t="s">
        <v>7026</v>
      </c>
      <c r="AB474" s="28">
        <v>1</v>
      </c>
      <c r="AC474" s="40">
        <v>35780</v>
      </c>
      <c r="AD474" s="40">
        <f t="shared" si="7"/>
        <v>35780</v>
      </c>
    </row>
    <row r="475" spans="1:30">
      <c r="A475" t="s">
        <v>744</v>
      </c>
      <c r="B475" t="s">
        <v>113</v>
      </c>
      <c r="C475" t="s">
        <v>114</v>
      </c>
      <c r="D475" t="s">
        <v>8382</v>
      </c>
      <c r="E475" t="s">
        <v>12229</v>
      </c>
      <c r="F475" t="s">
        <v>12230</v>
      </c>
      <c r="G475" t="s">
        <v>9829</v>
      </c>
      <c r="H475" t="s">
        <v>748</v>
      </c>
      <c r="I475" t="s">
        <v>8385</v>
      </c>
      <c r="J475" t="s">
        <v>12231</v>
      </c>
      <c r="K475" t="s">
        <v>78</v>
      </c>
      <c r="L475" t="s">
        <v>12232</v>
      </c>
      <c r="M475" s="27">
        <v>45933.537777777783</v>
      </c>
      <c r="N475" s="27">
        <v>45937.654166666667</v>
      </c>
      <c r="P475" t="s">
        <v>9833</v>
      </c>
      <c r="Q475" t="s">
        <v>9834</v>
      </c>
      <c r="R475" t="s">
        <v>1470</v>
      </c>
      <c r="S475" t="s">
        <v>1470</v>
      </c>
      <c r="T475" t="s">
        <v>82</v>
      </c>
      <c r="U475" t="s">
        <v>7699</v>
      </c>
      <c r="V475" t="s">
        <v>11984</v>
      </c>
      <c r="W475" t="s">
        <v>84</v>
      </c>
      <c r="Y475" t="s">
        <v>11</v>
      </c>
      <c r="Z475" t="s">
        <v>86</v>
      </c>
      <c r="AA475" t="s">
        <v>1272</v>
      </c>
      <c r="AB475" s="28">
        <v>1</v>
      </c>
      <c r="AC475" s="40">
        <v>67654</v>
      </c>
      <c r="AD475" s="40">
        <f t="shared" si="7"/>
        <v>67654</v>
      </c>
    </row>
    <row r="476" spans="1:30">
      <c r="A476" t="s">
        <v>277</v>
      </c>
      <c r="B476" t="s">
        <v>151</v>
      </c>
      <c r="C476" t="s">
        <v>152</v>
      </c>
      <c r="D476" t="s">
        <v>4272</v>
      </c>
      <c r="E476" t="s">
        <v>12233</v>
      </c>
      <c r="F476" t="s">
        <v>12234</v>
      </c>
      <c r="G476" t="s">
        <v>9829</v>
      </c>
      <c r="H476" t="s">
        <v>328</v>
      </c>
      <c r="I476" t="s">
        <v>4275</v>
      </c>
      <c r="J476" t="s">
        <v>12235</v>
      </c>
      <c r="K476" t="s">
        <v>78</v>
      </c>
      <c r="L476" t="s">
        <v>12236</v>
      </c>
      <c r="M476" s="27">
        <v>45933.55972222222</v>
      </c>
      <c r="N476" s="27">
        <v>45939.685416666667</v>
      </c>
      <c r="P476" t="s">
        <v>9833</v>
      </c>
      <c r="Q476" t="s">
        <v>9834</v>
      </c>
      <c r="R476" t="s">
        <v>1470</v>
      </c>
      <c r="S476" t="s">
        <v>1470</v>
      </c>
      <c r="T476" t="s">
        <v>82</v>
      </c>
      <c r="U476" t="s">
        <v>7725</v>
      </c>
      <c r="V476" t="s">
        <v>12237</v>
      </c>
      <c r="W476" t="s">
        <v>9836</v>
      </c>
      <c r="Y476" t="s">
        <v>13</v>
      </c>
      <c r="Z476" t="s">
        <v>86</v>
      </c>
      <c r="AA476" t="s">
        <v>585</v>
      </c>
      <c r="AB476" s="28">
        <v>0</v>
      </c>
      <c r="AC476" s="40">
        <v>35780</v>
      </c>
      <c r="AD476" s="40">
        <f t="shared" si="7"/>
        <v>35780</v>
      </c>
    </row>
    <row r="477" spans="1:30">
      <c r="A477" t="s">
        <v>277</v>
      </c>
      <c r="B477" t="s">
        <v>151</v>
      </c>
      <c r="C477" t="s">
        <v>152</v>
      </c>
      <c r="D477" t="s">
        <v>12238</v>
      </c>
      <c r="E477" t="s">
        <v>12239</v>
      </c>
      <c r="F477" t="s">
        <v>12240</v>
      </c>
      <c r="G477" t="s">
        <v>9829</v>
      </c>
      <c r="H477" t="s">
        <v>328</v>
      </c>
      <c r="I477" t="s">
        <v>12241</v>
      </c>
      <c r="J477" t="s">
        <v>12242</v>
      </c>
      <c r="K477" t="s">
        <v>78</v>
      </c>
      <c r="L477" t="s">
        <v>12243</v>
      </c>
      <c r="M477" s="27">
        <v>45933.566134259258</v>
      </c>
      <c r="N477" s="27">
        <v>45939.689583333333</v>
      </c>
      <c r="P477" t="s">
        <v>9833</v>
      </c>
      <c r="Q477" t="s">
        <v>9834</v>
      </c>
      <c r="R477" t="s">
        <v>1470</v>
      </c>
      <c r="S477" t="s">
        <v>1470</v>
      </c>
      <c r="T477" t="s">
        <v>82</v>
      </c>
      <c r="U477" t="s">
        <v>7725</v>
      </c>
      <c r="V477" t="s">
        <v>12244</v>
      </c>
      <c r="W477" t="s">
        <v>9836</v>
      </c>
      <c r="Y477" t="s">
        <v>13</v>
      </c>
      <c r="Z477" t="s">
        <v>86</v>
      </c>
      <c r="AA477" t="s">
        <v>416</v>
      </c>
      <c r="AB477" s="28">
        <v>0</v>
      </c>
      <c r="AC477" s="40">
        <v>35780</v>
      </c>
      <c r="AD477" s="40">
        <f t="shared" si="7"/>
        <v>35780</v>
      </c>
    </row>
    <row r="478" spans="1:30">
      <c r="A478" t="s">
        <v>191</v>
      </c>
      <c r="B478" t="s">
        <v>192</v>
      </c>
      <c r="C478" t="s">
        <v>193</v>
      </c>
      <c r="D478" t="s">
        <v>227</v>
      </c>
      <c r="E478" t="s">
        <v>12245</v>
      </c>
      <c r="F478" t="s">
        <v>12246</v>
      </c>
      <c r="G478" t="s">
        <v>9829</v>
      </c>
      <c r="H478" t="s">
        <v>197</v>
      </c>
      <c r="I478" t="s">
        <v>230</v>
      </c>
      <c r="J478" t="s">
        <v>12247</v>
      </c>
      <c r="K478" t="s">
        <v>78</v>
      </c>
      <c r="L478" t="s">
        <v>12248</v>
      </c>
      <c r="M478" s="27">
        <v>45933.553715277783</v>
      </c>
      <c r="N478" s="27">
        <v>45939.379861111112</v>
      </c>
      <c r="P478" t="s">
        <v>9833</v>
      </c>
      <c r="Q478" t="s">
        <v>9834</v>
      </c>
      <c r="R478" t="s">
        <v>783</v>
      </c>
      <c r="S478" t="s">
        <v>2152</v>
      </c>
      <c r="U478" t="s">
        <v>7699</v>
      </c>
      <c r="V478" t="s">
        <v>12249</v>
      </c>
      <c r="W478" t="s">
        <v>84</v>
      </c>
      <c r="Y478" t="s">
        <v>8</v>
      </c>
      <c r="Z478" t="s">
        <v>86</v>
      </c>
      <c r="AA478" t="s">
        <v>10276</v>
      </c>
      <c r="AB478" s="28">
        <v>1</v>
      </c>
      <c r="AC478" s="40">
        <v>35780</v>
      </c>
      <c r="AD478" s="40">
        <f t="shared" si="7"/>
        <v>35780</v>
      </c>
    </row>
    <row r="479" spans="1:30">
      <c r="A479" t="s">
        <v>67</v>
      </c>
      <c r="B479" t="s">
        <v>68</v>
      </c>
      <c r="C479" t="s">
        <v>69</v>
      </c>
      <c r="D479" t="s">
        <v>3750</v>
      </c>
      <c r="E479" t="s">
        <v>12250</v>
      </c>
      <c r="F479" t="s">
        <v>12251</v>
      </c>
      <c r="G479" t="s">
        <v>9829</v>
      </c>
      <c r="H479" t="s">
        <v>143</v>
      </c>
      <c r="I479" t="s">
        <v>3753</v>
      </c>
      <c r="J479" t="s">
        <v>12252</v>
      </c>
      <c r="K479" t="s">
        <v>78</v>
      </c>
      <c r="L479" t="s">
        <v>12253</v>
      </c>
      <c r="M479" s="27">
        <v>45933.579791666663</v>
      </c>
      <c r="N479" s="27">
        <v>45940.527777777781</v>
      </c>
      <c r="P479" t="s">
        <v>9833</v>
      </c>
      <c r="Q479" t="s">
        <v>9834</v>
      </c>
      <c r="R479" t="s">
        <v>1470</v>
      </c>
      <c r="S479" t="s">
        <v>1470</v>
      </c>
      <c r="T479" t="s">
        <v>82</v>
      </c>
      <c r="U479" t="s">
        <v>7699</v>
      </c>
      <c r="V479" t="s">
        <v>12254</v>
      </c>
      <c r="W479" t="s">
        <v>84</v>
      </c>
      <c r="Y479" t="s">
        <v>11</v>
      </c>
      <c r="Z479" t="s">
        <v>86</v>
      </c>
      <c r="AA479" t="s">
        <v>87</v>
      </c>
      <c r="AB479" s="28">
        <v>1</v>
      </c>
      <c r="AC479" s="40">
        <v>67654</v>
      </c>
      <c r="AD479" s="40">
        <f t="shared" si="7"/>
        <v>67654</v>
      </c>
    </row>
    <row r="480" spans="1:30">
      <c r="A480" t="s">
        <v>217</v>
      </c>
      <c r="B480" t="s">
        <v>192</v>
      </c>
      <c r="C480" t="s">
        <v>193</v>
      </c>
      <c r="D480" t="s">
        <v>1241</v>
      </c>
      <c r="E480" t="s">
        <v>12255</v>
      </c>
      <c r="F480" t="s">
        <v>12256</v>
      </c>
      <c r="G480" t="s">
        <v>9829</v>
      </c>
      <c r="H480" t="s">
        <v>197</v>
      </c>
      <c r="I480" t="s">
        <v>1244</v>
      </c>
      <c r="J480" t="s">
        <v>12257</v>
      </c>
      <c r="K480" t="s">
        <v>78</v>
      </c>
      <c r="L480" t="s">
        <v>12258</v>
      </c>
      <c r="M480" s="27">
        <v>45933.582141203697</v>
      </c>
      <c r="N480" s="27">
        <v>45940.372916666667</v>
      </c>
      <c r="P480" t="s">
        <v>9833</v>
      </c>
      <c r="Q480" t="s">
        <v>9834</v>
      </c>
      <c r="R480" t="s">
        <v>1470</v>
      </c>
      <c r="S480" t="s">
        <v>1470</v>
      </c>
      <c r="T480" t="s">
        <v>82</v>
      </c>
      <c r="U480" t="s">
        <v>7699</v>
      </c>
      <c r="V480" t="s">
        <v>12259</v>
      </c>
      <c r="W480" t="s">
        <v>84</v>
      </c>
      <c r="Y480" t="s">
        <v>11</v>
      </c>
      <c r="Z480" t="s">
        <v>86</v>
      </c>
      <c r="AA480" t="s">
        <v>1684</v>
      </c>
      <c r="AB480" s="28">
        <v>1</v>
      </c>
      <c r="AC480" s="40">
        <v>67654</v>
      </c>
      <c r="AD480" s="40">
        <f t="shared" si="7"/>
        <v>67654</v>
      </c>
    </row>
    <row r="481" spans="1:30">
      <c r="A481" t="s">
        <v>191</v>
      </c>
      <c r="B481" t="s">
        <v>192</v>
      </c>
      <c r="C481" t="s">
        <v>193</v>
      </c>
      <c r="D481" t="s">
        <v>3172</v>
      </c>
      <c r="E481" t="s">
        <v>12260</v>
      </c>
      <c r="F481" t="s">
        <v>12261</v>
      </c>
      <c r="G481" t="s">
        <v>9829</v>
      </c>
      <c r="H481" t="s">
        <v>197</v>
      </c>
      <c r="I481" t="s">
        <v>3175</v>
      </c>
      <c r="J481" t="s">
        <v>12262</v>
      </c>
      <c r="K481" t="s">
        <v>78</v>
      </c>
      <c r="L481" t="s">
        <v>12263</v>
      </c>
      <c r="M481" s="27">
        <v>45933.589791666673</v>
      </c>
      <c r="N481" s="27">
        <v>45939.474999999999</v>
      </c>
      <c r="P481" t="s">
        <v>9833</v>
      </c>
      <c r="Q481" t="s">
        <v>9834</v>
      </c>
      <c r="R481" t="s">
        <v>1470</v>
      </c>
      <c r="S481" t="s">
        <v>1470</v>
      </c>
      <c r="T481" t="s">
        <v>1664</v>
      </c>
      <c r="U481" t="s">
        <v>7767</v>
      </c>
      <c r="V481" t="s">
        <v>12264</v>
      </c>
      <c r="W481" t="s">
        <v>84</v>
      </c>
      <c r="Y481" t="s">
        <v>11</v>
      </c>
      <c r="Z481" t="s">
        <v>86</v>
      </c>
      <c r="AA481" t="s">
        <v>254</v>
      </c>
      <c r="AB481" s="28">
        <v>1</v>
      </c>
      <c r="AC481" s="40">
        <v>67654</v>
      </c>
      <c r="AD481" s="40">
        <f t="shared" si="7"/>
        <v>67654</v>
      </c>
    </row>
    <row r="482" spans="1:30">
      <c r="A482" t="s">
        <v>343</v>
      </c>
      <c r="B482" t="s">
        <v>68</v>
      </c>
      <c r="C482" t="s">
        <v>69</v>
      </c>
      <c r="D482" t="s">
        <v>344</v>
      </c>
      <c r="E482" t="s">
        <v>12265</v>
      </c>
      <c r="F482" t="s">
        <v>12266</v>
      </c>
      <c r="G482" t="s">
        <v>9829</v>
      </c>
      <c r="H482" t="s">
        <v>347</v>
      </c>
      <c r="I482" t="s">
        <v>343</v>
      </c>
      <c r="J482" t="s">
        <v>12267</v>
      </c>
      <c r="K482" t="s">
        <v>78</v>
      </c>
      <c r="L482" t="s">
        <v>12268</v>
      </c>
      <c r="M482" s="27">
        <v>45933.580324074072</v>
      </c>
      <c r="N482" s="27">
        <v>45936.710416666669</v>
      </c>
      <c r="P482" t="s">
        <v>9833</v>
      </c>
      <c r="Q482" t="s">
        <v>9834</v>
      </c>
      <c r="R482" t="s">
        <v>1470</v>
      </c>
      <c r="S482" t="s">
        <v>1470</v>
      </c>
      <c r="T482" t="s">
        <v>82</v>
      </c>
      <c r="U482" t="s">
        <v>7699</v>
      </c>
      <c r="V482" t="s">
        <v>12269</v>
      </c>
      <c r="W482" t="s">
        <v>84</v>
      </c>
      <c r="Y482" t="s">
        <v>8</v>
      </c>
      <c r="Z482" t="s">
        <v>86</v>
      </c>
      <c r="AA482" t="s">
        <v>761</v>
      </c>
      <c r="AB482" s="28">
        <v>1</v>
      </c>
      <c r="AC482" s="40">
        <v>35780</v>
      </c>
      <c r="AD482" s="40">
        <f t="shared" si="7"/>
        <v>35780</v>
      </c>
    </row>
    <row r="483" spans="1:30">
      <c r="A483" t="s">
        <v>191</v>
      </c>
      <c r="B483" t="s">
        <v>192</v>
      </c>
      <c r="C483" t="s">
        <v>193</v>
      </c>
      <c r="D483" t="s">
        <v>667</v>
      </c>
      <c r="E483" t="s">
        <v>12270</v>
      </c>
      <c r="F483" t="s">
        <v>12271</v>
      </c>
      <c r="G483" t="s">
        <v>9829</v>
      </c>
      <c r="H483" t="s">
        <v>197</v>
      </c>
      <c r="I483" t="s">
        <v>670</v>
      </c>
      <c r="J483" t="s">
        <v>12272</v>
      </c>
      <c r="K483" t="s">
        <v>78</v>
      </c>
      <c r="L483" t="s">
        <v>12273</v>
      </c>
      <c r="M483" s="27">
        <v>45933.601400462961</v>
      </c>
      <c r="N483" s="27">
        <v>45937.663194444453</v>
      </c>
      <c r="P483" t="s">
        <v>9833</v>
      </c>
      <c r="Q483" t="s">
        <v>9834</v>
      </c>
      <c r="R483" t="s">
        <v>1470</v>
      </c>
      <c r="S483" t="s">
        <v>1470</v>
      </c>
      <c r="T483" t="s">
        <v>1664</v>
      </c>
      <c r="U483" t="s">
        <v>7767</v>
      </c>
      <c r="V483" t="s">
        <v>12274</v>
      </c>
      <c r="W483" t="s">
        <v>84</v>
      </c>
      <c r="Y483" t="s">
        <v>11</v>
      </c>
      <c r="Z483" t="s">
        <v>86</v>
      </c>
      <c r="AA483" t="s">
        <v>226</v>
      </c>
      <c r="AB483" s="28">
        <v>1</v>
      </c>
      <c r="AC483" s="40">
        <v>67654</v>
      </c>
      <c r="AD483" s="40">
        <f t="shared" si="7"/>
        <v>67654</v>
      </c>
    </row>
    <row r="484" spans="1:30">
      <c r="A484" t="s">
        <v>191</v>
      </c>
      <c r="B484" t="s">
        <v>192</v>
      </c>
      <c r="C484" t="s">
        <v>193</v>
      </c>
      <c r="D484" t="s">
        <v>194</v>
      </c>
      <c r="E484" t="s">
        <v>12275</v>
      </c>
      <c r="F484" t="s">
        <v>12276</v>
      </c>
      <c r="G484" t="s">
        <v>9829</v>
      </c>
      <c r="H484" t="s">
        <v>197</v>
      </c>
      <c r="I484" t="s">
        <v>191</v>
      </c>
      <c r="J484" t="s">
        <v>12277</v>
      </c>
      <c r="K484" t="s">
        <v>78</v>
      </c>
      <c r="L484" t="s">
        <v>12278</v>
      </c>
      <c r="M484" s="27">
        <v>45933.606736111113</v>
      </c>
      <c r="N484" s="27">
        <v>45937.539583333331</v>
      </c>
      <c r="P484" t="s">
        <v>9833</v>
      </c>
      <c r="Q484" t="s">
        <v>9834</v>
      </c>
      <c r="R484" t="s">
        <v>80</v>
      </c>
      <c r="S484" t="s">
        <v>187</v>
      </c>
      <c r="U484" t="s">
        <v>7699</v>
      </c>
      <c r="V484" t="s">
        <v>12279</v>
      </c>
      <c r="W484" t="s">
        <v>84</v>
      </c>
      <c r="Y484" t="s">
        <v>8</v>
      </c>
      <c r="Z484" t="s">
        <v>86</v>
      </c>
      <c r="AA484" t="s">
        <v>10276</v>
      </c>
      <c r="AB484" s="28">
        <v>1</v>
      </c>
      <c r="AC484" s="40">
        <v>35780</v>
      </c>
      <c r="AD484" s="40">
        <f t="shared" si="7"/>
        <v>35780</v>
      </c>
    </row>
    <row r="485" spans="1:30">
      <c r="A485" t="s">
        <v>277</v>
      </c>
      <c r="B485" t="s">
        <v>151</v>
      </c>
      <c r="C485" t="s">
        <v>152</v>
      </c>
      <c r="D485" t="s">
        <v>325</v>
      </c>
      <c r="E485" t="s">
        <v>12280</v>
      </c>
      <c r="F485" t="s">
        <v>12281</v>
      </c>
      <c r="G485" t="s">
        <v>9829</v>
      </c>
      <c r="H485" t="s">
        <v>328</v>
      </c>
      <c r="I485" t="s">
        <v>277</v>
      </c>
      <c r="J485" t="s">
        <v>12282</v>
      </c>
      <c r="K485" t="s">
        <v>78</v>
      </c>
      <c r="L485" t="s">
        <v>12283</v>
      </c>
      <c r="M485" s="27">
        <v>45933.626331018517</v>
      </c>
      <c r="N485" s="27">
        <v>45934.506944444453</v>
      </c>
      <c r="P485" t="s">
        <v>9833</v>
      </c>
      <c r="Q485" t="s">
        <v>9834</v>
      </c>
      <c r="R485" t="s">
        <v>80</v>
      </c>
      <c r="S485" t="s">
        <v>81</v>
      </c>
      <c r="T485" t="s">
        <v>82</v>
      </c>
      <c r="U485" t="s">
        <v>7699</v>
      </c>
      <c r="V485" t="s">
        <v>12284</v>
      </c>
      <c r="W485" t="s">
        <v>84</v>
      </c>
      <c r="Y485" t="s">
        <v>8</v>
      </c>
      <c r="Z485" t="s">
        <v>86</v>
      </c>
      <c r="AA485" t="s">
        <v>333</v>
      </c>
      <c r="AB485" s="28">
        <v>1</v>
      </c>
      <c r="AC485" s="40">
        <v>35780</v>
      </c>
      <c r="AD485" s="40">
        <f t="shared" si="7"/>
        <v>35780</v>
      </c>
    </row>
    <row r="486" spans="1:30">
      <c r="A486" t="s">
        <v>191</v>
      </c>
      <c r="B486" t="s">
        <v>192</v>
      </c>
      <c r="C486" t="s">
        <v>193</v>
      </c>
      <c r="D486" t="s">
        <v>194</v>
      </c>
      <c r="E486" t="s">
        <v>12285</v>
      </c>
      <c r="F486" t="s">
        <v>12286</v>
      </c>
      <c r="G486" t="s">
        <v>9829</v>
      </c>
      <c r="H486" t="s">
        <v>197</v>
      </c>
      <c r="I486" t="s">
        <v>191</v>
      </c>
      <c r="J486" t="s">
        <v>12287</v>
      </c>
      <c r="K486" t="s">
        <v>78</v>
      </c>
      <c r="L486" t="s">
        <v>12288</v>
      </c>
      <c r="M486" s="27">
        <v>45933.627638888887</v>
      </c>
      <c r="N486" s="27">
        <v>45939.381944444453</v>
      </c>
      <c r="P486" t="s">
        <v>9833</v>
      </c>
      <c r="Q486" t="s">
        <v>9834</v>
      </c>
      <c r="R486" t="s">
        <v>80</v>
      </c>
      <c r="S486" t="s">
        <v>187</v>
      </c>
      <c r="U486" t="s">
        <v>7699</v>
      </c>
      <c r="V486" t="s">
        <v>12289</v>
      </c>
      <c r="W486" t="s">
        <v>84</v>
      </c>
      <c r="Y486" t="s">
        <v>8</v>
      </c>
      <c r="Z486" t="s">
        <v>86</v>
      </c>
      <c r="AA486" t="s">
        <v>10276</v>
      </c>
      <c r="AB486" s="28">
        <v>1</v>
      </c>
      <c r="AC486" s="40">
        <v>35780</v>
      </c>
      <c r="AD486" s="40">
        <f t="shared" si="7"/>
        <v>35780</v>
      </c>
    </row>
    <row r="487" spans="1:30">
      <c r="A487" t="s">
        <v>191</v>
      </c>
      <c r="B487" t="s">
        <v>192</v>
      </c>
      <c r="C487" t="s">
        <v>193</v>
      </c>
      <c r="D487" t="s">
        <v>208</v>
      </c>
      <c r="E487" t="s">
        <v>12290</v>
      </c>
      <c r="F487" t="s">
        <v>12291</v>
      </c>
      <c r="G487" t="s">
        <v>9829</v>
      </c>
      <c r="H487" t="s">
        <v>197</v>
      </c>
      <c r="I487" t="s">
        <v>211</v>
      </c>
      <c r="J487" t="s">
        <v>12292</v>
      </c>
      <c r="K487" t="s">
        <v>78</v>
      </c>
      <c r="L487" t="s">
        <v>12293</v>
      </c>
      <c r="M487" s="27">
        <v>45933.62777777778</v>
      </c>
      <c r="N487" s="27">
        <v>45937.665972222218</v>
      </c>
      <c r="P487" t="s">
        <v>9833</v>
      </c>
      <c r="Q487" t="s">
        <v>9834</v>
      </c>
      <c r="R487" t="s">
        <v>80</v>
      </c>
      <c r="S487" t="s">
        <v>187</v>
      </c>
      <c r="T487" t="s">
        <v>82</v>
      </c>
      <c r="U487" t="s">
        <v>7699</v>
      </c>
      <c r="V487" t="s">
        <v>12294</v>
      </c>
      <c r="W487" t="s">
        <v>84</v>
      </c>
      <c r="Y487" t="s">
        <v>8</v>
      </c>
      <c r="Z487" t="s">
        <v>86</v>
      </c>
      <c r="AA487" t="s">
        <v>254</v>
      </c>
      <c r="AB487" s="28">
        <v>1</v>
      </c>
      <c r="AC487" s="40">
        <v>35780</v>
      </c>
      <c r="AD487" s="40">
        <f t="shared" si="7"/>
        <v>35780</v>
      </c>
    </row>
    <row r="488" spans="1:30">
      <c r="A488" t="s">
        <v>569</v>
      </c>
      <c r="B488" t="s">
        <v>119</v>
      </c>
      <c r="C488" t="s">
        <v>120</v>
      </c>
      <c r="D488" t="s">
        <v>570</v>
      </c>
      <c r="E488" t="s">
        <v>12295</v>
      </c>
      <c r="F488" t="s">
        <v>12296</v>
      </c>
      <c r="G488" t="s">
        <v>9829</v>
      </c>
      <c r="H488" t="s">
        <v>573</v>
      </c>
      <c r="I488" t="s">
        <v>569</v>
      </c>
      <c r="J488" t="s">
        <v>8738</v>
      </c>
      <c r="K488" t="s">
        <v>78</v>
      </c>
      <c r="L488" t="s">
        <v>12297</v>
      </c>
      <c r="M488" s="27">
        <v>45933.629074074073</v>
      </c>
      <c r="N488" s="27">
        <v>45934.645833333343</v>
      </c>
      <c r="P488" t="s">
        <v>9833</v>
      </c>
      <c r="Q488" t="s">
        <v>9834</v>
      </c>
      <c r="R488" t="s">
        <v>1470</v>
      </c>
      <c r="S488" t="s">
        <v>1470</v>
      </c>
      <c r="T488" t="s">
        <v>82</v>
      </c>
      <c r="U488" t="s">
        <v>7699</v>
      </c>
      <c r="V488" t="s">
        <v>12298</v>
      </c>
      <c r="W488" t="s">
        <v>84</v>
      </c>
      <c r="Y488" t="s">
        <v>8</v>
      </c>
      <c r="Z488" t="s">
        <v>86</v>
      </c>
      <c r="AA488" t="s">
        <v>1667</v>
      </c>
      <c r="AB488" s="28">
        <v>1</v>
      </c>
      <c r="AC488" s="40">
        <v>35780</v>
      </c>
      <c r="AD488" s="40">
        <f t="shared" si="7"/>
        <v>35780</v>
      </c>
    </row>
    <row r="489" spans="1:30">
      <c r="A489" t="s">
        <v>67</v>
      </c>
      <c r="B489" t="s">
        <v>68</v>
      </c>
      <c r="C489" t="s">
        <v>8579</v>
      </c>
      <c r="D489" t="s">
        <v>11952</v>
      </c>
      <c r="E489" t="s">
        <v>12299</v>
      </c>
      <c r="F489" t="s">
        <v>12300</v>
      </c>
      <c r="G489" t="s">
        <v>9838</v>
      </c>
      <c r="H489" t="s">
        <v>143</v>
      </c>
      <c r="I489" t="s">
        <v>11955</v>
      </c>
      <c r="J489" t="s">
        <v>12301</v>
      </c>
      <c r="K489" t="s">
        <v>78</v>
      </c>
      <c r="L489" t="s">
        <v>12302</v>
      </c>
      <c r="M489" s="27">
        <v>45933.630069444444</v>
      </c>
      <c r="N489" s="27">
        <v>45946.68472222222</v>
      </c>
      <c r="P489" t="s">
        <v>9840</v>
      </c>
      <c r="R489" t="s">
        <v>1470</v>
      </c>
      <c r="S489" t="s">
        <v>1470</v>
      </c>
      <c r="U489" t="s">
        <v>7699</v>
      </c>
      <c r="V489" t="s">
        <v>12303</v>
      </c>
      <c r="W489" t="s">
        <v>9840</v>
      </c>
      <c r="Y489" t="s">
        <v>139</v>
      </c>
      <c r="Z489" t="s">
        <v>11959</v>
      </c>
      <c r="AB489" s="28">
        <v>0</v>
      </c>
      <c r="AC489" s="40">
        <v>35780</v>
      </c>
      <c r="AD489" s="40">
        <f t="shared" si="7"/>
        <v>35780</v>
      </c>
    </row>
    <row r="490" spans="1:30">
      <c r="A490" t="s">
        <v>288</v>
      </c>
      <c r="B490" t="s">
        <v>113</v>
      </c>
      <c r="C490" t="s">
        <v>114</v>
      </c>
      <c r="D490" t="s">
        <v>12304</v>
      </c>
      <c r="E490" t="s">
        <v>12305</v>
      </c>
      <c r="F490" t="s">
        <v>12306</v>
      </c>
      <c r="G490" t="s">
        <v>9829</v>
      </c>
      <c r="H490" t="s">
        <v>292</v>
      </c>
      <c r="I490" t="s">
        <v>12307</v>
      </c>
      <c r="J490" t="s">
        <v>12308</v>
      </c>
      <c r="K490" t="s">
        <v>78</v>
      </c>
      <c r="L490" t="s">
        <v>12309</v>
      </c>
      <c r="M490" s="27">
        <v>45933.641516203701</v>
      </c>
      <c r="N490" s="27">
        <v>45938.538194444453</v>
      </c>
      <c r="P490" t="s">
        <v>9833</v>
      </c>
      <c r="Q490" t="s">
        <v>9834</v>
      </c>
      <c r="R490" t="s">
        <v>80</v>
      </c>
      <c r="S490" t="s">
        <v>187</v>
      </c>
      <c r="T490" t="s">
        <v>82</v>
      </c>
      <c r="U490" t="s">
        <v>7699</v>
      </c>
      <c r="V490" t="s">
        <v>12310</v>
      </c>
      <c r="W490" t="s">
        <v>84</v>
      </c>
      <c r="Y490" t="s">
        <v>11</v>
      </c>
      <c r="Z490" t="s">
        <v>86</v>
      </c>
      <c r="AA490" t="s">
        <v>245</v>
      </c>
      <c r="AB490" s="28">
        <v>1</v>
      </c>
      <c r="AC490" s="40">
        <v>67654</v>
      </c>
      <c r="AD490" s="40">
        <f t="shared" si="7"/>
        <v>67654</v>
      </c>
    </row>
    <row r="491" spans="1:30">
      <c r="A491" t="s">
        <v>343</v>
      </c>
      <c r="B491" t="s">
        <v>68</v>
      </c>
      <c r="C491" t="s">
        <v>69</v>
      </c>
      <c r="D491" t="s">
        <v>344</v>
      </c>
      <c r="E491" t="s">
        <v>12311</v>
      </c>
      <c r="F491" t="s">
        <v>12312</v>
      </c>
      <c r="G491" t="s">
        <v>9829</v>
      </c>
      <c r="H491" t="s">
        <v>347</v>
      </c>
      <c r="I491" t="s">
        <v>343</v>
      </c>
      <c r="J491" t="s">
        <v>12313</v>
      </c>
      <c r="K491" t="s">
        <v>78</v>
      </c>
      <c r="L491" t="s">
        <v>12314</v>
      </c>
      <c r="M491" s="27">
        <v>45933.64435185185</v>
      </c>
      <c r="N491" s="27">
        <v>45934.651388888888</v>
      </c>
      <c r="P491" t="s">
        <v>9833</v>
      </c>
      <c r="Q491" t="s">
        <v>9834</v>
      </c>
      <c r="R491" t="s">
        <v>1479</v>
      </c>
      <c r="S491" t="s">
        <v>1479</v>
      </c>
      <c r="T491" t="s">
        <v>82</v>
      </c>
      <c r="U491" t="s">
        <v>7699</v>
      </c>
      <c r="V491" t="s">
        <v>12315</v>
      </c>
      <c r="W491" t="s">
        <v>84</v>
      </c>
      <c r="Y491" t="s">
        <v>8</v>
      </c>
      <c r="Z491" t="s">
        <v>86</v>
      </c>
      <c r="AA491" t="s">
        <v>359</v>
      </c>
      <c r="AB491" s="28">
        <v>1</v>
      </c>
      <c r="AC491" s="40">
        <v>35780</v>
      </c>
      <c r="AD491" s="40">
        <f t="shared" si="7"/>
        <v>35780</v>
      </c>
    </row>
    <row r="492" spans="1:30">
      <c r="A492" t="s">
        <v>112</v>
      </c>
      <c r="B492" t="s">
        <v>113</v>
      </c>
      <c r="C492" t="s">
        <v>8579</v>
      </c>
      <c r="D492" t="s">
        <v>1729</v>
      </c>
      <c r="E492" t="s">
        <v>12316</v>
      </c>
      <c r="F492" t="s">
        <v>1731</v>
      </c>
      <c r="G492" t="s">
        <v>9838</v>
      </c>
      <c r="H492" t="s">
        <v>116</v>
      </c>
      <c r="I492" t="s">
        <v>1732</v>
      </c>
      <c r="J492" t="s">
        <v>1733</v>
      </c>
      <c r="K492" t="s">
        <v>78</v>
      </c>
      <c r="L492" t="s">
        <v>12317</v>
      </c>
      <c r="M492" s="27">
        <v>45933.646527777782</v>
      </c>
      <c r="N492" s="27">
        <v>45948.527777777781</v>
      </c>
      <c r="P492" t="s">
        <v>9840</v>
      </c>
      <c r="R492" t="s">
        <v>1470</v>
      </c>
      <c r="S492" t="s">
        <v>1470</v>
      </c>
      <c r="U492" t="s">
        <v>7699</v>
      </c>
      <c r="V492" t="s">
        <v>12318</v>
      </c>
      <c r="W492" t="s">
        <v>9840</v>
      </c>
      <c r="Y492" t="s">
        <v>15</v>
      </c>
      <c r="Z492" t="s">
        <v>86</v>
      </c>
      <c r="AB492" s="28">
        <v>0</v>
      </c>
      <c r="AC492" s="40">
        <v>35780</v>
      </c>
      <c r="AD492" s="40">
        <f t="shared" si="7"/>
        <v>35780</v>
      </c>
    </row>
    <row r="493" spans="1:30">
      <c r="A493" t="s">
        <v>459</v>
      </c>
      <c r="B493" t="s">
        <v>460</v>
      </c>
      <c r="C493" t="s">
        <v>461</v>
      </c>
      <c r="D493" t="s">
        <v>2135</v>
      </c>
      <c r="E493" t="s">
        <v>12319</v>
      </c>
      <c r="F493" t="s">
        <v>12320</v>
      </c>
      <c r="G493" t="s">
        <v>9829</v>
      </c>
      <c r="H493" t="s">
        <v>460</v>
      </c>
      <c r="I493" t="s">
        <v>2138</v>
      </c>
      <c r="J493" t="s">
        <v>12321</v>
      </c>
      <c r="K493" t="s">
        <v>78</v>
      </c>
      <c r="L493" t="s">
        <v>12322</v>
      </c>
      <c r="M493" s="27">
        <v>45933.659907407397</v>
      </c>
      <c r="N493" s="27">
        <v>45934.649305555547</v>
      </c>
      <c r="P493" t="s">
        <v>9833</v>
      </c>
      <c r="Q493" t="s">
        <v>9834</v>
      </c>
      <c r="R493" t="s">
        <v>1470</v>
      </c>
      <c r="S493" t="s">
        <v>1470</v>
      </c>
      <c r="T493" t="s">
        <v>82</v>
      </c>
      <c r="U493" t="s">
        <v>7699</v>
      </c>
      <c r="V493" t="s">
        <v>12323</v>
      </c>
      <c r="W493" t="s">
        <v>84</v>
      </c>
      <c r="Y493" t="s">
        <v>8</v>
      </c>
      <c r="Z493" t="s">
        <v>86</v>
      </c>
      <c r="AA493" t="s">
        <v>546</v>
      </c>
      <c r="AB493" s="28">
        <v>1</v>
      </c>
      <c r="AC493" s="40">
        <v>35780</v>
      </c>
      <c r="AD493" s="40">
        <f t="shared" si="7"/>
        <v>35780</v>
      </c>
    </row>
    <row r="494" spans="1:30">
      <c r="A494" t="s">
        <v>343</v>
      </c>
      <c r="B494" t="s">
        <v>68</v>
      </c>
      <c r="C494" t="s">
        <v>69</v>
      </c>
      <c r="D494" t="s">
        <v>2911</v>
      </c>
      <c r="E494" t="s">
        <v>12324</v>
      </c>
      <c r="F494" t="s">
        <v>12325</v>
      </c>
      <c r="G494" t="s">
        <v>9838</v>
      </c>
      <c r="H494" t="s">
        <v>347</v>
      </c>
      <c r="I494" t="s">
        <v>2914</v>
      </c>
      <c r="J494" t="s">
        <v>12326</v>
      </c>
      <c r="K494" t="s">
        <v>78</v>
      </c>
      <c r="L494" t="s">
        <v>12327</v>
      </c>
      <c r="M494" s="27">
        <v>45933.666851851849</v>
      </c>
      <c r="N494" s="27">
        <v>45940.444444444453</v>
      </c>
      <c r="P494" t="s">
        <v>9840</v>
      </c>
      <c r="R494" t="s">
        <v>1470</v>
      </c>
      <c r="S494" t="s">
        <v>1470</v>
      </c>
      <c r="U494" t="s">
        <v>7699</v>
      </c>
      <c r="V494" t="s">
        <v>12328</v>
      </c>
      <c r="W494" t="s">
        <v>9840</v>
      </c>
      <c r="Y494" t="s">
        <v>13</v>
      </c>
      <c r="Z494" t="s">
        <v>86</v>
      </c>
      <c r="AB494" s="28">
        <v>0</v>
      </c>
      <c r="AC494" s="40">
        <v>35780</v>
      </c>
      <c r="AD494" s="40">
        <f t="shared" si="7"/>
        <v>35780</v>
      </c>
    </row>
    <row r="495" spans="1:30">
      <c r="A495" t="s">
        <v>442</v>
      </c>
      <c r="B495" t="s">
        <v>113</v>
      </c>
      <c r="C495" t="s">
        <v>114</v>
      </c>
      <c r="D495" t="s">
        <v>452</v>
      </c>
      <c r="E495" t="s">
        <v>12329</v>
      </c>
      <c r="F495" t="s">
        <v>12330</v>
      </c>
      <c r="G495" t="s">
        <v>9829</v>
      </c>
      <c r="H495" t="s">
        <v>446</v>
      </c>
      <c r="I495" t="s">
        <v>455</v>
      </c>
      <c r="J495" t="s">
        <v>12331</v>
      </c>
      <c r="K495" t="s">
        <v>78</v>
      </c>
      <c r="L495" t="s">
        <v>12332</v>
      </c>
      <c r="M495" s="27">
        <v>45933.677766203713</v>
      </c>
      <c r="N495" s="27">
        <v>45934.495138888888</v>
      </c>
      <c r="P495" t="s">
        <v>9833</v>
      </c>
      <c r="Q495" t="s">
        <v>9834</v>
      </c>
      <c r="R495" t="s">
        <v>1470</v>
      </c>
      <c r="S495" t="s">
        <v>1470</v>
      </c>
      <c r="T495" t="s">
        <v>82</v>
      </c>
      <c r="U495" t="s">
        <v>7699</v>
      </c>
      <c r="V495" t="s">
        <v>12333</v>
      </c>
      <c r="W495" t="s">
        <v>84</v>
      </c>
      <c r="Y495" t="s">
        <v>8</v>
      </c>
      <c r="Z495" t="s">
        <v>86</v>
      </c>
      <c r="AA495" t="s">
        <v>451</v>
      </c>
      <c r="AB495" s="28">
        <v>1</v>
      </c>
      <c r="AC495" s="40">
        <v>35780</v>
      </c>
      <c r="AD495" s="40">
        <f t="shared" si="7"/>
        <v>35780</v>
      </c>
    </row>
    <row r="496" spans="1:30">
      <c r="A496" t="s">
        <v>191</v>
      </c>
      <c r="B496" t="s">
        <v>192</v>
      </c>
      <c r="C496" t="s">
        <v>193</v>
      </c>
      <c r="D496" t="s">
        <v>208</v>
      </c>
      <c r="E496" t="s">
        <v>12334</v>
      </c>
      <c r="F496" t="s">
        <v>12335</v>
      </c>
      <c r="G496" t="s">
        <v>9829</v>
      </c>
      <c r="H496" t="s">
        <v>197</v>
      </c>
      <c r="I496" t="s">
        <v>211</v>
      </c>
      <c r="J496" t="s">
        <v>12336</v>
      </c>
      <c r="K496" t="s">
        <v>78</v>
      </c>
      <c r="L496" t="s">
        <v>12337</v>
      </c>
      <c r="M496" s="27">
        <v>45933.66101851852</v>
      </c>
      <c r="N496" s="27">
        <v>45939.382638888892</v>
      </c>
      <c r="P496" t="s">
        <v>9833</v>
      </c>
      <c r="Q496" t="s">
        <v>9834</v>
      </c>
      <c r="R496" t="s">
        <v>80</v>
      </c>
      <c r="S496" t="s">
        <v>81</v>
      </c>
      <c r="U496" t="s">
        <v>7699</v>
      </c>
      <c r="V496" t="s">
        <v>12338</v>
      </c>
      <c r="W496" t="s">
        <v>84</v>
      </c>
      <c r="Y496" t="s">
        <v>8</v>
      </c>
      <c r="Z496" t="s">
        <v>86</v>
      </c>
      <c r="AA496" t="s">
        <v>10276</v>
      </c>
      <c r="AB496" s="28">
        <v>1</v>
      </c>
      <c r="AC496" s="40">
        <v>35780</v>
      </c>
      <c r="AD496" s="40">
        <f t="shared" si="7"/>
        <v>35780</v>
      </c>
    </row>
    <row r="497" spans="1:30">
      <c r="A497" t="s">
        <v>569</v>
      </c>
      <c r="B497" t="s">
        <v>119</v>
      </c>
      <c r="C497" t="s">
        <v>120</v>
      </c>
      <c r="D497" t="s">
        <v>7400</v>
      </c>
      <c r="E497" t="s">
        <v>12339</v>
      </c>
      <c r="F497" t="s">
        <v>12340</v>
      </c>
      <c r="G497" t="s">
        <v>9829</v>
      </c>
      <c r="H497" t="s">
        <v>573</v>
      </c>
      <c r="I497" t="s">
        <v>282</v>
      </c>
      <c r="J497" t="s">
        <v>12341</v>
      </c>
      <c r="K497" t="s">
        <v>78</v>
      </c>
      <c r="L497" t="s">
        <v>12342</v>
      </c>
      <c r="M497" s="27">
        <v>45933.682557870372</v>
      </c>
      <c r="N497" s="27">
        <v>45937.668749999997</v>
      </c>
      <c r="P497" t="s">
        <v>9833</v>
      </c>
      <c r="Q497" t="s">
        <v>9834</v>
      </c>
      <c r="R497" t="s">
        <v>1479</v>
      </c>
      <c r="S497" t="s">
        <v>1479</v>
      </c>
      <c r="T497" t="s">
        <v>82</v>
      </c>
      <c r="U497" t="s">
        <v>7699</v>
      </c>
      <c r="V497" t="s">
        <v>12173</v>
      </c>
      <c r="W497" t="s">
        <v>84</v>
      </c>
      <c r="Y497" t="s">
        <v>11</v>
      </c>
      <c r="Z497" t="s">
        <v>86</v>
      </c>
      <c r="AA497" t="s">
        <v>1667</v>
      </c>
      <c r="AB497" s="28">
        <v>1</v>
      </c>
      <c r="AC497" s="40">
        <v>67654</v>
      </c>
      <c r="AD497" s="40">
        <f t="shared" si="7"/>
        <v>67654</v>
      </c>
    </row>
    <row r="498" spans="1:30">
      <c r="A498" t="s">
        <v>112</v>
      </c>
      <c r="B498" t="s">
        <v>113</v>
      </c>
      <c r="C498" t="s">
        <v>114</v>
      </c>
      <c r="D498" t="s">
        <v>3302</v>
      </c>
      <c r="E498" t="s">
        <v>12343</v>
      </c>
      <c r="F498" t="s">
        <v>12344</v>
      </c>
      <c r="G498" t="s">
        <v>9829</v>
      </c>
      <c r="H498" t="s">
        <v>116</v>
      </c>
      <c r="I498" t="s">
        <v>3305</v>
      </c>
      <c r="J498" t="s">
        <v>12345</v>
      </c>
      <c r="K498" t="s">
        <v>78</v>
      </c>
      <c r="L498" t="s">
        <v>12346</v>
      </c>
      <c r="M498" s="27">
        <v>45933.71875</v>
      </c>
      <c r="N498" s="27">
        <v>45938.539583333331</v>
      </c>
      <c r="P498" t="s">
        <v>9833</v>
      </c>
      <c r="Q498" t="s">
        <v>9834</v>
      </c>
      <c r="R498" t="s">
        <v>1479</v>
      </c>
      <c r="S498" t="s">
        <v>1479</v>
      </c>
      <c r="T498" t="s">
        <v>82</v>
      </c>
      <c r="U498" t="s">
        <v>7699</v>
      </c>
      <c r="V498" t="s">
        <v>12347</v>
      </c>
      <c r="W498" t="s">
        <v>84</v>
      </c>
      <c r="Y498" t="s">
        <v>11</v>
      </c>
      <c r="Z498" t="s">
        <v>86</v>
      </c>
      <c r="AA498" t="s">
        <v>117</v>
      </c>
      <c r="AB498" s="28">
        <v>1</v>
      </c>
      <c r="AC498" s="40">
        <v>67654</v>
      </c>
      <c r="AD498" s="40">
        <f t="shared" si="7"/>
        <v>67654</v>
      </c>
    </row>
    <row r="499" spans="1:30">
      <c r="A499" t="s">
        <v>191</v>
      </c>
      <c r="B499" t="s">
        <v>192</v>
      </c>
      <c r="C499" t="s">
        <v>193</v>
      </c>
      <c r="D499" t="s">
        <v>194</v>
      </c>
      <c r="E499" t="s">
        <v>12348</v>
      </c>
      <c r="F499" t="s">
        <v>12349</v>
      </c>
      <c r="G499" t="s">
        <v>9829</v>
      </c>
      <c r="H499" t="s">
        <v>197</v>
      </c>
      <c r="I499" t="s">
        <v>191</v>
      </c>
      <c r="J499" t="s">
        <v>12350</v>
      </c>
      <c r="K499" t="s">
        <v>78</v>
      </c>
      <c r="L499" t="s">
        <v>12351</v>
      </c>
      <c r="M499" s="27">
        <v>45933.719444444447</v>
      </c>
      <c r="N499" s="27">
        <v>45937.67083333333</v>
      </c>
      <c r="P499" t="s">
        <v>9833</v>
      </c>
      <c r="Q499" t="s">
        <v>9834</v>
      </c>
      <c r="R499" t="s">
        <v>80</v>
      </c>
      <c r="S499" t="s">
        <v>187</v>
      </c>
      <c r="T499" t="s">
        <v>82</v>
      </c>
      <c r="U499" t="s">
        <v>7699</v>
      </c>
      <c r="V499" t="s">
        <v>12352</v>
      </c>
      <c r="W499" t="s">
        <v>84</v>
      </c>
      <c r="Y499" t="s">
        <v>8</v>
      </c>
      <c r="Z499" t="s">
        <v>86</v>
      </c>
      <c r="AA499" t="s">
        <v>254</v>
      </c>
      <c r="AB499" s="28">
        <v>1</v>
      </c>
      <c r="AC499" s="40">
        <v>35780</v>
      </c>
      <c r="AD499" s="40">
        <f t="shared" si="7"/>
        <v>35780</v>
      </c>
    </row>
    <row r="500" spans="1:30">
      <c r="A500" t="s">
        <v>613</v>
      </c>
      <c r="B500" t="s">
        <v>151</v>
      </c>
      <c r="C500" t="s">
        <v>152</v>
      </c>
      <c r="D500" t="s">
        <v>1273</v>
      </c>
      <c r="E500" t="s">
        <v>12353</v>
      </c>
      <c r="F500" t="s">
        <v>12354</v>
      </c>
      <c r="G500" t="s">
        <v>9829</v>
      </c>
      <c r="H500" t="s">
        <v>258</v>
      </c>
      <c r="I500" t="s">
        <v>1276</v>
      </c>
      <c r="J500" t="s">
        <v>8816</v>
      </c>
      <c r="K500" t="s">
        <v>78</v>
      </c>
      <c r="L500" t="s">
        <v>12355</v>
      </c>
      <c r="M500" s="27">
        <v>45933.720543981479</v>
      </c>
      <c r="N500" s="27">
        <v>45936.691666666673</v>
      </c>
      <c r="P500" t="s">
        <v>9833</v>
      </c>
      <c r="Q500" t="s">
        <v>9834</v>
      </c>
      <c r="R500" t="s">
        <v>1470</v>
      </c>
      <c r="S500" t="s">
        <v>1470</v>
      </c>
      <c r="T500" t="s">
        <v>82</v>
      </c>
      <c r="U500" t="s">
        <v>7699</v>
      </c>
      <c r="V500" t="s">
        <v>12356</v>
      </c>
      <c r="W500" t="s">
        <v>9836</v>
      </c>
      <c r="Y500" t="s">
        <v>11</v>
      </c>
      <c r="Z500" t="s">
        <v>86</v>
      </c>
      <c r="AA500" t="s">
        <v>622</v>
      </c>
      <c r="AB500" s="28">
        <v>0</v>
      </c>
      <c r="AC500" s="40">
        <v>67654</v>
      </c>
      <c r="AD500" s="40">
        <f t="shared" si="7"/>
        <v>67654</v>
      </c>
    </row>
    <row r="501" spans="1:30">
      <c r="A501" t="s">
        <v>459</v>
      </c>
      <c r="B501" t="s">
        <v>460</v>
      </c>
      <c r="C501" t="s">
        <v>461</v>
      </c>
      <c r="D501" t="s">
        <v>1784</v>
      </c>
      <c r="E501" t="s">
        <v>12357</v>
      </c>
      <c r="F501" t="s">
        <v>12358</v>
      </c>
      <c r="G501" t="s">
        <v>9829</v>
      </c>
      <c r="H501" t="s">
        <v>460</v>
      </c>
      <c r="I501" t="s">
        <v>1787</v>
      </c>
      <c r="J501" t="s">
        <v>12359</v>
      </c>
      <c r="K501" t="s">
        <v>78</v>
      </c>
      <c r="L501" t="s">
        <v>12360</v>
      </c>
      <c r="M501" s="27">
        <v>45933.726550925923</v>
      </c>
      <c r="N501" s="27">
        <v>45937.672222222223</v>
      </c>
      <c r="P501" t="s">
        <v>9833</v>
      </c>
      <c r="Q501" t="s">
        <v>9834</v>
      </c>
      <c r="R501" t="s">
        <v>1470</v>
      </c>
      <c r="S501" t="s">
        <v>1470</v>
      </c>
      <c r="T501" t="s">
        <v>82</v>
      </c>
      <c r="U501" t="s">
        <v>7699</v>
      </c>
      <c r="V501" t="s">
        <v>12361</v>
      </c>
      <c r="W501" t="s">
        <v>84</v>
      </c>
      <c r="Y501" t="s">
        <v>11</v>
      </c>
      <c r="Z501" t="s">
        <v>86</v>
      </c>
      <c r="AA501" t="s">
        <v>964</v>
      </c>
      <c r="AB501" s="28">
        <v>1</v>
      </c>
      <c r="AC501" s="40">
        <v>67654</v>
      </c>
      <c r="AD501" s="40">
        <f t="shared" si="7"/>
        <v>67654</v>
      </c>
    </row>
    <row r="502" spans="1:30">
      <c r="A502" t="s">
        <v>965</v>
      </c>
      <c r="B502" t="s">
        <v>119</v>
      </c>
      <c r="C502" t="s">
        <v>120</v>
      </c>
      <c r="D502" t="s">
        <v>966</v>
      </c>
      <c r="E502" t="s">
        <v>12362</v>
      </c>
      <c r="F502" t="s">
        <v>12363</v>
      </c>
      <c r="G502" t="s">
        <v>9829</v>
      </c>
      <c r="H502" t="s">
        <v>969</v>
      </c>
      <c r="I502" t="s">
        <v>965</v>
      </c>
      <c r="J502" t="s">
        <v>12364</v>
      </c>
      <c r="K502" t="s">
        <v>78</v>
      </c>
      <c r="L502" t="s">
        <v>12365</v>
      </c>
      <c r="M502" s="27">
        <v>45933.733067129629</v>
      </c>
      <c r="N502" s="27">
        <v>45938.543749999997</v>
      </c>
      <c r="P502" t="s">
        <v>9833</v>
      </c>
      <c r="Q502" t="s">
        <v>9834</v>
      </c>
      <c r="R502" t="s">
        <v>80</v>
      </c>
      <c r="S502" t="s">
        <v>187</v>
      </c>
      <c r="T502" t="s">
        <v>82</v>
      </c>
      <c r="U502" t="s">
        <v>7699</v>
      </c>
      <c r="V502" t="s">
        <v>12366</v>
      </c>
      <c r="W502" t="s">
        <v>84</v>
      </c>
      <c r="Y502" t="s">
        <v>8</v>
      </c>
      <c r="Z502" t="s">
        <v>86</v>
      </c>
      <c r="AA502" t="s">
        <v>1693</v>
      </c>
      <c r="AB502" s="28">
        <v>1</v>
      </c>
      <c r="AC502" s="40">
        <v>35780</v>
      </c>
      <c r="AD502" s="40">
        <f t="shared" si="7"/>
        <v>35780</v>
      </c>
    </row>
    <row r="503" spans="1:30">
      <c r="A503" t="s">
        <v>459</v>
      </c>
      <c r="B503" t="s">
        <v>460</v>
      </c>
      <c r="C503" t="s">
        <v>461</v>
      </c>
      <c r="D503" t="s">
        <v>2599</v>
      </c>
      <c r="E503" t="s">
        <v>12367</v>
      </c>
      <c r="F503" t="s">
        <v>12368</v>
      </c>
      <c r="G503" t="s">
        <v>9829</v>
      </c>
      <c r="H503" t="s">
        <v>460</v>
      </c>
      <c r="I503" t="s">
        <v>2602</v>
      </c>
      <c r="J503" t="s">
        <v>12369</v>
      </c>
      <c r="K503" t="s">
        <v>78</v>
      </c>
      <c r="L503" t="s">
        <v>12370</v>
      </c>
      <c r="M503" s="27">
        <v>45933.746886574067</v>
      </c>
      <c r="N503" s="27">
        <v>45939.477777777778</v>
      </c>
      <c r="P503" t="s">
        <v>9833</v>
      </c>
      <c r="Q503" t="s">
        <v>9834</v>
      </c>
      <c r="R503" t="s">
        <v>1479</v>
      </c>
      <c r="S503" t="s">
        <v>1479</v>
      </c>
      <c r="T503" t="s">
        <v>82</v>
      </c>
      <c r="U503" t="s">
        <v>7699</v>
      </c>
      <c r="V503" t="s">
        <v>12371</v>
      </c>
      <c r="W503" t="s">
        <v>84</v>
      </c>
      <c r="Y503" t="s">
        <v>11</v>
      </c>
      <c r="Z503" t="s">
        <v>86</v>
      </c>
      <c r="AA503" t="s">
        <v>787</v>
      </c>
      <c r="AB503" s="28">
        <v>1</v>
      </c>
      <c r="AC503" s="40">
        <v>67654</v>
      </c>
      <c r="AD503" s="40">
        <f t="shared" si="7"/>
        <v>67654</v>
      </c>
    </row>
    <row r="504" spans="1:30">
      <c r="A504" t="s">
        <v>459</v>
      </c>
      <c r="B504" t="s">
        <v>460</v>
      </c>
      <c r="C504" t="s">
        <v>461</v>
      </c>
      <c r="D504" t="s">
        <v>512</v>
      </c>
      <c r="E504" t="s">
        <v>12372</v>
      </c>
      <c r="F504" t="s">
        <v>12373</v>
      </c>
      <c r="G504" t="s">
        <v>9829</v>
      </c>
      <c r="H504" t="s">
        <v>460</v>
      </c>
      <c r="I504" t="s">
        <v>459</v>
      </c>
      <c r="J504" t="s">
        <v>12374</v>
      </c>
      <c r="K504" t="s">
        <v>78</v>
      </c>
      <c r="L504" t="s">
        <v>12375</v>
      </c>
      <c r="M504" s="27">
        <v>45933.747916666667</v>
      </c>
      <c r="N504" s="27">
        <v>45937.675694444442</v>
      </c>
      <c r="P504" t="s">
        <v>9833</v>
      </c>
      <c r="Q504" t="s">
        <v>9834</v>
      </c>
      <c r="R504" t="s">
        <v>80</v>
      </c>
      <c r="S504" t="s">
        <v>187</v>
      </c>
      <c r="T504" t="s">
        <v>82</v>
      </c>
      <c r="U504" t="s">
        <v>7699</v>
      </c>
      <c r="V504" t="s">
        <v>12376</v>
      </c>
      <c r="W504" t="s">
        <v>84</v>
      </c>
      <c r="Y504" t="s">
        <v>8</v>
      </c>
      <c r="Z504" t="s">
        <v>86</v>
      </c>
      <c r="AA504" t="s">
        <v>964</v>
      </c>
      <c r="AB504" s="28">
        <v>1</v>
      </c>
      <c r="AC504" s="40">
        <v>35780</v>
      </c>
      <c r="AD504" s="40">
        <f t="shared" si="7"/>
        <v>35780</v>
      </c>
    </row>
    <row r="505" spans="1:30">
      <c r="A505" t="s">
        <v>1377</v>
      </c>
      <c r="B505" t="s">
        <v>68</v>
      </c>
      <c r="C505" t="s">
        <v>266</v>
      </c>
      <c r="D505" t="s">
        <v>12377</v>
      </c>
      <c r="E505" t="s">
        <v>12378</v>
      </c>
      <c r="F505" t="s">
        <v>12379</v>
      </c>
      <c r="G505" t="s">
        <v>9829</v>
      </c>
      <c r="H505" t="s">
        <v>2043</v>
      </c>
      <c r="I505" t="s">
        <v>12380</v>
      </c>
      <c r="J505" t="s">
        <v>12381</v>
      </c>
      <c r="K505" t="s">
        <v>78</v>
      </c>
      <c r="L505" t="s">
        <v>12382</v>
      </c>
      <c r="M505" s="27">
        <v>45933.721053240741</v>
      </c>
      <c r="N505" s="27">
        <v>45938.541666666657</v>
      </c>
      <c r="P505" t="s">
        <v>9833</v>
      </c>
      <c r="Q505" t="s">
        <v>9834</v>
      </c>
      <c r="R505" t="s">
        <v>1479</v>
      </c>
      <c r="S505" t="s">
        <v>1479</v>
      </c>
      <c r="T505" t="s">
        <v>82</v>
      </c>
      <c r="U505" t="s">
        <v>7699</v>
      </c>
      <c r="V505" t="s">
        <v>12383</v>
      </c>
      <c r="W505" t="s">
        <v>84</v>
      </c>
      <c r="Y505" t="s">
        <v>11</v>
      </c>
      <c r="Z505" t="s">
        <v>86</v>
      </c>
      <c r="AA505" t="s">
        <v>2049</v>
      </c>
      <c r="AB505" s="28">
        <v>1</v>
      </c>
      <c r="AC505" s="40">
        <v>67654</v>
      </c>
      <c r="AD505" s="40">
        <f t="shared" si="7"/>
        <v>67654</v>
      </c>
    </row>
    <row r="506" spans="1:30">
      <c r="A506" t="s">
        <v>67</v>
      </c>
      <c r="B506" t="s">
        <v>68</v>
      </c>
      <c r="C506" t="s">
        <v>69</v>
      </c>
      <c r="D506" t="s">
        <v>484</v>
      </c>
      <c r="E506" t="s">
        <v>12384</v>
      </c>
      <c r="F506" t="s">
        <v>12385</v>
      </c>
      <c r="G506" t="s">
        <v>9829</v>
      </c>
      <c r="H506" t="s">
        <v>143</v>
      </c>
      <c r="I506" t="s">
        <v>67</v>
      </c>
      <c r="J506" t="s">
        <v>12386</v>
      </c>
      <c r="K506" t="s">
        <v>78</v>
      </c>
      <c r="L506" t="s">
        <v>12387</v>
      </c>
      <c r="M506" s="27">
        <v>45933.730682870373</v>
      </c>
      <c r="N506" s="27">
        <v>45937.674305555563</v>
      </c>
      <c r="P506" t="s">
        <v>9833</v>
      </c>
      <c r="Q506" t="s">
        <v>9834</v>
      </c>
      <c r="R506" t="s">
        <v>1470</v>
      </c>
      <c r="S506" t="s">
        <v>1470</v>
      </c>
      <c r="T506" t="s">
        <v>82</v>
      </c>
      <c r="U506" t="s">
        <v>7699</v>
      </c>
      <c r="V506" t="s">
        <v>12388</v>
      </c>
      <c r="W506" t="s">
        <v>84</v>
      </c>
      <c r="Y506" t="s">
        <v>8</v>
      </c>
      <c r="Z506" t="s">
        <v>86</v>
      </c>
      <c r="AA506" t="s">
        <v>149</v>
      </c>
      <c r="AB506" s="28">
        <v>1</v>
      </c>
      <c r="AC506" s="40">
        <v>35780</v>
      </c>
      <c r="AD506" s="40">
        <f t="shared" si="7"/>
        <v>35780</v>
      </c>
    </row>
    <row r="507" spans="1:30">
      <c r="A507" t="s">
        <v>191</v>
      </c>
      <c r="B507" t="s">
        <v>192</v>
      </c>
      <c r="C507" t="s">
        <v>193</v>
      </c>
      <c r="D507" t="s">
        <v>194</v>
      </c>
      <c r="E507" t="s">
        <v>12389</v>
      </c>
      <c r="F507" t="s">
        <v>12390</v>
      </c>
      <c r="G507" t="s">
        <v>9829</v>
      </c>
      <c r="H507" t="s">
        <v>197</v>
      </c>
      <c r="I507" t="s">
        <v>191</v>
      </c>
      <c r="J507" t="s">
        <v>12391</v>
      </c>
      <c r="K507" t="s">
        <v>78</v>
      </c>
      <c r="L507" t="s">
        <v>12392</v>
      </c>
      <c r="M507" s="27">
        <v>45934.375</v>
      </c>
      <c r="N507" s="27">
        <v>45937.536805555559</v>
      </c>
      <c r="P507" t="s">
        <v>9833</v>
      </c>
      <c r="Q507" t="s">
        <v>9834</v>
      </c>
      <c r="R507" t="s">
        <v>80</v>
      </c>
      <c r="S507" t="s">
        <v>187</v>
      </c>
      <c r="U507" t="s">
        <v>7699</v>
      </c>
      <c r="V507" t="s">
        <v>12393</v>
      </c>
      <c r="W507" t="s">
        <v>84</v>
      </c>
      <c r="Y507" t="s">
        <v>8</v>
      </c>
      <c r="Z507" t="s">
        <v>86</v>
      </c>
      <c r="AA507" t="s">
        <v>10276</v>
      </c>
      <c r="AB507" s="28">
        <v>1</v>
      </c>
      <c r="AC507" s="40">
        <v>35780</v>
      </c>
      <c r="AD507" s="40">
        <f t="shared" si="7"/>
        <v>35780</v>
      </c>
    </row>
    <row r="508" spans="1:30">
      <c r="A508" t="s">
        <v>613</v>
      </c>
      <c r="B508" t="s">
        <v>151</v>
      </c>
      <c r="C508" t="s">
        <v>152</v>
      </c>
      <c r="D508" t="s">
        <v>4146</v>
      </c>
      <c r="E508" t="s">
        <v>12394</v>
      </c>
      <c r="F508" t="s">
        <v>12395</v>
      </c>
      <c r="G508" t="s">
        <v>9829</v>
      </c>
      <c r="H508" t="s">
        <v>258</v>
      </c>
      <c r="I508" t="s">
        <v>4149</v>
      </c>
      <c r="J508" t="s">
        <v>12396</v>
      </c>
      <c r="K508" t="s">
        <v>78</v>
      </c>
      <c r="L508" t="s">
        <v>12397</v>
      </c>
      <c r="M508" s="27">
        <v>45934.375</v>
      </c>
      <c r="N508" s="27">
        <v>45936.695138888892</v>
      </c>
      <c r="P508" t="s">
        <v>9833</v>
      </c>
      <c r="Q508" t="s">
        <v>9834</v>
      </c>
      <c r="R508" t="s">
        <v>1470</v>
      </c>
      <c r="S508" t="s">
        <v>1470</v>
      </c>
      <c r="T508" t="s">
        <v>82</v>
      </c>
      <c r="U508" t="s">
        <v>7699</v>
      </c>
      <c r="V508" t="s">
        <v>12398</v>
      </c>
      <c r="W508" t="s">
        <v>9836</v>
      </c>
      <c r="Y508" t="s">
        <v>11</v>
      </c>
      <c r="Z508" t="s">
        <v>86</v>
      </c>
      <c r="AA508" t="s">
        <v>2941</v>
      </c>
      <c r="AB508" s="28">
        <v>0</v>
      </c>
      <c r="AC508" s="40">
        <v>67654</v>
      </c>
      <c r="AD508" s="40">
        <f t="shared" si="7"/>
        <v>67654</v>
      </c>
    </row>
    <row r="509" spans="1:30">
      <c r="A509" t="s">
        <v>343</v>
      </c>
      <c r="B509" t="s">
        <v>68</v>
      </c>
      <c r="C509" t="s">
        <v>69</v>
      </c>
      <c r="D509" t="s">
        <v>795</v>
      </c>
      <c r="E509" t="s">
        <v>12399</v>
      </c>
      <c r="F509" t="s">
        <v>12400</v>
      </c>
      <c r="G509" t="s">
        <v>9829</v>
      </c>
      <c r="H509" t="s">
        <v>798</v>
      </c>
      <c r="I509" t="s">
        <v>799</v>
      </c>
      <c r="J509" t="s">
        <v>12401</v>
      </c>
      <c r="K509" t="s">
        <v>78</v>
      </c>
      <c r="L509" t="s">
        <v>12402</v>
      </c>
      <c r="M509" s="27">
        <v>45934.375</v>
      </c>
      <c r="N509" s="27">
        <v>45937.479861111111</v>
      </c>
      <c r="P509" t="s">
        <v>9833</v>
      </c>
      <c r="Q509" t="s">
        <v>9834</v>
      </c>
      <c r="R509" t="s">
        <v>1470</v>
      </c>
      <c r="S509" t="s">
        <v>1470</v>
      </c>
      <c r="T509" t="s">
        <v>1664</v>
      </c>
      <c r="U509" t="s">
        <v>7699</v>
      </c>
      <c r="V509" t="s">
        <v>12403</v>
      </c>
      <c r="W509" t="s">
        <v>84</v>
      </c>
      <c r="Y509" t="s">
        <v>11</v>
      </c>
      <c r="Z509" t="s">
        <v>86</v>
      </c>
      <c r="AA509" t="s">
        <v>511</v>
      </c>
      <c r="AB509" s="28">
        <v>1</v>
      </c>
      <c r="AC509" s="40">
        <v>67654</v>
      </c>
      <c r="AD509" s="40">
        <f t="shared" si="7"/>
        <v>67654</v>
      </c>
    </row>
    <row r="510" spans="1:30">
      <c r="A510" t="s">
        <v>459</v>
      </c>
      <c r="B510" t="s">
        <v>460</v>
      </c>
      <c r="C510" t="s">
        <v>461</v>
      </c>
      <c r="D510" t="s">
        <v>2599</v>
      </c>
      <c r="E510" t="s">
        <v>12404</v>
      </c>
      <c r="F510" t="s">
        <v>12405</v>
      </c>
      <c r="G510" t="s">
        <v>9829</v>
      </c>
      <c r="H510" t="s">
        <v>460</v>
      </c>
      <c r="I510" t="s">
        <v>2602</v>
      </c>
      <c r="J510" t="s">
        <v>12406</v>
      </c>
      <c r="K510" t="s">
        <v>78</v>
      </c>
      <c r="L510" t="s">
        <v>12407</v>
      </c>
      <c r="M510" s="27">
        <v>45934.375</v>
      </c>
      <c r="N510" s="27">
        <v>45939.45416666667</v>
      </c>
      <c r="P510" t="s">
        <v>9833</v>
      </c>
      <c r="Q510" t="s">
        <v>9834</v>
      </c>
      <c r="R510" t="s">
        <v>1479</v>
      </c>
      <c r="S510" t="s">
        <v>1479</v>
      </c>
      <c r="T510" t="s">
        <v>82</v>
      </c>
      <c r="U510" t="s">
        <v>7699</v>
      </c>
      <c r="V510" t="s">
        <v>12408</v>
      </c>
      <c r="W510" t="s">
        <v>84</v>
      </c>
      <c r="Y510" t="s">
        <v>11</v>
      </c>
      <c r="Z510" t="s">
        <v>86</v>
      </c>
      <c r="AA510" t="s">
        <v>787</v>
      </c>
      <c r="AB510" s="28">
        <v>1</v>
      </c>
      <c r="AC510" s="40">
        <v>67654</v>
      </c>
      <c r="AD510" s="40">
        <f t="shared" si="7"/>
        <v>67654</v>
      </c>
    </row>
    <row r="511" spans="1:30">
      <c r="A511" t="s">
        <v>343</v>
      </c>
      <c r="B511" t="s">
        <v>68</v>
      </c>
      <c r="C511" t="s">
        <v>69</v>
      </c>
      <c r="D511" t="s">
        <v>344</v>
      </c>
      <c r="E511" t="s">
        <v>12409</v>
      </c>
      <c r="F511" t="s">
        <v>12410</v>
      </c>
      <c r="G511" t="s">
        <v>9829</v>
      </c>
      <c r="H511" t="s">
        <v>347</v>
      </c>
      <c r="I511" t="s">
        <v>343</v>
      </c>
      <c r="J511" t="s">
        <v>12411</v>
      </c>
      <c r="K511" t="s">
        <v>78</v>
      </c>
      <c r="L511" t="s">
        <v>12412</v>
      </c>
      <c r="M511" s="27">
        <v>45934.375</v>
      </c>
      <c r="N511" s="27">
        <v>45937.47152777778</v>
      </c>
      <c r="P511" t="s">
        <v>9833</v>
      </c>
      <c r="Q511" t="s">
        <v>9834</v>
      </c>
      <c r="R511" t="s">
        <v>1470</v>
      </c>
      <c r="S511" t="s">
        <v>1470</v>
      </c>
      <c r="T511" t="s">
        <v>82</v>
      </c>
      <c r="U511" t="s">
        <v>7699</v>
      </c>
      <c r="V511" t="s">
        <v>12413</v>
      </c>
      <c r="W511" t="s">
        <v>84</v>
      </c>
      <c r="Y511" t="s">
        <v>8</v>
      </c>
      <c r="Z511" t="s">
        <v>86</v>
      </c>
      <c r="AA511" t="s">
        <v>761</v>
      </c>
      <c r="AB511" s="28">
        <v>1</v>
      </c>
      <c r="AC511" s="40">
        <v>35780</v>
      </c>
      <c r="AD511" s="40">
        <f t="shared" si="7"/>
        <v>35780</v>
      </c>
    </row>
    <row r="512" spans="1:30">
      <c r="A512" t="s">
        <v>569</v>
      </c>
      <c r="B512" t="s">
        <v>119</v>
      </c>
      <c r="C512" t="s">
        <v>8579</v>
      </c>
      <c r="D512" t="s">
        <v>709</v>
      </c>
      <c r="E512" t="s">
        <v>12414</v>
      </c>
      <c r="F512" t="s">
        <v>12415</v>
      </c>
      <c r="G512" t="s">
        <v>9838</v>
      </c>
      <c r="H512" t="s">
        <v>573</v>
      </c>
      <c r="I512" t="s">
        <v>712</v>
      </c>
      <c r="J512" t="s">
        <v>12416</v>
      </c>
      <c r="K512" t="s">
        <v>78</v>
      </c>
      <c r="L512" t="s">
        <v>12417</v>
      </c>
      <c r="M512" s="27">
        <v>45934.375</v>
      </c>
      <c r="N512" s="27">
        <v>45940.354861111111</v>
      </c>
      <c r="P512" t="s">
        <v>9840</v>
      </c>
      <c r="R512" t="s">
        <v>1470</v>
      </c>
      <c r="S512" t="s">
        <v>1470</v>
      </c>
      <c r="U512" t="s">
        <v>7699</v>
      </c>
      <c r="V512" t="s">
        <v>12418</v>
      </c>
      <c r="W512" t="s">
        <v>9840</v>
      </c>
      <c r="Y512" t="s">
        <v>13</v>
      </c>
      <c r="Z512" t="s">
        <v>86</v>
      </c>
      <c r="AB512" s="28">
        <v>0</v>
      </c>
      <c r="AC512" s="40">
        <v>35780</v>
      </c>
      <c r="AD512" s="40">
        <f t="shared" si="7"/>
        <v>35780</v>
      </c>
    </row>
    <row r="513" spans="1:30">
      <c r="A513" t="s">
        <v>442</v>
      </c>
      <c r="B513" t="s">
        <v>113</v>
      </c>
      <c r="C513" t="s">
        <v>114</v>
      </c>
      <c r="D513" t="s">
        <v>443</v>
      </c>
      <c r="E513" t="s">
        <v>12419</v>
      </c>
      <c r="F513" t="s">
        <v>12420</v>
      </c>
      <c r="G513" t="s">
        <v>9829</v>
      </c>
      <c r="H513" t="s">
        <v>446</v>
      </c>
      <c r="I513" t="s">
        <v>442</v>
      </c>
      <c r="J513" t="s">
        <v>12421</v>
      </c>
      <c r="K513" t="s">
        <v>78</v>
      </c>
      <c r="L513" t="s">
        <v>12422</v>
      </c>
      <c r="M513" s="27">
        <v>45934.375</v>
      </c>
      <c r="N513" s="27">
        <v>45938.519444444442</v>
      </c>
      <c r="P513" t="s">
        <v>9833</v>
      </c>
      <c r="Q513" t="s">
        <v>9834</v>
      </c>
      <c r="R513" t="s">
        <v>1470</v>
      </c>
      <c r="S513" t="s">
        <v>1470</v>
      </c>
      <c r="T513" t="s">
        <v>82</v>
      </c>
      <c r="U513" t="s">
        <v>7699</v>
      </c>
      <c r="V513" t="s">
        <v>12423</v>
      </c>
      <c r="W513" t="s">
        <v>84</v>
      </c>
      <c r="Y513" t="s">
        <v>8</v>
      </c>
      <c r="Z513" t="s">
        <v>86</v>
      </c>
      <c r="AA513" t="s">
        <v>2360</v>
      </c>
      <c r="AB513" s="28">
        <v>1</v>
      </c>
      <c r="AC513" s="40">
        <v>35780</v>
      </c>
      <c r="AD513" s="40">
        <f t="shared" si="7"/>
        <v>35780</v>
      </c>
    </row>
    <row r="514" spans="1:30">
      <c r="A514" t="s">
        <v>118</v>
      </c>
      <c r="B514" t="s">
        <v>119</v>
      </c>
      <c r="C514" t="s">
        <v>8579</v>
      </c>
      <c r="D514" t="s">
        <v>4511</v>
      </c>
      <c r="E514" t="s">
        <v>12424</v>
      </c>
      <c r="F514" t="s">
        <v>4513</v>
      </c>
      <c r="G514" t="s">
        <v>9838</v>
      </c>
      <c r="H514" t="s">
        <v>309</v>
      </c>
      <c r="I514" t="s">
        <v>4514</v>
      </c>
      <c r="J514" t="s">
        <v>4515</v>
      </c>
      <c r="K514" t="s">
        <v>78</v>
      </c>
      <c r="L514" t="s">
        <v>12425</v>
      </c>
      <c r="M514" s="27">
        <v>45934.375</v>
      </c>
      <c r="N514" s="27">
        <v>45940.354166666657</v>
      </c>
      <c r="P514" t="s">
        <v>9840</v>
      </c>
      <c r="R514" t="s">
        <v>80</v>
      </c>
      <c r="S514" t="s">
        <v>81</v>
      </c>
      <c r="U514" t="s">
        <v>7699</v>
      </c>
      <c r="V514" t="s">
        <v>12426</v>
      </c>
      <c r="W514" t="s">
        <v>9840</v>
      </c>
      <c r="Y514" t="s">
        <v>13</v>
      </c>
      <c r="Z514" t="s">
        <v>86</v>
      </c>
      <c r="AB514" s="28">
        <v>0</v>
      </c>
      <c r="AC514" s="40">
        <v>35780</v>
      </c>
      <c r="AD514" s="40">
        <f t="shared" si="7"/>
        <v>35780</v>
      </c>
    </row>
    <row r="515" spans="1:30">
      <c r="A515" t="s">
        <v>118</v>
      </c>
      <c r="B515" t="s">
        <v>119</v>
      </c>
      <c r="C515" t="s">
        <v>8579</v>
      </c>
      <c r="D515" t="s">
        <v>4511</v>
      </c>
      <c r="E515" t="s">
        <v>12427</v>
      </c>
      <c r="F515" t="s">
        <v>12428</v>
      </c>
      <c r="G515" t="s">
        <v>9838</v>
      </c>
      <c r="H515" t="s">
        <v>309</v>
      </c>
      <c r="I515" t="s">
        <v>4514</v>
      </c>
      <c r="J515" t="s">
        <v>12429</v>
      </c>
      <c r="K515" t="s">
        <v>78</v>
      </c>
      <c r="L515" t="s">
        <v>12430</v>
      </c>
      <c r="M515" s="27">
        <v>45934.375</v>
      </c>
      <c r="N515" s="27">
        <v>45940.353472222218</v>
      </c>
      <c r="P515" t="s">
        <v>9840</v>
      </c>
      <c r="R515" t="s">
        <v>80</v>
      </c>
      <c r="S515" t="s">
        <v>81</v>
      </c>
      <c r="U515" t="s">
        <v>7699</v>
      </c>
      <c r="V515" t="s">
        <v>12431</v>
      </c>
      <c r="W515" t="s">
        <v>9840</v>
      </c>
      <c r="Y515" t="s">
        <v>13</v>
      </c>
      <c r="Z515" t="s">
        <v>86</v>
      </c>
      <c r="AB515" s="28">
        <v>0</v>
      </c>
      <c r="AC515" s="40">
        <v>35780</v>
      </c>
      <c r="AD515" s="40">
        <f t="shared" ref="AD515:AD578" si="8">AC515</f>
        <v>35780</v>
      </c>
    </row>
    <row r="516" spans="1:30">
      <c r="A516" t="s">
        <v>613</v>
      </c>
      <c r="B516" t="s">
        <v>151</v>
      </c>
      <c r="C516" t="s">
        <v>8579</v>
      </c>
      <c r="D516" t="s">
        <v>12432</v>
      </c>
      <c r="E516" t="s">
        <v>12433</v>
      </c>
      <c r="F516" t="s">
        <v>12434</v>
      </c>
      <c r="G516" t="s">
        <v>9838</v>
      </c>
      <c r="H516" t="s">
        <v>328</v>
      </c>
      <c r="I516" t="s">
        <v>12435</v>
      </c>
      <c r="J516" t="s">
        <v>12436</v>
      </c>
      <c r="K516" t="s">
        <v>78</v>
      </c>
      <c r="L516" t="s">
        <v>12437</v>
      </c>
      <c r="M516" s="27">
        <v>45934.375</v>
      </c>
      <c r="N516" s="27">
        <v>45940.355555555558</v>
      </c>
      <c r="P516" t="s">
        <v>9840</v>
      </c>
      <c r="R516" t="s">
        <v>1470</v>
      </c>
      <c r="S516" t="s">
        <v>1470</v>
      </c>
      <c r="U516" t="s">
        <v>7699</v>
      </c>
      <c r="V516" t="s">
        <v>12438</v>
      </c>
      <c r="W516" t="s">
        <v>9840</v>
      </c>
      <c r="Y516" t="s">
        <v>13</v>
      </c>
      <c r="Z516" t="s">
        <v>86</v>
      </c>
      <c r="AB516" s="28">
        <v>0</v>
      </c>
      <c r="AC516" s="40">
        <v>35780</v>
      </c>
      <c r="AD516" s="40">
        <f t="shared" si="8"/>
        <v>35780</v>
      </c>
    </row>
    <row r="517" spans="1:30">
      <c r="A517" t="s">
        <v>343</v>
      </c>
      <c r="B517" t="s">
        <v>68</v>
      </c>
      <c r="C517" t="s">
        <v>69</v>
      </c>
      <c r="D517" t="s">
        <v>1648</v>
      </c>
      <c r="E517" t="s">
        <v>12439</v>
      </c>
      <c r="F517" t="s">
        <v>12440</v>
      </c>
      <c r="G517" t="s">
        <v>9829</v>
      </c>
      <c r="H517" t="s">
        <v>347</v>
      </c>
      <c r="I517" t="s">
        <v>1651</v>
      </c>
      <c r="J517" t="s">
        <v>12441</v>
      </c>
      <c r="K517" t="s">
        <v>78</v>
      </c>
      <c r="L517" t="s">
        <v>12442</v>
      </c>
      <c r="M517" s="27">
        <v>45934.375</v>
      </c>
      <c r="N517" s="27">
        <v>45938.520833333343</v>
      </c>
      <c r="P517" t="s">
        <v>9833</v>
      </c>
      <c r="Q517" t="s">
        <v>9834</v>
      </c>
      <c r="R517" t="s">
        <v>1470</v>
      </c>
      <c r="S517" t="s">
        <v>1470</v>
      </c>
      <c r="T517" t="s">
        <v>82</v>
      </c>
      <c r="U517" t="s">
        <v>7699</v>
      </c>
      <c r="V517" t="s">
        <v>12443</v>
      </c>
      <c r="W517" t="s">
        <v>84</v>
      </c>
      <c r="Y517" t="s">
        <v>11</v>
      </c>
      <c r="Z517" t="s">
        <v>86</v>
      </c>
      <c r="AA517" t="s">
        <v>387</v>
      </c>
      <c r="AB517" s="28">
        <v>1</v>
      </c>
      <c r="AC517" s="40">
        <v>67654</v>
      </c>
      <c r="AD517" s="40">
        <f t="shared" si="8"/>
        <v>67654</v>
      </c>
    </row>
    <row r="518" spans="1:30">
      <c r="A518" t="s">
        <v>277</v>
      </c>
      <c r="B518" t="s">
        <v>151</v>
      </c>
      <c r="C518" t="s">
        <v>152</v>
      </c>
      <c r="D518" t="s">
        <v>325</v>
      </c>
      <c r="E518" t="s">
        <v>12444</v>
      </c>
      <c r="F518" t="s">
        <v>12445</v>
      </c>
      <c r="G518" t="s">
        <v>9829</v>
      </c>
      <c r="H518" t="s">
        <v>328</v>
      </c>
      <c r="I518" t="s">
        <v>277</v>
      </c>
      <c r="J518" t="s">
        <v>12446</v>
      </c>
      <c r="K518" t="s">
        <v>78</v>
      </c>
      <c r="L518" t="s">
        <v>12447</v>
      </c>
      <c r="M518" s="27">
        <v>45934.375</v>
      </c>
      <c r="N518" s="27">
        <v>45938.518750000003</v>
      </c>
      <c r="P518" t="s">
        <v>9833</v>
      </c>
      <c r="Q518" t="s">
        <v>9834</v>
      </c>
      <c r="R518" t="s">
        <v>80</v>
      </c>
      <c r="S518" t="s">
        <v>187</v>
      </c>
      <c r="T518" t="s">
        <v>82</v>
      </c>
      <c r="U518" t="s">
        <v>7699</v>
      </c>
      <c r="V518" t="s">
        <v>12448</v>
      </c>
      <c r="W518" t="s">
        <v>84</v>
      </c>
      <c r="Y518" t="s">
        <v>8</v>
      </c>
      <c r="Z518" t="s">
        <v>86</v>
      </c>
      <c r="AA518" t="s">
        <v>736</v>
      </c>
      <c r="AB518" s="28">
        <v>1</v>
      </c>
      <c r="AC518" s="40">
        <v>35780</v>
      </c>
      <c r="AD518" s="40">
        <f t="shared" si="8"/>
        <v>35780</v>
      </c>
    </row>
    <row r="519" spans="1:30">
      <c r="A519" t="s">
        <v>683</v>
      </c>
      <c r="B519" t="s">
        <v>113</v>
      </c>
      <c r="C519" t="s">
        <v>114</v>
      </c>
      <c r="D519" t="s">
        <v>684</v>
      </c>
      <c r="E519" t="s">
        <v>12449</v>
      </c>
      <c r="F519" t="s">
        <v>12450</v>
      </c>
      <c r="G519" t="s">
        <v>9829</v>
      </c>
      <c r="H519" t="s">
        <v>281</v>
      </c>
      <c r="I519" t="s">
        <v>683</v>
      </c>
      <c r="J519" t="s">
        <v>12451</v>
      </c>
      <c r="K519" t="s">
        <v>78</v>
      </c>
      <c r="L519" t="s">
        <v>12452</v>
      </c>
      <c r="M519" s="27">
        <v>45934.375</v>
      </c>
      <c r="N519" s="27">
        <v>45937.48333333333</v>
      </c>
      <c r="P519" t="s">
        <v>9833</v>
      </c>
      <c r="Q519" t="s">
        <v>9834</v>
      </c>
      <c r="R519" t="s">
        <v>1470</v>
      </c>
      <c r="S519" t="s">
        <v>1470</v>
      </c>
      <c r="T519" t="s">
        <v>82</v>
      </c>
      <c r="U519" t="s">
        <v>7699</v>
      </c>
      <c r="V519" t="s">
        <v>12453</v>
      </c>
      <c r="W519" t="s">
        <v>84</v>
      </c>
      <c r="Y519" t="s">
        <v>8</v>
      </c>
      <c r="Z519" t="s">
        <v>86</v>
      </c>
      <c r="AA519" t="s">
        <v>691</v>
      </c>
      <c r="AB519" s="28">
        <v>1</v>
      </c>
      <c r="AC519" s="40">
        <v>35780</v>
      </c>
      <c r="AD519" s="40">
        <f t="shared" si="8"/>
        <v>35780</v>
      </c>
    </row>
    <row r="520" spans="1:30">
      <c r="A520" t="s">
        <v>1377</v>
      </c>
      <c r="B520" t="s">
        <v>68</v>
      </c>
      <c r="C520" t="s">
        <v>266</v>
      </c>
      <c r="D520" t="s">
        <v>3530</v>
      </c>
      <c r="E520" t="s">
        <v>12454</v>
      </c>
      <c r="F520" t="s">
        <v>12455</v>
      </c>
      <c r="G520" t="s">
        <v>9829</v>
      </c>
      <c r="H520" t="s">
        <v>347</v>
      </c>
      <c r="I520" t="s">
        <v>3533</v>
      </c>
      <c r="J520" t="s">
        <v>12456</v>
      </c>
      <c r="K520" t="s">
        <v>78</v>
      </c>
      <c r="L520" t="s">
        <v>12457</v>
      </c>
      <c r="M520" s="27">
        <v>45934.375</v>
      </c>
      <c r="N520" s="27">
        <v>45936.708333333343</v>
      </c>
      <c r="P520" t="s">
        <v>9833</v>
      </c>
      <c r="Q520" t="s">
        <v>9834</v>
      </c>
      <c r="R520" t="s">
        <v>783</v>
      </c>
      <c r="S520" t="s">
        <v>1791</v>
      </c>
      <c r="T520" t="s">
        <v>82</v>
      </c>
      <c r="U520" t="s">
        <v>7699</v>
      </c>
      <c r="V520" t="s">
        <v>12458</v>
      </c>
      <c r="W520" t="s">
        <v>84</v>
      </c>
      <c r="Y520" t="s">
        <v>8</v>
      </c>
      <c r="Z520" t="s">
        <v>86</v>
      </c>
      <c r="AA520" t="s">
        <v>2108</v>
      </c>
      <c r="AB520" s="28">
        <v>1</v>
      </c>
      <c r="AC520" s="40">
        <v>35780</v>
      </c>
      <c r="AD520" s="40">
        <f t="shared" si="8"/>
        <v>35780</v>
      </c>
    </row>
    <row r="521" spans="1:30">
      <c r="A521" t="s">
        <v>277</v>
      </c>
      <c r="B521" t="s">
        <v>151</v>
      </c>
      <c r="C521" t="s">
        <v>152</v>
      </c>
      <c r="D521" t="s">
        <v>325</v>
      </c>
      <c r="E521" t="s">
        <v>12459</v>
      </c>
      <c r="F521" t="s">
        <v>12460</v>
      </c>
      <c r="G521" t="s">
        <v>9829</v>
      </c>
      <c r="H521" t="s">
        <v>328</v>
      </c>
      <c r="I521" t="s">
        <v>277</v>
      </c>
      <c r="J521" t="s">
        <v>12461</v>
      </c>
      <c r="K521" t="s">
        <v>78</v>
      </c>
      <c r="L521" t="s">
        <v>12462</v>
      </c>
      <c r="M521" s="27">
        <v>45934.380983796298</v>
      </c>
      <c r="N521" s="27">
        <v>45938.522222222222</v>
      </c>
      <c r="P521" t="s">
        <v>9833</v>
      </c>
      <c r="Q521" t="s">
        <v>9834</v>
      </c>
      <c r="R521" t="s">
        <v>783</v>
      </c>
      <c r="S521" t="s">
        <v>2152</v>
      </c>
      <c r="T521" t="s">
        <v>82</v>
      </c>
      <c r="U521" t="s">
        <v>7699</v>
      </c>
      <c r="V521" t="s">
        <v>12463</v>
      </c>
      <c r="W521" t="s">
        <v>84</v>
      </c>
      <c r="Y521" t="s">
        <v>8</v>
      </c>
      <c r="Z521" t="s">
        <v>86</v>
      </c>
      <c r="AA521" t="s">
        <v>736</v>
      </c>
      <c r="AB521" s="28">
        <v>1</v>
      </c>
      <c r="AC521" s="40">
        <v>35780</v>
      </c>
      <c r="AD521" s="40">
        <f t="shared" si="8"/>
        <v>35780</v>
      </c>
    </row>
    <row r="522" spans="1:30">
      <c r="A522" t="s">
        <v>217</v>
      </c>
      <c r="B522" t="s">
        <v>192</v>
      </c>
      <c r="C522" t="s">
        <v>193</v>
      </c>
      <c r="D522" t="s">
        <v>1241</v>
      </c>
      <c r="E522" t="s">
        <v>12464</v>
      </c>
      <c r="F522" t="s">
        <v>12465</v>
      </c>
      <c r="G522" t="s">
        <v>9829</v>
      </c>
      <c r="H522" t="s">
        <v>197</v>
      </c>
      <c r="I522" t="s">
        <v>1244</v>
      </c>
      <c r="J522" t="s">
        <v>12466</v>
      </c>
      <c r="K522" t="s">
        <v>78</v>
      </c>
      <c r="L522" t="s">
        <v>12467</v>
      </c>
      <c r="M522" s="27">
        <v>45934.42287037037</v>
      </c>
      <c r="N522" s="27">
        <v>45939.459722222222</v>
      </c>
      <c r="P522" t="s">
        <v>9833</v>
      </c>
      <c r="Q522" t="s">
        <v>9834</v>
      </c>
      <c r="R522" t="s">
        <v>80</v>
      </c>
      <c r="S522" t="s">
        <v>81</v>
      </c>
      <c r="T522" t="s">
        <v>82</v>
      </c>
      <c r="U522" t="s">
        <v>7699</v>
      </c>
      <c r="V522" t="s">
        <v>12468</v>
      </c>
      <c r="W522" t="s">
        <v>84</v>
      </c>
      <c r="Y522" t="s">
        <v>11</v>
      </c>
      <c r="Z522" t="s">
        <v>86</v>
      </c>
      <c r="AA522" t="s">
        <v>1684</v>
      </c>
      <c r="AB522" s="28">
        <v>1</v>
      </c>
      <c r="AC522" s="40">
        <v>67654</v>
      </c>
      <c r="AD522" s="40">
        <f t="shared" si="8"/>
        <v>67654</v>
      </c>
    </row>
    <row r="523" spans="1:30">
      <c r="A523" t="s">
        <v>1134</v>
      </c>
      <c r="B523" t="s">
        <v>113</v>
      </c>
      <c r="C523" t="s">
        <v>114</v>
      </c>
      <c r="D523" t="s">
        <v>9919</v>
      </c>
      <c r="E523" t="s">
        <v>12469</v>
      </c>
      <c r="F523" t="s">
        <v>12470</v>
      </c>
      <c r="G523" t="s">
        <v>9829</v>
      </c>
      <c r="H523" t="s">
        <v>2713</v>
      </c>
      <c r="I523" t="s">
        <v>9922</v>
      </c>
      <c r="J523" t="s">
        <v>12471</v>
      </c>
      <c r="K523" t="s">
        <v>78</v>
      </c>
      <c r="L523" t="s">
        <v>12472</v>
      </c>
      <c r="M523" s="27">
        <v>45934.375</v>
      </c>
      <c r="N523" s="27">
        <v>45944.35833333333</v>
      </c>
      <c r="P523" t="s">
        <v>9833</v>
      </c>
      <c r="Q523" t="s">
        <v>9834</v>
      </c>
      <c r="R523" t="s">
        <v>80</v>
      </c>
      <c r="S523" t="s">
        <v>187</v>
      </c>
      <c r="T523" t="s">
        <v>82</v>
      </c>
      <c r="U523" t="s">
        <v>7699</v>
      </c>
      <c r="V523" t="s">
        <v>12473</v>
      </c>
      <c r="W523" t="s">
        <v>84</v>
      </c>
      <c r="Y523" t="s">
        <v>11</v>
      </c>
      <c r="Z523" t="s">
        <v>86</v>
      </c>
      <c r="AA523" t="s">
        <v>2718</v>
      </c>
      <c r="AB523" s="28">
        <v>1</v>
      </c>
      <c r="AC523" s="40">
        <v>67654</v>
      </c>
      <c r="AD523" s="40">
        <f t="shared" si="8"/>
        <v>67654</v>
      </c>
    </row>
    <row r="524" spans="1:30">
      <c r="A524" t="s">
        <v>191</v>
      </c>
      <c r="B524" t="s">
        <v>192</v>
      </c>
      <c r="C524" t="s">
        <v>193</v>
      </c>
      <c r="D524" t="s">
        <v>547</v>
      </c>
      <c r="E524" t="s">
        <v>12474</v>
      </c>
      <c r="F524" t="s">
        <v>12475</v>
      </c>
      <c r="G524" t="s">
        <v>9829</v>
      </c>
      <c r="H524" t="s">
        <v>197</v>
      </c>
      <c r="I524" t="s">
        <v>550</v>
      </c>
      <c r="J524" t="s">
        <v>12476</v>
      </c>
      <c r="K524" t="s">
        <v>78</v>
      </c>
      <c r="L524" t="s">
        <v>12477</v>
      </c>
      <c r="M524" s="27">
        <v>45934.375</v>
      </c>
      <c r="N524" s="27">
        <v>45939.496527777781</v>
      </c>
      <c r="P524" t="s">
        <v>9833</v>
      </c>
      <c r="Q524" t="s">
        <v>9834</v>
      </c>
      <c r="R524" t="s">
        <v>80</v>
      </c>
      <c r="S524" t="s">
        <v>81</v>
      </c>
      <c r="T524" t="s">
        <v>82</v>
      </c>
      <c r="U524" t="s">
        <v>7699</v>
      </c>
      <c r="V524" t="s">
        <v>12478</v>
      </c>
      <c r="W524" t="s">
        <v>84</v>
      </c>
      <c r="Y524" t="s">
        <v>11</v>
      </c>
      <c r="Z524" t="s">
        <v>86</v>
      </c>
      <c r="AA524" t="s">
        <v>264</v>
      </c>
      <c r="AB524" s="28">
        <v>1</v>
      </c>
      <c r="AC524" s="40">
        <v>67654</v>
      </c>
      <c r="AD524" s="40">
        <f t="shared" si="8"/>
        <v>67654</v>
      </c>
    </row>
    <row r="525" spans="1:30">
      <c r="A525" t="s">
        <v>762</v>
      </c>
      <c r="B525" t="s">
        <v>119</v>
      </c>
      <c r="C525" t="s">
        <v>120</v>
      </c>
      <c r="D525" t="s">
        <v>12479</v>
      </c>
      <c r="E525" t="s">
        <v>12480</v>
      </c>
      <c r="F525" t="s">
        <v>12481</v>
      </c>
      <c r="G525" t="s">
        <v>9829</v>
      </c>
      <c r="H525" t="s">
        <v>766</v>
      </c>
      <c r="I525" t="s">
        <v>12482</v>
      </c>
      <c r="J525" t="s">
        <v>12483</v>
      </c>
      <c r="K525" t="s">
        <v>78</v>
      </c>
      <c r="L525" t="s">
        <v>12484</v>
      </c>
      <c r="M525" s="27">
        <v>45934.375</v>
      </c>
      <c r="N525" s="27">
        <v>45936.726388888892</v>
      </c>
      <c r="P525" t="s">
        <v>9833</v>
      </c>
      <c r="Q525" t="s">
        <v>9834</v>
      </c>
      <c r="R525" t="s">
        <v>1470</v>
      </c>
      <c r="S525" t="s">
        <v>1470</v>
      </c>
      <c r="T525" t="s">
        <v>82</v>
      </c>
      <c r="U525" t="s">
        <v>7699</v>
      </c>
      <c r="V525" t="s">
        <v>12485</v>
      </c>
      <c r="W525" t="s">
        <v>9836</v>
      </c>
      <c r="Y525" t="s">
        <v>11</v>
      </c>
      <c r="Z525" t="s">
        <v>86</v>
      </c>
      <c r="AA525" t="s">
        <v>771</v>
      </c>
      <c r="AB525" s="28">
        <v>0</v>
      </c>
      <c r="AC525" s="40">
        <v>67654</v>
      </c>
      <c r="AD525" s="40">
        <f t="shared" si="8"/>
        <v>67654</v>
      </c>
    </row>
    <row r="526" spans="1:30">
      <c r="A526" t="s">
        <v>191</v>
      </c>
      <c r="B526" t="s">
        <v>192</v>
      </c>
      <c r="C526" t="s">
        <v>193</v>
      </c>
      <c r="D526" t="s">
        <v>1737</v>
      </c>
      <c r="E526" t="s">
        <v>12486</v>
      </c>
      <c r="F526" t="s">
        <v>12487</v>
      </c>
      <c r="G526" t="s">
        <v>9829</v>
      </c>
      <c r="H526" t="s">
        <v>197</v>
      </c>
      <c r="I526" t="s">
        <v>1740</v>
      </c>
      <c r="J526" t="s">
        <v>12488</v>
      </c>
      <c r="K526" t="s">
        <v>78</v>
      </c>
      <c r="L526" t="s">
        <v>12489</v>
      </c>
      <c r="M526" s="27">
        <v>45934.376388888893</v>
      </c>
      <c r="N526" s="27">
        <v>45939.456944444442</v>
      </c>
      <c r="P526" t="s">
        <v>9833</v>
      </c>
      <c r="Q526" t="s">
        <v>9834</v>
      </c>
      <c r="R526" t="s">
        <v>1470</v>
      </c>
      <c r="S526" t="s">
        <v>1470</v>
      </c>
      <c r="T526" t="s">
        <v>82</v>
      </c>
      <c r="U526" t="s">
        <v>7699</v>
      </c>
      <c r="V526" t="s">
        <v>12490</v>
      </c>
      <c r="W526" t="s">
        <v>9836</v>
      </c>
      <c r="Y526" t="s">
        <v>11</v>
      </c>
      <c r="Z526" t="s">
        <v>86</v>
      </c>
      <c r="AA526" t="s">
        <v>226</v>
      </c>
      <c r="AB526" s="28">
        <v>0</v>
      </c>
      <c r="AC526" s="40">
        <v>67654</v>
      </c>
      <c r="AD526" s="40">
        <f t="shared" si="8"/>
        <v>67654</v>
      </c>
    </row>
    <row r="527" spans="1:30">
      <c r="A527" t="s">
        <v>442</v>
      </c>
      <c r="B527" t="s">
        <v>113</v>
      </c>
      <c r="C527" t="s">
        <v>114</v>
      </c>
      <c r="D527" t="s">
        <v>443</v>
      </c>
      <c r="E527" t="s">
        <v>12491</v>
      </c>
      <c r="F527" t="s">
        <v>12492</v>
      </c>
      <c r="G527" t="s">
        <v>9829</v>
      </c>
      <c r="H527" t="s">
        <v>446</v>
      </c>
      <c r="I527" t="s">
        <v>442</v>
      </c>
      <c r="J527" t="s">
        <v>12493</v>
      </c>
      <c r="K527" t="s">
        <v>78</v>
      </c>
      <c r="L527" t="s">
        <v>12494</v>
      </c>
      <c r="M527" s="27">
        <v>45934.394618055558</v>
      </c>
      <c r="N527" s="27">
        <v>45938.490972222222</v>
      </c>
      <c r="P527" t="s">
        <v>9833</v>
      </c>
      <c r="Q527" t="s">
        <v>9834</v>
      </c>
      <c r="R527" t="s">
        <v>1470</v>
      </c>
      <c r="S527" t="s">
        <v>1470</v>
      </c>
      <c r="T527" t="s">
        <v>82</v>
      </c>
      <c r="U527" t="s">
        <v>7699</v>
      </c>
      <c r="V527" t="s">
        <v>12495</v>
      </c>
      <c r="W527" t="s">
        <v>84</v>
      </c>
      <c r="Y527" t="s">
        <v>8</v>
      </c>
      <c r="Z527" t="s">
        <v>86</v>
      </c>
      <c r="AA527" t="s">
        <v>2360</v>
      </c>
      <c r="AB527" s="28">
        <v>1</v>
      </c>
      <c r="AC527" s="40">
        <v>35780</v>
      </c>
      <c r="AD527" s="40">
        <f t="shared" si="8"/>
        <v>35780</v>
      </c>
    </row>
    <row r="528" spans="1:30">
      <c r="A528" t="s">
        <v>1134</v>
      </c>
      <c r="B528" t="s">
        <v>113</v>
      </c>
      <c r="C528" t="s">
        <v>8579</v>
      </c>
      <c r="D528" t="s">
        <v>2792</v>
      </c>
      <c r="E528" t="s">
        <v>12496</v>
      </c>
      <c r="F528" t="s">
        <v>2794</v>
      </c>
      <c r="G528" t="s">
        <v>9838</v>
      </c>
      <c r="H528" t="s">
        <v>2713</v>
      </c>
      <c r="I528" t="s">
        <v>2795</v>
      </c>
      <c r="J528" t="s">
        <v>2796</v>
      </c>
      <c r="K528" t="s">
        <v>78</v>
      </c>
      <c r="L528" t="s">
        <v>12497</v>
      </c>
      <c r="M528" s="27">
        <v>45934.397916666669</v>
      </c>
      <c r="N528" s="27">
        <v>45940.352777777778</v>
      </c>
      <c r="P528" t="s">
        <v>9840</v>
      </c>
      <c r="R528" t="s">
        <v>80</v>
      </c>
      <c r="S528" t="s">
        <v>187</v>
      </c>
      <c r="U528" t="s">
        <v>7699</v>
      </c>
      <c r="V528" t="s">
        <v>12498</v>
      </c>
      <c r="W528" t="s">
        <v>9840</v>
      </c>
      <c r="Y528" t="s">
        <v>13</v>
      </c>
      <c r="Z528" t="s">
        <v>86</v>
      </c>
      <c r="AB528" s="28">
        <v>0</v>
      </c>
      <c r="AC528" s="40">
        <v>35780</v>
      </c>
      <c r="AD528" s="40">
        <f t="shared" si="8"/>
        <v>35780</v>
      </c>
    </row>
    <row r="529" spans="1:30">
      <c r="A529" t="s">
        <v>343</v>
      </c>
      <c r="B529" t="s">
        <v>68</v>
      </c>
      <c r="C529" t="s">
        <v>69</v>
      </c>
      <c r="D529" t="s">
        <v>344</v>
      </c>
      <c r="E529" t="s">
        <v>12499</v>
      </c>
      <c r="F529" t="s">
        <v>12500</v>
      </c>
      <c r="G529" t="s">
        <v>9829</v>
      </c>
      <c r="H529" t="s">
        <v>347</v>
      </c>
      <c r="I529" t="s">
        <v>343</v>
      </c>
      <c r="J529" t="s">
        <v>12501</v>
      </c>
      <c r="K529" t="s">
        <v>78</v>
      </c>
      <c r="L529" t="s">
        <v>12502</v>
      </c>
      <c r="M529" s="27">
        <v>45934.42765046296</v>
      </c>
      <c r="N529" s="27">
        <v>45940.355555555558</v>
      </c>
      <c r="P529" t="s">
        <v>9833</v>
      </c>
      <c r="Q529" t="s">
        <v>9834</v>
      </c>
      <c r="R529" t="s">
        <v>80</v>
      </c>
      <c r="S529" t="s">
        <v>187</v>
      </c>
      <c r="T529" t="s">
        <v>82</v>
      </c>
      <c r="U529" t="s">
        <v>7699</v>
      </c>
      <c r="V529" t="s">
        <v>12503</v>
      </c>
      <c r="W529" t="s">
        <v>84</v>
      </c>
      <c r="Y529" t="s">
        <v>8</v>
      </c>
      <c r="Z529" t="s">
        <v>86</v>
      </c>
      <c r="AA529" t="s">
        <v>359</v>
      </c>
      <c r="AB529" s="28">
        <v>1</v>
      </c>
      <c r="AC529" s="40">
        <v>35780</v>
      </c>
      <c r="AD529" s="40">
        <f t="shared" si="8"/>
        <v>35780</v>
      </c>
    </row>
    <row r="530" spans="1:30">
      <c r="A530" t="s">
        <v>277</v>
      </c>
      <c r="B530" t="s">
        <v>151</v>
      </c>
      <c r="C530" t="s">
        <v>152</v>
      </c>
      <c r="D530" t="s">
        <v>5755</v>
      </c>
      <c r="E530" t="s">
        <v>12504</v>
      </c>
      <c r="F530" t="s">
        <v>12505</v>
      </c>
      <c r="G530" t="s">
        <v>9829</v>
      </c>
      <c r="H530" t="s">
        <v>328</v>
      </c>
      <c r="I530" t="s">
        <v>5758</v>
      </c>
      <c r="J530" t="s">
        <v>12506</v>
      </c>
      <c r="K530" t="s">
        <v>78</v>
      </c>
      <c r="L530" t="s">
        <v>12507</v>
      </c>
      <c r="M530" s="27">
        <v>45934.428368055553</v>
      </c>
      <c r="N530" s="27">
        <v>45940.362500000003</v>
      </c>
      <c r="P530" t="s">
        <v>9833</v>
      </c>
      <c r="Q530" t="s">
        <v>9834</v>
      </c>
      <c r="R530" t="s">
        <v>1470</v>
      </c>
      <c r="S530" t="s">
        <v>1470</v>
      </c>
      <c r="T530" t="s">
        <v>82</v>
      </c>
      <c r="U530" t="s">
        <v>7699</v>
      </c>
      <c r="V530" t="s">
        <v>12508</v>
      </c>
      <c r="W530" t="s">
        <v>9836</v>
      </c>
      <c r="Y530" t="s">
        <v>11</v>
      </c>
      <c r="Z530" t="s">
        <v>86</v>
      </c>
      <c r="AA530" t="s">
        <v>585</v>
      </c>
      <c r="AB530" s="28">
        <v>0</v>
      </c>
      <c r="AC530" s="40">
        <v>67654</v>
      </c>
      <c r="AD530" s="40">
        <f t="shared" si="8"/>
        <v>67654</v>
      </c>
    </row>
    <row r="531" spans="1:30">
      <c r="A531" t="s">
        <v>191</v>
      </c>
      <c r="B531" t="s">
        <v>192</v>
      </c>
      <c r="C531" t="s">
        <v>193</v>
      </c>
      <c r="D531" t="s">
        <v>12509</v>
      </c>
      <c r="E531" t="s">
        <v>12510</v>
      </c>
      <c r="F531" t="s">
        <v>12511</v>
      </c>
      <c r="G531" t="s">
        <v>9829</v>
      </c>
      <c r="H531" t="s">
        <v>197</v>
      </c>
      <c r="I531" t="s">
        <v>12512</v>
      </c>
      <c r="J531" t="s">
        <v>12513</v>
      </c>
      <c r="K531" t="s">
        <v>78</v>
      </c>
      <c r="L531" t="s">
        <v>12514</v>
      </c>
      <c r="M531" s="27">
        <v>45934.375</v>
      </c>
      <c r="N531" s="27">
        <v>45937.469444444447</v>
      </c>
      <c r="P531" t="s">
        <v>9833</v>
      </c>
      <c r="Q531" t="s">
        <v>9834</v>
      </c>
      <c r="R531" t="s">
        <v>1470</v>
      </c>
      <c r="S531" t="s">
        <v>1470</v>
      </c>
      <c r="T531" t="s">
        <v>82</v>
      </c>
      <c r="U531" t="s">
        <v>7699</v>
      </c>
      <c r="V531" t="s">
        <v>12515</v>
      </c>
      <c r="W531" t="s">
        <v>9836</v>
      </c>
      <c r="Y531" t="s">
        <v>11</v>
      </c>
      <c r="Z531" t="s">
        <v>86</v>
      </c>
      <c r="AA531" t="s">
        <v>423</v>
      </c>
      <c r="AB531" s="28">
        <v>0</v>
      </c>
      <c r="AC531" s="40">
        <v>67654</v>
      </c>
      <c r="AD531" s="40">
        <f t="shared" si="8"/>
        <v>67654</v>
      </c>
    </row>
    <row r="532" spans="1:30">
      <c r="A532" t="s">
        <v>277</v>
      </c>
      <c r="B532" t="s">
        <v>151</v>
      </c>
      <c r="C532" t="s">
        <v>152</v>
      </c>
      <c r="D532" t="s">
        <v>849</v>
      </c>
      <c r="E532" t="s">
        <v>12516</v>
      </c>
      <c r="F532" t="s">
        <v>12517</v>
      </c>
      <c r="G532" t="s">
        <v>9829</v>
      </c>
      <c r="H532" t="s">
        <v>328</v>
      </c>
      <c r="I532" t="s">
        <v>852</v>
      </c>
      <c r="J532" t="s">
        <v>12518</v>
      </c>
      <c r="K532" t="s">
        <v>78</v>
      </c>
      <c r="L532" t="s">
        <v>12519</v>
      </c>
      <c r="M532" s="27">
        <v>45934.382337962961</v>
      </c>
      <c r="N532" s="27">
        <v>45938.525694444441</v>
      </c>
      <c r="P532" t="s">
        <v>9833</v>
      </c>
      <c r="Q532" t="s">
        <v>9834</v>
      </c>
      <c r="R532" t="s">
        <v>1470</v>
      </c>
      <c r="S532" t="s">
        <v>1470</v>
      </c>
      <c r="T532" t="s">
        <v>82</v>
      </c>
      <c r="U532" t="s">
        <v>7699</v>
      </c>
      <c r="V532" t="s">
        <v>12520</v>
      </c>
      <c r="W532" t="s">
        <v>84</v>
      </c>
      <c r="Y532" t="s">
        <v>11</v>
      </c>
      <c r="Z532" t="s">
        <v>86</v>
      </c>
      <c r="AA532" t="s">
        <v>287</v>
      </c>
      <c r="AB532" s="28">
        <v>1</v>
      </c>
      <c r="AC532" s="40">
        <v>67654</v>
      </c>
      <c r="AD532" s="40">
        <f t="shared" si="8"/>
        <v>67654</v>
      </c>
    </row>
    <row r="533" spans="1:30">
      <c r="A533" t="s">
        <v>118</v>
      </c>
      <c r="B533" t="s">
        <v>119</v>
      </c>
      <c r="C533" t="s">
        <v>8579</v>
      </c>
      <c r="D533" t="s">
        <v>4489</v>
      </c>
      <c r="E533" t="s">
        <v>12521</v>
      </c>
      <c r="F533" t="s">
        <v>4491</v>
      </c>
      <c r="G533" t="s">
        <v>9838</v>
      </c>
      <c r="H533" t="s">
        <v>309</v>
      </c>
      <c r="I533" t="s">
        <v>4492</v>
      </c>
      <c r="J533" t="s">
        <v>4493</v>
      </c>
      <c r="K533" t="s">
        <v>78</v>
      </c>
      <c r="L533" t="s">
        <v>12522</v>
      </c>
      <c r="M533" s="27">
        <v>45934.424305555563</v>
      </c>
      <c r="N533" s="27">
        <v>45940.368055555547</v>
      </c>
      <c r="P533" t="s">
        <v>9840</v>
      </c>
      <c r="R533" t="s">
        <v>80</v>
      </c>
      <c r="S533" t="s">
        <v>81</v>
      </c>
      <c r="U533" t="s">
        <v>7699</v>
      </c>
      <c r="V533" t="s">
        <v>12523</v>
      </c>
      <c r="W533" t="s">
        <v>9840</v>
      </c>
      <c r="Y533" t="s">
        <v>15</v>
      </c>
      <c r="Z533" t="s">
        <v>86</v>
      </c>
      <c r="AB533" s="28">
        <v>0</v>
      </c>
      <c r="AC533" s="40">
        <v>35780</v>
      </c>
      <c r="AD533" s="40">
        <f t="shared" si="8"/>
        <v>35780</v>
      </c>
    </row>
    <row r="534" spans="1:30">
      <c r="A534" t="s">
        <v>965</v>
      </c>
      <c r="B534" t="s">
        <v>119</v>
      </c>
      <c r="C534" t="s">
        <v>120</v>
      </c>
      <c r="D534" t="s">
        <v>966</v>
      </c>
      <c r="E534" t="s">
        <v>12524</v>
      </c>
      <c r="F534" t="s">
        <v>12525</v>
      </c>
      <c r="G534" t="s">
        <v>9829</v>
      </c>
      <c r="H534" t="s">
        <v>969</v>
      </c>
      <c r="I534" t="s">
        <v>965</v>
      </c>
      <c r="J534" t="s">
        <v>12526</v>
      </c>
      <c r="K534" t="s">
        <v>78</v>
      </c>
      <c r="L534" t="s">
        <v>12527</v>
      </c>
      <c r="M534" s="27">
        <v>45934.430543981478</v>
      </c>
      <c r="N534" s="27">
        <v>45937.504861111112</v>
      </c>
      <c r="P534" t="s">
        <v>9833</v>
      </c>
      <c r="Q534" t="s">
        <v>9834</v>
      </c>
      <c r="R534" t="s">
        <v>783</v>
      </c>
      <c r="S534" t="s">
        <v>2152</v>
      </c>
      <c r="T534" t="s">
        <v>82</v>
      </c>
      <c r="U534" t="s">
        <v>7699</v>
      </c>
      <c r="V534" t="s">
        <v>12528</v>
      </c>
      <c r="W534" t="s">
        <v>84</v>
      </c>
      <c r="Y534" t="s">
        <v>8</v>
      </c>
      <c r="Z534" t="s">
        <v>86</v>
      </c>
      <c r="AA534" t="s">
        <v>974</v>
      </c>
      <c r="AB534" s="28">
        <v>1</v>
      </c>
      <c r="AC534" s="40">
        <v>35780</v>
      </c>
      <c r="AD534" s="40">
        <f t="shared" si="8"/>
        <v>35780</v>
      </c>
    </row>
    <row r="535" spans="1:30">
      <c r="A535" t="s">
        <v>191</v>
      </c>
      <c r="B535" t="s">
        <v>192</v>
      </c>
      <c r="C535" t="s">
        <v>193</v>
      </c>
      <c r="D535" t="s">
        <v>208</v>
      </c>
      <c r="E535" t="s">
        <v>12529</v>
      </c>
      <c r="F535" t="s">
        <v>12530</v>
      </c>
      <c r="G535" t="s">
        <v>9829</v>
      </c>
      <c r="H535" t="s">
        <v>197</v>
      </c>
      <c r="I535" t="s">
        <v>211</v>
      </c>
      <c r="J535" t="s">
        <v>12531</v>
      </c>
      <c r="K535" t="s">
        <v>78</v>
      </c>
      <c r="L535" t="s">
        <v>12532</v>
      </c>
      <c r="M535" s="27">
        <v>45934.431932870371</v>
      </c>
      <c r="N535" s="27">
        <v>45940.367361111108</v>
      </c>
      <c r="P535" t="s">
        <v>9833</v>
      </c>
      <c r="Q535" t="s">
        <v>9834</v>
      </c>
      <c r="R535" t="s">
        <v>1470</v>
      </c>
      <c r="S535" t="s">
        <v>1470</v>
      </c>
      <c r="U535" t="s">
        <v>7699</v>
      </c>
      <c r="V535" t="s">
        <v>12533</v>
      </c>
      <c r="W535" t="s">
        <v>84</v>
      </c>
      <c r="Y535" t="s">
        <v>8</v>
      </c>
      <c r="Z535" t="s">
        <v>86</v>
      </c>
      <c r="AA535" t="s">
        <v>10276</v>
      </c>
      <c r="AB535" s="28">
        <v>1</v>
      </c>
      <c r="AC535" s="40">
        <v>35780</v>
      </c>
      <c r="AD535" s="40">
        <f t="shared" si="8"/>
        <v>35780</v>
      </c>
    </row>
    <row r="536" spans="1:30">
      <c r="A536" t="s">
        <v>191</v>
      </c>
      <c r="B536" t="s">
        <v>192</v>
      </c>
      <c r="C536" t="s">
        <v>193</v>
      </c>
      <c r="D536" t="s">
        <v>194</v>
      </c>
      <c r="E536" t="s">
        <v>12534</v>
      </c>
      <c r="F536" t="s">
        <v>2801</v>
      </c>
      <c r="G536" t="s">
        <v>9829</v>
      </c>
      <c r="H536" t="s">
        <v>197</v>
      </c>
      <c r="I536" t="s">
        <v>191</v>
      </c>
      <c r="J536" t="s">
        <v>2802</v>
      </c>
      <c r="K536" t="s">
        <v>78</v>
      </c>
      <c r="L536" t="s">
        <v>12535</v>
      </c>
      <c r="M536" s="27">
        <v>45934.434027777781</v>
      </c>
      <c r="N536" s="27">
        <v>45937.508333333331</v>
      </c>
      <c r="P536" t="s">
        <v>9833</v>
      </c>
      <c r="Q536" t="s">
        <v>9834</v>
      </c>
      <c r="R536" t="s">
        <v>1470</v>
      </c>
      <c r="S536" t="s">
        <v>1470</v>
      </c>
      <c r="T536" t="s">
        <v>82</v>
      </c>
      <c r="U536" t="s">
        <v>7699</v>
      </c>
      <c r="V536" t="s">
        <v>12536</v>
      </c>
      <c r="W536" t="s">
        <v>84</v>
      </c>
      <c r="Y536" t="s">
        <v>8</v>
      </c>
      <c r="Z536" t="s">
        <v>86</v>
      </c>
      <c r="AA536" t="s">
        <v>1534</v>
      </c>
      <c r="AB536" s="28">
        <v>1</v>
      </c>
      <c r="AC536" s="40">
        <v>35780</v>
      </c>
      <c r="AD536" s="40">
        <f t="shared" si="8"/>
        <v>35780</v>
      </c>
    </row>
    <row r="537" spans="1:30">
      <c r="A537" t="s">
        <v>277</v>
      </c>
      <c r="B537" t="s">
        <v>151</v>
      </c>
      <c r="C537" t="s">
        <v>152</v>
      </c>
      <c r="D537" t="s">
        <v>325</v>
      </c>
      <c r="E537" t="s">
        <v>12537</v>
      </c>
      <c r="F537" t="s">
        <v>12538</v>
      </c>
      <c r="G537" t="s">
        <v>9829</v>
      </c>
      <c r="H537" t="s">
        <v>328</v>
      </c>
      <c r="I537" t="s">
        <v>277</v>
      </c>
      <c r="J537" t="s">
        <v>12539</v>
      </c>
      <c r="K537" t="s">
        <v>78</v>
      </c>
      <c r="L537" t="s">
        <v>12540</v>
      </c>
      <c r="M537" s="27">
        <v>45934.439108796287</v>
      </c>
      <c r="N537" s="27">
        <v>45939.462500000001</v>
      </c>
      <c r="P537" t="s">
        <v>9833</v>
      </c>
      <c r="Q537" t="s">
        <v>9834</v>
      </c>
      <c r="R537" t="s">
        <v>80</v>
      </c>
      <c r="S537" t="s">
        <v>187</v>
      </c>
      <c r="T537" t="s">
        <v>82</v>
      </c>
      <c r="U537" t="s">
        <v>7699</v>
      </c>
      <c r="V537" t="s">
        <v>12541</v>
      </c>
      <c r="W537" t="s">
        <v>84</v>
      </c>
      <c r="Y537" t="s">
        <v>8</v>
      </c>
      <c r="Z537" t="s">
        <v>86</v>
      </c>
      <c r="AA537" t="s">
        <v>333</v>
      </c>
      <c r="AB537" s="28">
        <v>1</v>
      </c>
      <c r="AC537" s="40">
        <v>35780</v>
      </c>
      <c r="AD537" s="40">
        <f t="shared" si="8"/>
        <v>35780</v>
      </c>
    </row>
    <row r="538" spans="1:30">
      <c r="A538" t="s">
        <v>442</v>
      </c>
      <c r="B538" t="s">
        <v>113</v>
      </c>
      <c r="C538" t="s">
        <v>114</v>
      </c>
      <c r="D538" t="s">
        <v>8964</v>
      </c>
      <c r="E538" t="s">
        <v>12542</v>
      </c>
      <c r="F538" t="s">
        <v>12543</v>
      </c>
      <c r="G538" t="s">
        <v>9829</v>
      </c>
      <c r="H538" t="s">
        <v>446</v>
      </c>
      <c r="I538" t="s">
        <v>8967</v>
      </c>
      <c r="J538" t="s">
        <v>12544</v>
      </c>
      <c r="K538" t="s">
        <v>78</v>
      </c>
      <c r="L538" t="s">
        <v>12545</v>
      </c>
      <c r="M538" s="27">
        <v>45934.466053240743</v>
      </c>
      <c r="N538" s="27">
        <v>45944.359722222223</v>
      </c>
      <c r="P538" t="s">
        <v>9833</v>
      </c>
      <c r="Q538" t="s">
        <v>9834</v>
      </c>
      <c r="R538" t="s">
        <v>1479</v>
      </c>
      <c r="S538" t="s">
        <v>1479</v>
      </c>
      <c r="T538" t="s">
        <v>82</v>
      </c>
      <c r="U538" t="s">
        <v>7699</v>
      </c>
      <c r="V538" t="s">
        <v>12546</v>
      </c>
      <c r="W538" t="s">
        <v>84</v>
      </c>
      <c r="Y538" t="s">
        <v>11</v>
      </c>
      <c r="Z538" t="s">
        <v>86</v>
      </c>
      <c r="AA538" t="s">
        <v>2360</v>
      </c>
      <c r="AB538" s="28">
        <v>1</v>
      </c>
      <c r="AC538" s="40">
        <v>67654</v>
      </c>
      <c r="AD538" s="40">
        <f t="shared" si="8"/>
        <v>67654</v>
      </c>
    </row>
    <row r="539" spans="1:30">
      <c r="A539" t="s">
        <v>277</v>
      </c>
      <c r="B539" t="s">
        <v>151</v>
      </c>
      <c r="C539" t="s">
        <v>152</v>
      </c>
      <c r="D539" t="s">
        <v>325</v>
      </c>
      <c r="E539" t="s">
        <v>12547</v>
      </c>
      <c r="F539" t="s">
        <v>12548</v>
      </c>
      <c r="G539" t="s">
        <v>9829</v>
      </c>
      <c r="H539" t="s">
        <v>328</v>
      </c>
      <c r="I539" t="s">
        <v>277</v>
      </c>
      <c r="J539" t="s">
        <v>12549</v>
      </c>
      <c r="K539" t="s">
        <v>78</v>
      </c>
      <c r="L539" t="s">
        <v>12550</v>
      </c>
      <c r="M539" s="27">
        <v>45934.4762962963</v>
      </c>
      <c r="N539" s="27">
        <v>45937.62222222222</v>
      </c>
      <c r="P539" t="s">
        <v>9833</v>
      </c>
      <c r="Q539" t="s">
        <v>9834</v>
      </c>
      <c r="R539" t="s">
        <v>1470</v>
      </c>
      <c r="S539" t="s">
        <v>1470</v>
      </c>
      <c r="T539" t="s">
        <v>82</v>
      </c>
      <c r="U539" t="s">
        <v>7699</v>
      </c>
      <c r="V539" t="s">
        <v>12551</v>
      </c>
      <c r="W539" t="s">
        <v>84</v>
      </c>
      <c r="Y539" t="s">
        <v>8</v>
      </c>
      <c r="Z539" t="s">
        <v>86</v>
      </c>
      <c r="AA539" t="s">
        <v>736</v>
      </c>
      <c r="AB539" s="28">
        <v>1</v>
      </c>
      <c r="AC539" s="40">
        <v>35780</v>
      </c>
      <c r="AD539" s="40">
        <f t="shared" si="8"/>
        <v>35780</v>
      </c>
    </row>
    <row r="540" spans="1:30">
      <c r="A540" t="s">
        <v>1377</v>
      </c>
      <c r="B540" t="s">
        <v>68</v>
      </c>
      <c r="C540" t="s">
        <v>266</v>
      </c>
      <c r="D540" t="s">
        <v>4238</v>
      </c>
      <c r="E540" t="s">
        <v>12552</v>
      </c>
      <c r="F540" t="s">
        <v>12553</v>
      </c>
      <c r="G540" t="s">
        <v>9829</v>
      </c>
      <c r="H540" t="s">
        <v>2043</v>
      </c>
      <c r="I540" t="s">
        <v>4241</v>
      </c>
      <c r="J540" t="s">
        <v>12554</v>
      </c>
      <c r="K540" t="s">
        <v>78</v>
      </c>
      <c r="L540" t="s">
        <v>12555</v>
      </c>
      <c r="M540" s="27">
        <v>45936.333333333343</v>
      </c>
      <c r="N540" s="27">
        <v>45939.59652777778</v>
      </c>
      <c r="P540" t="s">
        <v>9833</v>
      </c>
      <c r="Q540" t="s">
        <v>9834</v>
      </c>
      <c r="R540" t="s">
        <v>1479</v>
      </c>
      <c r="S540" t="s">
        <v>1479</v>
      </c>
      <c r="T540" t="s">
        <v>82</v>
      </c>
      <c r="U540" t="s">
        <v>7699</v>
      </c>
      <c r="V540" t="s">
        <v>12556</v>
      </c>
      <c r="W540" t="s">
        <v>84</v>
      </c>
      <c r="Y540" t="s">
        <v>11</v>
      </c>
      <c r="Z540" t="s">
        <v>86</v>
      </c>
      <c r="AA540" t="s">
        <v>2049</v>
      </c>
      <c r="AB540" s="28">
        <v>1</v>
      </c>
      <c r="AC540" s="40">
        <v>67654</v>
      </c>
      <c r="AD540" s="40">
        <f t="shared" si="8"/>
        <v>67654</v>
      </c>
    </row>
    <row r="541" spans="1:30">
      <c r="A541" t="s">
        <v>459</v>
      </c>
      <c r="B541" t="s">
        <v>460</v>
      </c>
      <c r="C541" t="s">
        <v>461</v>
      </c>
      <c r="D541" t="s">
        <v>2656</v>
      </c>
      <c r="E541" t="s">
        <v>12557</v>
      </c>
      <c r="F541" t="s">
        <v>12558</v>
      </c>
      <c r="G541" t="s">
        <v>9829</v>
      </c>
      <c r="H541" t="s">
        <v>460</v>
      </c>
      <c r="I541" t="s">
        <v>2659</v>
      </c>
      <c r="J541" t="s">
        <v>12559</v>
      </c>
      <c r="K541" t="s">
        <v>78</v>
      </c>
      <c r="L541" t="s">
        <v>12560</v>
      </c>
      <c r="M541" s="27">
        <v>45936.333333333343</v>
      </c>
      <c r="N541" s="27">
        <v>45939.592361111107</v>
      </c>
      <c r="P541" t="s">
        <v>9833</v>
      </c>
      <c r="Q541" t="s">
        <v>9834</v>
      </c>
      <c r="R541" t="s">
        <v>1470</v>
      </c>
      <c r="S541" t="s">
        <v>1470</v>
      </c>
      <c r="T541" t="s">
        <v>82</v>
      </c>
      <c r="U541" t="s">
        <v>7699</v>
      </c>
      <c r="V541" t="s">
        <v>12561</v>
      </c>
      <c r="W541" t="s">
        <v>84</v>
      </c>
      <c r="Y541" t="s">
        <v>11</v>
      </c>
      <c r="Z541" t="s">
        <v>86</v>
      </c>
      <c r="AA541" t="s">
        <v>1875</v>
      </c>
      <c r="AB541" s="28">
        <v>1</v>
      </c>
      <c r="AC541" s="40">
        <v>67654</v>
      </c>
      <c r="AD541" s="40">
        <f t="shared" si="8"/>
        <v>67654</v>
      </c>
    </row>
    <row r="542" spans="1:30">
      <c r="A542" t="s">
        <v>191</v>
      </c>
      <c r="B542" t="s">
        <v>192</v>
      </c>
      <c r="C542" t="s">
        <v>193</v>
      </c>
      <c r="D542" t="s">
        <v>4079</v>
      </c>
      <c r="E542" t="s">
        <v>12562</v>
      </c>
      <c r="F542" t="s">
        <v>12563</v>
      </c>
      <c r="G542" t="s">
        <v>9838</v>
      </c>
      <c r="H542" t="s">
        <v>197</v>
      </c>
      <c r="I542" t="s">
        <v>4082</v>
      </c>
      <c r="J542" t="s">
        <v>12564</v>
      </c>
      <c r="K542" t="s">
        <v>78</v>
      </c>
      <c r="L542" t="s">
        <v>12565</v>
      </c>
      <c r="M542" s="27">
        <v>45934.455555555563</v>
      </c>
      <c r="N542" s="27">
        <v>45940.42291666667</v>
      </c>
      <c r="P542" t="s">
        <v>9840</v>
      </c>
      <c r="R542" t="s">
        <v>1470</v>
      </c>
      <c r="S542" t="s">
        <v>1470</v>
      </c>
      <c r="U542" t="s">
        <v>7699</v>
      </c>
      <c r="V542" t="s">
        <v>12566</v>
      </c>
      <c r="W542" t="s">
        <v>9840</v>
      </c>
      <c r="Y542" t="s">
        <v>13</v>
      </c>
      <c r="Z542" t="s">
        <v>86</v>
      </c>
      <c r="AB542" s="28">
        <v>0</v>
      </c>
      <c r="AC542" s="40">
        <v>35780</v>
      </c>
      <c r="AD542" s="40">
        <f t="shared" si="8"/>
        <v>35780</v>
      </c>
    </row>
    <row r="543" spans="1:30">
      <c r="A543" t="s">
        <v>459</v>
      </c>
      <c r="B543" t="s">
        <v>460</v>
      </c>
      <c r="C543" t="s">
        <v>461</v>
      </c>
      <c r="D543" t="s">
        <v>512</v>
      </c>
      <c r="E543" t="s">
        <v>12567</v>
      </c>
      <c r="F543" t="s">
        <v>12568</v>
      </c>
      <c r="G543" t="s">
        <v>9829</v>
      </c>
      <c r="H543" t="s">
        <v>460</v>
      </c>
      <c r="I543" t="s">
        <v>459</v>
      </c>
      <c r="J543" t="s">
        <v>12569</v>
      </c>
      <c r="K543" t="s">
        <v>78</v>
      </c>
      <c r="L543" t="s">
        <v>12570</v>
      </c>
      <c r="M543" s="27">
        <v>45934.457303240742</v>
      </c>
      <c r="N543" s="27">
        <v>45937.412499999999</v>
      </c>
      <c r="P543" t="s">
        <v>9833</v>
      </c>
      <c r="Q543" t="s">
        <v>9834</v>
      </c>
      <c r="R543" t="s">
        <v>80</v>
      </c>
      <c r="S543" t="s">
        <v>187</v>
      </c>
      <c r="T543" t="s">
        <v>82</v>
      </c>
      <c r="U543" t="s">
        <v>7699</v>
      </c>
      <c r="V543" t="s">
        <v>12571</v>
      </c>
      <c r="W543" t="s">
        <v>84</v>
      </c>
      <c r="Y543" t="s">
        <v>8</v>
      </c>
      <c r="Z543" t="s">
        <v>86</v>
      </c>
      <c r="AA543" t="s">
        <v>700</v>
      </c>
      <c r="AB543" s="28">
        <v>1</v>
      </c>
      <c r="AC543" s="40">
        <v>35780</v>
      </c>
      <c r="AD543" s="40">
        <f t="shared" si="8"/>
        <v>35780</v>
      </c>
    </row>
    <row r="544" spans="1:30">
      <c r="A544" t="s">
        <v>191</v>
      </c>
      <c r="B544" t="s">
        <v>192</v>
      </c>
      <c r="C544" t="s">
        <v>193</v>
      </c>
      <c r="D544" t="s">
        <v>667</v>
      </c>
      <c r="E544" t="s">
        <v>12572</v>
      </c>
      <c r="F544" t="s">
        <v>12573</v>
      </c>
      <c r="G544" t="s">
        <v>9829</v>
      </c>
      <c r="H544" t="s">
        <v>197</v>
      </c>
      <c r="I544" t="s">
        <v>670</v>
      </c>
      <c r="J544" t="s">
        <v>12574</v>
      </c>
      <c r="K544" t="s">
        <v>78</v>
      </c>
      <c r="L544" t="s">
        <v>12575</v>
      </c>
      <c r="M544" s="27">
        <v>45934.465416666673</v>
      </c>
      <c r="N544" s="27">
        <v>45937.618750000001</v>
      </c>
      <c r="P544" t="s">
        <v>9833</v>
      </c>
      <c r="Q544" t="s">
        <v>9834</v>
      </c>
      <c r="R544" t="s">
        <v>1470</v>
      </c>
      <c r="S544" t="s">
        <v>1470</v>
      </c>
      <c r="T544" t="s">
        <v>1664</v>
      </c>
      <c r="U544" t="s">
        <v>7767</v>
      </c>
      <c r="V544" t="s">
        <v>12576</v>
      </c>
      <c r="W544" t="s">
        <v>84</v>
      </c>
      <c r="Y544" t="s">
        <v>11</v>
      </c>
      <c r="Z544" t="s">
        <v>86</v>
      </c>
      <c r="AA544" t="s">
        <v>226</v>
      </c>
      <c r="AB544" s="28">
        <v>1</v>
      </c>
      <c r="AC544" s="40">
        <v>67654</v>
      </c>
      <c r="AD544" s="40">
        <f t="shared" si="8"/>
        <v>67654</v>
      </c>
    </row>
    <row r="545" spans="1:30">
      <c r="A545" t="s">
        <v>191</v>
      </c>
      <c r="B545" t="s">
        <v>192</v>
      </c>
      <c r="C545" t="s">
        <v>193</v>
      </c>
      <c r="D545" t="s">
        <v>194</v>
      </c>
      <c r="E545" t="s">
        <v>12577</v>
      </c>
      <c r="F545" t="s">
        <v>12578</v>
      </c>
      <c r="G545" t="s">
        <v>9829</v>
      </c>
      <c r="H545" t="s">
        <v>197</v>
      </c>
      <c r="I545" t="s">
        <v>191</v>
      </c>
      <c r="J545" t="s">
        <v>12579</v>
      </c>
      <c r="K545" t="s">
        <v>78</v>
      </c>
      <c r="L545" t="s">
        <v>12580</v>
      </c>
      <c r="M545" s="27">
        <v>45934.477777777778</v>
      </c>
      <c r="N545" s="27">
        <v>45937.634722222218</v>
      </c>
      <c r="P545" t="s">
        <v>9833</v>
      </c>
      <c r="Q545" t="s">
        <v>9834</v>
      </c>
      <c r="R545" t="s">
        <v>80</v>
      </c>
      <c r="S545" t="s">
        <v>187</v>
      </c>
      <c r="T545" t="s">
        <v>82</v>
      </c>
      <c r="U545" t="s">
        <v>7699</v>
      </c>
      <c r="V545" t="s">
        <v>12581</v>
      </c>
      <c r="W545" t="s">
        <v>84</v>
      </c>
      <c r="Y545" t="s">
        <v>8</v>
      </c>
      <c r="Z545" t="s">
        <v>86</v>
      </c>
      <c r="AA545" t="s">
        <v>254</v>
      </c>
      <c r="AB545" s="28">
        <v>1</v>
      </c>
      <c r="AC545" s="40">
        <v>35780</v>
      </c>
      <c r="AD545" s="40">
        <f t="shared" si="8"/>
        <v>35780</v>
      </c>
    </row>
    <row r="546" spans="1:30">
      <c r="A546" t="s">
        <v>112</v>
      </c>
      <c r="B546" t="s">
        <v>113</v>
      </c>
      <c r="C546" t="s">
        <v>114</v>
      </c>
      <c r="D546" t="s">
        <v>115</v>
      </c>
      <c r="E546" t="s">
        <v>12582</v>
      </c>
      <c r="F546" t="s">
        <v>12583</v>
      </c>
      <c r="G546" t="s">
        <v>9829</v>
      </c>
      <c r="H546" t="s">
        <v>116</v>
      </c>
      <c r="I546" t="s">
        <v>112</v>
      </c>
      <c r="J546" t="s">
        <v>12584</v>
      </c>
      <c r="K546" t="s">
        <v>78</v>
      </c>
      <c r="L546" t="s">
        <v>12585</v>
      </c>
      <c r="M546" s="27">
        <v>45934.480370370373</v>
      </c>
      <c r="N546" s="27">
        <v>45939.465277777781</v>
      </c>
      <c r="P546" t="s">
        <v>9833</v>
      </c>
      <c r="Q546" t="s">
        <v>9834</v>
      </c>
      <c r="R546" t="s">
        <v>80</v>
      </c>
      <c r="S546" t="s">
        <v>187</v>
      </c>
      <c r="T546" t="s">
        <v>82</v>
      </c>
      <c r="U546" t="s">
        <v>7699</v>
      </c>
      <c r="V546" t="s">
        <v>12586</v>
      </c>
      <c r="W546" t="s">
        <v>84</v>
      </c>
      <c r="Y546" t="s">
        <v>8</v>
      </c>
      <c r="Z546" t="s">
        <v>86</v>
      </c>
      <c r="AA546" t="s">
        <v>117</v>
      </c>
      <c r="AB546" s="28">
        <v>1</v>
      </c>
      <c r="AC546" s="40">
        <v>35780</v>
      </c>
      <c r="AD546" s="40">
        <f t="shared" si="8"/>
        <v>35780</v>
      </c>
    </row>
    <row r="547" spans="1:30">
      <c r="A547" t="s">
        <v>343</v>
      </c>
      <c r="B547" t="s">
        <v>68</v>
      </c>
      <c r="C547" t="s">
        <v>69</v>
      </c>
      <c r="D547" t="s">
        <v>344</v>
      </c>
      <c r="E547" t="s">
        <v>12587</v>
      </c>
      <c r="F547" t="s">
        <v>6272</v>
      </c>
      <c r="G547" t="s">
        <v>9829</v>
      </c>
      <c r="H547" t="s">
        <v>347</v>
      </c>
      <c r="I547" t="s">
        <v>343</v>
      </c>
      <c r="J547" t="s">
        <v>6273</v>
      </c>
      <c r="K547" t="s">
        <v>78</v>
      </c>
      <c r="L547" t="s">
        <v>12588</v>
      </c>
      <c r="M547" s="27">
        <v>45934.489583333343</v>
      </c>
      <c r="N547" s="27">
        <v>45937.646527777782</v>
      </c>
      <c r="P547" t="s">
        <v>9833</v>
      </c>
      <c r="Q547" t="s">
        <v>9834</v>
      </c>
      <c r="R547" t="s">
        <v>783</v>
      </c>
      <c r="S547" t="s">
        <v>1750</v>
      </c>
      <c r="T547" t="s">
        <v>82</v>
      </c>
      <c r="U547" t="s">
        <v>7699</v>
      </c>
      <c r="V547" t="s">
        <v>12589</v>
      </c>
      <c r="W547" t="s">
        <v>84</v>
      </c>
      <c r="Y547" t="s">
        <v>8</v>
      </c>
      <c r="Z547" t="s">
        <v>86</v>
      </c>
      <c r="AA547" t="s">
        <v>804</v>
      </c>
      <c r="AB547" s="28">
        <v>1</v>
      </c>
      <c r="AC547" s="40">
        <v>35780</v>
      </c>
      <c r="AD547" s="40">
        <f t="shared" si="8"/>
        <v>35780</v>
      </c>
    </row>
    <row r="548" spans="1:30">
      <c r="A548" t="s">
        <v>744</v>
      </c>
      <c r="B548" t="s">
        <v>113</v>
      </c>
      <c r="C548" t="s">
        <v>114</v>
      </c>
      <c r="D548" t="s">
        <v>2276</v>
      </c>
      <c r="E548" t="s">
        <v>12590</v>
      </c>
      <c r="F548" t="s">
        <v>12591</v>
      </c>
      <c r="G548" t="s">
        <v>9829</v>
      </c>
      <c r="H548" t="s">
        <v>748</v>
      </c>
      <c r="I548" t="s">
        <v>744</v>
      </c>
      <c r="J548" t="s">
        <v>12592</v>
      </c>
      <c r="K548" t="s">
        <v>78</v>
      </c>
      <c r="L548" t="s">
        <v>12593</v>
      </c>
      <c r="M548" s="27">
        <v>45936.333333333343</v>
      </c>
      <c r="N548" s="27">
        <v>45938.479861111111</v>
      </c>
      <c r="P548" t="s">
        <v>9833</v>
      </c>
      <c r="Q548" t="s">
        <v>9834</v>
      </c>
      <c r="R548" t="s">
        <v>1470</v>
      </c>
      <c r="S548" t="s">
        <v>1470</v>
      </c>
      <c r="T548" t="s">
        <v>82</v>
      </c>
      <c r="U548" t="s">
        <v>7699</v>
      </c>
      <c r="V548" t="s">
        <v>12594</v>
      </c>
      <c r="W548" t="s">
        <v>84</v>
      </c>
      <c r="Y548" t="s">
        <v>8</v>
      </c>
      <c r="Z548" t="s">
        <v>86</v>
      </c>
      <c r="AA548" t="s">
        <v>754</v>
      </c>
      <c r="AB548" s="28">
        <v>1</v>
      </c>
      <c r="AC548" s="40">
        <v>35780</v>
      </c>
      <c r="AD548" s="40">
        <f t="shared" si="8"/>
        <v>35780</v>
      </c>
    </row>
    <row r="549" spans="1:30">
      <c r="A549" t="s">
        <v>343</v>
      </c>
      <c r="B549" t="s">
        <v>68</v>
      </c>
      <c r="C549" t="s">
        <v>69</v>
      </c>
      <c r="D549" t="s">
        <v>6025</v>
      </c>
      <c r="E549" t="s">
        <v>12595</v>
      </c>
      <c r="F549" t="s">
        <v>12596</v>
      </c>
      <c r="G549" t="s">
        <v>9829</v>
      </c>
      <c r="H549" t="s">
        <v>347</v>
      </c>
      <c r="I549" t="s">
        <v>6028</v>
      </c>
      <c r="J549" t="s">
        <v>12597</v>
      </c>
      <c r="K549" t="s">
        <v>78</v>
      </c>
      <c r="L549" t="s">
        <v>12598</v>
      </c>
      <c r="M549" s="27">
        <v>45936.333333333343</v>
      </c>
      <c r="N549" s="27">
        <v>45938.467361111107</v>
      </c>
      <c r="P549" t="s">
        <v>9833</v>
      </c>
      <c r="Q549" t="s">
        <v>9834</v>
      </c>
      <c r="R549" t="s">
        <v>1479</v>
      </c>
      <c r="S549" t="s">
        <v>1479</v>
      </c>
      <c r="T549" t="s">
        <v>82</v>
      </c>
      <c r="U549" t="s">
        <v>7699</v>
      </c>
      <c r="V549" t="s">
        <v>12599</v>
      </c>
      <c r="W549" t="s">
        <v>84</v>
      </c>
      <c r="Y549" t="s">
        <v>11</v>
      </c>
      <c r="Z549" t="s">
        <v>86</v>
      </c>
      <c r="AA549" t="s">
        <v>387</v>
      </c>
      <c r="AB549" s="28">
        <v>1</v>
      </c>
      <c r="AC549" s="40">
        <v>67654</v>
      </c>
      <c r="AD549" s="40">
        <f t="shared" si="8"/>
        <v>67654</v>
      </c>
    </row>
    <row r="550" spans="1:30">
      <c r="A550" t="s">
        <v>217</v>
      </c>
      <c r="B550" t="s">
        <v>192</v>
      </c>
      <c r="C550" t="s">
        <v>193</v>
      </c>
      <c r="D550" t="s">
        <v>1241</v>
      </c>
      <c r="E550" t="s">
        <v>12600</v>
      </c>
      <c r="F550" t="s">
        <v>12601</v>
      </c>
      <c r="G550" t="s">
        <v>9829</v>
      </c>
      <c r="H550" t="s">
        <v>197</v>
      </c>
      <c r="I550" t="s">
        <v>1244</v>
      </c>
      <c r="J550" t="s">
        <v>12602</v>
      </c>
      <c r="K550" t="s">
        <v>78</v>
      </c>
      <c r="L550" t="s">
        <v>12603</v>
      </c>
      <c r="M550" s="27">
        <v>45934.467361111107</v>
      </c>
      <c r="N550" s="27">
        <v>45939.463194444441</v>
      </c>
      <c r="P550" t="s">
        <v>9833</v>
      </c>
      <c r="Q550" t="s">
        <v>9834</v>
      </c>
      <c r="R550" t="s">
        <v>1470</v>
      </c>
      <c r="S550" t="s">
        <v>1470</v>
      </c>
      <c r="T550" t="s">
        <v>82</v>
      </c>
      <c r="U550" t="s">
        <v>7699</v>
      </c>
      <c r="V550" t="s">
        <v>12604</v>
      </c>
      <c r="W550" t="s">
        <v>84</v>
      </c>
      <c r="Y550" t="s">
        <v>11</v>
      </c>
      <c r="Z550" t="s">
        <v>86</v>
      </c>
      <c r="AA550" t="s">
        <v>1684</v>
      </c>
      <c r="AB550" s="28">
        <v>1</v>
      </c>
      <c r="AC550" s="40">
        <v>67654</v>
      </c>
      <c r="AD550" s="40">
        <f t="shared" si="8"/>
        <v>67654</v>
      </c>
    </row>
    <row r="551" spans="1:30">
      <c r="A551" t="s">
        <v>683</v>
      </c>
      <c r="B551" t="s">
        <v>113</v>
      </c>
      <c r="C551" t="s">
        <v>114</v>
      </c>
      <c r="D551" t="s">
        <v>684</v>
      </c>
      <c r="E551" t="s">
        <v>12605</v>
      </c>
      <c r="F551" t="s">
        <v>12606</v>
      </c>
      <c r="G551" t="s">
        <v>9829</v>
      </c>
      <c r="H551" t="s">
        <v>281</v>
      </c>
      <c r="I551" t="s">
        <v>683</v>
      </c>
      <c r="J551" t="s">
        <v>12607</v>
      </c>
      <c r="K551" t="s">
        <v>78</v>
      </c>
      <c r="L551" t="s">
        <v>12608</v>
      </c>
      <c r="M551" s="27">
        <v>45934.484664351847</v>
      </c>
      <c r="N551" s="27">
        <v>45937.642361111109</v>
      </c>
      <c r="P551" t="s">
        <v>9833</v>
      </c>
      <c r="Q551" t="s">
        <v>9834</v>
      </c>
      <c r="R551" t="s">
        <v>1470</v>
      </c>
      <c r="S551" t="s">
        <v>1470</v>
      </c>
      <c r="T551" t="s">
        <v>82</v>
      </c>
      <c r="U551" t="s">
        <v>7699</v>
      </c>
      <c r="V551" t="s">
        <v>12609</v>
      </c>
      <c r="W551" t="s">
        <v>84</v>
      </c>
      <c r="Y551" t="s">
        <v>8</v>
      </c>
      <c r="Z551" t="s">
        <v>86</v>
      </c>
      <c r="AA551" t="s">
        <v>691</v>
      </c>
      <c r="AB551" s="28">
        <v>1</v>
      </c>
      <c r="AC551" s="40">
        <v>35780</v>
      </c>
      <c r="AD551" s="40">
        <f t="shared" si="8"/>
        <v>35780</v>
      </c>
    </row>
    <row r="552" spans="1:30">
      <c r="A552" t="s">
        <v>112</v>
      </c>
      <c r="B552" t="s">
        <v>113</v>
      </c>
      <c r="C552" t="s">
        <v>114</v>
      </c>
      <c r="D552" t="s">
        <v>115</v>
      </c>
      <c r="E552" t="s">
        <v>12610</v>
      </c>
      <c r="F552" t="s">
        <v>12611</v>
      </c>
      <c r="G552" t="s">
        <v>9829</v>
      </c>
      <c r="H552" t="s">
        <v>116</v>
      </c>
      <c r="I552" t="s">
        <v>112</v>
      </c>
      <c r="J552" t="s">
        <v>12612</v>
      </c>
      <c r="K552" t="s">
        <v>78</v>
      </c>
      <c r="L552" t="s">
        <v>12613</v>
      </c>
      <c r="M552" s="27">
        <v>45934.485648148147</v>
      </c>
      <c r="N552" s="27">
        <v>45938.530555555553</v>
      </c>
      <c r="P552" t="s">
        <v>9833</v>
      </c>
      <c r="Q552" t="s">
        <v>9834</v>
      </c>
      <c r="R552" t="s">
        <v>1479</v>
      </c>
      <c r="S552" t="s">
        <v>1479</v>
      </c>
      <c r="T552" t="s">
        <v>82</v>
      </c>
      <c r="U552" t="s">
        <v>7699</v>
      </c>
      <c r="V552" t="s">
        <v>12614</v>
      </c>
      <c r="W552" t="s">
        <v>84</v>
      </c>
      <c r="Y552" t="s">
        <v>8</v>
      </c>
      <c r="Z552" t="s">
        <v>86</v>
      </c>
      <c r="AA552" t="s">
        <v>1777</v>
      </c>
      <c r="AB552" s="28">
        <v>1</v>
      </c>
      <c r="AC552" s="40">
        <v>35780</v>
      </c>
      <c r="AD552" s="40">
        <f t="shared" si="8"/>
        <v>35780</v>
      </c>
    </row>
    <row r="553" spans="1:30">
      <c r="A553" t="s">
        <v>191</v>
      </c>
      <c r="B553" t="s">
        <v>192</v>
      </c>
      <c r="C553" t="s">
        <v>193</v>
      </c>
      <c r="D553" t="s">
        <v>194</v>
      </c>
      <c r="E553" t="s">
        <v>12615</v>
      </c>
      <c r="F553" t="s">
        <v>12616</v>
      </c>
      <c r="G553" t="s">
        <v>9829</v>
      </c>
      <c r="H553" t="s">
        <v>197</v>
      </c>
      <c r="I553" t="s">
        <v>191</v>
      </c>
      <c r="J553" t="s">
        <v>12617</v>
      </c>
      <c r="K553" t="s">
        <v>78</v>
      </c>
      <c r="L553" t="s">
        <v>12618</v>
      </c>
      <c r="M553" s="27">
        <v>45934.487500000003</v>
      </c>
      <c r="N553" s="27">
        <v>45937.537499999999</v>
      </c>
      <c r="P553" t="s">
        <v>9833</v>
      </c>
      <c r="Q553" t="s">
        <v>9834</v>
      </c>
      <c r="R553" t="s">
        <v>1470</v>
      </c>
      <c r="S553" t="s">
        <v>1470</v>
      </c>
      <c r="U553" t="s">
        <v>7699</v>
      </c>
      <c r="V553" t="s">
        <v>12619</v>
      </c>
      <c r="W553" t="s">
        <v>84</v>
      </c>
      <c r="Y553" t="s">
        <v>8</v>
      </c>
      <c r="Z553" t="s">
        <v>86</v>
      </c>
      <c r="AA553" t="s">
        <v>10276</v>
      </c>
      <c r="AB553" s="28">
        <v>1</v>
      </c>
      <c r="AC553" s="40">
        <v>35780</v>
      </c>
      <c r="AD553" s="40">
        <f t="shared" si="8"/>
        <v>35780</v>
      </c>
    </row>
    <row r="554" spans="1:30">
      <c r="A554" t="s">
        <v>112</v>
      </c>
      <c r="B554" t="s">
        <v>113</v>
      </c>
      <c r="C554" t="s">
        <v>114</v>
      </c>
      <c r="D554" t="s">
        <v>3302</v>
      </c>
      <c r="E554" t="s">
        <v>12620</v>
      </c>
      <c r="F554" t="s">
        <v>3304</v>
      </c>
      <c r="G554" t="s">
        <v>9829</v>
      </c>
      <c r="H554" t="s">
        <v>116</v>
      </c>
      <c r="I554" t="s">
        <v>3305</v>
      </c>
      <c r="J554" t="s">
        <v>3306</v>
      </c>
      <c r="K554" t="s">
        <v>78</v>
      </c>
      <c r="L554" t="s">
        <v>12621</v>
      </c>
      <c r="M554" s="27">
        <v>45934.497557870367</v>
      </c>
      <c r="N554" s="27">
        <v>45940.370833333327</v>
      </c>
      <c r="P554" t="s">
        <v>9833</v>
      </c>
      <c r="Q554" t="s">
        <v>9834</v>
      </c>
      <c r="R554" t="s">
        <v>80</v>
      </c>
      <c r="S554" t="s">
        <v>187</v>
      </c>
      <c r="T554" t="s">
        <v>82</v>
      </c>
      <c r="U554" t="s">
        <v>7699</v>
      </c>
      <c r="V554" t="s">
        <v>12622</v>
      </c>
      <c r="W554" t="s">
        <v>84</v>
      </c>
      <c r="Y554" t="s">
        <v>11</v>
      </c>
      <c r="Z554" t="s">
        <v>86</v>
      </c>
      <c r="AA554" t="s">
        <v>117</v>
      </c>
      <c r="AB554" s="28">
        <v>1</v>
      </c>
      <c r="AC554" s="40">
        <v>67654</v>
      </c>
      <c r="AD554" s="40">
        <f t="shared" si="8"/>
        <v>67654</v>
      </c>
    </row>
    <row r="555" spans="1:30">
      <c r="A555" t="s">
        <v>343</v>
      </c>
      <c r="B555" t="s">
        <v>68</v>
      </c>
      <c r="C555" t="s">
        <v>69</v>
      </c>
      <c r="D555" t="s">
        <v>12623</v>
      </c>
      <c r="E555" t="s">
        <v>12624</v>
      </c>
      <c r="F555" t="s">
        <v>12625</v>
      </c>
      <c r="G555" t="s">
        <v>9838</v>
      </c>
      <c r="H555" t="s">
        <v>798</v>
      </c>
      <c r="I555" t="s">
        <v>12626</v>
      </c>
      <c r="J555" t="s">
        <v>12627</v>
      </c>
      <c r="K555" t="s">
        <v>78</v>
      </c>
      <c r="L555" t="s">
        <v>12628</v>
      </c>
      <c r="M555" s="27">
        <v>45936.333333333343</v>
      </c>
      <c r="N555" s="27">
        <v>45940.425694444442</v>
      </c>
      <c r="P555" t="s">
        <v>9840</v>
      </c>
      <c r="R555" t="s">
        <v>1479</v>
      </c>
      <c r="S555" t="s">
        <v>1479</v>
      </c>
      <c r="U555" t="s">
        <v>7699</v>
      </c>
      <c r="V555" t="s">
        <v>12629</v>
      </c>
      <c r="W555" t="s">
        <v>9840</v>
      </c>
      <c r="Y555" t="s">
        <v>15</v>
      </c>
      <c r="Z555" t="s">
        <v>86</v>
      </c>
      <c r="AB555" s="28">
        <v>0</v>
      </c>
      <c r="AC555" s="40">
        <v>35780</v>
      </c>
      <c r="AD555" s="40">
        <f t="shared" si="8"/>
        <v>35780</v>
      </c>
    </row>
    <row r="556" spans="1:30">
      <c r="A556" t="s">
        <v>459</v>
      </c>
      <c r="B556" t="s">
        <v>460</v>
      </c>
      <c r="C556" t="s">
        <v>461</v>
      </c>
      <c r="D556" t="s">
        <v>4280</v>
      </c>
      <c r="E556" t="s">
        <v>12630</v>
      </c>
      <c r="F556" t="s">
        <v>12631</v>
      </c>
      <c r="G556" t="s">
        <v>9829</v>
      </c>
      <c r="H556" t="s">
        <v>460</v>
      </c>
      <c r="I556" t="s">
        <v>4283</v>
      </c>
      <c r="J556" t="s">
        <v>12632</v>
      </c>
      <c r="K556" t="s">
        <v>78</v>
      </c>
      <c r="L556" t="s">
        <v>12633</v>
      </c>
      <c r="M556" s="27">
        <v>45936.333333333343</v>
      </c>
      <c r="N556" s="27">
        <v>45937.689583333333</v>
      </c>
      <c r="P556" t="s">
        <v>9833</v>
      </c>
      <c r="Q556" t="s">
        <v>9834</v>
      </c>
      <c r="T556" t="s">
        <v>1664</v>
      </c>
      <c r="U556" t="s">
        <v>7767</v>
      </c>
      <c r="V556" t="s">
        <v>12634</v>
      </c>
      <c r="W556" t="s">
        <v>84</v>
      </c>
      <c r="Y556" t="s">
        <v>11</v>
      </c>
      <c r="Z556" t="s">
        <v>86</v>
      </c>
      <c r="AA556" t="s">
        <v>546</v>
      </c>
      <c r="AB556" s="28">
        <v>2</v>
      </c>
      <c r="AC556" s="40">
        <v>67654</v>
      </c>
      <c r="AD556" s="40">
        <f>AC556*AB556</f>
        <v>135308</v>
      </c>
    </row>
    <row r="557" spans="1:30">
      <c r="A557" t="s">
        <v>965</v>
      </c>
      <c r="B557" t="s">
        <v>119</v>
      </c>
      <c r="C557" t="s">
        <v>120</v>
      </c>
      <c r="D557" t="s">
        <v>2483</v>
      </c>
      <c r="E557" t="s">
        <v>12635</v>
      </c>
      <c r="F557" t="s">
        <v>12636</v>
      </c>
      <c r="G557" t="s">
        <v>9829</v>
      </c>
      <c r="H557" t="s">
        <v>969</v>
      </c>
      <c r="I557" t="s">
        <v>2486</v>
      </c>
      <c r="J557" t="s">
        <v>12637</v>
      </c>
      <c r="K557" t="s">
        <v>78</v>
      </c>
      <c r="L557" t="s">
        <v>12638</v>
      </c>
      <c r="M557" s="27">
        <v>45936.333333333343</v>
      </c>
      <c r="N557" s="27">
        <v>45937.717361111107</v>
      </c>
      <c r="P557" t="s">
        <v>9833</v>
      </c>
      <c r="Q557" t="s">
        <v>9834</v>
      </c>
      <c r="R557" t="s">
        <v>1470</v>
      </c>
      <c r="S557" t="s">
        <v>1470</v>
      </c>
      <c r="T557" t="s">
        <v>82</v>
      </c>
      <c r="U557" t="s">
        <v>7699</v>
      </c>
      <c r="V557" t="s">
        <v>12639</v>
      </c>
      <c r="W557" t="s">
        <v>84</v>
      </c>
      <c r="Y557" t="s">
        <v>11</v>
      </c>
      <c r="Z557" t="s">
        <v>86</v>
      </c>
      <c r="AA557" t="s">
        <v>1394</v>
      </c>
      <c r="AB557" s="28">
        <v>1</v>
      </c>
      <c r="AC557" s="40">
        <v>67654</v>
      </c>
      <c r="AD557" s="40">
        <f t="shared" si="8"/>
        <v>67654</v>
      </c>
    </row>
    <row r="558" spans="1:30">
      <c r="A558" t="s">
        <v>191</v>
      </c>
      <c r="B558" t="s">
        <v>192</v>
      </c>
      <c r="C558" t="s">
        <v>193</v>
      </c>
      <c r="D558" t="s">
        <v>194</v>
      </c>
      <c r="E558" t="s">
        <v>12640</v>
      </c>
      <c r="F558" t="s">
        <v>4170</v>
      </c>
      <c r="G558" t="s">
        <v>9829</v>
      </c>
      <c r="H558" t="s">
        <v>197</v>
      </c>
      <c r="I558" t="s">
        <v>191</v>
      </c>
      <c r="J558" t="s">
        <v>4171</v>
      </c>
      <c r="K558" t="s">
        <v>78</v>
      </c>
      <c r="L558" t="s">
        <v>12641</v>
      </c>
      <c r="M558" s="27">
        <v>45936.333333333343</v>
      </c>
      <c r="N558" s="27">
        <v>45940.475694444453</v>
      </c>
      <c r="P558" t="s">
        <v>9833</v>
      </c>
      <c r="Q558" t="s">
        <v>9834</v>
      </c>
      <c r="R558" t="s">
        <v>1479</v>
      </c>
      <c r="S558" t="s">
        <v>1479</v>
      </c>
      <c r="U558" t="s">
        <v>7699</v>
      </c>
      <c r="V558" t="s">
        <v>12642</v>
      </c>
      <c r="W558" t="s">
        <v>84</v>
      </c>
      <c r="Y558" t="s">
        <v>8</v>
      </c>
      <c r="Z558" t="s">
        <v>86</v>
      </c>
      <c r="AA558" t="s">
        <v>10276</v>
      </c>
      <c r="AB558" s="28">
        <v>1</v>
      </c>
      <c r="AC558" s="40">
        <v>35780</v>
      </c>
      <c r="AD558" s="40">
        <f t="shared" si="8"/>
        <v>35780</v>
      </c>
    </row>
    <row r="559" spans="1:30">
      <c r="A559" t="s">
        <v>150</v>
      </c>
      <c r="B559" t="s">
        <v>151</v>
      </c>
      <c r="C559" t="s">
        <v>8579</v>
      </c>
      <c r="D559" t="s">
        <v>12643</v>
      </c>
      <c r="E559" t="s">
        <v>12644</v>
      </c>
      <c r="F559" t="s">
        <v>12645</v>
      </c>
      <c r="G559" t="s">
        <v>9838</v>
      </c>
      <c r="H559" t="s">
        <v>156</v>
      </c>
      <c r="I559" t="s">
        <v>9966</v>
      </c>
      <c r="J559" t="s">
        <v>12646</v>
      </c>
      <c r="K559" t="s">
        <v>78</v>
      </c>
      <c r="L559" t="s">
        <v>12647</v>
      </c>
      <c r="M559" s="27">
        <v>45936.333333333343</v>
      </c>
      <c r="N559" s="27">
        <v>45940.432638888888</v>
      </c>
      <c r="P559" t="s">
        <v>9840</v>
      </c>
      <c r="R559" t="s">
        <v>1479</v>
      </c>
      <c r="S559" t="s">
        <v>1479</v>
      </c>
      <c r="U559" t="s">
        <v>7699</v>
      </c>
      <c r="V559" t="s">
        <v>12648</v>
      </c>
      <c r="W559" t="s">
        <v>9840</v>
      </c>
      <c r="Y559" t="s">
        <v>15</v>
      </c>
      <c r="Z559" t="s">
        <v>86</v>
      </c>
      <c r="AB559" s="28">
        <v>0</v>
      </c>
      <c r="AC559" s="40">
        <v>35780</v>
      </c>
      <c r="AD559" s="40">
        <f t="shared" si="8"/>
        <v>35780</v>
      </c>
    </row>
    <row r="560" spans="1:30">
      <c r="A560" t="s">
        <v>683</v>
      </c>
      <c r="B560" t="s">
        <v>113</v>
      </c>
      <c r="C560" t="s">
        <v>114</v>
      </c>
      <c r="D560" t="s">
        <v>684</v>
      </c>
      <c r="E560" t="s">
        <v>12649</v>
      </c>
      <c r="F560" t="s">
        <v>12650</v>
      </c>
      <c r="G560" t="s">
        <v>9829</v>
      </c>
      <c r="H560" t="s">
        <v>281</v>
      </c>
      <c r="I560" t="s">
        <v>683</v>
      </c>
      <c r="J560" t="s">
        <v>12651</v>
      </c>
      <c r="K560" t="s">
        <v>78</v>
      </c>
      <c r="L560" t="s">
        <v>12652</v>
      </c>
      <c r="M560" s="27">
        <v>45936.333333333343</v>
      </c>
      <c r="N560" s="27">
        <v>45939.479166666657</v>
      </c>
      <c r="P560" t="s">
        <v>9833</v>
      </c>
      <c r="Q560" t="s">
        <v>9834</v>
      </c>
      <c r="R560" t="s">
        <v>1470</v>
      </c>
      <c r="S560" t="s">
        <v>1470</v>
      </c>
      <c r="T560" t="s">
        <v>82</v>
      </c>
      <c r="U560" t="s">
        <v>7699</v>
      </c>
      <c r="V560" t="s">
        <v>12653</v>
      </c>
      <c r="W560" t="s">
        <v>84</v>
      </c>
      <c r="Y560" t="s">
        <v>8</v>
      </c>
      <c r="Z560" t="s">
        <v>86</v>
      </c>
      <c r="AA560" t="s">
        <v>691</v>
      </c>
      <c r="AB560" s="28">
        <v>1</v>
      </c>
      <c r="AC560" s="40">
        <v>35780</v>
      </c>
      <c r="AD560" s="40">
        <f t="shared" si="8"/>
        <v>35780</v>
      </c>
    </row>
    <row r="561" spans="1:30">
      <c r="A561" t="s">
        <v>343</v>
      </c>
      <c r="B561" t="s">
        <v>68</v>
      </c>
      <c r="C561" t="s">
        <v>69</v>
      </c>
      <c r="D561" t="s">
        <v>1091</v>
      </c>
      <c r="E561" t="s">
        <v>12654</v>
      </c>
      <c r="F561" t="s">
        <v>12655</v>
      </c>
      <c r="G561" t="s">
        <v>9829</v>
      </c>
      <c r="H561" t="s">
        <v>347</v>
      </c>
      <c r="I561" t="s">
        <v>1094</v>
      </c>
      <c r="J561" t="s">
        <v>12656</v>
      </c>
      <c r="K561" t="s">
        <v>78</v>
      </c>
      <c r="L561" t="s">
        <v>12657</v>
      </c>
      <c r="M561" s="27">
        <v>45936.333333333343</v>
      </c>
      <c r="N561" s="27">
        <v>45937.709722222222</v>
      </c>
      <c r="P561" t="s">
        <v>9833</v>
      </c>
      <c r="Q561" t="s">
        <v>9834</v>
      </c>
      <c r="R561" t="s">
        <v>80</v>
      </c>
      <c r="S561" t="s">
        <v>81</v>
      </c>
      <c r="T561" t="s">
        <v>82</v>
      </c>
      <c r="U561" t="s">
        <v>7699</v>
      </c>
      <c r="V561" t="s">
        <v>12658</v>
      </c>
      <c r="W561" t="s">
        <v>84</v>
      </c>
      <c r="Y561" t="s">
        <v>11</v>
      </c>
      <c r="Z561" t="s">
        <v>86</v>
      </c>
      <c r="AA561" t="s">
        <v>511</v>
      </c>
      <c r="AB561" s="28">
        <v>1</v>
      </c>
      <c r="AC561" s="40">
        <v>67654</v>
      </c>
      <c r="AD561" s="40">
        <f t="shared" si="8"/>
        <v>67654</v>
      </c>
    </row>
    <row r="562" spans="1:30">
      <c r="A562" t="s">
        <v>744</v>
      </c>
      <c r="B562" t="s">
        <v>113</v>
      </c>
      <c r="C562" t="s">
        <v>114</v>
      </c>
      <c r="D562" t="s">
        <v>12659</v>
      </c>
      <c r="E562" t="s">
        <v>12660</v>
      </c>
      <c r="F562" t="s">
        <v>12661</v>
      </c>
      <c r="G562" t="s">
        <v>9829</v>
      </c>
      <c r="H562" t="s">
        <v>748</v>
      </c>
      <c r="I562" t="s">
        <v>12662</v>
      </c>
      <c r="J562" t="s">
        <v>12663</v>
      </c>
      <c r="K562" t="s">
        <v>78</v>
      </c>
      <c r="L562" t="s">
        <v>12664</v>
      </c>
      <c r="M562" s="27">
        <v>45936.333333333343</v>
      </c>
      <c r="N562" s="27">
        <v>45938.654166666667</v>
      </c>
      <c r="P562" t="s">
        <v>9833</v>
      </c>
      <c r="Q562" t="s">
        <v>9834</v>
      </c>
      <c r="R562" t="s">
        <v>1470</v>
      </c>
      <c r="S562" t="s">
        <v>1470</v>
      </c>
      <c r="T562" t="s">
        <v>82</v>
      </c>
      <c r="U562" t="s">
        <v>7699</v>
      </c>
      <c r="V562" t="s">
        <v>12665</v>
      </c>
      <c r="W562" t="s">
        <v>84</v>
      </c>
      <c r="Y562" t="s">
        <v>11</v>
      </c>
      <c r="Z562" t="s">
        <v>86</v>
      </c>
      <c r="AA562" t="s">
        <v>1272</v>
      </c>
      <c r="AB562" s="28">
        <v>1</v>
      </c>
      <c r="AC562" s="40">
        <v>67654</v>
      </c>
      <c r="AD562" s="40">
        <f t="shared" si="8"/>
        <v>67654</v>
      </c>
    </row>
    <row r="563" spans="1:30">
      <c r="A563" t="s">
        <v>744</v>
      </c>
      <c r="B563" t="s">
        <v>113</v>
      </c>
      <c r="C563" t="s">
        <v>114</v>
      </c>
      <c r="D563" t="s">
        <v>12659</v>
      </c>
      <c r="E563" t="s">
        <v>12666</v>
      </c>
      <c r="F563" t="s">
        <v>12667</v>
      </c>
      <c r="G563" t="s">
        <v>9829</v>
      </c>
      <c r="H563" t="s">
        <v>748</v>
      </c>
      <c r="I563" t="s">
        <v>12662</v>
      </c>
      <c r="J563" t="s">
        <v>12668</v>
      </c>
      <c r="K563" t="s">
        <v>78</v>
      </c>
      <c r="L563" t="s">
        <v>12669</v>
      </c>
      <c r="M563" s="27">
        <v>45936.333333333343</v>
      </c>
      <c r="N563" s="27">
        <v>45938.649305555547</v>
      </c>
      <c r="P563" t="s">
        <v>9833</v>
      </c>
      <c r="Q563" t="s">
        <v>9834</v>
      </c>
      <c r="R563" t="s">
        <v>1470</v>
      </c>
      <c r="S563" t="s">
        <v>1470</v>
      </c>
      <c r="T563" t="s">
        <v>82</v>
      </c>
      <c r="U563" t="s">
        <v>7699</v>
      </c>
      <c r="V563" t="s">
        <v>12670</v>
      </c>
      <c r="W563" t="s">
        <v>84</v>
      </c>
      <c r="Y563" t="s">
        <v>11</v>
      </c>
      <c r="Z563" t="s">
        <v>86</v>
      </c>
      <c r="AA563" t="s">
        <v>1272</v>
      </c>
      <c r="AB563" s="28">
        <v>1</v>
      </c>
      <c r="AC563" s="40">
        <v>67654</v>
      </c>
      <c r="AD563" s="40">
        <f t="shared" si="8"/>
        <v>67654</v>
      </c>
    </row>
    <row r="564" spans="1:30">
      <c r="A564" t="s">
        <v>191</v>
      </c>
      <c r="B564" t="s">
        <v>192</v>
      </c>
      <c r="C564" t="s">
        <v>193</v>
      </c>
      <c r="D564" t="s">
        <v>194</v>
      </c>
      <c r="E564" t="s">
        <v>12671</v>
      </c>
      <c r="F564" t="s">
        <v>12672</v>
      </c>
      <c r="G564" t="s">
        <v>9829</v>
      </c>
      <c r="H564" t="s">
        <v>197</v>
      </c>
      <c r="I564" t="s">
        <v>191</v>
      </c>
      <c r="J564" t="s">
        <v>12673</v>
      </c>
      <c r="K564" t="s">
        <v>78</v>
      </c>
      <c r="L564" t="s">
        <v>12674</v>
      </c>
      <c r="M564" s="27">
        <v>45936.333333333343</v>
      </c>
      <c r="N564" s="27">
        <v>45944.425694444442</v>
      </c>
      <c r="P564" t="s">
        <v>9833</v>
      </c>
      <c r="Q564" t="s">
        <v>9834</v>
      </c>
      <c r="R564" t="s">
        <v>80</v>
      </c>
      <c r="S564" t="s">
        <v>187</v>
      </c>
      <c r="U564" t="s">
        <v>7699</v>
      </c>
      <c r="V564" t="s">
        <v>12675</v>
      </c>
      <c r="W564" t="s">
        <v>84</v>
      </c>
      <c r="Y564" t="s">
        <v>8</v>
      </c>
      <c r="Z564" t="s">
        <v>86</v>
      </c>
      <c r="AA564" t="s">
        <v>10276</v>
      </c>
      <c r="AB564" s="28">
        <v>1</v>
      </c>
      <c r="AC564" s="40">
        <v>35780</v>
      </c>
      <c r="AD564" s="40">
        <f t="shared" si="8"/>
        <v>35780</v>
      </c>
    </row>
    <row r="565" spans="1:30">
      <c r="A565" t="s">
        <v>762</v>
      </c>
      <c r="B565" t="s">
        <v>119</v>
      </c>
      <c r="C565" t="s">
        <v>120</v>
      </c>
      <c r="D565" t="s">
        <v>6932</v>
      </c>
      <c r="E565" t="s">
        <v>12676</v>
      </c>
      <c r="F565" t="s">
        <v>12677</v>
      </c>
      <c r="G565" t="s">
        <v>9829</v>
      </c>
      <c r="H565" t="s">
        <v>766</v>
      </c>
      <c r="I565" t="s">
        <v>6935</v>
      </c>
      <c r="J565" t="s">
        <v>12678</v>
      </c>
      <c r="K565" t="s">
        <v>78</v>
      </c>
      <c r="L565" t="s">
        <v>12679</v>
      </c>
      <c r="M565" s="27">
        <v>45936.333333333343</v>
      </c>
      <c r="N565" s="27">
        <v>45938.484722222223</v>
      </c>
      <c r="P565" t="s">
        <v>9833</v>
      </c>
      <c r="Q565" t="s">
        <v>9834</v>
      </c>
      <c r="R565" t="s">
        <v>1470</v>
      </c>
      <c r="S565" t="s">
        <v>1470</v>
      </c>
      <c r="T565" t="s">
        <v>82</v>
      </c>
      <c r="U565" t="s">
        <v>7699</v>
      </c>
      <c r="V565" t="s">
        <v>12680</v>
      </c>
      <c r="W565" t="s">
        <v>9836</v>
      </c>
      <c r="Y565" t="s">
        <v>11</v>
      </c>
      <c r="Z565" t="s">
        <v>86</v>
      </c>
      <c r="AA565" t="s">
        <v>771</v>
      </c>
      <c r="AB565" s="28">
        <v>0</v>
      </c>
      <c r="AC565" s="40">
        <v>67654</v>
      </c>
      <c r="AD565" s="40">
        <f t="shared" si="8"/>
        <v>67654</v>
      </c>
    </row>
    <row r="566" spans="1:30">
      <c r="A566" t="s">
        <v>1377</v>
      </c>
      <c r="B566" t="s">
        <v>68</v>
      </c>
      <c r="C566" t="s">
        <v>266</v>
      </c>
      <c r="D566" t="s">
        <v>1378</v>
      </c>
      <c r="E566" t="s">
        <v>12681</v>
      </c>
      <c r="F566" t="s">
        <v>3203</v>
      </c>
      <c r="G566" t="s">
        <v>9829</v>
      </c>
      <c r="H566" t="s">
        <v>1381</v>
      </c>
      <c r="I566" t="s">
        <v>1377</v>
      </c>
      <c r="J566" t="s">
        <v>3204</v>
      </c>
      <c r="K566" t="s">
        <v>78</v>
      </c>
      <c r="L566" t="s">
        <v>12682</v>
      </c>
      <c r="M566" s="27">
        <v>45936.333333333343</v>
      </c>
      <c r="N566" s="27">
        <v>45938.395138888889</v>
      </c>
      <c r="P566" t="s">
        <v>9833</v>
      </c>
      <c r="Q566" t="s">
        <v>9834</v>
      </c>
      <c r="R566" t="s">
        <v>1479</v>
      </c>
      <c r="S566" t="s">
        <v>1479</v>
      </c>
      <c r="T566" t="s">
        <v>82</v>
      </c>
      <c r="U566" t="s">
        <v>7699</v>
      </c>
      <c r="V566" t="s">
        <v>12683</v>
      </c>
      <c r="W566" t="s">
        <v>84</v>
      </c>
      <c r="Y566" t="s">
        <v>8</v>
      </c>
      <c r="Z566" t="s">
        <v>86</v>
      </c>
      <c r="AA566" t="s">
        <v>2735</v>
      </c>
      <c r="AB566" s="28">
        <v>1</v>
      </c>
      <c r="AC566" s="40">
        <v>35780</v>
      </c>
      <c r="AD566" s="40">
        <f t="shared" si="8"/>
        <v>35780</v>
      </c>
    </row>
    <row r="567" spans="1:30">
      <c r="A567" t="s">
        <v>112</v>
      </c>
      <c r="B567" t="s">
        <v>113</v>
      </c>
      <c r="C567" t="s">
        <v>114</v>
      </c>
      <c r="D567" t="s">
        <v>12684</v>
      </c>
      <c r="E567" t="s">
        <v>12685</v>
      </c>
      <c r="F567" t="s">
        <v>12686</v>
      </c>
      <c r="G567" t="s">
        <v>9829</v>
      </c>
      <c r="H567" t="s">
        <v>116</v>
      </c>
      <c r="I567" t="s">
        <v>4590</v>
      </c>
      <c r="J567" t="s">
        <v>12687</v>
      </c>
      <c r="K567" t="s">
        <v>78</v>
      </c>
      <c r="L567" t="s">
        <v>12688</v>
      </c>
      <c r="M567" s="27">
        <v>45936.333333333343</v>
      </c>
      <c r="N567" s="27">
        <v>45939.520138888889</v>
      </c>
      <c r="P567" t="s">
        <v>9833</v>
      </c>
      <c r="Q567" t="s">
        <v>9834</v>
      </c>
      <c r="R567" t="s">
        <v>1470</v>
      </c>
      <c r="S567" t="s">
        <v>1470</v>
      </c>
      <c r="T567" t="s">
        <v>82</v>
      </c>
      <c r="U567" t="s">
        <v>7699</v>
      </c>
      <c r="V567" t="s">
        <v>12689</v>
      </c>
      <c r="W567" t="s">
        <v>84</v>
      </c>
      <c r="Y567" t="s">
        <v>11</v>
      </c>
      <c r="Z567" t="s">
        <v>86</v>
      </c>
      <c r="AA567" t="s">
        <v>117</v>
      </c>
      <c r="AB567" s="28">
        <v>1</v>
      </c>
      <c r="AC567" s="40">
        <v>67654</v>
      </c>
      <c r="AD567" s="40">
        <f t="shared" si="8"/>
        <v>67654</v>
      </c>
    </row>
    <row r="568" spans="1:30">
      <c r="A568" t="s">
        <v>217</v>
      </c>
      <c r="B568" t="s">
        <v>192</v>
      </c>
      <c r="C568" t="s">
        <v>193</v>
      </c>
      <c r="D568" t="s">
        <v>396</v>
      </c>
      <c r="E568" t="s">
        <v>12690</v>
      </c>
      <c r="F568" t="s">
        <v>7981</v>
      </c>
      <c r="G568" t="s">
        <v>9829</v>
      </c>
      <c r="H568" t="s">
        <v>197</v>
      </c>
      <c r="I568" t="s">
        <v>217</v>
      </c>
      <c r="J568" t="s">
        <v>7982</v>
      </c>
      <c r="K568" t="s">
        <v>78</v>
      </c>
      <c r="L568" t="s">
        <v>12691</v>
      </c>
      <c r="M568" s="27">
        <v>45936.333333333343</v>
      </c>
      <c r="N568" s="27">
        <v>45942.574999999997</v>
      </c>
      <c r="P568" t="s">
        <v>9833</v>
      </c>
      <c r="Q568" t="s">
        <v>9834</v>
      </c>
      <c r="R568" t="s">
        <v>80</v>
      </c>
      <c r="S568" t="s">
        <v>81</v>
      </c>
      <c r="T568" t="s">
        <v>82</v>
      </c>
      <c r="U568" t="s">
        <v>7699</v>
      </c>
      <c r="V568" t="s">
        <v>12692</v>
      </c>
      <c r="W568" t="s">
        <v>84</v>
      </c>
      <c r="Y568" t="s">
        <v>8</v>
      </c>
      <c r="Z568" t="s">
        <v>86</v>
      </c>
      <c r="AA568" t="s">
        <v>1684</v>
      </c>
      <c r="AB568" s="28">
        <v>1</v>
      </c>
      <c r="AC568" s="40">
        <v>35780</v>
      </c>
      <c r="AD568" s="40">
        <f t="shared" si="8"/>
        <v>35780</v>
      </c>
    </row>
    <row r="569" spans="1:30">
      <c r="A569" t="s">
        <v>459</v>
      </c>
      <c r="B569" t="s">
        <v>460</v>
      </c>
      <c r="C569" t="s">
        <v>461</v>
      </c>
      <c r="D569" t="s">
        <v>12693</v>
      </c>
      <c r="E569" t="s">
        <v>12694</v>
      </c>
      <c r="F569" t="s">
        <v>12695</v>
      </c>
      <c r="G569" t="s">
        <v>9838</v>
      </c>
      <c r="H569" t="s">
        <v>460</v>
      </c>
      <c r="I569" t="s">
        <v>12696</v>
      </c>
      <c r="J569" t="s">
        <v>12697</v>
      </c>
      <c r="K569" t="s">
        <v>78</v>
      </c>
      <c r="L569" t="s">
        <v>12698</v>
      </c>
      <c r="M569" s="27">
        <v>45936.333333333343</v>
      </c>
      <c r="N569" s="27">
        <v>45940.425000000003</v>
      </c>
      <c r="P569" t="s">
        <v>9840</v>
      </c>
      <c r="R569" t="s">
        <v>1470</v>
      </c>
      <c r="S569" t="s">
        <v>1470</v>
      </c>
      <c r="U569" t="s">
        <v>7699</v>
      </c>
      <c r="V569" t="s">
        <v>12699</v>
      </c>
      <c r="W569" t="s">
        <v>9840</v>
      </c>
      <c r="Y569" t="s">
        <v>13</v>
      </c>
      <c r="Z569" t="s">
        <v>86</v>
      </c>
      <c r="AB569" s="28">
        <v>0</v>
      </c>
      <c r="AC569" s="40">
        <v>35780</v>
      </c>
      <c r="AD569" s="40">
        <f t="shared" si="8"/>
        <v>35780</v>
      </c>
    </row>
    <row r="570" spans="1:30">
      <c r="A570" t="s">
        <v>191</v>
      </c>
      <c r="B570" t="s">
        <v>192</v>
      </c>
      <c r="C570" t="s">
        <v>193</v>
      </c>
      <c r="D570" t="s">
        <v>3796</v>
      </c>
      <c r="E570" t="s">
        <v>12700</v>
      </c>
      <c r="F570" t="s">
        <v>4313</v>
      </c>
      <c r="G570" t="s">
        <v>9838</v>
      </c>
      <c r="H570" t="s">
        <v>197</v>
      </c>
      <c r="I570" t="s">
        <v>3799</v>
      </c>
      <c r="J570" t="s">
        <v>4314</v>
      </c>
      <c r="K570" t="s">
        <v>78</v>
      </c>
      <c r="L570" t="s">
        <v>12701</v>
      </c>
      <c r="M570" s="27">
        <v>45936.333333333343</v>
      </c>
      <c r="N570" s="27">
        <v>45942.615277777782</v>
      </c>
      <c r="P570" t="s">
        <v>9840</v>
      </c>
      <c r="R570" t="s">
        <v>1470</v>
      </c>
      <c r="S570" t="s">
        <v>1470</v>
      </c>
      <c r="U570" t="s">
        <v>7699</v>
      </c>
      <c r="V570" t="s">
        <v>12702</v>
      </c>
      <c r="W570" t="s">
        <v>9840</v>
      </c>
      <c r="Y570" t="s">
        <v>15</v>
      </c>
      <c r="Z570" t="s">
        <v>86</v>
      </c>
      <c r="AB570" s="28">
        <v>0</v>
      </c>
      <c r="AC570" s="40">
        <v>35780</v>
      </c>
      <c r="AD570" s="40">
        <f t="shared" si="8"/>
        <v>35780</v>
      </c>
    </row>
    <row r="571" spans="1:30">
      <c r="A571" t="s">
        <v>191</v>
      </c>
      <c r="B571" t="s">
        <v>192</v>
      </c>
      <c r="C571" t="s">
        <v>193</v>
      </c>
      <c r="D571" t="s">
        <v>194</v>
      </c>
      <c r="E571" t="s">
        <v>12703</v>
      </c>
      <c r="F571" t="s">
        <v>12704</v>
      </c>
      <c r="G571" t="s">
        <v>9829</v>
      </c>
      <c r="H571" t="s">
        <v>197</v>
      </c>
      <c r="I571" t="s">
        <v>191</v>
      </c>
      <c r="J571" t="s">
        <v>12705</v>
      </c>
      <c r="K571" t="s">
        <v>78</v>
      </c>
      <c r="L571" t="s">
        <v>12706</v>
      </c>
      <c r="M571" s="27">
        <v>45936.333333333343</v>
      </c>
      <c r="N571" s="27">
        <v>45939.384027777778</v>
      </c>
      <c r="P571" t="s">
        <v>9833</v>
      </c>
      <c r="Q571" t="s">
        <v>9834</v>
      </c>
      <c r="R571" t="s">
        <v>1470</v>
      </c>
      <c r="S571" t="s">
        <v>1470</v>
      </c>
      <c r="U571" t="s">
        <v>7699</v>
      </c>
      <c r="V571" t="s">
        <v>12707</v>
      </c>
      <c r="W571" t="s">
        <v>84</v>
      </c>
      <c r="Y571" t="s">
        <v>8</v>
      </c>
      <c r="Z571" t="s">
        <v>86</v>
      </c>
      <c r="AA571" t="s">
        <v>10276</v>
      </c>
      <c r="AB571" s="28">
        <v>1</v>
      </c>
      <c r="AC571" s="40">
        <v>35780</v>
      </c>
      <c r="AD571" s="40">
        <f t="shared" si="8"/>
        <v>35780</v>
      </c>
    </row>
    <row r="572" spans="1:30">
      <c r="A572" t="s">
        <v>277</v>
      </c>
      <c r="B572" t="s">
        <v>151</v>
      </c>
      <c r="C572" t="s">
        <v>152</v>
      </c>
      <c r="D572" t="s">
        <v>334</v>
      </c>
      <c r="E572" t="s">
        <v>12708</v>
      </c>
      <c r="F572" t="s">
        <v>12709</v>
      </c>
      <c r="G572" t="s">
        <v>9829</v>
      </c>
      <c r="H572" t="s">
        <v>328</v>
      </c>
      <c r="I572" t="s">
        <v>337</v>
      </c>
      <c r="J572" t="s">
        <v>12710</v>
      </c>
      <c r="K572" t="s">
        <v>78</v>
      </c>
      <c r="L572" t="s">
        <v>12711</v>
      </c>
      <c r="M572" s="27">
        <v>45936.333333333343</v>
      </c>
      <c r="N572" s="27">
        <v>45937.681250000001</v>
      </c>
      <c r="P572" t="s">
        <v>9833</v>
      </c>
      <c r="Q572" t="s">
        <v>9834</v>
      </c>
      <c r="R572" t="s">
        <v>80</v>
      </c>
      <c r="S572" t="s">
        <v>81</v>
      </c>
      <c r="T572" t="s">
        <v>82</v>
      </c>
      <c r="U572" t="s">
        <v>7699</v>
      </c>
      <c r="V572" t="s">
        <v>12712</v>
      </c>
      <c r="W572" t="s">
        <v>84</v>
      </c>
      <c r="Y572" t="s">
        <v>8</v>
      </c>
      <c r="Z572" t="s">
        <v>86</v>
      </c>
      <c r="AA572" t="s">
        <v>333</v>
      </c>
      <c r="AB572" s="28">
        <v>1</v>
      </c>
      <c r="AC572" s="40">
        <v>35780</v>
      </c>
      <c r="AD572" s="40">
        <f t="shared" si="8"/>
        <v>35780</v>
      </c>
    </row>
    <row r="573" spans="1:30">
      <c r="A573" t="s">
        <v>191</v>
      </c>
      <c r="B573" t="s">
        <v>192</v>
      </c>
      <c r="C573" t="s">
        <v>193</v>
      </c>
      <c r="D573" t="s">
        <v>3349</v>
      </c>
      <c r="E573" t="s">
        <v>12713</v>
      </c>
      <c r="F573" t="s">
        <v>12714</v>
      </c>
      <c r="G573" t="s">
        <v>9829</v>
      </c>
      <c r="H573" t="s">
        <v>197</v>
      </c>
      <c r="I573" t="s">
        <v>3352</v>
      </c>
      <c r="J573" t="s">
        <v>12715</v>
      </c>
      <c r="K573" t="s">
        <v>78</v>
      </c>
      <c r="L573" t="s">
        <v>12716</v>
      </c>
      <c r="M573" s="27">
        <v>45936.333333333343</v>
      </c>
      <c r="N573" s="27">
        <v>45936.539583333331</v>
      </c>
      <c r="P573" t="s">
        <v>9833</v>
      </c>
      <c r="Q573" t="s">
        <v>9834</v>
      </c>
      <c r="R573" t="s">
        <v>1479</v>
      </c>
      <c r="S573" t="s">
        <v>1479</v>
      </c>
      <c r="T573" t="s">
        <v>82</v>
      </c>
      <c r="U573" t="s">
        <v>7699</v>
      </c>
      <c r="V573" t="s">
        <v>12717</v>
      </c>
      <c r="W573" t="s">
        <v>9836</v>
      </c>
      <c r="Y573" t="s">
        <v>11</v>
      </c>
      <c r="Z573" t="s">
        <v>86</v>
      </c>
      <c r="AA573" t="s">
        <v>423</v>
      </c>
      <c r="AB573" s="28">
        <v>0</v>
      </c>
      <c r="AC573" s="40">
        <v>67654</v>
      </c>
      <c r="AD573" s="40">
        <f t="shared" si="8"/>
        <v>67654</v>
      </c>
    </row>
    <row r="574" spans="1:30">
      <c r="A574" t="s">
        <v>288</v>
      </c>
      <c r="B574" t="s">
        <v>113</v>
      </c>
      <c r="C574" t="s">
        <v>114</v>
      </c>
      <c r="D574" t="s">
        <v>9890</v>
      </c>
      <c r="E574" t="s">
        <v>12718</v>
      </c>
      <c r="F574" t="s">
        <v>12719</v>
      </c>
      <c r="G574" t="s">
        <v>9829</v>
      </c>
      <c r="H574" t="s">
        <v>292</v>
      </c>
      <c r="I574" t="s">
        <v>9893</v>
      </c>
      <c r="J574" t="s">
        <v>12720</v>
      </c>
      <c r="K574" t="s">
        <v>78</v>
      </c>
      <c r="L574" t="s">
        <v>12721</v>
      </c>
      <c r="M574" s="27">
        <v>45936.333333333343</v>
      </c>
      <c r="N574" s="27">
        <v>45937.688194444447</v>
      </c>
      <c r="P574" t="s">
        <v>9833</v>
      </c>
      <c r="Q574" t="s">
        <v>9834</v>
      </c>
      <c r="R574" t="s">
        <v>1470</v>
      </c>
      <c r="S574" t="s">
        <v>1470</v>
      </c>
      <c r="T574" t="s">
        <v>82</v>
      </c>
      <c r="U574" t="s">
        <v>7699</v>
      </c>
      <c r="V574" t="s">
        <v>12722</v>
      </c>
      <c r="W574" t="s">
        <v>84</v>
      </c>
      <c r="Y574" t="s">
        <v>11</v>
      </c>
      <c r="Z574" t="s">
        <v>86</v>
      </c>
      <c r="AA574" t="s">
        <v>1710</v>
      </c>
      <c r="AB574" s="28">
        <v>1</v>
      </c>
      <c r="AC574" s="40">
        <v>67654</v>
      </c>
      <c r="AD574" s="40">
        <f t="shared" si="8"/>
        <v>67654</v>
      </c>
    </row>
    <row r="575" spans="1:30">
      <c r="A575" t="s">
        <v>150</v>
      </c>
      <c r="B575" t="s">
        <v>151</v>
      </c>
      <c r="C575" t="s">
        <v>152</v>
      </c>
      <c r="D575" t="s">
        <v>10341</v>
      </c>
      <c r="E575" t="s">
        <v>12723</v>
      </c>
      <c r="F575" t="s">
        <v>12724</v>
      </c>
      <c r="G575" t="s">
        <v>9829</v>
      </c>
      <c r="H575" t="s">
        <v>156</v>
      </c>
      <c r="I575" t="s">
        <v>10344</v>
      </c>
      <c r="J575" t="s">
        <v>12725</v>
      </c>
      <c r="K575" t="s">
        <v>78</v>
      </c>
      <c r="L575" t="s">
        <v>12726</v>
      </c>
      <c r="M575" s="27">
        <v>45936.333333333343</v>
      </c>
      <c r="N575" s="27">
        <v>45945.386111111111</v>
      </c>
      <c r="P575" t="s">
        <v>9833</v>
      </c>
      <c r="Q575" t="s">
        <v>9834</v>
      </c>
      <c r="R575" t="s">
        <v>80</v>
      </c>
      <c r="S575" t="s">
        <v>187</v>
      </c>
      <c r="T575" t="s">
        <v>82</v>
      </c>
      <c r="U575" t="s">
        <v>7699</v>
      </c>
      <c r="V575" t="s">
        <v>12727</v>
      </c>
      <c r="W575" t="s">
        <v>9836</v>
      </c>
      <c r="Y575" t="s">
        <v>139</v>
      </c>
      <c r="Z575" t="s">
        <v>86</v>
      </c>
      <c r="AA575" t="s">
        <v>173</v>
      </c>
      <c r="AB575" s="28">
        <v>0</v>
      </c>
      <c r="AC575" s="40">
        <v>35780</v>
      </c>
      <c r="AD575" s="40">
        <f t="shared" si="8"/>
        <v>35780</v>
      </c>
    </row>
    <row r="576" spans="1:30">
      <c r="A576" t="s">
        <v>150</v>
      </c>
      <c r="B576" t="s">
        <v>151</v>
      </c>
      <c r="C576" t="s">
        <v>152</v>
      </c>
      <c r="D576" t="s">
        <v>10341</v>
      </c>
      <c r="E576" t="s">
        <v>12728</v>
      </c>
      <c r="F576" t="s">
        <v>12724</v>
      </c>
      <c r="G576" t="s">
        <v>9829</v>
      </c>
      <c r="H576" t="s">
        <v>156</v>
      </c>
      <c r="I576" t="s">
        <v>10344</v>
      </c>
      <c r="J576" t="s">
        <v>12725</v>
      </c>
      <c r="K576" t="s">
        <v>78</v>
      </c>
      <c r="L576" t="s">
        <v>12729</v>
      </c>
      <c r="M576" s="27">
        <v>45936.333333333343</v>
      </c>
      <c r="N576" s="27">
        <v>45936.738888888889</v>
      </c>
      <c r="P576" t="s">
        <v>9833</v>
      </c>
      <c r="Q576" t="s">
        <v>9834</v>
      </c>
      <c r="R576" t="s">
        <v>80</v>
      </c>
      <c r="S576" t="s">
        <v>187</v>
      </c>
      <c r="T576" t="s">
        <v>5314</v>
      </c>
      <c r="U576" t="s">
        <v>12730</v>
      </c>
      <c r="V576" t="s">
        <v>12731</v>
      </c>
      <c r="W576" t="s">
        <v>1801</v>
      </c>
      <c r="Y576" t="s">
        <v>139</v>
      </c>
      <c r="Z576" t="s">
        <v>86</v>
      </c>
      <c r="AA576" t="s">
        <v>12732</v>
      </c>
      <c r="AB576" s="28">
        <v>0</v>
      </c>
      <c r="AC576" s="40">
        <v>41241</v>
      </c>
      <c r="AD576" s="40">
        <f t="shared" si="8"/>
        <v>41241</v>
      </c>
    </row>
    <row r="577" spans="1:30">
      <c r="A577" t="s">
        <v>191</v>
      </c>
      <c r="B577" t="s">
        <v>192</v>
      </c>
      <c r="C577" t="s">
        <v>193</v>
      </c>
      <c r="D577" t="s">
        <v>12733</v>
      </c>
      <c r="E577" t="s">
        <v>12734</v>
      </c>
      <c r="F577" t="s">
        <v>12735</v>
      </c>
      <c r="G577" t="s">
        <v>9829</v>
      </c>
      <c r="H577" t="s">
        <v>197</v>
      </c>
      <c r="I577" t="s">
        <v>12736</v>
      </c>
      <c r="J577" t="s">
        <v>12737</v>
      </c>
      <c r="K577" t="s">
        <v>78</v>
      </c>
      <c r="L577" t="s">
        <v>12738</v>
      </c>
      <c r="M577" s="27">
        <v>45936.333333333343</v>
      </c>
      <c r="N577" s="27">
        <v>45939.524305555547</v>
      </c>
      <c r="P577" t="s">
        <v>9833</v>
      </c>
      <c r="Q577" t="s">
        <v>9834</v>
      </c>
      <c r="R577" t="s">
        <v>80</v>
      </c>
      <c r="S577" t="s">
        <v>81</v>
      </c>
      <c r="T577" t="s">
        <v>82</v>
      </c>
      <c r="U577" t="s">
        <v>7699</v>
      </c>
      <c r="V577" t="s">
        <v>12739</v>
      </c>
      <c r="W577" t="s">
        <v>9836</v>
      </c>
      <c r="Y577" t="s">
        <v>11</v>
      </c>
      <c r="Z577" t="s">
        <v>86</v>
      </c>
      <c r="AA577" t="s">
        <v>254</v>
      </c>
      <c r="AB577" s="28">
        <v>0</v>
      </c>
      <c r="AC577" s="40">
        <v>67654</v>
      </c>
      <c r="AD577" s="40">
        <f t="shared" si="8"/>
        <v>67654</v>
      </c>
    </row>
    <row r="578" spans="1:30">
      <c r="A578" t="s">
        <v>343</v>
      </c>
      <c r="B578" t="s">
        <v>68</v>
      </c>
      <c r="C578" t="s">
        <v>69</v>
      </c>
      <c r="D578" t="s">
        <v>344</v>
      </c>
      <c r="E578" t="s">
        <v>12740</v>
      </c>
      <c r="F578" t="s">
        <v>12741</v>
      </c>
      <c r="G578" t="s">
        <v>9829</v>
      </c>
      <c r="H578" t="s">
        <v>347</v>
      </c>
      <c r="I578" t="s">
        <v>343</v>
      </c>
      <c r="J578" t="s">
        <v>12742</v>
      </c>
      <c r="K578" t="s">
        <v>78</v>
      </c>
      <c r="L578" t="s">
        <v>12743</v>
      </c>
      <c r="M578" s="27">
        <v>45936.333333333343</v>
      </c>
      <c r="N578" s="27">
        <v>45937.677777777782</v>
      </c>
      <c r="P578" t="s">
        <v>9833</v>
      </c>
      <c r="Q578" t="s">
        <v>9834</v>
      </c>
      <c r="R578" t="s">
        <v>1479</v>
      </c>
      <c r="S578" t="s">
        <v>1479</v>
      </c>
      <c r="T578" t="s">
        <v>82</v>
      </c>
      <c r="U578" t="s">
        <v>7699</v>
      </c>
      <c r="V578" t="s">
        <v>12744</v>
      </c>
      <c r="W578" t="s">
        <v>84</v>
      </c>
      <c r="Y578" t="s">
        <v>8</v>
      </c>
      <c r="Z578" t="s">
        <v>86</v>
      </c>
      <c r="AA578" t="s">
        <v>804</v>
      </c>
      <c r="AB578" s="28">
        <v>1</v>
      </c>
      <c r="AC578" s="40">
        <v>35780</v>
      </c>
      <c r="AD578" s="40">
        <f t="shared" si="8"/>
        <v>35780</v>
      </c>
    </row>
    <row r="579" spans="1:30">
      <c r="A579" t="s">
        <v>191</v>
      </c>
      <c r="B579" t="s">
        <v>192</v>
      </c>
      <c r="C579" t="s">
        <v>193</v>
      </c>
      <c r="D579" t="s">
        <v>12745</v>
      </c>
      <c r="E579" t="s">
        <v>12746</v>
      </c>
      <c r="F579" t="s">
        <v>12747</v>
      </c>
      <c r="G579" t="s">
        <v>9829</v>
      </c>
      <c r="H579" t="s">
        <v>197</v>
      </c>
      <c r="I579" t="s">
        <v>12748</v>
      </c>
      <c r="J579" t="s">
        <v>12749</v>
      </c>
      <c r="K579" t="s">
        <v>78</v>
      </c>
      <c r="L579" t="s">
        <v>12750</v>
      </c>
      <c r="M579" s="27">
        <v>45936.333333333343</v>
      </c>
      <c r="N579" s="27">
        <v>45937.671527777777</v>
      </c>
      <c r="P579" t="s">
        <v>9833</v>
      </c>
      <c r="Q579" t="s">
        <v>9834</v>
      </c>
      <c r="R579" t="s">
        <v>1470</v>
      </c>
      <c r="S579" t="s">
        <v>1470</v>
      </c>
      <c r="T579" t="s">
        <v>82</v>
      </c>
      <c r="U579" t="s">
        <v>7699</v>
      </c>
      <c r="V579" t="s">
        <v>12751</v>
      </c>
      <c r="W579" t="s">
        <v>84</v>
      </c>
      <c r="Y579" t="s">
        <v>13</v>
      </c>
      <c r="Z579" t="s">
        <v>86</v>
      </c>
      <c r="AA579" t="s">
        <v>423</v>
      </c>
      <c r="AB579" s="28">
        <v>1</v>
      </c>
      <c r="AC579" s="40">
        <v>35780</v>
      </c>
      <c r="AD579" s="40">
        <f t="shared" ref="AD579:AD642" si="9">AC579</f>
        <v>35780</v>
      </c>
    </row>
    <row r="580" spans="1:30">
      <c r="A580" t="s">
        <v>459</v>
      </c>
      <c r="B580" t="s">
        <v>460</v>
      </c>
      <c r="C580" t="s">
        <v>461</v>
      </c>
      <c r="D580" t="s">
        <v>512</v>
      </c>
      <c r="E580" t="s">
        <v>12752</v>
      </c>
      <c r="F580" t="s">
        <v>12753</v>
      </c>
      <c r="G580" t="s">
        <v>11760</v>
      </c>
      <c r="H580" t="s">
        <v>460</v>
      </c>
      <c r="I580" t="s">
        <v>459</v>
      </c>
      <c r="J580" t="s">
        <v>12754</v>
      </c>
      <c r="K580" t="s">
        <v>78</v>
      </c>
      <c r="L580" t="s">
        <v>12755</v>
      </c>
      <c r="M580" s="27">
        <v>45936.333333333343</v>
      </c>
      <c r="N580" s="27">
        <v>45936.654861111107</v>
      </c>
      <c r="P580" t="s">
        <v>9833</v>
      </c>
      <c r="Q580" t="s">
        <v>9834</v>
      </c>
      <c r="R580" t="s">
        <v>1470</v>
      </c>
      <c r="S580" t="s">
        <v>1470</v>
      </c>
      <c r="U580" t="s">
        <v>11763</v>
      </c>
      <c r="V580" t="s">
        <v>11764</v>
      </c>
      <c r="W580" t="s">
        <v>1801</v>
      </c>
      <c r="Y580" t="s">
        <v>8</v>
      </c>
      <c r="Z580" t="s">
        <v>86</v>
      </c>
      <c r="AB580" s="28">
        <v>0</v>
      </c>
      <c r="AC580" s="40">
        <v>41241</v>
      </c>
      <c r="AD580" s="40">
        <f t="shared" si="9"/>
        <v>41241</v>
      </c>
    </row>
    <row r="581" spans="1:30">
      <c r="A581" t="s">
        <v>343</v>
      </c>
      <c r="B581" t="s">
        <v>68</v>
      </c>
      <c r="C581" t="s">
        <v>69</v>
      </c>
      <c r="D581" t="s">
        <v>344</v>
      </c>
      <c r="E581" t="s">
        <v>12756</v>
      </c>
      <c r="F581" t="s">
        <v>3411</v>
      </c>
      <c r="G581" t="s">
        <v>9829</v>
      </c>
      <c r="H581" t="s">
        <v>347</v>
      </c>
      <c r="I581" t="s">
        <v>343</v>
      </c>
      <c r="J581" t="s">
        <v>3412</v>
      </c>
      <c r="K581" t="s">
        <v>78</v>
      </c>
      <c r="L581" t="s">
        <v>12757</v>
      </c>
      <c r="M581" s="27">
        <v>45936.333333333343</v>
      </c>
      <c r="N581" s="27">
        <v>45937.685416666667</v>
      </c>
      <c r="P581" t="s">
        <v>9833</v>
      </c>
      <c r="Q581" t="s">
        <v>9834</v>
      </c>
      <c r="R581" t="s">
        <v>783</v>
      </c>
      <c r="S581" t="s">
        <v>1750</v>
      </c>
      <c r="T581" t="s">
        <v>82</v>
      </c>
      <c r="U581" t="s">
        <v>7699</v>
      </c>
      <c r="V581" t="s">
        <v>12758</v>
      </c>
      <c r="W581" t="s">
        <v>84</v>
      </c>
      <c r="Y581" t="s">
        <v>8</v>
      </c>
      <c r="Z581" t="s">
        <v>86</v>
      </c>
      <c r="AA581" t="s">
        <v>511</v>
      </c>
      <c r="AB581" s="28">
        <v>1</v>
      </c>
      <c r="AC581" s="40">
        <v>35780</v>
      </c>
      <c r="AD581" s="40">
        <f t="shared" si="9"/>
        <v>35780</v>
      </c>
    </row>
    <row r="582" spans="1:30">
      <c r="A582" t="s">
        <v>288</v>
      </c>
      <c r="B582" t="s">
        <v>113</v>
      </c>
      <c r="C582" t="s">
        <v>114</v>
      </c>
      <c r="D582" t="s">
        <v>9890</v>
      </c>
      <c r="E582" t="s">
        <v>12759</v>
      </c>
      <c r="F582" t="s">
        <v>12760</v>
      </c>
      <c r="G582" t="s">
        <v>9829</v>
      </c>
      <c r="H582" t="s">
        <v>292</v>
      </c>
      <c r="I582" t="s">
        <v>9893</v>
      </c>
      <c r="J582" t="s">
        <v>12761</v>
      </c>
      <c r="K582" t="s">
        <v>78</v>
      </c>
      <c r="L582" t="s">
        <v>12762</v>
      </c>
      <c r="M582" s="27">
        <v>45936.333333333343</v>
      </c>
      <c r="N582" s="27">
        <v>45937.682638888888</v>
      </c>
      <c r="P582" t="s">
        <v>9833</v>
      </c>
      <c r="Q582" t="s">
        <v>9834</v>
      </c>
      <c r="R582" t="s">
        <v>1470</v>
      </c>
      <c r="S582" t="s">
        <v>1470</v>
      </c>
      <c r="T582" t="s">
        <v>82</v>
      </c>
      <c r="U582" t="s">
        <v>7699</v>
      </c>
      <c r="V582" t="s">
        <v>12763</v>
      </c>
      <c r="W582" t="s">
        <v>84</v>
      </c>
      <c r="Y582" t="s">
        <v>11</v>
      </c>
      <c r="Z582" t="s">
        <v>86</v>
      </c>
      <c r="AA582" t="s">
        <v>1710</v>
      </c>
      <c r="AB582" s="28">
        <v>1</v>
      </c>
      <c r="AC582" s="40">
        <v>67654</v>
      </c>
      <c r="AD582" s="40">
        <f t="shared" si="9"/>
        <v>67654</v>
      </c>
    </row>
    <row r="583" spans="1:30">
      <c r="A583" t="s">
        <v>343</v>
      </c>
      <c r="B583" t="s">
        <v>68</v>
      </c>
      <c r="C583" t="s">
        <v>69</v>
      </c>
      <c r="D583" t="s">
        <v>11341</v>
      </c>
      <c r="E583" t="s">
        <v>12764</v>
      </c>
      <c r="F583" t="s">
        <v>12765</v>
      </c>
      <c r="G583" t="s">
        <v>9838</v>
      </c>
      <c r="H583" t="s">
        <v>798</v>
      </c>
      <c r="I583" t="s">
        <v>11344</v>
      </c>
      <c r="J583" t="s">
        <v>12766</v>
      </c>
      <c r="K583" t="s">
        <v>78</v>
      </c>
      <c r="L583" t="s">
        <v>12767</v>
      </c>
      <c r="M583" s="27">
        <v>45936.333333333343</v>
      </c>
      <c r="N583" s="27">
        <v>45946.68472222222</v>
      </c>
      <c r="P583" t="s">
        <v>9840</v>
      </c>
      <c r="R583" t="s">
        <v>1470</v>
      </c>
      <c r="S583" t="s">
        <v>1470</v>
      </c>
      <c r="U583" t="s">
        <v>7699</v>
      </c>
      <c r="V583" t="s">
        <v>12768</v>
      </c>
      <c r="W583" t="s">
        <v>9840</v>
      </c>
      <c r="Y583" t="s">
        <v>13</v>
      </c>
      <c r="Z583" t="s">
        <v>86</v>
      </c>
      <c r="AB583" s="28">
        <v>0</v>
      </c>
      <c r="AC583" s="40">
        <v>35780</v>
      </c>
      <c r="AD583" s="40">
        <f t="shared" si="9"/>
        <v>35780</v>
      </c>
    </row>
    <row r="584" spans="1:30">
      <c r="A584" t="s">
        <v>265</v>
      </c>
      <c r="B584" t="s">
        <v>68</v>
      </c>
      <c r="C584" t="s">
        <v>266</v>
      </c>
      <c r="D584" t="s">
        <v>6283</v>
      </c>
      <c r="E584" t="s">
        <v>12769</v>
      </c>
      <c r="F584" t="s">
        <v>12770</v>
      </c>
      <c r="G584" t="s">
        <v>9829</v>
      </c>
      <c r="H584" t="s">
        <v>270</v>
      </c>
      <c r="I584" t="s">
        <v>265</v>
      </c>
      <c r="J584" t="s">
        <v>12771</v>
      </c>
      <c r="K584" t="s">
        <v>78</v>
      </c>
      <c r="L584" t="s">
        <v>12772</v>
      </c>
      <c r="M584" s="27">
        <v>45936.333333333343</v>
      </c>
      <c r="N584" s="27">
        <v>45937.69027777778</v>
      </c>
      <c r="P584" t="s">
        <v>9833</v>
      </c>
      <c r="Q584" t="s">
        <v>9834</v>
      </c>
      <c r="R584" t="s">
        <v>1470</v>
      </c>
      <c r="S584" t="s">
        <v>1470</v>
      </c>
      <c r="T584" t="s">
        <v>82</v>
      </c>
      <c r="U584" t="s">
        <v>7699</v>
      </c>
      <c r="V584" t="s">
        <v>12773</v>
      </c>
      <c r="W584" t="s">
        <v>84</v>
      </c>
      <c r="Y584" t="s">
        <v>8</v>
      </c>
      <c r="Z584" t="s">
        <v>86</v>
      </c>
      <c r="AA584" t="s">
        <v>1290</v>
      </c>
      <c r="AB584" s="28">
        <v>1</v>
      </c>
      <c r="AC584" s="40">
        <v>35780</v>
      </c>
      <c r="AD584" s="40">
        <f t="shared" si="9"/>
        <v>35780</v>
      </c>
    </row>
    <row r="585" spans="1:30">
      <c r="A585" t="s">
        <v>343</v>
      </c>
      <c r="B585" t="s">
        <v>68</v>
      </c>
      <c r="C585" t="s">
        <v>69</v>
      </c>
      <c r="D585" t="s">
        <v>1414</v>
      </c>
      <c r="E585" t="s">
        <v>12774</v>
      </c>
      <c r="F585" t="s">
        <v>12775</v>
      </c>
      <c r="G585" t="s">
        <v>9829</v>
      </c>
      <c r="H585" t="s">
        <v>347</v>
      </c>
      <c r="I585" t="s">
        <v>1417</v>
      </c>
      <c r="J585" t="s">
        <v>12776</v>
      </c>
      <c r="K585" t="s">
        <v>78</v>
      </c>
      <c r="L585" t="s">
        <v>12777</v>
      </c>
      <c r="M585" s="27">
        <v>45936.333333333343</v>
      </c>
      <c r="N585" s="27">
        <v>45937.695138888892</v>
      </c>
      <c r="P585" t="s">
        <v>9833</v>
      </c>
      <c r="Q585" t="s">
        <v>9834</v>
      </c>
      <c r="R585" t="s">
        <v>1470</v>
      </c>
      <c r="S585" t="s">
        <v>1470</v>
      </c>
      <c r="T585" t="s">
        <v>82</v>
      </c>
      <c r="U585" t="s">
        <v>7699</v>
      </c>
      <c r="V585" t="s">
        <v>12778</v>
      </c>
      <c r="W585" t="s">
        <v>84</v>
      </c>
      <c r="Y585" t="s">
        <v>11</v>
      </c>
      <c r="Z585" t="s">
        <v>86</v>
      </c>
      <c r="AA585" t="s">
        <v>804</v>
      </c>
      <c r="AB585" s="28">
        <v>1</v>
      </c>
      <c r="AC585" s="40">
        <v>67654</v>
      </c>
      <c r="AD585" s="40">
        <f t="shared" si="9"/>
        <v>67654</v>
      </c>
    </row>
    <row r="586" spans="1:30">
      <c r="A586" t="s">
        <v>277</v>
      </c>
      <c r="B586" t="s">
        <v>151</v>
      </c>
      <c r="C586" t="s">
        <v>152</v>
      </c>
      <c r="D586" t="s">
        <v>12779</v>
      </c>
      <c r="E586" t="s">
        <v>12780</v>
      </c>
      <c r="F586" t="s">
        <v>12781</v>
      </c>
      <c r="G586" t="s">
        <v>9829</v>
      </c>
      <c r="H586" t="s">
        <v>328</v>
      </c>
      <c r="I586" t="s">
        <v>12782</v>
      </c>
      <c r="J586" t="s">
        <v>12783</v>
      </c>
      <c r="K586" t="s">
        <v>78</v>
      </c>
      <c r="L586" t="s">
        <v>12784</v>
      </c>
      <c r="M586" s="27">
        <v>45936.333333333343</v>
      </c>
      <c r="N586" s="27">
        <v>45940.609027777777</v>
      </c>
      <c r="P586" t="s">
        <v>9833</v>
      </c>
      <c r="Q586" t="s">
        <v>9834</v>
      </c>
      <c r="R586" t="s">
        <v>1470</v>
      </c>
      <c r="S586" t="s">
        <v>1470</v>
      </c>
      <c r="T586" t="s">
        <v>82</v>
      </c>
      <c r="U586" t="s">
        <v>7699</v>
      </c>
      <c r="V586" t="s">
        <v>12785</v>
      </c>
      <c r="W586" t="s">
        <v>9836</v>
      </c>
      <c r="Y586" t="s">
        <v>15</v>
      </c>
      <c r="Z586" t="s">
        <v>86</v>
      </c>
      <c r="AA586" t="s">
        <v>848</v>
      </c>
      <c r="AB586" s="28">
        <v>0</v>
      </c>
      <c r="AC586" s="40">
        <v>35780</v>
      </c>
      <c r="AD586" s="40">
        <f t="shared" si="9"/>
        <v>35780</v>
      </c>
    </row>
    <row r="587" spans="1:30">
      <c r="A587" t="s">
        <v>277</v>
      </c>
      <c r="B587" t="s">
        <v>151</v>
      </c>
      <c r="C587" t="s">
        <v>152</v>
      </c>
      <c r="D587" t="s">
        <v>12786</v>
      </c>
      <c r="E587" t="s">
        <v>12787</v>
      </c>
      <c r="F587" t="s">
        <v>12788</v>
      </c>
      <c r="G587" t="s">
        <v>9829</v>
      </c>
      <c r="H587" t="s">
        <v>328</v>
      </c>
      <c r="I587" t="s">
        <v>12789</v>
      </c>
      <c r="J587" t="s">
        <v>12790</v>
      </c>
      <c r="K587" t="s">
        <v>78</v>
      </c>
      <c r="L587" t="s">
        <v>12791</v>
      </c>
      <c r="M587" s="27">
        <v>45936.333333333343</v>
      </c>
      <c r="N587" s="27">
        <v>45943.893750000003</v>
      </c>
      <c r="P587" t="s">
        <v>9833</v>
      </c>
      <c r="Q587" t="s">
        <v>9834</v>
      </c>
      <c r="R587" t="s">
        <v>1479</v>
      </c>
      <c r="S587" t="s">
        <v>1479</v>
      </c>
      <c r="T587" t="s">
        <v>82</v>
      </c>
      <c r="U587" t="s">
        <v>7699</v>
      </c>
      <c r="V587" t="s">
        <v>12792</v>
      </c>
      <c r="W587" t="s">
        <v>9836</v>
      </c>
      <c r="Y587" t="s">
        <v>11</v>
      </c>
      <c r="Z587" t="s">
        <v>86</v>
      </c>
      <c r="AA587" t="s">
        <v>287</v>
      </c>
      <c r="AB587" s="28">
        <v>0</v>
      </c>
      <c r="AC587" s="40">
        <v>67654</v>
      </c>
      <c r="AD587" s="40">
        <f t="shared" si="9"/>
        <v>67654</v>
      </c>
    </row>
    <row r="588" spans="1:30">
      <c r="A588" t="s">
        <v>265</v>
      </c>
      <c r="B588" t="s">
        <v>68</v>
      </c>
      <c r="C588" t="s">
        <v>266</v>
      </c>
      <c r="D588" t="s">
        <v>3180</v>
      </c>
      <c r="E588" t="s">
        <v>12793</v>
      </c>
      <c r="F588" t="s">
        <v>12794</v>
      </c>
      <c r="G588" t="s">
        <v>9829</v>
      </c>
      <c r="H588" t="s">
        <v>270</v>
      </c>
      <c r="I588" t="s">
        <v>3183</v>
      </c>
      <c r="J588" t="s">
        <v>12795</v>
      </c>
      <c r="K588" t="s">
        <v>78</v>
      </c>
      <c r="L588" t="s">
        <v>12796</v>
      </c>
      <c r="M588" s="27">
        <v>45936.333333333343</v>
      </c>
      <c r="N588" s="27">
        <v>45937.692361111112</v>
      </c>
      <c r="P588" t="s">
        <v>9833</v>
      </c>
      <c r="Q588" t="s">
        <v>9834</v>
      </c>
      <c r="R588" t="s">
        <v>1470</v>
      </c>
      <c r="S588" t="s">
        <v>1470</v>
      </c>
      <c r="T588" t="s">
        <v>82</v>
      </c>
      <c r="U588" t="s">
        <v>7699</v>
      </c>
      <c r="V588" t="s">
        <v>12797</v>
      </c>
      <c r="W588" t="s">
        <v>84</v>
      </c>
      <c r="Y588" t="s">
        <v>11</v>
      </c>
      <c r="Z588" t="s">
        <v>86</v>
      </c>
      <c r="AA588" t="s">
        <v>1290</v>
      </c>
      <c r="AB588" s="28">
        <v>1</v>
      </c>
      <c r="AC588" s="40">
        <v>67654</v>
      </c>
      <c r="AD588" s="40">
        <f t="shared" si="9"/>
        <v>67654</v>
      </c>
    </row>
    <row r="589" spans="1:30">
      <c r="A589" t="s">
        <v>277</v>
      </c>
      <c r="B589" t="s">
        <v>151</v>
      </c>
      <c r="C589" t="s">
        <v>152</v>
      </c>
      <c r="D589" t="s">
        <v>849</v>
      </c>
      <c r="E589" t="s">
        <v>12798</v>
      </c>
      <c r="F589" t="s">
        <v>12799</v>
      </c>
      <c r="G589" t="s">
        <v>9829</v>
      </c>
      <c r="H589" t="s">
        <v>328</v>
      </c>
      <c r="I589" t="s">
        <v>852</v>
      </c>
      <c r="J589" t="s">
        <v>12800</v>
      </c>
      <c r="K589" t="s">
        <v>78</v>
      </c>
      <c r="L589" t="s">
        <v>12801</v>
      </c>
      <c r="M589" s="27">
        <v>45936.333333333343</v>
      </c>
      <c r="N589" s="27">
        <v>45937.699305555558</v>
      </c>
      <c r="P589" t="s">
        <v>9833</v>
      </c>
      <c r="Q589" t="s">
        <v>9834</v>
      </c>
      <c r="R589" t="s">
        <v>80</v>
      </c>
      <c r="S589" t="s">
        <v>187</v>
      </c>
      <c r="T589" t="s">
        <v>82</v>
      </c>
      <c r="U589" t="s">
        <v>7699</v>
      </c>
      <c r="V589" t="s">
        <v>12802</v>
      </c>
      <c r="W589" t="s">
        <v>84</v>
      </c>
      <c r="Y589" t="s">
        <v>11</v>
      </c>
      <c r="Z589" t="s">
        <v>86</v>
      </c>
      <c r="AA589" t="s">
        <v>585</v>
      </c>
      <c r="AB589" s="28">
        <v>1</v>
      </c>
      <c r="AC589" s="40">
        <v>67654</v>
      </c>
      <c r="AD589" s="40">
        <f t="shared" si="9"/>
        <v>67654</v>
      </c>
    </row>
    <row r="590" spans="1:30">
      <c r="A590" t="s">
        <v>277</v>
      </c>
      <c r="B590" t="s">
        <v>151</v>
      </c>
      <c r="C590" t="s">
        <v>152</v>
      </c>
      <c r="D590" t="s">
        <v>325</v>
      </c>
      <c r="E590" t="s">
        <v>12803</v>
      </c>
      <c r="F590" t="s">
        <v>12804</v>
      </c>
      <c r="G590" t="s">
        <v>9829</v>
      </c>
      <c r="H590" t="s">
        <v>328</v>
      </c>
      <c r="I590" t="s">
        <v>277</v>
      </c>
      <c r="J590" t="s">
        <v>12805</v>
      </c>
      <c r="K590" t="s">
        <v>78</v>
      </c>
      <c r="L590" t="s">
        <v>12806</v>
      </c>
      <c r="M590" s="27">
        <v>45936.344895833332</v>
      </c>
      <c r="N590" s="27">
        <v>45937.702777777777</v>
      </c>
      <c r="P590" t="s">
        <v>9833</v>
      </c>
      <c r="Q590" t="s">
        <v>9834</v>
      </c>
      <c r="R590" t="s">
        <v>80</v>
      </c>
      <c r="S590" t="s">
        <v>187</v>
      </c>
      <c r="T590" t="s">
        <v>82</v>
      </c>
      <c r="U590" t="s">
        <v>7699</v>
      </c>
      <c r="V590" t="s">
        <v>12807</v>
      </c>
      <c r="W590" t="s">
        <v>84</v>
      </c>
      <c r="Y590" t="s">
        <v>8</v>
      </c>
      <c r="Z590" t="s">
        <v>86</v>
      </c>
      <c r="AA590" t="s">
        <v>2450</v>
      </c>
      <c r="AB590" s="28">
        <v>1</v>
      </c>
      <c r="AC590" s="40">
        <v>35780</v>
      </c>
      <c r="AD590" s="40">
        <f t="shared" si="9"/>
        <v>35780</v>
      </c>
    </row>
    <row r="591" spans="1:30">
      <c r="A591" t="s">
        <v>613</v>
      </c>
      <c r="B591" t="s">
        <v>151</v>
      </c>
      <c r="C591" t="s">
        <v>152</v>
      </c>
      <c r="D591" t="s">
        <v>6407</v>
      </c>
      <c r="E591" t="s">
        <v>12808</v>
      </c>
      <c r="F591" t="s">
        <v>12809</v>
      </c>
      <c r="G591" t="s">
        <v>9829</v>
      </c>
      <c r="H591" t="s">
        <v>328</v>
      </c>
      <c r="I591" t="s">
        <v>6410</v>
      </c>
      <c r="J591" t="s">
        <v>12810</v>
      </c>
      <c r="K591" t="s">
        <v>78</v>
      </c>
      <c r="L591" t="s">
        <v>12811</v>
      </c>
      <c r="M591" s="27">
        <v>45936.356874999998</v>
      </c>
      <c r="N591" s="27">
        <v>45937.709722222222</v>
      </c>
      <c r="P591" t="s">
        <v>9833</v>
      </c>
      <c r="Q591" t="s">
        <v>9834</v>
      </c>
      <c r="R591" t="s">
        <v>1470</v>
      </c>
      <c r="S591" t="s">
        <v>1470</v>
      </c>
      <c r="T591" t="s">
        <v>82</v>
      </c>
      <c r="U591" t="s">
        <v>7699</v>
      </c>
      <c r="V591" t="s">
        <v>12812</v>
      </c>
      <c r="W591" t="s">
        <v>84</v>
      </c>
      <c r="Y591" t="s">
        <v>11</v>
      </c>
      <c r="Z591" t="s">
        <v>86</v>
      </c>
      <c r="AA591" t="s">
        <v>2941</v>
      </c>
      <c r="AB591" s="28">
        <v>1</v>
      </c>
      <c r="AC591" s="40">
        <v>67654</v>
      </c>
      <c r="AD591" s="40">
        <f t="shared" si="9"/>
        <v>67654</v>
      </c>
    </row>
    <row r="592" spans="1:30">
      <c r="A592" t="s">
        <v>343</v>
      </c>
      <c r="B592" t="s">
        <v>68</v>
      </c>
      <c r="C592" t="s">
        <v>69</v>
      </c>
      <c r="D592" t="s">
        <v>344</v>
      </c>
      <c r="E592" t="s">
        <v>12813</v>
      </c>
      <c r="F592" t="s">
        <v>12814</v>
      </c>
      <c r="G592" t="s">
        <v>9829</v>
      </c>
      <c r="H592" t="s">
        <v>347</v>
      </c>
      <c r="I592" t="s">
        <v>343</v>
      </c>
      <c r="J592" t="s">
        <v>12815</v>
      </c>
      <c r="K592" t="s">
        <v>78</v>
      </c>
      <c r="L592" t="s">
        <v>12816</v>
      </c>
      <c r="M592" s="27">
        <v>45936.355000000003</v>
      </c>
      <c r="N592" s="27">
        <v>45937.708333333343</v>
      </c>
      <c r="P592" t="s">
        <v>9833</v>
      </c>
      <c r="Q592" t="s">
        <v>9834</v>
      </c>
      <c r="R592" t="s">
        <v>1470</v>
      </c>
      <c r="S592" t="s">
        <v>1470</v>
      </c>
      <c r="T592" t="s">
        <v>82</v>
      </c>
      <c r="U592" t="s">
        <v>7699</v>
      </c>
      <c r="V592" t="s">
        <v>12817</v>
      </c>
      <c r="W592" t="s">
        <v>84</v>
      </c>
      <c r="Y592" t="s">
        <v>8</v>
      </c>
      <c r="Z592" t="s">
        <v>86</v>
      </c>
      <c r="AA592" t="s">
        <v>761</v>
      </c>
      <c r="AB592" s="28">
        <v>1</v>
      </c>
      <c r="AC592" s="40">
        <v>35780</v>
      </c>
      <c r="AD592" s="40">
        <f t="shared" si="9"/>
        <v>35780</v>
      </c>
    </row>
    <row r="593" spans="1:30">
      <c r="A593" t="s">
        <v>191</v>
      </c>
      <c r="B593" t="s">
        <v>192</v>
      </c>
      <c r="C593" t="s">
        <v>193</v>
      </c>
      <c r="D593" t="s">
        <v>194</v>
      </c>
      <c r="E593" t="s">
        <v>12818</v>
      </c>
      <c r="F593" t="s">
        <v>12819</v>
      </c>
      <c r="G593" t="s">
        <v>9829</v>
      </c>
      <c r="H593" t="s">
        <v>197</v>
      </c>
      <c r="I593" t="s">
        <v>191</v>
      </c>
      <c r="J593" t="s">
        <v>12820</v>
      </c>
      <c r="K593" t="s">
        <v>78</v>
      </c>
      <c r="L593" t="s">
        <v>12821</v>
      </c>
      <c r="M593" s="27">
        <v>45936.35596064815</v>
      </c>
      <c r="N593" s="27">
        <v>45944.354166666657</v>
      </c>
      <c r="P593" t="s">
        <v>9833</v>
      </c>
      <c r="Q593" t="s">
        <v>9834</v>
      </c>
      <c r="R593" t="s">
        <v>80</v>
      </c>
      <c r="S593" t="s">
        <v>187</v>
      </c>
      <c r="U593" t="s">
        <v>7699</v>
      </c>
      <c r="V593" t="s">
        <v>12822</v>
      </c>
      <c r="W593" t="s">
        <v>84</v>
      </c>
      <c r="Y593" t="s">
        <v>8</v>
      </c>
      <c r="Z593" t="s">
        <v>86</v>
      </c>
      <c r="AA593" t="s">
        <v>10276</v>
      </c>
      <c r="AB593" s="28">
        <v>1</v>
      </c>
      <c r="AC593" s="40">
        <v>35780</v>
      </c>
      <c r="AD593" s="40">
        <f t="shared" si="9"/>
        <v>35780</v>
      </c>
    </row>
    <row r="594" spans="1:30">
      <c r="A594" t="s">
        <v>67</v>
      </c>
      <c r="B594" t="s">
        <v>68</v>
      </c>
      <c r="C594" t="s">
        <v>69</v>
      </c>
      <c r="D594" t="s">
        <v>12823</v>
      </c>
      <c r="E594" t="s">
        <v>12824</v>
      </c>
      <c r="F594" t="s">
        <v>12825</v>
      </c>
      <c r="G594" t="s">
        <v>9829</v>
      </c>
      <c r="H594" t="s">
        <v>143</v>
      </c>
      <c r="I594" t="s">
        <v>12826</v>
      </c>
      <c r="J594" t="s">
        <v>12827</v>
      </c>
      <c r="K594" t="s">
        <v>78</v>
      </c>
      <c r="L594" t="s">
        <v>12828</v>
      </c>
      <c r="M594" s="27">
        <v>45936.369652777779</v>
      </c>
      <c r="N594" s="27">
        <v>45939.697222222218</v>
      </c>
      <c r="P594" t="s">
        <v>9833</v>
      </c>
      <c r="Q594" t="s">
        <v>9834</v>
      </c>
      <c r="R594" t="s">
        <v>1479</v>
      </c>
      <c r="S594" t="s">
        <v>1479</v>
      </c>
      <c r="T594" t="s">
        <v>82</v>
      </c>
      <c r="U594" t="s">
        <v>7699</v>
      </c>
      <c r="V594" t="s">
        <v>12829</v>
      </c>
      <c r="W594" t="s">
        <v>84</v>
      </c>
      <c r="Y594" t="s">
        <v>11</v>
      </c>
      <c r="Z594" t="s">
        <v>86</v>
      </c>
      <c r="AA594" t="s">
        <v>97</v>
      </c>
      <c r="AB594" s="28">
        <v>1</v>
      </c>
      <c r="AC594" s="40">
        <v>67654</v>
      </c>
      <c r="AD594" s="40">
        <f t="shared" si="9"/>
        <v>67654</v>
      </c>
    </row>
    <row r="595" spans="1:30">
      <c r="A595" t="s">
        <v>343</v>
      </c>
      <c r="B595" t="s">
        <v>68</v>
      </c>
      <c r="C595" t="s">
        <v>69</v>
      </c>
      <c r="D595" t="s">
        <v>6025</v>
      </c>
      <c r="E595" t="s">
        <v>12830</v>
      </c>
      <c r="F595" t="s">
        <v>12831</v>
      </c>
      <c r="G595" t="s">
        <v>11760</v>
      </c>
      <c r="H595" t="s">
        <v>347</v>
      </c>
      <c r="I595" t="s">
        <v>6028</v>
      </c>
      <c r="J595" t="s">
        <v>12832</v>
      </c>
      <c r="K595" t="s">
        <v>78</v>
      </c>
      <c r="L595" t="s">
        <v>12833</v>
      </c>
      <c r="M595" s="27">
        <v>45936.370833333327</v>
      </c>
      <c r="N595" s="27">
        <v>45936.654166666667</v>
      </c>
      <c r="P595" t="s">
        <v>9833</v>
      </c>
      <c r="Q595" t="s">
        <v>9834</v>
      </c>
      <c r="R595" t="s">
        <v>1470</v>
      </c>
      <c r="S595" t="s">
        <v>1470</v>
      </c>
      <c r="U595" t="s">
        <v>11763</v>
      </c>
      <c r="V595" t="s">
        <v>12834</v>
      </c>
      <c r="W595" t="s">
        <v>1801</v>
      </c>
      <c r="Y595" t="s">
        <v>11</v>
      </c>
      <c r="Z595" t="s">
        <v>86</v>
      </c>
      <c r="AB595" s="28">
        <v>0</v>
      </c>
      <c r="AC595" s="40">
        <v>41241</v>
      </c>
      <c r="AD595" s="40">
        <f t="shared" si="9"/>
        <v>41241</v>
      </c>
    </row>
    <row r="596" spans="1:30">
      <c r="A596" t="s">
        <v>118</v>
      </c>
      <c r="B596" t="s">
        <v>119</v>
      </c>
      <c r="C596" t="s">
        <v>8579</v>
      </c>
      <c r="D596" t="s">
        <v>4929</v>
      </c>
      <c r="E596" t="s">
        <v>12835</v>
      </c>
      <c r="F596" t="s">
        <v>12836</v>
      </c>
      <c r="G596" t="s">
        <v>9838</v>
      </c>
      <c r="H596" t="s">
        <v>124</v>
      </c>
      <c r="I596" t="s">
        <v>4932</v>
      </c>
      <c r="J596" t="s">
        <v>12837</v>
      </c>
      <c r="K596" t="s">
        <v>78</v>
      </c>
      <c r="L596" t="s">
        <v>12838</v>
      </c>
      <c r="M596" s="27">
        <v>45936.377060185187</v>
      </c>
      <c r="N596" s="27">
        <v>45942.615277777782</v>
      </c>
      <c r="P596" t="s">
        <v>9840</v>
      </c>
      <c r="R596" t="s">
        <v>1479</v>
      </c>
      <c r="S596" t="s">
        <v>1479</v>
      </c>
      <c r="U596" t="s">
        <v>7699</v>
      </c>
      <c r="V596" t="s">
        <v>12839</v>
      </c>
      <c r="W596" t="s">
        <v>9840</v>
      </c>
      <c r="Y596" t="s">
        <v>139</v>
      </c>
      <c r="Z596" t="s">
        <v>4937</v>
      </c>
      <c r="AB596" s="28">
        <v>0</v>
      </c>
      <c r="AC596" s="40">
        <v>35780</v>
      </c>
      <c r="AD596" s="40">
        <f t="shared" si="9"/>
        <v>35780</v>
      </c>
    </row>
    <row r="597" spans="1:30">
      <c r="A597" t="s">
        <v>118</v>
      </c>
      <c r="B597" t="s">
        <v>119</v>
      </c>
      <c r="C597" t="s">
        <v>8579</v>
      </c>
      <c r="D597" t="s">
        <v>12840</v>
      </c>
      <c r="E597" t="s">
        <v>12841</v>
      </c>
      <c r="F597" t="s">
        <v>12842</v>
      </c>
      <c r="G597" t="s">
        <v>9838</v>
      </c>
      <c r="H597" t="s">
        <v>124</v>
      </c>
      <c r="I597" t="s">
        <v>12843</v>
      </c>
      <c r="J597" t="s">
        <v>12844</v>
      </c>
      <c r="K597" t="s">
        <v>78</v>
      </c>
      <c r="L597" t="s">
        <v>12845</v>
      </c>
      <c r="M597" s="27">
        <v>45936.378136574072</v>
      </c>
      <c r="N597" s="27">
        <v>45948.526388888888</v>
      </c>
      <c r="P597" t="s">
        <v>9840</v>
      </c>
      <c r="R597" t="s">
        <v>1479</v>
      </c>
      <c r="S597" t="s">
        <v>1470</v>
      </c>
      <c r="U597" t="s">
        <v>7699</v>
      </c>
      <c r="V597" t="s">
        <v>12846</v>
      </c>
      <c r="W597" t="s">
        <v>9840</v>
      </c>
      <c r="Y597" t="s">
        <v>15</v>
      </c>
      <c r="Z597" t="s">
        <v>86</v>
      </c>
      <c r="AB597" s="28">
        <v>0</v>
      </c>
      <c r="AC597" s="40">
        <v>35780</v>
      </c>
      <c r="AD597" s="40">
        <f t="shared" si="9"/>
        <v>35780</v>
      </c>
    </row>
    <row r="598" spans="1:30">
      <c r="A598" t="s">
        <v>459</v>
      </c>
      <c r="B598" t="s">
        <v>460</v>
      </c>
      <c r="C598" t="s">
        <v>461</v>
      </c>
      <c r="D598" t="s">
        <v>512</v>
      </c>
      <c r="E598" t="s">
        <v>12847</v>
      </c>
      <c r="F598" t="s">
        <v>12848</v>
      </c>
      <c r="G598" t="s">
        <v>9829</v>
      </c>
      <c r="H598" t="s">
        <v>460</v>
      </c>
      <c r="I598" t="s">
        <v>459</v>
      </c>
      <c r="J598" t="s">
        <v>12849</v>
      </c>
      <c r="K598" t="s">
        <v>78</v>
      </c>
      <c r="L598" t="s">
        <v>12850</v>
      </c>
      <c r="M598" s="27">
        <v>45936.37027777778</v>
      </c>
      <c r="N598" s="27">
        <v>45937.711805555547</v>
      </c>
      <c r="P598" t="s">
        <v>9833</v>
      </c>
      <c r="Q598" t="s">
        <v>9834</v>
      </c>
      <c r="R598" t="s">
        <v>1470</v>
      </c>
      <c r="S598" t="s">
        <v>1470</v>
      </c>
      <c r="T598" t="s">
        <v>82</v>
      </c>
      <c r="U598" t="s">
        <v>7699</v>
      </c>
      <c r="V598" t="s">
        <v>12851</v>
      </c>
      <c r="W598" t="s">
        <v>84</v>
      </c>
      <c r="Y598" t="s">
        <v>8</v>
      </c>
      <c r="Z598" t="s">
        <v>86</v>
      </c>
      <c r="AA598" t="s">
        <v>10693</v>
      </c>
      <c r="AB598" s="28">
        <v>1</v>
      </c>
      <c r="AC598" s="40">
        <v>35780</v>
      </c>
      <c r="AD598" s="40">
        <f t="shared" si="9"/>
        <v>35780</v>
      </c>
    </row>
    <row r="599" spans="1:30">
      <c r="A599" t="s">
        <v>343</v>
      </c>
      <c r="B599" t="s">
        <v>68</v>
      </c>
      <c r="C599" t="s">
        <v>69</v>
      </c>
      <c r="D599" t="s">
        <v>11341</v>
      </c>
      <c r="E599" t="s">
        <v>12852</v>
      </c>
      <c r="F599" t="s">
        <v>12853</v>
      </c>
      <c r="G599" t="s">
        <v>9838</v>
      </c>
      <c r="H599" t="s">
        <v>798</v>
      </c>
      <c r="I599" t="s">
        <v>11344</v>
      </c>
      <c r="J599" t="s">
        <v>12854</v>
      </c>
      <c r="K599" t="s">
        <v>78</v>
      </c>
      <c r="L599" t="s">
        <v>12855</v>
      </c>
      <c r="M599" s="27">
        <v>45936.372615740736</v>
      </c>
      <c r="N599" s="27">
        <v>45946.681250000001</v>
      </c>
      <c r="P599" t="s">
        <v>9840</v>
      </c>
      <c r="R599" t="s">
        <v>1470</v>
      </c>
      <c r="S599" t="s">
        <v>1470</v>
      </c>
      <c r="U599" t="s">
        <v>7699</v>
      </c>
      <c r="V599" t="s">
        <v>12856</v>
      </c>
      <c r="W599" t="s">
        <v>9840</v>
      </c>
      <c r="Y599" t="s">
        <v>13</v>
      </c>
      <c r="Z599" t="s">
        <v>86</v>
      </c>
      <c r="AB599" s="28">
        <v>0</v>
      </c>
      <c r="AC599" s="40">
        <v>35780</v>
      </c>
      <c r="AD599" s="40">
        <f t="shared" si="9"/>
        <v>35780</v>
      </c>
    </row>
    <row r="600" spans="1:30">
      <c r="A600" t="s">
        <v>459</v>
      </c>
      <c r="B600" t="s">
        <v>460</v>
      </c>
      <c r="C600" t="s">
        <v>461</v>
      </c>
      <c r="D600" t="s">
        <v>512</v>
      </c>
      <c r="E600" t="s">
        <v>12857</v>
      </c>
      <c r="F600" t="s">
        <v>12858</v>
      </c>
      <c r="G600" t="s">
        <v>9829</v>
      </c>
      <c r="H600" t="s">
        <v>460</v>
      </c>
      <c r="I600" t="s">
        <v>459</v>
      </c>
      <c r="J600" t="s">
        <v>12859</v>
      </c>
      <c r="K600" t="s">
        <v>78</v>
      </c>
      <c r="L600" t="s">
        <v>12860</v>
      </c>
      <c r="M600" s="27">
        <v>45936.37395833333</v>
      </c>
      <c r="N600" s="27">
        <v>45937.713888888888</v>
      </c>
      <c r="P600" t="s">
        <v>9833</v>
      </c>
      <c r="Q600" t="s">
        <v>9834</v>
      </c>
      <c r="R600" t="s">
        <v>80</v>
      </c>
      <c r="S600" t="s">
        <v>187</v>
      </c>
      <c r="T600" t="s">
        <v>82</v>
      </c>
      <c r="U600" t="s">
        <v>7699</v>
      </c>
      <c r="V600" t="s">
        <v>12861</v>
      </c>
      <c r="W600" t="s">
        <v>84</v>
      </c>
      <c r="Y600" t="s">
        <v>8</v>
      </c>
      <c r="Z600" t="s">
        <v>86</v>
      </c>
      <c r="AA600" t="s">
        <v>2172</v>
      </c>
      <c r="AB600" s="28">
        <v>1</v>
      </c>
      <c r="AC600" s="40">
        <v>35780</v>
      </c>
      <c r="AD600" s="40">
        <f t="shared" si="9"/>
        <v>35780</v>
      </c>
    </row>
    <row r="601" spans="1:30">
      <c r="A601" t="s">
        <v>683</v>
      </c>
      <c r="B601" t="s">
        <v>113</v>
      </c>
      <c r="C601" t="s">
        <v>8579</v>
      </c>
      <c r="D601" t="s">
        <v>1306</v>
      </c>
      <c r="E601" t="s">
        <v>12862</v>
      </c>
      <c r="F601" t="s">
        <v>12863</v>
      </c>
      <c r="G601" t="s">
        <v>9838</v>
      </c>
      <c r="H601" t="s">
        <v>281</v>
      </c>
      <c r="I601" t="s">
        <v>1309</v>
      </c>
      <c r="J601" t="s">
        <v>12864</v>
      </c>
      <c r="K601" t="s">
        <v>78</v>
      </c>
      <c r="L601" t="s">
        <v>12865</v>
      </c>
      <c r="M601" s="27">
        <v>45936.374479166669</v>
      </c>
      <c r="N601" s="27">
        <v>45958.675000000003</v>
      </c>
      <c r="P601" t="s">
        <v>9840</v>
      </c>
      <c r="R601" t="s">
        <v>80</v>
      </c>
      <c r="S601" t="s">
        <v>81</v>
      </c>
      <c r="U601" t="s">
        <v>11145</v>
      </c>
      <c r="V601" t="s">
        <v>12866</v>
      </c>
      <c r="W601" t="s">
        <v>9840</v>
      </c>
      <c r="Y601" t="s">
        <v>15</v>
      </c>
      <c r="Z601" t="s">
        <v>86</v>
      </c>
      <c r="AB601" s="28">
        <v>0</v>
      </c>
      <c r="AC601" s="40">
        <v>35780</v>
      </c>
      <c r="AD601" s="40">
        <f t="shared" si="9"/>
        <v>35780</v>
      </c>
    </row>
    <row r="602" spans="1:30">
      <c r="A602" t="s">
        <v>459</v>
      </c>
      <c r="B602" t="s">
        <v>460</v>
      </c>
      <c r="C602" t="s">
        <v>461</v>
      </c>
      <c r="D602" t="s">
        <v>512</v>
      </c>
      <c r="E602" t="s">
        <v>12867</v>
      </c>
      <c r="F602" t="s">
        <v>12868</v>
      </c>
      <c r="G602" t="s">
        <v>9829</v>
      </c>
      <c r="H602" t="s">
        <v>460</v>
      </c>
      <c r="I602" t="s">
        <v>459</v>
      </c>
      <c r="J602" t="s">
        <v>12869</v>
      </c>
      <c r="K602" t="s">
        <v>78</v>
      </c>
      <c r="L602" t="s">
        <v>12870</v>
      </c>
      <c r="M602" s="27">
        <v>45936.381064814806</v>
      </c>
      <c r="N602" s="27">
        <v>45937.720833333333</v>
      </c>
      <c r="P602" t="s">
        <v>9833</v>
      </c>
      <c r="Q602" t="s">
        <v>9834</v>
      </c>
      <c r="R602" t="s">
        <v>1470</v>
      </c>
      <c r="S602" t="s">
        <v>1470</v>
      </c>
      <c r="T602" t="s">
        <v>82</v>
      </c>
      <c r="U602" t="s">
        <v>7699</v>
      </c>
      <c r="V602" t="s">
        <v>12871</v>
      </c>
      <c r="W602" t="s">
        <v>84</v>
      </c>
      <c r="Y602" t="s">
        <v>8</v>
      </c>
      <c r="Z602" t="s">
        <v>86</v>
      </c>
      <c r="AA602" t="s">
        <v>10693</v>
      </c>
      <c r="AB602" s="28">
        <v>1</v>
      </c>
      <c r="AC602" s="40">
        <v>35780</v>
      </c>
      <c r="AD602" s="40">
        <f t="shared" si="9"/>
        <v>35780</v>
      </c>
    </row>
    <row r="603" spans="1:30">
      <c r="A603" t="s">
        <v>112</v>
      </c>
      <c r="B603" t="s">
        <v>113</v>
      </c>
      <c r="C603" t="s">
        <v>114</v>
      </c>
      <c r="D603" t="s">
        <v>115</v>
      </c>
      <c r="E603" t="s">
        <v>12872</v>
      </c>
      <c r="F603" t="s">
        <v>12873</v>
      </c>
      <c r="G603" t="s">
        <v>9829</v>
      </c>
      <c r="H603" t="s">
        <v>116</v>
      </c>
      <c r="I603" t="s">
        <v>112</v>
      </c>
      <c r="J603" t="s">
        <v>12874</v>
      </c>
      <c r="K603" t="s">
        <v>78</v>
      </c>
      <c r="L603" t="s">
        <v>12875</v>
      </c>
      <c r="M603" s="27">
        <v>45936.383587962962</v>
      </c>
      <c r="N603" s="27">
        <v>45944.383333333331</v>
      </c>
      <c r="P603" t="s">
        <v>9833</v>
      </c>
      <c r="Q603" t="s">
        <v>9834</v>
      </c>
      <c r="R603" t="s">
        <v>783</v>
      </c>
      <c r="S603" t="s">
        <v>2152</v>
      </c>
      <c r="T603" t="s">
        <v>82</v>
      </c>
      <c r="U603" t="s">
        <v>7699</v>
      </c>
      <c r="V603" t="s">
        <v>12876</v>
      </c>
      <c r="W603" t="s">
        <v>84</v>
      </c>
      <c r="Y603" t="s">
        <v>8</v>
      </c>
      <c r="Z603" t="s">
        <v>86</v>
      </c>
      <c r="AA603" t="s">
        <v>117</v>
      </c>
      <c r="AB603" s="28">
        <v>1</v>
      </c>
      <c r="AC603" s="40">
        <v>35780</v>
      </c>
      <c r="AD603" s="40">
        <f t="shared" si="9"/>
        <v>35780</v>
      </c>
    </row>
    <row r="604" spans="1:30">
      <c r="A604" t="s">
        <v>683</v>
      </c>
      <c r="B604" t="s">
        <v>113</v>
      </c>
      <c r="C604" t="s">
        <v>8579</v>
      </c>
      <c r="D604" t="s">
        <v>12877</v>
      </c>
      <c r="E604" t="s">
        <v>12878</v>
      </c>
      <c r="F604" t="s">
        <v>12879</v>
      </c>
      <c r="G604" t="s">
        <v>9838</v>
      </c>
      <c r="H604" t="s">
        <v>281</v>
      </c>
      <c r="I604" t="s">
        <v>12880</v>
      </c>
      <c r="J604" t="s">
        <v>4549</v>
      </c>
      <c r="K604" t="s">
        <v>78</v>
      </c>
      <c r="L604" t="s">
        <v>12881</v>
      </c>
      <c r="M604" s="27">
        <v>45936.384259259263</v>
      </c>
      <c r="N604" s="27">
        <v>45948.526388888888</v>
      </c>
      <c r="P604" t="s">
        <v>9840</v>
      </c>
      <c r="R604" t="s">
        <v>1470</v>
      </c>
      <c r="S604" t="s">
        <v>1470</v>
      </c>
      <c r="U604" t="s">
        <v>7699</v>
      </c>
      <c r="V604" t="s">
        <v>12882</v>
      </c>
      <c r="W604" t="s">
        <v>9840</v>
      </c>
      <c r="Y604" t="s">
        <v>13</v>
      </c>
      <c r="Z604" t="s">
        <v>86</v>
      </c>
      <c r="AB604" s="28">
        <v>0</v>
      </c>
      <c r="AC604" s="40">
        <v>35780</v>
      </c>
      <c r="AD604" s="40">
        <f t="shared" si="9"/>
        <v>35780</v>
      </c>
    </row>
    <row r="605" spans="1:30">
      <c r="A605" t="s">
        <v>343</v>
      </c>
      <c r="B605" t="s">
        <v>68</v>
      </c>
      <c r="C605" t="s">
        <v>69</v>
      </c>
      <c r="D605" t="s">
        <v>6025</v>
      </c>
      <c r="E605" t="s">
        <v>12883</v>
      </c>
      <c r="F605" t="s">
        <v>12884</v>
      </c>
      <c r="G605" t="s">
        <v>9829</v>
      </c>
      <c r="H605" t="s">
        <v>347</v>
      </c>
      <c r="I605" t="s">
        <v>6028</v>
      </c>
      <c r="J605" t="s">
        <v>12885</v>
      </c>
      <c r="K605" t="s">
        <v>78</v>
      </c>
      <c r="L605" t="s">
        <v>12886</v>
      </c>
      <c r="M605" s="27">
        <v>45936.391273148147</v>
      </c>
      <c r="N605" s="27">
        <v>45937.722222222219</v>
      </c>
      <c r="P605" t="s">
        <v>9833</v>
      </c>
      <c r="Q605" t="s">
        <v>9834</v>
      </c>
      <c r="R605" t="s">
        <v>1470</v>
      </c>
      <c r="S605" t="s">
        <v>1470</v>
      </c>
      <c r="T605" t="s">
        <v>82</v>
      </c>
      <c r="U605" t="s">
        <v>7699</v>
      </c>
      <c r="V605" t="s">
        <v>12887</v>
      </c>
      <c r="W605" t="s">
        <v>84</v>
      </c>
      <c r="Y605" t="s">
        <v>11</v>
      </c>
      <c r="Z605" t="s">
        <v>86</v>
      </c>
      <c r="AA605" t="s">
        <v>387</v>
      </c>
      <c r="AB605" s="28">
        <v>1</v>
      </c>
      <c r="AC605" s="40">
        <v>67654</v>
      </c>
      <c r="AD605" s="40">
        <f t="shared" si="9"/>
        <v>67654</v>
      </c>
    </row>
    <row r="606" spans="1:30">
      <c r="A606" t="s">
        <v>265</v>
      </c>
      <c r="B606" t="s">
        <v>68</v>
      </c>
      <c r="C606" t="s">
        <v>266</v>
      </c>
      <c r="D606" t="s">
        <v>6851</v>
      </c>
      <c r="E606" t="s">
        <v>12888</v>
      </c>
      <c r="F606" t="s">
        <v>12889</v>
      </c>
      <c r="G606" t="s">
        <v>9829</v>
      </c>
      <c r="H606" t="s">
        <v>270</v>
      </c>
      <c r="I606" t="s">
        <v>904</v>
      </c>
      <c r="J606" t="s">
        <v>12890</v>
      </c>
      <c r="K606" t="s">
        <v>78</v>
      </c>
      <c r="L606" t="s">
        <v>12891</v>
      </c>
      <c r="M606" s="27">
        <v>45936.398726851847</v>
      </c>
      <c r="N606" s="27">
        <v>45938.546527777777</v>
      </c>
      <c r="P606" t="s">
        <v>9833</v>
      </c>
      <c r="Q606" t="s">
        <v>9834</v>
      </c>
      <c r="R606" t="s">
        <v>80</v>
      </c>
      <c r="S606" t="s">
        <v>81</v>
      </c>
      <c r="T606" t="s">
        <v>82</v>
      </c>
      <c r="U606" t="s">
        <v>7699</v>
      </c>
      <c r="V606" t="s">
        <v>12892</v>
      </c>
      <c r="W606" t="s">
        <v>84</v>
      </c>
      <c r="Y606" t="s">
        <v>11</v>
      </c>
      <c r="Z606" t="s">
        <v>86</v>
      </c>
      <c r="AA606" t="s">
        <v>1290</v>
      </c>
      <c r="AB606" s="28">
        <v>1</v>
      </c>
      <c r="AC606" s="40">
        <v>67654</v>
      </c>
      <c r="AD606" s="40">
        <f t="shared" si="9"/>
        <v>67654</v>
      </c>
    </row>
    <row r="607" spans="1:30">
      <c r="A607" t="s">
        <v>569</v>
      </c>
      <c r="B607" t="s">
        <v>119</v>
      </c>
      <c r="C607" t="s">
        <v>120</v>
      </c>
      <c r="D607" t="s">
        <v>3583</v>
      </c>
      <c r="E607" t="s">
        <v>12893</v>
      </c>
      <c r="F607" t="s">
        <v>12894</v>
      </c>
      <c r="G607" t="s">
        <v>9829</v>
      </c>
      <c r="H607" t="s">
        <v>573</v>
      </c>
      <c r="I607" t="s">
        <v>3586</v>
      </c>
      <c r="J607" t="s">
        <v>12895</v>
      </c>
      <c r="K607" t="s">
        <v>78</v>
      </c>
      <c r="L607" t="s">
        <v>12896</v>
      </c>
      <c r="M607" s="27">
        <v>45936.4065162037</v>
      </c>
      <c r="N607" s="27">
        <v>45939.654861111107</v>
      </c>
      <c r="P607" t="s">
        <v>9833</v>
      </c>
      <c r="Q607" t="s">
        <v>9834</v>
      </c>
      <c r="R607" t="s">
        <v>1470</v>
      </c>
      <c r="S607" t="s">
        <v>1470</v>
      </c>
      <c r="T607" t="s">
        <v>82</v>
      </c>
      <c r="U607" t="s">
        <v>7699</v>
      </c>
      <c r="V607" t="s">
        <v>12897</v>
      </c>
      <c r="W607" t="s">
        <v>84</v>
      </c>
      <c r="Y607" t="s">
        <v>11</v>
      </c>
      <c r="Z607" t="s">
        <v>86</v>
      </c>
      <c r="AA607" t="s">
        <v>578</v>
      </c>
      <c r="AB607" s="28">
        <v>1</v>
      </c>
      <c r="AC607" s="40">
        <v>67654</v>
      </c>
      <c r="AD607" s="40">
        <f t="shared" si="9"/>
        <v>67654</v>
      </c>
    </row>
    <row r="608" spans="1:30">
      <c r="A608" t="s">
        <v>343</v>
      </c>
      <c r="B608" t="s">
        <v>68</v>
      </c>
      <c r="C608" t="s">
        <v>69</v>
      </c>
      <c r="D608" t="s">
        <v>344</v>
      </c>
      <c r="E608" t="s">
        <v>12898</v>
      </c>
      <c r="F608" t="s">
        <v>12899</v>
      </c>
      <c r="G608" t="s">
        <v>9829</v>
      </c>
      <c r="H608" t="s">
        <v>347</v>
      </c>
      <c r="I608" t="s">
        <v>343</v>
      </c>
      <c r="J608" t="s">
        <v>12900</v>
      </c>
      <c r="K608" t="s">
        <v>78</v>
      </c>
      <c r="L608" t="s">
        <v>12901</v>
      </c>
      <c r="M608" s="27">
        <v>45936.415347222217</v>
      </c>
      <c r="N608" s="27">
        <v>45938.694444444453</v>
      </c>
      <c r="P608" t="s">
        <v>9833</v>
      </c>
      <c r="Q608" t="s">
        <v>9834</v>
      </c>
      <c r="R608" t="s">
        <v>1470</v>
      </c>
      <c r="S608" t="s">
        <v>1470</v>
      </c>
      <c r="T608" t="s">
        <v>82</v>
      </c>
      <c r="U608" t="s">
        <v>7699</v>
      </c>
      <c r="V608" t="s">
        <v>12902</v>
      </c>
      <c r="W608" t="s">
        <v>84</v>
      </c>
      <c r="Y608" t="s">
        <v>8</v>
      </c>
      <c r="Z608" t="s">
        <v>86</v>
      </c>
      <c r="AA608" t="s">
        <v>511</v>
      </c>
      <c r="AB608" s="28">
        <v>1</v>
      </c>
      <c r="AC608" s="40">
        <v>35780</v>
      </c>
      <c r="AD608" s="40">
        <f t="shared" si="9"/>
        <v>35780</v>
      </c>
    </row>
    <row r="609" spans="1:30">
      <c r="A609" t="s">
        <v>217</v>
      </c>
      <c r="B609" t="s">
        <v>192</v>
      </c>
      <c r="C609" t="s">
        <v>193</v>
      </c>
      <c r="D609" t="s">
        <v>396</v>
      </c>
      <c r="E609" t="s">
        <v>12903</v>
      </c>
      <c r="F609" t="s">
        <v>6927</v>
      </c>
      <c r="G609" t="s">
        <v>9829</v>
      </c>
      <c r="H609" t="s">
        <v>197</v>
      </c>
      <c r="I609" t="s">
        <v>217</v>
      </c>
      <c r="J609" t="s">
        <v>6928</v>
      </c>
      <c r="K609" t="s">
        <v>78</v>
      </c>
      <c r="L609" t="s">
        <v>12904</v>
      </c>
      <c r="M609" s="27">
        <v>45936.415949074071</v>
      </c>
      <c r="N609" s="27">
        <v>45942.577777777777</v>
      </c>
      <c r="P609" t="s">
        <v>9833</v>
      </c>
      <c r="Q609" t="s">
        <v>9834</v>
      </c>
      <c r="R609" t="s">
        <v>80</v>
      </c>
      <c r="S609" t="s">
        <v>81</v>
      </c>
      <c r="T609" t="s">
        <v>82</v>
      </c>
      <c r="U609" t="s">
        <v>7699</v>
      </c>
      <c r="V609" t="s">
        <v>12905</v>
      </c>
      <c r="W609" t="s">
        <v>84</v>
      </c>
      <c r="Y609" t="s">
        <v>8</v>
      </c>
      <c r="Z609" t="s">
        <v>86</v>
      </c>
      <c r="AA609" t="s">
        <v>1684</v>
      </c>
      <c r="AB609" s="28">
        <v>1</v>
      </c>
      <c r="AC609" s="40">
        <v>35780</v>
      </c>
      <c r="AD609" s="40">
        <f t="shared" si="9"/>
        <v>35780</v>
      </c>
    </row>
    <row r="610" spans="1:30">
      <c r="A610" t="s">
        <v>191</v>
      </c>
      <c r="B610" t="s">
        <v>192</v>
      </c>
      <c r="C610" t="s">
        <v>193</v>
      </c>
      <c r="D610" t="s">
        <v>12906</v>
      </c>
      <c r="E610" t="s">
        <v>12907</v>
      </c>
      <c r="F610" t="s">
        <v>12908</v>
      </c>
      <c r="G610" t="s">
        <v>9838</v>
      </c>
      <c r="H610" t="s">
        <v>197</v>
      </c>
      <c r="I610" t="s">
        <v>12909</v>
      </c>
      <c r="J610" t="s">
        <v>12910</v>
      </c>
      <c r="K610" t="s">
        <v>78</v>
      </c>
      <c r="L610" t="s">
        <v>12911</v>
      </c>
      <c r="M610" s="27">
        <v>45936.422824074078</v>
      </c>
      <c r="N610" s="27">
        <v>45958.37222222222</v>
      </c>
      <c r="P610" t="s">
        <v>9840</v>
      </c>
      <c r="R610" t="s">
        <v>1470</v>
      </c>
      <c r="S610" t="s">
        <v>1470</v>
      </c>
      <c r="U610" t="s">
        <v>7699</v>
      </c>
      <c r="V610" t="s">
        <v>12912</v>
      </c>
      <c r="W610" t="s">
        <v>9840</v>
      </c>
      <c r="Y610" t="s">
        <v>15</v>
      </c>
      <c r="Z610" t="s">
        <v>86</v>
      </c>
      <c r="AB610" s="28">
        <v>0</v>
      </c>
      <c r="AC610" s="40">
        <v>35780</v>
      </c>
      <c r="AD610" s="40">
        <f t="shared" si="9"/>
        <v>35780</v>
      </c>
    </row>
    <row r="611" spans="1:30">
      <c r="A611" t="s">
        <v>613</v>
      </c>
      <c r="B611" t="s">
        <v>151</v>
      </c>
      <c r="C611" t="s">
        <v>152</v>
      </c>
      <c r="D611" t="s">
        <v>1273</v>
      </c>
      <c r="E611" t="s">
        <v>12913</v>
      </c>
      <c r="F611" t="s">
        <v>12914</v>
      </c>
      <c r="G611" t="s">
        <v>9829</v>
      </c>
      <c r="H611" t="s">
        <v>258</v>
      </c>
      <c r="I611" t="s">
        <v>1276</v>
      </c>
      <c r="J611" t="s">
        <v>12915</v>
      </c>
      <c r="K611" t="s">
        <v>78</v>
      </c>
      <c r="L611" t="s">
        <v>12916</v>
      </c>
      <c r="M611" s="27">
        <v>45936.424108796287</v>
      </c>
      <c r="N611" s="27">
        <v>45944.381944444453</v>
      </c>
      <c r="P611" t="s">
        <v>9833</v>
      </c>
      <c r="Q611" t="s">
        <v>9834</v>
      </c>
      <c r="R611" t="s">
        <v>80</v>
      </c>
      <c r="S611" t="s">
        <v>81</v>
      </c>
      <c r="T611" t="s">
        <v>82</v>
      </c>
      <c r="U611" t="s">
        <v>7699</v>
      </c>
      <c r="V611" t="s">
        <v>12917</v>
      </c>
      <c r="W611" t="s">
        <v>9836</v>
      </c>
      <c r="Y611" t="s">
        <v>11</v>
      </c>
      <c r="Z611" t="s">
        <v>86</v>
      </c>
      <c r="AA611" t="s">
        <v>622</v>
      </c>
      <c r="AB611" s="28">
        <v>0</v>
      </c>
      <c r="AC611" s="40">
        <v>67654</v>
      </c>
      <c r="AD611" s="40">
        <f t="shared" si="9"/>
        <v>67654</v>
      </c>
    </row>
    <row r="612" spans="1:30">
      <c r="A612" t="s">
        <v>191</v>
      </c>
      <c r="B612" t="s">
        <v>192</v>
      </c>
      <c r="C612" t="s">
        <v>193</v>
      </c>
      <c r="D612" t="s">
        <v>194</v>
      </c>
      <c r="E612" t="s">
        <v>12918</v>
      </c>
      <c r="F612" t="s">
        <v>12919</v>
      </c>
      <c r="G612" t="s">
        <v>9829</v>
      </c>
      <c r="H612" t="s">
        <v>197</v>
      </c>
      <c r="I612" t="s">
        <v>191</v>
      </c>
      <c r="J612" t="s">
        <v>12920</v>
      </c>
      <c r="K612" t="s">
        <v>78</v>
      </c>
      <c r="L612" t="s">
        <v>12921</v>
      </c>
      <c r="M612" s="27">
        <v>45936.427245370367</v>
      </c>
      <c r="N612" s="27">
        <v>45940.476388888892</v>
      </c>
      <c r="P612" t="s">
        <v>9833</v>
      </c>
      <c r="Q612" t="s">
        <v>9834</v>
      </c>
      <c r="R612" t="s">
        <v>80</v>
      </c>
      <c r="S612" t="s">
        <v>187</v>
      </c>
      <c r="U612" t="s">
        <v>7699</v>
      </c>
      <c r="V612" t="s">
        <v>12922</v>
      </c>
      <c r="W612" t="s">
        <v>84</v>
      </c>
      <c r="Y612" t="s">
        <v>8</v>
      </c>
      <c r="Z612" t="s">
        <v>86</v>
      </c>
      <c r="AA612" t="s">
        <v>10276</v>
      </c>
      <c r="AB612" s="28">
        <v>1</v>
      </c>
      <c r="AC612" s="40">
        <v>35780</v>
      </c>
      <c r="AD612" s="40">
        <f t="shared" si="9"/>
        <v>35780</v>
      </c>
    </row>
    <row r="613" spans="1:30">
      <c r="A613" t="s">
        <v>613</v>
      </c>
      <c r="B613" t="s">
        <v>151</v>
      </c>
      <c r="C613" t="s">
        <v>152</v>
      </c>
      <c r="D613" t="s">
        <v>8497</v>
      </c>
      <c r="E613" t="s">
        <v>12923</v>
      </c>
      <c r="F613" t="s">
        <v>12924</v>
      </c>
      <c r="G613" t="s">
        <v>9829</v>
      </c>
      <c r="H613" t="s">
        <v>258</v>
      </c>
      <c r="I613" t="s">
        <v>8500</v>
      </c>
      <c r="J613" t="s">
        <v>12925</v>
      </c>
      <c r="K613" t="s">
        <v>78</v>
      </c>
      <c r="L613" t="s">
        <v>12926</v>
      </c>
      <c r="M613" s="27">
        <v>45936.430798611109</v>
      </c>
      <c r="N613" s="27">
        <v>45944.384027777778</v>
      </c>
      <c r="P613" t="s">
        <v>9833</v>
      </c>
      <c r="Q613" t="s">
        <v>9834</v>
      </c>
      <c r="R613" t="s">
        <v>80</v>
      </c>
      <c r="S613" t="s">
        <v>187</v>
      </c>
      <c r="T613" t="s">
        <v>82</v>
      </c>
      <c r="U613" t="s">
        <v>7699</v>
      </c>
      <c r="V613" t="s">
        <v>12927</v>
      </c>
      <c r="W613" t="s">
        <v>9836</v>
      </c>
      <c r="Y613" t="s">
        <v>11</v>
      </c>
      <c r="Z613" t="s">
        <v>86</v>
      </c>
      <c r="AA613" t="s">
        <v>8863</v>
      </c>
      <c r="AB613" s="28">
        <v>0</v>
      </c>
      <c r="AC613" s="40">
        <v>67654</v>
      </c>
      <c r="AD613" s="40">
        <f t="shared" si="9"/>
        <v>67654</v>
      </c>
    </row>
    <row r="614" spans="1:30">
      <c r="A614" t="s">
        <v>150</v>
      </c>
      <c r="B614" t="s">
        <v>151</v>
      </c>
      <c r="C614" t="s">
        <v>152</v>
      </c>
      <c r="D614" t="s">
        <v>10341</v>
      </c>
      <c r="E614" t="s">
        <v>12928</v>
      </c>
      <c r="F614" t="s">
        <v>12929</v>
      </c>
      <c r="G614" t="s">
        <v>9829</v>
      </c>
      <c r="H614" t="s">
        <v>156</v>
      </c>
      <c r="I614" t="s">
        <v>10344</v>
      </c>
      <c r="J614" t="s">
        <v>12930</v>
      </c>
      <c r="K614" t="s">
        <v>78</v>
      </c>
      <c r="L614" t="s">
        <v>12931</v>
      </c>
      <c r="M614" s="27">
        <v>45936.450694444437</v>
      </c>
      <c r="N614" s="27">
        <v>45942.564583333333</v>
      </c>
      <c r="P614" t="s">
        <v>9833</v>
      </c>
      <c r="Q614" t="s">
        <v>9834</v>
      </c>
      <c r="R614" t="s">
        <v>80</v>
      </c>
      <c r="S614" t="s">
        <v>187</v>
      </c>
      <c r="T614" t="s">
        <v>82</v>
      </c>
      <c r="U614" t="s">
        <v>7699</v>
      </c>
      <c r="V614" t="s">
        <v>12932</v>
      </c>
      <c r="W614" t="s">
        <v>84</v>
      </c>
      <c r="Y614" t="s">
        <v>139</v>
      </c>
      <c r="Z614" t="s">
        <v>86</v>
      </c>
      <c r="AA614" t="s">
        <v>3941</v>
      </c>
      <c r="AB614" s="28">
        <v>1</v>
      </c>
      <c r="AC614" s="40">
        <v>35780</v>
      </c>
      <c r="AD614" s="40">
        <f t="shared" si="9"/>
        <v>35780</v>
      </c>
    </row>
    <row r="615" spans="1:30">
      <c r="A615" t="s">
        <v>459</v>
      </c>
      <c r="B615" t="s">
        <v>460</v>
      </c>
      <c r="C615" t="s">
        <v>461</v>
      </c>
      <c r="D615" t="s">
        <v>512</v>
      </c>
      <c r="E615" t="s">
        <v>12933</v>
      </c>
      <c r="F615" t="s">
        <v>12934</v>
      </c>
      <c r="G615" t="s">
        <v>9829</v>
      </c>
      <c r="H615" t="s">
        <v>460</v>
      </c>
      <c r="I615" t="s">
        <v>459</v>
      </c>
      <c r="J615" t="s">
        <v>12935</v>
      </c>
      <c r="K615" t="s">
        <v>78</v>
      </c>
      <c r="L615" t="s">
        <v>12936</v>
      </c>
      <c r="M615" s="27">
        <v>45936.453125</v>
      </c>
      <c r="N615" s="27">
        <v>45942.57916666667</v>
      </c>
      <c r="P615" t="s">
        <v>9833</v>
      </c>
      <c r="Q615" t="s">
        <v>9834</v>
      </c>
      <c r="R615" t="s">
        <v>1470</v>
      </c>
      <c r="S615" t="s">
        <v>1470</v>
      </c>
      <c r="T615" t="s">
        <v>82</v>
      </c>
      <c r="U615" t="s">
        <v>7699</v>
      </c>
      <c r="V615" t="s">
        <v>12937</v>
      </c>
      <c r="W615" t="s">
        <v>84</v>
      </c>
      <c r="Y615" t="s">
        <v>8</v>
      </c>
      <c r="Z615" t="s">
        <v>86</v>
      </c>
      <c r="AA615" t="s">
        <v>1597</v>
      </c>
      <c r="AB615" s="28">
        <v>1</v>
      </c>
      <c r="AC615" s="40">
        <v>35780</v>
      </c>
      <c r="AD615" s="40">
        <f t="shared" si="9"/>
        <v>35780</v>
      </c>
    </row>
    <row r="616" spans="1:30">
      <c r="A616" t="s">
        <v>191</v>
      </c>
      <c r="B616" t="s">
        <v>192</v>
      </c>
      <c r="C616" t="s">
        <v>193</v>
      </c>
      <c r="D616" t="s">
        <v>227</v>
      </c>
      <c r="E616" t="s">
        <v>12938</v>
      </c>
      <c r="F616" t="s">
        <v>11265</v>
      </c>
      <c r="G616" t="s">
        <v>9829</v>
      </c>
      <c r="H616" t="s">
        <v>197</v>
      </c>
      <c r="I616" t="s">
        <v>230</v>
      </c>
      <c r="J616" t="s">
        <v>11266</v>
      </c>
      <c r="K616" t="s">
        <v>78</v>
      </c>
      <c r="L616" t="s">
        <v>12939</v>
      </c>
      <c r="M616" s="27">
        <v>45936.454432870371</v>
      </c>
      <c r="N616" s="27">
        <v>45944.429166666669</v>
      </c>
      <c r="P616" t="s">
        <v>9833</v>
      </c>
      <c r="Q616" t="s">
        <v>9834</v>
      </c>
      <c r="R616" t="s">
        <v>80</v>
      </c>
      <c r="S616" t="s">
        <v>187</v>
      </c>
      <c r="U616" t="s">
        <v>7699</v>
      </c>
      <c r="V616" t="s">
        <v>12940</v>
      </c>
      <c r="W616" t="s">
        <v>84</v>
      </c>
      <c r="Y616" t="s">
        <v>8</v>
      </c>
      <c r="Z616" t="s">
        <v>86</v>
      </c>
      <c r="AA616" t="s">
        <v>10276</v>
      </c>
      <c r="AB616" s="28">
        <v>1</v>
      </c>
      <c r="AC616" s="40">
        <v>35780</v>
      </c>
      <c r="AD616" s="40">
        <f t="shared" si="9"/>
        <v>35780</v>
      </c>
    </row>
    <row r="617" spans="1:30">
      <c r="A617" t="s">
        <v>442</v>
      </c>
      <c r="B617" t="s">
        <v>113</v>
      </c>
      <c r="C617" t="s">
        <v>114</v>
      </c>
      <c r="D617" t="s">
        <v>443</v>
      </c>
      <c r="E617" t="s">
        <v>12941</v>
      </c>
      <c r="F617" t="s">
        <v>12942</v>
      </c>
      <c r="G617" t="s">
        <v>9829</v>
      </c>
      <c r="H617" t="s">
        <v>446</v>
      </c>
      <c r="I617" t="s">
        <v>442</v>
      </c>
      <c r="J617" t="s">
        <v>12943</v>
      </c>
      <c r="K617" t="s">
        <v>78</v>
      </c>
      <c r="L617" t="s">
        <v>12944</v>
      </c>
      <c r="M617" s="27">
        <v>45936.462893518517</v>
      </c>
      <c r="N617" s="27">
        <v>45938.489583333343</v>
      </c>
      <c r="P617" t="s">
        <v>9833</v>
      </c>
      <c r="Q617" t="s">
        <v>9834</v>
      </c>
      <c r="R617" t="s">
        <v>1479</v>
      </c>
      <c r="S617" t="s">
        <v>1479</v>
      </c>
      <c r="T617" t="s">
        <v>82</v>
      </c>
      <c r="U617" t="s">
        <v>7699</v>
      </c>
      <c r="V617" t="s">
        <v>12945</v>
      </c>
      <c r="W617" t="s">
        <v>84</v>
      </c>
      <c r="Y617" t="s">
        <v>8</v>
      </c>
      <c r="Z617" t="s">
        <v>86</v>
      </c>
      <c r="AA617" t="s">
        <v>2360</v>
      </c>
      <c r="AB617" s="28">
        <v>1</v>
      </c>
      <c r="AC617" s="40">
        <v>35780</v>
      </c>
      <c r="AD617" s="40">
        <f t="shared" si="9"/>
        <v>35780</v>
      </c>
    </row>
    <row r="618" spans="1:30">
      <c r="A618" t="s">
        <v>343</v>
      </c>
      <c r="B618" t="s">
        <v>68</v>
      </c>
      <c r="C618" t="s">
        <v>69</v>
      </c>
      <c r="D618" t="s">
        <v>12946</v>
      </c>
      <c r="E618" t="s">
        <v>12947</v>
      </c>
      <c r="F618" t="s">
        <v>12948</v>
      </c>
      <c r="G618" t="s">
        <v>9838</v>
      </c>
      <c r="H618" t="s">
        <v>798</v>
      </c>
      <c r="I618" t="s">
        <v>12949</v>
      </c>
      <c r="J618" t="s">
        <v>12950</v>
      </c>
      <c r="K618" t="s">
        <v>78</v>
      </c>
      <c r="L618" t="s">
        <v>12951</v>
      </c>
      <c r="M618" s="27">
        <v>45936.465324074074</v>
      </c>
      <c r="N618" s="27">
        <v>45942.615972222222</v>
      </c>
      <c r="P618" t="s">
        <v>9840</v>
      </c>
      <c r="R618" t="s">
        <v>1479</v>
      </c>
      <c r="S618" t="s">
        <v>1479</v>
      </c>
      <c r="U618" t="s">
        <v>7699</v>
      </c>
      <c r="V618" t="s">
        <v>12952</v>
      </c>
      <c r="W618" t="s">
        <v>9840</v>
      </c>
      <c r="Y618" t="s">
        <v>13</v>
      </c>
      <c r="Z618" t="s">
        <v>86</v>
      </c>
      <c r="AB618" s="28">
        <v>0</v>
      </c>
      <c r="AC618" s="40">
        <v>35780</v>
      </c>
      <c r="AD618" s="40">
        <f t="shared" si="9"/>
        <v>35780</v>
      </c>
    </row>
    <row r="619" spans="1:30">
      <c r="A619" t="s">
        <v>343</v>
      </c>
      <c r="B619" t="s">
        <v>68</v>
      </c>
      <c r="C619" t="s">
        <v>69</v>
      </c>
      <c r="D619" t="s">
        <v>344</v>
      </c>
      <c r="E619" t="s">
        <v>12953</v>
      </c>
      <c r="F619" t="s">
        <v>12954</v>
      </c>
      <c r="G619" t="s">
        <v>9829</v>
      </c>
      <c r="H619" t="s">
        <v>347</v>
      </c>
      <c r="I619" t="s">
        <v>343</v>
      </c>
      <c r="J619" t="s">
        <v>12955</v>
      </c>
      <c r="K619" t="s">
        <v>78</v>
      </c>
      <c r="L619" t="s">
        <v>12956</v>
      </c>
      <c r="M619" s="27">
        <v>45936.4690162037</v>
      </c>
      <c r="N619" s="27">
        <v>45938.615972222222</v>
      </c>
      <c r="P619" t="s">
        <v>9833</v>
      </c>
      <c r="Q619" t="s">
        <v>9834</v>
      </c>
      <c r="R619" t="s">
        <v>80</v>
      </c>
      <c r="S619" t="s">
        <v>187</v>
      </c>
      <c r="T619" t="s">
        <v>82</v>
      </c>
      <c r="U619" t="s">
        <v>7699</v>
      </c>
      <c r="V619" t="s">
        <v>12957</v>
      </c>
      <c r="W619" t="s">
        <v>84</v>
      </c>
      <c r="Y619" t="s">
        <v>8</v>
      </c>
      <c r="Z619" t="s">
        <v>86</v>
      </c>
      <c r="AA619" t="s">
        <v>359</v>
      </c>
      <c r="AB619" s="28">
        <v>1</v>
      </c>
      <c r="AC619" s="40">
        <v>35780</v>
      </c>
      <c r="AD619" s="40">
        <f t="shared" si="9"/>
        <v>35780</v>
      </c>
    </row>
    <row r="620" spans="1:30">
      <c r="A620" t="s">
        <v>191</v>
      </c>
      <c r="B620" t="s">
        <v>192</v>
      </c>
      <c r="C620" t="s">
        <v>193</v>
      </c>
      <c r="D620" t="s">
        <v>555</v>
      </c>
      <c r="E620" t="s">
        <v>12958</v>
      </c>
      <c r="F620" t="s">
        <v>12959</v>
      </c>
      <c r="G620" t="s">
        <v>9829</v>
      </c>
      <c r="H620" t="s">
        <v>197</v>
      </c>
      <c r="I620" t="s">
        <v>558</v>
      </c>
      <c r="J620" t="s">
        <v>12960</v>
      </c>
      <c r="K620" t="s">
        <v>78</v>
      </c>
      <c r="L620" t="s">
        <v>12961</v>
      </c>
      <c r="M620" s="27">
        <v>45936.464236111111</v>
      </c>
      <c r="N620" s="27">
        <v>45942.579861111109</v>
      </c>
      <c r="P620" t="s">
        <v>9833</v>
      </c>
      <c r="Q620" t="s">
        <v>9834</v>
      </c>
      <c r="R620" t="s">
        <v>80</v>
      </c>
      <c r="S620" t="s">
        <v>81</v>
      </c>
      <c r="T620" t="s">
        <v>82</v>
      </c>
      <c r="U620" t="s">
        <v>7699</v>
      </c>
      <c r="V620" t="s">
        <v>12962</v>
      </c>
      <c r="W620" t="s">
        <v>84</v>
      </c>
      <c r="Y620" t="s">
        <v>11</v>
      </c>
      <c r="Z620" t="s">
        <v>86</v>
      </c>
      <c r="AA620" t="s">
        <v>254</v>
      </c>
      <c r="AB620" s="28">
        <v>1</v>
      </c>
      <c r="AC620" s="40">
        <v>67654</v>
      </c>
      <c r="AD620" s="40">
        <f t="shared" si="9"/>
        <v>67654</v>
      </c>
    </row>
    <row r="621" spans="1:30">
      <c r="A621" t="s">
        <v>191</v>
      </c>
      <c r="B621" t="s">
        <v>192</v>
      </c>
      <c r="C621" t="s">
        <v>193</v>
      </c>
      <c r="D621" t="s">
        <v>194</v>
      </c>
      <c r="E621" t="s">
        <v>12963</v>
      </c>
      <c r="F621" t="s">
        <v>12964</v>
      </c>
      <c r="G621" t="s">
        <v>9829</v>
      </c>
      <c r="H621" t="s">
        <v>197</v>
      </c>
      <c r="I621" t="s">
        <v>191</v>
      </c>
      <c r="J621" t="s">
        <v>12965</v>
      </c>
      <c r="K621" t="s">
        <v>78</v>
      </c>
      <c r="L621" t="s">
        <v>12966</v>
      </c>
      <c r="M621" s="27">
        <v>45936.464814814812</v>
      </c>
      <c r="N621" s="27">
        <v>45944.428472222222</v>
      </c>
      <c r="P621" t="s">
        <v>9833</v>
      </c>
      <c r="Q621" t="s">
        <v>9834</v>
      </c>
      <c r="R621" t="s">
        <v>783</v>
      </c>
      <c r="S621" t="s">
        <v>792</v>
      </c>
      <c r="U621" t="s">
        <v>7699</v>
      </c>
      <c r="V621" t="s">
        <v>12967</v>
      </c>
      <c r="W621" t="s">
        <v>84</v>
      </c>
      <c r="Y621" t="s">
        <v>8</v>
      </c>
      <c r="Z621" t="s">
        <v>86</v>
      </c>
      <c r="AA621" t="s">
        <v>10276</v>
      </c>
      <c r="AB621" s="28">
        <v>1</v>
      </c>
      <c r="AC621" s="40">
        <v>35780</v>
      </c>
      <c r="AD621" s="40">
        <f t="shared" si="9"/>
        <v>35780</v>
      </c>
    </row>
    <row r="622" spans="1:30">
      <c r="A622" t="s">
        <v>343</v>
      </c>
      <c r="B622" t="s">
        <v>68</v>
      </c>
      <c r="C622" t="s">
        <v>69</v>
      </c>
      <c r="D622" t="s">
        <v>344</v>
      </c>
      <c r="E622" t="s">
        <v>12968</v>
      </c>
      <c r="F622" t="s">
        <v>12969</v>
      </c>
      <c r="G622" t="s">
        <v>9829</v>
      </c>
      <c r="H622" t="s">
        <v>347</v>
      </c>
      <c r="I622" t="s">
        <v>343</v>
      </c>
      <c r="J622" t="s">
        <v>12970</v>
      </c>
      <c r="K622" t="s">
        <v>78</v>
      </c>
      <c r="L622" t="s">
        <v>12971</v>
      </c>
      <c r="M622" s="27">
        <v>45936.468634259261</v>
      </c>
      <c r="N622" s="27">
        <v>45938.651388888888</v>
      </c>
      <c r="P622" t="s">
        <v>9833</v>
      </c>
      <c r="Q622" t="s">
        <v>9834</v>
      </c>
      <c r="R622" t="s">
        <v>1479</v>
      </c>
      <c r="S622" t="s">
        <v>1479</v>
      </c>
      <c r="T622" t="s">
        <v>82</v>
      </c>
      <c r="U622" t="s">
        <v>7699</v>
      </c>
      <c r="V622" t="s">
        <v>12972</v>
      </c>
      <c r="W622" t="s">
        <v>84</v>
      </c>
      <c r="Y622" t="s">
        <v>8</v>
      </c>
      <c r="Z622" t="s">
        <v>86</v>
      </c>
      <c r="AA622" t="s">
        <v>359</v>
      </c>
      <c r="AB622" s="28">
        <v>1</v>
      </c>
      <c r="AC622" s="40">
        <v>35780</v>
      </c>
      <c r="AD622" s="40">
        <f t="shared" si="9"/>
        <v>35780</v>
      </c>
    </row>
    <row r="623" spans="1:30">
      <c r="A623" t="s">
        <v>191</v>
      </c>
      <c r="B623" t="s">
        <v>192</v>
      </c>
      <c r="C623" t="s">
        <v>193</v>
      </c>
      <c r="D623" t="s">
        <v>194</v>
      </c>
      <c r="E623" t="s">
        <v>12973</v>
      </c>
      <c r="F623" t="s">
        <v>12974</v>
      </c>
      <c r="G623" t="s">
        <v>9829</v>
      </c>
      <c r="H623" t="s">
        <v>197</v>
      </c>
      <c r="I623" t="s">
        <v>191</v>
      </c>
      <c r="J623" t="s">
        <v>12975</v>
      </c>
      <c r="K623" t="s">
        <v>78</v>
      </c>
      <c r="L623" t="s">
        <v>12976</v>
      </c>
      <c r="M623" s="27">
        <v>45936.472141203703</v>
      </c>
      <c r="N623" s="27">
        <v>45940.477083333331</v>
      </c>
      <c r="P623" t="s">
        <v>9833</v>
      </c>
      <c r="Q623" t="s">
        <v>9834</v>
      </c>
      <c r="R623" t="s">
        <v>783</v>
      </c>
      <c r="S623" t="s">
        <v>2152</v>
      </c>
      <c r="U623" t="s">
        <v>7699</v>
      </c>
      <c r="V623" t="s">
        <v>12977</v>
      </c>
      <c r="W623" t="s">
        <v>84</v>
      </c>
      <c r="Y623" t="s">
        <v>8</v>
      </c>
      <c r="Z623" t="s">
        <v>86</v>
      </c>
      <c r="AA623" t="s">
        <v>10276</v>
      </c>
      <c r="AB623" s="28">
        <v>1</v>
      </c>
      <c r="AC623" s="40">
        <v>35780</v>
      </c>
      <c r="AD623" s="40">
        <f t="shared" si="9"/>
        <v>35780</v>
      </c>
    </row>
    <row r="624" spans="1:30">
      <c r="A624" t="s">
        <v>459</v>
      </c>
      <c r="B624" t="s">
        <v>460</v>
      </c>
      <c r="C624" t="s">
        <v>461</v>
      </c>
      <c r="D624" t="s">
        <v>512</v>
      </c>
      <c r="E624" t="s">
        <v>12978</v>
      </c>
      <c r="F624" t="s">
        <v>12979</v>
      </c>
      <c r="G624" t="s">
        <v>9829</v>
      </c>
      <c r="H624" t="s">
        <v>460</v>
      </c>
      <c r="I624" t="s">
        <v>459</v>
      </c>
      <c r="J624" t="s">
        <v>12980</v>
      </c>
      <c r="K624" t="s">
        <v>78</v>
      </c>
      <c r="L624" t="s">
        <v>12981</v>
      </c>
      <c r="M624" s="27">
        <v>45936.473761574067</v>
      </c>
      <c r="N624" s="27">
        <v>45943.412499999999</v>
      </c>
      <c r="P624" t="s">
        <v>9833</v>
      </c>
      <c r="Q624" t="s">
        <v>9834</v>
      </c>
      <c r="R624" t="s">
        <v>1479</v>
      </c>
      <c r="S624" t="s">
        <v>1479</v>
      </c>
      <c r="T624" t="s">
        <v>82</v>
      </c>
      <c r="U624" t="s">
        <v>7699</v>
      </c>
      <c r="V624" t="s">
        <v>12982</v>
      </c>
      <c r="W624" t="s">
        <v>84</v>
      </c>
      <c r="Y624" t="s">
        <v>8</v>
      </c>
      <c r="Z624" t="s">
        <v>86</v>
      </c>
      <c r="AA624" t="s">
        <v>3430</v>
      </c>
      <c r="AB624" s="28">
        <v>1</v>
      </c>
      <c r="AC624" s="40">
        <v>35780</v>
      </c>
      <c r="AD624" s="40">
        <f t="shared" si="9"/>
        <v>35780</v>
      </c>
    </row>
    <row r="625" spans="1:30">
      <c r="A625" t="s">
        <v>67</v>
      </c>
      <c r="B625" t="s">
        <v>68</v>
      </c>
      <c r="C625" t="s">
        <v>69</v>
      </c>
      <c r="D625" t="s">
        <v>89</v>
      </c>
      <c r="E625" t="s">
        <v>12983</v>
      </c>
      <c r="F625" t="s">
        <v>12984</v>
      </c>
      <c r="G625" t="s">
        <v>9829</v>
      </c>
      <c r="H625" t="s">
        <v>75</v>
      </c>
      <c r="I625" t="s">
        <v>92</v>
      </c>
      <c r="J625" t="s">
        <v>12985</v>
      </c>
      <c r="K625" t="s">
        <v>78</v>
      </c>
      <c r="L625" t="s">
        <v>12986</v>
      </c>
      <c r="M625" s="27">
        <v>45936.477488425917</v>
      </c>
      <c r="N625" s="27">
        <v>45944.397222222222</v>
      </c>
      <c r="P625" t="s">
        <v>9833</v>
      </c>
      <c r="Q625" t="s">
        <v>9834</v>
      </c>
      <c r="R625" t="s">
        <v>1470</v>
      </c>
      <c r="S625" t="s">
        <v>1470</v>
      </c>
      <c r="T625" t="s">
        <v>82</v>
      </c>
      <c r="U625" t="s">
        <v>7699</v>
      </c>
      <c r="V625" t="s">
        <v>12987</v>
      </c>
      <c r="W625" t="s">
        <v>9836</v>
      </c>
      <c r="Y625" t="s">
        <v>15</v>
      </c>
      <c r="Z625" t="s">
        <v>86</v>
      </c>
      <c r="AA625" t="s">
        <v>87</v>
      </c>
      <c r="AB625" s="28">
        <v>0</v>
      </c>
      <c r="AC625" s="40">
        <v>35780</v>
      </c>
      <c r="AD625" s="40">
        <f t="shared" si="9"/>
        <v>35780</v>
      </c>
    </row>
    <row r="626" spans="1:30">
      <c r="A626" t="s">
        <v>459</v>
      </c>
      <c r="B626" t="s">
        <v>460</v>
      </c>
      <c r="C626" t="s">
        <v>461</v>
      </c>
      <c r="D626" t="s">
        <v>512</v>
      </c>
      <c r="E626" t="s">
        <v>12988</v>
      </c>
      <c r="F626" t="s">
        <v>12989</v>
      </c>
      <c r="G626" t="s">
        <v>9829</v>
      </c>
      <c r="H626" t="s">
        <v>460</v>
      </c>
      <c r="I626" t="s">
        <v>459</v>
      </c>
      <c r="J626" t="s">
        <v>12990</v>
      </c>
      <c r="K626" t="s">
        <v>78</v>
      </c>
      <c r="L626" t="s">
        <v>12991</v>
      </c>
      <c r="M626" s="27">
        <v>45936.471296296288</v>
      </c>
      <c r="N626" s="27">
        <v>45939.605555555558</v>
      </c>
      <c r="P626" t="s">
        <v>9833</v>
      </c>
      <c r="Q626" t="s">
        <v>9834</v>
      </c>
      <c r="R626" t="s">
        <v>80</v>
      </c>
      <c r="S626" t="s">
        <v>187</v>
      </c>
      <c r="T626" t="s">
        <v>82</v>
      </c>
      <c r="U626" t="s">
        <v>7699</v>
      </c>
      <c r="V626" t="s">
        <v>12992</v>
      </c>
      <c r="W626" t="s">
        <v>84</v>
      </c>
      <c r="Y626" t="s">
        <v>8</v>
      </c>
      <c r="Z626" t="s">
        <v>86</v>
      </c>
      <c r="AA626" t="s">
        <v>526</v>
      </c>
      <c r="AB626" s="28">
        <v>1</v>
      </c>
      <c r="AC626" s="40">
        <v>35780</v>
      </c>
      <c r="AD626" s="40">
        <f t="shared" si="9"/>
        <v>35780</v>
      </c>
    </row>
    <row r="627" spans="1:30">
      <c r="A627" t="s">
        <v>459</v>
      </c>
      <c r="B627" t="s">
        <v>460</v>
      </c>
      <c r="C627" t="s">
        <v>461</v>
      </c>
      <c r="D627" t="s">
        <v>692</v>
      </c>
      <c r="E627" t="s">
        <v>12993</v>
      </c>
      <c r="F627" t="s">
        <v>12994</v>
      </c>
      <c r="G627" t="s">
        <v>9829</v>
      </c>
      <c r="H627" t="s">
        <v>460</v>
      </c>
      <c r="I627" t="s">
        <v>695</v>
      </c>
      <c r="J627" t="s">
        <v>10068</v>
      </c>
      <c r="K627" t="s">
        <v>78</v>
      </c>
      <c r="L627" t="s">
        <v>12995</v>
      </c>
      <c r="M627" s="27">
        <v>45936.474456018521</v>
      </c>
      <c r="N627" s="27">
        <v>45940.655555555553</v>
      </c>
      <c r="P627" t="s">
        <v>9833</v>
      </c>
      <c r="Q627" t="s">
        <v>9834</v>
      </c>
      <c r="R627" t="s">
        <v>1470</v>
      </c>
      <c r="S627" t="s">
        <v>1470</v>
      </c>
      <c r="T627" t="s">
        <v>82</v>
      </c>
      <c r="U627" t="s">
        <v>7699</v>
      </c>
      <c r="V627" t="s">
        <v>12996</v>
      </c>
      <c r="W627" t="s">
        <v>84</v>
      </c>
      <c r="Y627" t="s">
        <v>11</v>
      </c>
      <c r="Z627" t="s">
        <v>86</v>
      </c>
      <c r="AA627" t="s">
        <v>1113</v>
      </c>
      <c r="AB627" s="28">
        <v>1</v>
      </c>
      <c r="AC627" s="40">
        <v>67654</v>
      </c>
      <c r="AD627" s="40">
        <f t="shared" si="9"/>
        <v>67654</v>
      </c>
    </row>
    <row r="628" spans="1:30">
      <c r="A628" t="s">
        <v>613</v>
      </c>
      <c r="B628" t="s">
        <v>151</v>
      </c>
      <c r="C628" t="s">
        <v>152</v>
      </c>
      <c r="D628" t="s">
        <v>7633</v>
      </c>
      <c r="E628" t="s">
        <v>12997</v>
      </c>
      <c r="F628" t="s">
        <v>12998</v>
      </c>
      <c r="G628" t="s">
        <v>9829</v>
      </c>
      <c r="H628" t="s">
        <v>258</v>
      </c>
      <c r="I628" t="s">
        <v>613</v>
      </c>
      <c r="J628" t="s">
        <v>12999</v>
      </c>
      <c r="K628" t="s">
        <v>78</v>
      </c>
      <c r="L628" t="s">
        <v>13000</v>
      </c>
      <c r="M628" s="27">
        <v>45936.475162037037</v>
      </c>
      <c r="N628" s="27">
        <v>45938.475694444453</v>
      </c>
      <c r="P628" t="s">
        <v>9833</v>
      </c>
      <c r="Q628" t="s">
        <v>9834</v>
      </c>
      <c r="R628" t="s">
        <v>1470</v>
      </c>
      <c r="S628" t="s">
        <v>1470</v>
      </c>
      <c r="T628" t="s">
        <v>82</v>
      </c>
      <c r="U628" t="s">
        <v>7699</v>
      </c>
      <c r="V628" t="s">
        <v>13001</v>
      </c>
      <c r="W628" t="s">
        <v>84</v>
      </c>
      <c r="Y628" t="s">
        <v>8</v>
      </c>
      <c r="Z628" t="s">
        <v>86</v>
      </c>
      <c r="AA628" t="s">
        <v>1281</v>
      </c>
      <c r="AB628" s="28">
        <v>1</v>
      </c>
      <c r="AC628" s="40">
        <v>35780</v>
      </c>
      <c r="AD628" s="40">
        <f t="shared" si="9"/>
        <v>35780</v>
      </c>
    </row>
    <row r="629" spans="1:30">
      <c r="A629" t="s">
        <v>191</v>
      </c>
      <c r="B629" t="s">
        <v>192</v>
      </c>
      <c r="C629" t="s">
        <v>193</v>
      </c>
      <c r="D629" t="s">
        <v>10651</v>
      </c>
      <c r="E629" t="s">
        <v>13002</v>
      </c>
      <c r="F629" t="s">
        <v>13003</v>
      </c>
      <c r="G629" t="s">
        <v>9838</v>
      </c>
      <c r="H629" t="s">
        <v>197</v>
      </c>
      <c r="I629" t="s">
        <v>10654</v>
      </c>
      <c r="J629" t="s">
        <v>13004</v>
      </c>
      <c r="K629" t="s">
        <v>78</v>
      </c>
      <c r="L629" t="s">
        <v>13005</v>
      </c>
      <c r="M629" s="27">
        <v>45936.4765625</v>
      </c>
      <c r="N629" s="27">
        <v>45944.395833333343</v>
      </c>
      <c r="P629" t="s">
        <v>9840</v>
      </c>
      <c r="R629" t="s">
        <v>80</v>
      </c>
      <c r="S629" t="s">
        <v>187</v>
      </c>
      <c r="U629" t="s">
        <v>7699</v>
      </c>
      <c r="V629" t="s">
        <v>13006</v>
      </c>
      <c r="W629" t="s">
        <v>9840</v>
      </c>
      <c r="Y629" t="s">
        <v>15</v>
      </c>
      <c r="Z629" t="s">
        <v>86</v>
      </c>
      <c r="AB629" s="28">
        <v>0</v>
      </c>
      <c r="AC629" s="40">
        <v>35780</v>
      </c>
      <c r="AD629" s="40">
        <f t="shared" si="9"/>
        <v>35780</v>
      </c>
    </row>
    <row r="630" spans="1:30">
      <c r="A630" t="s">
        <v>762</v>
      </c>
      <c r="B630" t="s">
        <v>119</v>
      </c>
      <c r="C630" t="s">
        <v>120</v>
      </c>
      <c r="D630" t="s">
        <v>7674</v>
      </c>
      <c r="E630" t="s">
        <v>13007</v>
      </c>
      <c r="F630" t="s">
        <v>13008</v>
      </c>
      <c r="G630" t="s">
        <v>9829</v>
      </c>
      <c r="H630" t="s">
        <v>766</v>
      </c>
      <c r="I630" t="s">
        <v>7677</v>
      </c>
      <c r="J630" t="s">
        <v>13009</v>
      </c>
      <c r="K630" t="s">
        <v>78</v>
      </c>
      <c r="L630" t="s">
        <v>13010</v>
      </c>
      <c r="M630" s="27">
        <v>45936.503796296303</v>
      </c>
      <c r="N630" s="27">
        <v>45939.632638888892</v>
      </c>
      <c r="P630" t="s">
        <v>9833</v>
      </c>
      <c r="Q630" t="s">
        <v>9834</v>
      </c>
      <c r="R630" t="s">
        <v>1470</v>
      </c>
      <c r="S630" t="s">
        <v>1470</v>
      </c>
      <c r="T630" t="s">
        <v>82</v>
      </c>
      <c r="U630" t="s">
        <v>7699</v>
      </c>
      <c r="V630" t="s">
        <v>13011</v>
      </c>
      <c r="W630" t="s">
        <v>9836</v>
      </c>
      <c r="Y630" t="s">
        <v>11</v>
      </c>
      <c r="Z630" t="s">
        <v>86</v>
      </c>
      <c r="AA630" t="s">
        <v>771</v>
      </c>
      <c r="AB630" s="28">
        <v>0</v>
      </c>
      <c r="AC630" s="40">
        <v>67654</v>
      </c>
      <c r="AD630" s="40">
        <f t="shared" si="9"/>
        <v>67654</v>
      </c>
    </row>
    <row r="631" spans="1:30">
      <c r="A631" t="s">
        <v>191</v>
      </c>
      <c r="B631" t="s">
        <v>192</v>
      </c>
      <c r="C631" t="s">
        <v>193</v>
      </c>
      <c r="D631" t="s">
        <v>194</v>
      </c>
      <c r="E631" t="s">
        <v>13012</v>
      </c>
      <c r="F631" t="s">
        <v>13013</v>
      </c>
      <c r="G631" t="s">
        <v>9829</v>
      </c>
      <c r="H631" t="s">
        <v>197</v>
      </c>
      <c r="I631" t="s">
        <v>191</v>
      </c>
      <c r="J631" t="s">
        <v>13014</v>
      </c>
      <c r="K631" t="s">
        <v>78</v>
      </c>
      <c r="L631" t="s">
        <v>13015</v>
      </c>
      <c r="M631" s="27">
        <v>45936.497789351852</v>
      </c>
      <c r="N631" s="27">
        <v>45944.426388888889</v>
      </c>
      <c r="P631" t="s">
        <v>9833</v>
      </c>
      <c r="Q631" t="s">
        <v>9834</v>
      </c>
      <c r="R631" t="s">
        <v>80</v>
      </c>
      <c r="S631" t="s">
        <v>187</v>
      </c>
      <c r="U631" t="s">
        <v>7699</v>
      </c>
      <c r="V631" t="s">
        <v>13016</v>
      </c>
      <c r="W631" t="s">
        <v>84</v>
      </c>
      <c r="Y631" t="s">
        <v>8</v>
      </c>
      <c r="Z631" t="s">
        <v>86</v>
      </c>
      <c r="AA631" t="s">
        <v>10276</v>
      </c>
      <c r="AB631" s="28">
        <v>1</v>
      </c>
      <c r="AC631" s="40">
        <v>35780</v>
      </c>
      <c r="AD631" s="40">
        <f t="shared" si="9"/>
        <v>35780</v>
      </c>
    </row>
    <row r="632" spans="1:30">
      <c r="A632" t="s">
        <v>67</v>
      </c>
      <c r="B632" t="s">
        <v>68</v>
      </c>
      <c r="C632" t="s">
        <v>69</v>
      </c>
      <c r="D632" t="s">
        <v>89</v>
      </c>
      <c r="E632" t="s">
        <v>13017</v>
      </c>
      <c r="F632" t="s">
        <v>13018</v>
      </c>
      <c r="G632" t="s">
        <v>9829</v>
      </c>
      <c r="H632" t="s">
        <v>75</v>
      </c>
      <c r="I632" t="s">
        <v>92</v>
      </c>
      <c r="J632" t="s">
        <v>13019</v>
      </c>
      <c r="K632" t="s">
        <v>78</v>
      </c>
      <c r="L632" t="s">
        <v>13020</v>
      </c>
      <c r="M632" s="27">
        <v>45936.507141203707</v>
      </c>
      <c r="N632" s="27">
        <v>45944.398611111108</v>
      </c>
      <c r="P632" t="s">
        <v>9833</v>
      </c>
      <c r="Q632" t="s">
        <v>9834</v>
      </c>
      <c r="R632" t="s">
        <v>1470</v>
      </c>
      <c r="S632" t="s">
        <v>1470</v>
      </c>
      <c r="T632" t="s">
        <v>82</v>
      </c>
      <c r="U632" t="s">
        <v>7699</v>
      </c>
      <c r="V632" t="s">
        <v>12987</v>
      </c>
      <c r="W632" t="s">
        <v>9836</v>
      </c>
      <c r="Y632" t="s">
        <v>15</v>
      </c>
      <c r="Z632" t="s">
        <v>86</v>
      </c>
      <c r="AA632" t="s">
        <v>87</v>
      </c>
      <c r="AB632" s="28">
        <v>0</v>
      </c>
      <c r="AC632" s="40">
        <v>35780</v>
      </c>
      <c r="AD632" s="40">
        <f t="shared" si="9"/>
        <v>35780</v>
      </c>
    </row>
    <row r="633" spans="1:30">
      <c r="A633" t="s">
        <v>459</v>
      </c>
      <c r="B633" t="s">
        <v>460</v>
      </c>
      <c r="C633" t="s">
        <v>461</v>
      </c>
      <c r="D633" t="s">
        <v>512</v>
      </c>
      <c r="E633" t="s">
        <v>13021</v>
      </c>
      <c r="F633" t="s">
        <v>13022</v>
      </c>
      <c r="G633" t="s">
        <v>9829</v>
      </c>
      <c r="H633" t="s">
        <v>460</v>
      </c>
      <c r="I633" t="s">
        <v>459</v>
      </c>
      <c r="J633" t="s">
        <v>13023</v>
      </c>
      <c r="K633" t="s">
        <v>78</v>
      </c>
      <c r="L633" t="s">
        <v>13024</v>
      </c>
      <c r="M633" s="27">
        <v>45936.522546296299</v>
      </c>
      <c r="N633" s="27">
        <v>45938.441666666673</v>
      </c>
      <c r="P633" t="s">
        <v>9833</v>
      </c>
      <c r="Q633" t="s">
        <v>9834</v>
      </c>
      <c r="R633" t="s">
        <v>1479</v>
      </c>
      <c r="S633" t="s">
        <v>1479</v>
      </c>
      <c r="T633" t="s">
        <v>82</v>
      </c>
      <c r="U633" t="s">
        <v>7699</v>
      </c>
      <c r="V633" t="s">
        <v>13025</v>
      </c>
      <c r="W633" t="s">
        <v>84</v>
      </c>
      <c r="Y633" t="s">
        <v>8</v>
      </c>
      <c r="Z633" t="s">
        <v>86</v>
      </c>
      <c r="AA633" t="s">
        <v>778</v>
      </c>
      <c r="AB633" s="28">
        <v>1</v>
      </c>
      <c r="AC633" s="40">
        <v>35780</v>
      </c>
      <c r="AD633" s="40">
        <f t="shared" si="9"/>
        <v>35780</v>
      </c>
    </row>
    <row r="634" spans="1:30">
      <c r="A634" t="s">
        <v>1134</v>
      </c>
      <c r="B634" t="s">
        <v>113</v>
      </c>
      <c r="C634" t="s">
        <v>114</v>
      </c>
      <c r="D634" t="s">
        <v>2710</v>
      </c>
      <c r="E634" t="s">
        <v>13026</v>
      </c>
      <c r="F634" t="s">
        <v>13027</v>
      </c>
      <c r="G634" t="s">
        <v>9829</v>
      </c>
      <c r="H634" t="s">
        <v>2713</v>
      </c>
      <c r="I634" t="s">
        <v>1134</v>
      </c>
      <c r="J634" t="s">
        <v>13028</v>
      </c>
      <c r="K634" t="s">
        <v>78</v>
      </c>
      <c r="L634" t="s">
        <v>13029</v>
      </c>
      <c r="M634" s="27">
        <v>45936.532326388893</v>
      </c>
      <c r="N634" s="27">
        <v>45943.413888888892</v>
      </c>
      <c r="P634" t="s">
        <v>9833</v>
      </c>
      <c r="Q634" t="s">
        <v>9834</v>
      </c>
      <c r="R634" t="s">
        <v>1470</v>
      </c>
      <c r="S634" t="s">
        <v>1470</v>
      </c>
      <c r="T634" t="s">
        <v>82</v>
      </c>
      <c r="U634" t="s">
        <v>7699</v>
      </c>
      <c r="V634" t="s">
        <v>13030</v>
      </c>
      <c r="W634" t="s">
        <v>84</v>
      </c>
      <c r="Y634" t="s">
        <v>8</v>
      </c>
      <c r="Z634" t="s">
        <v>86</v>
      </c>
      <c r="AA634" t="s">
        <v>2718</v>
      </c>
      <c r="AB634" s="28">
        <v>1</v>
      </c>
      <c r="AC634" s="40">
        <v>35780</v>
      </c>
      <c r="AD634" s="40">
        <f t="shared" si="9"/>
        <v>35780</v>
      </c>
    </row>
    <row r="635" spans="1:30">
      <c r="A635" t="s">
        <v>459</v>
      </c>
      <c r="B635" t="s">
        <v>460</v>
      </c>
      <c r="C635" t="s">
        <v>461</v>
      </c>
      <c r="D635" t="s">
        <v>2135</v>
      </c>
      <c r="E635" t="s">
        <v>13031</v>
      </c>
      <c r="F635" t="s">
        <v>13032</v>
      </c>
      <c r="G635" t="s">
        <v>9829</v>
      </c>
      <c r="H635" t="s">
        <v>460</v>
      </c>
      <c r="I635" t="s">
        <v>2138</v>
      </c>
      <c r="J635" t="s">
        <v>13033</v>
      </c>
      <c r="K635" t="s">
        <v>78</v>
      </c>
      <c r="L635" t="s">
        <v>13034</v>
      </c>
      <c r="M635" s="27">
        <v>45936.523252314822</v>
      </c>
      <c r="N635" s="27">
        <v>45938.456944444442</v>
      </c>
      <c r="P635" t="s">
        <v>9833</v>
      </c>
      <c r="Q635" t="s">
        <v>9834</v>
      </c>
      <c r="R635" t="s">
        <v>1470</v>
      </c>
      <c r="S635" t="s">
        <v>1470</v>
      </c>
      <c r="T635" t="s">
        <v>82</v>
      </c>
      <c r="U635" t="s">
        <v>7699</v>
      </c>
      <c r="V635" t="s">
        <v>13035</v>
      </c>
      <c r="W635" t="s">
        <v>84</v>
      </c>
      <c r="Y635" t="s">
        <v>8</v>
      </c>
      <c r="Z635" t="s">
        <v>86</v>
      </c>
      <c r="AA635" t="s">
        <v>470</v>
      </c>
      <c r="AB635" s="28">
        <v>1</v>
      </c>
      <c r="AC635" s="40">
        <v>35780</v>
      </c>
      <c r="AD635" s="40">
        <f t="shared" si="9"/>
        <v>35780</v>
      </c>
    </row>
    <row r="636" spans="1:30">
      <c r="A636" t="s">
        <v>191</v>
      </c>
      <c r="B636" t="s">
        <v>192</v>
      </c>
      <c r="C636" t="s">
        <v>193</v>
      </c>
      <c r="D636" t="s">
        <v>194</v>
      </c>
      <c r="E636" t="s">
        <v>13036</v>
      </c>
      <c r="F636" t="s">
        <v>13037</v>
      </c>
      <c r="G636" t="s">
        <v>9829</v>
      </c>
      <c r="H636" t="s">
        <v>197</v>
      </c>
      <c r="I636" t="s">
        <v>191</v>
      </c>
      <c r="J636" t="s">
        <v>13038</v>
      </c>
      <c r="K636" t="s">
        <v>78</v>
      </c>
      <c r="L636" t="s">
        <v>13039</v>
      </c>
      <c r="M636" s="27">
        <v>45936.535196759258</v>
      </c>
      <c r="N636" s="27">
        <v>45944.450694444437</v>
      </c>
      <c r="P636" t="s">
        <v>9833</v>
      </c>
      <c r="Q636" t="s">
        <v>9834</v>
      </c>
      <c r="R636" t="s">
        <v>80</v>
      </c>
      <c r="S636" t="s">
        <v>187</v>
      </c>
      <c r="U636" t="s">
        <v>7699</v>
      </c>
      <c r="V636" t="s">
        <v>13040</v>
      </c>
      <c r="W636" t="s">
        <v>84</v>
      </c>
      <c r="Y636" t="s">
        <v>8</v>
      </c>
      <c r="Z636" t="s">
        <v>86</v>
      </c>
      <c r="AA636" t="s">
        <v>10276</v>
      </c>
      <c r="AB636" s="28">
        <v>1</v>
      </c>
      <c r="AC636" s="40">
        <v>35780</v>
      </c>
      <c r="AD636" s="40">
        <f t="shared" si="9"/>
        <v>35780</v>
      </c>
    </row>
    <row r="637" spans="1:30">
      <c r="A637" t="s">
        <v>118</v>
      </c>
      <c r="B637" t="s">
        <v>119</v>
      </c>
      <c r="C637" t="s">
        <v>120</v>
      </c>
      <c r="D637" t="s">
        <v>121</v>
      </c>
      <c r="E637" t="s">
        <v>13041</v>
      </c>
      <c r="F637" t="s">
        <v>6182</v>
      </c>
      <c r="G637" t="s">
        <v>9829</v>
      </c>
      <c r="H637" t="s">
        <v>124</v>
      </c>
      <c r="I637" t="s">
        <v>125</v>
      </c>
      <c r="J637" t="s">
        <v>6183</v>
      </c>
      <c r="K637" t="s">
        <v>78</v>
      </c>
      <c r="L637" t="s">
        <v>13042</v>
      </c>
      <c r="M637" s="27">
        <v>45936.557916666658</v>
      </c>
      <c r="N637" s="27">
        <v>45938.699305555558</v>
      </c>
      <c r="P637" t="s">
        <v>9833</v>
      </c>
      <c r="Q637" t="s">
        <v>9834</v>
      </c>
      <c r="R637" t="s">
        <v>80</v>
      </c>
      <c r="S637" t="s">
        <v>81</v>
      </c>
      <c r="T637" t="s">
        <v>82</v>
      </c>
      <c r="U637" t="s">
        <v>7699</v>
      </c>
      <c r="V637" t="s">
        <v>13043</v>
      </c>
      <c r="W637" t="s">
        <v>84</v>
      </c>
      <c r="Y637" t="s">
        <v>15</v>
      </c>
      <c r="Z637" t="s">
        <v>86</v>
      </c>
      <c r="AA637" t="s">
        <v>130</v>
      </c>
      <c r="AB637" s="28">
        <v>1</v>
      </c>
      <c r="AC637" s="40">
        <v>35780</v>
      </c>
      <c r="AD637" s="40">
        <f t="shared" si="9"/>
        <v>35780</v>
      </c>
    </row>
    <row r="638" spans="1:30">
      <c r="A638" t="s">
        <v>191</v>
      </c>
      <c r="B638" t="s">
        <v>192</v>
      </c>
      <c r="C638" t="s">
        <v>193</v>
      </c>
      <c r="D638" t="s">
        <v>3146</v>
      </c>
      <c r="E638" t="s">
        <v>13044</v>
      </c>
      <c r="F638" t="s">
        <v>3148</v>
      </c>
      <c r="G638" t="s">
        <v>9838</v>
      </c>
      <c r="H638" t="s">
        <v>197</v>
      </c>
      <c r="I638" t="s">
        <v>3149</v>
      </c>
      <c r="J638" t="s">
        <v>3150</v>
      </c>
      <c r="K638" t="s">
        <v>78</v>
      </c>
      <c r="L638" t="s">
        <v>13045</v>
      </c>
      <c r="M638" s="27">
        <v>45936.556944444441</v>
      </c>
      <c r="N638" s="27">
        <v>45958.373611111107</v>
      </c>
      <c r="P638" t="s">
        <v>9840</v>
      </c>
      <c r="R638" t="s">
        <v>1470</v>
      </c>
      <c r="S638" t="s">
        <v>1470</v>
      </c>
      <c r="U638" t="s">
        <v>7699</v>
      </c>
      <c r="V638" t="s">
        <v>13046</v>
      </c>
      <c r="W638" t="s">
        <v>9840</v>
      </c>
      <c r="Y638" t="s">
        <v>13</v>
      </c>
      <c r="Z638" t="s">
        <v>86</v>
      </c>
      <c r="AB638" s="28">
        <v>0</v>
      </c>
      <c r="AC638" s="40">
        <v>35780</v>
      </c>
      <c r="AD638" s="40">
        <f t="shared" si="9"/>
        <v>35780</v>
      </c>
    </row>
    <row r="639" spans="1:30">
      <c r="A639" t="s">
        <v>118</v>
      </c>
      <c r="B639" t="s">
        <v>119</v>
      </c>
      <c r="C639" t="s">
        <v>8579</v>
      </c>
      <c r="D639" t="s">
        <v>13047</v>
      </c>
      <c r="E639" t="s">
        <v>13048</v>
      </c>
      <c r="F639" t="s">
        <v>13049</v>
      </c>
      <c r="G639" t="s">
        <v>9838</v>
      </c>
      <c r="H639" t="s">
        <v>309</v>
      </c>
      <c r="I639" t="s">
        <v>13050</v>
      </c>
      <c r="J639" t="s">
        <v>13051</v>
      </c>
      <c r="K639" t="s">
        <v>78</v>
      </c>
      <c r="L639" t="s">
        <v>13052</v>
      </c>
      <c r="M639" s="27">
        <v>45936.567557870367</v>
      </c>
      <c r="N639" s="27">
        <v>45942.615972222222</v>
      </c>
      <c r="P639" t="s">
        <v>9840</v>
      </c>
      <c r="R639" t="s">
        <v>1470</v>
      </c>
      <c r="S639" t="s">
        <v>1470</v>
      </c>
      <c r="U639" t="s">
        <v>7699</v>
      </c>
      <c r="V639" t="s">
        <v>13053</v>
      </c>
      <c r="W639" t="s">
        <v>9840</v>
      </c>
      <c r="Y639" t="s">
        <v>13</v>
      </c>
      <c r="Z639" t="s">
        <v>86</v>
      </c>
      <c r="AB639" s="28">
        <v>0</v>
      </c>
      <c r="AC639" s="40">
        <v>35780</v>
      </c>
      <c r="AD639" s="40">
        <f t="shared" si="9"/>
        <v>35780</v>
      </c>
    </row>
    <row r="640" spans="1:30">
      <c r="A640" t="s">
        <v>191</v>
      </c>
      <c r="B640" t="s">
        <v>192</v>
      </c>
      <c r="C640" t="s">
        <v>193</v>
      </c>
      <c r="D640" t="s">
        <v>208</v>
      </c>
      <c r="E640" t="s">
        <v>13054</v>
      </c>
      <c r="F640" t="s">
        <v>13055</v>
      </c>
      <c r="G640" t="s">
        <v>9829</v>
      </c>
      <c r="H640" t="s">
        <v>197</v>
      </c>
      <c r="I640" t="s">
        <v>211</v>
      </c>
      <c r="J640" t="s">
        <v>13056</v>
      </c>
      <c r="K640" t="s">
        <v>78</v>
      </c>
      <c r="L640" t="s">
        <v>13057</v>
      </c>
      <c r="M640" s="27">
        <v>45936.555069444446</v>
      </c>
      <c r="N640" s="27">
        <v>45940.477777777778</v>
      </c>
      <c r="P640" t="s">
        <v>9833</v>
      </c>
      <c r="Q640" t="s">
        <v>9834</v>
      </c>
      <c r="R640" t="s">
        <v>80</v>
      </c>
      <c r="S640" t="s">
        <v>187</v>
      </c>
      <c r="U640" t="s">
        <v>7699</v>
      </c>
      <c r="V640" t="s">
        <v>13058</v>
      </c>
      <c r="W640" t="s">
        <v>84</v>
      </c>
      <c r="Y640" t="s">
        <v>8</v>
      </c>
      <c r="Z640" t="s">
        <v>86</v>
      </c>
      <c r="AA640" t="s">
        <v>10276</v>
      </c>
      <c r="AB640" s="28">
        <v>1</v>
      </c>
      <c r="AC640" s="40">
        <v>35780</v>
      </c>
      <c r="AD640" s="40">
        <f t="shared" si="9"/>
        <v>35780</v>
      </c>
    </row>
    <row r="641" spans="1:30">
      <c r="A641" t="s">
        <v>343</v>
      </c>
      <c r="B641" t="s">
        <v>68</v>
      </c>
      <c r="C641" t="s">
        <v>69</v>
      </c>
      <c r="D641" t="s">
        <v>344</v>
      </c>
      <c r="E641" t="s">
        <v>13059</v>
      </c>
      <c r="F641" t="s">
        <v>13060</v>
      </c>
      <c r="G641" t="s">
        <v>9829</v>
      </c>
      <c r="H641" t="s">
        <v>347</v>
      </c>
      <c r="I641" t="s">
        <v>343</v>
      </c>
      <c r="J641" t="s">
        <v>13061</v>
      </c>
      <c r="K641" t="s">
        <v>78</v>
      </c>
      <c r="L641" t="s">
        <v>13062</v>
      </c>
      <c r="M641" s="27">
        <v>45936.55572916667</v>
      </c>
      <c r="N641" s="27">
        <v>45939.60833333333</v>
      </c>
      <c r="P641" t="s">
        <v>9833</v>
      </c>
      <c r="Q641" t="s">
        <v>9834</v>
      </c>
      <c r="R641" t="s">
        <v>80</v>
      </c>
      <c r="S641" t="s">
        <v>81</v>
      </c>
      <c r="T641" t="s">
        <v>82</v>
      </c>
      <c r="U641" t="s">
        <v>7699</v>
      </c>
      <c r="V641" t="s">
        <v>13063</v>
      </c>
      <c r="W641" t="s">
        <v>84</v>
      </c>
      <c r="Y641" t="s">
        <v>8</v>
      </c>
      <c r="Z641" t="s">
        <v>86</v>
      </c>
      <c r="AA641" t="s">
        <v>8852</v>
      </c>
      <c r="AB641" s="28">
        <v>1</v>
      </c>
      <c r="AC641" s="40">
        <v>35780</v>
      </c>
      <c r="AD641" s="40">
        <f t="shared" si="9"/>
        <v>35780</v>
      </c>
    </row>
    <row r="642" spans="1:30">
      <c r="A642" t="s">
        <v>343</v>
      </c>
      <c r="B642" t="s">
        <v>68</v>
      </c>
      <c r="C642" t="s">
        <v>69</v>
      </c>
      <c r="D642" t="s">
        <v>344</v>
      </c>
      <c r="E642" t="s">
        <v>13064</v>
      </c>
      <c r="F642" t="s">
        <v>13065</v>
      </c>
      <c r="G642" t="s">
        <v>9829</v>
      </c>
      <c r="H642" t="s">
        <v>347</v>
      </c>
      <c r="I642" t="s">
        <v>343</v>
      </c>
      <c r="J642" t="s">
        <v>13066</v>
      </c>
      <c r="K642" t="s">
        <v>78</v>
      </c>
      <c r="L642" t="s">
        <v>13067</v>
      </c>
      <c r="M642" s="27">
        <v>45936.567013888889</v>
      </c>
      <c r="N642" s="27">
        <v>45938.712500000001</v>
      </c>
      <c r="P642" t="s">
        <v>9833</v>
      </c>
      <c r="Q642" t="s">
        <v>9834</v>
      </c>
      <c r="R642" t="s">
        <v>1470</v>
      </c>
      <c r="S642" t="s">
        <v>1470</v>
      </c>
      <c r="T642" t="s">
        <v>82</v>
      </c>
      <c r="U642" t="s">
        <v>7699</v>
      </c>
      <c r="V642" t="s">
        <v>13068</v>
      </c>
      <c r="W642" t="s">
        <v>84</v>
      </c>
      <c r="Y642" t="s">
        <v>8</v>
      </c>
      <c r="Z642" t="s">
        <v>86</v>
      </c>
      <c r="AA642" t="s">
        <v>8852</v>
      </c>
      <c r="AB642" s="28">
        <v>1</v>
      </c>
      <c r="AC642" s="40">
        <v>35780</v>
      </c>
      <c r="AD642" s="40">
        <f t="shared" si="9"/>
        <v>35780</v>
      </c>
    </row>
    <row r="643" spans="1:30">
      <c r="A643" t="s">
        <v>67</v>
      </c>
      <c r="B643" t="s">
        <v>68</v>
      </c>
      <c r="C643" t="s">
        <v>69</v>
      </c>
      <c r="D643" t="s">
        <v>13069</v>
      </c>
      <c r="E643" t="s">
        <v>13070</v>
      </c>
      <c r="F643" t="s">
        <v>13071</v>
      </c>
      <c r="G643" t="s">
        <v>9829</v>
      </c>
      <c r="H643" t="s">
        <v>143</v>
      </c>
      <c r="I643" t="s">
        <v>13072</v>
      </c>
      <c r="J643" t="s">
        <v>13073</v>
      </c>
      <c r="K643" t="s">
        <v>78</v>
      </c>
      <c r="L643" t="s">
        <v>13074</v>
      </c>
      <c r="M643" s="27">
        <v>45936.568368055552</v>
      </c>
      <c r="N643" s="27">
        <v>45944.530555555553</v>
      </c>
      <c r="P643" t="s">
        <v>9833</v>
      </c>
      <c r="Q643" t="s">
        <v>9834</v>
      </c>
      <c r="R643" t="s">
        <v>80</v>
      </c>
      <c r="S643" t="s">
        <v>81</v>
      </c>
      <c r="T643" t="s">
        <v>82</v>
      </c>
      <c r="U643" t="s">
        <v>7699</v>
      </c>
      <c r="V643" t="s">
        <v>13075</v>
      </c>
      <c r="W643" t="s">
        <v>9836</v>
      </c>
      <c r="Y643" t="s">
        <v>15</v>
      </c>
      <c r="Z643" t="s">
        <v>86</v>
      </c>
      <c r="AA643" t="s">
        <v>149</v>
      </c>
      <c r="AB643" s="28">
        <v>0</v>
      </c>
      <c r="AC643" s="40">
        <v>35780</v>
      </c>
      <c r="AD643" s="40">
        <f t="shared" ref="AD643:AD706" si="10">AC643</f>
        <v>35780</v>
      </c>
    </row>
    <row r="644" spans="1:30">
      <c r="A644" t="s">
        <v>744</v>
      </c>
      <c r="B644" t="s">
        <v>113</v>
      </c>
      <c r="C644" t="s">
        <v>114</v>
      </c>
      <c r="D644" t="s">
        <v>2276</v>
      </c>
      <c r="E644" t="s">
        <v>13076</v>
      </c>
      <c r="F644" t="s">
        <v>13077</v>
      </c>
      <c r="G644" t="s">
        <v>9829</v>
      </c>
      <c r="H644" t="s">
        <v>748</v>
      </c>
      <c r="I644" t="s">
        <v>744</v>
      </c>
      <c r="J644" t="s">
        <v>13078</v>
      </c>
      <c r="K644" t="s">
        <v>78</v>
      </c>
      <c r="L644" t="s">
        <v>13079</v>
      </c>
      <c r="M644" s="27">
        <v>45936.589317129627</v>
      </c>
      <c r="N644" s="27">
        <v>45944.386111111111</v>
      </c>
      <c r="P644" t="s">
        <v>9833</v>
      </c>
      <c r="Q644" t="s">
        <v>9834</v>
      </c>
      <c r="R644" t="s">
        <v>783</v>
      </c>
      <c r="S644" t="s">
        <v>1791</v>
      </c>
      <c r="T644" t="s">
        <v>82</v>
      </c>
      <c r="U644" t="s">
        <v>7699</v>
      </c>
      <c r="V644" t="s">
        <v>13080</v>
      </c>
      <c r="W644" t="s">
        <v>84</v>
      </c>
      <c r="Y644" t="s">
        <v>8</v>
      </c>
      <c r="Z644" t="s">
        <v>86</v>
      </c>
      <c r="AA644" t="s">
        <v>1272</v>
      </c>
      <c r="AB644" s="28">
        <v>1</v>
      </c>
      <c r="AC644" s="40">
        <v>35780</v>
      </c>
      <c r="AD644" s="40">
        <f t="shared" si="10"/>
        <v>35780</v>
      </c>
    </row>
    <row r="645" spans="1:30">
      <c r="A645" t="s">
        <v>277</v>
      </c>
      <c r="B645" t="s">
        <v>151</v>
      </c>
      <c r="C645" t="s">
        <v>152</v>
      </c>
      <c r="D645" t="s">
        <v>9326</v>
      </c>
      <c r="E645" t="s">
        <v>13081</v>
      </c>
      <c r="F645" t="s">
        <v>13082</v>
      </c>
      <c r="G645" t="s">
        <v>9829</v>
      </c>
      <c r="H645" t="s">
        <v>328</v>
      </c>
      <c r="I645" t="s">
        <v>9329</v>
      </c>
      <c r="J645" t="s">
        <v>13083</v>
      </c>
      <c r="K645" t="s">
        <v>78</v>
      </c>
      <c r="L645" t="s">
        <v>13084</v>
      </c>
      <c r="M645" s="27">
        <v>45936.590567129628</v>
      </c>
      <c r="N645" s="27">
        <v>45943.415277777778</v>
      </c>
      <c r="P645" t="s">
        <v>9833</v>
      </c>
      <c r="Q645" t="s">
        <v>9834</v>
      </c>
      <c r="R645" t="s">
        <v>1470</v>
      </c>
      <c r="S645" t="s">
        <v>1470</v>
      </c>
      <c r="T645" t="s">
        <v>82</v>
      </c>
      <c r="U645" t="s">
        <v>7699</v>
      </c>
      <c r="V645" t="s">
        <v>13085</v>
      </c>
      <c r="W645" t="s">
        <v>84</v>
      </c>
      <c r="Y645" t="s">
        <v>11</v>
      </c>
      <c r="Z645" t="s">
        <v>86</v>
      </c>
      <c r="AA645" t="s">
        <v>287</v>
      </c>
      <c r="AB645" s="28">
        <v>1</v>
      </c>
      <c r="AC645" s="40">
        <v>67654</v>
      </c>
      <c r="AD645" s="40">
        <f t="shared" si="10"/>
        <v>67654</v>
      </c>
    </row>
    <row r="646" spans="1:30">
      <c r="A646" t="s">
        <v>191</v>
      </c>
      <c r="B646" t="s">
        <v>192</v>
      </c>
      <c r="C646" t="s">
        <v>193</v>
      </c>
      <c r="D646" t="s">
        <v>1526</v>
      </c>
      <c r="E646" t="s">
        <v>13086</v>
      </c>
      <c r="F646" t="s">
        <v>1528</v>
      </c>
      <c r="G646" t="s">
        <v>9829</v>
      </c>
      <c r="H646" t="s">
        <v>197</v>
      </c>
      <c r="I646" t="s">
        <v>1529</v>
      </c>
      <c r="J646" t="s">
        <v>1530</v>
      </c>
      <c r="K646" t="s">
        <v>78</v>
      </c>
      <c r="L646" t="s">
        <v>13087</v>
      </c>
      <c r="M646" s="27">
        <v>45936.592326388891</v>
      </c>
      <c r="N646" s="27">
        <v>45944.432638888888</v>
      </c>
      <c r="P646" t="s">
        <v>9833</v>
      </c>
      <c r="Q646" t="s">
        <v>9834</v>
      </c>
      <c r="R646" t="s">
        <v>1479</v>
      </c>
      <c r="S646" t="s">
        <v>1479</v>
      </c>
      <c r="T646" t="s">
        <v>82</v>
      </c>
      <c r="U646" t="s">
        <v>7699</v>
      </c>
      <c r="V646" t="s">
        <v>13088</v>
      </c>
      <c r="W646" t="s">
        <v>9836</v>
      </c>
      <c r="Y646" t="s">
        <v>11</v>
      </c>
      <c r="Z646" t="s">
        <v>86</v>
      </c>
      <c r="AA646" t="s">
        <v>654</v>
      </c>
      <c r="AB646" s="28">
        <v>0</v>
      </c>
      <c r="AC646" s="40">
        <v>67654</v>
      </c>
      <c r="AD646" s="40">
        <f t="shared" si="10"/>
        <v>67654</v>
      </c>
    </row>
    <row r="647" spans="1:30">
      <c r="A647" t="s">
        <v>442</v>
      </c>
      <c r="B647" t="s">
        <v>113</v>
      </c>
      <c r="C647" t="s">
        <v>114</v>
      </c>
      <c r="D647" t="s">
        <v>452</v>
      </c>
      <c r="E647" t="s">
        <v>13089</v>
      </c>
      <c r="F647" t="s">
        <v>13090</v>
      </c>
      <c r="G647" t="s">
        <v>9829</v>
      </c>
      <c r="H647" t="s">
        <v>446</v>
      </c>
      <c r="I647" t="s">
        <v>455</v>
      </c>
      <c r="J647" t="s">
        <v>13091</v>
      </c>
      <c r="K647" t="s">
        <v>78</v>
      </c>
      <c r="L647" t="s">
        <v>13092</v>
      </c>
      <c r="M647" s="27">
        <v>45936.598865740743</v>
      </c>
      <c r="N647" s="27">
        <v>45939.611111111109</v>
      </c>
      <c r="P647" t="s">
        <v>9833</v>
      </c>
      <c r="Q647" t="s">
        <v>9834</v>
      </c>
      <c r="R647" t="s">
        <v>783</v>
      </c>
      <c r="S647" t="s">
        <v>2152</v>
      </c>
      <c r="T647" t="s">
        <v>82</v>
      </c>
      <c r="U647" t="s">
        <v>7699</v>
      </c>
      <c r="V647" t="s">
        <v>13093</v>
      </c>
      <c r="W647" t="s">
        <v>84</v>
      </c>
      <c r="Y647" t="s">
        <v>8</v>
      </c>
      <c r="Z647" t="s">
        <v>86</v>
      </c>
      <c r="AA647" t="s">
        <v>2360</v>
      </c>
      <c r="AB647" s="28">
        <v>1</v>
      </c>
      <c r="AC647" s="40">
        <v>35780</v>
      </c>
      <c r="AD647" s="40">
        <f t="shared" si="10"/>
        <v>35780</v>
      </c>
    </row>
    <row r="648" spans="1:30">
      <c r="A648" t="s">
        <v>613</v>
      </c>
      <c r="B648" t="s">
        <v>151</v>
      </c>
      <c r="C648" t="s">
        <v>152</v>
      </c>
      <c r="D648" t="s">
        <v>7633</v>
      </c>
      <c r="E648" t="s">
        <v>13094</v>
      </c>
      <c r="F648" t="s">
        <v>13095</v>
      </c>
      <c r="G648" t="s">
        <v>9829</v>
      </c>
      <c r="H648" t="s">
        <v>258</v>
      </c>
      <c r="I648" t="s">
        <v>613</v>
      </c>
      <c r="J648" t="s">
        <v>13096</v>
      </c>
      <c r="K648" t="s">
        <v>78</v>
      </c>
      <c r="L648" t="s">
        <v>13097</v>
      </c>
      <c r="M648" s="27">
        <v>45936.598368055558</v>
      </c>
      <c r="N648" s="27">
        <v>45938.46875</v>
      </c>
      <c r="P648" t="s">
        <v>9833</v>
      </c>
      <c r="Q648" t="s">
        <v>9834</v>
      </c>
      <c r="R648" t="s">
        <v>80</v>
      </c>
      <c r="S648" t="s">
        <v>81</v>
      </c>
      <c r="T648" t="s">
        <v>82</v>
      </c>
      <c r="U648" t="s">
        <v>7699</v>
      </c>
      <c r="V648" t="s">
        <v>13098</v>
      </c>
      <c r="W648" t="s">
        <v>84</v>
      </c>
      <c r="Y648" t="s">
        <v>8</v>
      </c>
      <c r="Z648" t="s">
        <v>86</v>
      </c>
      <c r="AA648" t="s">
        <v>1281</v>
      </c>
      <c r="AB648" s="28">
        <v>1</v>
      </c>
      <c r="AC648" s="40">
        <v>35780</v>
      </c>
      <c r="AD648" s="40">
        <f t="shared" si="10"/>
        <v>35780</v>
      </c>
    </row>
    <row r="649" spans="1:30">
      <c r="A649" t="s">
        <v>1134</v>
      </c>
      <c r="B649" t="s">
        <v>113</v>
      </c>
      <c r="C649" t="s">
        <v>8579</v>
      </c>
      <c r="D649" t="s">
        <v>1328</v>
      </c>
      <c r="E649" t="s">
        <v>13099</v>
      </c>
      <c r="F649" t="s">
        <v>13100</v>
      </c>
      <c r="G649" t="s">
        <v>9838</v>
      </c>
      <c r="H649" t="s">
        <v>1138</v>
      </c>
      <c r="I649" t="s">
        <v>1331</v>
      </c>
      <c r="J649" t="s">
        <v>13101</v>
      </c>
      <c r="K649" t="s">
        <v>78</v>
      </c>
      <c r="L649" t="s">
        <v>13102</v>
      </c>
      <c r="M649" s="27">
        <v>45936.599386574067</v>
      </c>
      <c r="N649" s="27">
        <v>45940.426388888889</v>
      </c>
      <c r="P649" t="s">
        <v>9840</v>
      </c>
      <c r="R649" t="s">
        <v>80</v>
      </c>
      <c r="S649" t="s">
        <v>81</v>
      </c>
      <c r="U649" t="s">
        <v>7699</v>
      </c>
      <c r="V649" t="s">
        <v>13103</v>
      </c>
      <c r="W649" t="s">
        <v>9840</v>
      </c>
      <c r="Y649" t="s">
        <v>15</v>
      </c>
      <c r="Z649" t="s">
        <v>86</v>
      </c>
      <c r="AB649" s="28">
        <v>0</v>
      </c>
      <c r="AC649" s="40">
        <v>35780</v>
      </c>
      <c r="AD649" s="40">
        <f t="shared" si="10"/>
        <v>35780</v>
      </c>
    </row>
    <row r="650" spans="1:30">
      <c r="A650" t="s">
        <v>191</v>
      </c>
      <c r="B650" t="s">
        <v>192</v>
      </c>
      <c r="C650" t="s">
        <v>193</v>
      </c>
      <c r="D650" t="s">
        <v>208</v>
      </c>
      <c r="E650" t="s">
        <v>13104</v>
      </c>
      <c r="F650" t="s">
        <v>13105</v>
      </c>
      <c r="G650" t="s">
        <v>9829</v>
      </c>
      <c r="H650" t="s">
        <v>197</v>
      </c>
      <c r="I650" t="s">
        <v>211</v>
      </c>
      <c r="J650" t="s">
        <v>13106</v>
      </c>
      <c r="K650" t="s">
        <v>78</v>
      </c>
      <c r="L650" t="s">
        <v>13107</v>
      </c>
      <c r="M650" s="27">
        <v>45936.607662037037</v>
      </c>
      <c r="N650" s="27">
        <v>45940.479861111111</v>
      </c>
      <c r="P650" t="s">
        <v>9833</v>
      </c>
      <c r="Q650" t="s">
        <v>9834</v>
      </c>
      <c r="R650" t="s">
        <v>80</v>
      </c>
      <c r="S650" t="s">
        <v>81</v>
      </c>
      <c r="U650" t="s">
        <v>7699</v>
      </c>
      <c r="V650" t="s">
        <v>13108</v>
      </c>
      <c r="W650" t="s">
        <v>84</v>
      </c>
      <c r="Y650" t="s">
        <v>8</v>
      </c>
      <c r="Z650" t="s">
        <v>86</v>
      </c>
      <c r="AA650" t="s">
        <v>10276</v>
      </c>
      <c r="AB650" s="28">
        <v>1</v>
      </c>
      <c r="AC650" s="40">
        <v>35780</v>
      </c>
      <c r="AD650" s="40">
        <f t="shared" si="10"/>
        <v>35780</v>
      </c>
    </row>
    <row r="651" spans="1:30">
      <c r="A651" t="s">
        <v>288</v>
      </c>
      <c r="B651" t="s">
        <v>113</v>
      </c>
      <c r="C651" t="s">
        <v>114</v>
      </c>
      <c r="D651" t="s">
        <v>289</v>
      </c>
      <c r="E651" t="s">
        <v>13109</v>
      </c>
      <c r="F651" t="s">
        <v>13110</v>
      </c>
      <c r="G651" t="s">
        <v>9829</v>
      </c>
      <c r="H651" t="s">
        <v>292</v>
      </c>
      <c r="I651" t="s">
        <v>288</v>
      </c>
      <c r="J651" t="s">
        <v>13111</v>
      </c>
      <c r="K651" t="s">
        <v>78</v>
      </c>
      <c r="L651" t="s">
        <v>13112</v>
      </c>
      <c r="M651" s="27">
        <v>45936.613379629627</v>
      </c>
      <c r="N651" s="27">
        <v>45943.417361111111</v>
      </c>
      <c r="P651" t="s">
        <v>9833</v>
      </c>
      <c r="Q651" t="s">
        <v>9834</v>
      </c>
      <c r="R651" t="s">
        <v>1479</v>
      </c>
      <c r="S651" t="s">
        <v>1479</v>
      </c>
      <c r="T651" t="s">
        <v>82</v>
      </c>
      <c r="U651" t="s">
        <v>7699</v>
      </c>
      <c r="V651" t="s">
        <v>13113</v>
      </c>
      <c r="W651" t="s">
        <v>84</v>
      </c>
      <c r="Y651" t="s">
        <v>8</v>
      </c>
      <c r="Z651" t="s">
        <v>86</v>
      </c>
      <c r="AA651" t="s">
        <v>245</v>
      </c>
      <c r="AB651" s="28">
        <v>1</v>
      </c>
      <c r="AC651" s="40">
        <v>35780</v>
      </c>
      <c r="AD651" s="40">
        <f t="shared" si="10"/>
        <v>35780</v>
      </c>
    </row>
    <row r="652" spans="1:30">
      <c r="A652" t="s">
        <v>343</v>
      </c>
      <c r="B652" t="s">
        <v>68</v>
      </c>
      <c r="C652" t="s">
        <v>69</v>
      </c>
      <c r="D652" t="s">
        <v>344</v>
      </c>
      <c r="E652" t="s">
        <v>13114</v>
      </c>
      <c r="F652" t="s">
        <v>13115</v>
      </c>
      <c r="G652" t="s">
        <v>9829</v>
      </c>
      <c r="H652" t="s">
        <v>347</v>
      </c>
      <c r="I652" t="s">
        <v>343</v>
      </c>
      <c r="J652" t="s">
        <v>13116</v>
      </c>
      <c r="K652" t="s">
        <v>78</v>
      </c>
      <c r="L652" t="s">
        <v>13117</v>
      </c>
      <c r="M652" s="27">
        <v>45936.612210648149</v>
      </c>
      <c r="N652" s="27">
        <v>45939.621527777781</v>
      </c>
      <c r="P652" t="s">
        <v>9833</v>
      </c>
      <c r="Q652" t="s">
        <v>9834</v>
      </c>
      <c r="R652" t="s">
        <v>1479</v>
      </c>
      <c r="S652" t="s">
        <v>1479</v>
      </c>
      <c r="T652" t="s">
        <v>82</v>
      </c>
      <c r="U652" t="s">
        <v>7699</v>
      </c>
      <c r="V652" t="s">
        <v>13118</v>
      </c>
      <c r="W652" t="s">
        <v>84</v>
      </c>
      <c r="Y652" t="s">
        <v>8</v>
      </c>
      <c r="Z652" t="s">
        <v>86</v>
      </c>
      <c r="AA652" t="s">
        <v>366</v>
      </c>
      <c r="AB652" s="28">
        <v>1</v>
      </c>
      <c r="AC652" s="40">
        <v>35780</v>
      </c>
      <c r="AD652" s="40">
        <f t="shared" si="10"/>
        <v>35780</v>
      </c>
    </row>
    <row r="653" spans="1:30">
      <c r="A653" t="s">
        <v>343</v>
      </c>
      <c r="B653" t="s">
        <v>68</v>
      </c>
      <c r="C653" t="s">
        <v>69</v>
      </c>
      <c r="D653" t="s">
        <v>3575</v>
      </c>
      <c r="E653" t="s">
        <v>13119</v>
      </c>
      <c r="F653" t="s">
        <v>13120</v>
      </c>
      <c r="G653" t="s">
        <v>9829</v>
      </c>
      <c r="H653" t="s">
        <v>347</v>
      </c>
      <c r="I653" t="s">
        <v>3578</v>
      </c>
      <c r="J653" t="s">
        <v>13121</v>
      </c>
      <c r="K653" t="s">
        <v>78</v>
      </c>
      <c r="L653" t="s">
        <v>13122</v>
      </c>
      <c r="M653" s="27">
        <v>45936.61010416667</v>
      </c>
      <c r="N653" s="27">
        <v>45938.643055555563</v>
      </c>
      <c r="P653" t="s">
        <v>9833</v>
      </c>
      <c r="Q653" t="s">
        <v>9834</v>
      </c>
      <c r="R653" t="s">
        <v>80</v>
      </c>
      <c r="S653" t="s">
        <v>187</v>
      </c>
      <c r="T653" t="s">
        <v>82</v>
      </c>
      <c r="U653" t="s">
        <v>7699</v>
      </c>
      <c r="V653" t="s">
        <v>13123</v>
      </c>
      <c r="W653" t="s">
        <v>84</v>
      </c>
      <c r="Y653" t="s">
        <v>11</v>
      </c>
      <c r="Z653" t="s">
        <v>86</v>
      </c>
      <c r="AA653" t="s">
        <v>2850</v>
      </c>
      <c r="AB653" s="28">
        <v>1</v>
      </c>
      <c r="AC653" s="40">
        <v>67654</v>
      </c>
      <c r="AD653" s="40">
        <f t="shared" si="10"/>
        <v>67654</v>
      </c>
    </row>
    <row r="654" spans="1:30">
      <c r="A654" t="s">
        <v>191</v>
      </c>
      <c r="B654" t="s">
        <v>192</v>
      </c>
      <c r="C654" t="s">
        <v>193</v>
      </c>
      <c r="D654" t="s">
        <v>194</v>
      </c>
      <c r="E654" t="s">
        <v>13124</v>
      </c>
      <c r="F654" t="s">
        <v>13125</v>
      </c>
      <c r="G654" t="s">
        <v>9829</v>
      </c>
      <c r="H654" t="s">
        <v>197</v>
      </c>
      <c r="I654" t="s">
        <v>191</v>
      </c>
      <c r="J654" t="s">
        <v>13126</v>
      </c>
      <c r="K654" t="s">
        <v>78</v>
      </c>
      <c r="L654" t="s">
        <v>13127</v>
      </c>
      <c r="M654" s="27">
        <v>45936.611296296287</v>
      </c>
      <c r="N654" s="27">
        <v>45940.480555555558</v>
      </c>
      <c r="P654" t="s">
        <v>9833</v>
      </c>
      <c r="Q654" t="s">
        <v>9834</v>
      </c>
      <c r="R654" t="s">
        <v>80</v>
      </c>
      <c r="S654" t="s">
        <v>187</v>
      </c>
      <c r="U654" t="s">
        <v>7699</v>
      </c>
      <c r="V654" t="s">
        <v>13128</v>
      </c>
      <c r="W654" t="s">
        <v>84</v>
      </c>
      <c r="Y654" t="s">
        <v>8</v>
      </c>
      <c r="Z654" t="s">
        <v>86</v>
      </c>
      <c r="AA654" t="s">
        <v>10276</v>
      </c>
      <c r="AB654" s="28">
        <v>1</v>
      </c>
      <c r="AC654" s="40">
        <v>35780</v>
      </c>
      <c r="AD654" s="40">
        <f t="shared" si="10"/>
        <v>35780</v>
      </c>
    </row>
    <row r="655" spans="1:30">
      <c r="A655" t="s">
        <v>191</v>
      </c>
      <c r="B655" t="s">
        <v>192</v>
      </c>
      <c r="C655" t="s">
        <v>193</v>
      </c>
      <c r="D655" t="s">
        <v>194</v>
      </c>
      <c r="E655" t="s">
        <v>13129</v>
      </c>
      <c r="F655" t="s">
        <v>13130</v>
      </c>
      <c r="G655" t="s">
        <v>9829</v>
      </c>
      <c r="H655" t="s">
        <v>197</v>
      </c>
      <c r="I655" t="s">
        <v>191</v>
      </c>
      <c r="J655" t="s">
        <v>13131</v>
      </c>
      <c r="K655" t="s">
        <v>78</v>
      </c>
      <c r="L655" t="s">
        <v>13132</v>
      </c>
      <c r="M655" s="27">
        <v>45936.615972222222</v>
      </c>
      <c r="N655" s="27">
        <v>45943.420138888891</v>
      </c>
      <c r="P655" t="s">
        <v>9833</v>
      </c>
      <c r="Q655" t="s">
        <v>9834</v>
      </c>
      <c r="R655" t="s">
        <v>80</v>
      </c>
      <c r="S655" t="s">
        <v>187</v>
      </c>
      <c r="T655" t="s">
        <v>82</v>
      </c>
      <c r="U655" t="s">
        <v>7699</v>
      </c>
      <c r="V655" t="s">
        <v>13133</v>
      </c>
      <c r="W655" t="s">
        <v>84</v>
      </c>
      <c r="Y655" t="s">
        <v>8</v>
      </c>
      <c r="Z655" t="s">
        <v>86</v>
      </c>
      <c r="AA655" t="s">
        <v>1956</v>
      </c>
      <c r="AB655" s="28">
        <v>1</v>
      </c>
      <c r="AC655" s="40">
        <v>35780</v>
      </c>
      <c r="AD655" s="40">
        <f t="shared" si="10"/>
        <v>35780</v>
      </c>
    </row>
    <row r="656" spans="1:30">
      <c r="A656" t="s">
        <v>569</v>
      </c>
      <c r="B656" t="s">
        <v>119</v>
      </c>
      <c r="C656" t="s">
        <v>120</v>
      </c>
      <c r="D656" t="s">
        <v>570</v>
      </c>
      <c r="E656" t="s">
        <v>13134</v>
      </c>
      <c r="F656" t="s">
        <v>572</v>
      </c>
      <c r="G656" t="s">
        <v>9829</v>
      </c>
      <c r="H656" t="s">
        <v>573</v>
      </c>
      <c r="I656" t="s">
        <v>569</v>
      </c>
      <c r="J656" t="s">
        <v>574</v>
      </c>
      <c r="K656" t="s">
        <v>78</v>
      </c>
      <c r="L656" t="s">
        <v>13135</v>
      </c>
      <c r="M656" s="27">
        <v>45936.640439814822</v>
      </c>
      <c r="N656" s="27">
        <v>45941.480555555558</v>
      </c>
      <c r="P656" t="s">
        <v>9833</v>
      </c>
      <c r="Q656" t="s">
        <v>9834</v>
      </c>
      <c r="R656" t="s">
        <v>80</v>
      </c>
      <c r="S656" t="s">
        <v>81</v>
      </c>
      <c r="T656" t="s">
        <v>82</v>
      </c>
      <c r="U656" t="s">
        <v>7699</v>
      </c>
      <c r="V656" t="s">
        <v>13136</v>
      </c>
      <c r="W656" t="s">
        <v>84</v>
      </c>
      <c r="Y656" t="s">
        <v>8</v>
      </c>
      <c r="Z656" t="s">
        <v>86</v>
      </c>
      <c r="AA656" t="s">
        <v>5440</v>
      </c>
      <c r="AB656" s="28">
        <v>1</v>
      </c>
      <c r="AC656" s="40">
        <v>35780</v>
      </c>
      <c r="AD656" s="40">
        <f t="shared" si="10"/>
        <v>35780</v>
      </c>
    </row>
    <row r="657" spans="1:30">
      <c r="A657" t="s">
        <v>683</v>
      </c>
      <c r="B657" t="s">
        <v>113</v>
      </c>
      <c r="C657" t="s">
        <v>8579</v>
      </c>
      <c r="D657" t="s">
        <v>3716</v>
      </c>
      <c r="E657" t="s">
        <v>13137</v>
      </c>
      <c r="F657" t="s">
        <v>3718</v>
      </c>
      <c r="G657" t="s">
        <v>9838</v>
      </c>
      <c r="H657" t="s">
        <v>281</v>
      </c>
      <c r="I657" t="s">
        <v>3719</v>
      </c>
      <c r="J657" t="s">
        <v>3720</v>
      </c>
      <c r="K657" t="s">
        <v>78</v>
      </c>
      <c r="L657" t="s">
        <v>13138</v>
      </c>
      <c r="M657" s="27">
        <v>45936.642337962963</v>
      </c>
      <c r="N657" s="27">
        <v>45946.681944444441</v>
      </c>
      <c r="P657" t="s">
        <v>9840</v>
      </c>
      <c r="R657" t="s">
        <v>1479</v>
      </c>
      <c r="S657" t="s">
        <v>1479</v>
      </c>
      <c r="U657" t="s">
        <v>7699</v>
      </c>
      <c r="V657" t="s">
        <v>13139</v>
      </c>
      <c r="W657" t="s">
        <v>9840</v>
      </c>
      <c r="Y657" t="s">
        <v>13</v>
      </c>
      <c r="Z657" t="s">
        <v>86</v>
      </c>
      <c r="AB657" s="28">
        <v>0</v>
      </c>
      <c r="AC657" s="40">
        <v>35780</v>
      </c>
      <c r="AD657" s="40">
        <f t="shared" si="10"/>
        <v>35780</v>
      </c>
    </row>
    <row r="658" spans="1:30">
      <c r="A658" t="s">
        <v>277</v>
      </c>
      <c r="B658" t="s">
        <v>151</v>
      </c>
      <c r="C658" t="s">
        <v>152</v>
      </c>
      <c r="D658" t="s">
        <v>334</v>
      </c>
      <c r="E658" t="s">
        <v>13140</v>
      </c>
      <c r="F658" t="s">
        <v>13141</v>
      </c>
      <c r="G658" t="s">
        <v>9829</v>
      </c>
      <c r="H658" t="s">
        <v>328</v>
      </c>
      <c r="I658" t="s">
        <v>337</v>
      </c>
      <c r="J658" t="s">
        <v>13142</v>
      </c>
      <c r="K658" t="s">
        <v>78</v>
      </c>
      <c r="L658" t="s">
        <v>13143</v>
      </c>
      <c r="M658" s="27">
        <v>45936.647905092592</v>
      </c>
      <c r="N658" s="27">
        <v>45938.647916666669</v>
      </c>
      <c r="P658" t="s">
        <v>9833</v>
      </c>
      <c r="Q658" t="s">
        <v>9834</v>
      </c>
      <c r="R658" t="s">
        <v>80</v>
      </c>
      <c r="S658" t="s">
        <v>81</v>
      </c>
      <c r="T658" t="s">
        <v>82</v>
      </c>
      <c r="U658" t="s">
        <v>7699</v>
      </c>
      <c r="V658" t="s">
        <v>13144</v>
      </c>
      <c r="W658" t="s">
        <v>84</v>
      </c>
      <c r="Y658" t="s">
        <v>8</v>
      </c>
      <c r="Z658" t="s">
        <v>86</v>
      </c>
      <c r="AA658" t="s">
        <v>848</v>
      </c>
      <c r="AB658" s="28">
        <v>1</v>
      </c>
      <c r="AC658" s="40">
        <v>35780</v>
      </c>
      <c r="AD658" s="40">
        <f t="shared" si="10"/>
        <v>35780</v>
      </c>
    </row>
    <row r="659" spans="1:30">
      <c r="A659" t="s">
        <v>343</v>
      </c>
      <c r="B659" t="s">
        <v>68</v>
      </c>
      <c r="C659" t="s">
        <v>69</v>
      </c>
      <c r="D659" t="s">
        <v>795</v>
      </c>
      <c r="E659" t="s">
        <v>13145</v>
      </c>
      <c r="F659" t="s">
        <v>13146</v>
      </c>
      <c r="G659" t="s">
        <v>9829</v>
      </c>
      <c r="H659" t="s">
        <v>798</v>
      </c>
      <c r="I659" t="s">
        <v>799</v>
      </c>
      <c r="J659" t="s">
        <v>13147</v>
      </c>
      <c r="K659" t="s">
        <v>78</v>
      </c>
      <c r="L659" t="s">
        <v>13148</v>
      </c>
      <c r="M659" s="27">
        <v>45936.648923611108</v>
      </c>
      <c r="N659" s="27">
        <v>45943.421527777777</v>
      </c>
      <c r="P659" t="s">
        <v>9833</v>
      </c>
      <c r="Q659" t="s">
        <v>9834</v>
      </c>
      <c r="R659" t="s">
        <v>1470</v>
      </c>
      <c r="S659" t="s">
        <v>1470</v>
      </c>
      <c r="T659" t="s">
        <v>82</v>
      </c>
      <c r="U659" t="s">
        <v>7699</v>
      </c>
      <c r="V659" t="s">
        <v>13149</v>
      </c>
      <c r="W659" t="s">
        <v>84</v>
      </c>
      <c r="Y659" t="s">
        <v>11</v>
      </c>
      <c r="Z659" t="s">
        <v>86</v>
      </c>
      <c r="AA659" t="s">
        <v>359</v>
      </c>
      <c r="AB659" s="28">
        <v>1</v>
      </c>
      <c r="AC659" s="40">
        <v>67654</v>
      </c>
      <c r="AD659" s="40">
        <f t="shared" si="10"/>
        <v>67654</v>
      </c>
    </row>
    <row r="660" spans="1:30">
      <c r="A660" t="s">
        <v>343</v>
      </c>
      <c r="B660" t="s">
        <v>68</v>
      </c>
      <c r="C660" t="s">
        <v>69</v>
      </c>
      <c r="D660" t="s">
        <v>344</v>
      </c>
      <c r="E660" t="s">
        <v>13150</v>
      </c>
      <c r="F660" t="s">
        <v>13151</v>
      </c>
      <c r="G660" t="s">
        <v>9829</v>
      </c>
      <c r="H660" t="s">
        <v>347</v>
      </c>
      <c r="I660" t="s">
        <v>343</v>
      </c>
      <c r="J660" t="s">
        <v>13152</v>
      </c>
      <c r="K660" t="s">
        <v>78</v>
      </c>
      <c r="L660" t="s">
        <v>13153</v>
      </c>
      <c r="M660" s="27">
        <v>45936.650462962964</v>
      </c>
      <c r="N660" s="27">
        <v>45938.70416666667</v>
      </c>
      <c r="P660" t="s">
        <v>9833</v>
      </c>
      <c r="Q660" t="s">
        <v>9834</v>
      </c>
      <c r="R660" t="s">
        <v>80</v>
      </c>
      <c r="S660" t="s">
        <v>187</v>
      </c>
      <c r="T660" t="s">
        <v>82</v>
      </c>
      <c r="U660" t="s">
        <v>7699</v>
      </c>
      <c r="V660" t="s">
        <v>13154</v>
      </c>
      <c r="W660" t="s">
        <v>84</v>
      </c>
      <c r="Y660" t="s">
        <v>8</v>
      </c>
      <c r="Z660" t="s">
        <v>86</v>
      </c>
      <c r="AA660" t="s">
        <v>366</v>
      </c>
      <c r="AB660" s="28">
        <v>1</v>
      </c>
      <c r="AC660" s="40">
        <v>35780</v>
      </c>
      <c r="AD660" s="40">
        <f t="shared" si="10"/>
        <v>35780</v>
      </c>
    </row>
    <row r="661" spans="1:30">
      <c r="A661" t="s">
        <v>191</v>
      </c>
      <c r="B661" t="s">
        <v>192</v>
      </c>
      <c r="C661" t="s">
        <v>193</v>
      </c>
      <c r="D661" t="s">
        <v>10523</v>
      </c>
      <c r="E661" t="s">
        <v>13155</v>
      </c>
      <c r="F661" t="s">
        <v>13156</v>
      </c>
      <c r="G661" t="s">
        <v>9829</v>
      </c>
      <c r="H661" t="s">
        <v>197</v>
      </c>
      <c r="I661" t="s">
        <v>10526</v>
      </c>
      <c r="J661" t="s">
        <v>13157</v>
      </c>
      <c r="K661" t="s">
        <v>78</v>
      </c>
      <c r="L661" t="s">
        <v>13158</v>
      </c>
      <c r="M661" s="27">
        <v>45936.657708333332</v>
      </c>
      <c r="N661" s="27">
        <v>45943.42291666667</v>
      </c>
      <c r="P661" t="s">
        <v>9833</v>
      </c>
      <c r="Q661" t="s">
        <v>9834</v>
      </c>
      <c r="R661" t="s">
        <v>1470</v>
      </c>
      <c r="S661" t="s">
        <v>1470</v>
      </c>
      <c r="T661" t="s">
        <v>82</v>
      </c>
      <c r="U661" t="s">
        <v>7699</v>
      </c>
      <c r="V661" t="s">
        <v>13159</v>
      </c>
      <c r="W661" t="s">
        <v>84</v>
      </c>
      <c r="Y661" t="s">
        <v>11</v>
      </c>
      <c r="Z661" t="s">
        <v>86</v>
      </c>
      <c r="AA661" t="s">
        <v>254</v>
      </c>
      <c r="AB661" s="28">
        <v>1</v>
      </c>
      <c r="AC661" s="40">
        <v>67654</v>
      </c>
      <c r="AD661" s="40">
        <f t="shared" si="10"/>
        <v>67654</v>
      </c>
    </row>
    <row r="662" spans="1:30">
      <c r="A662" t="s">
        <v>683</v>
      </c>
      <c r="B662" t="s">
        <v>113</v>
      </c>
      <c r="C662" t="s">
        <v>114</v>
      </c>
      <c r="D662" t="s">
        <v>13160</v>
      </c>
      <c r="E662" t="s">
        <v>13161</v>
      </c>
      <c r="F662" t="s">
        <v>13162</v>
      </c>
      <c r="G662" t="s">
        <v>9829</v>
      </c>
      <c r="H662" t="s">
        <v>1138</v>
      </c>
      <c r="I662" t="s">
        <v>13163</v>
      </c>
      <c r="J662" t="s">
        <v>13164</v>
      </c>
      <c r="K662" t="s">
        <v>78</v>
      </c>
      <c r="L662" t="s">
        <v>13165</v>
      </c>
      <c r="M662" s="27">
        <v>45936.66574074074</v>
      </c>
      <c r="N662" s="27">
        <v>45940.611111111109</v>
      </c>
      <c r="P662" t="s">
        <v>9833</v>
      </c>
      <c r="Q662" t="s">
        <v>9834</v>
      </c>
      <c r="R662" t="s">
        <v>80</v>
      </c>
      <c r="S662" t="s">
        <v>81</v>
      </c>
      <c r="T662" t="s">
        <v>82</v>
      </c>
      <c r="U662" t="s">
        <v>7699</v>
      </c>
      <c r="V662" t="s">
        <v>13166</v>
      </c>
      <c r="W662" t="s">
        <v>84</v>
      </c>
      <c r="Y662" t="s">
        <v>11</v>
      </c>
      <c r="Z662" t="s">
        <v>86</v>
      </c>
      <c r="AA662" t="s">
        <v>1144</v>
      </c>
      <c r="AB662" s="28">
        <v>1</v>
      </c>
      <c r="AC662" s="40">
        <v>67654</v>
      </c>
      <c r="AD662" s="40">
        <f t="shared" si="10"/>
        <v>67654</v>
      </c>
    </row>
    <row r="663" spans="1:30">
      <c r="A663" t="s">
        <v>288</v>
      </c>
      <c r="B663" t="s">
        <v>113</v>
      </c>
      <c r="C663" t="s">
        <v>114</v>
      </c>
      <c r="D663" t="s">
        <v>10425</v>
      </c>
      <c r="E663" t="s">
        <v>13167</v>
      </c>
      <c r="F663" t="s">
        <v>13168</v>
      </c>
      <c r="G663" t="s">
        <v>9838</v>
      </c>
      <c r="H663" t="s">
        <v>292</v>
      </c>
      <c r="I663" t="s">
        <v>10428</v>
      </c>
      <c r="J663" t="s">
        <v>13169</v>
      </c>
      <c r="K663" t="s">
        <v>78</v>
      </c>
      <c r="L663" t="s">
        <v>13170</v>
      </c>
      <c r="M663" s="27">
        <v>45936.666307870371</v>
      </c>
      <c r="N663" s="27">
        <v>45946.680555555547</v>
      </c>
      <c r="P663" t="s">
        <v>9840</v>
      </c>
      <c r="R663" t="s">
        <v>80</v>
      </c>
      <c r="S663" t="s">
        <v>187</v>
      </c>
      <c r="U663" t="s">
        <v>7699</v>
      </c>
      <c r="V663" t="s">
        <v>13171</v>
      </c>
      <c r="W663" t="s">
        <v>9840</v>
      </c>
      <c r="Y663" t="s">
        <v>15</v>
      </c>
      <c r="Z663" t="s">
        <v>86</v>
      </c>
      <c r="AB663" s="28">
        <v>0</v>
      </c>
      <c r="AC663" s="40">
        <v>35780</v>
      </c>
      <c r="AD663" s="40">
        <f t="shared" si="10"/>
        <v>35780</v>
      </c>
    </row>
    <row r="664" spans="1:30">
      <c r="A664" t="s">
        <v>1134</v>
      </c>
      <c r="B664" t="s">
        <v>113</v>
      </c>
      <c r="C664" t="s">
        <v>8579</v>
      </c>
      <c r="D664" t="s">
        <v>1135</v>
      </c>
      <c r="E664" t="s">
        <v>13172</v>
      </c>
      <c r="F664" t="s">
        <v>13173</v>
      </c>
      <c r="G664" t="s">
        <v>9838</v>
      </c>
      <c r="H664" t="s">
        <v>1138</v>
      </c>
      <c r="I664" t="s">
        <v>1139</v>
      </c>
      <c r="J664" t="s">
        <v>13174</v>
      </c>
      <c r="K664" t="s">
        <v>78</v>
      </c>
      <c r="L664" t="s">
        <v>13175</v>
      </c>
      <c r="M664" s="27">
        <v>45936.667372685188</v>
      </c>
      <c r="N664" s="27">
        <v>45946.679861111108</v>
      </c>
      <c r="P664" t="s">
        <v>9840</v>
      </c>
      <c r="R664" t="s">
        <v>80</v>
      </c>
      <c r="S664" t="s">
        <v>81</v>
      </c>
      <c r="U664" t="s">
        <v>7699</v>
      </c>
      <c r="V664" t="s">
        <v>13176</v>
      </c>
      <c r="W664" t="s">
        <v>9840</v>
      </c>
      <c r="Y664" t="s">
        <v>13</v>
      </c>
      <c r="Z664" t="s">
        <v>86</v>
      </c>
      <c r="AB664" s="28">
        <v>0</v>
      </c>
      <c r="AC664" s="40">
        <v>35780</v>
      </c>
      <c r="AD664" s="40">
        <f t="shared" si="10"/>
        <v>35780</v>
      </c>
    </row>
    <row r="665" spans="1:30">
      <c r="A665" t="s">
        <v>459</v>
      </c>
      <c r="B665" t="s">
        <v>460</v>
      </c>
      <c r="C665" t="s">
        <v>461</v>
      </c>
      <c r="D665" t="s">
        <v>512</v>
      </c>
      <c r="E665" t="s">
        <v>13177</v>
      </c>
      <c r="F665" t="s">
        <v>13178</v>
      </c>
      <c r="G665" t="s">
        <v>9829</v>
      </c>
      <c r="H665" t="s">
        <v>460</v>
      </c>
      <c r="I665" t="s">
        <v>459</v>
      </c>
      <c r="J665" t="s">
        <v>13179</v>
      </c>
      <c r="K665" t="s">
        <v>78</v>
      </c>
      <c r="L665" t="s">
        <v>13180</v>
      </c>
      <c r="M665" s="27">
        <v>45936.689652777779</v>
      </c>
      <c r="N665" s="27">
        <v>45938.68472222222</v>
      </c>
      <c r="P665" t="s">
        <v>9833</v>
      </c>
      <c r="Q665" t="s">
        <v>9834</v>
      </c>
      <c r="R665" t="s">
        <v>1470</v>
      </c>
      <c r="S665" t="s">
        <v>1470</v>
      </c>
      <c r="T665" t="s">
        <v>82</v>
      </c>
      <c r="U665" t="s">
        <v>7699</v>
      </c>
      <c r="V665" t="s">
        <v>13181</v>
      </c>
      <c r="W665" t="s">
        <v>84</v>
      </c>
      <c r="Y665" t="s">
        <v>8</v>
      </c>
      <c r="Z665" t="s">
        <v>86</v>
      </c>
      <c r="AA665" t="s">
        <v>1113</v>
      </c>
      <c r="AB665" s="28">
        <v>1</v>
      </c>
      <c r="AC665" s="40">
        <v>35780</v>
      </c>
      <c r="AD665" s="40">
        <f t="shared" si="10"/>
        <v>35780</v>
      </c>
    </row>
    <row r="666" spans="1:30">
      <c r="A666" t="s">
        <v>442</v>
      </c>
      <c r="B666" t="s">
        <v>113</v>
      </c>
      <c r="C666" t="s">
        <v>114</v>
      </c>
      <c r="D666" t="s">
        <v>443</v>
      </c>
      <c r="E666" t="s">
        <v>13182</v>
      </c>
      <c r="F666" t="s">
        <v>13183</v>
      </c>
      <c r="G666" t="s">
        <v>9829</v>
      </c>
      <c r="H666" t="s">
        <v>446</v>
      </c>
      <c r="I666" t="s">
        <v>442</v>
      </c>
      <c r="J666" t="s">
        <v>13184</v>
      </c>
      <c r="K666" t="s">
        <v>78</v>
      </c>
      <c r="L666" t="s">
        <v>13185</v>
      </c>
      <c r="M666" s="27">
        <v>45936.672708333332</v>
      </c>
      <c r="N666" s="27">
        <v>45943.425000000003</v>
      </c>
      <c r="P666" t="s">
        <v>9833</v>
      </c>
      <c r="Q666" t="s">
        <v>9834</v>
      </c>
      <c r="R666" t="s">
        <v>1470</v>
      </c>
      <c r="S666" t="s">
        <v>1470</v>
      </c>
      <c r="T666" t="s">
        <v>82</v>
      </c>
      <c r="U666" t="s">
        <v>7699</v>
      </c>
      <c r="V666" t="s">
        <v>13186</v>
      </c>
      <c r="W666" t="s">
        <v>84</v>
      </c>
      <c r="Y666" t="s">
        <v>8</v>
      </c>
      <c r="Z666" t="s">
        <v>86</v>
      </c>
      <c r="AA666" t="s">
        <v>2360</v>
      </c>
      <c r="AB666" s="28">
        <v>1</v>
      </c>
      <c r="AC666" s="40">
        <v>35780</v>
      </c>
      <c r="AD666" s="40">
        <f t="shared" si="10"/>
        <v>35780</v>
      </c>
    </row>
    <row r="667" spans="1:30">
      <c r="A667" t="s">
        <v>442</v>
      </c>
      <c r="B667" t="s">
        <v>113</v>
      </c>
      <c r="C667" t="s">
        <v>114</v>
      </c>
      <c r="D667" t="s">
        <v>13187</v>
      </c>
      <c r="E667" t="s">
        <v>13188</v>
      </c>
      <c r="F667" t="s">
        <v>13189</v>
      </c>
      <c r="G667" t="s">
        <v>9829</v>
      </c>
      <c r="H667" t="s">
        <v>2713</v>
      </c>
      <c r="I667" t="s">
        <v>13190</v>
      </c>
      <c r="J667" t="s">
        <v>13191</v>
      </c>
      <c r="K667" t="s">
        <v>78</v>
      </c>
      <c r="L667" t="s">
        <v>13192</v>
      </c>
      <c r="M667" s="27">
        <v>45936.679131944453</v>
      </c>
      <c r="N667" s="27">
        <v>45940.631944444453</v>
      </c>
      <c r="P667" t="s">
        <v>9833</v>
      </c>
      <c r="Q667" t="s">
        <v>9834</v>
      </c>
      <c r="R667" t="s">
        <v>1470</v>
      </c>
      <c r="S667" t="s">
        <v>1470</v>
      </c>
      <c r="T667" t="s">
        <v>82</v>
      </c>
      <c r="U667" t="s">
        <v>7699</v>
      </c>
      <c r="V667" t="s">
        <v>13193</v>
      </c>
      <c r="W667" t="s">
        <v>84</v>
      </c>
      <c r="Y667" t="s">
        <v>11</v>
      </c>
      <c r="Z667" t="s">
        <v>86</v>
      </c>
      <c r="AA667" t="s">
        <v>451</v>
      </c>
      <c r="AB667" s="28">
        <v>1</v>
      </c>
      <c r="AC667" s="40">
        <v>67654</v>
      </c>
      <c r="AD667" s="40">
        <f t="shared" si="10"/>
        <v>67654</v>
      </c>
    </row>
    <row r="668" spans="1:30">
      <c r="A668" t="s">
        <v>459</v>
      </c>
      <c r="B668" t="s">
        <v>460</v>
      </c>
      <c r="C668" t="s">
        <v>461</v>
      </c>
      <c r="D668" t="s">
        <v>2135</v>
      </c>
      <c r="E668" t="s">
        <v>13194</v>
      </c>
      <c r="F668" t="s">
        <v>13195</v>
      </c>
      <c r="G668" t="s">
        <v>9829</v>
      </c>
      <c r="H668" t="s">
        <v>460</v>
      </c>
      <c r="I668" t="s">
        <v>2138</v>
      </c>
      <c r="J668" t="s">
        <v>13196</v>
      </c>
      <c r="K668" t="s">
        <v>78</v>
      </c>
      <c r="L668" t="s">
        <v>13197</v>
      </c>
      <c r="M668" s="27">
        <v>45936.691979166673</v>
      </c>
      <c r="N668" s="27">
        <v>45943.431250000001</v>
      </c>
      <c r="P668" t="s">
        <v>9833</v>
      </c>
      <c r="Q668" t="s">
        <v>9834</v>
      </c>
      <c r="R668" t="s">
        <v>1470</v>
      </c>
      <c r="S668" t="s">
        <v>1470</v>
      </c>
      <c r="T668" t="s">
        <v>82</v>
      </c>
      <c r="U668" t="s">
        <v>7699</v>
      </c>
      <c r="V668" t="s">
        <v>13198</v>
      </c>
      <c r="W668" t="s">
        <v>84</v>
      </c>
      <c r="Y668" t="s">
        <v>8</v>
      </c>
      <c r="Z668" t="s">
        <v>86</v>
      </c>
      <c r="AA668" t="s">
        <v>546</v>
      </c>
      <c r="AB668" s="28">
        <v>1</v>
      </c>
      <c r="AC668" s="40">
        <v>35780</v>
      </c>
      <c r="AD668" s="40">
        <f t="shared" si="10"/>
        <v>35780</v>
      </c>
    </row>
    <row r="669" spans="1:30">
      <c r="A669" t="s">
        <v>67</v>
      </c>
      <c r="B669" t="s">
        <v>68</v>
      </c>
      <c r="C669" t="s">
        <v>8579</v>
      </c>
      <c r="D669" t="s">
        <v>104</v>
      </c>
      <c r="E669" t="s">
        <v>13199</v>
      </c>
      <c r="F669" t="s">
        <v>13200</v>
      </c>
      <c r="G669" t="s">
        <v>9838</v>
      </c>
      <c r="H669" t="s">
        <v>75</v>
      </c>
      <c r="I669" t="s">
        <v>107</v>
      </c>
      <c r="J669" t="s">
        <v>13201</v>
      </c>
      <c r="K669" t="s">
        <v>78</v>
      </c>
      <c r="L669" t="s">
        <v>13202</v>
      </c>
      <c r="M669" s="27">
        <v>45936.704942129632</v>
      </c>
      <c r="N669" s="27">
        <v>45950.685567129629</v>
      </c>
      <c r="P669" t="s">
        <v>9840</v>
      </c>
      <c r="R669" t="s">
        <v>1470</v>
      </c>
      <c r="S669" t="s">
        <v>1470</v>
      </c>
      <c r="U669" t="s">
        <v>7699</v>
      </c>
      <c r="V669" t="s">
        <v>13203</v>
      </c>
      <c r="W669" t="s">
        <v>9840</v>
      </c>
      <c r="Y669" t="s">
        <v>15</v>
      </c>
      <c r="Z669" t="s">
        <v>86</v>
      </c>
      <c r="AB669" s="28">
        <v>0</v>
      </c>
      <c r="AC669" s="40">
        <v>35780</v>
      </c>
      <c r="AD669" s="40">
        <f t="shared" si="10"/>
        <v>35780</v>
      </c>
    </row>
    <row r="670" spans="1:30">
      <c r="A670" t="s">
        <v>343</v>
      </c>
      <c r="B670" t="s">
        <v>68</v>
      </c>
      <c r="C670" t="s">
        <v>69</v>
      </c>
      <c r="D670" t="s">
        <v>13204</v>
      </c>
      <c r="E670" t="s">
        <v>13205</v>
      </c>
      <c r="F670" t="s">
        <v>13206</v>
      </c>
      <c r="G670" t="s">
        <v>9829</v>
      </c>
      <c r="H670" t="s">
        <v>798</v>
      </c>
      <c r="I670" t="s">
        <v>13207</v>
      </c>
      <c r="J670" t="s">
        <v>13208</v>
      </c>
      <c r="K670" t="s">
        <v>78</v>
      </c>
      <c r="L670" t="s">
        <v>13209</v>
      </c>
      <c r="M670" s="27">
        <v>45936.70853009259</v>
      </c>
      <c r="N670" s="27">
        <v>45943.433333333327</v>
      </c>
      <c r="P670" t="s">
        <v>9833</v>
      </c>
      <c r="Q670" t="s">
        <v>9834</v>
      </c>
      <c r="R670" t="s">
        <v>1470</v>
      </c>
      <c r="S670" t="s">
        <v>1470</v>
      </c>
      <c r="T670" t="s">
        <v>82</v>
      </c>
      <c r="U670" t="s">
        <v>7699</v>
      </c>
      <c r="V670" t="s">
        <v>13210</v>
      </c>
      <c r="W670" t="s">
        <v>84</v>
      </c>
      <c r="Y670" t="s">
        <v>11</v>
      </c>
      <c r="Z670" t="s">
        <v>86</v>
      </c>
      <c r="AA670" t="s">
        <v>359</v>
      </c>
      <c r="AB670" s="28">
        <v>1</v>
      </c>
      <c r="AC670" s="40">
        <v>67654</v>
      </c>
      <c r="AD670" s="40">
        <f t="shared" si="10"/>
        <v>67654</v>
      </c>
    </row>
    <row r="671" spans="1:30">
      <c r="A671" t="s">
        <v>277</v>
      </c>
      <c r="B671" t="s">
        <v>151</v>
      </c>
      <c r="C671" t="s">
        <v>152</v>
      </c>
      <c r="D671" t="s">
        <v>2962</v>
      </c>
      <c r="E671" t="s">
        <v>13211</v>
      </c>
      <c r="F671" t="s">
        <v>13212</v>
      </c>
      <c r="G671" t="s">
        <v>9838</v>
      </c>
      <c r="H671" t="s">
        <v>328</v>
      </c>
      <c r="I671" t="s">
        <v>2965</v>
      </c>
      <c r="J671" t="s">
        <v>13213</v>
      </c>
      <c r="K671" t="s">
        <v>78</v>
      </c>
      <c r="L671" t="s">
        <v>13214</v>
      </c>
      <c r="M671" s="27">
        <v>45936.712164351848</v>
      </c>
      <c r="N671" s="27">
        <v>45946.684027777781</v>
      </c>
      <c r="P671" t="s">
        <v>9840</v>
      </c>
      <c r="R671" t="s">
        <v>1470</v>
      </c>
      <c r="S671" t="s">
        <v>1470</v>
      </c>
      <c r="U671" t="s">
        <v>7699</v>
      </c>
      <c r="V671" t="s">
        <v>13215</v>
      </c>
      <c r="W671" t="s">
        <v>9840</v>
      </c>
      <c r="Y671" t="s">
        <v>13</v>
      </c>
      <c r="Z671" t="s">
        <v>86</v>
      </c>
      <c r="AB671" s="28">
        <v>0</v>
      </c>
      <c r="AC671" s="40">
        <v>35780</v>
      </c>
      <c r="AD671" s="40">
        <f t="shared" si="10"/>
        <v>35780</v>
      </c>
    </row>
    <row r="672" spans="1:30">
      <c r="A672" t="s">
        <v>343</v>
      </c>
      <c r="B672" t="s">
        <v>68</v>
      </c>
      <c r="C672" t="s">
        <v>69</v>
      </c>
      <c r="D672" t="s">
        <v>344</v>
      </c>
      <c r="E672" t="s">
        <v>13216</v>
      </c>
      <c r="F672" t="s">
        <v>13217</v>
      </c>
      <c r="G672" t="s">
        <v>9829</v>
      </c>
      <c r="H672" t="s">
        <v>347</v>
      </c>
      <c r="I672" t="s">
        <v>343</v>
      </c>
      <c r="J672" t="s">
        <v>13218</v>
      </c>
      <c r="K672" t="s">
        <v>78</v>
      </c>
      <c r="L672" t="s">
        <v>13219</v>
      </c>
      <c r="M672" s="27">
        <v>45936.707071759258</v>
      </c>
      <c r="N672" s="27">
        <v>45939.717361111107</v>
      </c>
      <c r="P672" t="s">
        <v>9833</v>
      </c>
      <c r="Q672" t="s">
        <v>9834</v>
      </c>
      <c r="R672" t="s">
        <v>1470</v>
      </c>
      <c r="S672" t="s">
        <v>5313</v>
      </c>
      <c r="T672" t="s">
        <v>82</v>
      </c>
      <c r="U672" t="s">
        <v>7699</v>
      </c>
      <c r="V672" t="s">
        <v>13220</v>
      </c>
      <c r="W672" t="s">
        <v>84</v>
      </c>
      <c r="Y672" t="s">
        <v>8</v>
      </c>
      <c r="Z672" t="s">
        <v>86</v>
      </c>
      <c r="AA672" t="s">
        <v>804</v>
      </c>
      <c r="AB672" s="28">
        <v>1</v>
      </c>
      <c r="AC672" s="40">
        <v>35780</v>
      </c>
      <c r="AD672" s="40">
        <f t="shared" si="10"/>
        <v>35780</v>
      </c>
    </row>
    <row r="673" spans="1:30">
      <c r="A673" t="s">
        <v>569</v>
      </c>
      <c r="B673" t="s">
        <v>119</v>
      </c>
      <c r="C673" t="s">
        <v>120</v>
      </c>
      <c r="D673" t="s">
        <v>570</v>
      </c>
      <c r="E673" t="s">
        <v>13221</v>
      </c>
      <c r="F673" t="s">
        <v>13222</v>
      </c>
      <c r="G673" t="s">
        <v>9829</v>
      </c>
      <c r="H673" t="s">
        <v>573</v>
      </c>
      <c r="I673" t="s">
        <v>569</v>
      </c>
      <c r="J673" t="s">
        <v>13223</v>
      </c>
      <c r="K673" t="s">
        <v>78</v>
      </c>
      <c r="L673" t="s">
        <v>13224</v>
      </c>
      <c r="M673" s="27">
        <v>45936.721099537041</v>
      </c>
      <c r="N673" s="27">
        <v>45941.423611111109</v>
      </c>
      <c r="P673" t="s">
        <v>9833</v>
      </c>
      <c r="Q673" t="s">
        <v>9834</v>
      </c>
      <c r="R673" t="s">
        <v>1479</v>
      </c>
      <c r="S673" t="s">
        <v>1479</v>
      </c>
      <c r="T673" t="s">
        <v>82</v>
      </c>
      <c r="U673" t="s">
        <v>7699</v>
      </c>
      <c r="V673" t="s">
        <v>13136</v>
      </c>
      <c r="W673" t="s">
        <v>84</v>
      </c>
      <c r="Y673" t="s">
        <v>8</v>
      </c>
      <c r="Z673" t="s">
        <v>86</v>
      </c>
      <c r="AA673" t="s">
        <v>5440</v>
      </c>
      <c r="AB673" s="28">
        <v>1</v>
      </c>
      <c r="AC673" s="40">
        <v>35780</v>
      </c>
      <c r="AD673" s="40">
        <f t="shared" si="10"/>
        <v>35780</v>
      </c>
    </row>
    <row r="674" spans="1:30">
      <c r="A674" t="s">
        <v>569</v>
      </c>
      <c r="B674" t="s">
        <v>119</v>
      </c>
      <c r="C674" t="s">
        <v>120</v>
      </c>
      <c r="D674" t="s">
        <v>13225</v>
      </c>
      <c r="E674" t="s">
        <v>13226</v>
      </c>
      <c r="F674" t="s">
        <v>13227</v>
      </c>
      <c r="G674" t="s">
        <v>9829</v>
      </c>
      <c r="H674" t="s">
        <v>573</v>
      </c>
      <c r="I674" t="s">
        <v>13228</v>
      </c>
      <c r="J674" t="s">
        <v>13229</v>
      </c>
      <c r="K674" t="s">
        <v>78</v>
      </c>
      <c r="L674" t="s">
        <v>13230</v>
      </c>
      <c r="M674" s="27">
        <v>45936.721886574072</v>
      </c>
      <c r="N674" s="27">
        <v>45941.560416666667</v>
      </c>
      <c r="P674" t="s">
        <v>9833</v>
      </c>
      <c r="Q674" t="s">
        <v>9834</v>
      </c>
      <c r="R674" t="s">
        <v>1479</v>
      </c>
      <c r="S674" t="s">
        <v>1479</v>
      </c>
      <c r="T674" t="s">
        <v>82</v>
      </c>
      <c r="U674" t="s">
        <v>7699</v>
      </c>
      <c r="V674" t="s">
        <v>13231</v>
      </c>
      <c r="W674" t="s">
        <v>84</v>
      </c>
      <c r="Y674" t="s">
        <v>11</v>
      </c>
      <c r="Z674" t="s">
        <v>86</v>
      </c>
      <c r="AA674" t="s">
        <v>2706</v>
      </c>
      <c r="AB674" s="28">
        <v>1</v>
      </c>
      <c r="AC674" s="40">
        <v>67654</v>
      </c>
      <c r="AD674" s="40">
        <f t="shared" si="10"/>
        <v>67654</v>
      </c>
    </row>
    <row r="675" spans="1:30">
      <c r="A675" t="s">
        <v>613</v>
      </c>
      <c r="B675" t="s">
        <v>151</v>
      </c>
      <c r="C675" t="s">
        <v>152</v>
      </c>
      <c r="D675" t="s">
        <v>4146</v>
      </c>
      <c r="E675" t="s">
        <v>13232</v>
      </c>
      <c r="F675" t="s">
        <v>13233</v>
      </c>
      <c r="G675" t="s">
        <v>9829</v>
      </c>
      <c r="H675" t="s">
        <v>258</v>
      </c>
      <c r="I675" t="s">
        <v>4149</v>
      </c>
      <c r="J675" t="s">
        <v>13234</v>
      </c>
      <c r="K675" t="s">
        <v>78</v>
      </c>
      <c r="L675" t="s">
        <v>13235</v>
      </c>
      <c r="M675" s="27">
        <v>45936.726041666669</v>
      </c>
      <c r="N675" s="27">
        <v>45938.678472222222</v>
      </c>
      <c r="P675" t="s">
        <v>9833</v>
      </c>
      <c r="Q675" t="s">
        <v>9834</v>
      </c>
      <c r="R675" t="s">
        <v>1479</v>
      </c>
      <c r="S675" t="s">
        <v>1479</v>
      </c>
      <c r="T675" t="s">
        <v>82</v>
      </c>
      <c r="U675" t="s">
        <v>7699</v>
      </c>
      <c r="V675" t="s">
        <v>13236</v>
      </c>
      <c r="W675" t="s">
        <v>84</v>
      </c>
      <c r="Y675" t="s">
        <v>11</v>
      </c>
      <c r="Z675" t="s">
        <v>86</v>
      </c>
      <c r="AA675" t="s">
        <v>1281</v>
      </c>
      <c r="AB675" s="28">
        <v>1</v>
      </c>
      <c r="AC675" s="40">
        <v>67654</v>
      </c>
      <c r="AD675" s="40">
        <f t="shared" si="10"/>
        <v>67654</v>
      </c>
    </row>
    <row r="676" spans="1:30">
      <c r="A676" t="s">
        <v>150</v>
      </c>
      <c r="B676" t="s">
        <v>151</v>
      </c>
      <c r="C676" t="s">
        <v>152</v>
      </c>
      <c r="D676" t="s">
        <v>2339</v>
      </c>
      <c r="E676" t="s">
        <v>13237</v>
      </c>
      <c r="F676" t="s">
        <v>13238</v>
      </c>
      <c r="G676" t="s">
        <v>9829</v>
      </c>
      <c r="H676" t="s">
        <v>156</v>
      </c>
      <c r="I676" t="s">
        <v>150</v>
      </c>
      <c r="J676" t="s">
        <v>13239</v>
      </c>
      <c r="K676" t="s">
        <v>78</v>
      </c>
      <c r="L676" t="s">
        <v>13240</v>
      </c>
      <c r="M676" s="27">
        <v>45936.727939814817</v>
      </c>
      <c r="N676" s="27">
        <v>45943.442361111112</v>
      </c>
      <c r="P676" t="s">
        <v>9833</v>
      </c>
      <c r="Q676" t="s">
        <v>9834</v>
      </c>
      <c r="R676" t="s">
        <v>80</v>
      </c>
      <c r="S676" t="s">
        <v>187</v>
      </c>
      <c r="T676" t="s">
        <v>82</v>
      </c>
      <c r="U676" t="s">
        <v>7699</v>
      </c>
      <c r="V676" t="s">
        <v>13241</v>
      </c>
      <c r="W676" t="s">
        <v>84</v>
      </c>
      <c r="Y676" t="s">
        <v>8</v>
      </c>
      <c r="Z676" t="s">
        <v>86</v>
      </c>
      <c r="AA676" t="s">
        <v>162</v>
      </c>
      <c r="AB676" s="28">
        <v>1</v>
      </c>
      <c r="AC676" s="40">
        <v>35780</v>
      </c>
      <c r="AD676" s="40">
        <f t="shared" si="10"/>
        <v>35780</v>
      </c>
    </row>
    <row r="677" spans="1:30">
      <c r="A677" t="s">
        <v>442</v>
      </c>
      <c r="B677" t="s">
        <v>113</v>
      </c>
      <c r="C677" t="s">
        <v>114</v>
      </c>
      <c r="D677" t="s">
        <v>452</v>
      </c>
      <c r="E677" t="s">
        <v>13242</v>
      </c>
      <c r="F677" t="s">
        <v>13243</v>
      </c>
      <c r="G677" t="s">
        <v>9829</v>
      </c>
      <c r="H677" t="s">
        <v>446</v>
      </c>
      <c r="I677" t="s">
        <v>455</v>
      </c>
      <c r="J677" t="s">
        <v>13244</v>
      </c>
      <c r="K677" t="s">
        <v>78</v>
      </c>
      <c r="L677" t="s">
        <v>13245</v>
      </c>
      <c r="M677" s="27">
        <v>45936.717615740738</v>
      </c>
      <c r="N677" s="27">
        <v>45943.43472222222</v>
      </c>
      <c r="P677" t="s">
        <v>9833</v>
      </c>
      <c r="Q677" t="s">
        <v>9834</v>
      </c>
      <c r="R677" t="s">
        <v>80</v>
      </c>
      <c r="S677" t="s">
        <v>187</v>
      </c>
      <c r="T677" t="s">
        <v>82</v>
      </c>
      <c r="U677" t="s">
        <v>7699</v>
      </c>
      <c r="V677" t="s">
        <v>13246</v>
      </c>
      <c r="W677" t="s">
        <v>84</v>
      </c>
      <c r="Y677" t="s">
        <v>8</v>
      </c>
      <c r="Z677" t="s">
        <v>86</v>
      </c>
      <c r="AA677" t="s">
        <v>8858</v>
      </c>
      <c r="AB677" s="28">
        <v>1</v>
      </c>
      <c r="AC677" s="40">
        <v>35780</v>
      </c>
      <c r="AD677" s="40">
        <f t="shared" si="10"/>
        <v>35780</v>
      </c>
    </row>
    <row r="678" spans="1:30">
      <c r="A678" t="s">
        <v>277</v>
      </c>
      <c r="B678" t="s">
        <v>151</v>
      </c>
      <c r="C678" t="s">
        <v>152</v>
      </c>
      <c r="D678" t="s">
        <v>325</v>
      </c>
      <c r="E678" t="s">
        <v>13247</v>
      </c>
      <c r="F678" t="s">
        <v>13248</v>
      </c>
      <c r="G678" t="s">
        <v>9829</v>
      </c>
      <c r="H678" t="s">
        <v>328</v>
      </c>
      <c r="I678" t="s">
        <v>277</v>
      </c>
      <c r="J678" t="s">
        <v>13249</v>
      </c>
      <c r="K678" t="s">
        <v>78</v>
      </c>
      <c r="L678" t="s">
        <v>13250</v>
      </c>
      <c r="M678" s="27">
        <v>45936.71837962963</v>
      </c>
      <c r="N678" s="27">
        <v>45938.618055555547</v>
      </c>
      <c r="P678" t="s">
        <v>9833</v>
      </c>
      <c r="Q678" t="s">
        <v>9834</v>
      </c>
      <c r="R678" t="s">
        <v>1470</v>
      </c>
      <c r="S678" t="s">
        <v>1470</v>
      </c>
      <c r="T678" t="s">
        <v>82</v>
      </c>
      <c r="U678" t="s">
        <v>7699</v>
      </c>
      <c r="V678" t="s">
        <v>13251</v>
      </c>
      <c r="W678" t="s">
        <v>84</v>
      </c>
      <c r="Y678" t="s">
        <v>8</v>
      </c>
      <c r="Z678" t="s">
        <v>86</v>
      </c>
      <c r="AA678" t="s">
        <v>736</v>
      </c>
      <c r="AB678" s="28">
        <v>1</v>
      </c>
      <c r="AC678" s="40">
        <v>35780</v>
      </c>
      <c r="AD678" s="40">
        <f t="shared" si="10"/>
        <v>35780</v>
      </c>
    </row>
    <row r="679" spans="1:30">
      <c r="A679" t="s">
        <v>191</v>
      </c>
      <c r="B679" t="s">
        <v>192</v>
      </c>
      <c r="C679" t="s">
        <v>193</v>
      </c>
      <c r="D679" t="s">
        <v>194</v>
      </c>
      <c r="E679" t="s">
        <v>13252</v>
      </c>
      <c r="F679" t="s">
        <v>13253</v>
      </c>
      <c r="G679" t="s">
        <v>9829</v>
      </c>
      <c r="H679" t="s">
        <v>197</v>
      </c>
      <c r="I679" t="s">
        <v>191</v>
      </c>
      <c r="J679" t="s">
        <v>13254</v>
      </c>
      <c r="K679" t="s">
        <v>78</v>
      </c>
      <c r="L679" t="s">
        <v>13255</v>
      </c>
      <c r="M679" s="27">
        <v>45936.724502314813</v>
      </c>
      <c r="N679" s="27">
        <v>45944.429166666669</v>
      </c>
      <c r="P679" t="s">
        <v>9833</v>
      </c>
      <c r="Q679" t="s">
        <v>9834</v>
      </c>
      <c r="R679" t="s">
        <v>80</v>
      </c>
      <c r="S679" t="s">
        <v>187</v>
      </c>
      <c r="U679" t="s">
        <v>7699</v>
      </c>
      <c r="V679" t="s">
        <v>13256</v>
      </c>
      <c r="W679" t="s">
        <v>84</v>
      </c>
      <c r="Y679" t="s">
        <v>8</v>
      </c>
      <c r="Z679" t="s">
        <v>86</v>
      </c>
      <c r="AA679" t="s">
        <v>10276</v>
      </c>
      <c r="AB679" s="28">
        <v>1</v>
      </c>
      <c r="AC679" s="40">
        <v>35780</v>
      </c>
      <c r="AD679" s="40">
        <f t="shared" si="10"/>
        <v>35780</v>
      </c>
    </row>
    <row r="680" spans="1:30">
      <c r="A680" t="s">
        <v>191</v>
      </c>
      <c r="B680" t="s">
        <v>192</v>
      </c>
      <c r="C680" t="s">
        <v>193</v>
      </c>
      <c r="D680" t="s">
        <v>227</v>
      </c>
      <c r="E680" t="s">
        <v>13257</v>
      </c>
      <c r="F680" t="s">
        <v>13258</v>
      </c>
      <c r="G680" t="s">
        <v>9829</v>
      </c>
      <c r="H680" t="s">
        <v>197</v>
      </c>
      <c r="I680" t="s">
        <v>230</v>
      </c>
      <c r="J680" t="s">
        <v>13259</v>
      </c>
      <c r="K680" t="s">
        <v>78</v>
      </c>
      <c r="L680" t="s">
        <v>13260</v>
      </c>
      <c r="M680" s="27">
        <v>45936.743067129632</v>
      </c>
      <c r="N680" s="27">
        <v>45944.429861111108</v>
      </c>
      <c r="P680" t="s">
        <v>9833</v>
      </c>
      <c r="Q680" t="s">
        <v>9834</v>
      </c>
      <c r="R680" t="s">
        <v>80</v>
      </c>
      <c r="S680" t="s">
        <v>187</v>
      </c>
      <c r="U680" t="s">
        <v>7699</v>
      </c>
      <c r="V680" t="s">
        <v>13261</v>
      </c>
      <c r="W680" t="s">
        <v>84</v>
      </c>
      <c r="Y680" t="s">
        <v>8</v>
      </c>
      <c r="Z680" t="s">
        <v>86</v>
      </c>
      <c r="AA680" t="s">
        <v>10276</v>
      </c>
      <c r="AB680" s="28">
        <v>1</v>
      </c>
      <c r="AC680" s="40">
        <v>35780</v>
      </c>
      <c r="AD680" s="40">
        <f t="shared" si="10"/>
        <v>35780</v>
      </c>
    </row>
    <row r="681" spans="1:30">
      <c r="A681" t="s">
        <v>150</v>
      </c>
      <c r="B681" t="s">
        <v>151</v>
      </c>
      <c r="C681" t="s">
        <v>152</v>
      </c>
      <c r="D681" t="s">
        <v>1463</v>
      </c>
      <c r="E681" t="s">
        <v>13262</v>
      </c>
      <c r="F681" t="s">
        <v>13263</v>
      </c>
      <c r="G681" t="s">
        <v>9829</v>
      </c>
      <c r="H681" t="s">
        <v>156</v>
      </c>
      <c r="I681" t="s">
        <v>1465</v>
      </c>
      <c r="J681" t="s">
        <v>13264</v>
      </c>
      <c r="K681" t="s">
        <v>78</v>
      </c>
      <c r="L681" t="s">
        <v>13265</v>
      </c>
      <c r="M681" s="27">
        <v>45936.729733796303</v>
      </c>
      <c r="N681" s="27">
        <v>45938.674305555563</v>
      </c>
      <c r="P681" t="s">
        <v>9833</v>
      </c>
      <c r="Q681" t="s">
        <v>9834</v>
      </c>
      <c r="R681" t="s">
        <v>1479</v>
      </c>
      <c r="S681" t="s">
        <v>1479</v>
      </c>
      <c r="T681" t="s">
        <v>82</v>
      </c>
      <c r="U681" t="s">
        <v>7699</v>
      </c>
      <c r="V681" t="s">
        <v>13266</v>
      </c>
      <c r="W681" t="s">
        <v>84</v>
      </c>
      <c r="Y681" t="s">
        <v>8</v>
      </c>
      <c r="Z681" t="s">
        <v>86</v>
      </c>
      <c r="AA681" t="s">
        <v>1471</v>
      </c>
      <c r="AB681" s="28">
        <v>1</v>
      </c>
      <c r="AC681" s="40">
        <v>35780</v>
      </c>
      <c r="AD681" s="40">
        <f t="shared" si="10"/>
        <v>35780</v>
      </c>
    </row>
    <row r="682" spans="1:30">
      <c r="A682" t="s">
        <v>442</v>
      </c>
      <c r="B682" t="s">
        <v>113</v>
      </c>
      <c r="C682" t="s">
        <v>114</v>
      </c>
      <c r="D682" t="s">
        <v>2352</v>
      </c>
      <c r="E682" t="s">
        <v>13267</v>
      </c>
      <c r="F682" t="s">
        <v>13268</v>
      </c>
      <c r="G682" t="s">
        <v>9829</v>
      </c>
      <c r="H682" t="s">
        <v>446</v>
      </c>
      <c r="I682" t="s">
        <v>2355</v>
      </c>
      <c r="J682" t="s">
        <v>13269</v>
      </c>
      <c r="K682" t="s">
        <v>78</v>
      </c>
      <c r="L682" t="s">
        <v>13270</v>
      </c>
      <c r="M682" s="27">
        <v>45937.333333333343</v>
      </c>
      <c r="N682" s="27">
        <v>45944.473611111112</v>
      </c>
      <c r="P682" t="s">
        <v>9833</v>
      </c>
      <c r="Q682" t="s">
        <v>9834</v>
      </c>
      <c r="R682" t="s">
        <v>1470</v>
      </c>
      <c r="S682" t="s">
        <v>1470</v>
      </c>
      <c r="T682" t="s">
        <v>82</v>
      </c>
      <c r="U682" t="s">
        <v>7699</v>
      </c>
      <c r="V682" t="s">
        <v>13271</v>
      </c>
      <c r="W682" t="s">
        <v>84</v>
      </c>
      <c r="Y682" t="s">
        <v>11</v>
      </c>
      <c r="Z682" t="s">
        <v>86</v>
      </c>
      <c r="AA682" t="s">
        <v>2360</v>
      </c>
      <c r="AB682" s="28">
        <v>1</v>
      </c>
      <c r="AC682" s="40">
        <v>67654</v>
      </c>
      <c r="AD682" s="40">
        <f t="shared" si="10"/>
        <v>67654</v>
      </c>
    </row>
    <row r="683" spans="1:30">
      <c r="A683" t="s">
        <v>191</v>
      </c>
      <c r="B683" t="s">
        <v>192</v>
      </c>
      <c r="C683" t="s">
        <v>193</v>
      </c>
      <c r="D683" t="s">
        <v>667</v>
      </c>
      <c r="E683" t="s">
        <v>13272</v>
      </c>
      <c r="F683" t="s">
        <v>13273</v>
      </c>
      <c r="G683" t="s">
        <v>9829</v>
      </c>
      <c r="H683" t="s">
        <v>197</v>
      </c>
      <c r="I683" t="s">
        <v>670</v>
      </c>
      <c r="J683" t="s">
        <v>13274</v>
      </c>
      <c r="K683" t="s">
        <v>78</v>
      </c>
      <c r="L683" t="s">
        <v>13275</v>
      </c>
      <c r="M683" s="27">
        <v>45937.333333333343</v>
      </c>
      <c r="N683" s="27">
        <v>45941.590277777781</v>
      </c>
      <c r="P683" t="s">
        <v>9833</v>
      </c>
      <c r="Q683" t="s">
        <v>9834</v>
      </c>
      <c r="R683" t="s">
        <v>80</v>
      </c>
      <c r="S683" t="s">
        <v>187</v>
      </c>
      <c r="T683" t="s">
        <v>82</v>
      </c>
      <c r="U683" t="s">
        <v>7699</v>
      </c>
      <c r="V683" t="s">
        <v>13276</v>
      </c>
      <c r="W683" t="s">
        <v>84</v>
      </c>
      <c r="Y683" t="s">
        <v>11</v>
      </c>
      <c r="Z683" t="s">
        <v>86</v>
      </c>
      <c r="AA683" t="s">
        <v>254</v>
      </c>
      <c r="AB683" s="28">
        <v>1</v>
      </c>
      <c r="AC683" s="40">
        <v>67654</v>
      </c>
      <c r="AD683" s="40">
        <f t="shared" si="10"/>
        <v>67654</v>
      </c>
    </row>
    <row r="684" spans="1:30">
      <c r="A684" t="s">
        <v>191</v>
      </c>
      <c r="B684" t="s">
        <v>192</v>
      </c>
      <c r="C684" t="s">
        <v>193</v>
      </c>
      <c r="D684" t="s">
        <v>675</v>
      </c>
      <c r="E684" t="s">
        <v>13277</v>
      </c>
      <c r="F684" t="s">
        <v>13278</v>
      </c>
      <c r="G684" t="s">
        <v>9829</v>
      </c>
      <c r="H684" t="s">
        <v>197</v>
      </c>
      <c r="I684" t="s">
        <v>678</v>
      </c>
      <c r="J684" t="s">
        <v>13279</v>
      </c>
      <c r="K684" t="s">
        <v>78</v>
      </c>
      <c r="L684" t="s">
        <v>13280</v>
      </c>
      <c r="M684" s="27">
        <v>45937.333333333343</v>
      </c>
      <c r="N684" s="27">
        <v>45939.640972222223</v>
      </c>
      <c r="P684" t="s">
        <v>9833</v>
      </c>
      <c r="Q684" t="s">
        <v>9834</v>
      </c>
      <c r="R684" t="s">
        <v>1470</v>
      </c>
      <c r="S684" t="s">
        <v>1470</v>
      </c>
      <c r="T684" t="s">
        <v>82</v>
      </c>
      <c r="U684" t="s">
        <v>7699</v>
      </c>
      <c r="V684" t="s">
        <v>13281</v>
      </c>
      <c r="W684" t="s">
        <v>84</v>
      </c>
      <c r="Y684" t="s">
        <v>11</v>
      </c>
      <c r="Z684" t="s">
        <v>86</v>
      </c>
      <c r="AA684" t="s">
        <v>2093</v>
      </c>
      <c r="AB684" s="28">
        <v>1</v>
      </c>
      <c r="AC684" s="40">
        <v>67654</v>
      </c>
      <c r="AD684" s="40">
        <f t="shared" si="10"/>
        <v>67654</v>
      </c>
    </row>
    <row r="685" spans="1:30">
      <c r="A685" t="s">
        <v>569</v>
      </c>
      <c r="B685" t="s">
        <v>119</v>
      </c>
      <c r="C685" t="s">
        <v>120</v>
      </c>
      <c r="D685" t="s">
        <v>10437</v>
      </c>
      <c r="E685" t="s">
        <v>13282</v>
      </c>
      <c r="F685" t="s">
        <v>13283</v>
      </c>
      <c r="G685" t="s">
        <v>9829</v>
      </c>
      <c r="H685" t="s">
        <v>573</v>
      </c>
      <c r="I685" t="s">
        <v>10440</v>
      </c>
      <c r="J685" t="s">
        <v>13284</v>
      </c>
      <c r="K685" t="s">
        <v>78</v>
      </c>
      <c r="L685" t="s">
        <v>13285</v>
      </c>
      <c r="M685" s="27">
        <v>45937.333333333343</v>
      </c>
      <c r="N685" s="27">
        <v>45939.713194444441</v>
      </c>
      <c r="P685" t="s">
        <v>9833</v>
      </c>
      <c r="Q685" t="s">
        <v>9834</v>
      </c>
      <c r="R685" t="s">
        <v>1470</v>
      </c>
      <c r="S685" t="s">
        <v>1470</v>
      </c>
      <c r="T685" t="s">
        <v>82</v>
      </c>
      <c r="U685" t="s">
        <v>7699</v>
      </c>
      <c r="V685" t="s">
        <v>13286</v>
      </c>
      <c r="W685" t="s">
        <v>84</v>
      </c>
      <c r="Y685" t="s">
        <v>11</v>
      </c>
      <c r="Z685" t="s">
        <v>86</v>
      </c>
      <c r="AA685" t="s">
        <v>2706</v>
      </c>
      <c r="AB685" s="28">
        <v>1</v>
      </c>
      <c r="AC685" s="40">
        <v>67654</v>
      </c>
      <c r="AD685" s="40">
        <f t="shared" si="10"/>
        <v>67654</v>
      </c>
    </row>
    <row r="686" spans="1:30">
      <c r="A686" t="s">
        <v>191</v>
      </c>
      <c r="B686" t="s">
        <v>192</v>
      </c>
      <c r="C686" t="s">
        <v>193</v>
      </c>
      <c r="D686" t="s">
        <v>208</v>
      </c>
      <c r="E686" t="s">
        <v>13287</v>
      </c>
      <c r="F686" t="s">
        <v>13288</v>
      </c>
      <c r="G686" t="s">
        <v>9829</v>
      </c>
      <c r="H686" t="s">
        <v>197</v>
      </c>
      <c r="I686" t="s">
        <v>211</v>
      </c>
      <c r="J686" t="s">
        <v>13289</v>
      </c>
      <c r="K686" t="s">
        <v>78</v>
      </c>
      <c r="L686" t="s">
        <v>13290</v>
      </c>
      <c r="M686" s="27">
        <v>45937.333333333343</v>
      </c>
      <c r="N686" s="27">
        <v>45940.481249999997</v>
      </c>
      <c r="P686" t="s">
        <v>9833</v>
      </c>
      <c r="Q686" t="s">
        <v>9834</v>
      </c>
      <c r="R686" t="s">
        <v>80</v>
      </c>
      <c r="S686" t="s">
        <v>81</v>
      </c>
      <c r="U686" t="s">
        <v>7699</v>
      </c>
      <c r="V686" t="s">
        <v>13291</v>
      </c>
      <c r="W686" t="s">
        <v>84</v>
      </c>
      <c r="Y686" t="s">
        <v>8</v>
      </c>
      <c r="Z686" t="s">
        <v>86</v>
      </c>
      <c r="AA686" t="s">
        <v>10276</v>
      </c>
      <c r="AB686" s="28">
        <v>1</v>
      </c>
      <c r="AC686" s="40">
        <v>35780</v>
      </c>
      <c r="AD686" s="40">
        <f t="shared" si="10"/>
        <v>35780</v>
      </c>
    </row>
    <row r="687" spans="1:30">
      <c r="A687" t="s">
        <v>459</v>
      </c>
      <c r="B687" t="s">
        <v>460</v>
      </c>
      <c r="C687" t="s">
        <v>461</v>
      </c>
      <c r="D687" t="s">
        <v>1988</v>
      </c>
      <c r="E687" t="s">
        <v>13292</v>
      </c>
      <c r="F687" t="s">
        <v>13293</v>
      </c>
      <c r="G687" t="s">
        <v>9829</v>
      </c>
      <c r="H687" t="s">
        <v>460</v>
      </c>
      <c r="I687" t="s">
        <v>1991</v>
      </c>
      <c r="J687" t="s">
        <v>13294</v>
      </c>
      <c r="K687" t="s">
        <v>78</v>
      </c>
      <c r="L687" t="s">
        <v>13295</v>
      </c>
      <c r="M687" s="27">
        <v>45937.333333333343</v>
      </c>
      <c r="N687" s="27">
        <v>45943.445138888892</v>
      </c>
      <c r="P687" t="s">
        <v>9833</v>
      </c>
      <c r="Q687" t="s">
        <v>9834</v>
      </c>
      <c r="R687" t="s">
        <v>1470</v>
      </c>
      <c r="S687" t="s">
        <v>1470</v>
      </c>
      <c r="T687" t="s">
        <v>82</v>
      </c>
      <c r="U687" t="s">
        <v>7699</v>
      </c>
      <c r="V687" t="s">
        <v>13296</v>
      </c>
      <c r="W687" t="s">
        <v>84</v>
      </c>
      <c r="Y687" t="s">
        <v>11</v>
      </c>
      <c r="Z687" t="s">
        <v>86</v>
      </c>
      <c r="AA687" t="s">
        <v>3430</v>
      </c>
      <c r="AB687" s="28">
        <v>1</v>
      </c>
      <c r="AC687" s="40">
        <v>67654</v>
      </c>
      <c r="AD687" s="40">
        <f t="shared" si="10"/>
        <v>67654</v>
      </c>
    </row>
    <row r="688" spans="1:30">
      <c r="A688" t="s">
        <v>683</v>
      </c>
      <c r="B688" t="s">
        <v>113</v>
      </c>
      <c r="C688" t="s">
        <v>8579</v>
      </c>
      <c r="D688" t="s">
        <v>3341</v>
      </c>
      <c r="E688" t="s">
        <v>13297</v>
      </c>
      <c r="F688" t="s">
        <v>13298</v>
      </c>
      <c r="G688" t="s">
        <v>9838</v>
      </c>
      <c r="H688" t="s">
        <v>281</v>
      </c>
      <c r="I688" t="s">
        <v>3344</v>
      </c>
      <c r="J688" t="s">
        <v>13299</v>
      </c>
      <c r="K688" t="s">
        <v>78</v>
      </c>
      <c r="L688" t="s">
        <v>13300</v>
      </c>
      <c r="M688" s="27">
        <v>45937.333333333343</v>
      </c>
      <c r="N688" s="27">
        <v>45946.690081018518</v>
      </c>
      <c r="P688" t="s">
        <v>9840</v>
      </c>
      <c r="R688" t="s">
        <v>1470</v>
      </c>
      <c r="S688" t="s">
        <v>1470</v>
      </c>
      <c r="U688" t="s">
        <v>7699</v>
      </c>
      <c r="V688" t="s">
        <v>13301</v>
      </c>
      <c r="W688" t="s">
        <v>9840</v>
      </c>
      <c r="Y688" t="s">
        <v>13</v>
      </c>
      <c r="Z688" t="s">
        <v>86</v>
      </c>
      <c r="AB688" s="28">
        <v>0</v>
      </c>
      <c r="AC688" s="40">
        <v>35780</v>
      </c>
      <c r="AD688" s="40">
        <f t="shared" si="10"/>
        <v>35780</v>
      </c>
    </row>
    <row r="689" spans="1:30">
      <c r="A689" t="s">
        <v>442</v>
      </c>
      <c r="B689" t="s">
        <v>113</v>
      </c>
      <c r="C689" t="s">
        <v>114</v>
      </c>
      <c r="D689" t="s">
        <v>9074</v>
      </c>
      <c r="E689" t="s">
        <v>13302</v>
      </c>
      <c r="F689" t="s">
        <v>13303</v>
      </c>
      <c r="G689" t="s">
        <v>9829</v>
      </c>
      <c r="H689" t="s">
        <v>446</v>
      </c>
      <c r="I689" t="s">
        <v>9077</v>
      </c>
      <c r="J689" t="s">
        <v>13304</v>
      </c>
      <c r="K689" t="s">
        <v>78</v>
      </c>
      <c r="L689" t="s">
        <v>13305</v>
      </c>
      <c r="M689" s="27">
        <v>45937.333333333343</v>
      </c>
      <c r="N689" s="27">
        <v>45943.443749999999</v>
      </c>
      <c r="P689" t="s">
        <v>9833</v>
      </c>
      <c r="Q689" t="s">
        <v>9834</v>
      </c>
      <c r="R689" t="s">
        <v>783</v>
      </c>
      <c r="S689" t="s">
        <v>2152</v>
      </c>
      <c r="T689" t="s">
        <v>82</v>
      </c>
      <c r="U689" t="s">
        <v>7699</v>
      </c>
      <c r="V689" t="s">
        <v>13306</v>
      </c>
      <c r="W689" t="s">
        <v>84</v>
      </c>
      <c r="Y689" t="s">
        <v>11</v>
      </c>
      <c r="Z689" t="s">
        <v>86</v>
      </c>
      <c r="AA689" t="s">
        <v>2360</v>
      </c>
      <c r="AB689" s="28">
        <v>1</v>
      </c>
      <c r="AC689" s="40">
        <v>67654</v>
      </c>
      <c r="AD689" s="40">
        <f t="shared" si="10"/>
        <v>67654</v>
      </c>
    </row>
    <row r="690" spans="1:30">
      <c r="A690" t="s">
        <v>191</v>
      </c>
      <c r="B690" t="s">
        <v>192</v>
      </c>
      <c r="C690" t="s">
        <v>193</v>
      </c>
      <c r="D690" t="s">
        <v>823</v>
      </c>
      <c r="E690" t="s">
        <v>13307</v>
      </c>
      <c r="F690" t="s">
        <v>13308</v>
      </c>
      <c r="G690" t="s">
        <v>9829</v>
      </c>
      <c r="H690" t="s">
        <v>197</v>
      </c>
      <c r="I690" t="s">
        <v>826</v>
      </c>
      <c r="J690" t="s">
        <v>13309</v>
      </c>
      <c r="K690" t="s">
        <v>78</v>
      </c>
      <c r="L690" t="s">
        <v>13310</v>
      </c>
      <c r="M690" s="27">
        <v>45937.348032407397</v>
      </c>
      <c r="N690" s="27">
        <v>45940.481944444437</v>
      </c>
      <c r="P690" t="s">
        <v>9833</v>
      </c>
      <c r="Q690" t="s">
        <v>9834</v>
      </c>
      <c r="R690" t="s">
        <v>783</v>
      </c>
      <c r="S690" t="s">
        <v>2152</v>
      </c>
      <c r="U690" t="s">
        <v>7699</v>
      </c>
      <c r="V690" t="s">
        <v>13311</v>
      </c>
      <c r="W690" t="s">
        <v>84</v>
      </c>
      <c r="Y690" t="s">
        <v>8</v>
      </c>
      <c r="Z690" t="s">
        <v>86</v>
      </c>
      <c r="AA690" t="s">
        <v>10276</v>
      </c>
      <c r="AB690" s="28">
        <v>1</v>
      </c>
      <c r="AC690" s="40">
        <v>35780</v>
      </c>
      <c r="AD690" s="40">
        <f t="shared" si="10"/>
        <v>35780</v>
      </c>
    </row>
    <row r="691" spans="1:30">
      <c r="A691" t="s">
        <v>459</v>
      </c>
      <c r="B691" t="s">
        <v>460</v>
      </c>
      <c r="C691" t="s">
        <v>461</v>
      </c>
      <c r="D691" t="s">
        <v>512</v>
      </c>
      <c r="E691" t="s">
        <v>13312</v>
      </c>
      <c r="F691" t="s">
        <v>13313</v>
      </c>
      <c r="G691" t="s">
        <v>9829</v>
      </c>
      <c r="H691" t="s">
        <v>460</v>
      </c>
      <c r="I691" t="s">
        <v>459</v>
      </c>
      <c r="J691" t="s">
        <v>13314</v>
      </c>
      <c r="K691" t="s">
        <v>78</v>
      </c>
      <c r="L691" t="s">
        <v>13315</v>
      </c>
      <c r="M691" s="27">
        <v>45937.361122685194</v>
      </c>
      <c r="N691" s="27">
        <v>45946.625</v>
      </c>
      <c r="P691" t="s">
        <v>9833</v>
      </c>
      <c r="Q691" t="s">
        <v>9834</v>
      </c>
      <c r="R691" t="s">
        <v>1470</v>
      </c>
      <c r="S691" t="s">
        <v>1470</v>
      </c>
      <c r="T691" t="s">
        <v>82</v>
      </c>
      <c r="U691" t="s">
        <v>7699</v>
      </c>
      <c r="V691" t="s">
        <v>13316</v>
      </c>
      <c r="W691" t="s">
        <v>84</v>
      </c>
      <c r="Y691" t="s">
        <v>8</v>
      </c>
      <c r="Z691" t="s">
        <v>86</v>
      </c>
      <c r="AA691" t="s">
        <v>13317</v>
      </c>
      <c r="AB691" s="28">
        <v>1</v>
      </c>
      <c r="AC691" s="40">
        <v>35780</v>
      </c>
      <c r="AD691" s="40">
        <f t="shared" si="10"/>
        <v>35780</v>
      </c>
    </row>
    <row r="692" spans="1:30">
      <c r="A692" t="s">
        <v>343</v>
      </c>
      <c r="B692" t="s">
        <v>68</v>
      </c>
      <c r="C692" t="s">
        <v>69</v>
      </c>
      <c r="D692" t="s">
        <v>344</v>
      </c>
      <c r="E692" t="s">
        <v>13318</v>
      </c>
      <c r="F692" t="s">
        <v>13319</v>
      </c>
      <c r="G692" t="s">
        <v>9829</v>
      </c>
      <c r="H692" t="s">
        <v>347</v>
      </c>
      <c r="I692" t="s">
        <v>343</v>
      </c>
      <c r="J692" t="s">
        <v>13320</v>
      </c>
      <c r="K692" t="s">
        <v>78</v>
      </c>
      <c r="L692" t="s">
        <v>13321</v>
      </c>
      <c r="M692" s="27">
        <v>45937.371307870373</v>
      </c>
      <c r="N692" s="27">
        <v>45943.447916666657</v>
      </c>
      <c r="P692" t="s">
        <v>9833</v>
      </c>
      <c r="Q692" t="s">
        <v>9834</v>
      </c>
      <c r="R692" t="s">
        <v>80</v>
      </c>
      <c r="S692" t="s">
        <v>187</v>
      </c>
      <c r="T692" t="s">
        <v>82</v>
      </c>
      <c r="U692" t="s">
        <v>7699</v>
      </c>
      <c r="V692" t="s">
        <v>13322</v>
      </c>
      <c r="W692" t="s">
        <v>84</v>
      </c>
      <c r="Y692" t="s">
        <v>8</v>
      </c>
      <c r="Z692" t="s">
        <v>86</v>
      </c>
      <c r="AA692" t="s">
        <v>511</v>
      </c>
      <c r="AB692" s="28">
        <v>1</v>
      </c>
      <c r="AC692" s="40">
        <v>35780</v>
      </c>
      <c r="AD692" s="40">
        <f t="shared" si="10"/>
        <v>35780</v>
      </c>
    </row>
    <row r="693" spans="1:30">
      <c r="A693" t="s">
        <v>613</v>
      </c>
      <c r="B693" t="s">
        <v>151</v>
      </c>
      <c r="C693" t="s">
        <v>152</v>
      </c>
      <c r="D693" t="s">
        <v>7633</v>
      </c>
      <c r="E693" t="s">
        <v>13323</v>
      </c>
      <c r="F693" t="s">
        <v>13324</v>
      </c>
      <c r="G693" t="s">
        <v>9829</v>
      </c>
      <c r="H693" t="s">
        <v>258</v>
      </c>
      <c r="I693" t="s">
        <v>613</v>
      </c>
      <c r="J693" t="s">
        <v>13325</v>
      </c>
      <c r="K693" t="s">
        <v>78</v>
      </c>
      <c r="L693" t="s">
        <v>13326</v>
      </c>
      <c r="M693" s="27">
        <v>45937.370740740742</v>
      </c>
      <c r="N693" s="27">
        <v>45940.657638888893</v>
      </c>
      <c r="P693" t="s">
        <v>9833</v>
      </c>
      <c r="Q693" t="s">
        <v>9834</v>
      </c>
      <c r="R693" t="s">
        <v>1470</v>
      </c>
      <c r="S693" t="s">
        <v>1470</v>
      </c>
      <c r="T693" t="s">
        <v>82</v>
      </c>
      <c r="U693" t="s">
        <v>7699</v>
      </c>
      <c r="V693" t="s">
        <v>13327</v>
      </c>
      <c r="W693" t="s">
        <v>84</v>
      </c>
      <c r="Y693" t="s">
        <v>8</v>
      </c>
      <c r="Z693" t="s">
        <v>86</v>
      </c>
      <c r="AA693" t="s">
        <v>2941</v>
      </c>
      <c r="AB693" s="28">
        <v>1</v>
      </c>
      <c r="AC693" s="40">
        <v>35780</v>
      </c>
      <c r="AD693" s="40">
        <f t="shared" si="10"/>
        <v>35780</v>
      </c>
    </row>
    <row r="694" spans="1:30">
      <c r="A694" t="s">
        <v>343</v>
      </c>
      <c r="B694" t="s">
        <v>68</v>
      </c>
      <c r="C694" t="s">
        <v>69</v>
      </c>
      <c r="D694" t="s">
        <v>344</v>
      </c>
      <c r="E694" t="s">
        <v>13328</v>
      </c>
      <c r="F694" t="s">
        <v>13329</v>
      </c>
      <c r="G694" t="s">
        <v>9829</v>
      </c>
      <c r="H694" t="s">
        <v>347</v>
      </c>
      <c r="I694" t="s">
        <v>343</v>
      </c>
      <c r="J694" t="s">
        <v>13330</v>
      </c>
      <c r="K694" t="s">
        <v>78</v>
      </c>
      <c r="L694" t="s">
        <v>13331</v>
      </c>
      <c r="M694" s="27">
        <v>45937.386076388888</v>
      </c>
      <c r="N694" s="27">
        <v>45943.449305555558</v>
      </c>
      <c r="P694" t="s">
        <v>9833</v>
      </c>
      <c r="Q694" t="s">
        <v>9834</v>
      </c>
      <c r="R694" t="s">
        <v>1470</v>
      </c>
      <c r="S694" t="s">
        <v>1470</v>
      </c>
      <c r="T694" t="s">
        <v>82</v>
      </c>
      <c r="U694" t="s">
        <v>7699</v>
      </c>
      <c r="V694" t="s">
        <v>13332</v>
      </c>
      <c r="W694" t="s">
        <v>84</v>
      </c>
      <c r="Y694" t="s">
        <v>8</v>
      </c>
      <c r="Z694" t="s">
        <v>86</v>
      </c>
      <c r="AA694" t="s">
        <v>8852</v>
      </c>
      <c r="AB694" s="28">
        <v>1</v>
      </c>
      <c r="AC694" s="40">
        <v>35780</v>
      </c>
      <c r="AD694" s="40">
        <f t="shared" si="10"/>
        <v>35780</v>
      </c>
    </row>
    <row r="695" spans="1:30">
      <c r="A695" t="s">
        <v>459</v>
      </c>
      <c r="B695" t="s">
        <v>460</v>
      </c>
      <c r="C695" t="s">
        <v>461</v>
      </c>
      <c r="D695" t="s">
        <v>13333</v>
      </c>
      <c r="E695" t="s">
        <v>13334</v>
      </c>
      <c r="F695" t="s">
        <v>13335</v>
      </c>
      <c r="G695" t="s">
        <v>9838</v>
      </c>
      <c r="H695" t="s">
        <v>460</v>
      </c>
      <c r="I695" t="s">
        <v>13336</v>
      </c>
      <c r="J695" t="s">
        <v>13337</v>
      </c>
      <c r="K695" t="s">
        <v>78</v>
      </c>
      <c r="L695" t="s">
        <v>13338</v>
      </c>
      <c r="M695" s="27">
        <v>45937.394583333327</v>
      </c>
      <c r="N695" s="27">
        <v>45945.377083333333</v>
      </c>
      <c r="P695" t="s">
        <v>9840</v>
      </c>
      <c r="R695" t="s">
        <v>1470</v>
      </c>
      <c r="S695" t="s">
        <v>1470</v>
      </c>
      <c r="U695" t="s">
        <v>7699</v>
      </c>
      <c r="V695" t="s">
        <v>13339</v>
      </c>
      <c r="W695" t="s">
        <v>9840</v>
      </c>
      <c r="Y695" t="s">
        <v>13</v>
      </c>
      <c r="Z695" t="s">
        <v>86</v>
      </c>
      <c r="AB695" s="28">
        <v>0</v>
      </c>
      <c r="AC695" s="40">
        <v>35780</v>
      </c>
      <c r="AD695" s="40">
        <f t="shared" si="10"/>
        <v>35780</v>
      </c>
    </row>
    <row r="696" spans="1:30">
      <c r="A696" t="s">
        <v>613</v>
      </c>
      <c r="B696" t="s">
        <v>151</v>
      </c>
      <c r="C696" t="s">
        <v>8579</v>
      </c>
      <c r="D696" t="s">
        <v>2241</v>
      </c>
      <c r="E696" t="s">
        <v>13340</v>
      </c>
      <c r="F696" t="s">
        <v>13341</v>
      </c>
      <c r="G696" t="s">
        <v>9838</v>
      </c>
      <c r="H696" t="s">
        <v>258</v>
      </c>
      <c r="I696" t="s">
        <v>2244</v>
      </c>
      <c r="J696" t="s">
        <v>13342</v>
      </c>
      <c r="K696" t="s">
        <v>78</v>
      </c>
      <c r="L696" t="s">
        <v>13343</v>
      </c>
      <c r="M696" s="27">
        <v>45937.400810185187</v>
      </c>
      <c r="N696" s="27">
        <v>45942.616666666669</v>
      </c>
      <c r="P696" t="s">
        <v>9840</v>
      </c>
      <c r="R696" t="s">
        <v>1470</v>
      </c>
      <c r="S696" t="s">
        <v>1470</v>
      </c>
      <c r="U696" t="s">
        <v>7699</v>
      </c>
      <c r="V696" t="s">
        <v>13344</v>
      </c>
      <c r="W696" t="s">
        <v>9840</v>
      </c>
      <c r="Y696" t="s">
        <v>13</v>
      </c>
      <c r="Z696" t="s">
        <v>86</v>
      </c>
      <c r="AB696" s="28">
        <v>0</v>
      </c>
      <c r="AC696" s="40">
        <v>35780</v>
      </c>
      <c r="AD696" s="40">
        <f t="shared" si="10"/>
        <v>35780</v>
      </c>
    </row>
    <row r="697" spans="1:30">
      <c r="A697" t="s">
        <v>343</v>
      </c>
      <c r="B697" t="s">
        <v>68</v>
      </c>
      <c r="C697" t="s">
        <v>69</v>
      </c>
      <c r="D697" t="s">
        <v>13345</v>
      </c>
      <c r="E697" t="s">
        <v>13346</v>
      </c>
      <c r="F697" t="s">
        <v>13347</v>
      </c>
      <c r="G697" t="s">
        <v>9829</v>
      </c>
      <c r="H697" t="s">
        <v>347</v>
      </c>
      <c r="I697" t="s">
        <v>13348</v>
      </c>
      <c r="J697" t="s">
        <v>13349</v>
      </c>
      <c r="K697" t="s">
        <v>78</v>
      </c>
      <c r="L697" t="s">
        <v>13350</v>
      </c>
      <c r="M697" s="27">
        <v>45937.390023148153</v>
      </c>
      <c r="N697" s="27">
        <v>45943.45208333333</v>
      </c>
      <c r="P697" t="s">
        <v>9833</v>
      </c>
      <c r="Q697" t="s">
        <v>9834</v>
      </c>
      <c r="R697" t="s">
        <v>1470</v>
      </c>
      <c r="S697" t="s">
        <v>1470</v>
      </c>
      <c r="T697" t="s">
        <v>82</v>
      </c>
      <c r="U697" t="s">
        <v>7699</v>
      </c>
      <c r="V697" t="s">
        <v>13351</v>
      </c>
      <c r="W697" t="s">
        <v>84</v>
      </c>
      <c r="Y697" t="s">
        <v>11</v>
      </c>
      <c r="Z697" t="s">
        <v>86</v>
      </c>
      <c r="AA697" t="s">
        <v>511</v>
      </c>
      <c r="AB697" s="28">
        <v>1</v>
      </c>
      <c r="AC697" s="40">
        <v>67654</v>
      </c>
      <c r="AD697" s="40">
        <f t="shared" si="10"/>
        <v>67654</v>
      </c>
    </row>
    <row r="698" spans="1:30">
      <c r="A698" t="s">
        <v>191</v>
      </c>
      <c r="B698" t="s">
        <v>192</v>
      </c>
      <c r="C698" t="s">
        <v>193</v>
      </c>
      <c r="D698" t="s">
        <v>555</v>
      </c>
      <c r="E698" t="s">
        <v>13352</v>
      </c>
      <c r="F698" t="s">
        <v>13353</v>
      </c>
      <c r="G698" t="s">
        <v>9829</v>
      </c>
      <c r="H698" t="s">
        <v>197</v>
      </c>
      <c r="I698" t="s">
        <v>558</v>
      </c>
      <c r="J698" t="s">
        <v>13354</v>
      </c>
      <c r="K698" t="s">
        <v>78</v>
      </c>
      <c r="L698" t="s">
        <v>13355</v>
      </c>
      <c r="M698" s="27">
        <v>45937.398611111108</v>
      </c>
      <c r="N698" s="27">
        <v>45940.663194444453</v>
      </c>
      <c r="P698" t="s">
        <v>9833</v>
      </c>
      <c r="Q698" t="s">
        <v>9834</v>
      </c>
      <c r="R698" t="s">
        <v>80</v>
      </c>
      <c r="S698" t="s">
        <v>81</v>
      </c>
      <c r="T698" t="s">
        <v>82</v>
      </c>
      <c r="U698" t="s">
        <v>7699</v>
      </c>
      <c r="V698" t="s">
        <v>13356</v>
      </c>
      <c r="W698" t="s">
        <v>84</v>
      </c>
      <c r="Y698" t="s">
        <v>11</v>
      </c>
      <c r="Z698" t="s">
        <v>86</v>
      </c>
      <c r="AA698" t="s">
        <v>254</v>
      </c>
      <c r="AB698" s="28">
        <v>1</v>
      </c>
      <c r="AC698" s="40">
        <v>67654</v>
      </c>
      <c r="AD698" s="40">
        <f t="shared" si="10"/>
        <v>67654</v>
      </c>
    </row>
    <row r="699" spans="1:30">
      <c r="A699" t="s">
        <v>277</v>
      </c>
      <c r="B699" t="s">
        <v>151</v>
      </c>
      <c r="C699" t="s">
        <v>152</v>
      </c>
      <c r="D699" t="s">
        <v>2962</v>
      </c>
      <c r="E699" t="s">
        <v>13357</v>
      </c>
      <c r="F699" t="s">
        <v>13358</v>
      </c>
      <c r="G699" t="s">
        <v>9838</v>
      </c>
      <c r="H699" t="s">
        <v>328</v>
      </c>
      <c r="I699" t="s">
        <v>2965</v>
      </c>
      <c r="J699" t="s">
        <v>13359</v>
      </c>
      <c r="K699" t="s">
        <v>78</v>
      </c>
      <c r="L699" t="s">
        <v>13360</v>
      </c>
      <c r="M699" s="27">
        <v>45937.392002314817</v>
      </c>
      <c r="N699" s="27">
        <v>45940.431250000001</v>
      </c>
      <c r="P699" t="s">
        <v>9840</v>
      </c>
      <c r="R699" t="s">
        <v>1470</v>
      </c>
      <c r="S699" t="s">
        <v>1470</v>
      </c>
      <c r="U699" t="s">
        <v>7699</v>
      </c>
      <c r="V699" t="s">
        <v>13361</v>
      </c>
      <c r="W699" t="s">
        <v>9840</v>
      </c>
      <c r="Y699" t="s">
        <v>13</v>
      </c>
      <c r="Z699" t="s">
        <v>86</v>
      </c>
      <c r="AB699" s="28">
        <v>0</v>
      </c>
      <c r="AC699" s="40">
        <v>35780</v>
      </c>
      <c r="AD699" s="40">
        <f t="shared" si="10"/>
        <v>35780</v>
      </c>
    </row>
    <row r="700" spans="1:30">
      <c r="A700" t="s">
        <v>965</v>
      </c>
      <c r="B700" t="s">
        <v>119</v>
      </c>
      <c r="C700" t="s">
        <v>120</v>
      </c>
      <c r="D700" t="s">
        <v>966</v>
      </c>
      <c r="E700" t="s">
        <v>13362</v>
      </c>
      <c r="F700" t="s">
        <v>13363</v>
      </c>
      <c r="G700" t="s">
        <v>9829</v>
      </c>
      <c r="H700" t="s">
        <v>969</v>
      </c>
      <c r="I700" t="s">
        <v>965</v>
      </c>
      <c r="J700" t="s">
        <v>13364</v>
      </c>
      <c r="K700" t="s">
        <v>78</v>
      </c>
      <c r="L700" t="s">
        <v>13365</v>
      </c>
      <c r="M700" s="27">
        <v>45937.402407407397</v>
      </c>
      <c r="N700" s="27">
        <v>45939.686805555553</v>
      </c>
      <c r="P700" t="s">
        <v>9833</v>
      </c>
      <c r="Q700" t="s">
        <v>9834</v>
      </c>
      <c r="R700" t="s">
        <v>80</v>
      </c>
      <c r="S700" t="s">
        <v>81</v>
      </c>
      <c r="T700" t="s">
        <v>82</v>
      </c>
      <c r="U700" t="s">
        <v>7699</v>
      </c>
      <c r="V700" t="s">
        <v>13366</v>
      </c>
      <c r="W700" t="s">
        <v>84</v>
      </c>
      <c r="Y700" t="s">
        <v>8</v>
      </c>
      <c r="Z700" t="s">
        <v>86</v>
      </c>
      <c r="AA700" t="s">
        <v>1693</v>
      </c>
      <c r="AB700" s="28">
        <v>1</v>
      </c>
      <c r="AC700" s="40">
        <v>35780</v>
      </c>
      <c r="AD700" s="40">
        <f t="shared" si="10"/>
        <v>35780</v>
      </c>
    </row>
    <row r="701" spans="1:30">
      <c r="A701" t="s">
        <v>459</v>
      </c>
      <c r="B701" t="s">
        <v>460</v>
      </c>
      <c r="C701" t="s">
        <v>461</v>
      </c>
      <c r="D701" t="s">
        <v>512</v>
      </c>
      <c r="E701" t="s">
        <v>13367</v>
      </c>
      <c r="F701" t="s">
        <v>13368</v>
      </c>
      <c r="G701" t="s">
        <v>9829</v>
      </c>
      <c r="H701" t="s">
        <v>460</v>
      </c>
      <c r="I701" t="s">
        <v>459</v>
      </c>
      <c r="J701" t="s">
        <v>13369</v>
      </c>
      <c r="K701" t="s">
        <v>78</v>
      </c>
      <c r="L701" t="s">
        <v>13370</v>
      </c>
      <c r="M701" s="27">
        <v>45937.408495370371</v>
      </c>
      <c r="N701" s="27">
        <v>45943.453472222223</v>
      </c>
      <c r="P701" t="s">
        <v>9833</v>
      </c>
      <c r="Q701" t="s">
        <v>9834</v>
      </c>
      <c r="R701" t="s">
        <v>1470</v>
      </c>
      <c r="S701" t="s">
        <v>1470</v>
      </c>
      <c r="T701" t="s">
        <v>82</v>
      </c>
      <c r="U701" t="s">
        <v>7699</v>
      </c>
      <c r="V701" t="s">
        <v>13371</v>
      </c>
      <c r="W701" t="s">
        <v>84</v>
      </c>
      <c r="Y701" t="s">
        <v>8</v>
      </c>
      <c r="Z701" t="s">
        <v>86</v>
      </c>
      <c r="AA701" t="s">
        <v>1597</v>
      </c>
      <c r="AB701" s="28">
        <v>1</v>
      </c>
      <c r="AC701" s="40">
        <v>35780</v>
      </c>
      <c r="AD701" s="40">
        <f t="shared" si="10"/>
        <v>35780</v>
      </c>
    </row>
    <row r="702" spans="1:30">
      <c r="A702" t="s">
        <v>277</v>
      </c>
      <c r="B702" t="s">
        <v>151</v>
      </c>
      <c r="C702" t="s">
        <v>152</v>
      </c>
      <c r="D702" t="s">
        <v>325</v>
      </c>
      <c r="E702" t="s">
        <v>13372</v>
      </c>
      <c r="F702" t="s">
        <v>13373</v>
      </c>
      <c r="G702" t="s">
        <v>9829</v>
      </c>
      <c r="H702" t="s">
        <v>328</v>
      </c>
      <c r="I702" t="s">
        <v>277</v>
      </c>
      <c r="J702" t="s">
        <v>13374</v>
      </c>
      <c r="K702" t="s">
        <v>78</v>
      </c>
      <c r="L702" t="s">
        <v>13375</v>
      </c>
      <c r="M702" s="27">
        <v>45937.410532407397</v>
      </c>
      <c r="N702" s="27">
        <v>45938.70208333333</v>
      </c>
      <c r="P702" t="s">
        <v>9833</v>
      </c>
      <c r="Q702" t="s">
        <v>9834</v>
      </c>
      <c r="R702" t="s">
        <v>80</v>
      </c>
      <c r="S702" t="s">
        <v>81</v>
      </c>
      <c r="T702" t="s">
        <v>82</v>
      </c>
      <c r="U702" t="s">
        <v>7699</v>
      </c>
      <c r="V702" t="s">
        <v>13376</v>
      </c>
      <c r="W702" t="s">
        <v>84</v>
      </c>
      <c r="Y702" t="s">
        <v>8</v>
      </c>
      <c r="Z702" t="s">
        <v>86</v>
      </c>
      <c r="AA702" t="s">
        <v>848</v>
      </c>
      <c r="AB702" s="28">
        <v>1</v>
      </c>
      <c r="AC702" s="40">
        <v>35780</v>
      </c>
      <c r="AD702" s="40">
        <f t="shared" si="10"/>
        <v>35780</v>
      </c>
    </row>
    <row r="703" spans="1:30">
      <c r="A703" t="s">
        <v>67</v>
      </c>
      <c r="B703" t="s">
        <v>68</v>
      </c>
      <c r="C703" t="s">
        <v>69</v>
      </c>
      <c r="D703" t="s">
        <v>13377</v>
      </c>
      <c r="E703" t="s">
        <v>13378</v>
      </c>
      <c r="F703" t="s">
        <v>13379</v>
      </c>
      <c r="G703" t="s">
        <v>9829</v>
      </c>
      <c r="H703" t="s">
        <v>143</v>
      </c>
      <c r="I703" t="s">
        <v>13380</v>
      </c>
      <c r="J703" t="s">
        <v>13381</v>
      </c>
      <c r="K703" t="s">
        <v>78</v>
      </c>
      <c r="L703" t="s">
        <v>13382</v>
      </c>
      <c r="M703" s="27">
        <v>45937.412974537037</v>
      </c>
      <c r="N703" s="27">
        <v>45944.607638888891</v>
      </c>
      <c r="P703" t="s">
        <v>9833</v>
      </c>
      <c r="Q703" t="s">
        <v>9834</v>
      </c>
      <c r="R703" t="s">
        <v>80</v>
      </c>
      <c r="S703" t="s">
        <v>187</v>
      </c>
      <c r="T703" t="s">
        <v>82</v>
      </c>
      <c r="U703" t="s">
        <v>7699</v>
      </c>
      <c r="V703" t="s">
        <v>13383</v>
      </c>
      <c r="W703" t="s">
        <v>9836</v>
      </c>
      <c r="Y703" t="s">
        <v>11</v>
      </c>
      <c r="Z703" t="s">
        <v>86</v>
      </c>
      <c r="AA703" t="s">
        <v>97</v>
      </c>
      <c r="AB703" s="28">
        <v>0</v>
      </c>
      <c r="AC703" s="40">
        <v>67654</v>
      </c>
      <c r="AD703" s="40">
        <f t="shared" si="10"/>
        <v>67654</v>
      </c>
    </row>
    <row r="704" spans="1:30">
      <c r="A704" t="s">
        <v>67</v>
      </c>
      <c r="B704" t="s">
        <v>68</v>
      </c>
      <c r="C704" t="s">
        <v>69</v>
      </c>
      <c r="D704" t="s">
        <v>13377</v>
      </c>
      <c r="E704" t="s">
        <v>13384</v>
      </c>
      <c r="F704" t="s">
        <v>13385</v>
      </c>
      <c r="G704" t="s">
        <v>9829</v>
      </c>
      <c r="H704" t="s">
        <v>143</v>
      </c>
      <c r="I704" t="s">
        <v>13380</v>
      </c>
      <c r="J704" t="s">
        <v>13386</v>
      </c>
      <c r="K704" t="s">
        <v>78</v>
      </c>
      <c r="L704" t="s">
        <v>13387</v>
      </c>
      <c r="M704" s="27">
        <v>45937.413553240738</v>
      </c>
      <c r="N704" s="27">
        <v>45944.350694444453</v>
      </c>
      <c r="P704" t="s">
        <v>9833</v>
      </c>
      <c r="Q704" t="s">
        <v>9834</v>
      </c>
      <c r="R704" t="s">
        <v>1470</v>
      </c>
      <c r="S704" t="s">
        <v>1470</v>
      </c>
      <c r="T704" t="s">
        <v>82</v>
      </c>
      <c r="U704" t="s">
        <v>7699</v>
      </c>
      <c r="V704" t="s">
        <v>13388</v>
      </c>
      <c r="W704" t="s">
        <v>9836</v>
      </c>
      <c r="Y704" t="s">
        <v>11</v>
      </c>
      <c r="Z704" t="s">
        <v>86</v>
      </c>
      <c r="AA704" t="s">
        <v>97</v>
      </c>
      <c r="AB704" s="28">
        <v>0</v>
      </c>
      <c r="AC704" s="40">
        <v>67654</v>
      </c>
      <c r="AD704" s="40">
        <f t="shared" si="10"/>
        <v>67654</v>
      </c>
    </row>
    <row r="705" spans="1:30">
      <c r="A705" t="s">
        <v>1134</v>
      </c>
      <c r="B705" t="s">
        <v>113</v>
      </c>
      <c r="C705" t="s">
        <v>8579</v>
      </c>
      <c r="D705" t="s">
        <v>13389</v>
      </c>
      <c r="E705" t="s">
        <v>13390</v>
      </c>
      <c r="F705" t="s">
        <v>13391</v>
      </c>
      <c r="G705" t="s">
        <v>9838</v>
      </c>
      <c r="H705" t="s">
        <v>2713</v>
      </c>
      <c r="I705" t="s">
        <v>13392</v>
      </c>
      <c r="J705" t="s">
        <v>13393</v>
      </c>
      <c r="K705" t="s">
        <v>78</v>
      </c>
      <c r="L705" t="s">
        <v>13394</v>
      </c>
      <c r="M705" s="27">
        <v>45937.422800925917</v>
      </c>
      <c r="N705" s="27">
        <v>45945.413888888892</v>
      </c>
      <c r="P705" t="s">
        <v>9840</v>
      </c>
      <c r="R705" t="s">
        <v>1479</v>
      </c>
      <c r="S705" t="s">
        <v>1479</v>
      </c>
      <c r="U705" t="s">
        <v>7699</v>
      </c>
      <c r="V705" t="s">
        <v>13395</v>
      </c>
      <c r="W705" t="s">
        <v>9840</v>
      </c>
      <c r="Y705" t="s">
        <v>15</v>
      </c>
      <c r="Z705" t="s">
        <v>86</v>
      </c>
      <c r="AB705" s="28">
        <v>0</v>
      </c>
      <c r="AC705" s="40">
        <v>35780</v>
      </c>
      <c r="AD705" s="40">
        <f t="shared" si="10"/>
        <v>35780</v>
      </c>
    </row>
    <row r="706" spans="1:30">
      <c r="A706" t="s">
        <v>150</v>
      </c>
      <c r="B706" t="s">
        <v>151</v>
      </c>
      <c r="C706" t="s">
        <v>152</v>
      </c>
      <c r="D706" t="s">
        <v>2339</v>
      </c>
      <c r="E706" t="s">
        <v>13396</v>
      </c>
      <c r="F706" t="s">
        <v>13397</v>
      </c>
      <c r="G706" t="s">
        <v>9829</v>
      </c>
      <c r="H706" t="s">
        <v>156</v>
      </c>
      <c r="I706" t="s">
        <v>150</v>
      </c>
      <c r="J706" t="s">
        <v>13398</v>
      </c>
      <c r="K706" t="s">
        <v>78</v>
      </c>
      <c r="L706" t="s">
        <v>13399</v>
      </c>
      <c r="M706" s="27">
        <v>45937.419293981482</v>
      </c>
      <c r="N706" s="27">
        <v>45938.719444444447</v>
      </c>
      <c r="P706" t="s">
        <v>9833</v>
      </c>
      <c r="Q706" t="s">
        <v>9834</v>
      </c>
      <c r="R706" t="s">
        <v>1479</v>
      </c>
      <c r="S706" t="s">
        <v>1479</v>
      </c>
      <c r="T706" t="s">
        <v>82</v>
      </c>
      <c r="U706" t="s">
        <v>7699</v>
      </c>
      <c r="V706" t="s">
        <v>13400</v>
      </c>
      <c r="W706" t="s">
        <v>84</v>
      </c>
      <c r="Y706" t="s">
        <v>8</v>
      </c>
      <c r="Z706" t="s">
        <v>86</v>
      </c>
      <c r="AA706" t="s">
        <v>3941</v>
      </c>
      <c r="AB706" s="28">
        <v>1</v>
      </c>
      <c r="AC706" s="40">
        <v>35780</v>
      </c>
      <c r="AD706" s="40">
        <f t="shared" si="10"/>
        <v>35780</v>
      </c>
    </row>
    <row r="707" spans="1:30">
      <c r="A707" t="s">
        <v>569</v>
      </c>
      <c r="B707" t="s">
        <v>119</v>
      </c>
      <c r="C707" t="s">
        <v>120</v>
      </c>
      <c r="D707" t="s">
        <v>3583</v>
      </c>
      <c r="E707" t="s">
        <v>13401</v>
      </c>
      <c r="F707" t="s">
        <v>13402</v>
      </c>
      <c r="G707" t="s">
        <v>9829</v>
      </c>
      <c r="H707" t="s">
        <v>573</v>
      </c>
      <c r="I707" t="s">
        <v>3586</v>
      </c>
      <c r="J707" t="s">
        <v>13403</v>
      </c>
      <c r="K707" t="s">
        <v>78</v>
      </c>
      <c r="L707" t="s">
        <v>13404</v>
      </c>
      <c r="M707" s="27">
        <v>45937.423576388886</v>
      </c>
      <c r="N707" s="27">
        <v>45941.463194444441</v>
      </c>
      <c r="P707" t="s">
        <v>9833</v>
      </c>
      <c r="Q707" t="s">
        <v>9834</v>
      </c>
      <c r="R707" t="s">
        <v>1470</v>
      </c>
      <c r="S707" t="s">
        <v>1470</v>
      </c>
      <c r="T707" t="s">
        <v>82</v>
      </c>
      <c r="U707" t="s">
        <v>7699</v>
      </c>
      <c r="V707" t="s">
        <v>13405</v>
      </c>
      <c r="W707" t="s">
        <v>84</v>
      </c>
      <c r="Y707" t="s">
        <v>11</v>
      </c>
      <c r="Z707" t="s">
        <v>86</v>
      </c>
      <c r="AA707" t="s">
        <v>2706</v>
      </c>
      <c r="AB707" s="28">
        <v>1</v>
      </c>
      <c r="AC707" s="40">
        <v>67654</v>
      </c>
      <c r="AD707" s="40">
        <f t="shared" ref="AD707:AD770" si="11">AC707</f>
        <v>67654</v>
      </c>
    </row>
    <row r="708" spans="1:30">
      <c r="A708" t="s">
        <v>459</v>
      </c>
      <c r="B708" t="s">
        <v>460</v>
      </c>
      <c r="C708" t="s">
        <v>461</v>
      </c>
      <c r="D708" t="s">
        <v>462</v>
      </c>
      <c r="E708" t="s">
        <v>13406</v>
      </c>
      <c r="F708" t="s">
        <v>13407</v>
      </c>
      <c r="G708" t="s">
        <v>9829</v>
      </c>
      <c r="H708" t="s">
        <v>460</v>
      </c>
      <c r="I708" t="s">
        <v>465</v>
      </c>
      <c r="J708" t="s">
        <v>13408</v>
      </c>
      <c r="K708" t="s">
        <v>78</v>
      </c>
      <c r="L708" t="s">
        <v>13409</v>
      </c>
      <c r="M708" s="27">
        <v>45937.428657407407</v>
      </c>
      <c r="N708" s="27">
        <v>45940.67291666667</v>
      </c>
      <c r="P708" t="s">
        <v>9833</v>
      </c>
      <c r="Q708" t="s">
        <v>9834</v>
      </c>
      <c r="R708" t="s">
        <v>1470</v>
      </c>
      <c r="S708" t="s">
        <v>1470</v>
      </c>
      <c r="T708" t="s">
        <v>82</v>
      </c>
      <c r="U708" t="s">
        <v>7699</v>
      </c>
      <c r="V708" t="s">
        <v>13410</v>
      </c>
      <c r="W708" t="s">
        <v>84</v>
      </c>
      <c r="Y708" t="s">
        <v>11</v>
      </c>
      <c r="Z708" t="s">
        <v>86</v>
      </c>
      <c r="AA708" t="s">
        <v>470</v>
      </c>
      <c r="AB708" s="28">
        <v>1</v>
      </c>
      <c r="AC708" s="40">
        <v>67654</v>
      </c>
      <c r="AD708" s="40">
        <f t="shared" si="11"/>
        <v>67654</v>
      </c>
    </row>
    <row r="709" spans="1:30">
      <c r="A709" t="s">
        <v>67</v>
      </c>
      <c r="B709" t="s">
        <v>68</v>
      </c>
      <c r="C709" t="s">
        <v>8579</v>
      </c>
      <c r="D709" t="s">
        <v>13411</v>
      </c>
      <c r="E709" t="s">
        <v>13412</v>
      </c>
      <c r="F709" t="s">
        <v>13413</v>
      </c>
      <c r="G709" t="s">
        <v>9838</v>
      </c>
      <c r="H709" t="s">
        <v>143</v>
      </c>
      <c r="I709" t="s">
        <v>13414</v>
      </c>
      <c r="J709" t="s">
        <v>13415</v>
      </c>
      <c r="K709" t="s">
        <v>78</v>
      </c>
      <c r="L709" t="s">
        <v>13416</v>
      </c>
      <c r="M709" s="27">
        <v>45937.43236111111</v>
      </c>
      <c r="N709" s="27">
        <v>45946.677083333343</v>
      </c>
      <c r="P709" t="s">
        <v>9840</v>
      </c>
      <c r="R709" t="s">
        <v>1470</v>
      </c>
      <c r="S709" t="s">
        <v>1470</v>
      </c>
      <c r="U709" t="s">
        <v>7699</v>
      </c>
      <c r="V709" t="s">
        <v>13417</v>
      </c>
      <c r="W709" t="s">
        <v>9840</v>
      </c>
      <c r="Y709" t="s">
        <v>15</v>
      </c>
      <c r="Z709" t="s">
        <v>86</v>
      </c>
      <c r="AB709" s="28">
        <v>0</v>
      </c>
      <c r="AC709" s="40">
        <v>35780</v>
      </c>
      <c r="AD709" s="40">
        <f t="shared" si="11"/>
        <v>35780</v>
      </c>
    </row>
    <row r="710" spans="1:30">
      <c r="A710" t="s">
        <v>112</v>
      </c>
      <c r="B710" t="s">
        <v>113</v>
      </c>
      <c r="C710" t="s">
        <v>114</v>
      </c>
      <c r="D710" t="s">
        <v>115</v>
      </c>
      <c r="E710" t="s">
        <v>13418</v>
      </c>
      <c r="F710" t="s">
        <v>13419</v>
      </c>
      <c r="G710" t="s">
        <v>9829</v>
      </c>
      <c r="H710" t="s">
        <v>116</v>
      </c>
      <c r="I710" t="s">
        <v>112</v>
      </c>
      <c r="J710" t="s">
        <v>13420</v>
      </c>
      <c r="K710" t="s">
        <v>78</v>
      </c>
      <c r="L710" t="s">
        <v>13421</v>
      </c>
      <c r="M710" s="27">
        <v>45937.42732638889</v>
      </c>
      <c r="N710" s="27">
        <v>45943.461111111108</v>
      </c>
      <c r="P710" t="s">
        <v>9833</v>
      </c>
      <c r="Q710" t="s">
        <v>9834</v>
      </c>
      <c r="R710" t="s">
        <v>783</v>
      </c>
      <c r="S710" t="s">
        <v>2152</v>
      </c>
      <c r="T710" t="s">
        <v>82</v>
      </c>
      <c r="U710" t="s">
        <v>7699</v>
      </c>
      <c r="V710" t="s">
        <v>13422</v>
      </c>
      <c r="W710" t="s">
        <v>84</v>
      </c>
      <c r="Y710" t="s">
        <v>8</v>
      </c>
      <c r="Z710" t="s">
        <v>86</v>
      </c>
      <c r="AA710" t="s">
        <v>1777</v>
      </c>
      <c r="AB710" s="28">
        <v>1</v>
      </c>
      <c r="AC710" s="40">
        <v>35780</v>
      </c>
      <c r="AD710" s="40">
        <f t="shared" si="11"/>
        <v>35780</v>
      </c>
    </row>
    <row r="711" spans="1:30">
      <c r="A711" t="s">
        <v>191</v>
      </c>
      <c r="B711" t="s">
        <v>192</v>
      </c>
      <c r="C711" t="s">
        <v>193</v>
      </c>
      <c r="D711" t="s">
        <v>10523</v>
      </c>
      <c r="E711" t="s">
        <v>13423</v>
      </c>
      <c r="F711" t="s">
        <v>13424</v>
      </c>
      <c r="G711" t="s">
        <v>9829</v>
      </c>
      <c r="H711" t="s">
        <v>197</v>
      </c>
      <c r="I711" t="s">
        <v>10526</v>
      </c>
      <c r="J711" t="s">
        <v>13425</v>
      </c>
      <c r="K711" t="s">
        <v>78</v>
      </c>
      <c r="L711" t="s">
        <v>13426</v>
      </c>
      <c r="M711" s="27">
        <v>45937.431111111109</v>
      </c>
      <c r="N711" s="27">
        <v>45943.463194444441</v>
      </c>
      <c r="P711" t="s">
        <v>9833</v>
      </c>
      <c r="Q711" t="s">
        <v>9834</v>
      </c>
      <c r="R711" t="s">
        <v>1470</v>
      </c>
      <c r="S711" t="s">
        <v>1470</v>
      </c>
      <c r="T711" t="s">
        <v>82</v>
      </c>
      <c r="U711" t="s">
        <v>7699</v>
      </c>
      <c r="V711" t="s">
        <v>13427</v>
      </c>
      <c r="W711" t="s">
        <v>84</v>
      </c>
      <c r="Y711" t="s">
        <v>11</v>
      </c>
      <c r="Z711" t="s">
        <v>86</v>
      </c>
      <c r="AA711" t="s">
        <v>254</v>
      </c>
      <c r="AB711" s="28">
        <v>1</v>
      </c>
      <c r="AC711" s="40">
        <v>67654</v>
      </c>
      <c r="AD711" s="40">
        <f t="shared" si="11"/>
        <v>67654</v>
      </c>
    </row>
    <row r="712" spans="1:30">
      <c r="A712" t="s">
        <v>118</v>
      </c>
      <c r="B712" t="s">
        <v>119</v>
      </c>
      <c r="C712" t="s">
        <v>120</v>
      </c>
      <c r="D712" t="s">
        <v>306</v>
      </c>
      <c r="E712" t="s">
        <v>13428</v>
      </c>
      <c r="F712" t="s">
        <v>13429</v>
      </c>
      <c r="G712" t="s">
        <v>9829</v>
      </c>
      <c r="H712" t="s">
        <v>309</v>
      </c>
      <c r="I712" t="s">
        <v>118</v>
      </c>
      <c r="J712" t="s">
        <v>13430</v>
      </c>
      <c r="K712" t="s">
        <v>78</v>
      </c>
      <c r="L712" t="s">
        <v>13431</v>
      </c>
      <c r="M712" s="27">
        <v>45937.431759259263</v>
      </c>
      <c r="N712" s="27">
        <v>45940.675694444442</v>
      </c>
      <c r="P712" t="s">
        <v>9833</v>
      </c>
      <c r="Q712" t="s">
        <v>9834</v>
      </c>
      <c r="R712" t="s">
        <v>1470</v>
      </c>
      <c r="S712" t="s">
        <v>1470</v>
      </c>
      <c r="T712" t="s">
        <v>82</v>
      </c>
      <c r="U712" t="s">
        <v>7699</v>
      </c>
      <c r="V712" t="s">
        <v>13432</v>
      </c>
      <c r="W712" t="s">
        <v>84</v>
      </c>
      <c r="Y712" t="s">
        <v>8</v>
      </c>
      <c r="Z712" t="s">
        <v>86</v>
      </c>
      <c r="AA712" t="s">
        <v>316</v>
      </c>
      <c r="AB712" s="28">
        <v>1</v>
      </c>
      <c r="AC712" s="40">
        <v>35780</v>
      </c>
      <c r="AD712" s="40">
        <f t="shared" si="11"/>
        <v>35780</v>
      </c>
    </row>
    <row r="713" spans="1:30">
      <c r="A713" t="s">
        <v>191</v>
      </c>
      <c r="B713" t="s">
        <v>192</v>
      </c>
      <c r="C713" t="s">
        <v>193</v>
      </c>
      <c r="D713" t="s">
        <v>194</v>
      </c>
      <c r="E713" t="s">
        <v>13433</v>
      </c>
      <c r="F713" t="s">
        <v>13434</v>
      </c>
      <c r="G713" t="s">
        <v>9829</v>
      </c>
      <c r="H713" t="s">
        <v>197</v>
      </c>
      <c r="I713" t="s">
        <v>191</v>
      </c>
      <c r="J713" t="s">
        <v>13435</v>
      </c>
      <c r="K713" t="s">
        <v>78</v>
      </c>
      <c r="L713" t="s">
        <v>13436</v>
      </c>
      <c r="M713" s="27">
        <v>45937.431898148148</v>
      </c>
      <c r="N713" s="27">
        <v>45940.482638888891</v>
      </c>
      <c r="P713" t="s">
        <v>9833</v>
      </c>
      <c r="Q713" t="s">
        <v>9834</v>
      </c>
      <c r="R713" t="s">
        <v>80</v>
      </c>
      <c r="S713" t="s">
        <v>187</v>
      </c>
      <c r="U713" t="s">
        <v>7699</v>
      </c>
      <c r="V713" t="s">
        <v>13437</v>
      </c>
      <c r="W713" t="s">
        <v>84</v>
      </c>
      <c r="Y713" t="s">
        <v>8</v>
      </c>
      <c r="Z713" t="s">
        <v>86</v>
      </c>
      <c r="AA713" t="s">
        <v>10276</v>
      </c>
      <c r="AB713" s="28">
        <v>1</v>
      </c>
      <c r="AC713" s="40">
        <v>35780</v>
      </c>
      <c r="AD713" s="40">
        <f t="shared" si="11"/>
        <v>35780</v>
      </c>
    </row>
    <row r="714" spans="1:30">
      <c r="A714" t="s">
        <v>277</v>
      </c>
      <c r="B714" t="s">
        <v>151</v>
      </c>
      <c r="C714" t="s">
        <v>152</v>
      </c>
      <c r="D714" t="s">
        <v>13438</v>
      </c>
      <c r="E714" t="s">
        <v>13439</v>
      </c>
      <c r="F714" t="s">
        <v>13440</v>
      </c>
      <c r="G714" t="s">
        <v>9829</v>
      </c>
      <c r="H714" t="s">
        <v>328</v>
      </c>
      <c r="I714" t="s">
        <v>13441</v>
      </c>
      <c r="J714" t="s">
        <v>13442</v>
      </c>
      <c r="K714" t="s">
        <v>78</v>
      </c>
      <c r="L714" t="s">
        <v>13443</v>
      </c>
      <c r="M714" s="27">
        <v>45937.436111111107</v>
      </c>
      <c r="N714" s="27">
        <v>45945.432638888888</v>
      </c>
      <c r="P714" t="s">
        <v>9833</v>
      </c>
      <c r="Q714" t="s">
        <v>9834</v>
      </c>
      <c r="R714" t="s">
        <v>1470</v>
      </c>
      <c r="S714" t="s">
        <v>1470</v>
      </c>
      <c r="T714" t="s">
        <v>82</v>
      </c>
      <c r="U714" t="s">
        <v>7699</v>
      </c>
      <c r="V714" t="s">
        <v>13444</v>
      </c>
      <c r="W714" t="s">
        <v>9836</v>
      </c>
      <c r="Y714" t="s">
        <v>15</v>
      </c>
      <c r="Z714" t="s">
        <v>86</v>
      </c>
      <c r="AA714" t="s">
        <v>416</v>
      </c>
      <c r="AB714" s="28">
        <v>0</v>
      </c>
      <c r="AC714" s="40">
        <v>35780</v>
      </c>
      <c r="AD714" s="40">
        <f t="shared" si="11"/>
        <v>35780</v>
      </c>
    </row>
    <row r="715" spans="1:30">
      <c r="A715" t="s">
        <v>191</v>
      </c>
      <c r="B715" t="s">
        <v>192</v>
      </c>
      <c r="C715" t="s">
        <v>193</v>
      </c>
      <c r="D715" t="s">
        <v>194</v>
      </c>
      <c r="E715" t="s">
        <v>13445</v>
      </c>
      <c r="F715" t="s">
        <v>13446</v>
      </c>
      <c r="G715" t="s">
        <v>9829</v>
      </c>
      <c r="H715" t="s">
        <v>197</v>
      </c>
      <c r="I715" t="s">
        <v>191</v>
      </c>
      <c r="J715" t="s">
        <v>13447</v>
      </c>
      <c r="K715" t="s">
        <v>78</v>
      </c>
      <c r="L715" t="s">
        <v>13448</v>
      </c>
      <c r="M715" s="27">
        <v>45937.432905092603</v>
      </c>
      <c r="N715" s="27">
        <v>45940.48333333333</v>
      </c>
      <c r="P715" t="s">
        <v>9833</v>
      </c>
      <c r="Q715" t="s">
        <v>9834</v>
      </c>
      <c r="R715" t="s">
        <v>80</v>
      </c>
      <c r="S715" t="s">
        <v>187</v>
      </c>
      <c r="U715" t="s">
        <v>7699</v>
      </c>
      <c r="V715" t="s">
        <v>13449</v>
      </c>
      <c r="W715" t="s">
        <v>84</v>
      </c>
      <c r="Y715" t="s">
        <v>8</v>
      </c>
      <c r="Z715" t="s">
        <v>86</v>
      </c>
      <c r="AA715" t="s">
        <v>10276</v>
      </c>
      <c r="AB715" s="28">
        <v>1</v>
      </c>
      <c r="AC715" s="40">
        <v>35780</v>
      </c>
      <c r="AD715" s="40">
        <f t="shared" si="11"/>
        <v>35780</v>
      </c>
    </row>
    <row r="716" spans="1:30">
      <c r="A716" t="s">
        <v>217</v>
      </c>
      <c r="B716" t="s">
        <v>192</v>
      </c>
      <c r="C716" t="s">
        <v>193</v>
      </c>
      <c r="D716" t="s">
        <v>1241</v>
      </c>
      <c r="E716" t="s">
        <v>13450</v>
      </c>
      <c r="F716" t="s">
        <v>13451</v>
      </c>
      <c r="G716" t="s">
        <v>9829</v>
      </c>
      <c r="H716" t="s">
        <v>197</v>
      </c>
      <c r="I716" t="s">
        <v>1244</v>
      </c>
      <c r="J716" t="s">
        <v>13452</v>
      </c>
      <c r="K716" t="s">
        <v>78</v>
      </c>
      <c r="L716" t="s">
        <v>13453</v>
      </c>
      <c r="M716" s="27">
        <v>45937.433078703703</v>
      </c>
      <c r="N716" s="27">
        <v>45943.465277777781</v>
      </c>
      <c r="P716" t="s">
        <v>9833</v>
      </c>
      <c r="Q716" t="s">
        <v>9834</v>
      </c>
      <c r="R716" t="s">
        <v>1470</v>
      </c>
      <c r="S716" t="s">
        <v>1470</v>
      </c>
      <c r="T716" t="s">
        <v>82</v>
      </c>
      <c r="U716" t="s">
        <v>7699</v>
      </c>
      <c r="V716" t="s">
        <v>13454</v>
      </c>
      <c r="W716" t="s">
        <v>84</v>
      </c>
      <c r="Y716" t="s">
        <v>11</v>
      </c>
      <c r="Z716" t="s">
        <v>86</v>
      </c>
      <c r="AA716" t="s">
        <v>1684</v>
      </c>
      <c r="AB716" s="28">
        <v>1</v>
      </c>
      <c r="AC716" s="40">
        <v>67654</v>
      </c>
      <c r="AD716" s="40">
        <f t="shared" si="11"/>
        <v>67654</v>
      </c>
    </row>
    <row r="717" spans="1:30">
      <c r="A717" t="s">
        <v>343</v>
      </c>
      <c r="B717" t="s">
        <v>68</v>
      </c>
      <c r="C717" t="s">
        <v>69</v>
      </c>
      <c r="D717" t="s">
        <v>2308</v>
      </c>
      <c r="E717" t="s">
        <v>13455</v>
      </c>
      <c r="F717" t="s">
        <v>13456</v>
      </c>
      <c r="G717" t="s">
        <v>9829</v>
      </c>
      <c r="H717" t="s">
        <v>347</v>
      </c>
      <c r="I717" t="s">
        <v>2311</v>
      </c>
      <c r="J717" t="s">
        <v>13457</v>
      </c>
      <c r="K717" t="s">
        <v>78</v>
      </c>
      <c r="L717" t="s">
        <v>13458</v>
      </c>
      <c r="M717" s="27">
        <v>45937.433599537027</v>
      </c>
      <c r="N717" s="27">
        <v>45943.468055555553</v>
      </c>
      <c r="P717" t="s">
        <v>9833</v>
      </c>
      <c r="Q717" t="s">
        <v>9834</v>
      </c>
      <c r="R717" t="s">
        <v>1470</v>
      </c>
      <c r="S717" t="s">
        <v>1470</v>
      </c>
      <c r="T717" t="s">
        <v>82</v>
      </c>
      <c r="U717" t="s">
        <v>7699</v>
      </c>
      <c r="V717" t="s">
        <v>13459</v>
      </c>
      <c r="W717" t="s">
        <v>84</v>
      </c>
      <c r="Y717" t="s">
        <v>11</v>
      </c>
      <c r="Z717" t="s">
        <v>86</v>
      </c>
      <c r="AA717" t="s">
        <v>387</v>
      </c>
      <c r="AB717" s="28">
        <v>1</v>
      </c>
      <c r="AC717" s="40">
        <v>67654</v>
      </c>
      <c r="AD717" s="40">
        <f t="shared" si="11"/>
        <v>67654</v>
      </c>
    </row>
    <row r="718" spans="1:30">
      <c r="A718" t="s">
        <v>1377</v>
      </c>
      <c r="B718" t="s">
        <v>68</v>
      </c>
      <c r="C718" t="s">
        <v>266</v>
      </c>
      <c r="D718" t="s">
        <v>4238</v>
      </c>
      <c r="E718" t="s">
        <v>13460</v>
      </c>
      <c r="F718" t="s">
        <v>13461</v>
      </c>
      <c r="G718" t="s">
        <v>9829</v>
      </c>
      <c r="H718" t="s">
        <v>2043</v>
      </c>
      <c r="I718" t="s">
        <v>4241</v>
      </c>
      <c r="J718" t="s">
        <v>13462</v>
      </c>
      <c r="K718" t="s">
        <v>78</v>
      </c>
      <c r="L718" t="s">
        <v>13463</v>
      </c>
      <c r="M718" s="27">
        <v>45937.434594907398</v>
      </c>
      <c r="N718" s="27">
        <v>45943.469444444447</v>
      </c>
      <c r="P718" t="s">
        <v>9833</v>
      </c>
      <c r="Q718" t="s">
        <v>9834</v>
      </c>
      <c r="R718" t="s">
        <v>1470</v>
      </c>
      <c r="S718" t="s">
        <v>1470</v>
      </c>
      <c r="T718" t="s">
        <v>82</v>
      </c>
      <c r="U718" t="s">
        <v>7699</v>
      </c>
      <c r="V718" t="s">
        <v>13464</v>
      </c>
      <c r="W718" t="s">
        <v>84</v>
      </c>
      <c r="Y718" t="s">
        <v>11</v>
      </c>
      <c r="Z718" t="s">
        <v>86</v>
      </c>
      <c r="AA718" t="s">
        <v>2049</v>
      </c>
      <c r="AB718" s="28">
        <v>1</v>
      </c>
      <c r="AC718" s="40">
        <v>67654</v>
      </c>
      <c r="AD718" s="40">
        <f t="shared" si="11"/>
        <v>67654</v>
      </c>
    </row>
    <row r="719" spans="1:30">
      <c r="A719" t="s">
        <v>459</v>
      </c>
      <c r="B719" t="s">
        <v>460</v>
      </c>
      <c r="C719" t="s">
        <v>461</v>
      </c>
      <c r="D719" t="s">
        <v>2135</v>
      </c>
      <c r="E719" t="s">
        <v>13465</v>
      </c>
      <c r="F719" t="s">
        <v>13466</v>
      </c>
      <c r="G719" t="s">
        <v>9829</v>
      </c>
      <c r="H719" t="s">
        <v>460</v>
      </c>
      <c r="I719" t="s">
        <v>2138</v>
      </c>
      <c r="J719" t="s">
        <v>13467</v>
      </c>
      <c r="K719" t="s">
        <v>78</v>
      </c>
      <c r="L719" t="s">
        <v>13468</v>
      </c>
      <c r="M719" s="27">
        <v>45937.434930555559</v>
      </c>
      <c r="N719" s="27">
        <v>45943.472222222219</v>
      </c>
      <c r="P719" t="s">
        <v>9833</v>
      </c>
      <c r="Q719" t="s">
        <v>9834</v>
      </c>
      <c r="R719" t="s">
        <v>1470</v>
      </c>
      <c r="S719" t="s">
        <v>1470</v>
      </c>
      <c r="T719" t="s">
        <v>1664</v>
      </c>
      <c r="U719" t="s">
        <v>7767</v>
      </c>
      <c r="V719" t="s">
        <v>13469</v>
      </c>
      <c r="W719" t="s">
        <v>84</v>
      </c>
      <c r="Y719" t="s">
        <v>8</v>
      </c>
      <c r="Z719" t="s">
        <v>86</v>
      </c>
      <c r="AA719" t="s">
        <v>470</v>
      </c>
      <c r="AB719" s="28">
        <v>1</v>
      </c>
      <c r="AC719" s="40">
        <v>35780</v>
      </c>
      <c r="AD719" s="40">
        <f t="shared" si="11"/>
        <v>35780</v>
      </c>
    </row>
    <row r="720" spans="1:30">
      <c r="A720" t="s">
        <v>191</v>
      </c>
      <c r="B720" t="s">
        <v>192</v>
      </c>
      <c r="C720" t="s">
        <v>193</v>
      </c>
      <c r="D720" t="s">
        <v>208</v>
      </c>
      <c r="E720" t="s">
        <v>13470</v>
      </c>
      <c r="F720" t="s">
        <v>13471</v>
      </c>
      <c r="G720" t="s">
        <v>9829</v>
      </c>
      <c r="H720" t="s">
        <v>197</v>
      </c>
      <c r="I720" t="s">
        <v>211</v>
      </c>
      <c r="J720" t="s">
        <v>13472</v>
      </c>
      <c r="K720" t="s">
        <v>78</v>
      </c>
      <c r="L720" t="s">
        <v>13473</v>
      </c>
      <c r="M720" s="27">
        <v>45937.446689814817</v>
      </c>
      <c r="N720" s="27">
        <v>45940.48541666667</v>
      </c>
      <c r="P720" t="s">
        <v>9833</v>
      </c>
      <c r="Q720" t="s">
        <v>9834</v>
      </c>
      <c r="R720" t="s">
        <v>1470</v>
      </c>
      <c r="S720" t="s">
        <v>1470</v>
      </c>
      <c r="U720" t="s">
        <v>7699</v>
      </c>
      <c r="V720" t="s">
        <v>13474</v>
      </c>
      <c r="W720" t="s">
        <v>84</v>
      </c>
      <c r="Y720" t="s">
        <v>8</v>
      </c>
      <c r="Z720" t="s">
        <v>86</v>
      </c>
      <c r="AA720" t="s">
        <v>10276</v>
      </c>
      <c r="AB720" s="28">
        <v>1</v>
      </c>
      <c r="AC720" s="40">
        <v>35780</v>
      </c>
      <c r="AD720" s="40">
        <f t="shared" si="11"/>
        <v>35780</v>
      </c>
    </row>
    <row r="721" spans="1:30">
      <c r="A721" t="s">
        <v>277</v>
      </c>
      <c r="B721" t="s">
        <v>151</v>
      </c>
      <c r="C721" t="s">
        <v>152</v>
      </c>
      <c r="D721" t="s">
        <v>2962</v>
      </c>
      <c r="E721" t="s">
        <v>13475</v>
      </c>
      <c r="F721" t="s">
        <v>13476</v>
      </c>
      <c r="G721" t="s">
        <v>9838</v>
      </c>
      <c r="H721" t="s">
        <v>328</v>
      </c>
      <c r="I721" t="s">
        <v>2965</v>
      </c>
      <c r="J721" t="s">
        <v>13477</v>
      </c>
      <c r="K721" t="s">
        <v>78</v>
      </c>
      <c r="L721" t="s">
        <v>13478</v>
      </c>
      <c r="M721" s="27">
        <v>45937.458171296297</v>
      </c>
      <c r="N721" s="27">
        <v>45942.616666666669</v>
      </c>
      <c r="P721" t="s">
        <v>9840</v>
      </c>
      <c r="R721" t="s">
        <v>80</v>
      </c>
      <c r="S721" t="s">
        <v>187</v>
      </c>
      <c r="U721" t="s">
        <v>7699</v>
      </c>
      <c r="V721" t="s">
        <v>13479</v>
      </c>
      <c r="W721" t="s">
        <v>9840</v>
      </c>
      <c r="Y721" t="s">
        <v>13</v>
      </c>
      <c r="Z721" t="s">
        <v>86</v>
      </c>
      <c r="AB721" s="28">
        <v>0</v>
      </c>
      <c r="AC721" s="40">
        <v>35780</v>
      </c>
      <c r="AD721" s="40">
        <f t="shared" si="11"/>
        <v>35780</v>
      </c>
    </row>
    <row r="722" spans="1:30">
      <c r="A722" t="s">
        <v>118</v>
      </c>
      <c r="B722" t="s">
        <v>119</v>
      </c>
      <c r="C722" t="s">
        <v>8579</v>
      </c>
      <c r="D722" t="s">
        <v>4489</v>
      </c>
      <c r="E722" t="s">
        <v>13480</v>
      </c>
      <c r="F722" t="s">
        <v>13481</v>
      </c>
      <c r="G722" t="s">
        <v>9838</v>
      </c>
      <c r="H722" t="s">
        <v>309</v>
      </c>
      <c r="I722" t="s">
        <v>4492</v>
      </c>
      <c r="J722" t="s">
        <v>13482</v>
      </c>
      <c r="K722" t="s">
        <v>78</v>
      </c>
      <c r="L722" t="s">
        <v>13483</v>
      </c>
      <c r="M722" s="27">
        <v>45937.45890046296</v>
      </c>
      <c r="N722" s="27">
        <v>45945.447222222218</v>
      </c>
      <c r="P722" t="s">
        <v>9840</v>
      </c>
      <c r="R722" t="s">
        <v>1479</v>
      </c>
      <c r="S722" t="s">
        <v>1479</v>
      </c>
      <c r="U722" t="s">
        <v>7699</v>
      </c>
      <c r="V722" t="s">
        <v>13484</v>
      </c>
      <c r="W722" t="s">
        <v>9840</v>
      </c>
      <c r="Y722" t="s">
        <v>15</v>
      </c>
      <c r="Z722" t="s">
        <v>86</v>
      </c>
      <c r="AB722" s="28">
        <v>0</v>
      </c>
      <c r="AC722" s="40">
        <v>35780</v>
      </c>
      <c r="AD722" s="40">
        <f t="shared" si="11"/>
        <v>35780</v>
      </c>
    </row>
    <row r="723" spans="1:30">
      <c r="A723" t="s">
        <v>683</v>
      </c>
      <c r="B723" t="s">
        <v>113</v>
      </c>
      <c r="C723" t="s">
        <v>8579</v>
      </c>
      <c r="D723" t="s">
        <v>2875</v>
      </c>
      <c r="E723" t="s">
        <v>13485</v>
      </c>
      <c r="F723" t="s">
        <v>13486</v>
      </c>
      <c r="G723" t="s">
        <v>9838</v>
      </c>
      <c r="H723" t="s">
        <v>281</v>
      </c>
      <c r="I723" t="s">
        <v>2878</v>
      </c>
      <c r="J723" t="s">
        <v>13487</v>
      </c>
      <c r="K723" t="s">
        <v>78</v>
      </c>
      <c r="L723" t="s">
        <v>13488</v>
      </c>
      <c r="M723" s="27">
        <v>45937.450833333343</v>
      </c>
      <c r="N723" s="27">
        <v>45942.619942129633</v>
      </c>
      <c r="P723" t="s">
        <v>9840</v>
      </c>
      <c r="R723" t="s">
        <v>1470</v>
      </c>
      <c r="S723" t="s">
        <v>1470</v>
      </c>
      <c r="U723" t="s">
        <v>7699</v>
      </c>
      <c r="V723" t="s">
        <v>13489</v>
      </c>
      <c r="W723" t="s">
        <v>9840</v>
      </c>
      <c r="Y723" t="s">
        <v>13</v>
      </c>
      <c r="Z723" t="s">
        <v>86</v>
      </c>
      <c r="AB723" s="28">
        <v>0</v>
      </c>
      <c r="AC723" s="40">
        <v>35780</v>
      </c>
      <c r="AD723" s="40">
        <f t="shared" si="11"/>
        <v>35780</v>
      </c>
    </row>
    <row r="724" spans="1:30">
      <c r="A724" t="s">
        <v>459</v>
      </c>
      <c r="B724" t="s">
        <v>460</v>
      </c>
      <c r="C724" t="s">
        <v>461</v>
      </c>
      <c r="D724" t="s">
        <v>512</v>
      </c>
      <c r="E724" t="s">
        <v>13490</v>
      </c>
      <c r="F724" t="s">
        <v>13491</v>
      </c>
      <c r="G724" t="s">
        <v>9829</v>
      </c>
      <c r="H724" t="s">
        <v>460</v>
      </c>
      <c r="I724" t="s">
        <v>459</v>
      </c>
      <c r="J724" t="s">
        <v>13492</v>
      </c>
      <c r="K724" t="s">
        <v>78</v>
      </c>
      <c r="L724" t="s">
        <v>13493</v>
      </c>
      <c r="M724" s="27">
        <v>45937.480706018519</v>
      </c>
      <c r="N724" s="27">
        <v>45940.666666666657</v>
      </c>
      <c r="P724" t="s">
        <v>9833</v>
      </c>
      <c r="Q724" t="s">
        <v>9834</v>
      </c>
      <c r="R724" t="s">
        <v>1470</v>
      </c>
      <c r="S724" t="s">
        <v>1470</v>
      </c>
      <c r="T724" t="s">
        <v>82</v>
      </c>
      <c r="U724" t="s">
        <v>7699</v>
      </c>
      <c r="V724" t="s">
        <v>13494</v>
      </c>
      <c r="W724" t="s">
        <v>84</v>
      </c>
      <c r="Y724" t="s">
        <v>8</v>
      </c>
      <c r="Z724" t="s">
        <v>86</v>
      </c>
      <c r="AA724" t="s">
        <v>778</v>
      </c>
      <c r="AB724" s="28">
        <v>1</v>
      </c>
      <c r="AC724" s="40">
        <v>35780</v>
      </c>
      <c r="AD724" s="40">
        <f t="shared" si="11"/>
        <v>35780</v>
      </c>
    </row>
    <row r="725" spans="1:30">
      <c r="A725" t="s">
        <v>277</v>
      </c>
      <c r="B725" t="s">
        <v>151</v>
      </c>
      <c r="C725" t="s">
        <v>152</v>
      </c>
      <c r="D725" t="s">
        <v>2442</v>
      </c>
      <c r="E725" t="s">
        <v>13495</v>
      </c>
      <c r="F725" t="s">
        <v>13496</v>
      </c>
      <c r="G725" t="s">
        <v>9829</v>
      </c>
      <c r="H725" t="s">
        <v>328</v>
      </c>
      <c r="I725" t="s">
        <v>2445</v>
      </c>
      <c r="J725" t="s">
        <v>13497</v>
      </c>
      <c r="K725" t="s">
        <v>78</v>
      </c>
      <c r="L725" t="s">
        <v>13498</v>
      </c>
      <c r="M725" s="27">
        <v>45937.47923611111</v>
      </c>
      <c r="N725" s="27">
        <v>45939.619444444441</v>
      </c>
      <c r="P725" t="s">
        <v>9833</v>
      </c>
      <c r="Q725" t="s">
        <v>9834</v>
      </c>
      <c r="R725" t="s">
        <v>80</v>
      </c>
      <c r="S725" t="s">
        <v>81</v>
      </c>
      <c r="T725" t="s">
        <v>1543</v>
      </c>
      <c r="U725" t="s">
        <v>7699</v>
      </c>
      <c r="V725" t="s">
        <v>13499</v>
      </c>
      <c r="W725" t="s">
        <v>84</v>
      </c>
      <c r="Y725" t="s">
        <v>11</v>
      </c>
      <c r="Z725" t="s">
        <v>86</v>
      </c>
      <c r="AA725" t="s">
        <v>333</v>
      </c>
      <c r="AB725" s="28">
        <v>2</v>
      </c>
      <c r="AC725" s="40">
        <v>67654</v>
      </c>
      <c r="AD725" s="40">
        <f>AC725*AB725</f>
        <v>135308</v>
      </c>
    </row>
    <row r="726" spans="1:30">
      <c r="A726" t="s">
        <v>1377</v>
      </c>
      <c r="B726" t="s">
        <v>68</v>
      </c>
      <c r="C726" t="s">
        <v>266</v>
      </c>
      <c r="D726" t="s">
        <v>1378</v>
      </c>
      <c r="E726" t="s">
        <v>13500</v>
      </c>
      <c r="F726" t="s">
        <v>13501</v>
      </c>
      <c r="G726" t="s">
        <v>9829</v>
      </c>
      <c r="H726" t="s">
        <v>1381</v>
      </c>
      <c r="I726" t="s">
        <v>1377</v>
      </c>
      <c r="J726" t="s">
        <v>13502</v>
      </c>
      <c r="K726" t="s">
        <v>78</v>
      </c>
      <c r="L726" t="s">
        <v>13503</v>
      </c>
      <c r="M726" s="27">
        <v>45937.490972222222</v>
      </c>
      <c r="N726" s="27">
        <v>45939.688194444447</v>
      </c>
      <c r="P726" t="s">
        <v>9833</v>
      </c>
      <c r="Q726" t="s">
        <v>9834</v>
      </c>
      <c r="R726" t="s">
        <v>80</v>
      </c>
      <c r="S726" t="s">
        <v>187</v>
      </c>
      <c r="T726" t="s">
        <v>82</v>
      </c>
      <c r="U726" t="s">
        <v>7699</v>
      </c>
      <c r="V726" t="s">
        <v>13504</v>
      </c>
      <c r="W726" t="s">
        <v>84</v>
      </c>
      <c r="Y726" t="s">
        <v>8</v>
      </c>
      <c r="Z726" t="s">
        <v>86</v>
      </c>
      <c r="AA726" t="s">
        <v>276</v>
      </c>
      <c r="AB726" s="28">
        <v>1</v>
      </c>
      <c r="AC726" s="40">
        <v>35780</v>
      </c>
      <c r="AD726" s="40">
        <f t="shared" si="11"/>
        <v>35780</v>
      </c>
    </row>
    <row r="727" spans="1:30">
      <c r="A727" t="s">
        <v>191</v>
      </c>
      <c r="B727" t="s">
        <v>192</v>
      </c>
      <c r="C727" t="s">
        <v>193</v>
      </c>
      <c r="D727" t="s">
        <v>194</v>
      </c>
      <c r="E727" t="s">
        <v>13505</v>
      </c>
      <c r="F727" t="s">
        <v>13506</v>
      </c>
      <c r="G727" t="s">
        <v>9829</v>
      </c>
      <c r="H727" t="s">
        <v>197</v>
      </c>
      <c r="I727" t="s">
        <v>191</v>
      </c>
      <c r="J727" t="s">
        <v>13507</v>
      </c>
      <c r="K727" t="s">
        <v>78</v>
      </c>
      <c r="L727" t="s">
        <v>13508</v>
      </c>
      <c r="M727" s="27">
        <v>45937.501562500001</v>
      </c>
      <c r="N727" s="27">
        <v>45944.427083333343</v>
      </c>
      <c r="P727" t="s">
        <v>9833</v>
      </c>
      <c r="Q727" t="s">
        <v>9834</v>
      </c>
      <c r="R727" t="s">
        <v>1479</v>
      </c>
      <c r="S727" t="s">
        <v>1479</v>
      </c>
      <c r="U727" t="s">
        <v>7699</v>
      </c>
      <c r="V727" t="s">
        <v>13509</v>
      </c>
      <c r="W727" t="s">
        <v>84</v>
      </c>
      <c r="Y727" t="s">
        <v>8</v>
      </c>
      <c r="Z727" t="s">
        <v>86</v>
      </c>
      <c r="AA727" t="s">
        <v>10276</v>
      </c>
      <c r="AB727" s="28">
        <v>1</v>
      </c>
      <c r="AC727" s="40">
        <v>35780</v>
      </c>
      <c r="AD727" s="40">
        <f t="shared" si="11"/>
        <v>35780</v>
      </c>
    </row>
    <row r="728" spans="1:30">
      <c r="A728" t="s">
        <v>217</v>
      </c>
      <c r="B728" t="s">
        <v>192</v>
      </c>
      <c r="C728" t="s">
        <v>193</v>
      </c>
      <c r="D728" t="s">
        <v>1676</v>
      </c>
      <c r="E728" t="s">
        <v>13510</v>
      </c>
      <c r="F728" t="s">
        <v>13511</v>
      </c>
      <c r="G728" t="s">
        <v>9829</v>
      </c>
      <c r="H728" t="s">
        <v>197</v>
      </c>
      <c r="I728" t="s">
        <v>1679</v>
      </c>
      <c r="J728" t="s">
        <v>13512</v>
      </c>
      <c r="K728" t="s">
        <v>78</v>
      </c>
      <c r="L728" t="s">
        <v>13513</v>
      </c>
      <c r="M728" s="27">
        <v>45937.496817129628</v>
      </c>
      <c r="N728" s="27">
        <v>45941.638888888891</v>
      </c>
      <c r="P728" t="s">
        <v>9833</v>
      </c>
      <c r="Q728" t="s">
        <v>9834</v>
      </c>
      <c r="R728" t="s">
        <v>1479</v>
      </c>
      <c r="S728" t="s">
        <v>1479</v>
      </c>
      <c r="T728" t="s">
        <v>82</v>
      </c>
      <c r="U728" t="s">
        <v>7699</v>
      </c>
      <c r="V728" t="s">
        <v>13514</v>
      </c>
      <c r="W728" t="s">
        <v>84</v>
      </c>
      <c r="Y728" t="s">
        <v>8</v>
      </c>
      <c r="Z728" t="s">
        <v>86</v>
      </c>
      <c r="AA728" t="s">
        <v>403</v>
      </c>
      <c r="AB728" s="28">
        <v>1</v>
      </c>
      <c r="AC728" s="40">
        <v>35780</v>
      </c>
      <c r="AD728" s="40">
        <f t="shared" si="11"/>
        <v>35780</v>
      </c>
    </row>
    <row r="729" spans="1:30">
      <c r="A729" t="s">
        <v>965</v>
      </c>
      <c r="B729" t="s">
        <v>119</v>
      </c>
      <c r="C729" t="s">
        <v>120</v>
      </c>
      <c r="D729" t="s">
        <v>966</v>
      </c>
      <c r="E729" t="s">
        <v>13515</v>
      </c>
      <c r="F729" t="s">
        <v>13516</v>
      </c>
      <c r="G729" t="s">
        <v>9829</v>
      </c>
      <c r="H729" t="s">
        <v>969</v>
      </c>
      <c r="I729" t="s">
        <v>965</v>
      </c>
      <c r="J729" t="s">
        <v>13517</v>
      </c>
      <c r="K729" t="s">
        <v>78</v>
      </c>
      <c r="L729" t="s">
        <v>13518</v>
      </c>
      <c r="M729" s="27">
        <v>45937.49927083333</v>
      </c>
      <c r="N729" s="27">
        <v>45941.492361111108</v>
      </c>
      <c r="P729" t="s">
        <v>9833</v>
      </c>
      <c r="Q729" t="s">
        <v>9834</v>
      </c>
      <c r="R729" t="s">
        <v>1470</v>
      </c>
      <c r="S729" t="s">
        <v>1470</v>
      </c>
      <c r="T729" t="s">
        <v>82</v>
      </c>
      <c r="U729" t="s">
        <v>7699</v>
      </c>
      <c r="V729" t="s">
        <v>13519</v>
      </c>
      <c r="W729" t="s">
        <v>84</v>
      </c>
      <c r="Y729" t="s">
        <v>8</v>
      </c>
      <c r="Z729" t="s">
        <v>86</v>
      </c>
      <c r="AA729" t="s">
        <v>1394</v>
      </c>
      <c r="AB729" s="28">
        <v>1</v>
      </c>
      <c r="AC729" s="40">
        <v>35780</v>
      </c>
      <c r="AD729" s="40">
        <f t="shared" si="11"/>
        <v>35780</v>
      </c>
    </row>
    <row r="730" spans="1:30">
      <c r="A730" t="s">
        <v>217</v>
      </c>
      <c r="B730" t="s">
        <v>192</v>
      </c>
      <c r="C730" t="s">
        <v>193</v>
      </c>
      <c r="D730" t="s">
        <v>6844</v>
      </c>
      <c r="E730" t="s">
        <v>13520</v>
      </c>
      <c r="F730" t="s">
        <v>6846</v>
      </c>
      <c r="G730" t="s">
        <v>9838</v>
      </c>
      <c r="H730" t="s">
        <v>197</v>
      </c>
      <c r="I730" t="s">
        <v>6847</v>
      </c>
      <c r="J730" t="s">
        <v>6848</v>
      </c>
      <c r="K730" t="s">
        <v>78</v>
      </c>
      <c r="L730" t="s">
        <v>13521</v>
      </c>
      <c r="M730" s="27">
        <v>45937.514016203713</v>
      </c>
      <c r="N730" s="27">
        <v>45942.616666666669</v>
      </c>
      <c r="P730" t="s">
        <v>9840</v>
      </c>
      <c r="R730" t="s">
        <v>1479</v>
      </c>
      <c r="S730" t="s">
        <v>1479</v>
      </c>
      <c r="U730" t="s">
        <v>7699</v>
      </c>
      <c r="V730" t="s">
        <v>13522</v>
      </c>
      <c r="W730" t="s">
        <v>9840</v>
      </c>
      <c r="Y730" t="s">
        <v>13</v>
      </c>
      <c r="Z730" t="s">
        <v>86</v>
      </c>
      <c r="AB730" s="28">
        <v>0</v>
      </c>
      <c r="AC730" s="40">
        <v>35780</v>
      </c>
      <c r="AD730" s="40">
        <f t="shared" si="11"/>
        <v>35780</v>
      </c>
    </row>
    <row r="731" spans="1:30">
      <c r="A731" t="s">
        <v>277</v>
      </c>
      <c r="B731" t="s">
        <v>151</v>
      </c>
      <c r="C731" t="s">
        <v>152</v>
      </c>
      <c r="D731" t="s">
        <v>325</v>
      </c>
      <c r="E731" t="s">
        <v>13523</v>
      </c>
      <c r="F731" t="s">
        <v>13524</v>
      </c>
      <c r="G731" t="s">
        <v>9829</v>
      </c>
      <c r="H731" t="s">
        <v>328</v>
      </c>
      <c r="I731" t="s">
        <v>277</v>
      </c>
      <c r="J731" t="s">
        <v>8871</v>
      </c>
      <c r="K731" t="s">
        <v>78</v>
      </c>
      <c r="L731" t="s">
        <v>13525</v>
      </c>
      <c r="M731" s="27">
        <v>45937.515497685177</v>
      </c>
      <c r="N731" s="27">
        <v>45939.626388888893</v>
      </c>
      <c r="P731" t="s">
        <v>9833</v>
      </c>
      <c r="Q731" t="s">
        <v>9834</v>
      </c>
      <c r="R731" t="s">
        <v>1470</v>
      </c>
      <c r="S731" t="s">
        <v>1470</v>
      </c>
      <c r="T731" t="s">
        <v>82</v>
      </c>
      <c r="U731" t="s">
        <v>7699</v>
      </c>
      <c r="V731" t="s">
        <v>13526</v>
      </c>
      <c r="W731" t="s">
        <v>84</v>
      </c>
      <c r="Y731" t="s">
        <v>8</v>
      </c>
      <c r="Z731" t="s">
        <v>86</v>
      </c>
      <c r="AA731" t="s">
        <v>333</v>
      </c>
      <c r="AB731" s="28">
        <v>1</v>
      </c>
      <c r="AC731" s="40">
        <v>35780</v>
      </c>
      <c r="AD731" s="40">
        <f t="shared" si="11"/>
        <v>35780</v>
      </c>
    </row>
    <row r="732" spans="1:30">
      <c r="A732" t="s">
        <v>191</v>
      </c>
      <c r="B732" t="s">
        <v>192</v>
      </c>
      <c r="C732" t="s">
        <v>193</v>
      </c>
      <c r="D732" t="s">
        <v>208</v>
      </c>
      <c r="E732" t="s">
        <v>13527</v>
      </c>
      <c r="F732" t="s">
        <v>13528</v>
      </c>
      <c r="G732" t="s">
        <v>9829</v>
      </c>
      <c r="H732" t="s">
        <v>197</v>
      </c>
      <c r="I732" t="s">
        <v>211</v>
      </c>
      <c r="J732" t="s">
        <v>13529</v>
      </c>
      <c r="K732" t="s">
        <v>78</v>
      </c>
      <c r="L732" t="s">
        <v>13530</v>
      </c>
      <c r="M732" s="27">
        <v>45937.511238425926</v>
      </c>
      <c r="N732" s="27">
        <v>45944.486805555563</v>
      </c>
      <c r="P732" t="s">
        <v>9833</v>
      </c>
      <c r="Q732" t="s">
        <v>9834</v>
      </c>
      <c r="R732" t="s">
        <v>80</v>
      </c>
      <c r="S732" t="s">
        <v>81</v>
      </c>
      <c r="U732" t="s">
        <v>7699</v>
      </c>
      <c r="V732" t="s">
        <v>13531</v>
      </c>
      <c r="W732" t="s">
        <v>84</v>
      </c>
      <c r="Y732" t="s">
        <v>8</v>
      </c>
      <c r="Z732" t="s">
        <v>86</v>
      </c>
      <c r="AA732" t="s">
        <v>10276</v>
      </c>
      <c r="AB732" s="28">
        <v>1</v>
      </c>
      <c r="AC732" s="40">
        <v>35780</v>
      </c>
      <c r="AD732" s="40">
        <f t="shared" si="11"/>
        <v>35780</v>
      </c>
    </row>
    <row r="733" spans="1:30">
      <c r="A733" t="s">
        <v>1134</v>
      </c>
      <c r="B733" t="s">
        <v>113</v>
      </c>
      <c r="C733" t="s">
        <v>8579</v>
      </c>
      <c r="D733" t="s">
        <v>13532</v>
      </c>
      <c r="E733" t="s">
        <v>13533</v>
      </c>
      <c r="F733" t="s">
        <v>13534</v>
      </c>
      <c r="G733" t="s">
        <v>9838</v>
      </c>
      <c r="H733" t="s">
        <v>2713</v>
      </c>
      <c r="I733" t="s">
        <v>13535</v>
      </c>
      <c r="J733" t="s">
        <v>13536</v>
      </c>
      <c r="K733" t="s">
        <v>78</v>
      </c>
      <c r="L733" t="s">
        <v>13537</v>
      </c>
      <c r="M733" s="27">
        <v>45937.516215277778</v>
      </c>
      <c r="N733" s="27">
        <v>45942.617361111108</v>
      </c>
      <c r="P733" t="s">
        <v>9840</v>
      </c>
      <c r="R733" t="s">
        <v>1479</v>
      </c>
      <c r="S733" t="s">
        <v>1479</v>
      </c>
      <c r="U733" t="s">
        <v>7699</v>
      </c>
      <c r="V733" t="s">
        <v>13538</v>
      </c>
      <c r="W733" t="s">
        <v>9840</v>
      </c>
      <c r="Y733" t="s">
        <v>15</v>
      </c>
      <c r="Z733" t="s">
        <v>86</v>
      </c>
      <c r="AB733" s="28">
        <v>0</v>
      </c>
      <c r="AC733" s="40">
        <v>35780</v>
      </c>
      <c r="AD733" s="40">
        <f t="shared" si="11"/>
        <v>35780</v>
      </c>
    </row>
    <row r="734" spans="1:30">
      <c r="A734" t="s">
        <v>459</v>
      </c>
      <c r="B734" t="s">
        <v>460</v>
      </c>
      <c r="C734" t="s">
        <v>461</v>
      </c>
      <c r="D734" t="s">
        <v>512</v>
      </c>
      <c r="E734" t="s">
        <v>13539</v>
      </c>
      <c r="F734" t="s">
        <v>13540</v>
      </c>
      <c r="G734" t="s">
        <v>9829</v>
      </c>
      <c r="H734" t="s">
        <v>460</v>
      </c>
      <c r="I734" t="s">
        <v>459</v>
      </c>
      <c r="J734" t="s">
        <v>13541</v>
      </c>
      <c r="K734" t="s">
        <v>78</v>
      </c>
      <c r="L734" t="s">
        <v>13542</v>
      </c>
      <c r="M734" s="27">
        <v>45937.518530092602</v>
      </c>
      <c r="N734" s="27">
        <v>45943.474999999999</v>
      </c>
      <c r="P734" t="s">
        <v>9833</v>
      </c>
      <c r="Q734" t="s">
        <v>9834</v>
      </c>
      <c r="R734" t="s">
        <v>80</v>
      </c>
      <c r="S734" t="s">
        <v>187</v>
      </c>
      <c r="T734" t="s">
        <v>82</v>
      </c>
      <c r="U734" t="s">
        <v>7699</v>
      </c>
      <c r="V734" t="s">
        <v>13543</v>
      </c>
      <c r="W734" t="s">
        <v>84</v>
      </c>
      <c r="Y734" t="s">
        <v>8</v>
      </c>
      <c r="Z734" t="s">
        <v>86</v>
      </c>
      <c r="AA734" t="s">
        <v>964</v>
      </c>
      <c r="AB734" s="28">
        <v>1</v>
      </c>
      <c r="AC734" s="40">
        <v>35780</v>
      </c>
      <c r="AD734" s="40">
        <f t="shared" si="11"/>
        <v>35780</v>
      </c>
    </row>
    <row r="735" spans="1:30">
      <c r="A735" t="s">
        <v>343</v>
      </c>
      <c r="B735" t="s">
        <v>68</v>
      </c>
      <c r="C735" t="s">
        <v>69</v>
      </c>
      <c r="D735" t="s">
        <v>344</v>
      </c>
      <c r="E735" t="s">
        <v>13544</v>
      </c>
      <c r="F735" t="s">
        <v>13545</v>
      </c>
      <c r="G735" t="s">
        <v>9829</v>
      </c>
      <c r="H735" t="s">
        <v>347</v>
      </c>
      <c r="I735" t="s">
        <v>343</v>
      </c>
      <c r="J735" t="s">
        <v>13546</v>
      </c>
      <c r="K735" t="s">
        <v>78</v>
      </c>
      <c r="L735" t="s">
        <v>13547</v>
      </c>
      <c r="M735" s="27">
        <v>45937.520474537043</v>
      </c>
      <c r="N735" s="27">
        <v>45939.647222222222</v>
      </c>
      <c r="P735" t="s">
        <v>9833</v>
      </c>
      <c r="Q735" t="s">
        <v>9834</v>
      </c>
      <c r="R735" t="s">
        <v>80</v>
      </c>
      <c r="S735" t="s">
        <v>81</v>
      </c>
      <c r="T735" t="s">
        <v>82</v>
      </c>
      <c r="U735" t="s">
        <v>7699</v>
      </c>
      <c r="V735" t="s">
        <v>13548</v>
      </c>
      <c r="W735" t="s">
        <v>84</v>
      </c>
      <c r="Y735" t="s">
        <v>8</v>
      </c>
      <c r="Z735" t="s">
        <v>86</v>
      </c>
      <c r="AA735" t="s">
        <v>352</v>
      </c>
      <c r="AB735" s="28">
        <v>1</v>
      </c>
      <c r="AC735" s="40">
        <v>35780</v>
      </c>
      <c r="AD735" s="40">
        <f t="shared" si="11"/>
        <v>35780</v>
      </c>
    </row>
    <row r="736" spans="1:30">
      <c r="A736" t="s">
        <v>343</v>
      </c>
      <c r="B736" t="s">
        <v>68</v>
      </c>
      <c r="C736" t="s">
        <v>69</v>
      </c>
      <c r="D736" t="s">
        <v>344</v>
      </c>
      <c r="E736" t="s">
        <v>13549</v>
      </c>
      <c r="F736" t="s">
        <v>13550</v>
      </c>
      <c r="G736" t="s">
        <v>9829</v>
      </c>
      <c r="H736" t="s">
        <v>347</v>
      </c>
      <c r="I736" t="s">
        <v>343</v>
      </c>
      <c r="J736" t="s">
        <v>13551</v>
      </c>
      <c r="K736" t="s">
        <v>78</v>
      </c>
      <c r="L736" t="s">
        <v>13552</v>
      </c>
      <c r="M736" s="27">
        <v>45937.520902777767</v>
      </c>
      <c r="N736" s="27">
        <v>45939.680555555547</v>
      </c>
      <c r="P736" t="s">
        <v>9833</v>
      </c>
      <c r="Q736" t="s">
        <v>9834</v>
      </c>
      <c r="R736" t="s">
        <v>1470</v>
      </c>
      <c r="S736" t="s">
        <v>1470</v>
      </c>
      <c r="T736" t="s">
        <v>82</v>
      </c>
      <c r="U736" t="s">
        <v>7699</v>
      </c>
      <c r="V736" t="s">
        <v>13553</v>
      </c>
      <c r="W736" t="s">
        <v>84</v>
      </c>
      <c r="Y736" t="s">
        <v>8</v>
      </c>
      <c r="Z736" t="s">
        <v>86</v>
      </c>
      <c r="AA736" t="s">
        <v>804</v>
      </c>
      <c r="AB736" s="28">
        <v>1</v>
      </c>
      <c r="AC736" s="40">
        <v>35780</v>
      </c>
      <c r="AD736" s="40">
        <f t="shared" si="11"/>
        <v>35780</v>
      </c>
    </row>
    <row r="737" spans="1:30">
      <c r="A737" t="s">
        <v>191</v>
      </c>
      <c r="B737" t="s">
        <v>192</v>
      </c>
      <c r="C737" t="s">
        <v>193</v>
      </c>
      <c r="D737" t="s">
        <v>194</v>
      </c>
      <c r="E737" t="s">
        <v>13554</v>
      </c>
      <c r="F737" t="s">
        <v>13555</v>
      </c>
      <c r="G737" t="s">
        <v>9829</v>
      </c>
      <c r="H737" t="s">
        <v>197</v>
      </c>
      <c r="I737" t="s">
        <v>191</v>
      </c>
      <c r="J737" t="s">
        <v>13556</v>
      </c>
      <c r="K737" t="s">
        <v>78</v>
      </c>
      <c r="L737" t="s">
        <v>13557</v>
      </c>
      <c r="M737" s="27">
        <v>45937.52847222222</v>
      </c>
      <c r="N737" s="27">
        <v>45943.480555555558</v>
      </c>
      <c r="P737" t="s">
        <v>9833</v>
      </c>
      <c r="Q737" t="s">
        <v>9834</v>
      </c>
      <c r="R737" t="s">
        <v>80</v>
      </c>
      <c r="S737" t="s">
        <v>187</v>
      </c>
      <c r="T737" t="s">
        <v>82</v>
      </c>
      <c r="V737" t="s">
        <v>13558</v>
      </c>
      <c r="W737" t="s">
        <v>84</v>
      </c>
      <c r="Y737" t="s">
        <v>8</v>
      </c>
      <c r="Z737" t="s">
        <v>86</v>
      </c>
      <c r="AA737" t="s">
        <v>254</v>
      </c>
      <c r="AB737" s="28">
        <v>1</v>
      </c>
      <c r="AC737" s="40">
        <v>35780</v>
      </c>
      <c r="AD737" s="40">
        <f t="shared" si="11"/>
        <v>35780</v>
      </c>
    </row>
    <row r="738" spans="1:30">
      <c r="A738" t="s">
        <v>459</v>
      </c>
      <c r="B738" t="s">
        <v>460</v>
      </c>
      <c r="C738" t="s">
        <v>461</v>
      </c>
      <c r="D738" t="s">
        <v>2135</v>
      </c>
      <c r="E738" t="s">
        <v>13559</v>
      </c>
      <c r="F738" t="s">
        <v>13560</v>
      </c>
      <c r="G738" t="s">
        <v>9829</v>
      </c>
      <c r="H738" t="s">
        <v>460</v>
      </c>
      <c r="I738" t="s">
        <v>2138</v>
      </c>
      <c r="J738" t="s">
        <v>13561</v>
      </c>
      <c r="K738" t="s">
        <v>78</v>
      </c>
      <c r="L738" t="s">
        <v>13562</v>
      </c>
      <c r="M738" s="27">
        <v>45937.515902777777</v>
      </c>
      <c r="N738" s="27">
        <v>45941.65</v>
      </c>
      <c r="P738" t="s">
        <v>9833</v>
      </c>
      <c r="Q738" t="s">
        <v>9834</v>
      </c>
      <c r="R738" t="s">
        <v>1479</v>
      </c>
      <c r="S738" t="s">
        <v>1479</v>
      </c>
      <c r="T738" t="s">
        <v>82</v>
      </c>
      <c r="V738" t="s">
        <v>13563</v>
      </c>
      <c r="W738" t="s">
        <v>84</v>
      </c>
      <c r="Y738" t="s">
        <v>8</v>
      </c>
      <c r="Z738" t="s">
        <v>86</v>
      </c>
      <c r="AA738" t="s">
        <v>546</v>
      </c>
      <c r="AB738" s="28">
        <v>1</v>
      </c>
      <c r="AC738" s="40">
        <v>35780</v>
      </c>
      <c r="AD738" s="40">
        <f t="shared" si="11"/>
        <v>35780</v>
      </c>
    </row>
    <row r="739" spans="1:30">
      <c r="A739" t="s">
        <v>191</v>
      </c>
      <c r="B739" t="s">
        <v>192</v>
      </c>
      <c r="C739" t="s">
        <v>193</v>
      </c>
      <c r="D739" t="s">
        <v>194</v>
      </c>
      <c r="E739" t="s">
        <v>13564</v>
      </c>
      <c r="F739" t="s">
        <v>13565</v>
      </c>
      <c r="G739" t="s">
        <v>9829</v>
      </c>
      <c r="H739" t="s">
        <v>197</v>
      </c>
      <c r="I739" t="s">
        <v>191</v>
      </c>
      <c r="J739" t="s">
        <v>13566</v>
      </c>
      <c r="K739" t="s">
        <v>78</v>
      </c>
      <c r="L739" t="s">
        <v>13567</v>
      </c>
      <c r="M739" s="27">
        <v>45937.521550925929</v>
      </c>
      <c r="N739" s="27">
        <v>45944.427777777782</v>
      </c>
      <c r="P739" t="s">
        <v>9833</v>
      </c>
      <c r="Q739" t="s">
        <v>9834</v>
      </c>
      <c r="R739" t="s">
        <v>80</v>
      </c>
      <c r="S739" t="s">
        <v>81</v>
      </c>
      <c r="U739" t="s">
        <v>7699</v>
      </c>
      <c r="V739" t="s">
        <v>13568</v>
      </c>
      <c r="W739" t="s">
        <v>84</v>
      </c>
      <c r="Y739" t="s">
        <v>8</v>
      </c>
      <c r="Z739" t="s">
        <v>86</v>
      </c>
      <c r="AA739" t="s">
        <v>10276</v>
      </c>
      <c r="AB739" s="28">
        <v>1</v>
      </c>
      <c r="AC739" s="40">
        <v>35780</v>
      </c>
      <c r="AD739" s="40">
        <f t="shared" si="11"/>
        <v>35780</v>
      </c>
    </row>
    <row r="740" spans="1:30">
      <c r="A740" t="s">
        <v>150</v>
      </c>
      <c r="B740" t="s">
        <v>151</v>
      </c>
      <c r="C740" t="s">
        <v>152</v>
      </c>
      <c r="D740" t="s">
        <v>2339</v>
      </c>
      <c r="E740" t="s">
        <v>13569</v>
      </c>
      <c r="F740" t="s">
        <v>13570</v>
      </c>
      <c r="G740" t="s">
        <v>9829</v>
      </c>
      <c r="H740" t="s">
        <v>156</v>
      </c>
      <c r="I740" t="s">
        <v>150</v>
      </c>
      <c r="J740" t="s">
        <v>13571</v>
      </c>
      <c r="K740" t="s">
        <v>78</v>
      </c>
      <c r="L740" t="s">
        <v>13572</v>
      </c>
      <c r="M740" s="27">
        <v>45937.52238425926</v>
      </c>
      <c r="N740" s="27">
        <v>45943.479166666657</v>
      </c>
      <c r="P740" t="s">
        <v>9833</v>
      </c>
      <c r="Q740" t="s">
        <v>9834</v>
      </c>
      <c r="R740" t="s">
        <v>80</v>
      </c>
      <c r="S740" t="s">
        <v>187</v>
      </c>
      <c r="T740" t="s">
        <v>82</v>
      </c>
      <c r="U740" t="s">
        <v>7699</v>
      </c>
      <c r="V740" t="s">
        <v>13573</v>
      </c>
      <c r="W740" t="s">
        <v>84</v>
      </c>
      <c r="Y740" t="s">
        <v>8</v>
      </c>
      <c r="Z740" t="s">
        <v>86</v>
      </c>
      <c r="AA740" t="s">
        <v>162</v>
      </c>
      <c r="AB740" s="28">
        <v>1</v>
      </c>
      <c r="AC740" s="40">
        <v>35780</v>
      </c>
      <c r="AD740" s="40">
        <f t="shared" si="11"/>
        <v>35780</v>
      </c>
    </row>
    <row r="741" spans="1:30">
      <c r="A741" t="s">
        <v>191</v>
      </c>
      <c r="B741" t="s">
        <v>192</v>
      </c>
      <c r="C741" t="s">
        <v>193</v>
      </c>
      <c r="D741" t="s">
        <v>246</v>
      </c>
      <c r="E741" t="s">
        <v>13574</v>
      </c>
      <c r="F741" t="s">
        <v>13575</v>
      </c>
      <c r="G741" t="s">
        <v>9838</v>
      </c>
      <c r="H741" t="s">
        <v>197</v>
      </c>
      <c r="I741" t="s">
        <v>249</v>
      </c>
      <c r="J741" t="s">
        <v>13576</v>
      </c>
      <c r="K741" t="s">
        <v>78</v>
      </c>
      <c r="L741" t="s">
        <v>13577</v>
      </c>
      <c r="M741" s="27">
        <v>45937.536099537043</v>
      </c>
      <c r="N741" s="27">
        <v>45945.510416666657</v>
      </c>
      <c r="P741" t="s">
        <v>9840</v>
      </c>
      <c r="R741" t="s">
        <v>1470</v>
      </c>
      <c r="S741" t="s">
        <v>1470</v>
      </c>
      <c r="U741" t="s">
        <v>7699</v>
      </c>
      <c r="V741" t="s">
        <v>13578</v>
      </c>
      <c r="W741" t="s">
        <v>9840</v>
      </c>
      <c r="Y741" t="s">
        <v>13</v>
      </c>
      <c r="Z741" t="s">
        <v>86</v>
      </c>
      <c r="AB741" s="28">
        <v>0</v>
      </c>
      <c r="AC741" s="40">
        <v>35780</v>
      </c>
      <c r="AD741" s="40">
        <f t="shared" si="11"/>
        <v>35780</v>
      </c>
    </row>
    <row r="742" spans="1:30">
      <c r="A742" t="s">
        <v>459</v>
      </c>
      <c r="B742" t="s">
        <v>460</v>
      </c>
      <c r="C742" t="s">
        <v>461</v>
      </c>
      <c r="D742" t="s">
        <v>1861</v>
      </c>
      <c r="E742" t="s">
        <v>13579</v>
      </c>
      <c r="F742" t="s">
        <v>13580</v>
      </c>
      <c r="G742" t="s">
        <v>9829</v>
      </c>
      <c r="H742" t="s">
        <v>460</v>
      </c>
      <c r="I742" t="s">
        <v>1864</v>
      </c>
      <c r="J742" t="s">
        <v>13581</v>
      </c>
      <c r="K742" t="s">
        <v>78</v>
      </c>
      <c r="L742" t="s">
        <v>13582</v>
      </c>
      <c r="M742" s="27">
        <v>45937.533206018517</v>
      </c>
      <c r="N742" s="27">
        <v>45943.482638888891</v>
      </c>
      <c r="P742" t="s">
        <v>9833</v>
      </c>
      <c r="Q742" t="s">
        <v>9834</v>
      </c>
      <c r="R742" t="s">
        <v>1470</v>
      </c>
      <c r="S742" t="s">
        <v>1470</v>
      </c>
      <c r="T742" t="s">
        <v>82</v>
      </c>
      <c r="U742" t="s">
        <v>7699</v>
      </c>
      <c r="V742" t="s">
        <v>13583</v>
      </c>
      <c r="W742" t="s">
        <v>84</v>
      </c>
      <c r="Y742" t="s">
        <v>11</v>
      </c>
      <c r="Z742" t="s">
        <v>86</v>
      </c>
      <c r="AA742" t="s">
        <v>964</v>
      </c>
      <c r="AB742" s="28">
        <v>1</v>
      </c>
      <c r="AC742" s="40">
        <v>67654</v>
      </c>
      <c r="AD742" s="40">
        <f t="shared" si="11"/>
        <v>67654</v>
      </c>
    </row>
    <row r="743" spans="1:30">
      <c r="A743" t="s">
        <v>191</v>
      </c>
      <c r="B743" t="s">
        <v>192</v>
      </c>
      <c r="C743" t="s">
        <v>193</v>
      </c>
      <c r="D743" t="s">
        <v>2085</v>
      </c>
      <c r="E743" t="s">
        <v>13584</v>
      </c>
      <c r="F743" t="s">
        <v>13585</v>
      </c>
      <c r="G743" t="s">
        <v>9829</v>
      </c>
      <c r="H743" t="s">
        <v>197</v>
      </c>
      <c r="I743" t="s">
        <v>2088</v>
      </c>
      <c r="J743" t="s">
        <v>13586</v>
      </c>
      <c r="K743" t="s">
        <v>78</v>
      </c>
      <c r="L743" t="s">
        <v>13587</v>
      </c>
      <c r="M743" s="27">
        <v>45937.549050925933</v>
      </c>
      <c r="N743" s="27">
        <v>45944.486111111109</v>
      </c>
      <c r="P743" t="s">
        <v>9833</v>
      </c>
      <c r="Q743" t="s">
        <v>9834</v>
      </c>
      <c r="R743" t="s">
        <v>783</v>
      </c>
      <c r="S743" t="s">
        <v>1750</v>
      </c>
      <c r="U743" t="s">
        <v>7699</v>
      </c>
      <c r="V743" t="s">
        <v>13588</v>
      </c>
      <c r="W743" t="s">
        <v>84</v>
      </c>
      <c r="Y743" t="s">
        <v>8</v>
      </c>
      <c r="Z743" t="s">
        <v>86</v>
      </c>
      <c r="AA743" t="s">
        <v>10276</v>
      </c>
      <c r="AB743" s="28">
        <v>1</v>
      </c>
      <c r="AC743" s="40">
        <v>35780</v>
      </c>
      <c r="AD743" s="40">
        <f t="shared" si="11"/>
        <v>35780</v>
      </c>
    </row>
    <row r="744" spans="1:30">
      <c r="A744" t="s">
        <v>191</v>
      </c>
      <c r="B744" t="s">
        <v>192</v>
      </c>
      <c r="C744" t="s">
        <v>193</v>
      </c>
      <c r="D744" t="s">
        <v>194</v>
      </c>
      <c r="E744" t="s">
        <v>13589</v>
      </c>
      <c r="F744" t="s">
        <v>13590</v>
      </c>
      <c r="G744" t="s">
        <v>9829</v>
      </c>
      <c r="H744" t="s">
        <v>197</v>
      </c>
      <c r="I744" t="s">
        <v>191</v>
      </c>
      <c r="J744" t="s">
        <v>13591</v>
      </c>
      <c r="K744" t="s">
        <v>78</v>
      </c>
      <c r="L744" t="s">
        <v>13592</v>
      </c>
      <c r="M744" s="27">
        <v>45937.546469907407</v>
      </c>
      <c r="N744" s="27">
        <v>45940.486805555563</v>
      </c>
      <c r="P744" t="s">
        <v>9833</v>
      </c>
      <c r="Q744" t="s">
        <v>9834</v>
      </c>
      <c r="R744" t="s">
        <v>783</v>
      </c>
      <c r="S744" t="s">
        <v>1750</v>
      </c>
      <c r="U744" t="s">
        <v>7699</v>
      </c>
      <c r="V744" t="s">
        <v>13593</v>
      </c>
      <c r="W744" t="s">
        <v>84</v>
      </c>
      <c r="Y744" t="s">
        <v>8</v>
      </c>
      <c r="Z744" t="s">
        <v>86</v>
      </c>
      <c r="AA744" t="s">
        <v>10276</v>
      </c>
      <c r="AB744" s="28">
        <v>1</v>
      </c>
      <c r="AC744" s="40">
        <v>35780</v>
      </c>
      <c r="AD744" s="40">
        <f t="shared" si="11"/>
        <v>35780</v>
      </c>
    </row>
    <row r="745" spans="1:30">
      <c r="A745" t="s">
        <v>277</v>
      </c>
      <c r="B745" t="s">
        <v>151</v>
      </c>
      <c r="C745" t="s">
        <v>152</v>
      </c>
      <c r="D745" t="s">
        <v>325</v>
      </c>
      <c r="E745" t="s">
        <v>13594</v>
      </c>
      <c r="F745" t="s">
        <v>4045</v>
      </c>
      <c r="G745" t="s">
        <v>9829</v>
      </c>
      <c r="H745" t="s">
        <v>328</v>
      </c>
      <c r="I745" t="s">
        <v>277</v>
      </c>
      <c r="J745" t="s">
        <v>4046</v>
      </c>
      <c r="K745" t="s">
        <v>78</v>
      </c>
      <c r="L745" t="s">
        <v>13595</v>
      </c>
      <c r="M745" s="27">
        <v>45937.551157407397</v>
      </c>
      <c r="N745" s="27">
        <v>45939.624305555553</v>
      </c>
      <c r="P745" t="s">
        <v>9833</v>
      </c>
      <c r="Q745" t="s">
        <v>9834</v>
      </c>
      <c r="R745" t="s">
        <v>1470</v>
      </c>
      <c r="S745" t="s">
        <v>1470</v>
      </c>
      <c r="T745" t="s">
        <v>82</v>
      </c>
      <c r="U745" t="s">
        <v>7699</v>
      </c>
      <c r="V745" t="s">
        <v>13596</v>
      </c>
      <c r="W745" t="s">
        <v>84</v>
      </c>
      <c r="Y745" t="s">
        <v>8</v>
      </c>
      <c r="Z745" t="s">
        <v>86</v>
      </c>
      <c r="AA745" t="s">
        <v>848</v>
      </c>
      <c r="AB745" s="28">
        <v>1</v>
      </c>
      <c r="AC745" s="40">
        <v>35780</v>
      </c>
      <c r="AD745" s="40">
        <f t="shared" si="11"/>
        <v>35780</v>
      </c>
    </row>
    <row r="746" spans="1:30">
      <c r="A746" t="s">
        <v>191</v>
      </c>
      <c r="B746" t="s">
        <v>192</v>
      </c>
      <c r="C746" t="s">
        <v>193</v>
      </c>
      <c r="D746" t="s">
        <v>194</v>
      </c>
      <c r="E746" t="s">
        <v>13597</v>
      </c>
      <c r="F746" t="s">
        <v>4785</v>
      </c>
      <c r="G746" t="s">
        <v>9829</v>
      </c>
      <c r="H746" t="s">
        <v>197</v>
      </c>
      <c r="I746" t="s">
        <v>191</v>
      </c>
      <c r="J746" t="s">
        <v>4786</v>
      </c>
      <c r="K746" t="s">
        <v>78</v>
      </c>
      <c r="L746" t="s">
        <v>13598</v>
      </c>
      <c r="M746" s="27">
        <v>45937.579861111109</v>
      </c>
      <c r="N746" s="27">
        <v>45943.484722222223</v>
      </c>
      <c r="P746" t="s">
        <v>9833</v>
      </c>
      <c r="Q746" t="s">
        <v>9834</v>
      </c>
      <c r="R746" t="s">
        <v>80</v>
      </c>
      <c r="S746" t="s">
        <v>81</v>
      </c>
      <c r="T746" t="s">
        <v>82</v>
      </c>
      <c r="U746" t="s">
        <v>7699</v>
      </c>
      <c r="V746" t="s">
        <v>13599</v>
      </c>
      <c r="W746" t="s">
        <v>84</v>
      </c>
      <c r="Y746" t="s">
        <v>8</v>
      </c>
      <c r="Z746" t="s">
        <v>86</v>
      </c>
      <c r="AA746" t="s">
        <v>254</v>
      </c>
      <c r="AB746" s="28">
        <v>1</v>
      </c>
      <c r="AC746" s="40">
        <v>35780</v>
      </c>
      <c r="AD746" s="40">
        <f t="shared" si="11"/>
        <v>35780</v>
      </c>
    </row>
    <row r="747" spans="1:30">
      <c r="A747" t="s">
        <v>191</v>
      </c>
      <c r="B747" t="s">
        <v>192</v>
      </c>
      <c r="C747" t="s">
        <v>193</v>
      </c>
      <c r="D747" t="s">
        <v>194</v>
      </c>
      <c r="E747" t="s">
        <v>13600</v>
      </c>
      <c r="F747" t="s">
        <v>13601</v>
      </c>
      <c r="G747" t="s">
        <v>9829</v>
      </c>
      <c r="H747" t="s">
        <v>197</v>
      </c>
      <c r="I747" t="s">
        <v>191</v>
      </c>
      <c r="J747" t="s">
        <v>8860</v>
      </c>
      <c r="K747" t="s">
        <v>78</v>
      </c>
      <c r="L747" t="s">
        <v>13602</v>
      </c>
      <c r="M747" s="27">
        <v>45937.569895833331</v>
      </c>
      <c r="N747" s="27">
        <v>45940.488888888889</v>
      </c>
      <c r="P747" t="s">
        <v>9833</v>
      </c>
      <c r="Q747" t="s">
        <v>9834</v>
      </c>
      <c r="R747" t="s">
        <v>1470</v>
      </c>
      <c r="S747" t="s">
        <v>1470</v>
      </c>
      <c r="U747" t="s">
        <v>7699</v>
      </c>
      <c r="V747" t="s">
        <v>13603</v>
      </c>
      <c r="W747" t="s">
        <v>84</v>
      </c>
      <c r="Y747" t="s">
        <v>8</v>
      </c>
      <c r="Z747" t="s">
        <v>86</v>
      </c>
      <c r="AA747" t="s">
        <v>10276</v>
      </c>
      <c r="AB747" s="28">
        <v>1</v>
      </c>
      <c r="AC747" s="40">
        <v>35780</v>
      </c>
      <c r="AD747" s="40">
        <f t="shared" si="11"/>
        <v>35780</v>
      </c>
    </row>
    <row r="748" spans="1:30">
      <c r="A748" t="s">
        <v>459</v>
      </c>
      <c r="B748" t="s">
        <v>460</v>
      </c>
      <c r="C748" t="s">
        <v>461</v>
      </c>
      <c r="D748" t="s">
        <v>512</v>
      </c>
      <c r="E748" t="s">
        <v>13604</v>
      </c>
      <c r="F748" t="s">
        <v>13605</v>
      </c>
      <c r="G748" t="s">
        <v>9829</v>
      </c>
      <c r="H748" t="s">
        <v>460</v>
      </c>
      <c r="I748" t="s">
        <v>459</v>
      </c>
      <c r="J748" t="s">
        <v>13606</v>
      </c>
      <c r="K748" t="s">
        <v>78</v>
      </c>
      <c r="L748" t="s">
        <v>13607</v>
      </c>
      <c r="M748" s="27">
        <v>45937.580625000002</v>
      </c>
      <c r="N748" s="27">
        <v>45940.652777777781</v>
      </c>
      <c r="P748" t="s">
        <v>9833</v>
      </c>
      <c r="Q748" t="s">
        <v>9834</v>
      </c>
      <c r="R748" t="s">
        <v>1470</v>
      </c>
      <c r="S748" t="s">
        <v>1470</v>
      </c>
      <c r="T748" t="s">
        <v>82</v>
      </c>
      <c r="U748" t="s">
        <v>7699</v>
      </c>
      <c r="V748" t="s">
        <v>13608</v>
      </c>
      <c r="W748" t="s">
        <v>84</v>
      </c>
      <c r="Y748" t="s">
        <v>8</v>
      </c>
      <c r="Z748" t="s">
        <v>86</v>
      </c>
      <c r="AA748" t="s">
        <v>778</v>
      </c>
      <c r="AB748" s="28">
        <v>1</v>
      </c>
      <c r="AC748" s="40">
        <v>35780</v>
      </c>
      <c r="AD748" s="40">
        <f t="shared" si="11"/>
        <v>35780</v>
      </c>
    </row>
    <row r="749" spans="1:30">
      <c r="A749" t="s">
        <v>442</v>
      </c>
      <c r="B749" t="s">
        <v>113</v>
      </c>
      <c r="C749" t="s">
        <v>114</v>
      </c>
      <c r="D749" t="s">
        <v>12089</v>
      </c>
      <c r="E749" t="s">
        <v>13609</v>
      </c>
      <c r="F749" t="s">
        <v>13610</v>
      </c>
      <c r="G749" t="s">
        <v>9829</v>
      </c>
      <c r="H749" t="s">
        <v>446</v>
      </c>
      <c r="I749" t="s">
        <v>12092</v>
      </c>
      <c r="J749" t="s">
        <v>13611</v>
      </c>
      <c r="K749" t="s">
        <v>78</v>
      </c>
      <c r="L749" t="s">
        <v>13612</v>
      </c>
      <c r="M749" s="27">
        <v>45937.59547453704</v>
      </c>
      <c r="N749" s="27">
        <v>45942.572222222218</v>
      </c>
      <c r="P749" t="s">
        <v>9833</v>
      </c>
      <c r="Q749" t="s">
        <v>9834</v>
      </c>
      <c r="R749" t="s">
        <v>1479</v>
      </c>
      <c r="S749" t="s">
        <v>1479</v>
      </c>
      <c r="T749" t="s">
        <v>82</v>
      </c>
      <c r="U749" t="s">
        <v>7699</v>
      </c>
      <c r="V749" t="s">
        <v>13613</v>
      </c>
      <c r="W749" t="s">
        <v>84</v>
      </c>
      <c r="Y749" t="s">
        <v>11</v>
      </c>
      <c r="Z749" t="s">
        <v>86</v>
      </c>
      <c r="AA749" t="s">
        <v>8858</v>
      </c>
      <c r="AB749" s="28">
        <v>1</v>
      </c>
      <c r="AC749" s="40">
        <v>67654</v>
      </c>
      <c r="AD749" s="40">
        <f t="shared" si="11"/>
        <v>67654</v>
      </c>
    </row>
    <row r="750" spans="1:30">
      <c r="A750" t="s">
        <v>191</v>
      </c>
      <c r="B750" t="s">
        <v>192</v>
      </c>
      <c r="C750" t="s">
        <v>193</v>
      </c>
      <c r="D750" t="s">
        <v>194</v>
      </c>
      <c r="E750" t="s">
        <v>13614</v>
      </c>
      <c r="F750" t="s">
        <v>13615</v>
      </c>
      <c r="G750" t="s">
        <v>9829</v>
      </c>
      <c r="H750" t="s">
        <v>197</v>
      </c>
      <c r="I750" t="s">
        <v>191</v>
      </c>
      <c r="J750" t="s">
        <v>13616</v>
      </c>
      <c r="K750" t="s">
        <v>78</v>
      </c>
      <c r="L750" t="s">
        <v>13617</v>
      </c>
      <c r="M750" s="27">
        <v>45937.597974537042</v>
      </c>
      <c r="N750" s="27">
        <v>45931.593055555553</v>
      </c>
      <c r="P750" t="s">
        <v>9833</v>
      </c>
      <c r="Q750" t="s">
        <v>9834</v>
      </c>
      <c r="R750" t="s">
        <v>80</v>
      </c>
      <c r="S750" t="s">
        <v>187</v>
      </c>
      <c r="U750" t="s">
        <v>7699</v>
      </c>
      <c r="V750" t="s">
        <v>13618</v>
      </c>
      <c r="W750" t="s">
        <v>84</v>
      </c>
      <c r="Y750" t="s">
        <v>8</v>
      </c>
      <c r="Z750" t="s">
        <v>86</v>
      </c>
      <c r="AA750" t="s">
        <v>7627</v>
      </c>
      <c r="AB750" s="28">
        <v>1</v>
      </c>
      <c r="AC750" s="40">
        <v>35780</v>
      </c>
      <c r="AD750" s="40">
        <f t="shared" si="11"/>
        <v>35780</v>
      </c>
    </row>
    <row r="751" spans="1:30">
      <c r="A751" t="s">
        <v>459</v>
      </c>
      <c r="B751" t="s">
        <v>460</v>
      </c>
      <c r="C751" t="s">
        <v>461</v>
      </c>
      <c r="D751" t="s">
        <v>692</v>
      </c>
      <c r="E751" t="s">
        <v>13619</v>
      </c>
      <c r="F751" t="s">
        <v>13620</v>
      </c>
      <c r="G751" t="s">
        <v>9829</v>
      </c>
      <c r="H751" t="s">
        <v>460</v>
      </c>
      <c r="I751" t="s">
        <v>695</v>
      </c>
      <c r="J751" t="s">
        <v>13621</v>
      </c>
      <c r="K751" t="s">
        <v>78</v>
      </c>
      <c r="L751" t="s">
        <v>13622</v>
      </c>
      <c r="M751" s="27">
        <v>45937.605011574073</v>
      </c>
      <c r="N751" s="27">
        <v>45941.568749999999</v>
      </c>
      <c r="P751" t="s">
        <v>9833</v>
      </c>
      <c r="Q751" t="s">
        <v>9834</v>
      </c>
      <c r="R751" t="s">
        <v>1470</v>
      </c>
      <c r="S751" t="s">
        <v>1470</v>
      </c>
      <c r="T751" t="s">
        <v>82</v>
      </c>
      <c r="U751" t="s">
        <v>7699</v>
      </c>
      <c r="V751" t="s">
        <v>13623</v>
      </c>
      <c r="W751" t="s">
        <v>84</v>
      </c>
      <c r="Y751" t="s">
        <v>11</v>
      </c>
      <c r="Z751" t="s">
        <v>86</v>
      </c>
      <c r="AA751" t="s">
        <v>964</v>
      </c>
      <c r="AB751" s="28">
        <v>1</v>
      </c>
      <c r="AC751" s="40">
        <v>67654</v>
      </c>
      <c r="AD751" s="40">
        <f t="shared" si="11"/>
        <v>67654</v>
      </c>
    </row>
    <row r="752" spans="1:30">
      <c r="A752" t="s">
        <v>277</v>
      </c>
      <c r="B752" t="s">
        <v>151</v>
      </c>
      <c r="C752" t="s">
        <v>152</v>
      </c>
      <c r="D752" t="s">
        <v>325</v>
      </c>
      <c r="E752" t="s">
        <v>13624</v>
      </c>
      <c r="F752" t="s">
        <v>13625</v>
      </c>
      <c r="G752" t="s">
        <v>9829</v>
      </c>
      <c r="H752" t="s">
        <v>328</v>
      </c>
      <c r="I752" t="s">
        <v>277</v>
      </c>
      <c r="J752" t="s">
        <v>13626</v>
      </c>
      <c r="K752" t="s">
        <v>78</v>
      </c>
      <c r="L752" t="s">
        <v>13627</v>
      </c>
      <c r="M752" s="27">
        <v>45937.611921296288</v>
      </c>
      <c r="N752" s="27">
        <v>45939.720833333333</v>
      </c>
      <c r="P752" t="s">
        <v>9833</v>
      </c>
      <c r="Q752" t="s">
        <v>9834</v>
      </c>
      <c r="R752" t="s">
        <v>1470</v>
      </c>
      <c r="S752" t="s">
        <v>1470</v>
      </c>
      <c r="T752" t="s">
        <v>82</v>
      </c>
      <c r="U752" t="s">
        <v>7699</v>
      </c>
      <c r="V752" t="s">
        <v>13628</v>
      </c>
      <c r="W752" t="s">
        <v>84</v>
      </c>
      <c r="Y752" t="s">
        <v>8</v>
      </c>
      <c r="Z752" t="s">
        <v>86</v>
      </c>
      <c r="AA752" t="s">
        <v>848</v>
      </c>
      <c r="AB752" s="28">
        <v>1</v>
      </c>
      <c r="AC752" s="40">
        <v>35780</v>
      </c>
      <c r="AD752" s="40">
        <f t="shared" si="11"/>
        <v>35780</v>
      </c>
    </row>
    <row r="753" spans="1:30">
      <c r="A753" t="s">
        <v>112</v>
      </c>
      <c r="B753" t="s">
        <v>113</v>
      </c>
      <c r="C753" t="s">
        <v>8579</v>
      </c>
      <c r="D753" t="s">
        <v>13629</v>
      </c>
      <c r="E753" t="s">
        <v>13630</v>
      </c>
      <c r="F753" t="s">
        <v>13631</v>
      </c>
      <c r="G753" t="s">
        <v>9838</v>
      </c>
      <c r="H753" t="s">
        <v>116</v>
      </c>
      <c r="I753" t="s">
        <v>13632</v>
      </c>
      <c r="J753" t="s">
        <v>13633</v>
      </c>
      <c r="K753" t="s">
        <v>78</v>
      </c>
      <c r="L753" t="s">
        <v>13634</v>
      </c>
      <c r="M753" s="27">
        <v>45937.613564814812</v>
      </c>
      <c r="N753" s="27">
        <v>45947.632638888892</v>
      </c>
      <c r="P753" t="s">
        <v>9840</v>
      </c>
      <c r="R753" t="s">
        <v>1470</v>
      </c>
      <c r="S753" t="s">
        <v>1470</v>
      </c>
      <c r="U753" t="s">
        <v>7699</v>
      </c>
      <c r="V753" t="s">
        <v>13635</v>
      </c>
      <c r="W753" t="s">
        <v>9840</v>
      </c>
      <c r="Y753" t="s">
        <v>15</v>
      </c>
      <c r="Z753" t="s">
        <v>86</v>
      </c>
      <c r="AB753" s="28">
        <v>0</v>
      </c>
      <c r="AC753" s="40">
        <v>35780</v>
      </c>
      <c r="AD753" s="40">
        <f t="shared" si="11"/>
        <v>35780</v>
      </c>
    </row>
    <row r="754" spans="1:30">
      <c r="A754" t="s">
        <v>150</v>
      </c>
      <c r="B754" t="s">
        <v>151</v>
      </c>
      <c r="C754" t="s">
        <v>152</v>
      </c>
      <c r="D754" t="s">
        <v>2339</v>
      </c>
      <c r="E754" t="s">
        <v>13636</v>
      </c>
      <c r="F754" t="s">
        <v>13637</v>
      </c>
      <c r="G754" t="s">
        <v>9829</v>
      </c>
      <c r="H754" t="s">
        <v>156</v>
      </c>
      <c r="I754" t="s">
        <v>150</v>
      </c>
      <c r="J754" t="s">
        <v>13638</v>
      </c>
      <c r="K754" t="s">
        <v>78</v>
      </c>
      <c r="L754" t="s">
        <v>13639</v>
      </c>
      <c r="M754" s="27">
        <v>45937.617222222223</v>
      </c>
      <c r="N754" s="27">
        <v>45943.486111111109</v>
      </c>
      <c r="P754" t="s">
        <v>9833</v>
      </c>
      <c r="Q754" t="s">
        <v>9834</v>
      </c>
      <c r="R754" t="s">
        <v>1470</v>
      </c>
      <c r="S754" t="s">
        <v>1470</v>
      </c>
      <c r="T754" t="s">
        <v>82</v>
      </c>
      <c r="U754" t="s">
        <v>7699</v>
      </c>
      <c r="V754" t="s">
        <v>13640</v>
      </c>
      <c r="W754" t="s">
        <v>84</v>
      </c>
      <c r="Y754" t="s">
        <v>8</v>
      </c>
      <c r="Z754" t="s">
        <v>86</v>
      </c>
      <c r="AA754" t="s">
        <v>3941</v>
      </c>
      <c r="AB754" s="28">
        <v>1</v>
      </c>
      <c r="AC754" s="40">
        <v>35780</v>
      </c>
      <c r="AD754" s="40">
        <f t="shared" si="11"/>
        <v>35780</v>
      </c>
    </row>
    <row r="755" spans="1:30">
      <c r="A755" t="s">
        <v>277</v>
      </c>
      <c r="B755" t="s">
        <v>151</v>
      </c>
      <c r="C755" t="s">
        <v>152</v>
      </c>
      <c r="D755" t="s">
        <v>325</v>
      </c>
      <c r="E755" t="s">
        <v>13641</v>
      </c>
      <c r="F755" t="s">
        <v>13642</v>
      </c>
      <c r="G755" t="s">
        <v>9829</v>
      </c>
      <c r="H755" t="s">
        <v>328</v>
      </c>
      <c r="I755" t="s">
        <v>277</v>
      </c>
      <c r="J755" t="s">
        <v>13643</v>
      </c>
      <c r="K755" t="s">
        <v>78</v>
      </c>
      <c r="L755" t="s">
        <v>13644</v>
      </c>
      <c r="M755" s="27">
        <v>45937.617673611108</v>
      </c>
      <c r="N755" s="27">
        <v>45939.652083333327</v>
      </c>
      <c r="P755" t="s">
        <v>9833</v>
      </c>
      <c r="Q755" t="s">
        <v>9834</v>
      </c>
      <c r="R755" t="s">
        <v>1470</v>
      </c>
      <c r="S755" t="s">
        <v>1470</v>
      </c>
      <c r="T755" t="s">
        <v>82</v>
      </c>
      <c r="U755" t="s">
        <v>7699</v>
      </c>
      <c r="V755" t="s">
        <v>13628</v>
      </c>
      <c r="W755" t="s">
        <v>84</v>
      </c>
      <c r="Y755" t="s">
        <v>8</v>
      </c>
      <c r="Z755" t="s">
        <v>86</v>
      </c>
      <c r="AA755" t="s">
        <v>848</v>
      </c>
      <c r="AB755" s="28">
        <v>1</v>
      </c>
      <c r="AC755" s="40">
        <v>35780</v>
      </c>
      <c r="AD755" s="40">
        <f t="shared" si="11"/>
        <v>35780</v>
      </c>
    </row>
    <row r="756" spans="1:30">
      <c r="A756" t="s">
        <v>191</v>
      </c>
      <c r="B756" t="s">
        <v>192</v>
      </c>
      <c r="C756" t="s">
        <v>193</v>
      </c>
      <c r="D756" t="s">
        <v>547</v>
      </c>
      <c r="E756" t="s">
        <v>13645</v>
      </c>
      <c r="F756" t="s">
        <v>13646</v>
      </c>
      <c r="G756" t="s">
        <v>9829</v>
      </c>
      <c r="H756" t="s">
        <v>197</v>
      </c>
      <c r="I756" t="s">
        <v>550</v>
      </c>
      <c r="J756" t="s">
        <v>13647</v>
      </c>
      <c r="K756" t="s">
        <v>78</v>
      </c>
      <c r="L756" t="s">
        <v>13648</v>
      </c>
      <c r="M756" s="27">
        <v>45937.618715277778</v>
      </c>
      <c r="N756" s="27">
        <v>45941.647916666669</v>
      </c>
      <c r="P756" t="s">
        <v>9833</v>
      </c>
      <c r="Q756" t="s">
        <v>9834</v>
      </c>
      <c r="R756" t="s">
        <v>80</v>
      </c>
      <c r="S756" t="s">
        <v>81</v>
      </c>
      <c r="T756" t="s">
        <v>82</v>
      </c>
      <c r="U756" t="s">
        <v>7699</v>
      </c>
      <c r="V756" t="s">
        <v>13649</v>
      </c>
      <c r="W756" t="s">
        <v>84</v>
      </c>
      <c r="Y756" t="s">
        <v>11</v>
      </c>
      <c r="Z756" t="s">
        <v>86</v>
      </c>
      <c r="AA756" t="s">
        <v>254</v>
      </c>
      <c r="AB756" s="28">
        <v>1</v>
      </c>
      <c r="AC756" s="40">
        <v>67654</v>
      </c>
      <c r="AD756" s="40">
        <f t="shared" si="11"/>
        <v>67654</v>
      </c>
    </row>
    <row r="757" spans="1:30">
      <c r="A757" t="s">
        <v>118</v>
      </c>
      <c r="B757" t="s">
        <v>119</v>
      </c>
      <c r="C757" t="s">
        <v>120</v>
      </c>
      <c r="D757" t="s">
        <v>3416</v>
      </c>
      <c r="E757" t="s">
        <v>13650</v>
      </c>
      <c r="F757" t="s">
        <v>13651</v>
      </c>
      <c r="G757" t="s">
        <v>9829</v>
      </c>
      <c r="H757" t="s">
        <v>309</v>
      </c>
      <c r="I757" t="s">
        <v>3419</v>
      </c>
      <c r="J757" t="s">
        <v>13652</v>
      </c>
      <c r="K757" t="s">
        <v>78</v>
      </c>
      <c r="L757" t="s">
        <v>13653</v>
      </c>
      <c r="M757" s="27">
        <v>45937.616782407407</v>
      </c>
      <c r="N757" s="27">
        <v>45939.719444444447</v>
      </c>
      <c r="P757" t="s">
        <v>9833</v>
      </c>
      <c r="Q757" t="s">
        <v>9834</v>
      </c>
      <c r="R757" t="s">
        <v>80</v>
      </c>
      <c r="S757" t="s">
        <v>81</v>
      </c>
      <c r="T757" t="s">
        <v>82</v>
      </c>
      <c r="U757" t="s">
        <v>7699</v>
      </c>
      <c r="V757" t="s">
        <v>13654</v>
      </c>
      <c r="W757" t="s">
        <v>84</v>
      </c>
      <c r="Y757" t="s">
        <v>8</v>
      </c>
      <c r="Z757" t="s">
        <v>86</v>
      </c>
      <c r="AA757" t="s">
        <v>316</v>
      </c>
      <c r="AB757" s="28">
        <v>1</v>
      </c>
      <c r="AC757" s="40">
        <v>35780</v>
      </c>
      <c r="AD757" s="40">
        <f t="shared" si="11"/>
        <v>35780</v>
      </c>
    </row>
    <row r="758" spans="1:30">
      <c r="A758" t="s">
        <v>343</v>
      </c>
      <c r="B758" t="s">
        <v>68</v>
      </c>
      <c r="C758" t="s">
        <v>69</v>
      </c>
      <c r="D758" t="s">
        <v>344</v>
      </c>
      <c r="E758" t="s">
        <v>13655</v>
      </c>
      <c r="F758" t="s">
        <v>13656</v>
      </c>
      <c r="G758" t="s">
        <v>9829</v>
      </c>
      <c r="H758" t="s">
        <v>347</v>
      </c>
      <c r="I758" t="s">
        <v>343</v>
      </c>
      <c r="J758" t="s">
        <v>13657</v>
      </c>
      <c r="K758" t="s">
        <v>78</v>
      </c>
      <c r="L758" t="s">
        <v>13658</v>
      </c>
      <c r="M758" s="27">
        <v>45937.628159722219</v>
      </c>
      <c r="N758" s="27">
        <v>45939.700694444437</v>
      </c>
      <c r="P758" t="s">
        <v>9833</v>
      </c>
      <c r="Q758" t="s">
        <v>9834</v>
      </c>
      <c r="R758" t="s">
        <v>1470</v>
      </c>
      <c r="S758" t="s">
        <v>1470</v>
      </c>
      <c r="T758" t="s">
        <v>82</v>
      </c>
      <c r="U758" t="s">
        <v>7699</v>
      </c>
      <c r="V758" t="s">
        <v>13659</v>
      </c>
      <c r="W758" t="s">
        <v>84</v>
      </c>
      <c r="Y758" t="s">
        <v>8</v>
      </c>
      <c r="Z758" t="s">
        <v>86</v>
      </c>
      <c r="AA758" t="s">
        <v>804</v>
      </c>
      <c r="AB758" s="28">
        <v>1</v>
      </c>
      <c r="AC758" s="40">
        <v>35780</v>
      </c>
      <c r="AD758" s="40">
        <f t="shared" si="11"/>
        <v>35780</v>
      </c>
    </row>
    <row r="759" spans="1:30">
      <c r="A759" t="s">
        <v>343</v>
      </c>
      <c r="B759" t="s">
        <v>68</v>
      </c>
      <c r="C759" t="s">
        <v>69</v>
      </c>
      <c r="D759" t="s">
        <v>2491</v>
      </c>
      <c r="E759" t="s">
        <v>13660</v>
      </c>
      <c r="F759" t="s">
        <v>2493</v>
      </c>
      <c r="G759" t="s">
        <v>9829</v>
      </c>
      <c r="H759" t="s">
        <v>347</v>
      </c>
      <c r="I759" t="s">
        <v>2494</v>
      </c>
      <c r="J759" t="s">
        <v>2495</v>
      </c>
      <c r="K759" t="s">
        <v>78</v>
      </c>
      <c r="L759" t="s">
        <v>13661</v>
      </c>
      <c r="M759" s="27">
        <v>45937.635115740741</v>
      </c>
      <c r="N759" s="27">
        <v>45940.603472222218</v>
      </c>
      <c r="P759" t="s">
        <v>9833</v>
      </c>
      <c r="Q759" t="s">
        <v>9834</v>
      </c>
      <c r="R759" t="s">
        <v>80</v>
      </c>
      <c r="S759" t="s">
        <v>187</v>
      </c>
      <c r="T759" t="s">
        <v>82</v>
      </c>
      <c r="U759" t="s">
        <v>7699</v>
      </c>
      <c r="V759" t="s">
        <v>13662</v>
      </c>
      <c r="W759" t="s">
        <v>84</v>
      </c>
      <c r="Y759" t="s">
        <v>11</v>
      </c>
      <c r="Z759" t="s">
        <v>86</v>
      </c>
      <c r="AA759" t="s">
        <v>761</v>
      </c>
      <c r="AB759" s="28">
        <v>1</v>
      </c>
      <c r="AC759" s="40">
        <v>67654</v>
      </c>
      <c r="AD759" s="40">
        <f t="shared" si="11"/>
        <v>67654</v>
      </c>
    </row>
    <row r="760" spans="1:30">
      <c r="A760" t="s">
        <v>277</v>
      </c>
      <c r="B760" t="s">
        <v>151</v>
      </c>
      <c r="C760" t="s">
        <v>152</v>
      </c>
      <c r="D760" t="s">
        <v>325</v>
      </c>
      <c r="E760" t="s">
        <v>13663</v>
      </c>
      <c r="F760" t="s">
        <v>13664</v>
      </c>
      <c r="G760" t="s">
        <v>9829</v>
      </c>
      <c r="H760" t="s">
        <v>328</v>
      </c>
      <c r="I760" t="s">
        <v>277</v>
      </c>
      <c r="J760" t="s">
        <v>8871</v>
      </c>
      <c r="K760" t="s">
        <v>78</v>
      </c>
      <c r="L760" t="s">
        <v>13665</v>
      </c>
      <c r="M760" s="27">
        <v>45937.621192129627</v>
      </c>
      <c r="N760" s="27">
        <v>45941.587500000001</v>
      </c>
      <c r="P760" t="s">
        <v>9833</v>
      </c>
      <c r="Q760" t="s">
        <v>9834</v>
      </c>
      <c r="R760" t="s">
        <v>1470</v>
      </c>
      <c r="S760" t="s">
        <v>1470</v>
      </c>
      <c r="T760" t="s">
        <v>82</v>
      </c>
      <c r="U760" t="s">
        <v>7699</v>
      </c>
      <c r="V760" t="s">
        <v>13666</v>
      </c>
      <c r="W760" t="s">
        <v>84</v>
      </c>
      <c r="Y760" t="s">
        <v>8</v>
      </c>
      <c r="Z760" t="s">
        <v>86</v>
      </c>
      <c r="AA760" t="s">
        <v>333</v>
      </c>
      <c r="AB760" s="28">
        <v>1</v>
      </c>
      <c r="AC760" s="40">
        <v>35780</v>
      </c>
      <c r="AD760" s="40">
        <f t="shared" si="11"/>
        <v>35780</v>
      </c>
    </row>
    <row r="761" spans="1:30">
      <c r="A761" t="s">
        <v>459</v>
      </c>
      <c r="B761" t="s">
        <v>460</v>
      </c>
      <c r="C761" t="s">
        <v>461</v>
      </c>
      <c r="D761" t="s">
        <v>692</v>
      </c>
      <c r="E761" t="s">
        <v>13667</v>
      </c>
      <c r="F761" t="s">
        <v>13668</v>
      </c>
      <c r="G761" t="s">
        <v>9829</v>
      </c>
      <c r="H761" t="s">
        <v>460</v>
      </c>
      <c r="I761" t="s">
        <v>695</v>
      </c>
      <c r="J761" t="s">
        <v>13669</v>
      </c>
      <c r="K761" t="s">
        <v>78</v>
      </c>
      <c r="L761" t="s">
        <v>13670</v>
      </c>
      <c r="M761" s="27">
        <v>45937.644328703696</v>
      </c>
      <c r="N761" s="27">
        <v>45939.678472222222</v>
      </c>
      <c r="P761" t="s">
        <v>9833</v>
      </c>
      <c r="Q761" t="s">
        <v>9834</v>
      </c>
      <c r="R761" t="s">
        <v>1470</v>
      </c>
      <c r="S761" t="s">
        <v>1470</v>
      </c>
      <c r="T761" t="s">
        <v>82</v>
      </c>
      <c r="U761" t="s">
        <v>7699</v>
      </c>
      <c r="V761" t="s">
        <v>13671</v>
      </c>
      <c r="W761" t="s">
        <v>84</v>
      </c>
      <c r="Y761" t="s">
        <v>11</v>
      </c>
      <c r="Z761" t="s">
        <v>86</v>
      </c>
      <c r="AA761" t="s">
        <v>1113</v>
      </c>
      <c r="AB761" s="28">
        <v>1</v>
      </c>
      <c r="AC761" s="40">
        <v>67654</v>
      </c>
      <c r="AD761" s="40">
        <f t="shared" si="11"/>
        <v>67654</v>
      </c>
    </row>
    <row r="762" spans="1:30">
      <c r="A762" t="s">
        <v>191</v>
      </c>
      <c r="B762" t="s">
        <v>192</v>
      </c>
      <c r="C762" t="s">
        <v>193</v>
      </c>
      <c r="D762" t="s">
        <v>208</v>
      </c>
      <c r="E762" t="s">
        <v>13672</v>
      </c>
      <c r="F762" t="s">
        <v>13673</v>
      </c>
      <c r="G762" t="s">
        <v>9829</v>
      </c>
      <c r="H762" t="s">
        <v>197</v>
      </c>
      <c r="I762" t="s">
        <v>211</v>
      </c>
      <c r="J762" t="s">
        <v>13674</v>
      </c>
      <c r="K762" t="s">
        <v>78</v>
      </c>
      <c r="L762" t="s">
        <v>13675</v>
      </c>
      <c r="M762" s="27">
        <v>45937.642476851863</v>
      </c>
      <c r="N762" s="27">
        <v>45940.489583333343</v>
      </c>
      <c r="P762" t="s">
        <v>9833</v>
      </c>
      <c r="Q762" t="s">
        <v>9834</v>
      </c>
      <c r="R762" t="s">
        <v>80</v>
      </c>
      <c r="S762" t="s">
        <v>81</v>
      </c>
      <c r="U762" t="s">
        <v>7699</v>
      </c>
      <c r="V762" t="s">
        <v>13676</v>
      </c>
      <c r="W762" t="s">
        <v>84</v>
      </c>
      <c r="Y762" t="s">
        <v>8</v>
      </c>
      <c r="Z762" t="s">
        <v>86</v>
      </c>
      <c r="AA762" t="s">
        <v>10276</v>
      </c>
      <c r="AB762" s="28">
        <v>1</v>
      </c>
      <c r="AC762" s="40">
        <v>35780</v>
      </c>
      <c r="AD762" s="40">
        <f t="shared" si="11"/>
        <v>35780</v>
      </c>
    </row>
    <row r="763" spans="1:30">
      <c r="A763" t="s">
        <v>191</v>
      </c>
      <c r="B763" t="s">
        <v>192</v>
      </c>
      <c r="C763" t="s">
        <v>193</v>
      </c>
      <c r="D763" t="s">
        <v>1632</v>
      </c>
      <c r="E763" t="s">
        <v>13677</v>
      </c>
      <c r="F763" t="s">
        <v>13678</v>
      </c>
      <c r="G763" t="s">
        <v>9829</v>
      </c>
      <c r="H763" t="s">
        <v>197</v>
      </c>
      <c r="I763" t="s">
        <v>1635</v>
      </c>
      <c r="J763" t="s">
        <v>13679</v>
      </c>
      <c r="K763" t="s">
        <v>78</v>
      </c>
      <c r="L763" t="s">
        <v>13680</v>
      </c>
      <c r="M763" s="27">
        <v>45937.643240740741</v>
      </c>
      <c r="N763" s="27">
        <v>45941.62777777778</v>
      </c>
      <c r="P763" t="s">
        <v>9833</v>
      </c>
      <c r="Q763" t="s">
        <v>9834</v>
      </c>
      <c r="R763" t="s">
        <v>1479</v>
      </c>
      <c r="S763" t="s">
        <v>1479</v>
      </c>
      <c r="T763" t="s">
        <v>82</v>
      </c>
      <c r="U763" t="s">
        <v>7699</v>
      </c>
      <c r="V763" t="s">
        <v>13681</v>
      </c>
      <c r="W763" t="s">
        <v>84</v>
      </c>
      <c r="Y763" t="s">
        <v>11</v>
      </c>
      <c r="Z763" t="s">
        <v>86</v>
      </c>
      <c r="AA763" t="s">
        <v>2093</v>
      </c>
      <c r="AB763" s="28">
        <v>1</v>
      </c>
      <c r="AC763" s="40">
        <v>67654</v>
      </c>
      <c r="AD763" s="40">
        <f t="shared" si="11"/>
        <v>67654</v>
      </c>
    </row>
    <row r="764" spans="1:30">
      <c r="A764" t="s">
        <v>277</v>
      </c>
      <c r="B764" t="s">
        <v>151</v>
      </c>
      <c r="C764" t="s">
        <v>152</v>
      </c>
      <c r="D764" t="s">
        <v>325</v>
      </c>
      <c r="E764" t="s">
        <v>13682</v>
      </c>
      <c r="F764" t="s">
        <v>13683</v>
      </c>
      <c r="G764" t="s">
        <v>9829</v>
      </c>
      <c r="H764" t="s">
        <v>328</v>
      </c>
      <c r="I764" t="s">
        <v>277</v>
      </c>
      <c r="J764" t="s">
        <v>13684</v>
      </c>
      <c r="K764" t="s">
        <v>78</v>
      </c>
      <c r="L764" t="s">
        <v>13685</v>
      </c>
      <c r="M764" s="27">
        <v>45937.6643287037</v>
      </c>
      <c r="N764" s="27">
        <v>45939.636111111111</v>
      </c>
      <c r="P764" t="s">
        <v>9833</v>
      </c>
      <c r="Q764" t="s">
        <v>9834</v>
      </c>
      <c r="R764" t="s">
        <v>1470</v>
      </c>
      <c r="S764" t="s">
        <v>1470</v>
      </c>
      <c r="T764" t="s">
        <v>82</v>
      </c>
      <c r="U764" t="s">
        <v>7699</v>
      </c>
      <c r="V764" t="s">
        <v>13628</v>
      </c>
      <c r="W764" t="s">
        <v>84</v>
      </c>
      <c r="Y764" t="s">
        <v>8</v>
      </c>
      <c r="Z764" t="s">
        <v>86</v>
      </c>
      <c r="AA764" t="s">
        <v>848</v>
      </c>
      <c r="AB764" s="28">
        <v>1</v>
      </c>
      <c r="AC764" s="40">
        <v>35780</v>
      </c>
      <c r="AD764" s="40">
        <f t="shared" si="11"/>
        <v>35780</v>
      </c>
    </row>
    <row r="765" spans="1:30">
      <c r="A765" t="s">
        <v>459</v>
      </c>
      <c r="B765" t="s">
        <v>460</v>
      </c>
      <c r="C765" t="s">
        <v>461</v>
      </c>
      <c r="D765" t="s">
        <v>512</v>
      </c>
      <c r="E765" t="s">
        <v>13686</v>
      </c>
      <c r="F765" t="s">
        <v>13687</v>
      </c>
      <c r="G765" t="s">
        <v>9829</v>
      </c>
      <c r="H765" t="s">
        <v>460</v>
      </c>
      <c r="I765" t="s">
        <v>459</v>
      </c>
      <c r="J765" t="s">
        <v>13688</v>
      </c>
      <c r="K765" t="s">
        <v>78</v>
      </c>
      <c r="L765" t="s">
        <v>13689</v>
      </c>
      <c r="M765" s="27">
        <v>45937.667395833327</v>
      </c>
      <c r="N765" s="27">
        <v>45943.487500000003</v>
      </c>
      <c r="P765" t="s">
        <v>9833</v>
      </c>
      <c r="Q765" t="s">
        <v>9834</v>
      </c>
      <c r="R765" t="s">
        <v>1470</v>
      </c>
      <c r="S765" t="s">
        <v>1470</v>
      </c>
      <c r="T765" t="s">
        <v>82</v>
      </c>
      <c r="U765" t="s">
        <v>7699</v>
      </c>
      <c r="V765" t="s">
        <v>13690</v>
      </c>
      <c r="W765" t="s">
        <v>84</v>
      </c>
      <c r="Y765" t="s">
        <v>8</v>
      </c>
      <c r="Z765" t="s">
        <v>86</v>
      </c>
      <c r="AA765" t="s">
        <v>1597</v>
      </c>
      <c r="AB765" s="28">
        <v>1</v>
      </c>
      <c r="AC765" s="40">
        <v>35780</v>
      </c>
      <c r="AD765" s="40">
        <f t="shared" si="11"/>
        <v>35780</v>
      </c>
    </row>
    <row r="766" spans="1:30">
      <c r="A766" t="s">
        <v>191</v>
      </c>
      <c r="B766" t="s">
        <v>192</v>
      </c>
      <c r="C766" t="s">
        <v>193</v>
      </c>
      <c r="D766" t="s">
        <v>208</v>
      </c>
      <c r="E766" t="s">
        <v>13691</v>
      </c>
      <c r="F766" t="s">
        <v>7636</v>
      </c>
      <c r="G766" t="s">
        <v>9829</v>
      </c>
      <c r="H766" t="s">
        <v>197</v>
      </c>
      <c r="I766" t="s">
        <v>211</v>
      </c>
      <c r="J766" t="s">
        <v>7637</v>
      </c>
      <c r="K766" t="s">
        <v>78</v>
      </c>
      <c r="L766" t="s">
        <v>13692</v>
      </c>
      <c r="M766" s="27">
        <v>45937.668854166674</v>
      </c>
      <c r="N766" s="27">
        <v>45945.647222222222</v>
      </c>
      <c r="P766" t="s">
        <v>9833</v>
      </c>
      <c r="Q766" t="s">
        <v>9834</v>
      </c>
      <c r="R766" t="s">
        <v>783</v>
      </c>
      <c r="S766" t="s">
        <v>792</v>
      </c>
      <c r="U766" t="s">
        <v>7699</v>
      </c>
      <c r="V766" t="s">
        <v>13693</v>
      </c>
      <c r="W766" t="s">
        <v>84</v>
      </c>
      <c r="Y766" t="s">
        <v>8</v>
      </c>
      <c r="Z766" t="s">
        <v>86</v>
      </c>
      <c r="AA766" t="s">
        <v>10276</v>
      </c>
      <c r="AB766" s="28">
        <v>1</v>
      </c>
      <c r="AC766" s="40">
        <v>35780</v>
      </c>
      <c r="AD766" s="40">
        <f t="shared" si="11"/>
        <v>35780</v>
      </c>
    </row>
    <row r="767" spans="1:30">
      <c r="A767" t="s">
        <v>1377</v>
      </c>
      <c r="B767" t="s">
        <v>68</v>
      </c>
      <c r="C767" t="s">
        <v>266</v>
      </c>
      <c r="D767" t="s">
        <v>4238</v>
      </c>
      <c r="E767" t="s">
        <v>13694</v>
      </c>
      <c r="F767" t="s">
        <v>13695</v>
      </c>
      <c r="G767" t="s">
        <v>9829</v>
      </c>
      <c r="H767" t="s">
        <v>2043</v>
      </c>
      <c r="I767" t="s">
        <v>4241</v>
      </c>
      <c r="J767" t="s">
        <v>13696</v>
      </c>
      <c r="K767" t="s">
        <v>78</v>
      </c>
      <c r="L767" t="s">
        <v>13697</v>
      </c>
      <c r="M767" s="27">
        <v>45937.671296296299</v>
      </c>
      <c r="N767" s="27">
        <v>45944.418749999997</v>
      </c>
      <c r="P767" t="s">
        <v>9833</v>
      </c>
      <c r="Q767" t="s">
        <v>9834</v>
      </c>
      <c r="R767" t="s">
        <v>1470</v>
      </c>
      <c r="S767" t="s">
        <v>1470</v>
      </c>
      <c r="T767" t="s">
        <v>82</v>
      </c>
      <c r="U767" t="s">
        <v>7699</v>
      </c>
      <c r="V767" t="s">
        <v>13698</v>
      </c>
      <c r="W767" t="s">
        <v>84</v>
      </c>
      <c r="Y767" t="s">
        <v>11</v>
      </c>
      <c r="Z767" t="s">
        <v>86</v>
      </c>
      <c r="AA767" t="s">
        <v>2049</v>
      </c>
      <c r="AB767" s="28">
        <v>1</v>
      </c>
      <c r="AC767" s="40">
        <v>67654</v>
      </c>
      <c r="AD767" s="40">
        <f t="shared" si="11"/>
        <v>67654</v>
      </c>
    </row>
    <row r="768" spans="1:30">
      <c r="A768" t="s">
        <v>459</v>
      </c>
      <c r="B768" t="s">
        <v>460</v>
      </c>
      <c r="C768" t="s">
        <v>461</v>
      </c>
      <c r="D768" t="s">
        <v>512</v>
      </c>
      <c r="E768" t="s">
        <v>13699</v>
      </c>
      <c r="F768" t="s">
        <v>13700</v>
      </c>
      <c r="G768" t="s">
        <v>9829</v>
      </c>
      <c r="H768" t="s">
        <v>460</v>
      </c>
      <c r="I768" t="s">
        <v>459</v>
      </c>
      <c r="J768" t="s">
        <v>13701</v>
      </c>
      <c r="K768" t="s">
        <v>78</v>
      </c>
      <c r="L768" t="s">
        <v>13702</v>
      </c>
      <c r="M768" s="27">
        <v>45937.677303240736</v>
      </c>
      <c r="N768" s="27">
        <v>45939.71597222222</v>
      </c>
      <c r="P768" t="s">
        <v>9833</v>
      </c>
      <c r="Q768" t="s">
        <v>9834</v>
      </c>
      <c r="R768" t="s">
        <v>783</v>
      </c>
      <c r="S768" t="s">
        <v>784</v>
      </c>
      <c r="T768" t="s">
        <v>82</v>
      </c>
      <c r="U768" t="s">
        <v>7699</v>
      </c>
      <c r="V768" t="s">
        <v>13703</v>
      </c>
      <c r="W768" t="s">
        <v>84</v>
      </c>
      <c r="Y768" t="s">
        <v>8</v>
      </c>
      <c r="Z768" t="s">
        <v>86</v>
      </c>
      <c r="AA768" t="s">
        <v>778</v>
      </c>
      <c r="AB768" s="28">
        <v>1</v>
      </c>
      <c r="AC768" s="40">
        <v>35780</v>
      </c>
      <c r="AD768" s="40">
        <f t="shared" si="11"/>
        <v>35780</v>
      </c>
    </row>
    <row r="769" spans="1:30">
      <c r="A769" t="s">
        <v>191</v>
      </c>
      <c r="B769" t="s">
        <v>192</v>
      </c>
      <c r="C769" t="s">
        <v>193</v>
      </c>
      <c r="D769" t="s">
        <v>194</v>
      </c>
      <c r="E769" t="s">
        <v>13704</v>
      </c>
      <c r="F769" t="s">
        <v>13705</v>
      </c>
      <c r="G769" t="s">
        <v>9829</v>
      </c>
      <c r="H769" t="s">
        <v>197</v>
      </c>
      <c r="I769" t="s">
        <v>191</v>
      </c>
      <c r="J769" t="s">
        <v>13706</v>
      </c>
      <c r="K769" t="s">
        <v>78</v>
      </c>
      <c r="L769" t="s">
        <v>13707</v>
      </c>
      <c r="M769" s="27">
        <v>45937.681400462963</v>
      </c>
      <c r="N769" s="27">
        <v>45945.652777777781</v>
      </c>
      <c r="P769" t="s">
        <v>9833</v>
      </c>
      <c r="Q769" t="s">
        <v>9834</v>
      </c>
      <c r="R769" t="s">
        <v>80</v>
      </c>
      <c r="S769" t="s">
        <v>187</v>
      </c>
      <c r="U769" t="s">
        <v>7699</v>
      </c>
      <c r="V769" t="s">
        <v>13708</v>
      </c>
      <c r="W769" t="s">
        <v>84</v>
      </c>
      <c r="Y769" t="s">
        <v>8</v>
      </c>
      <c r="Z769" t="s">
        <v>86</v>
      </c>
      <c r="AA769" t="s">
        <v>10276</v>
      </c>
      <c r="AB769" s="28">
        <v>1</v>
      </c>
      <c r="AC769" s="40">
        <v>35780</v>
      </c>
      <c r="AD769" s="40">
        <f t="shared" si="11"/>
        <v>35780</v>
      </c>
    </row>
    <row r="770" spans="1:30">
      <c r="A770" t="s">
        <v>118</v>
      </c>
      <c r="B770" t="s">
        <v>119</v>
      </c>
      <c r="C770" t="s">
        <v>120</v>
      </c>
      <c r="D770" t="s">
        <v>121</v>
      </c>
      <c r="E770" t="s">
        <v>13709</v>
      </c>
      <c r="F770" t="s">
        <v>13710</v>
      </c>
      <c r="G770" t="s">
        <v>9829</v>
      </c>
      <c r="H770" t="s">
        <v>124</v>
      </c>
      <c r="I770" t="s">
        <v>125</v>
      </c>
      <c r="J770" t="s">
        <v>13711</v>
      </c>
      <c r="K770" t="s">
        <v>78</v>
      </c>
      <c r="L770" t="s">
        <v>13712</v>
      </c>
      <c r="M770" s="27">
        <v>45937.683020833327</v>
      </c>
      <c r="N770" s="27">
        <v>45940.627083333333</v>
      </c>
      <c r="P770" t="s">
        <v>9833</v>
      </c>
      <c r="Q770" t="s">
        <v>9834</v>
      </c>
      <c r="R770" t="s">
        <v>1479</v>
      </c>
      <c r="S770" t="s">
        <v>1479</v>
      </c>
      <c r="T770" t="s">
        <v>82</v>
      </c>
      <c r="U770" t="s">
        <v>7699</v>
      </c>
      <c r="V770" t="s">
        <v>13713</v>
      </c>
      <c r="W770" t="s">
        <v>84</v>
      </c>
      <c r="Y770" t="s">
        <v>15</v>
      </c>
      <c r="Z770" t="s">
        <v>86</v>
      </c>
      <c r="AA770" t="s">
        <v>130</v>
      </c>
      <c r="AB770" s="28">
        <v>1</v>
      </c>
      <c r="AC770" s="40">
        <v>35780</v>
      </c>
      <c r="AD770" s="40">
        <f t="shared" si="11"/>
        <v>35780</v>
      </c>
    </row>
    <row r="771" spans="1:30">
      <c r="A771" t="s">
        <v>683</v>
      </c>
      <c r="B771" t="s">
        <v>113</v>
      </c>
      <c r="C771" t="s">
        <v>8579</v>
      </c>
      <c r="D771" t="s">
        <v>13714</v>
      </c>
      <c r="E771" t="s">
        <v>13715</v>
      </c>
      <c r="F771" t="s">
        <v>13716</v>
      </c>
      <c r="G771" t="s">
        <v>9838</v>
      </c>
      <c r="H771" t="s">
        <v>281</v>
      </c>
      <c r="I771" t="s">
        <v>13717</v>
      </c>
      <c r="J771" t="s">
        <v>13718</v>
      </c>
      <c r="K771" t="s">
        <v>78</v>
      </c>
      <c r="L771" t="s">
        <v>13719</v>
      </c>
      <c r="M771" s="27">
        <v>45937.686747685177</v>
      </c>
      <c r="N771" s="27">
        <v>45950.720138888893</v>
      </c>
      <c r="P771" t="s">
        <v>9840</v>
      </c>
      <c r="R771" t="s">
        <v>80</v>
      </c>
      <c r="S771" t="s">
        <v>81</v>
      </c>
      <c r="U771" t="s">
        <v>7699</v>
      </c>
      <c r="V771" t="s">
        <v>13720</v>
      </c>
      <c r="W771" t="s">
        <v>9840</v>
      </c>
      <c r="Y771" t="s">
        <v>15</v>
      </c>
      <c r="Z771" t="s">
        <v>86</v>
      </c>
      <c r="AB771" s="28">
        <v>0</v>
      </c>
      <c r="AC771" s="40">
        <v>35780</v>
      </c>
      <c r="AD771" s="40">
        <f t="shared" ref="AD771:AD834" si="12">AC771</f>
        <v>35780</v>
      </c>
    </row>
    <row r="772" spans="1:30">
      <c r="A772" t="s">
        <v>459</v>
      </c>
      <c r="B772" t="s">
        <v>460</v>
      </c>
      <c r="C772" t="s">
        <v>461</v>
      </c>
      <c r="D772" t="s">
        <v>1988</v>
      </c>
      <c r="E772" t="s">
        <v>13721</v>
      </c>
      <c r="F772" t="s">
        <v>13722</v>
      </c>
      <c r="G772" t="s">
        <v>9829</v>
      </c>
      <c r="H772" t="s">
        <v>460</v>
      </c>
      <c r="I772" t="s">
        <v>1991</v>
      </c>
      <c r="J772" t="s">
        <v>13723</v>
      </c>
      <c r="K772" t="s">
        <v>78</v>
      </c>
      <c r="L772" t="s">
        <v>13724</v>
      </c>
      <c r="M772" s="27">
        <v>45937.688668981478</v>
      </c>
      <c r="N772" s="27">
        <v>45941.609027777777</v>
      </c>
      <c r="P772" t="s">
        <v>9833</v>
      </c>
      <c r="Q772" t="s">
        <v>9834</v>
      </c>
      <c r="R772" t="s">
        <v>1470</v>
      </c>
      <c r="S772" t="s">
        <v>1470</v>
      </c>
      <c r="T772" t="s">
        <v>82</v>
      </c>
      <c r="U772" t="s">
        <v>7699</v>
      </c>
      <c r="V772" t="s">
        <v>13725</v>
      </c>
      <c r="W772" t="s">
        <v>84</v>
      </c>
      <c r="Y772" t="s">
        <v>11</v>
      </c>
      <c r="Z772" t="s">
        <v>86</v>
      </c>
      <c r="AA772" t="s">
        <v>3430</v>
      </c>
      <c r="AB772" s="28">
        <v>1</v>
      </c>
      <c r="AC772" s="40">
        <v>67654</v>
      </c>
      <c r="AD772" s="40">
        <f t="shared" si="12"/>
        <v>67654</v>
      </c>
    </row>
    <row r="773" spans="1:30">
      <c r="A773" t="s">
        <v>569</v>
      </c>
      <c r="B773" t="s">
        <v>119</v>
      </c>
      <c r="C773" t="s">
        <v>120</v>
      </c>
      <c r="D773" t="s">
        <v>570</v>
      </c>
      <c r="E773" t="s">
        <v>13726</v>
      </c>
      <c r="F773" t="s">
        <v>13727</v>
      </c>
      <c r="G773" t="s">
        <v>9829</v>
      </c>
      <c r="H773" t="s">
        <v>573</v>
      </c>
      <c r="I773" t="s">
        <v>569</v>
      </c>
      <c r="J773" t="s">
        <v>13728</v>
      </c>
      <c r="K773" t="s">
        <v>78</v>
      </c>
      <c r="L773" t="s">
        <v>13729</v>
      </c>
      <c r="M773" s="27">
        <v>45937.677997685183</v>
      </c>
      <c r="N773" s="27">
        <v>45939.695138888892</v>
      </c>
      <c r="P773" t="s">
        <v>9833</v>
      </c>
      <c r="Q773" t="s">
        <v>9834</v>
      </c>
      <c r="R773" t="s">
        <v>1470</v>
      </c>
      <c r="S773" t="s">
        <v>1470</v>
      </c>
      <c r="T773" t="s">
        <v>82</v>
      </c>
      <c r="U773" t="s">
        <v>7699</v>
      </c>
      <c r="V773" t="s">
        <v>13730</v>
      </c>
      <c r="W773" t="s">
        <v>84</v>
      </c>
      <c r="Y773" t="s">
        <v>8</v>
      </c>
      <c r="Z773" t="s">
        <v>86</v>
      </c>
      <c r="AA773" t="s">
        <v>5440</v>
      </c>
      <c r="AB773" s="28">
        <v>1</v>
      </c>
      <c r="AC773" s="40">
        <v>35780</v>
      </c>
      <c r="AD773" s="40">
        <f t="shared" si="12"/>
        <v>35780</v>
      </c>
    </row>
    <row r="774" spans="1:30">
      <c r="A774" t="s">
        <v>112</v>
      </c>
      <c r="B774" t="s">
        <v>113</v>
      </c>
      <c r="C774" t="s">
        <v>114</v>
      </c>
      <c r="D774" t="s">
        <v>115</v>
      </c>
      <c r="E774" t="s">
        <v>13731</v>
      </c>
      <c r="F774" t="s">
        <v>13732</v>
      </c>
      <c r="G774" t="s">
        <v>9829</v>
      </c>
      <c r="H774" t="s">
        <v>116</v>
      </c>
      <c r="I774" t="s">
        <v>112</v>
      </c>
      <c r="J774" t="s">
        <v>13733</v>
      </c>
      <c r="K774" t="s">
        <v>78</v>
      </c>
      <c r="L774" t="s">
        <v>13734</v>
      </c>
      <c r="M774" s="27">
        <v>45937.678553240738</v>
      </c>
      <c r="N774" s="27">
        <v>45944.613888888889</v>
      </c>
      <c r="P774" t="s">
        <v>9833</v>
      </c>
      <c r="Q774" t="s">
        <v>9834</v>
      </c>
      <c r="R774" t="s">
        <v>80</v>
      </c>
      <c r="S774" t="s">
        <v>187</v>
      </c>
      <c r="T774" t="s">
        <v>82</v>
      </c>
      <c r="U774" t="s">
        <v>7699</v>
      </c>
      <c r="V774" t="s">
        <v>13735</v>
      </c>
      <c r="W774" t="s">
        <v>84</v>
      </c>
      <c r="Y774" t="s">
        <v>8</v>
      </c>
      <c r="Z774" t="s">
        <v>86</v>
      </c>
      <c r="AA774" t="s">
        <v>1777</v>
      </c>
      <c r="AB774" s="28">
        <v>1</v>
      </c>
      <c r="AC774" s="40">
        <v>35780</v>
      </c>
      <c r="AD774" s="40">
        <f t="shared" si="12"/>
        <v>35780</v>
      </c>
    </row>
    <row r="775" spans="1:30">
      <c r="A775" t="s">
        <v>343</v>
      </c>
      <c r="B775" t="s">
        <v>68</v>
      </c>
      <c r="C775" t="s">
        <v>69</v>
      </c>
      <c r="D775" t="s">
        <v>344</v>
      </c>
      <c r="E775" t="s">
        <v>13736</v>
      </c>
      <c r="F775" t="s">
        <v>13737</v>
      </c>
      <c r="G775" t="s">
        <v>9829</v>
      </c>
      <c r="H775" t="s">
        <v>347</v>
      </c>
      <c r="I775" t="s">
        <v>343</v>
      </c>
      <c r="J775" t="s">
        <v>13738</v>
      </c>
      <c r="K775" t="s">
        <v>78</v>
      </c>
      <c r="L775" t="s">
        <v>13739</v>
      </c>
      <c r="M775" s="27">
        <v>45937.699421296304</v>
      </c>
      <c r="N775" s="27">
        <v>45940.625</v>
      </c>
      <c r="P775" t="s">
        <v>9833</v>
      </c>
      <c r="Q775" t="s">
        <v>9834</v>
      </c>
      <c r="R775" t="s">
        <v>80</v>
      </c>
      <c r="S775" t="s">
        <v>187</v>
      </c>
      <c r="T775" t="s">
        <v>82</v>
      </c>
      <c r="U775" t="s">
        <v>7699</v>
      </c>
      <c r="V775" t="s">
        <v>13740</v>
      </c>
      <c r="W775" t="s">
        <v>84</v>
      </c>
      <c r="Y775" t="s">
        <v>8</v>
      </c>
      <c r="Z775" t="s">
        <v>86</v>
      </c>
      <c r="AA775" t="s">
        <v>366</v>
      </c>
      <c r="AB775" s="28">
        <v>1</v>
      </c>
      <c r="AC775" s="40">
        <v>35780</v>
      </c>
      <c r="AD775" s="40">
        <f t="shared" si="12"/>
        <v>35780</v>
      </c>
    </row>
    <row r="776" spans="1:30">
      <c r="A776" t="s">
        <v>613</v>
      </c>
      <c r="B776" t="s">
        <v>151</v>
      </c>
      <c r="C776" t="s">
        <v>152</v>
      </c>
      <c r="D776" t="s">
        <v>7633</v>
      </c>
      <c r="E776" t="s">
        <v>13741</v>
      </c>
      <c r="F776" t="s">
        <v>13742</v>
      </c>
      <c r="G776" t="s">
        <v>9829</v>
      </c>
      <c r="H776" t="s">
        <v>258</v>
      </c>
      <c r="I776" t="s">
        <v>613</v>
      </c>
      <c r="J776" t="s">
        <v>13743</v>
      </c>
      <c r="K776" t="s">
        <v>78</v>
      </c>
      <c r="L776" t="s">
        <v>13744</v>
      </c>
      <c r="M776" s="27">
        <v>45937.693009259259</v>
      </c>
      <c r="N776" s="27">
        <v>45940.65</v>
      </c>
      <c r="P776" t="s">
        <v>9833</v>
      </c>
      <c r="Q776" t="s">
        <v>9834</v>
      </c>
      <c r="R776" t="s">
        <v>1470</v>
      </c>
      <c r="S776" t="s">
        <v>1470</v>
      </c>
      <c r="T776" t="s">
        <v>82</v>
      </c>
      <c r="U776" t="s">
        <v>7699</v>
      </c>
      <c r="V776" t="s">
        <v>13745</v>
      </c>
      <c r="W776" t="s">
        <v>84</v>
      </c>
      <c r="Y776" t="s">
        <v>8</v>
      </c>
      <c r="Z776" t="s">
        <v>86</v>
      </c>
      <c r="AA776" t="s">
        <v>2941</v>
      </c>
      <c r="AB776" s="28">
        <v>1</v>
      </c>
      <c r="AC776" s="40">
        <v>35780</v>
      </c>
      <c r="AD776" s="40">
        <f t="shared" si="12"/>
        <v>35780</v>
      </c>
    </row>
    <row r="777" spans="1:30">
      <c r="A777" t="s">
        <v>277</v>
      </c>
      <c r="B777" t="s">
        <v>151</v>
      </c>
      <c r="C777" t="s">
        <v>152</v>
      </c>
      <c r="D777" t="s">
        <v>325</v>
      </c>
      <c r="E777" t="s">
        <v>13746</v>
      </c>
      <c r="F777" t="s">
        <v>13747</v>
      </c>
      <c r="G777" t="s">
        <v>9829</v>
      </c>
      <c r="H777" t="s">
        <v>328</v>
      </c>
      <c r="I777" t="s">
        <v>277</v>
      </c>
      <c r="J777" t="s">
        <v>13748</v>
      </c>
      <c r="K777" t="s">
        <v>78</v>
      </c>
      <c r="L777" t="s">
        <v>13749</v>
      </c>
      <c r="M777" s="27">
        <v>45937.721921296303</v>
      </c>
      <c r="N777" s="27">
        <v>45940.601388888892</v>
      </c>
      <c r="P777" t="s">
        <v>9833</v>
      </c>
      <c r="Q777" t="s">
        <v>9834</v>
      </c>
      <c r="R777" t="s">
        <v>80</v>
      </c>
      <c r="S777" t="s">
        <v>81</v>
      </c>
      <c r="T777" t="s">
        <v>82</v>
      </c>
      <c r="U777" t="s">
        <v>7699</v>
      </c>
      <c r="V777" t="s">
        <v>13750</v>
      </c>
      <c r="W777" t="s">
        <v>84</v>
      </c>
      <c r="Y777" t="s">
        <v>8</v>
      </c>
      <c r="Z777" t="s">
        <v>86</v>
      </c>
      <c r="AA777" t="s">
        <v>585</v>
      </c>
      <c r="AB777" s="28">
        <v>1</v>
      </c>
      <c r="AC777" s="40">
        <v>35780</v>
      </c>
      <c r="AD777" s="40">
        <f t="shared" si="12"/>
        <v>35780</v>
      </c>
    </row>
    <row r="778" spans="1:30">
      <c r="A778" t="s">
        <v>191</v>
      </c>
      <c r="B778" t="s">
        <v>192</v>
      </c>
      <c r="C778" t="s">
        <v>193</v>
      </c>
      <c r="D778" t="s">
        <v>667</v>
      </c>
      <c r="E778" t="s">
        <v>13751</v>
      </c>
      <c r="F778" t="s">
        <v>13752</v>
      </c>
      <c r="G778" t="s">
        <v>9829</v>
      </c>
      <c r="H778" t="s">
        <v>197</v>
      </c>
      <c r="I778" t="s">
        <v>670</v>
      </c>
      <c r="J778" t="s">
        <v>13753</v>
      </c>
      <c r="K778" t="s">
        <v>78</v>
      </c>
      <c r="L778" t="s">
        <v>13754</v>
      </c>
      <c r="M778" s="27">
        <v>45937.7031712963</v>
      </c>
      <c r="N778" s="27">
        <v>45941.616666666669</v>
      </c>
      <c r="P778" t="s">
        <v>9833</v>
      </c>
      <c r="Q778" t="s">
        <v>9834</v>
      </c>
      <c r="R778" t="s">
        <v>1470</v>
      </c>
      <c r="S778" t="s">
        <v>1470</v>
      </c>
      <c r="T778" t="s">
        <v>82</v>
      </c>
      <c r="U778" t="s">
        <v>7699</v>
      </c>
      <c r="V778" t="s">
        <v>13755</v>
      </c>
      <c r="W778" t="s">
        <v>84</v>
      </c>
      <c r="Y778" t="s">
        <v>11</v>
      </c>
      <c r="Z778" t="s">
        <v>86</v>
      </c>
      <c r="AA778" t="s">
        <v>254</v>
      </c>
      <c r="AB778" s="28">
        <v>1</v>
      </c>
      <c r="AC778" s="40">
        <v>67654</v>
      </c>
      <c r="AD778" s="40">
        <f t="shared" si="12"/>
        <v>67654</v>
      </c>
    </row>
    <row r="779" spans="1:30">
      <c r="A779" t="s">
        <v>150</v>
      </c>
      <c r="B779" t="s">
        <v>151</v>
      </c>
      <c r="C779" t="s">
        <v>8579</v>
      </c>
      <c r="D779" t="s">
        <v>153</v>
      </c>
      <c r="E779" t="s">
        <v>13756</v>
      </c>
      <c r="F779" t="s">
        <v>13757</v>
      </c>
      <c r="G779" t="s">
        <v>9838</v>
      </c>
      <c r="H779" t="s">
        <v>156</v>
      </c>
      <c r="I779" t="s">
        <v>157</v>
      </c>
      <c r="J779" t="s">
        <v>13758</v>
      </c>
      <c r="K779" t="s">
        <v>78</v>
      </c>
      <c r="L779" t="s">
        <v>13759</v>
      </c>
      <c r="M779" s="27">
        <v>45937.707858796297</v>
      </c>
      <c r="N779" s="27">
        <v>45942.617361111108</v>
      </c>
      <c r="P779" t="s">
        <v>9840</v>
      </c>
      <c r="R779" t="s">
        <v>80</v>
      </c>
      <c r="S779" t="s">
        <v>187</v>
      </c>
      <c r="V779" t="s">
        <v>13760</v>
      </c>
      <c r="W779" t="s">
        <v>9840</v>
      </c>
      <c r="Y779" t="s">
        <v>15</v>
      </c>
      <c r="Z779" t="s">
        <v>86</v>
      </c>
      <c r="AB779" s="28">
        <v>0</v>
      </c>
      <c r="AC779" s="40">
        <v>35780</v>
      </c>
      <c r="AD779" s="40">
        <f t="shared" si="12"/>
        <v>35780</v>
      </c>
    </row>
    <row r="780" spans="1:30">
      <c r="A780" t="s">
        <v>343</v>
      </c>
      <c r="B780" t="s">
        <v>68</v>
      </c>
      <c r="C780" t="s">
        <v>69</v>
      </c>
      <c r="D780" t="s">
        <v>4737</v>
      </c>
      <c r="E780" t="s">
        <v>13761</v>
      </c>
      <c r="F780" t="s">
        <v>13762</v>
      </c>
      <c r="G780" t="s">
        <v>9838</v>
      </c>
      <c r="H780" t="s">
        <v>798</v>
      </c>
      <c r="I780" t="s">
        <v>4740</v>
      </c>
      <c r="J780" t="s">
        <v>13763</v>
      </c>
      <c r="K780" t="s">
        <v>78</v>
      </c>
      <c r="L780" t="s">
        <v>13764</v>
      </c>
      <c r="M780" s="27">
        <v>45937.711319444446</v>
      </c>
      <c r="N780" s="27">
        <v>45950.680555555547</v>
      </c>
      <c r="P780" t="s">
        <v>9840</v>
      </c>
      <c r="R780" t="s">
        <v>1479</v>
      </c>
      <c r="S780" t="s">
        <v>1479</v>
      </c>
      <c r="U780" t="s">
        <v>7699</v>
      </c>
      <c r="V780" t="s">
        <v>13765</v>
      </c>
      <c r="W780" t="s">
        <v>9840</v>
      </c>
      <c r="Y780" t="s">
        <v>13</v>
      </c>
      <c r="Z780" t="s">
        <v>86</v>
      </c>
      <c r="AB780" s="28">
        <v>0</v>
      </c>
      <c r="AC780" s="40">
        <v>35780</v>
      </c>
      <c r="AD780" s="40">
        <f t="shared" si="12"/>
        <v>35780</v>
      </c>
    </row>
    <row r="781" spans="1:30">
      <c r="A781" t="s">
        <v>191</v>
      </c>
      <c r="B781" t="s">
        <v>192</v>
      </c>
      <c r="C781" t="s">
        <v>193</v>
      </c>
      <c r="D781" t="s">
        <v>208</v>
      </c>
      <c r="E781" t="s">
        <v>13766</v>
      </c>
      <c r="F781" t="s">
        <v>13767</v>
      </c>
      <c r="G781" t="s">
        <v>9829</v>
      </c>
      <c r="H781" t="s">
        <v>197</v>
      </c>
      <c r="I781" t="s">
        <v>211</v>
      </c>
      <c r="J781" t="s">
        <v>13768</v>
      </c>
      <c r="K781" t="s">
        <v>78</v>
      </c>
      <c r="L781" t="s">
        <v>13769</v>
      </c>
      <c r="M781" s="27">
        <v>45937.716134259259</v>
      </c>
      <c r="N781" s="27">
        <v>45940.490972222222</v>
      </c>
      <c r="P781" t="s">
        <v>9833</v>
      </c>
      <c r="Q781" t="s">
        <v>9834</v>
      </c>
      <c r="R781" t="s">
        <v>80</v>
      </c>
      <c r="S781" t="s">
        <v>187</v>
      </c>
      <c r="U781" t="s">
        <v>7699</v>
      </c>
      <c r="V781" t="s">
        <v>13770</v>
      </c>
      <c r="W781" t="s">
        <v>84</v>
      </c>
      <c r="Y781" t="s">
        <v>8</v>
      </c>
      <c r="Z781" t="s">
        <v>86</v>
      </c>
      <c r="AA781" t="s">
        <v>10276</v>
      </c>
      <c r="AB781" s="28">
        <v>1</v>
      </c>
      <c r="AC781" s="40">
        <v>35780</v>
      </c>
      <c r="AD781" s="40">
        <f t="shared" si="12"/>
        <v>35780</v>
      </c>
    </row>
    <row r="782" spans="1:30">
      <c r="A782" t="s">
        <v>150</v>
      </c>
      <c r="B782" t="s">
        <v>151</v>
      </c>
      <c r="C782" t="s">
        <v>152</v>
      </c>
      <c r="D782" t="s">
        <v>171</v>
      </c>
      <c r="E782" t="s">
        <v>13771</v>
      </c>
      <c r="F782" t="s">
        <v>13772</v>
      </c>
      <c r="G782" t="s">
        <v>9829</v>
      </c>
      <c r="H782" t="s">
        <v>156</v>
      </c>
      <c r="I782" t="s">
        <v>172</v>
      </c>
      <c r="J782" t="s">
        <v>13773</v>
      </c>
      <c r="K782" t="s">
        <v>78</v>
      </c>
      <c r="L782" t="s">
        <v>13774</v>
      </c>
      <c r="M782" s="27">
        <v>45937.737974537027</v>
      </c>
      <c r="N782" s="27">
        <v>45941.548611111109</v>
      </c>
      <c r="P782" t="s">
        <v>9833</v>
      </c>
      <c r="Q782" t="s">
        <v>9834</v>
      </c>
      <c r="R782" t="s">
        <v>1479</v>
      </c>
      <c r="S782" t="s">
        <v>1479</v>
      </c>
      <c r="T782" t="s">
        <v>82</v>
      </c>
      <c r="U782" t="s">
        <v>7699</v>
      </c>
      <c r="V782" t="s">
        <v>13775</v>
      </c>
      <c r="W782" t="s">
        <v>84</v>
      </c>
      <c r="Y782" t="s">
        <v>8</v>
      </c>
      <c r="Z782" t="s">
        <v>86</v>
      </c>
      <c r="AA782" t="s">
        <v>1471</v>
      </c>
      <c r="AB782" s="28">
        <v>1</v>
      </c>
      <c r="AC782" s="40">
        <v>35780</v>
      </c>
      <c r="AD782" s="40">
        <f t="shared" si="12"/>
        <v>35780</v>
      </c>
    </row>
    <row r="783" spans="1:30">
      <c r="A783" t="s">
        <v>343</v>
      </c>
      <c r="B783" t="s">
        <v>68</v>
      </c>
      <c r="C783" t="s">
        <v>69</v>
      </c>
      <c r="D783" t="s">
        <v>11736</v>
      </c>
      <c r="E783" t="s">
        <v>13776</v>
      </c>
      <c r="F783" t="s">
        <v>13777</v>
      </c>
      <c r="G783" t="s">
        <v>9829</v>
      </c>
      <c r="H783" t="s">
        <v>347</v>
      </c>
      <c r="I783" t="s">
        <v>11739</v>
      </c>
      <c r="J783" t="s">
        <v>13778</v>
      </c>
      <c r="K783" t="s">
        <v>78</v>
      </c>
      <c r="L783" t="s">
        <v>13779</v>
      </c>
      <c r="M783" s="27">
        <v>45938.333333333343</v>
      </c>
      <c r="N783" s="27">
        <v>45941.621527777781</v>
      </c>
      <c r="P783" t="s">
        <v>9833</v>
      </c>
      <c r="Q783" t="s">
        <v>9834</v>
      </c>
      <c r="R783" t="s">
        <v>1470</v>
      </c>
      <c r="S783" t="s">
        <v>1470</v>
      </c>
      <c r="T783" t="s">
        <v>82</v>
      </c>
      <c r="U783" t="s">
        <v>7699</v>
      </c>
      <c r="V783" t="s">
        <v>13780</v>
      </c>
      <c r="W783" t="s">
        <v>84</v>
      </c>
      <c r="Y783" t="s">
        <v>11</v>
      </c>
      <c r="Z783" t="s">
        <v>86</v>
      </c>
      <c r="AA783" t="s">
        <v>359</v>
      </c>
      <c r="AB783" s="28">
        <v>1</v>
      </c>
      <c r="AC783" s="40">
        <v>67654</v>
      </c>
      <c r="AD783" s="40">
        <f t="shared" si="12"/>
        <v>67654</v>
      </c>
    </row>
    <row r="784" spans="1:30">
      <c r="A784" t="s">
        <v>459</v>
      </c>
      <c r="B784" t="s">
        <v>460</v>
      </c>
      <c r="C784" t="s">
        <v>461</v>
      </c>
      <c r="D784" t="s">
        <v>512</v>
      </c>
      <c r="E784" t="s">
        <v>13781</v>
      </c>
      <c r="F784" t="s">
        <v>7646</v>
      </c>
      <c r="G784" t="s">
        <v>9829</v>
      </c>
      <c r="H784" t="s">
        <v>460</v>
      </c>
      <c r="I784" t="s">
        <v>459</v>
      </c>
      <c r="J784" t="s">
        <v>7647</v>
      </c>
      <c r="K784" t="s">
        <v>78</v>
      </c>
      <c r="L784" t="s">
        <v>13782</v>
      </c>
      <c r="M784" s="27">
        <v>45937.726215277777</v>
      </c>
      <c r="N784" s="27">
        <v>45943.490972222222</v>
      </c>
      <c r="P784" t="s">
        <v>9833</v>
      </c>
      <c r="Q784" t="s">
        <v>9834</v>
      </c>
      <c r="R784" t="s">
        <v>80</v>
      </c>
      <c r="S784" t="s">
        <v>187</v>
      </c>
      <c r="T784" t="s">
        <v>82</v>
      </c>
      <c r="U784" t="s">
        <v>7699</v>
      </c>
      <c r="V784" t="s">
        <v>13783</v>
      </c>
      <c r="W784" t="s">
        <v>84</v>
      </c>
      <c r="Y784" t="s">
        <v>8</v>
      </c>
      <c r="Z784" t="s">
        <v>86</v>
      </c>
      <c r="AA784" t="s">
        <v>1597</v>
      </c>
      <c r="AB784" s="28">
        <v>1</v>
      </c>
      <c r="AC784" s="40">
        <v>35780</v>
      </c>
      <c r="AD784" s="40">
        <f t="shared" si="12"/>
        <v>35780</v>
      </c>
    </row>
    <row r="785" spans="1:30">
      <c r="A785" t="s">
        <v>343</v>
      </c>
      <c r="B785" t="s">
        <v>68</v>
      </c>
      <c r="C785" t="s">
        <v>69</v>
      </c>
      <c r="D785" t="s">
        <v>1091</v>
      </c>
      <c r="E785" t="s">
        <v>13784</v>
      </c>
      <c r="F785" t="s">
        <v>13785</v>
      </c>
      <c r="G785" t="s">
        <v>9829</v>
      </c>
      <c r="H785" t="s">
        <v>347</v>
      </c>
      <c r="I785" t="s">
        <v>1094</v>
      </c>
      <c r="J785" t="s">
        <v>13786</v>
      </c>
      <c r="K785" t="s">
        <v>78</v>
      </c>
      <c r="L785" t="s">
        <v>13787</v>
      </c>
      <c r="M785" s="27">
        <v>45937.736145833333</v>
      </c>
      <c r="N785" s="27">
        <v>45944.585416666669</v>
      </c>
      <c r="P785" t="s">
        <v>9833</v>
      </c>
      <c r="Q785" t="s">
        <v>9834</v>
      </c>
      <c r="R785" t="s">
        <v>1470</v>
      </c>
      <c r="S785" t="s">
        <v>1470</v>
      </c>
      <c r="T785" t="s">
        <v>82</v>
      </c>
      <c r="U785" t="s">
        <v>7699</v>
      </c>
      <c r="V785" t="s">
        <v>13788</v>
      </c>
      <c r="W785" t="s">
        <v>84</v>
      </c>
      <c r="Y785" t="s">
        <v>11</v>
      </c>
      <c r="Z785" t="s">
        <v>86</v>
      </c>
      <c r="AA785" t="s">
        <v>359</v>
      </c>
      <c r="AB785" s="28">
        <v>1</v>
      </c>
      <c r="AC785" s="40">
        <v>67654</v>
      </c>
      <c r="AD785" s="40">
        <f t="shared" si="12"/>
        <v>67654</v>
      </c>
    </row>
    <row r="786" spans="1:30">
      <c r="A786" t="s">
        <v>288</v>
      </c>
      <c r="B786" t="s">
        <v>113</v>
      </c>
      <c r="C786" t="s">
        <v>114</v>
      </c>
      <c r="D786" t="s">
        <v>8101</v>
      </c>
      <c r="E786" t="s">
        <v>13789</v>
      </c>
      <c r="F786" t="s">
        <v>13790</v>
      </c>
      <c r="G786" t="s">
        <v>9829</v>
      </c>
      <c r="H786" t="s">
        <v>292</v>
      </c>
      <c r="I786" t="s">
        <v>8104</v>
      </c>
      <c r="J786" t="s">
        <v>13791</v>
      </c>
      <c r="K786" t="s">
        <v>78</v>
      </c>
      <c r="L786" t="s">
        <v>13792</v>
      </c>
      <c r="M786" s="27">
        <v>45937.737187500003</v>
      </c>
      <c r="N786" s="27">
        <v>45943.492361111108</v>
      </c>
      <c r="P786" t="s">
        <v>9833</v>
      </c>
      <c r="Q786" t="s">
        <v>9834</v>
      </c>
      <c r="R786" t="s">
        <v>1470</v>
      </c>
      <c r="S786" t="s">
        <v>1470</v>
      </c>
      <c r="T786" t="s">
        <v>82</v>
      </c>
      <c r="U786" t="s">
        <v>7699</v>
      </c>
      <c r="V786" t="s">
        <v>13793</v>
      </c>
      <c r="W786" t="s">
        <v>84</v>
      </c>
      <c r="Y786" t="s">
        <v>11</v>
      </c>
      <c r="Z786" t="s">
        <v>86</v>
      </c>
      <c r="AA786" t="s">
        <v>245</v>
      </c>
      <c r="AB786" s="28">
        <v>1</v>
      </c>
      <c r="AC786" s="40">
        <v>67654</v>
      </c>
      <c r="AD786" s="40">
        <f t="shared" si="12"/>
        <v>67654</v>
      </c>
    </row>
    <row r="787" spans="1:30">
      <c r="A787" t="s">
        <v>277</v>
      </c>
      <c r="B787" t="s">
        <v>151</v>
      </c>
      <c r="C787" t="s">
        <v>152</v>
      </c>
      <c r="D787" t="s">
        <v>325</v>
      </c>
      <c r="E787" t="s">
        <v>13794</v>
      </c>
      <c r="F787" t="s">
        <v>13795</v>
      </c>
      <c r="G787" t="s">
        <v>9829</v>
      </c>
      <c r="H787" t="s">
        <v>328</v>
      </c>
      <c r="I787" t="s">
        <v>277</v>
      </c>
      <c r="J787" t="s">
        <v>13796</v>
      </c>
      <c r="K787" t="s">
        <v>78</v>
      </c>
      <c r="L787" t="s">
        <v>13797</v>
      </c>
      <c r="M787" s="27">
        <v>45937.73945601852</v>
      </c>
      <c r="N787" s="27">
        <v>45939.432638888888</v>
      </c>
      <c r="P787" t="s">
        <v>9833</v>
      </c>
      <c r="Q787" t="s">
        <v>9834</v>
      </c>
      <c r="R787" t="s">
        <v>1470</v>
      </c>
      <c r="S787" t="s">
        <v>1470</v>
      </c>
      <c r="T787" t="s">
        <v>82</v>
      </c>
      <c r="U787" t="s">
        <v>7699</v>
      </c>
      <c r="V787" t="s">
        <v>13798</v>
      </c>
      <c r="W787" t="s">
        <v>84</v>
      </c>
      <c r="Y787" t="s">
        <v>8</v>
      </c>
      <c r="Z787" t="s">
        <v>86</v>
      </c>
      <c r="AA787" t="s">
        <v>585</v>
      </c>
      <c r="AB787" s="28">
        <v>1</v>
      </c>
      <c r="AC787" s="40">
        <v>35780</v>
      </c>
      <c r="AD787" s="40">
        <f t="shared" si="12"/>
        <v>35780</v>
      </c>
    </row>
    <row r="788" spans="1:30">
      <c r="A788" t="s">
        <v>277</v>
      </c>
      <c r="B788" t="s">
        <v>151</v>
      </c>
      <c r="C788" t="s">
        <v>152</v>
      </c>
      <c r="D788" t="s">
        <v>325</v>
      </c>
      <c r="E788" t="s">
        <v>13799</v>
      </c>
      <c r="F788" t="s">
        <v>13800</v>
      </c>
      <c r="G788" t="s">
        <v>9829</v>
      </c>
      <c r="H788" t="s">
        <v>328</v>
      </c>
      <c r="I788" t="s">
        <v>277</v>
      </c>
      <c r="J788" t="s">
        <v>8871</v>
      </c>
      <c r="K788" t="s">
        <v>78</v>
      </c>
      <c r="L788" t="s">
        <v>13801</v>
      </c>
      <c r="M788" s="27">
        <v>45937.740856481483</v>
      </c>
      <c r="N788" s="27">
        <v>45943.494444444441</v>
      </c>
      <c r="P788" t="s">
        <v>9833</v>
      </c>
      <c r="Q788" t="s">
        <v>9834</v>
      </c>
      <c r="R788" t="s">
        <v>1470</v>
      </c>
      <c r="S788" t="s">
        <v>1470</v>
      </c>
      <c r="T788" t="s">
        <v>82</v>
      </c>
      <c r="U788" t="s">
        <v>7699</v>
      </c>
      <c r="V788" t="s">
        <v>13802</v>
      </c>
      <c r="W788" t="s">
        <v>84</v>
      </c>
      <c r="Y788" t="s">
        <v>8</v>
      </c>
      <c r="Z788" t="s">
        <v>86</v>
      </c>
      <c r="AA788" t="s">
        <v>333</v>
      </c>
      <c r="AB788" s="28">
        <v>1</v>
      </c>
      <c r="AC788" s="40">
        <v>35780</v>
      </c>
      <c r="AD788" s="40">
        <f t="shared" si="12"/>
        <v>35780</v>
      </c>
    </row>
    <row r="789" spans="1:30">
      <c r="A789" t="s">
        <v>67</v>
      </c>
      <c r="B789" t="s">
        <v>68</v>
      </c>
      <c r="C789" t="s">
        <v>8579</v>
      </c>
      <c r="D789" t="s">
        <v>4995</v>
      </c>
      <c r="E789" t="s">
        <v>13803</v>
      </c>
      <c r="F789" t="s">
        <v>13804</v>
      </c>
      <c r="G789" t="s">
        <v>9838</v>
      </c>
      <c r="H789" t="s">
        <v>143</v>
      </c>
      <c r="I789" t="s">
        <v>4997</v>
      </c>
      <c r="J789" t="s">
        <v>13805</v>
      </c>
      <c r="K789" t="s">
        <v>78</v>
      </c>
      <c r="L789" t="s">
        <v>13806</v>
      </c>
      <c r="M789" s="27">
        <v>45938.333333333343</v>
      </c>
      <c r="N789" s="27">
        <v>45958.643750000003</v>
      </c>
      <c r="P789" t="s">
        <v>9840</v>
      </c>
      <c r="R789" t="s">
        <v>1479</v>
      </c>
      <c r="S789" t="s">
        <v>1470</v>
      </c>
      <c r="U789" t="s">
        <v>7699</v>
      </c>
      <c r="V789" t="s">
        <v>13807</v>
      </c>
      <c r="W789" t="s">
        <v>9840</v>
      </c>
      <c r="Y789" t="s">
        <v>15</v>
      </c>
      <c r="Z789" t="s">
        <v>86</v>
      </c>
      <c r="AB789" s="28">
        <v>0</v>
      </c>
      <c r="AC789" s="40">
        <v>35780</v>
      </c>
      <c r="AD789" s="40">
        <f t="shared" si="12"/>
        <v>35780</v>
      </c>
    </row>
    <row r="790" spans="1:30">
      <c r="A790" t="s">
        <v>191</v>
      </c>
      <c r="B790" t="s">
        <v>192</v>
      </c>
      <c r="C790" t="s">
        <v>193</v>
      </c>
      <c r="D790" t="s">
        <v>5161</v>
      </c>
      <c r="E790" t="s">
        <v>13808</v>
      </c>
      <c r="F790" t="s">
        <v>13809</v>
      </c>
      <c r="G790" t="s">
        <v>9829</v>
      </c>
      <c r="H790" t="s">
        <v>197</v>
      </c>
      <c r="I790" t="s">
        <v>5164</v>
      </c>
      <c r="J790" t="s">
        <v>13810</v>
      </c>
      <c r="K790" t="s">
        <v>78</v>
      </c>
      <c r="L790" t="s">
        <v>13811</v>
      </c>
      <c r="M790" s="27">
        <v>45938.333333333343</v>
      </c>
      <c r="N790" s="27">
        <v>45944.344444444447</v>
      </c>
      <c r="P790" t="s">
        <v>9833</v>
      </c>
      <c r="Q790" t="s">
        <v>9834</v>
      </c>
      <c r="R790" t="s">
        <v>80</v>
      </c>
      <c r="S790" t="s">
        <v>187</v>
      </c>
      <c r="U790" t="s">
        <v>7699</v>
      </c>
      <c r="V790" t="s">
        <v>13812</v>
      </c>
      <c r="W790" t="s">
        <v>84</v>
      </c>
      <c r="Y790" t="s">
        <v>8</v>
      </c>
      <c r="Z790" t="s">
        <v>86</v>
      </c>
      <c r="AA790" t="s">
        <v>9983</v>
      </c>
      <c r="AB790" s="28">
        <v>1</v>
      </c>
      <c r="AC790" s="40">
        <v>35780</v>
      </c>
      <c r="AD790" s="40">
        <f t="shared" si="12"/>
        <v>35780</v>
      </c>
    </row>
    <row r="791" spans="1:30">
      <c r="A791" t="s">
        <v>343</v>
      </c>
      <c r="B791" t="s">
        <v>68</v>
      </c>
      <c r="C791" t="s">
        <v>69</v>
      </c>
      <c r="D791" t="s">
        <v>344</v>
      </c>
      <c r="E791" t="s">
        <v>13813</v>
      </c>
      <c r="F791" t="s">
        <v>13814</v>
      </c>
      <c r="G791" t="s">
        <v>9829</v>
      </c>
      <c r="H791" t="s">
        <v>347</v>
      </c>
      <c r="I791" t="s">
        <v>343</v>
      </c>
      <c r="J791" t="s">
        <v>13815</v>
      </c>
      <c r="K791" t="s">
        <v>78</v>
      </c>
      <c r="L791" t="s">
        <v>13816</v>
      </c>
      <c r="M791" s="27">
        <v>45938.333333333343</v>
      </c>
      <c r="N791" s="27">
        <v>45941.572916666657</v>
      </c>
      <c r="P791" t="s">
        <v>9833</v>
      </c>
      <c r="Q791" t="s">
        <v>9834</v>
      </c>
      <c r="R791" t="s">
        <v>1479</v>
      </c>
      <c r="S791" t="s">
        <v>1479</v>
      </c>
      <c r="T791" t="s">
        <v>82</v>
      </c>
      <c r="U791" t="s">
        <v>7699</v>
      </c>
      <c r="V791" t="s">
        <v>13817</v>
      </c>
      <c r="W791" t="s">
        <v>84</v>
      </c>
      <c r="Y791" t="s">
        <v>8</v>
      </c>
      <c r="Z791" t="s">
        <v>86</v>
      </c>
      <c r="AA791" t="s">
        <v>8852</v>
      </c>
      <c r="AB791" s="28">
        <v>1</v>
      </c>
      <c r="AC791" s="40">
        <v>35780</v>
      </c>
      <c r="AD791" s="40">
        <f t="shared" si="12"/>
        <v>35780</v>
      </c>
    </row>
    <row r="792" spans="1:30">
      <c r="A792" t="s">
        <v>118</v>
      </c>
      <c r="B792" t="s">
        <v>119</v>
      </c>
      <c r="C792" t="s">
        <v>120</v>
      </c>
      <c r="D792" t="s">
        <v>8869</v>
      </c>
      <c r="E792" t="s">
        <v>13818</v>
      </c>
      <c r="F792" t="s">
        <v>13819</v>
      </c>
      <c r="G792" t="s">
        <v>9829</v>
      </c>
      <c r="H792" t="s">
        <v>309</v>
      </c>
      <c r="I792" t="s">
        <v>8870</v>
      </c>
      <c r="J792" t="s">
        <v>13820</v>
      </c>
      <c r="K792" t="s">
        <v>78</v>
      </c>
      <c r="L792" t="s">
        <v>13821</v>
      </c>
      <c r="M792" s="27">
        <v>45938.333333333343</v>
      </c>
      <c r="N792" s="27">
        <v>45941.564583333333</v>
      </c>
      <c r="P792" t="s">
        <v>9833</v>
      </c>
      <c r="Q792" t="s">
        <v>9834</v>
      </c>
      <c r="R792" t="s">
        <v>80</v>
      </c>
      <c r="S792" t="s">
        <v>187</v>
      </c>
      <c r="T792" t="s">
        <v>82</v>
      </c>
      <c r="U792" t="s">
        <v>7699</v>
      </c>
      <c r="V792" t="s">
        <v>13822</v>
      </c>
      <c r="W792" t="s">
        <v>84</v>
      </c>
      <c r="Y792" t="s">
        <v>11</v>
      </c>
      <c r="Z792" t="s">
        <v>86</v>
      </c>
      <c r="AA792" t="s">
        <v>477</v>
      </c>
      <c r="AB792" s="28">
        <v>1</v>
      </c>
      <c r="AC792" s="40">
        <v>67654</v>
      </c>
      <c r="AD792" s="40">
        <f t="shared" si="12"/>
        <v>67654</v>
      </c>
    </row>
    <row r="793" spans="1:30">
      <c r="A793" t="s">
        <v>343</v>
      </c>
      <c r="B793" t="s">
        <v>68</v>
      </c>
      <c r="C793" t="s">
        <v>69</v>
      </c>
      <c r="D793" t="s">
        <v>3575</v>
      </c>
      <c r="E793" t="s">
        <v>13823</v>
      </c>
      <c r="F793" t="s">
        <v>13824</v>
      </c>
      <c r="G793" t="s">
        <v>9829</v>
      </c>
      <c r="H793" t="s">
        <v>347</v>
      </c>
      <c r="I793" t="s">
        <v>3578</v>
      </c>
      <c r="J793" t="s">
        <v>13825</v>
      </c>
      <c r="K793" t="s">
        <v>78</v>
      </c>
      <c r="L793" t="s">
        <v>13826</v>
      </c>
      <c r="M793" s="27">
        <v>45938.333333333343</v>
      </c>
      <c r="N793" s="27">
        <v>45941.594444444447</v>
      </c>
      <c r="P793" t="s">
        <v>9833</v>
      </c>
      <c r="Q793" t="s">
        <v>9834</v>
      </c>
      <c r="R793" t="s">
        <v>1470</v>
      </c>
      <c r="S793" t="s">
        <v>1470</v>
      </c>
      <c r="T793" t="s">
        <v>82</v>
      </c>
      <c r="U793" t="s">
        <v>7699</v>
      </c>
      <c r="V793" t="s">
        <v>13827</v>
      </c>
      <c r="W793" t="s">
        <v>84</v>
      </c>
      <c r="Y793" t="s">
        <v>11</v>
      </c>
      <c r="Z793" t="s">
        <v>86</v>
      </c>
      <c r="AA793" t="s">
        <v>2850</v>
      </c>
      <c r="AB793" s="28">
        <v>1</v>
      </c>
      <c r="AC793" s="40">
        <v>67654</v>
      </c>
      <c r="AD793" s="40">
        <f t="shared" si="12"/>
        <v>67654</v>
      </c>
    </row>
    <row r="794" spans="1:30">
      <c r="A794" t="s">
        <v>112</v>
      </c>
      <c r="B794" t="s">
        <v>113</v>
      </c>
      <c r="C794" t="s">
        <v>114</v>
      </c>
      <c r="D794" t="s">
        <v>13828</v>
      </c>
      <c r="E794" t="s">
        <v>13829</v>
      </c>
      <c r="F794" t="s">
        <v>13830</v>
      </c>
      <c r="G794" t="s">
        <v>9829</v>
      </c>
      <c r="H794" t="s">
        <v>116</v>
      </c>
      <c r="I794" t="s">
        <v>13831</v>
      </c>
      <c r="J794" t="s">
        <v>13832</v>
      </c>
      <c r="K794" t="s">
        <v>78</v>
      </c>
      <c r="L794" t="s">
        <v>13833</v>
      </c>
      <c r="M794" s="27">
        <v>45938.333333333343</v>
      </c>
      <c r="N794" s="27">
        <v>45944.583333333343</v>
      </c>
      <c r="P794" t="s">
        <v>9833</v>
      </c>
      <c r="Q794" t="s">
        <v>9834</v>
      </c>
      <c r="R794" t="s">
        <v>1470</v>
      </c>
      <c r="S794" t="s">
        <v>1470</v>
      </c>
      <c r="T794" t="s">
        <v>82</v>
      </c>
      <c r="U794" t="s">
        <v>7699</v>
      </c>
      <c r="V794" t="s">
        <v>13834</v>
      </c>
      <c r="W794" t="s">
        <v>84</v>
      </c>
      <c r="Y794" t="s">
        <v>11</v>
      </c>
      <c r="Z794" t="s">
        <v>86</v>
      </c>
      <c r="AA794" t="s">
        <v>1777</v>
      </c>
      <c r="AB794" s="28">
        <v>1</v>
      </c>
      <c r="AC794" s="40">
        <v>67654</v>
      </c>
      <c r="AD794" s="40">
        <f t="shared" si="12"/>
        <v>67654</v>
      </c>
    </row>
    <row r="795" spans="1:30">
      <c r="A795" t="s">
        <v>191</v>
      </c>
      <c r="B795" t="s">
        <v>192</v>
      </c>
      <c r="C795" t="s">
        <v>193</v>
      </c>
      <c r="D795" t="s">
        <v>194</v>
      </c>
      <c r="E795" t="s">
        <v>13835</v>
      </c>
      <c r="F795" t="s">
        <v>13836</v>
      </c>
      <c r="G795" t="s">
        <v>9829</v>
      </c>
      <c r="H795" t="s">
        <v>197</v>
      </c>
      <c r="I795" t="s">
        <v>191</v>
      </c>
      <c r="J795" t="s">
        <v>13837</v>
      </c>
      <c r="K795" t="s">
        <v>78</v>
      </c>
      <c r="L795" t="s">
        <v>13838</v>
      </c>
      <c r="M795" s="27">
        <v>45938.333333333343</v>
      </c>
      <c r="N795" s="27">
        <v>45944.621527777781</v>
      </c>
      <c r="P795" t="s">
        <v>9833</v>
      </c>
      <c r="Q795" t="s">
        <v>9834</v>
      </c>
      <c r="R795" t="s">
        <v>1470</v>
      </c>
      <c r="S795" t="s">
        <v>1470</v>
      </c>
      <c r="U795" t="s">
        <v>7699</v>
      </c>
      <c r="V795" t="s">
        <v>13839</v>
      </c>
      <c r="W795" t="s">
        <v>84</v>
      </c>
      <c r="Y795" t="s">
        <v>8</v>
      </c>
      <c r="Z795" t="s">
        <v>86</v>
      </c>
      <c r="AA795" t="s">
        <v>10276</v>
      </c>
      <c r="AB795" s="28">
        <v>1</v>
      </c>
      <c r="AC795" s="40">
        <v>35780</v>
      </c>
      <c r="AD795" s="40">
        <f t="shared" si="12"/>
        <v>35780</v>
      </c>
    </row>
    <row r="796" spans="1:30">
      <c r="A796" t="s">
        <v>442</v>
      </c>
      <c r="B796" t="s">
        <v>113</v>
      </c>
      <c r="C796" t="s">
        <v>114</v>
      </c>
      <c r="D796" t="s">
        <v>452</v>
      </c>
      <c r="E796" t="s">
        <v>13840</v>
      </c>
      <c r="F796" t="s">
        <v>13841</v>
      </c>
      <c r="G796" t="s">
        <v>9829</v>
      </c>
      <c r="H796" t="s">
        <v>446</v>
      </c>
      <c r="I796" t="s">
        <v>455</v>
      </c>
      <c r="J796" t="s">
        <v>8872</v>
      </c>
      <c r="K796" t="s">
        <v>78</v>
      </c>
      <c r="L796" t="s">
        <v>13842</v>
      </c>
      <c r="M796" s="27">
        <v>45938.333333333343</v>
      </c>
      <c r="N796" s="27">
        <v>45943.498611111107</v>
      </c>
      <c r="P796" t="s">
        <v>9833</v>
      </c>
      <c r="Q796" t="s">
        <v>9834</v>
      </c>
      <c r="R796" t="s">
        <v>1470</v>
      </c>
      <c r="S796" t="s">
        <v>1470</v>
      </c>
      <c r="T796" t="s">
        <v>82</v>
      </c>
      <c r="U796" t="s">
        <v>7699</v>
      </c>
      <c r="V796" t="s">
        <v>13843</v>
      </c>
      <c r="W796" t="s">
        <v>84</v>
      </c>
      <c r="Y796" t="s">
        <v>8</v>
      </c>
      <c r="Z796" t="s">
        <v>86</v>
      </c>
      <c r="AA796" t="s">
        <v>2360</v>
      </c>
      <c r="AB796" s="28">
        <v>1</v>
      </c>
      <c r="AC796" s="40">
        <v>35780</v>
      </c>
      <c r="AD796" s="40">
        <f t="shared" si="12"/>
        <v>35780</v>
      </c>
    </row>
    <row r="797" spans="1:30">
      <c r="A797" t="s">
        <v>191</v>
      </c>
      <c r="B797" t="s">
        <v>192</v>
      </c>
      <c r="C797" t="s">
        <v>193</v>
      </c>
      <c r="D797" t="s">
        <v>823</v>
      </c>
      <c r="E797" t="s">
        <v>13844</v>
      </c>
      <c r="F797" t="s">
        <v>13845</v>
      </c>
      <c r="G797" t="s">
        <v>9829</v>
      </c>
      <c r="H797" t="s">
        <v>197</v>
      </c>
      <c r="I797" t="s">
        <v>826</v>
      </c>
      <c r="J797" t="s">
        <v>13846</v>
      </c>
      <c r="K797" t="s">
        <v>78</v>
      </c>
      <c r="L797" t="s">
        <v>13847</v>
      </c>
      <c r="M797" s="27">
        <v>45938.333333333343</v>
      </c>
      <c r="N797" s="27">
        <v>45944.62222222222</v>
      </c>
      <c r="P797" t="s">
        <v>9833</v>
      </c>
      <c r="Q797" t="s">
        <v>9834</v>
      </c>
      <c r="R797" t="s">
        <v>80</v>
      </c>
      <c r="S797" t="s">
        <v>187</v>
      </c>
      <c r="U797" t="s">
        <v>7699</v>
      </c>
      <c r="V797" t="s">
        <v>13848</v>
      </c>
      <c r="W797" t="s">
        <v>84</v>
      </c>
      <c r="Y797" t="s">
        <v>8</v>
      </c>
      <c r="Z797" t="s">
        <v>86</v>
      </c>
      <c r="AA797" t="s">
        <v>10276</v>
      </c>
      <c r="AB797" s="28">
        <v>1</v>
      </c>
      <c r="AC797" s="40">
        <v>35780</v>
      </c>
      <c r="AD797" s="40">
        <f t="shared" si="12"/>
        <v>35780</v>
      </c>
    </row>
    <row r="798" spans="1:30">
      <c r="A798" t="s">
        <v>191</v>
      </c>
      <c r="B798" t="s">
        <v>192</v>
      </c>
      <c r="C798" t="s">
        <v>193</v>
      </c>
      <c r="D798" t="s">
        <v>547</v>
      </c>
      <c r="E798" t="s">
        <v>13849</v>
      </c>
      <c r="F798" t="s">
        <v>13850</v>
      </c>
      <c r="G798" t="s">
        <v>9829</v>
      </c>
      <c r="H798" t="s">
        <v>197</v>
      </c>
      <c r="I798" t="s">
        <v>550</v>
      </c>
      <c r="J798" t="s">
        <v>13851</v>
      </c>
      <c r="K798" t="s">
        <v>78</v>
      </c>
      <c r="L798" t="s">
        <v>13852</v>
      </c>
      <c r="M798" s="27">
        <v>45938.337754629632</v>
      </c>
      <c r="N798" s="27">
        <v>45939.418749999997</v>
      </c>
      <c r="P798" t="s">
        <v>9833</v>
      </c>
      <c r="Q798" t="s">
        <v>9834</v>
      </c>
      <c r="R798" t="s">
        <v>1479</v>
      </c>
      <c r="S798" t="s">
        <v>1479</v>
      </c>
      <c r="T798" t="s">
        <v>82</v>
      </c>
      <c r="U798" t="s">
        <v>7699</v>
      </c>
      <c r="V798" t="s">
        <v>13853</v>
      </c>
      <c r="W798" t="s">
        <v>84</v>
      </c>
      <c r="Y798" t="s">
        <v>11</v>
      </c>
      <c r="Z798" t="s">
        <v>86</v>
      </c>
      <c r="AA798" t="s">
        <v>254</v>
      </c>
      <c r="AB798" s="28">
        <v>1</v>
      </c>
      <c r="AC798" s="40">
        <v>67654</v>
      </c>
      <c r="AD798" s="40">
        <f t="shared" si="12"/>
        <v>67654</v>
      </c>
    </row>
    <row r="799" spans="1:30">
      <c r="A799" t="s">
        <v>442</v>
      </c>
      <c r="B799" t="s">
        <v>113</v>
      </c>
      <c r="C799" t="s">
        <v>114</v>
      </c>
      <c r="D799" t="s">
        <v>443</v>
      </c>
      <c r="E799" t="s">
        <v>13854</v>
      </c>
      <c r="F799" t="s">
        <v>13855</v>
      </c>
      <c r="G799" t="s">
        <v>9829</v>
      </c>
      <c r="H799" t="s">
        <v>446</v>
      </c>
      <c r="I799" t="s">
        <v>442</v>
      </c>
      <c r="J799" t="s">
        <v>13856</v>
      </c>
      <c r="K799" t="s">
        <v>78</v>
      </c>
      <c r="L799" t="s">
        <v>13857</v>
      </c>
      <c r="M799" s="27">
        <v>45938.355069444442</v>
      </c>
      <c r="N799" s="27">
        <v>45939.415277777778</v>
      </c>
      <c r="P799" t="s">
        <v>9833</v>
      </c>
      <c r="Q799" t="s">
        <v>9834</v>
      </c>
      <c r="R799" t="s">
        <v>1470</v>
      </c>
      <c r="S799" t="s">
        <v>1470</v>
      </c>
      <c r="T799" t="s">
        <v>82</v>
      </c>
      <c r="U799" t="s">
        <v>7699</v>
      </c>
      <c r="V799" t="s">
        <v>13858</v>
      </c>
      <c r="W799" t="s">
        <v>84</v>
      </c>
      <c r="Y799" t="s">
        <v>8</v>
      </c>
      <c r="Z799" t="s">
        <v>86</v>
      </c>
      <c r="AA799" t="s">
        <v>2360</v>
      </c>
      <c r="AB799" s="28">
        <v>1</v>
      </c>
      <c r="AC799" s="40">
        <v>35780</v>
      </c>
      <c r="AD799" s="40">
        <f t="shared" si="12"/>
        <v>35780</v>
      </c>
    </row>
    <row r="800" spans="1:30">
      <c r="A800" t="s">
        <v>288</v>
      </c>
      <c r="B800" t="s">
        <v>113</v>
      </c>
      <c r="C800" t="s">
        <v>114</v>
      </c>
      <c r="D800" t="s">
        <v>1126</v>
      </c>
      <c r="E800" t="s">
        <v>13859</v>
      </c>
      <c r="F800" t="s">
        <v>13860</v>
      </c>
      <c r="G800" t="s">
        <v>9829</v>
      </c>
      <c r="H800" t="s">
        <v>292</v>
      </c>
      <c r="I800" t="s">
        <v>1129</v>
      </c>
      <c r="J800" t="s">
        <v>13861</v>
      </c>
      <c r="K800" t="s">
        <v>78</v>
      </c>
      <c r="L800" t="s">
        <v>13862</v>
      </c>
      <c r="M800" s="27">
        <v>45938.355428240742</v>
      </c>
      <c r="N800" s="27">
        <v>45941.509027777778</v>
      </c>
      <c r="P800" t="s">
        <v>9833</v>
      </c>
      <c r="Q800" t="s">
        <v>9834</v>
      </c>
      <c r="R800" t="s">
        <v>80</v>
      </c>
      <c r="S800" t="s">
        <v>81</v>
      </c>
      <c r="T800" t="s">
        <v>82</v>
      </c>
      <c r="U800" t="s">
        <v>7699</v>
      </c>
      <c r="V800" t="s">
        <v>13863</v>
      </c>
      <c r="W800" t="s">
        <v>84</v>
      </c>
      <c r="Y800" t="s">
        <v>11</v>
      </c>
      <c r="Z800" t="s">
        <v>86</v>
      </c>
      <c r="AA800" t="s">
        <v>297</v>
      </c>
      <c r="AB800" s="28">
        <v>1</v>
      </c>
      <c r="AC800" s="40">
        <v>67654</v>
      </c>
      <c r="AD800" s="40">
        <f t="shared" si="12"/>
        <v>67654</v>
      </c>
    </row>
    <row r="801" spans="1:30">
      <c r="A801" t="s">
        <v>118</v>
      </c>
      <c r="B801" t="s">
        <v>119</v>
      </c>
      <c r="C801" t="s">
        <v>8579</v>
      </c>
      <c r="D801" t="s">
        <v>5552</v>
      </c>
      <c r="E801" t="s">
        <v>13864</v>
      </c>
      <c r="F801" t="s">
        <v>13865</v>
      </c>
      <c r="G801" t="s">
        <v>9838</v>
      </c>
      <c r="H801" t="s">
        <v>309</v>
      </c>
      <c r="I801" t="s">
        <v>5555</v>
      </c>
      <c r="J801" t="s">
        <v>13866</v>
      </c>
      <c r="K801" t="s">
        <v>78</v>
      </c>
      <c r="L801" t="s">
        <v>13867</v>
      </c>
      <c r="M801" s="27">
        <v>45938.357164351852</v>
      </c>
      <c r="N801" s="27">
        <v>45946.359027777777</v>
      </c>
      <c r="P801" t="s">
        <v>9840</v>
      </c>
      <c r="R801" t="s">
        <v>1479</v>
      </c>
      <c r="S801" t="s">
        <v>1479</v>
      </c>
      <c r="U801" t="s">
        <v>7699</v>
      </c>
      <c r="V801" t="s">
        <v>13868</v>
      </c>
      <c r="W801" t="s">
        <v>9840</v>
      </c>
      <c r="Y801" t="s">
        <v>13</v>
      </c>
      <c r="Z801" t="s">
        <v>86</v>
      </c>
      <c r="AB801" s="28">
        <v>0</v>
      </c>
      <c r="AC801" s="40">
        <v>35780</v>
      </c>
      <c r="AD801" s="40">
        <f t="shared" si="12"/>
        <v>35780</v>
      </c>
    </row>
    <row r="802" spans="1:30">
      <c r="A802" t="s">
        <v>613</v>
      </c>
      <c r="B802" t="s">
        <v>151</v>
      </c>
      <c r="C802" t="s">
        <v>152</v>
      </c>
      <c r="D802" t="s">
        <v>7633</v>
      </c>
      <c r="E802" t="s">
        <v>13869</v>
      </c>
      <c r="F802" t="s">
        <v>13870</v>
      </c>
      <c r="G802" t="s">
        <v>9829</v>
      </c>
      <c r="H802" t="s">
        <v>258</v>
      </c>
      <c r="I802" t="s">
        <v>613</v>
      </c>
      <c r="J802" t="s">
        <v>13871</v>
      </c>
      <c r="K802" t="s">
        <v>78</v>
      </c>
      <c r="L802" t="s">
        <v>13872</v>
      </c>
      <c r="M802" s="27">
        <v>45938.362523148149</v>
      </c>
      <c r="N802" s="27">
        <v>45941.602083333331</v>
      </c>
      <c r="P802" t="s">
        <v>9833</v>
      </c>
      <c r="Q802" t="s">
        <v>9834</v>
      </c>
      <c r="R802" t="s">
        <v>80</v>
      </c>
      <c r="S802" t="s">
        <v>81</v>
      </c>
      <c r="T802" t="s">
        <v>82</v>
      </c>
      <c r="U802" t="s">
        <v>7699</v>
      </c>
      <c r="V802" t="s">
        <v>13873</v>
      </c>
      <c r="W802" t="s">
        <v>84</v>
      </c>
      <c r="Y802" t="s">
        <v>8</v>
      </c>
      <c r="Z802" t="s">
        <v>86</v>
      </c>
      <c r="AA802" t="s">
        <v>2941</v>
      </c>
      <c r="AB802" s="28">
        <v>1</v>
      </c>
      <c r="AC802" s="40">
        <v>35780</v>
      </c>
      <c r="AD802" s="40">
        <f t="shared" si="12"/>
        <v>35780</v>
      </c>
    </row>
    <row r="803" spans="1:30">
      <c r="A803" t="s">
        <v>191</v>
      </c>
      <c r="B803" t="s">
        <v>192</v>
      </c>
      <c r="C803" t="s">
        <v>193</v>
      </c>
      <c r="D803" t="s">
        <v>208</v>
      </c>
      <c r="E803" t="s">
        <v>13874</v>
      </c>
      <c r="F803" t="s">
        <v>2149</v>
      </c>
      <c r="G803" t="s">
        <v>9829</v>
      </c>
      <c r="H803" t="s">
        <v>197</v>
      </c>
      <c r="I803" t="s">
        <v>211</v>
      </c>
      <c r="J803" t="s">
        <v>2150</v>
      </c>
      <c r="K803" t="s">
        <v>78</v>
      </c>
      <c r="L803" t="s">
        <v>13875</v>
      </c>
      <c r="M803" s="27">
        <v>45938.374155092592</v>
      </c>
      <c r="N803" s="27">
        <v>45944.622916666667</v>
      </c>
      <c r="P803" t="s">
        <v>9833</v>
      </c>
      <c r="Q803" t="s">
        <v>9834</v>
      </c>
      <c r="R803" t="s">
        <v>783</v>
      </c>
      <c r="S803" t="s">
        <v>2152</v>
      </c>
      <c r="U803" t="s">
        <v>7699</v>
      </c>
      <c r="V803" t="s">
        <v>13876</v>
      </c>
      <c r="W803" t="s">
        <v>84</v>
      </c>
      <c r="Y803" t="s">
        <v>8</v>
      </c>
      <c r="Z803" t="s">
        <v>86</v>
      </c>
      <c r="AA803" t="s">
        <v>10276</v>
      </c>
      <c r="AB803" s="28">
        <v>1</v>
      </c>
      <c r="AC803" s="40">
        <v>35780</v>
      </c>
      <c r="AD803" s="40">
        <f t="shared" si="12"/>
        <v>35780</v>
      </c>
    </row>
    <row r="804" spans="1:30">
      <c r="A804" t="s">
        <v>343</v>
      </c>
      <c r="B804" t="s">
        <v>68</v>
      </c>
      <c r="C804" t="s">
        <v>69</v>
      </c>
      <c r="D804" t="s">
        <v>795</v>
      </c>
      <c r="E804" t="s">
        <v>13877</v>
      </c>
      <c r="F804" t="s">
        <v>13878</v>
      </c>
      <c r="G804" t="s">
        <v>9829</v>
      </c>
      <c r="H804" t="s">
        <v>798</v>
      </c>
      <c r="I804" t="s">
        <v>799</v>
      </c>
      <c r="J804" t="s">
        <v>13879</v>
      </c>
      <c r="K804" t="s">
        <v>78</v>
      </c>
      <c r="L804" t="s">
        <v>13880</v>
      </c>
      <c r="M804" s="27">
        <v>45938.376134259262</v>
      </c>
      <c r="N804" s="27">
        <v>45941.599999999999</v>
      </c>
      <c r="P804" t="s">
        <v>9833</v>
      </c>
      <c r="Q804" t="s">
        <v>9834</v>
      </c>
      <c r="R804" t="s">
        <v>1479</v>
      </c>
      <c r="S804" t="s">
        <v>1479</v>
      </c>
      <c r="T804" t="s">
        <v>82</v>
      </c>
      <c r="U804" t="s">
        <v>7699</v>
      </c>
      <c r="V804" t="s">
        <v>13881</v>
      </c>
      <c r="W804" t="s">
        <v>84</v>
      </c>
      <c r="Y804" t="s">
        <v>11</v>
      </c>
      <c r="Z804" t="s">
        <v>86</v>
      </c>
      <c r="AA804" t="s">
        <v>352</v>
      </c>
      <c r="AB804" s="28">
        <v>1</v>
      </c>
      <c r="AC804" s="40">
        <v>67654</v>
      </c>
      <c r="AD804" s="40">
        <f t="shared" si="12"/>
        <v>67654</v>
      </c>
    </row>
    <row r="805" spans="1:30">
      <c r="A805" t="s">
        <v>343</v>
      </c>
      <c r="B805" t="s">
        <v>68</v>
      </c>
      <c r="C805" t="s">
        <v>69</v>
      </c>
      <c r="D805" t="s">
        <v>1414</v>
      </c>
      <c r="E805" t="s">
        <v>13882</v>
      </c>
      <c r="F805" t="s">
        <v>13883</v>
      </c>
      <c r="G805" t="s">
        <v>9829</v>
      </c>
      <c r="H805" t="s">
        <v>347</v>
      </c>
      <c r="I805" t="s">
        <v>1417</v>
      </c>
      <c r="J805" t="s">
        <v>13884</v>
      </c>
      <c r="K805" t="s">
        <v>78</v>
      </c>
      <c r="L805" t="s">
        <v>13885</v>
      </c>
      <c r="M805" s="27">
        <v>45938.376863425918</v>
      </c>
      <c r="N805" s="27">
        <v>45942.589583333327</v>
      </c>
      <c r="P805" t="s">
        <v>9833</v>
      </c>
      <c r="Q805" t="s">
        <v>9834</v>
      </c>
      <c r="R805" t="s">
        <v>1470</v>
      </c>
      <c r="S805" t="s">
        <v>1470</v>
      </c>
      <c r="T805" t="s">
        <v>82</v>
      </c>
      <c r="U805" t="s">
        <v>7699</v>
      </c>
      <c r="V805" t="s">
        <v>13886</v>
      </c>
      <c r="W805" t="s">
        <v>84</v>
      </c>
      <c r="Y805" t="s">
        <v>11</v>
      </c>
      <c r="Z805" t="s">
        <v>86</v>
      </c>
      <c r="AA805" t="s">
        <v>2850</v>
      </c>
      <c r="AB805" s="28">
        <v>1</v>
      </c>
      <c r="AC805" s="40">
        <v>67654</v>
      </c>
      <c r="AD805" s="40">
        <f t="shared" si="12"/>
        <v>67654</v>
      </c>
    </row>
    <row r="806" spans="1:30">
      <c r="A806" t="s">
        <v>191</v>
      </c>
      <c r="B806" t="s">
        <v>192</v>
      </c>
      <c r="C806" t="s">
        <v>193</v>
      </c>
      <c r="D806" t="s">
        <v>194</v>
      </c>
      <c r="E806" t="s">
        <v>13887</v>
      </c>
      <c r="F806" t="s">
        <v>13888</v>
      </c>
      <c r="G806" t="s">
        <v>9829</v>
      </c>
      <c r="H806" t="s">
        <v>197</v>
      </c>
      <c r="I806" t="s">
        <v>191</v>
      </c>
      <c r="J806" t="s">
        <v>13889</v>
      </c>
      <c r="K806" t="s">
        <v>78</v>
      </c>
      <c r="L806" t="s">
        <v>13890</v>
      </c>
      <c r="M806" s="27">
        <v>45938.389490740738</v>
      </c>
      <c r="N806" s="27">
        <v>45946.385416666657</v>
      </c>
      <c r="P806" t="s">
        <v>9833</v>
      </c>
      <c r="Q806" t="s">
        <v>9834</v>
      </c>
      <c r="R806" t="s">
        <v>80</v>
      </c>
      <c r="S806" t="s">
        <v>187</v>
      </c>
      <c r="U806" t="s">
        <v>7699</v>
      </c>
      <c r="V806" t="s">
        <v>13891</v>
      </c>
      <c r="W806" t="s">
        <v>84</v>
      </c>
      <c r="Y806" t="s">
        <v>8</v>
      </c>
      <c r="Z806" t="s">
        <v>86</v>
      </c>
      <c r="AA806" t="s">
        <v>10276</v>
      </c>
      <c r="AB806" s="28">
        <v>1</v>
      </c>
      <c r="AC806" s="40">
        <v>35780</v>
      </c>
      <c r="AD806" s="40">
        <f t="shared" si="12"/>
        <v>35780</v>
      </c>
    </row>
    <row r="807" spans="1:30">
      <c r="A807" t="s">
        <v>191</v>
      </c>
      <c r="B807" t="s">
        <v>192</v>
      </c>
      <c r="C807" t="s">
        <v>193</v>
      </c>
      <c r="D807" t="s">
        <v>208</v>
      </c>
      <c r="E807" t="s">
        <v>13892</v>
      </c>
      <c r="F807" t="s">
        <v>13893</v>
      </c>
      <c r="G807" t="s">
        <v>9829</v>
      </c>
      <c r="H807" t="s">
        <v>197</v>
      </c>
      <c r="I807" t="s">
        <v>211</v>
      </c>
      <c r="J807" t="s">
        <v>13894</v>
      </c>
      <c r="K807" t="s">
        <v>78</v>
      </c>
      <c r="L807" t="s">
        <v>13895</v>
      </c>
      <c r="M807" s="27">
        <v>45938.390740740739</v>
      </c>
      <c r="N807" s="27">
        <v>45944.659722222219</v>
      </c>
      <c r="P807" t="s">
        <v>9833</v>
      </c>
      <c r="Q807" t="s">
        <v>9834</v>
      </c>
      <c r="R807" t="s">
        <v>80</v>
      </c>
      <c r="S807" t="s">
        <v>187</v>
      </c>
      <c r="U807" t="s">
        <v>7699</v>
      </c>
      <c r="V807" t="s">
        <v>13896</v>
      </c>
      <c r="W807" t="s">
        <v>84</v>
      </c>
      <c r="Y807" t="s">
        <v>8</v>
      </c>
      <c r="Z807" t="s">
        <v>86</v>
      </c>
      <c r="AA807" t="s">
        <v>10276</v>
      </c>
      <c r="AB807" s="28">
        <v>1</v>
      </c>
      <c r="AC807" s="40">
        <v>35780</v>
      </c>
      <c r="AD807" s="40">
        <f t="shared" si="12"/>
        <v>35780</v>
      </c>
    </row>
    <row r="808" spans="1:30">
      <c r="A808" t="s">
        <v>191</v>
      </c>
      <c r="B808" t="s">
        <v>192</v>
      </c>
      <c r="C808" t="s">
        <v>193</v>
      </c>
      <c r="D808" t="s">
        <v>194</v>
      </c>
      <c r="E808" t="s">
        <v>13897</v>
      </c>
      <c r="F808" t="s">
        <v>13898</v>
      </c>
      <c r="G808" t="s">
        <v>9829</v>
      </c>
      <c r="H808" t="s">
        <v>197</v>
      </c>
      <c r="I808" t="s">
        <v>191</v>
      </c>
      <c r="J808" t="s">
        <v>13899</v>
      </c>
      <c r="K808" t="s">
        <v>78</v>
      </c>
      <c r="L808" t="s">
        <v>13900</v>
      </c>
      <c r="M808" s="27">
        <v>45938.380381944437</v>
      </c>
      <c r="N808" s="27">
        <v>45946.379166666673</v>
      </c>
      <c r="P808" t="s">
        <v>9833</v>
      </c>
      <c r="Q808" t="s">
        <v>9834</v>
      </c>
      <c r="R808" t="s">
        <v>1470</v>
      </c>
      <c r="S808" t="s">
        <v>1470</v>
      </c>
      <c r="U808" t="s">
        <v>7699</v>
      </c>
      <c r="V808" t="s">
        <v>13901</v>
      </c>
      <c r="W808" t="s">
        <v>84</v>
      </c>
      <c r="Y808" t="s">
        <v>8</v>
      </c>
      <c r="Z808" t="s">
        <v>86</v>
      </c>
      <c r="AA808" t="s">
        <v>10276</v>
      </c>
      <c r="AB808" s="28">
        <v>1</v>
      </c>
      <c r="AC808" s="40">
        <v>35780</v>
      </c>
      <c r="AD808" s="40">
        <f t="shared" si="12"/>
        <v>35780</v>
      </c>
    </row>
    <row r="809" spans="1:30">
      <c r="A809" t="s">
        <v>1134</v>
      </c>
      <c r="B809" t="s">
        <v>113</v>
      </c>
      <c r="C809" t="s">
        <v>114</v>
      </c>
      <c r="D809" t="s">
        <v>4642</v>
      </c>
      <c r="E809" t="s">
        <v>13902</v>
      </c>
      <c r="F809" t="s">
        <v>13903</v>
      </c>
      <c r="G809" t="s">
        <v>9829</v>
      </c>
      <c r="H809" t="s">
        <v>2713</v>
      </c>
      <c r="I809" t="s">
        <v>4645</v>
      </c>
      <c r="J809" t="s">
        <v>13904</v>
      </c>
      <c r="K809" t="s">
        <v>78</v>
      </c>
      <c r="L809" t="s">
        <v>13905</v>
      </c>
      <c r="M809" s="27">
        <v>45938.391238425917</v>
      </c>
      <c r="N809" s="27">
        <v>45941.552083333343</v>
      </c>
      <c r="P809" t="s">
        <v>9833</v>
      </c>
      <c r="Q809" t="s">
        <v>9834</v>
      </c>
      <c r="R809" t="s">
        <v>1470</v>
      </c>
      <c r="S809" t="s">
        <v>1470</v>
      </c>
      <c r="T809" t="s">
        <v>82</v>
      </c>
      <c r="U809" t="s">
        <v>7699</v>
      </c>
      <c r="V809" t="s">
        <v>13906</v>
      </c>
      <c r="W809" t="s">
        <v>84</v>
      </c>
      <c r="Y809" t="s">
        <v>11</v>
      </c>
      <c r="Z809" t="s">
        <v>86</v>
      </c>
      <c r="AA809" t="s">
        <v>2718</v>
      </c>
      <c r="AB809" s="28">
        <v>1</v>
      </c>
      <c r="AC809" s="40">
        <v>67654</v>
      </c>
      <c r="AD809" s="40">
        <f t="shared" si="12"/>
        <v>67654</v>
      </c>
    </row>
    <row r="810" spans="1:30">
      <c r="A810" t="s">
        <v>459</v>
      </c>
      <c r="B810" t="s">
        <v>460</v>
      </c>
      <c r="C810" t="s">
        <v>461</v>
      </c>
      <c r="D810" t="s">
        <v>512</v>
      </c>
      <c r="E810" t="s">
        <v>13907</v>
      </c>
      <c r="F810" t="s">
        <v>13908</v>
      </c>
      <c r="G810" t="s">
        <v>9829</v>
      </c>
      <c r="H810" t="s">
        <v>460</v>
      </c>
      <c r="I810" t="s">
        <v>459</v>
      </c>
      <c r="J810" t="s">
        <v>13909</v>
      </c>
      <c r="K810" t="s">
        <v>78</v>
      </c>
      <c r="L810" t="s">
        <v>13910</v>
      </c>
      <c r="M810" s="27">
        <v>45938.388368055559</v>
      </c>
      <c r="N810" s="27">
        <v>45939.412499999999</v>
      </c>
      <c r="P810" t="s">
        <v>9833</v>
      </c>
      <c r="Q810" t="s">
        <v>9834</v>
      </c>
      <c r="R810" t="s">
        <v>1470</v>
      </c>
      <c r="S810" t="s">
        <v>1470</v>
      </c>
      <c r="T810" t="s">
        <v>82</v>
      </c>
      <c r="U810" t="s">
        <v>7699</v>
      </c>
      <c r="V810" t="s">
        <v>13911</v>
      </c>
      <c r="W810" t="s">
        <v>84</v>
      </c>
      <c r="Y810" t="s">
        <v>8</v>
      </c>
      <c r="Z810" t="s">
        <v>86</v>
      </c>
      <c r="AA810" t="s">
        <v>13317</v>
      </c>
      <c r="AB810" s="28">
        <v>1</v>
      </c>
      <c r="AC810" s="40">
        <v>35780</v>
      </c>
      <c r="AD810" s="40">
        <f t="shared" si="12"/>
        <v>35780</v>
      </c>
    </row>
    <row r="811" spans="1:30">
      <c r="A811" t="s">
        <v>343</v>
      </c>
      <c r="B811" t="s">
        <v>68</v>
      </c>
      <c r="C811" t="s">
        <v>69</v>
      </c>
      <c r="D811" t="s">
        <v>2491</v>
      </c>
      <c r="E811" t="s">
        <v>13912</v>
      </c>
      <c r="F811" t="s">
        <v>8317</v>
      </c>
      <c r="G811" t="s">
        <v>9829</v>
      </c>
      <c r="H811" t="s">
        <v>347</v>
      </c>
      <c r="I811" t="s">
        <v>2494</v>
      </c>
      <c r="J811" t="s">
        <v>8318</v>
      </c>
      <c r="K811" t="s">
        <v>78</v>
      </c>
      <c r="L811" t="s">
        <v>13913</v>
      </c>
      <c r="M811" s="27">
        <v>45938.4065162037</v>
      </c>
      <c r="N811" s="27">
        <v>45941.45416666667</v>
      </c>
      <c r="P811" t="s">
        <v>9833</v>
      </c>
      <c r="Q811" t="s">
        <v>9834</v>
      </c>
      <c r="R811" t="s">
        <v>1470</v>
      </c>
      <c r="S811" t="s">
        <v>1470</v>
      </c>
      <c r="T811" t="s">
        <v>82</v>
      </c>
      <c r="U811" t="s">
        <v>7699</v>
      </c>
      <c r="V811" t="s">
        <v>13914</v>
      </c>
      <c r="W811" t="s">
        <v>84</v>
      </c>
      <c r="Y811" t="s">
        <v>11</v>
      </c>
      <c r="Z811" t="s">
        <v>86</v>
      </c>
      <c r="AA811" t="s">
        <v>804</v>
      </c>
      <c r="AB811" s="28">
        <v>1</v>
      </c>
      <c r="AC811" s="40">
        <v>67654</v>
      </c>
      <c r="AD811" s="40">
        <f t="shared" si="12"/>
        <v>67654</v>
      </c>
    </row>
    <row r="812" spans="1:30">
      <c r="A812" t="s">
        <v>191</v>
      </c>
      <c r="B812" t="s">
        <v>192</v>
      </c>
      <c r="C812" t="s">
        <v>193</v>
      </c>
      <c r="D812" t="s">
        <v>194</v>
      </c>
      <c r="E812" t="s">
        <v>13915</v>
      </c>
      <c r="F812" t="s">
        <v>11232</v>
      </c>
      <c r="G812" t="s">
        <v>9829</v>
      </c>
      <c r="H812" t="s">
        <v>197</v>
      </c>
      <c r="I812" t="s">
        <v>191</v>
      </c>
      <c r="J812" t="s">
        <v>11233</v>
      </c>
      <c r="K812" t="s">
        <v>78</v>
      </c>
      <c r="L812" t="s">
        <v>13916</v>
      </c>
      <c r="M812" s="27">
        <v>45938.411805555559</v>
      </c>
      <c r="N812" s="27">
        <v>45944.623611111107</v>
      </c>
      <c r="P812" t="s">
        <v>9833</v>
      </c>
      <c r="Q812" t="s">
        <v>9834</v>
      </c>
      <c r="R812" t="s">
        <v>1479</v>
      </c>
      <c r="S812" t="s">
        <v>1479</v>
      </c>
      <c r="U812" t="s">
        <v>7699</v>
      </c>
      <c r="V812" t="s">
        <v>13917</v>
      </c>
      <c r="W812" t="s">
        <v>84</v>
      </c>
      <c r="Y812" t="s">
        <v>8</v>
      </c>
      <c r="Z812" t="s">
        <v>86</v>
      </c>
      <c r="AA812" t="s">
        <v>10276</v>
      </c>
      <c r="AB812" s="28">
        <v>1</v>
      </c>
      <c r="AC812" s="40">
        <v>35780</v>
      </c>
      <c r="AD812" s="40">
        <f t="shared" si="12"/>
        <v>35780</v>
      </c>
    </row>
    <row r="813" spans="1:30">
      <c r="A813" t="s">
        <v>965</v>
      </c>
      <c r="B813" t="s">
        <v>119</v>
      </c>
      <c r="C813" t="s">
        <v>120</v>
      </c>
      <c r="D813" t="s">
        <v>5239</v>
      </c>
      <c r="E813" t="s">
        <v>13918</v>
      </c>
      <c r="F813" t="s">
        <v>13919</v>
      </c>
      <c r="G813" t="s">
        <v>9829</v>
      </c>
      <c r="H813" t="s">
        <v>969</v>
      </c>
      <c r="I813" t="s">
        <v>5242</v>
      </c>
      <c r="J813" t="s">
        <v>13920</v>
      </c>
      <c r="K813" t="s">
        <v>78</v>
      </c>
      <c r="L813" t="s">
        <v>13921</v>
      </c>
      <c r="M813" s="27">
        <v>45938.413761574076</v>
      </c>
      <c r="N813" s="27">
        <v>45940.690092592587</v>
      </c>
      <c r="P813" t="s">
        <v>9833</v>
      </c>
      <c r="Q813" t="s">
        <v>9834</v>
      </c>
      <c r="R813" t="s">
        <v>1470</v>
      </c>
      <c r="S813" t="s">
        <v>1470</v>
      </c>
      <c r="T813" t="s">
        <v>82</v>
      </c>
      <c r="U813" t="s">
        <v>7699</v>
      </c>
      <c r="V813" t="s">
        <v>13922</v>
      </c>
      <c r="W813" t="s">
        <v>9836</v>
      </c>
      <c r="Y813" t="s">
        <v>13</v>
      </c>
      <c r="Z813" t="s">
        <v>86</v>
      </c>
      <c r="AA813" t="s">
        <v>974</v>
      </c>
      <c r="AB813" s="28">
        <v>0</v>
      </c>
      <c r="AC813" s="40">
        <v>35780</v>
      </c>
      <c r="AD813" s="40">
        <f t="shared" si="12"/>
        <v>35780</v>
      </c>
    </row>
    <row r="814" spans="1:30">
      <c r="A814" t="s">
        <v>459</v>
      </c>
      <c r="B814" t="s">
        <v>460</v>
      </c>
      <c r="C814" t="s">
        <v>461</v>
      </c>
      <c r="D814" t="s">
        <v>512</v>
      </c>
      <c r="E814" t="s">
        <v>13923</v>
      </c>
      <c r="F814" t="s">
        <v>12934</v>
      </c>
      <c r="G814" t="s">
        <v>9829</v>
      </c>
      <c r="H814" t="s">
        <v>460</v>
      </c>
      <c r="I814" t="s">
        <v>459</v>
      </c>
      <c r="J814" t="s">
        <v>12935</v>
      </c>
      <c r="K814" t="s">
        <v>78</v>
      </c>
      <c r="L814" t="s">
        <v>13924</v>
      </c>
      <c r="M814" s="27">
        <v>45938.407766203702</v>
      </c>
      <c r="N814" s="27">
        <v>45942.581944444442</v>
      </c>
      <c r="P814" t="s">
        <v>9833</v>
      </c>
      <c r="Q814" t="s">
        <v>9834</v>
      </c>
      <c r="R814" t="s">
        <v>1470</v>
      </c>
      <c r="S814" t="s">
        <v>1470</v>
      </c>
      <c r="T814" t="s">
        <v>82</v>
      </c>
      <c r="U814" t="s">
        <v>7699</v>
      </c>
      <c r="V814" t="s">
        <v>13925</v>
      </c>
      <c r="W814" t="s">
        <v>84</v>
      </c>
      <c r="Y814" t="s">
        <v>8</v>
      </c>
      <c r="Z814" t="s">
        <v>86</v>
      </c>
      <c r="AA814" t="s">
        <v>1597</v>
      </c>
      <c r="AB814" s="28">
        <v>1</v>
      </c>
      <c r="AC814" s="40">
        <v>35780</v>
      </c>
      <c r="AD814" s="40">
        <f t="shared" si="12"/>
        <v>35780</v>
      </c>
    </row>
    <row r="815" spans="1:30">
      <c r="A815" t="s">
        <v>965</v>
      </c>
      <c r="B815" t="s">
        <v>119</v>
      </c>
      <c r="C815" t="s">
        <v>120</v>
      </c>
      <c r="D815" t="s">
        <v>966</v>
      </c>
      <c r="E815" t="s">
        <v>13926</v>
      </c>
      <c r="F815" t="s">
        <v>13927</v>
      </c>
      <c r="G815" t="s">
        <v>9829</v>
      </c>
      <c r="H815" t="s">
        <v>969</v>
      </c>
      <c r="I815" t="s">
        <v>965</v>
      </c>
      <c r="J815" t="s">
        <v>13928</v>
      </c>
      <c r="K815" t="s">
        <v>78</v>
      </c>
      <c r="L815" t="s">
        <v>13929</v>
      </c>
      <c r="M815" s="27">
        <v>45938.408460648148</v>
      </c>
      <c r="N815" s="27">
        <v>45943.500694444447</v>
      </c>
      <c r="P815" t="s">
        <v>9833</v>
      </c>
      <c r="Q815" t="s">
        <v>9834</v>
      </c>
      <c r="R815" t="s">
        <v>80</v>
      </c>
      <c r="S815" t="s">
        <v>81</v>
      </c>
      <c r="T815" t="s">
        <v>82</v>
      </c>
      <c r="U815" t="s">
        <v>7699</v>
      </c>
      <c r="V815" t="s">
        <v>13930</v>
      </c>
      <c r="W815" t="s">
        <v>84</v>
      </c>
      <c r="Y815" t="s">
        <v>8</v>
      </c>
      <c r="Z815" t="s">
        <v>86</v>
      </c>
      <c r="AA815" t="s">
        <v>1394</v>
      </c>
      <c r="AB815" s="28">
        <v>1</v>
      </c>
      <c r="AC815" s="40">
        <v>35780</v>
      </c>
      <c r="AD815" s="40">
        <f t="shared" si="12"/>
        <v>35780</v>
      </c>
    </row>
    <row r="816" spans="1:30">
      <c r="A816" t="s">
        <v>1377</v>
      </c>
      <c r="B816" t="s">
        <v>68</v>
      </c>
      <c r="C816" t="s">
        <v>266</v>
      </c>
      <c r="D816" t="s">
        <v>1378</v>
      </c>
      <c r="E816" t="s">
        <v>13931</v>
      </c>
      <c r="F816" t="s">
        <v>13932</v>
      </c>
      <c r="G816" t="s">
        <v>9829</v>
      </c>
      <c r="H816" t="s">
        <v>1381</v>
      </c>
      <c r="I816" t="s">
        <v>1377</v>
      </c>
      <c r="J816" t="s">
        <v>13933</v>
      </c>
      <c r="K816" t="s">
        <v>78</v>
      </c>
      <c r="L816" t="s">
        <v>13934</v>
      </c>
      <c r="M816" s="27">
        <v>45938.418935185182</v>
      </c>
      <c r="N816" s="27">
        <v>45946.338194444441</v>
      </c>
      <c r="P816" t="s">
        <v>9833</v>
      </c>
      <c r="Q816" t="s">
        <v>9834</v>
      </c>
      <c r="R816" t="s">
        <v>1470</v>
      </c>
      <c r="S816" t="s">
        <v>1470</v>
      </c>
      <c r="T816" t="s">
        <v>82</v>
      </c>
      <c r="U816" t="s">
        <v>7699</v>
      </c>
      <c r="V816" t="s">
        <v>13935</v>
      </c>
      <c r="W816" t="s">
        <v>84</v>
      </c>
      <c r="Y816" t="s">
        <v>8</v>
      </c>
      <c r="Z816" t="s">
        <v>86</v>
      </c>
      <c r="AA816" t="s">
        <v>276</v>
      </c>
      <c r="AB816" s="28">
        <v>1</v>
      </c>
      <c r="AC816" s="40">
        <v>35780</v>
      </c>
      <c r="AD816" s="40">
        <f t="shared" si="12"/>
        <v>35780</v>
      </c>
    </row>
    <row r="817" spans="1:30">
      <c r="A817" t="s">
        <v>343</v>
      </c>
      <c r="B817" t="s">
        <v>68</v>
      </c>
      <c r="C817" t="s">
        <v>69</v>
      </c>
      <c r="D817" t="s">
        <v>344</v>
      </c>
      <c r="E817" t="s">
        <v>13936</v>
      </c>
      <c r="F817" t="s">
        <v>13937</v>
      </c>
      <c r="G817" t="s">
        <v>9829</v>
      </c>
      <c r="H817" t="s">
        <v>347</v>
      </c>
      <c r="I817" t="s">
        <v>343</v>
      </c>
      <c r="J817" t="s">
        <v>13938</v>
      </c>
      <c r="K817" t="s">
        <v>78</v>
      </c>
      <c r="L817" t="s">
        <v>13939</v>
      </c>
      <c r="M817" s="27">
        <v>45938.425833333327</v>
      </c>
      <c r="N817" s="27">
        <v>45942.584027777782</v>
      </c>
      <c r="P817" t="s">
        <v>9833</v>
      </c>
      <c r="Q817" t="s">
        <v>9834</v>
      </c>
      <c r="R817" t="s">
        <v>80</v>
      </c>
      <c r="S817" t="s">
        <v>187</v>
      </c>
      <c r="T817" t="s">
        <v>82</v>
      </c>
      <c r="U817" t="s">
        <v>7699</v>
      </c>
      <c r="V817" t="s">
        <v>13940</v>
      </c>
      <c r="W817" t="s">
        <v>84</v>
      </c>
      <c r="Y817" t="s">
        <v>8</v>
      </c>
      <c r="Z817" t="s">
        <v>86</v>
      </c>
      <c r="AA817" t="s">
        <v>366</v>
      </c>
      <c r="AB817" s="28">
        <v>1</v>
      </c>
      <c r="AC817" s="40">
        <v>35780</v>
      </c>
      <c r="AD817" s="40">
        <f t="shared" si="12"/>
        <v>35780</v>
      </c>
    </row>
    <row r="818" spans="1:30">
      <c r="A818" t="s">
        <v>191</v>
      </c>
      <c r="B818" t="s">
        <v>192</v>
      </c>
      <c r="C818" t="s">
        <v>193</v>
      </c>
      <c r="D818" t="s">
        <v>12906</v>
      </c>
      <c r="E818" t="s">
        <v>13941</v>
      </c>
      <c r="F818" t="s">
        <v>13942</v>
      </c>
      <c r="G818" t="s">
        <v>9829</v>
      </c>
      <c r="H818" t="s">
        <v>197</v>
      </c>
      <c r="I818" t="s">
        <v>12909</v>
      </c>
      <c r="J818" t="s">
        <v>13943</v>
      </c>
      <c r="K818" t="s">
        <v>78</v>
      </c>
      <c r="L818" t="s">
        <v>13944</v>
      </c>
      <c r="M818" s="27">
        <v>45938.428252314807</v>
      </c>
      <c r="N818" s="27">
        <v>45946.477777777778</v>
      </c>
      <c r="P818" t="s">
        <v>9833</v>
      </c>
      <c r="Q818" t="s">
        <v>9834</v>
      </c>
      <c r="R818" t="s">
        <v>80</v>
      </c>
      <c r="S818" t="s">
        <v>81</v>
      </c>
      <c r="T818" t="s">
        <v>82</v>
      </c>
      <c r="U818" t="s">
        <v>7699</v>
      </c>
      <c r="V818" t="s">
        <v>13945</v>
      </c>
      <c r="W818" t="s">
        <v>9836</v>
      </c>
      <c r="Y818" t="s">
        <v>15</v>
      </c>
      <c r="Z818" t="s">
        <v>86</v>
      </c>
      <c r="AA818" t="s">
        <v>254</v>
      </c>
      <c r="AB818" s="28">
        <v>0</v>
      </c>
      <c r="AC818" s="40">
        <v>35780</v>
      </c>
      <c r="AD818" s="40">
        <f t="shared" si="12"/>
        <v>35780</v>
      </c>
    </row>
    <row r="819" spans="1:30">
      <c r="A819" t="s">
        <v>1377</v>
      </c>
      <c r="B819" t="s">
        <v>68</v>
      </c>
      <c r="C819" t="s">
        <v>266</v>
      </c>
      <c r="D819" t="s">
        <v>4238</v>
      </c>
      <c r="E819" t="s">
        <v>13946</v>
      </c>
      <c r="F819" t="s">
        <v>12553</v>
      </c>
      <c r="G819" t="s">
        <v>9829</v>
      </c>
      <c r="H819" t="s">
        <v>2043</v>
      </c>
      <c r="I819" t="s">
        <v>4241</v>
      </c>
      <c r="J819" t="s">
        <v>12554</v>
      </c>
      <c r="K819" t="s">
        <v>78</v>
      </c>
      <c r="L819" t="s">
        <v>13947</v>
      </c>
      <c r="M819" s="27">
        <v>45938.416666666657</v>
      </c>
      <c r="N819" s="27">
        <v>45943.504166666673</v>
      </c>
      <c r="P819" t="s">
        <v>9833</v>
      </c>
      <c r="Q819" t="s">
        <v>9834</v>
      </c>
      <c r="R819" t="s">
        <v>1479</v>
      </c>
      <c r="S819" t="s">
        <v>1479</v>
      </c>
      <c r="T819" t="s">
        <v>82</v>
      </c>
      <c r="U819" t="s">
        <v>7699</v>
      </c>
      <c r="V819" t="s">
        <v>13948</v>
      </c>
      <c r="W819" t="s">
        <v>84</v>
      </c>
      <c r="Y819" t="s">
        <v>11</v>
      </c>
      <c r="Z819" t="s">
        <v>86</v>
      </c>
      <c r="AA819" t="s">
        <v>2049</v>
      </c>
      <c r="AB819" s="28">
        <v>1</v>
      </c>
      <c r="AC819" s="40">
        <v>67654</v>
      </c>
      <c r="AD819" s="40">
        <f t="shared" si="12"/>
        <v>67654</v>
      </c>
    </row>
    <row r="820" spans="1:30">
      <c r="A820" t="s">
        <v>67</v>
      </c>
      <c r="B820" t="s">
        <v>68</v>
      </c>
      <c r="C820" t="s">
        <v>8579</v>
      </c>
      <c r="D820" t="s">
        <v>89</v>
      </c>
      <c r="E820" t="s">
        <v>13949</v>
      </c>
      <c r="F820" t="s">
        <v>13950</v>
      </c>
      <c r="G820" t="s">
        <v>9838</v>
      </c>
      <c r="H820" t="s">
        <v>75</v>
      </c>
      <c r="I820" t="s">
        <v>92</v>
      </c>
      <c r="J820" t="s">
        <v>13951</v>
      </c>
      <c r="K820" t="s">
        <v>78</v>
      </c>
      <c r="L820" t="s">
        <v>13952</v>
      </c>
      <c r="M820" s="27">
        <v>45938.423981481479</v>
      </c>
      <c r="N820" s="27">
        <v>45946.375</v>
      </c>
      <c r="P820" t="s">
        <v>9840</v>
      </c>
      <c r="R820" t="s">
        <v>1470</v>
      </c>
      <c r="S820" t="s">
        <v>1470</v>
      </c>
      <c r="U820" t="s">
        <v>7699</v>
      </c>
      <c r="V820" t="s">
        <v>13953</v>
      </c>
      <c r="W820" t="s">
        <v>9840</v>
      </c>
      <c r="Y820" t="s">
        <v>15</v>
      </c>
      <c r="Z820" t="s">
        <v>86</v>
      </c>
      <c r="AB820" s="28">
        <v>0</v>
      </c>
      <c r="AC820" s="40">
        <v>35780</v>
      </c>
      <c r="AD820" s="40">
        <f t="shared" si="12"/>
        <v>35780</v>
      </c>
    </row>
    <row r="821" spans="1:30">
      <c r="A821" t="s">
        <v>191</v>
      </c>
      <c r="B821" t="s">
        <v>192</v>
      </c>
      <c r="C821" t="s">
        <v>193</v>
      </c>
      <c r="D821" t="s">
        <v>194</v>
      </c>
      <c r="E821" t="s">
        <v>13954</v>
      </c>
      <c r="F821" t="s">
        <v>13955</v>
      </c>
      <c r="G821" t="s">
        <v>9829</v>
      </c>
      <c r="H821" t="s">
        <v>197</v>
      </c>
      <c r="I821" t="s">
        <v>191</v>
      </c>
      <c r="J821" t="s">
        <v>13956</v>
      </c>
      <c r="K821" t="s">
        <v>78</v>
      </c>
      <c r="L821" t="s">
        <v>13957</v>
      </c>
      <c r="M821" s="27">
        <v>45938.423263888893</v>
      </c>
      <c r="N821" s="27">
        <v>45945.552777777782</v>
      </c>
      <c r="P821" t="s">
        <v>9833</v>
      </c>
      <c r="Q821" t="s">
        <v>9834</v>
      </c>
      <c r="R821" t="s">
        <v>783</v>
      </c>
      <c r="S821" t="s">
        <v>792</v>
      </c>
      <c r="U821" t="s">
        <v>7699</v>
      </c>
      <c r="V821" t="s">
        <v>13958</v>
      </c>
      <c r="W821" t="s">
        <v>84</v>
      </c>
      <c r="Y821" t="s">
        <v>8</v>
      </c>
      <c r="Z821" t="s">
        <v>86</v>
      </c>
      <c r="AA821" t="s">
        <v>9983</v>
      </c>
      <c r="AB821" s="28">
        <v>1</v>
      </c>
      <c r="AC821" s="40">
        <v>35780</v>
      </c>
      <c r="AD821" s="40">
        <f t="shared" si="12"/>
        <v>35780</v>
      </c>
    </row>
    <row r="822" spans="1:30">
      <c r="A822" t="s">
        <v>277</v>
      </c>
      <c r="B822" t="s">
        <v>151</v>
      </c>
      <c r="C822" t="s">
        <v>152</v>
      </c>
      <c r="D822" t="s">
        <v>849</v>
      </c>
      <c r="E822" t="s">
        <v>13959</v>
      </c>
      <c r="F822" t="s">
        <v>13960</v>
      </c>
      <c r="G822" t="s">
        <v>9829</v>
      </c>
      <c r="H822" t="s">
        <v>328</v>
      </c>
      <c r="I822" t="s">
        <v>852</v>
      </c>
      <c r="J822" t="s">
        <v>13961</v>
      </c>
      <c r="K822" t="s">
        <v>78</v>
      </c>
      <c r="L822" t="s">
        <v>13962</v>
      </c>
      <c r="M822" s="27">
        <v>45938.459861111107</v>
      </c>
      <c r="N822" s="27">
        <v>45945.459027777782</v>
      </c>
      <c r="P822" t="s">
        <v>9833</v>
      </c>
      <c r="Q822" t="s">
        <v>9834</v>
      </c>
      <c r="R822" t="s">
        <v>80</v>
      </c>
      <c r="S822" t="s">
        <v>187</v>
      </c>
      <c r="T822" t="s">
        <v>82</v>
      </c>
      <c r="U822" t="s">
        <v>7699</v>
      </c>
      <c r="V822" t="s">
        <v>13963</v>
      </c>
      <c r="W822" t="s">
        <v>84</v>
      </c>
      <c r="Y822" t="s">
        <v>11</v>
      </c>
      <c r="Z822" t="s">
        <v>86</v>
      </c>
      <c r="AA822" t="s">
        <v>585</v>
      </c>
      <c r="AB822" s="28">
        <v>1</v>
      </c>
      <c r="AC822" s="40">
        <v>67654</v>
      </c>
      <c r="AD822" s="40">
        <f t="shared" si="12"/>
        <v>67654</v>
      </c>
    </row>
    <row r="823" spans="1:30">
      <c r="A823" t="s">
        <v>277</v>
      </c>
      <c r="B823" t="s">
        <v>151</v>
      </c>
      <c r="C823" t="s">
        <v>152</v>
      </c>
      <c r="D823" t="s">
        <v>10504</v>
      </c>
      <c r="E823" t="s">
        <v>13964</v>
      </c>
      <c r="F823" t="s">
        <v>13965</v>
      </c>
      <c r="G823" t="s">
        <v>9838</v>
      </c>
      <c r="H823" t="s">
        <v>3594</v>
      </c>
      <c r="I823" t="s">
        <v>10507</v>
      </c>
      <c r="J823" t="s">
        <v>13966</v>
      </c>
      <c r="K823" t="s">
        <v>78</v>
      </c>
      <c r="L823" t="s">
        <v>13967</v>
      </c>
      <c r="M823" s="27">
        <v>45938.467557870368</v>
      </c>
      <c r="N823" s="27">
        <v>45946.392361111109</v>
      </c>
      <c r="P823" t="s">
        <v>9840</v>
      </c>
      <c r="R823" t="s">
        <v>80</v>
      </c>
      <c r="S823" t="s">
        <v>81</v>
      </c>
      <c r="U823" t="s">
        <v>7699</v>
      </c>
      <c r="V823" t="s">
        <v>13968</v>
      </c>
      <c r="W823" t="s">
        <v>9840</v>
      </c>
      <c r="Y823" t="s">
        <v>139</v>
      </c>
      <c r="Z823" t="s">
        <v>1482</v>
      </c>
      <c r="AB823" s="28">
        <v>0</v>
      </c>
      <c r="AC823" s="40">
        <v>35780</v>
      </c>
      <c r="AD823" s="40">
        <f t="shared" si="12"/>
        <v>35780</v>
      </c>
    </row>
    <row r="824" spans="1:30">
      <c r="A824" t="s">
        <v>459</v>
      </c>
      <c r="B824" t="s">
        <v>460</v>
      </c>
      <c r="C824" t="s">
        <v>461</v>
      </c>
      <c r="D824" t="s">
        <v>512</v>
      </c>
      <c r="E824" t="s">
        <v>13969</v>
      </c>
      <c r="F824" t="s">
        <v>13970</v>
      </c>
      <c r="G824" t="s">
        <v>9829</v>
      </c>
      <c r="H824" t="s">
        <v>460</v>
      </c>
      <c r="I824" t="s">
        <v>459</v>
      </c>
      <c r="J824" t="s">
        <v>13971</v>
      </c>
      <c r="K824" t="s">
        <v>78</v>
      </c>
      <c r="L824" t="s">
        <v>13972</v>
      </c>
      <c r="M824" s="27">
        <v>45938.460798611108</v>
      </c>
      <c r="N824" s="27">
        <v>45945.446527777778</v>
      </c>
      <c r="P824" t="s">
        <v>9833</v>
      </c>
      <c r="Q824" t="s">
        <v>9834</v>
      </c>
      <c r="R824" t="s">
        <v>783</v>
      </c>
      <c r="S824" t="s">
        <v>792</v>
      </c>
      <c r="T824" t="s">
        <v>82</v>
      </c>
      <c r="U824" t="s">
        <v>7699</v>
      </c>
      <c r="V824" t="s">
        <v>13973</v>
      </c>
      <c r="W824" t="s">
        <v>84</v>
      </c>
      <c r="Y824" t="s">
        <v>8</v>
      </c>
      <c r="Z824" t="s">
        <v>86</v>
      </c>
      <c r="AA824" t="s">
        <v>787</v>
      </c>
      <c r="AB824" s="28">
        <v>1</v>
      </c>
      <c r="AC824" s="40">
        <v>35780</v>
      </c>
      <c r="AD824" s="40">
        <f t="shared" si="12"/>
        <v>35780</v>
      </c>
    </row>
    <row r="825" spans="1:30">
      <c r="A825" t="s">
        <v>744</v>
      </c>
      <c r="B825" t="s">
        <v>113</v>
      </c>
      <c r="C825" t="s">
        <v>114</v>
      </c>
      <c r="D825" t="s">
        <v>3014</v>
      </c>
      <c r="E825" t="s">
        <v>13974</v>
      </c>
      <c r="F825" t="s">
        <v>13975</v>
      </c>
      <c r="G825" t="s">
        <v>9829</v>
      </c>
      <c r="H825" t="s">
        <v>748</v>
      </c>
      <c r="I825" t="s">
        <v>3017</v>
      </c>
      <c r="J825" t="s">
        <v>13976</v>
      </c>
      <c r="K825" t="s">
        <v>78</v>
      </c>
      <c r="L825" t="s">
        <v>13977</v>
      </c>
      <c r="M825" s="27">
        <v>45938.46130787037</v>
      </c>
      <c r="N825" s="27">
        <v>45947.456944444442</v>
      </c>
      <c r="P825" t="s">
        <v>9833</v>
      </c>
      <c r="Q825" t="s">
        <v>9834</v>
      </c>
      <c r="R825" t="s">
        <v>1479</v>
      </c>
      <c r="S825" t="s">
        <v>1479</v>
      </c>
      <c r="T825" t="s">
        <v>82</v>
      </c>
      <c r="U825" t="s">
        <v>7699</v>
      </c>
      <c r="V825" t="s">
        <v>13978</v>
      </c>
      <c r="W825" t="s">
        <v>9836</v>
      </c>
      <c r="Y825" t="s">
        <v>15</v>
      </c>
      <c r="Z825" t="s">
        <v>86</v>
      </c>
      <c r="AA825" t="s">
        <v>1272</v>
      </c>
      <c r="AB825" s="28">
        <v>0</v>
      </c>
      <c r="AC825" s="40">
        <v>35780</v>
      </c>
      <c r="AD825" s="40">
        <f t="shared" si="12"/>
        <v>35780</v>
      </c>
    </row>
    <row r="826" spans="1:30">
      <c r="A826" t="s">
        <v>191</v>
      </c>
      <c r="B826" t="s">
        <v>192</v>
      </c>
      <c r="C826" t="s">
        <v>193</v>
      </c>
      <c r="D826" t="s">
        <v>208</v>
      </c>
      <c r="E826" t="s">
        <v>13979</v>
      </c>
      <c r="F826" t="s">
        <v>13980</v>
      </c>
      <c r="G826" t="s">
        <v>9829</v>
      </c>
      <c r="H826" t="s">
        <v>197</v>
      </c>
      <c r="I826" t="s">
        <v>211</v>
      </c>
      <c r="J826" t="s">
        <v>13981</v>
      </c>
      <c r="K826" t="s">
        <v>78</v>
      </c>
      <c r="L826" t="s">
        <v>13982</v>
      </c>
      <c r="M826" s="27">
        <v>45938.462199074071</v>
      </c>
      <c r="N826" s="27">
        <v>45944.623611111107</v>
      </c>
      <c r="P826" t="s">
        <v>9833</v>
      </c>
      <c r="Q826" t="s">
        <v>9834</v>
      </c>
      <c r="R826" t="s">
        <v>80</v>
      </c>
      <c r="S826" t="s">
        <v>187</v>
      </c>
      <c r="U826" t="s">
        <v>7699</v>
      </c>
      <c r="V826" t="s">
        <v>13983</v>
      </c>
      <c r="W826" t="s">
        <v>84</v>
      </c>
      <c r="Y826" t="s">
        <v>8</v>
      </c>
      <c r="Z826" t="s">
        <v>86</v>
      </c>
      <c r="AA826" t="s">
        <v>10276</v>
      </c>
      <c r="AB826" s="28">
        <v>1</v>
      </c>
      <c r="AC826" s="40">
        <v>35780</v>
      </c>
      <c r="AD826" s="40">
        <f t="shared" si="12"/>
        <v>35780</v>
      </c>
    </row>
    <row r="827" spans="1:30">
      <c r="A827" t="s">
        <v>118</v>
      </c>
      <c r="B827" t="s">
        <v>119</v>
      </c>
      <c r="C827" t="s">
        <v>120</v>
      </c>
      <c r="D827" t="s">
        <v>306</v>
      </c>
      <c r="E827" t="s">
        <v>13984</v>
      </c>
      <c r="F827" t="s">
        <v>13985</v>
      </c>
      <c r="G827" t="s">
        <v>9829</v>
      </c>
      <c r="H827" t="s">
        <v>309</v>
      </c>
      <c r="I827" t="s">
        <v>118</v>
      </c>
      <c r="J827" t="s">
        <v>13986</v>
      </c>
      <c r="K827" t="s">
        <v>78</v>
      </c>
      <c r="L827" t="s">
        <v>13987</v>
      </c>
      <c r="M827" s="27">
        <v>45938.476319444453</v>
      </c>
      <c r="N827" s="27">
        <v>45942.579861111109</v>
      </c>
      <c r="P827" t="s">
        <v>9833</v>
      </c>
      <c r="Q827" t="s">
        <v>9834</v>
      </c>
      <c r="R827" t="s">
        <v>1470</v>
      </c>
      <c r="S827" t="s">
        <v>1470</v>
      </c>
      <c r="T827" t="s">
        <v>82</v>
      </c>
      <c r="U827" t="s">
        <v>7699</v>
      </c>
      <c r="V827" t="s">
        <v>13988</v>
      </c>
      <c r="W827" t="s">
        <v>84</v>
      </c>
      <c r="Y827" t="s">
        <v>8</v>
      </c>
      <c r="Z827" t="s">
        <v>86</v>
      </c>
      <c r="AA827" t="s">
        <v>477</v>
      </c>
      <c r="AB827" s="28">
        <v>1</v>
      </c>
      <c r="AC827" s="40">
        <v>35780</v>
      </c>
      <c r="AD827" s="40">
        <f t="shared" si="12"/>
        <v>35780</v>
      </c>
    </row>
    <row r="828" spans="1:30">
      <c r="A828" t="s">
        <v>288</v>
      </c>
      <c r="B828" t="s">
        <v>113</v>
      </c>
      <c r="C828" t="s">
        <v>114</v>
      </c>
      <c r="D828" t="s">
        <v>13989</v>
      </c>
      <c r="E828" t="s">
        <v>13990</v>
      </c>
      <c r="F828" t="s">
        <v>13991</v>
      </c>
      <c r="G828" t="s">
        <v>9829</v>
      </c>
      <c r="H828" t="s">
        <v>292</v>
      </c>
      <c r="I828" t="s">
        <v>13992</v>
      </c>
      <c r="J828" t="s">
        <v>13993</v>
      </c>
      <c r="K828" t="s">
        <v>78</v>
      </c>
      <c r="L828" t="s">
        <v>13994</v>
      </c>
      <c r="M828" s="27">
        <v>45938.474328703713</v>
      </c>
      <c r="N828" s="27">
        <v>45942.569444444453</v>
      </c>
      <c r="P828" t="s">
        <v>9833</v>
      </c>
      <c r="Q828" t="s">
        <v>9834</v>
      </c>
      <c r="R828" t="s">
        <v>1470</v>
      </c>
      <c r="S828" t="s">
        <v>1470</v>
      </c>
      <c r="T828" t="s">
        <v>82</v>
      </c>
      <c r="U828" t="s">
        <v>7699</v>
      </c>
      <c r="V828" t="s">
        <v>13995</v>
      </c>
      <c r="W828" t="s">
        <v>84</v>
      </c>
      <c r="Y828" t="s">
        <v>11</v>
      </c>
      <c r="Z828" t="s">
        <v>86</v>
      </c>
      <c r="AA828" t="s">
        <v>245</v>
      </c>
      <c r="AB828" s="28">
        <v>1</v>
      </c>
      <c r="AC828" s="40">
        <v>67654</v>
      </c>
      <c r="AD828" s="40">
        <f t="shared" si="12"/>
        <v>67654</v>
      </c>
    </row>
    <row r="829" spans="1:30">
      <c r="A829" t="s">
        <v>343</v>
      </c>
      <c r="B829" t="s">
        <v>68</v>
      </c>
      <c r="C829" t="s">
        <v>69</v>
      </c>
      <c r="D829" t="s">
        <v>344</v>
      </c>
      <c r="E829" t="s">
        <v>13996</v>
      </c>
      <c r="F829" t="s">
        <v>13997</v>
      </c>
      <c r="G829" t="s">
        <v>9829</v>
      </c>
      <c r="H829" t="s">
        <v>347</v>
      </c>
      <c r="I829" t="s">
        <v>343</v>
      </c>
      <c r="J829" t="s">
        <v>13998</v>
      </c>
      <c r="K829" t="s">
        <v>78</v>
      </c>
      <c r="L829" t="s">
        <v>13999</v>
      </c>
      <c r="M829" s="27">
        <v>45938.485231481478</v>
      </c>
      <c r="N829" s="27">
        <v>45941.441666666673</v>
      </c>
      <c r="P829" t="s">
        <v>9833</v>
      </c>
      <c r="Q829" t="s">
        <v>9834</v>
      </c>
      <c r="R829" t="s">
        <v>1470</v>
      </c>
      <c r="S829" t="s">
        <v>1470</v>
      </c>
      <c r="T829" t="s">
        <v>82</v>
      </c>
      <c r="U829" t="s">
        <v>7699</v>
      </c>
      <c r="V829" t="s">
        <v>14000</v>
      </c>
      <c r="W829" t="s">
        <v>84</v>
      </c>
      <c r="Y829" t="s">
        <v>8</v>
      </c>
      <c r="Z829" t="s">
        <v>86</v>
      </c>
      <c r="AA829" t="s">
        <v>761</v>
      </c>
      <c r="AB829" s="28">
        <v>1</v>
      </c>
      <c r="AC829" s="40">
        <v>35780</v>
      </c>
      <c r="AD829" s="40">
        <f t="shared" si="12"/>
        <v>35780</v>
      </c>
    </row>
    <row r="830" spans="1:30">
      <c r="A830" t="s">
        <v>569</v>
      </c>
      <c r="B830" t="s">
        <v>119</v>
      </c>
      <c r="C830" t="s">
        <v>120</v>
      </c>
      <c r="D830" t="s">
        <v>570</v>
      </c>
      <c r="E830" t="s">
        <v>14001</v>
      </c>
      <c r="F830" t="s">
        <v>14002</v>
      </c>
      <c r="G830" t="s">
        <v>9829</v>
      </c>
      <c r="H830" t="s">
        <v>573</v>
      </c>
      <c r="I830" t="s">
        <v>569</v>
      </c>
      <c r="J830" t="s">
        <v>14003</v>
      </c>
      <c r="K830" t="s">
        <v>78</v>
      </c>
      <c r="L830" t="s">
        <v>14004</v>
      </c>
      <c r="M830" s="27">
        <v>45938.485925925917</v>
      </c>
      <c r="N830" s="27">
        <v>45939.404861111107</v>
      </c>
      <c r="P830" t="s">
        <v>9833</v>
      </c>
      <c r="Q830" t="s">
        <v>9834</v>
      </c>
      <c r="R830" t="s">
        <v>80</v>
      </c>
      <c r="S830" t="s">
        <v>81</v>
      </c>
      <c r="T830" t="s">
        <v>82</v>
      </c>
      <c r="U830" t="s">
        <v>7699</v>
      </c>
      <c r="V830" t="s">
        <v>14005</v>
      </c>
      <c r="W830" t="s">
        <v>84</v>
      </c>
      <c r="Y830" t="s">
        <v>8</v>
      </c>
      <c r="Z830" t="s">
        <v>86</v>
      </c>
      <c r="AA830" t="s">
        <v>6238</v>
      </c>
      <c r="AB830" s="28">
        <v>1</v>
      </c>
      <c r="AC830" s="40">
        <v>35780</v>
      </c>
      <c r="AD830" s="40">
        <f t="shared" si="12"/>
        <v>35780</v>
      </c>
    </row>
    <row r="831" spans="1:30">
      <c r="A831" t="s">
        <v>459</v>
      </c>
      <c r="B831" t="s">
        <v>460</v>
      </c>
      <c r="C831" t="s">
        <v>461</v>
      </c>
      <c r="D831" t="s">
        <v>512</v>
      </c>
      <c r="E831" t="s">
        <v>14006</v>
      </c>
      <c r="F831" t="s">
        <v>14007</v>
      </c>
      <c r="G831" t="s">
        <v>9829</v>
      </c>
      <c r="H831" t="s">
        <v>460</v>
      </c>
      <c r="I831" t="s">
        <v>459</v>
      </c>
      <c r="J831" t="s">
        <v>14008</v>
      </c>
      <c r="K831" t="s">
        <v>78</v>
      </c>
      <c r="L831" t="s">
        <v>14009</v>
      </c>
      <c r="M831" s="27">
        <v>45938.507592592592</v>
      </c>
      <c r="N831" s="27">
        <v>45941.45</v>
      </c>
      <c r="P831" t="s">
        <v>9833</v>
      </c>
      <c r="Q831" t="s">
        <v>9834</v>
      </c>
      <c r="R831" t="s">
        <v>1470</v>
      </c>
      <c r="S831" t="s">
        <v>1470</v>
      </c>
      <c r="T831" t="s">
        <v>82</v>
      </c>
      <c r="U831" t="s">
        <v>7699</v>
      </c>
      <c r="V831" t="s">
        <v>14010</v>
      </c>
      <c r="W831" t="s">
        <v>84</v>
      </c>
      <c r="Y831" t="s">
        <v>8</v>
      </c>
      <c r="Z831" t="s">
        <v>86</v>
      </c>
      <c r="AA831" t="s">
        <v>1597</v>
      </c>
      <c r="AB831" s="28">
        <v>1</v>
      </c>
      <c r="AC831" s="40">
        <v>35780</v>
      </c>
      <c r="AD831" s="40">
        <f t="shared" si="12"/>
        <v>35780</v>
      </c>
    </row>
    <row r="832" spans="1:30">
      <c r="A832" t="s">
        <v>191</v>
      </c>
      <c r="B832" t="s">
        <v>192</v>
      </c>
      <c r="C832" t="s">
        <v>193</v>
      </c>
      <c r="D832" t="s">
        <v>227</v>
      </c>
      <c r="E832" t="s">
        <v>14011</v>
      </c>
      <c r="F832" t="s">
        <v>14012</v>
      </c>
      <c r="G832" t="s">
        <v>9829</v>
      </c>
      <c r="H832" t="s">
        <v>197</v>
      </c>
      <c r="I832" t="s">
        <v>230</v>
      </c>
      <c r="J832" t="s">
        <v>14013</v>
      </c>
      <c r="K832" t="s">
        <v>78</v>
      </c>
      <c r="L832" t="s">
        <v>14014</v>
      </c>
      <c r="M832" s="27">
        <v>45938.51458333333</v>
      </c>
      <c r="N832" s="27">
        <v>45944.625</v>
      </c>
      <c r="P832" t="s">
        <v>9833</v>
      </c>
      <c r="Q832" t="s">
        <v>9834</v>
      </c>
      <c r="R832" t="s">
        <v>80</v>
      </c>
      <c r="S832" t="s">
        <v>187</v>
      </c>
      <c r="U832" t="s">
        <v>7699</v>
      </c>
      <c r="V832" t="s">
        <v>14015</v>
      </c>
      <c r="W832" t="s">
        <v>84</v>
      </c>
      <c r="Y832" t="s">
        <v>8</v>
      </c>
      <c r="Z832" t="s">
        <v>86</v>
      </c>
      <c r="AA832" t="s">
        <v>10276</v>
      </c>
      <c r="AB832" s="28">
        <v>1</v>
      </c>
      <c r="AC832" s="40">
        <v>35780</v>
      </c>
      <c r="AD832" s="40">
        <f t="shared" si="12"/>
        <v>35780</v>
      </c>
    </row>
    <row r="833" spans="1:30">
      <c r="A833" t="s">
        <v>343</v>
      </c>
      <c r="B833" t="s">
        <v>68</v>
      </c>
      <c r="C833" t="s">
        <v>69</v>
      </c>
      <c r="D833" t="s">
        <v>1414</v>
      </c>
      <c r="E833" t="s">
        <v>14016</v>
      </c>
      <c r="F833" t="s">
        <v>14017</v>
      </c>
      <c r="G833" t="s">
        <v>9829</v>
      </c>
      <c r="H833" t="s">
        <v>347</v>
      </c>
      <c r="I833" t="s">
        <v>1417</v>
      </c>
      <c r="J833" t="s">
        <v>14018</v>
      </c>
      <c r="K833" t="s">
        <v>78</v>
      </c>
      <c r="L833" t="s">
        <v>14019</v>
      </c>
      <c r="M833" s="27">
        <v>45938.508819444447</v>
      </c>
      <c r="N833" s="27">
        <v>45941.597916666673</v>
      </c>
      <c r="P833" t="s">
        <v>9833</v>
      </c>
      <c r="Q833" t="s">
        <v>9834</v>
      </c>
      <c r="R833" t="s">
        <v>783</v>
      </c>
      <c r="S833" t="s">
        <v>1750</v>
      </c>
      <c r="T833" t="s">
        <v>82</v>
      </c>
      <c r="U833" t="s">
        <v>7699</v>
      </c>
      <c r="V833" t="s">
        <v>14020</v>
      </c>
      <c r="W833" t="s">
        <v>84</v>
      </c>
      <c r="Y833" t="s">
        <v>11</v>
      </c>
      <c r="Z833" t="s">
        <v>86</v>
      </c>
      <c r="AA833" t="s">
        <v>387</v>
      </c>
      <c r="AB833" s="28">
        <v>1</v>
      </c>
      <c r="AC833" s="40">
        <v>67654</v>
      </c>
      <c r="AD833" s="40">
        <f t="shared" si="12"/>
        <v>67654</v>
      </c>
    </row>
    <row r="834" spans="1:30">
      <c r="A834" t="s">
        <v>191</v>
      </c>
      <c r="B834" t="s">
        <v>192</v>
      </c>
      <c r="C834" t="s">
        <v>193</v>
      </c>
      <c r="D834" t="s">
        <v>208</v>
      </c>
      <c r="E834" t="s">
        <v>14021</v>
      </c>
      <c r="F834" t="s">
        <v>14022</v>
      </c>
      <c r="G834" t="s">
        <v>9829</v>
      </c>
      <c r="H834" t="s">
        <v>197</v>
      </c>
      <c r="I834" t="s">
        <v>211</v>
      </c>
      <c r="J834" t="s">
        <v>14023</v>
      </c>
      <c r="K834" t="s">
        <v>78</v>
      </c>
      <c r="L834" t="s">
        <v>14024</v>
      </c>
      <c r="M834" s="27">
        <v>45938.511250000003</v>
      </c>
      <c r="N834" s="27">
        <v>45944.658333333333</v>
      </c>
      <c r="P834" t="s">
        <v>9833</v>
      </c>
      <c r="Q834" t="s">
        <v>9834</v>
      </c>
      <c r="R834" t="s">
        <v>80</v>
      </c>
      <c r="S834" t="s">
        <v>187</v>
      </c>
      <c r="U834" t="s">
        <v>7699</v>
      </c>
      <c r="V834" t="s">
        <v>14025</v>
      </c>
      <c r="W834" t="s">
        <v>84</v>
      </c>
      <c r="Y834" t="s">
        <v>8</v>
      </c>
      <c r="Z834" t="s">
        <v>86</v>
      </c>
      <c r="AA834" t="s">
        <v>10276</v>
      </c>
      <c r="AB834" s="28">
        <v>1</v>
      </c>
      <c r="AC834" s="40">
        <v>35780</v>
      </c>
      <c r="AD834" s="40">
        <f t="shared" si="12"/>
        <v>35780</v>
      </c>
    </row>
    <row r="835" spans="1:30">
      <c r="A835" t="s">
        <v>459</v>
      </c>
      <c r="B835" t="s">
        <v>460</v>
      </c>
      <c r="C835" t="s">
        <v>461</v>
      </c>
      <c r="D835" t="s">
        <v>512</v>
      </c>
      <c r="E835" t="s">
        <v>14026</v>
      </c>
      <c r="F835" t="s">
        <v>9799</v>
      </c>
      <c r="G835" t="s">
        <v>9829</v>
      </c>
      <c r="H835" t="s">
        <v>460</v>
      </c>
      <c r="I835" t="s">
        <v>459</v>
      </c>
      <c r="J835" t="s">
        <v>9800</v>
      </c>
      <c r="K835" t="s">
        <v>78</v>
      </c>
      <c r="L835" t="s">
        <v>14027</v>
      </c>
      <c r="M835" s="27">
        <v>45938.514097222222</v>
      </c>
      <c r="N835" s="27">
        <v>45942.556250000001</v>
      </c>
      <c r="P835" t="s">
        <v>9833</v>
      </c>
      <c r="Q835" t="s">
        <v>9834</v>
      </c>
      <c r="R835" t="s">
        <v>1479</v>
      </c>
      <c r="S835" t="s">
        <v>1470</v>
      </c>
      <c r="T835" t="s">
        <v>82</v>
      </c>
      <c r="U835" t="s">
        <v>7699</v>
      </c>
      <c r="V835" t="s">
        <v>14028</v>
      </c>
      <c r="W835" t="s">
        <v>84</v>
      </c>
      <c r="Y835" t="s">
        <v>8</v>
      </c>
      <c r="Z835" t="s">
        <v>86</v>
      </c>
      <c r="AA835" t="s">
        <v>1597</v>
      </c>
      <c r="AB835" s="28">
        <v>1</v>
      </c>
      <c r="AC835" s="40">
        <v>35780</v>
      </c>
      <c r="AD835" s="40">
        <f t="shared" ref="AD835:AD898" si="13">AC835</f>
        <v>35780</v>
      </c>
    </row>
    <row r="836" spans="1:30">
      <c r="A836" t="s">
        <v>343</v>
      </c>
      <c r="B836" t="s">
        <v>68</v>
      </c>
      <c r="C836" t="s">
        <v>69</v>
      </c>
      <c r="D836" t="s">
        <v>344</v>
      </c>
      <c r="E836" t="s">
        <v>14029</v>
      </c>
      <c r="F836" t="s">
        <v>14030</v>
      </c>
      <c r="G836" t="s">
        <v>9829</v>
      </c>
      <c r="H836" t="s">
        <v>347</v>
      </c>
      <c r="I836" t="s">
        <v>343</v>
      </c>
      <c r="J836" t="s">
        <v>14031</v>
      </c>
      <c r="K836" t="s">
        <v>78</v>
      </c>
      <c r="L836" t="s">
        <v>14032</v>
      </c>
      <c r="M836" s="27">
        <v>45938.520601851851</v>
      </c>
      <c r="N836" s="27">
        <v>45941.606249999997</v>
      </c>
      <c r="P836" t="s">
        <v>9833</v>
      </c>
      <c r="Q836" t="s">
        <v>9834</v>
      </c>
      <c r="R836" t="s">
        <v>1479</v>
      </c>
      <c r="S836" t="s">
        <v>1479</v>
      </c>
      <c r="T836" t="s">
        <v>82</v>
      </c>
      <c r="U836" t="s">
        <v>7699</v>
      </c>
      <c r="V836" t="s">
        <v>14033</v>
      </c>
      <c r="W836" t="s">
        <v>84</v>
      </c>
      <c r="Y836" t="s">
        <v>8</v>
      </c>
      <c r="Z836" t="s">
        <v>86</v>
      </c>
      <c r="AA836" t="s">
        <v>8852</v>
      </c>
      <c r="AB836" s="28">
        <v>1</v>
      </c>
      <c r="AC836" s="40">
        <v>35780</v>
      </c>
      <c r="AD836" s="40">
        <f t="shared" si="13"/>
        <v>35780</v>
      </c>
    </row>
    <row r="837" spans="1:30">
      <c r="A837" t="s">
        <v>191</v>
      </c>
      <c r="B837" t="s">
        <v>192</v>
      </c>
      <c r="C837" t="s">
        <v>193</v>
      </c>
      <c r="D837" t="s">
        <v>4079</v>
      </c>
      <c r="E837" t="s">
        <v>14034</v>
      </c>
      <c r="F837" t="s">
        <v>14035</v>
      </c>
      <c r="G837" t="s">
        <v>9829</v>
      </c>
      <c r="H837" t="s">
        <v>197</v>
      </c>
      <c r="I837" t="s">
        <v>4082</v>
      </c>
      <c r="J837" t="s">
        <v>14036</v>
      </c>
      <c r="K837" t="s">
        <v>78</v>
      </c>
      <c r="L837" t="s">
        <v>14037</v>
      </c>
      <c r="M837" s="27">
        <v>45937.511111111111</v>
      </c>
      <c r="N837" s="27">
        <v>45943.508333333331</v>
      </c>
      <c r="P837" t="s">
        <v>9833</v>
      </c>
      <c r="Q837" t="s">
        <v>9834</v>
      </c>
      <c r="R837" t="s">
        <v>1470</v>
      </c>
      <c r="S837" t="s">
        <v>1470</v>
      </c>
      <c r="T837" t="s">
        <v>82</v>
      </c>
      <c r="U837" t="s">
        <v>7699</v>
      </c>
      <c r="V837" t="s">
        <v>14038</v>
      </c>
      <c r="W837" t="s">
        <v>9836</v>
      </c>
      <c r="Y837" t="s">
        <v>13</v>
      </c>
      <c r="Z837" t="s">
        <v>86</v>
      </c>
      <c r="AA837" t="s">
        <v>254</v>
      </c>
      <c r="AB837" s="28">
        <v>0</v>
      </c>
      <c r="AC837" s="40">
        <v>35780</v>
      </c>
      <c r="AD837" s="40">
        <f t="shared" si="13"/>
        <v>35780</v>
      </c>
    </row>
    <row r="838" spans="1:30">
      <c r="A838" t="s">
        <v>459</v>
      </c>
      <c r="B838" t="s">
        <v>460</v>
      </c>
      <c r="C838" t="s">
        <v>461</v>
      </c>
      <c r="D838" t="s">
        <v>956</v>
      </c>
      <c r="E838" t="s">
        <v>14039</v>
      </c>
      <c r="F838" t="s">
        <v>14040</v>
      </c>
      <c r="G838" t="s">
        <v>9829</v>
      </c>
      <c r="H838" t="s">
        <v>460</v>
      </c>
      <c r="I838" t="s">
        <v>959</v>
      </c>
      <c r="J838" t="s">
        <v>14041</v>
      </c>
      <c r="K838" t="s">
        <v>78</v>
      </c>
      <c r="L838" t="s">
        <v>14042</v>
      </c>
      <c r="M838" s="27">
        <v>45938.51703703704</v>
      </c>
      <c r="N838" s="27">
        <v>45941.473611111112</v>
      </c>
      <c r="P838" t="s">
        <v>9833</v>
      </c>
      <c r="Q838" t="s">
        <v>9834</v>
      </c>
      <c r="R838" t="s">
        <v>1470</v>
      </c>
      <c r="S838" t="s">
        <v>1470</v>
      </c>
      <c r="T838" t="s">
        <v>82</v>
      </c>
      <c r="U838" t="s">
        <v>7699</v>
      </c>
      <c r="V838" t="s">
        <v>14043</v>
      </c>
      <c r="W838" t="s">
        <v>84</v>
      </c>
      <c r="Y838" t="s">
        <v>11</v>
      </c>
      <c r="Z838" t="s">
        <v>86</v>
      </c>
      <c r="AA838" t="s">
        <v>787</v>
      </c>
      <c r="AB838" s="28">
        <v>1</v>
      </c>
      <c r="AC838" s="40">
        <v>67654</v>
      </c>
      <c r="AD838" s="40">
        <f t="shared" si="13"/>
        <v>67654</v>
      </c>
    </row>
    <row r="839" spans="1:30">
      <c r="A839" t="s">
        <v>442</v>
      </c>
      <c r="B839" t="s">
        <v>113</v>
      </c>
      <c r="C839" t="s">
        <v>114</v>
      </c>
      <c r="D839" t="s">
        <v>443</v>
      </c>
      <c r="E839" t="s">
        <v>14044</v>
      </c>
      <c r="F839" t="s">
        <v>6503</v>
      </c>
      <c r="G839" t="s">
        <v>9829</v>
      </c>
      <c r="H839" t="s">
        <v>446</v>
      </c>
      <c r="I839" t="s">
        <v>442</v>
      </c>
      <c r="J839" t="s">
        <v>6504</v>
      </c>
      <c r="K839" t="s">
        <v>78</v>
      </c>
      <c r="L839" t="s">
        <v>14045</v>
      </c>
      <c r="M839" s="27">
        <v>45938.518321759257</v>
      </c>
      <c r="N839" s="27">
        <v>45941.444444444453</v>
      </c>
      <c r="P839" t="s">
        <v>9833</v>
      </c>
      <c r="Q839" t="s">
        <v>9834</v>
      </c>
      <c r="R839" t="s">
        <v>1470</v>
      </c>
      <c r="S839" t="s">
        <v>1470</v>
      </c>
      <c r="T839" t="s">
        <v>82</v>
      </c>
      <c r="U839" t="s">
        <v>7699</v>
      </c>
      <c r="V839" t="s">
        <v>14046</v>
      </c>
      <c r="W839" t="s">
        <v>84</v>
      </c>
      <c r="Y839" t="s">
        <v>8</v>
      </c>
      <c r="Z839" t="s">
        <v>86</v>
      </c>
      <c r="AA839" t="s">
        <v>2360</v>
      </c>
      <c r="AB839" s="28">
        <v>1</v>
      </c>
      <c r="AC839" s="40">
        <v>35780</v>
      </c>
      <c r="AD839" s="40">
        <f t="shared" si="13"/>
        <v>35780</v>
      </c>
    </row>
    <row r="840" spans="1:30">
      <c r="A840" t="s">
        <v>613</v>
      </c>
      <c r="B840" t="s">
        <v>151</v>
      </c>
      <c r="C840" t="s">
        <v>152</v>
      </c>
      <c r="D840" t="s">
        <v>6407</v>
      </c>
      <c r="E840" t="s">
        <v>14047</v>
      </c>
      <c r="F840" t="s">
        <v>14048</v>
      </c>
      <c r="G840" t="s">
        <v>9829</v>
      </c>
      <c r="H840" t="s">
        <v>328</v>
      </c>
      <c r="I840" t="s">
        <v>6410</v>
      </c>
      <c r="J840" t="s">
        <v>14049</v>
      </c>
      <c r="K840" t="s">
        <v>78</v>
      </c>
      <c r="L840" t="s">
        <v>14050</v>
      </c>
      <c r="M840" s="27">
        <v>45938.522094907406</v>
      </c>
      <c r="N840" s="27">
        <v>45947.379861111112</v>
      </c>
      <c r="P840" t="s">
        <v>9833</v>
      </c>
      <c r="Q840" t="s">
        <v>9834</v>
      </c>
      <c r="R840" t="s">
        <v>1479</v>
      </c>
      <c r="S840" t="s">
        <v>1470</v>
      </c>
      <c r="T840" t="s">
        <v>82</v>
      </c>
      <c r="U840" t="s">
        <v>7699</v>
      </c>
      <c r="V840" t="s">
        <v>14051</v>
      </c>
      <c r="W840" t="s">
        <v>9836</v>
      </c>
      <c r="Y840" t="s">
        <v>11</v>
      </c>
      <c r="Z840" t="s">
        <v>86</v>
      </c>
      <c r="AA840" t="s">
        <v>3464</v>
      </c>
      <c r="AB840" s="28">
        <v>0</v>
      </c>
      <c r="AC840" s="40">
        <v>67654</v>
      </c>
      <c r="AD840" s="40">
        <f t="shared" si="13"/>
        <v>67654</v>
      </c>
    </row>
    <row r="841" spans="1:30">
      <c r="A841" t="s">
        <v>459</v>
      </c>
      <c r="B841" t="s">
        <v>460</v>
      </c>
      <c r="C841" t="s">
        <v>461</v>
      </c>
      <c r="D841" t="s">
        <v>512</v>
      </c>
      <c r="E841" t="s">
        <v>14052</v>
      </c>
      <c r="F841" t="s">
        <v>14053</v>
      </c>
      <c r="G841" t="s">
        <v>9829</v>
      </c>
      <c r="H841" t="s">
        <v>460</v>
      </c>
      <c r="I841" t="s">
        <v>459</v>
      </c>
      <c r="J841" t="s">
        <v>14054</v>
      </c>
      <c r="K841" t="s">
        <v>78</v>
      </c>
      <c r="L841" t="s">
        <v>14055</v>
      </c>
      <c r="M841" s="27">
        <v>45938.530081018522</v>
      </c>
      <c r="N841" s="27">
        <v>45941.556250000001</v>
      </c>
      <c r="P841" t="s">
        <v>9833</v>
      </c>
      <c r="Q841" t="s">
        <v>9834</v>
      </c>
      <c r="R841" t="s">
        <v>1470</v>
      </c>
      <c r="S841" t="s">
        <v>1470</v>
      </c>
      <c r="T841" t="s">
        <v>82</v>
      </c>
      <c r="U841" t="s">
        <v>7699</v>
      </c>
      <c r="V841" t="s">
        <v>14056</v>
      </c>
      <c r="W841" t="s">
        <v>84</v>
      </c>
      <c r="Y841" t="s">
        <v>8</v>
      </c>
      <c r="Z841" t="s">
        <v>86</v>
      </c>
      <c r="AA841" t="s">
        <v>13317</v>
      </c>
      <c r="AB841" s="28">
        <v>1</v>
      </c>
      <c r="AC841" s="40">
        <v>35780</v>
      </c>
      <c r="AD841" s="40">
        <f t="shared" si="13"/>
        <v>35780</v>
      </c>
    </row>
    <row r="842" spans="1:30">
      <c r="A842" t="s">
        <v>191</v>
      </c>
      <c r="B842" t="s">
        <v>192</v>
      </c>
      <c r="C842" t="s">
        <v>193</v>
      </c>
      <c r="D842" t="s">
        <v>194</v>
      </c>
      <c r="E842" t="s">
        <v>14057</v>
      </c>
      <c r="F842" t="s">
        <v>14058</v>
      </c>
      <c r="G842" t="s">
        <v>9829</v>
      </c>
      <c r="H842" t="s">
        <v>197</v>
      </c>
      <c r="I842" t="s">
        <v>191</v>
      </c>
      <c r="J842" t="s">
        <v>14059</v>
      </c>
      <c r="K842" t="s">
        <v>78</v>
      </c>
      <c r="L842" t="s">
        <v>14060</v>
      </c>
      <c r="M842" s="27">
        <v>45938.539398148147</v>
      </c>
      <c r="N842" s="27">
        <v>45944.625694444447</v>
      </c>
      <c r="P842" t="s">
        <v>9833</v>
      </c>
      <c r="Q842" t="s">
        <v>9834</v>
      </c>
      <c r="R842" t="s">
        <v>80</v>
      </c>
      <c r="S842" t="s">
        <v>187</v>
      </c>
      <c r="U842" t="s">
        <v>7699</v>
      </c>
      <c r="V842" t="s">
        <v>14061</v>
      </c>
      <c r="W842" t="s">
        <v>84</v>
      </c>
      <c r="Y842" t="s">
        <v>8</v>
      </c>
      <c r="Z842" t="s">
        <v>86</v>
      </c>
      <c r="AA842" t="s">
        <v>10276</v>
      </c>
      <c r="AB842" s="28">
        <v>1</v>
      </c>
      <c r="AC842" s="40">
        <v>35780</v>
      </c>
      <c r="AD842" s="40">
        <f t="shared" si="13"/>
        <v>35780</v>
      </c>
    </row>
    <row r="843" spans="1:30">
      <c r="A843" t="s">
        <v>459</v>
      </c>
      <c r="B843" t="s">
        <v>460</v>
      </c>
      <c r="C843" t="s">
        <v>461</v>
      </c>
      <c r="D843" t="s">
        <v>2135</v>
      </c>
      <c r="E843" t="s">
        <v>14062</v>
      </c>
      <c r="F843" t="s">
        <v>14063</v>
      </c>
      <c r="G843" t="s">
        <v>9829</v>
      </c>
      <c r="H843" t="s">
        <v>460</v>
      </c>
      <c r="I843" t="s">
        <v>2138</v>
      </c>
      <c r="J843" t="s">
        <v>14064</v>
      </c>
      <c r="K843" t="s">
        <v>78</v>
      </c>
      <c r="L843" t="s">
        <v>14065</v>
      </c>
      <c r="M843" s="27">
        <v>45938.536944444437</v>
      </c>
      <c r="N843" s="27">
        <v>45941.57916666667</v>
      </c>
      <c r="P843" t="s">
        <v>9833</v>
      </c>
      <c r="Q843" t="s">
        <v>9834</v>
      </c>
      <c r="R843" t="s">
        <v>80</v>
      </c>
      <c r="S843" t="s">
        <v>187</v>
      </c>
      <c r="T843" t="s">
        <v>82</v>
      </c>
      <c r="U843" t="s">
        <v>7699</v>
      </c>
      <c r="V843" t="s">
        <v>14066</v>
      </c>
      <c r="W843" t="s">
        <v>84</v>
      </c>
      <c r="Y843" t="s">
        <v>8</v>
      </c>
      <c r="Z843" t="s">
        <v>86</v>
      </c>
      <c r="AA843" t="s">
        <v>470</v>
      </c>
      <c r="AB843" s="28">
        <v>1</v>
      </c>
      <c r="AC843" s="40">
        <v>35780</v>
      </c>
      <c r="AD843" s="40">
        <f t="shared" si="13"/>
        <v>35780</v>
      </c>
    </row>
    <row r="844" spans="1:30">
      <c r="A844" t="s">
        <v>191</v>
      </c>
      <c r="B844" t="s">
        <v>192</v>
      </c>
      <c r="C844" t="s">
        <v>193</v>
      </c>
      <c r="D844" t="s">
        <v>194</v>
      </c>
      <c r="E844" t="s">
        <v>14067</v>
      </c>
      <c r="F844" t="s">
        <v>6833</v>
      </c>
      <c r="G844" t="s">
        <v>9829</v>
      </c>
      <c r="H844" t="s">
        <v>197</v>
      </c>
      <c r="I844" t="s">
        <v>191</v>
      </c>
      <c r="J844" t="s">
        <v>6834</v>
      </c>
      <c r="K844" t="s">
        <v>78</v>
      </c>
      <c r="L844" t="s">
        <v>14068</v>
      </c>
      <c r="M844" s="27">
        <v>45938.55300925926</v>
      </c>
      <c r="N844" s="27">
        <v>45944.625694444447</v>
      </c>
      <c r="P844" t="s">
        <v>9833</v>
      </c>
      <c r="Q844" t="s">
        <v>9834</v>
      </c>
      <c r="R844" t="s">
        <v>80</v>
      </c>
      <c r="S844" t="s">
        <v>187</v>
      </c>
      <c r="U844" t="s">
        <v>7699</v>
      </c>
      <c r="V844" t="s">
        <v>14069</v>
      </c>
      <c r="W844" t="s">
        <v>84</v>
      </c>
      <c r="Y844" t="s">
        <v>8</v>
      </c>
      <c r="Z844" t="s">
        <v>86</v>
      </c>
      <c r="AA844" t="s">
        <v>10276</v>
      </c>
      <c r="AB844" s="28">
        <v>1</v>
      </c>
      <c r="AC844" s="40">
        <v>35780</v>
      </c>
      <c r="AD844" s="40">
        <f t="shared" si="13"/>
        <v>35780</v>
      </c>
    </row>
    <row r="845" spans="1:30">
      <c r="A845" t="s">
        <v>191</v>
      </c>
      <c r="B845" t="s">
        <v>192</v>
      </c>
      <c r="C845" t="s">
        <v>193</v>
      </c>
      <c r="D845" t="s">
        <v>194</v>
      </c>
      <c r="E845" t="s">
        <v>14070</v>
      </c>
      <c r="F845" t="s">
        <v>14071</v>
      </c>
      <c r="G845" t="s">
        <v>9829</v>
      </c>
      <c r="H845" t="s">
        <v>197</v>
      </c>
      <c r="I845" t="s">
        <v>191</v>
      </c>
      <c r="J845" t="s">
        <v>14072</v>
      </c>
      <c r="K845" t="s">
        <v>78</v>
      </c>
      <c r="L845" t="s">
        <v>14073</v>
      </c>
      <c r="M845" s="27">
        <v>45938.554942129631</v>
      </c>
      <c r="N845" s="27">
        <v>45944.629861111112</v>
      </c>
      <c r="P845" t="s">
        <v>9833</v>
      </c>
      <c r="Q845" t="s">
        <v>9834</v>
      </c>
      <c r="R845" t="s">
        <v>80</v>
      </c>
      <c r="S845" t="s">
        <v>187</v>
      </c>
      <c r="U845" t="s">
        <v>7699</v>
      </c>
      <c r="V845" t="s">
        <v>14074</v>
      </c>
      <c r="W845" t="s">
        <v>84</v>
      </c>
      <c r="Y845" t="s">
        <v>8</v>
      </c>
      <c r="Z845" t="s">
        <v>86</v>
      </c>
      <c r="AA845" t="s">
        <v>10276</v>
      </c>
      <c r="AB845" s="28">
        <v>1</v>
      </c>
      <c r="AC845" s="40">
        <v>35780</v>
      </c>
      <c r="AD845" s="40">
        <f t="shared" si="13"/>
        <v>35780</v>
      </c>
    </row>
    <row r="846" spans="1:30">
      <c r="A846" t="s">
        <v>191</v>
      </c>
      <c r="B846" t="s">
        <v>192</v>
      </c>
      <c r="C846" t="s">
        <v>193</v>
      </c>
      <c r="D846" t="s">
        <v>194</v>
      </c>
      <c r="E846" t="s">
        <v>14075</v>
      </c>
      <c r="F846" t="s">
        <v>14076</v>
      </c>
      <c r="G846" t="s">
        <v>9829</v>
      </c>
      <c r="H846" t="s">
        <v>197</v>
      </c>
      <c r="I846" t="s">
        <v>191</v>
      </c>
      <c r="J846" t="s">
        <v>14077</v>
      </c>
      <c r="K846" t="s">
        <v>78</v>
      </c>
      <c r="L846" t="s">
        <v>14078</v>
      </c>
      <c r="M846" s="27">
        <v>45938.568506944437</v>
      </c>
      <c r="N846" s="27">
        <v>45944.627083333333</v>
      </c>
      <c r="P846" t="s">
        <v>9833</v>
      </c>
      <c r="Q846" t="s">
        <v>9834</v>
      </c>
      <c r="R846" t="s">
        <v>80</v>
      </c>
      <c r="S846" t="s">
        <v>187</v>
      </c>
      <c r="U846" t="s">
        <v>7699</v>
      </c>
      <c r="V846" t="s">
        <v>14079</v>
      </c>
      <c r="W846" t="s">
        <v>84</v>
      </c>
      <c r="Y846" t="s">
        <v>8</v>
      </c>
      <c r="Z846" t="s">
        <v>86</v>
      </c>
      <c r="AA846" t="s">
        <v>10276</v>
      </c>
      <c r="AB846" s="28">
        <v>1</v>
      </c>
      <c r="AC846" s="40">
        <v>35780</v>
      </c>
      <c r="AD846" s="40">
        <f t="shared" si="13"/>
        <v>35780</v>
      </c>
    </row>
    <row r="847" spans="1:30">
      <c r="A847" t="s">
        <v>277</v>
      </c>
      <c r="B847" t="s">
        <v>151</v>
      </c>
      <c r="C847" t="s">
        <v>152</v>
      </c>
      <c r="D847" t="s">
        <v>14080</v>
      </c>
      <c r="E847" t="s">
        <v>14081</v>
      </c>
      <c r="F847" t="s">
        <v>14082</v>
      </c>
      <c r="G847" t="s">
        <v>9829</v>
      </c>
      <c r="H847" t="s">
        <v>328</v>
      </c>
      <c r="I847" t="s">
        <v>14083</v>
      </c>
      <c r="J847" t="s">
        <v>14084</v>
      </c>
      <c r="K847" t="s">
        <v>78</v>
      </c>
      <c r="L847" t="s">
        <v>14085</v>
      </c>
      <c r="M847" s="27">
        <v>45938.569513888891</v>
      </c>
      <c r="N847" s="27">
        <v>45946.475694444453</v>
      </c>
      <c r="P847" t="s">
        <v>9833</v>
      </c>
      <c r="Q847" t="s">
        <v>9834</v>
      </c>
      <c r="R847" t="s">
        <v>1470</v>
      </c>
      <c r="S847" t="s">
        <v>1470</v>
      </c>
      <c r="T847" t="s">
        <v>82</v>
      </c>
      <c r="U847" t="s">
        <v>7699</v>
      </c>
      <c r="V847" t="s">
        <v>14086</v>
      </c>
      <c r="W847" t="s">
        <v>9836</v>
      </c>
      <c r="Y847" t="s">
        <v>11</v>
      </c>
      <c r="Z847" t="s">
        <v>86</v>
      </c>
      <c r="AA847" t="s">
        <v>416</v>
      </c>
      <c r="AB847" s="28">
        <v>0</v>
      </c>
      <c r="AC847" s="40">
        <v>67654</v>
      </c>
      <c r="AD847" s="40">
        <f t="shared" si="13"/>
        <v>67654</v>
      </c>
    </row>
    <row r="848" spans="1:30">
      <c r="A848" t="s">
        <v>762</v>
      </c>
      <c r="B848" t="s">
        <v>119</v>
      </c>
      <c r="C848" t="s">
        <v>120</v>
      </c>
      <c r="D848" t="s">
        <v>763</v>
      </c>
      <c r="E848" t="s">
        <v>14087</v>
      </c>
      <c r="F848" t="s">
        <v>14088</v>
      </c>
      <c r="G848" t="s">
        <v>9829</v>
      </c>
      <c r="H848" t="s">
        <v>766</v>
      </c>
      <c r="I848" t="s">
        <v>762</v>
      </c>
      <c r="J848" t="s">
        <v>14089</v>
      </c>
      <c r="K848" t="s">
        <v>78</v>
      </c>
      <c r="L848" t="s">
        <v>14090</v>
      </c>
      <c r="M848" s="27">
        <v>45938.548726851863</v>
      </c>
      <c r="N848" s="27">
        <v>45944.495138888888</v>
      </c>
      <c r="P848" t="s">
        <v>9833</v>
      </c>
      <c r="Q848" t="s">
        <v>9834</v>
      </c>
      <c r="R848" t="s">
        <v>1470</v>
      </c>
      <c r="S848" t="s">
        <v>1470</v>
      </c>
      <c r="T848" t="s">
        <v>82</v>
      </c>
      <c r="U848" t="s">
        <v>7699</v>
      </c>
      <c r="V848" t="s">
        <v>14091</v>
      </c>
      <c r="W848" t="s">
        <v>84</v>
      </c>
      <c r="Y848" t="s">
        <v>8</v>
      </c>
      <c r="Z848" t="s">
        <v>86</v>
      </c>
      <c r="AA848" t="s">
        <v>771</v>
      </c>
      <c r="AB848" s="28">
        <v>1</v>
      </c>
      <c r="AC848" s="40">
        <v>35780</v>
      </c>
      <c r="AD848" s="40">
        <f t="shared" si="13"/>
        <v>35780</v>
      </c>
    </row>
    <row r="849" spans="1:30">
      <c r="A849" t="s">
        <v>613</v>
      </c>
      <c r="B849" t="s">
        <v>151</v>
      </c>
      <c r="C849" t="s">
        <v>152</v>
      </c>
      <c r="D849" t="s">
        <v>14092</v>
      </c>
      <c r="E849" t="s">
        <v>14093</v>
      </c>
      <c r="F849" t="s">
        <v>14094</v>
      </c>
      <c r="G849" t="s">
        <v>9829</v>
      </c>
      <c r="H849" t="s">
        <v>258</v>
      </c>
      <c r="I849" t="s">
        <v>14095</v>
      </c>
      <c r="J849" t="s">
        <v>14096</v>
      </c>
      <c r="K849" t="s">
        <v>78</v>
      </c>
      <c r="L849" t="s">
        <v>14097</v>
      </c>
      <c r="M849" s="27">
        <v>45938.578090277777</v>
      </c>
      <c r="N849" s="27">
        <v>45941.459027777782</v>
      </c>
      <c r="P849" t="s">
        <v>9833</v>
      </c>
      <c r="Q849" t="s">
        <v>9834</v>
      </c>
      <c r="R849" t="s">
        <v>1470</v>
      </c>
      <c r="S849" t="s">
        <v>1470</v>
      </c>
      <c r="T849" t="s">
        <v>82</v>
      </c>
      <c r="U849" t="s">
        <v>7699</v>
      </c>
      <c r="V849" t="s">
        <v>14098</v>
      </c>
      <c r="W849" t="s">
        <v>84</v>
      </c>
      <c r="Y849" t="s">
        <v>11</v>
      </c>
      <c r="Z849" t="s">
        <v>86</v>
      </c>
      <c r="AA849" t="s">
        <v>3464</v>
      </c>
      <c r="AB849" s="28">
        <v>1</v>
      </c>
      <c r="AC849" s="40">
        <v>67654</v>
      </c>
      <c r="AD849" s="40">
        <f t="shared" si="13"/>
        <v>67654</v>
      </c>
    </row>
    <row r="850" spans="1:30">
      <c r="A850" t="s">
        <v>191</v>
      </c>
      <c r="B850" t="s">
        <v>192</v>
      </c>
      <c r="C850" t="s">
        <v>193</v>
      </c>
      <c r="D850" t="s">
        <v>208</v>
      </c>
      <c r="E850" t="s">
        <v>14099</v>
      </c>
      <c r="F850" t="s">
        <v>14100</v>
      </c>
      <c r="G850" t="s">
        <v>9829</v>
      </c>
      <c r="H850" t="s">
        <v>197</v>
      </c>
      <c r="I850" t="s">
        <v>211</v>
      </c>
      <c r="J850" t="s">
        <v>14101</v>
      </c>
      <c r="K850" t="s">
        <v>78</v>
      </c>
      <c r="L850" t="s">
        <v>14102</v>
      </c>
      <c r="M850" s="27">
        <v>45938.579988425918</v>
      </c>
      <c r="N850" s="27">
        <v>45944.62777777778</v>
      </c>
      <c r="P850" t="s">
        <v>9833</v>
      </c>
      <c r="Q850" t="s">
        <v>9834</v>
      </c>
      <c r="R850" t="s">
        <v>80</v>
      </c>
      <c r="S850" t="s">
        <v>187</v>
      </c>
      <c r="U850" t="s">
        <v>7699</v>
      </c>
      <c r="V850" t="s">
        <v>14103</v>
      </c>
      <c r="W850" t="s">
        <v>84</v>
      </c>
      <c r="Y850" t="s">
        <v>8</v>
      </c>
      <c r="Z850" t="s">
        <v>86</v>
      </c>
      <c r="AA850" t="s">
        <v>10276</v>
      </c>
      <c r="AB850" s="28">
        <v>1</v>
      </c>
      <c r="AC850" s="40">
        <v>35780</v>
      </c>
      <c r="AD850" s="40">
        <f t="shared" si="13"/>
        <v>35780</v>
      </c>
    </row>
    <row r="851" spans="1:30">
      <c r="A851" t="s">
        <v>277</v>
      </c>
      <c r="B851" t="s">
        <v>151</v>
      </c>
      <c r="C851" t="s">
        <v>152</v>
      </c>
      <c r="D851" t="s">
        <v>857</v>
      </c>
      <c r="E851" t="s">
        <v>14104</v>
      </c>
      <c r="F851" t="s">
        <v>14105</v>
      </c>
      <c r="G851" t="s">
        <v>9838</v>
      </c>
      <c r="H851" t="s">
        <v>328</v>
      </c>
      <c r="I851" t="s">
        <v>860</v>
      </c>
      <c r="J851" t="s">
        <v>14106</v>
      </c>
      <c r="K851" t="s">
        <v>78</v>
      </c>
      <c r="L851" t="s">
        <v>14107</v>
      </c>
      <c r="M851" s="27">
        <v>45938.581805555557</v>
      </c>
      <c r="N851" s="27">
        <v>45946.426388888889</v>
      </c>
      <c r="P851" t="s">
        <v>9840</v>
      </c>
      <c r="R851" t="s">
        <v>80</v>
      </c>
      <c r="S851" t="s">
        <v>187</v>
      </c>
      <c r="U851" t="s">
        <v>8413</v>
      </c>
      <c r="V851" t="s">
        <v>14108</v>
      </c>
      <c r="W851" t="s">
        <v>9840</v>
      </c>
      <c r="Y851" t="s">
        <v>15</v>
      </c>
      <c r="Z851" t="s">
        <v>86</v>
      </c>
      <c r="AB851" s="28">
        <v>0</v>
      </c>
      <c r="AC851" s="40">
        <v>35780</v>
      </c>
      <c r="AD851" s="40">
        <f t="shared" si="13"/>
        <v>35780</v>
      </c>
    </row>
    <row r="852" spans="1:30">
      <c r="A852" t="s">
        <v>191</v>
      </c>
      <c r="B852" t="s">
        <v>192</v>
      </c>
      <c r="C852" t="s">
        <v>193</v>
      </c>
      <c r="D852" t="s">
        <v>194</v>
      </c>
      <c r="E852" t="s">
        <v>14109</v>
      </c>
      <c r="F852" t="s">
        <v>14110</v>
      </c>
      <c r="G852" t="s">
        <v>9829</v>
      </c>
      <c r="H852" t="s">
        <v>197</v>
      </c>
      <c r="I852" t="s">
        <v>191</v>
      </c>
      <c r="J852" t="s">
        <v>14111</v>
      </c>
      <c r="K852" t="s">
        <v>78</v>
      </c>
      <c r="L852" t="s">
        <v>14112</v>
      </c>
      <c r="M852" s="27">
        <v>45938.61136574074</v>
      </c>
      <c r="N852" s="27">
        <v>45944.628472222219</v>
      </c>
      <c r="P852" t="s">
        <v>9833</v>
      </c>
      <c r="Q852" t="s">
        <v>9834</v>
      </c>
      <c r="R852" t="s">
        <v>80</v>
      </c>
      <c r="S852" t="s">
        <v>81</v>
      </c>
      <c r="U852" t="s">
        <v>7699</v>
      </c>
      <c r="V852" t="s">
        <v>14113</v>
      </c>
      <c r="W852" t="s">
        <v>84</v>
      </c>
      <c r="Y852" t="s">
        <v>8</v>
      </c>
      <c r="Z852" t="s">
        <v>86</v>
      </c>
      <c r="AA852" t="s">
        <v>10276</v>
      </c>
      <c r="AB852" s="28">
        <v>1</v>
      </c>
      <c r="AC852" s="40">
        <v>35780</v>
      </c>
      <c r="AD852" s="40">
        <f t="shared" si="13"/>
        <v>35780</v>
      </c>
    </row>
    <row r="853" spans="1:30">
      <c r="A853" t="s">
        <v>683</v>
      </c>
      <c r="B853" t="s">
        <v>113</v>
      </c>
      <c r="C853" t="s">
        <v>114</v>
      </c>
      <c r="D853" t="s">
        <v>684</v>
      </c>
      <c r="E853" t="s">
        <v>14114</v>
      </c>
      <c r="F853" t="s">
        <v>14115</v>
      </c>
      <c r="G853" t="s">
        <v>9829</v>
      </c>
      <c r="H853" t="s">
        <v>281</v>
      </c>
      <c r="I853" t="s">
        <v>683</v>
      </c>
      <c r="J853" t="s">
        <v>14116</v>
      </c>
      <c r="K853" t="s">
        <v>78</v>
      </c>
      <c r="L853" t="s">
        <v>14117</v>
      </c>
      <c r="M853" s="27">
        <v>45938.615011574067</v>
      </c>
      <c r="N853" s="27">
        <v>45941.501388888893</v>
      </c>
      <c r="P853" t="s">
        <v>9833</v>
      </c>
      <c r="Q853" t="s">
        <v>9834</v>
      </c>
      <c r="R853" t="s">
        <v>1470</v>
      </c>
      <c r="S853" t="s">
        <v>1470</v>
      </c>
      <c r="T853" t="s">
        <v>82</v>
      </c>
      <c r="U853" t="s">
        <v>7699</v>
      </c>
      <c r="V853" t="s">
        <v>14118</v>
      </c>
      <c r="W853" t="s">
        <v>84</v>
      </c>
      <c r="Y853" t="s">
        <v>8</v>
      </c>
      <c r="Z853" t="s">
        <v>86</v>
      </c>
      <c r="AA853" t="s">
        <v>691</v>
      </c>
      <c r="AB853" s="28">
        <v>1</v>
      </c>
      <c r="AC853" s="40">
        <v>35780</v>
      </c>
      <c r="AD853" s="40">
        <f t="shared" si="13"/>
        <v>35780</v>
      </c>
    </row>
    <row r="854" spans="1:30">
      <c r="A854" t="s">
        <v>277</v>
      </c>
      <c r="B854" t="s">
        <v>151</v>
      </c>
      <c r="C854" t="s">
        <v>8579</v>
      </c>
      <c r="D854" t="s">
        <v>2213</v>
      </c>
      <c r="E854" t="s">
        <v>14119</v>
      </c>
      <c r="F854" t="s">
        <v>14120</v>
      </c>
      <c r="G854" t="s">
        <v>9838</v>
      </c>
      <c r="H854" t="s">
        <v>116</v>
      </c>
      <c r="I854" t="s">
        <v>2216</v>
      </c>
      <c r="J854" t="s">
        <v>14121</v>
      </c>
      <c r="K854" t="s">
        <v>78</v>
      </c>
      <c r="L854" t="s">
        <v>14122</v>
      </c>
      <c r="M854" s="27">
        <v>45938.617488425924</v>
      </c>
      <c r="N854" s="27">
        <v>45950.720138888893</v>
      </c>
      <c r="P854" t="s">
        <v>9840</v>
      </c>
      <c r="R854" t="s">
        <v>80</v>
      </c>
      <c r="S854" t="s">
        <v>81</v>
      </c>
      <c r="U854" t="s">
        <v>7699</v>
      </c>
      <c r="V854" t="s">
        <v>14123</v>
      </c>
      <c r="W854" t="s">
        <v>9840</v>
      </c>
      <c r="Y854" t="s">
        <v>139</v>
      </c>
      <c r="Z854" t="s">
        <v>909</v>
      </c>
      <c r="AB854" s="28">
        <v>0</v>
      </c>
      <c r="AC854" s="40">
        <v>35780</v>
      </c>
      <c r="AD854" s="40">
        <f t="shared" si="13"/>
        <v>35780</v>
      </c>
    </row>
    <row r="855" spans="1:30">
      <c r="A855" t="s">
        <v>288</v>
      </c>
      <c r="B855" t="s">
        <v>113</v>
      </c>
      <c r="C855" t="s">
        <v>114</v>
      </c>
      <c r="D855" t="s">
        <v>7789</v>
      </c>
      <c r="E855" t="s">
        <v>14124</v>
      </c>
      <c r="F855" t="s">
        <v>14125</v>
      </c>
      <c r="G855" t="s">
        <v>9829</v>
      </c>
      <c r="H855" t="s">
        <v>292</v>
      </c>
      <c r="I855" t="s">
        <v>7792</v>
      </c>
      <c r="J855" t="s">
        <v>14126</v>
      </c>
      <c r="K855" t="s">
        <v>78</v>
      </c>
      <c r="L855" t="s">
        <v>14127</v>
      </c>
      <c r="M855" s="27">
        <v>45938.62395833333</v>
      </c>
      <c r="N855" s="27">
        <v>45951.370138888888</v>
      </c>
      <c r="P855" t="s">
        <v>9833</v>
      </c>
      <c r="Q855" t="s">
        <v>9834</v>
      </c>
      <c r="R855" t="s">
        <v>1470</v>
      </c>
      <c r="S855" t="s">
        <v>1470</v>
      </c>
      <c r="T855" t="s">
        <v>82</v>
      </c>
      <c r="U855" t="s">
        <v>7699</v>
      </c>
      <c r="V855" t="s">
        <v>14128</v>
      </c>
      <c r="W855" t="s">
        <v>84</v>
      </c>
      <c r="Y855" t="s">
        <v>11</v>
      </c>
      <c r="Z855" t="s">
        <v>86</v>
      </c>
      <c r="AA855" t="s">
        <v>297</v>
      </c>
      <c r="AB855" s="28">
        <v>1</v>
      </c>
      <c r="AC855" s="40">
        <v>67654</v>
      </c>
      <c r="AD855" s="40">
        <f t="shared" si="13"/>
        <v>67654</v>
      </c>
    </row>
    <row r="856" spans="1:30">
      <c r="A856" t="s">
        <v>217</v>
      </c>
      <c r="B856" t="s">
        <v>192</v>
      </c>
      <c r="C856" t="s">
        <v>193</v>
      </c>
      <c r="D856" t="s">
        <v>1676</v>
      </c>
      <c r="E856" t="s">
        <v>14129</v>
      </c>
      <c r="F856" t="s">
        <v>14130</v>
      </c>
      <c r="G856" t="s">
        <v>9829</v>
      </c>
      <c r="H856" t="s">
        <v>197</v>
      </c>
      <c r="I856" t="s">
        <v>1679</v>
      </c>
      <c r="J856" t="s">
        <v>14131</v>
      </c>
      <c r="K856" t="s">
        <v>78</v>
      </c>
      <c r="L856" t="s">
        <v>14132</v>
      </c>
      <c r="M856" s="27">
        <v>45938.631655092591</v>
      </c>
      <c r="N856" s="27">
        <v>45941.475694444453</v>
      </c>
      <c r="P856" t="s">
        <v>9833</v>
      </c>
      <c r="Q856" t="s">
        <v>9834</v>
      </c>
      <c r="R856" t="s">
        <v>80</v>
      </c>
      <c r="S856" t="s">
        <v>81</v>
      </c>
      <c r="T856" t="s">
        <v>82</v>
      </c>
      <c r="U856" t="s">
        <v>7699</v>
      </c>
      <c r="V856" t="s">
        <v>14133</v>
      </c>
      <c r="W856" t="s">
        <v>84</v>
      </c>
      <c r="Y856" t="s">
        <v>8</v>
      </c>
      <c r="Z856" t="s">
        <v>86</v>
      </c>
      <c r="AA856" t="s">
        <v>403</v>
      </c>
      <c r="AB856" s="28">
        <v>1</v>
      </c>
      <c r="AC856" s="40">
        <v>35780</v>
      </c>
      <c r="AD856" s="40">
        <f t="shared" si="13"/>
        <v>35780</v>
      </c>
    </row>
    <row r="857" spans="1:30">
      <c r="A857" t="s">
        <v>191</v>
      </c>
      <c r="B857" t="s">
        <v>192</v>
      </c>
      <c r="C857" t="s">
        <v>193</v>
      </c>
      <c r="D857" t="s">
        <v>555</v>
      </c>
      <c r="E857" t="s">
        <v>14134</v>
      </c>
      <c r="F857" t="s">
        <v>14135</v>
      </c>
      <c r="G857" t="s">
        <v>9829</v>
      </c>
      <c r="H857" t="s">
        <v>197</v>
      </c>
      <c r="I857" t="s">
        <v>558</v>
      </c>
      <c r="J857" t="s">
        <v>14136</v>
      </c>
      <c r="K857" t="s">
        <v>78</v>
      </c>
      <c r="L857" t="s">
        <v>14137</v>
      </c>
      <c r="M857" s="27">
        <v>45938.632303240738</v>
      </c>
      <c r="N857" s="27">
        <v>45941.486805555563</v>
      </c>
      <c r="P857" t="s">
        <v>9833</v>
      </c>
      <c r="Q857" t="s">
        <v>9834</v>
      </c>
      <c r="R857" t="s">
        <v>80</v>
      </c>
      <c r="S857" t="s">
        <v>81</v>
      </c>
      <c r="T857" t="s">
        <v>82</v>
      </c>
      <c r="U857" t="s">
        <v>7699</v>
      </c>
      <c r="V857" t="s">
        <v>14138</v>
      </c>
      <c r="W857" t="s">
        <v>84</v>
      </c>
      <c r="Y857" t="s">
        <v>11</v>
      </c>
      <c r="Z857" t="s">
        <v>86</v>
      </c>
      <c r="AA857" t="s">
        <v>423</v>
      </c>
      <c r="AB857" s="28">
        <v>1</v>
      </c>
      <c r="AC857" s="40">
        <v>67654</v>
      </c>
      <c r="AD857" s="40">
        <f t="shared" si="13"/>
        <v>67654</v>
      </c>
    </row>
    <row r="858" spans="1:30">
      <c r="A858" t="s">
        <v>442</v>
      </c>
      <c r="B858" t="s">
        <v>113</v>
      </c>
      <c r="C858" t="s">
        <v>114</v>
      </c>
      <c r="D858" t="s">
        <v>443</v>
      </c>
      <c r="E858" t="s">
        <v>14139</v>
      </c>
      <c r="F858" t="s">
        <v>14140</v>
      </c>
      <c r="G858" t="s">
        <v>9829</v>
      </c>
      <c r="H858" t="s">
        <v>446</v>
      </c>
      <c r="I858" t="s">
        <v>442</v>
      </c>
      <c r="J858" t="s">
        <v>14141</v>
      </c>
      <c r="K858" t="s">
        <v>78</v>
      </c>
      <c r="L858" t="s">
        <v>14142</v>
      </c>
      <c r="M858" s="27">
        <v>45938.639374999999</v>
      </c>
      <c r="N858" s="27">
        <v>45939.402083333327</v>
      </c>
      <c r="P858" t="s">
        <v>9833</v>
      </c>
      <c r="Q858" t="s">
        <v>9834</v>
      </c>
      <c r="R858" t="s">
        <v>1479</v>
      </c>
      <c r="S858" t="s">
        <v>1479</v>
      </c>
      <c r="T858" t="s">
        <v>82</v>
      </c>
      <c r="U858" t="s">
        <v>7699</v>
      </c>
      <c r="V858" t="s">
        <v>13843</v>
      </c>
      <c r="W858" t="s">
        <v>84</v>
      </c>
      <c r="Y858" t="s">
        <v>8</v>
      </c>
      <c r="Z858" t="s">
        <v>86</v>
      </c>
      <c r="AA858" t="s">
        <v>2360</v>
      </c>
      <c r="AB858" s="28">
        <v>1</v>
      </c>
      <c r="AC858" s="40">
        <v>35780</v>
      </c>
      <c r="AD858" s="40">
        <f t="shared" si="13"/>
        <v>35780</v>
      </c>
    </row>
    <row r="859" spans="1:30">
      <c r="A859" t="s">
        <v>277</v>
      </c>
      <c r="B859" t="s">
        <v>151</v>
      </c>
      <c r="C859" t="s">
        <v>152</v>
      </c>
      <c r="D859" t="s">
        <v>7287</v>
      </c>
      <c r="E859" t="s">
        <v>14143</v>
      </c>
      <c r="F859" t="s">
        <v>7289</v>
      </c>
      <c r="G859" t="s">
        <v>9838</v>
      </c>
      <c r="H859" t="s">
        <v>328</v>
      </c>
      <c r="I859" t="s">
        <v>4590</v>
      </c>
      <c r="J859" t="s">
        <v>7290</v>
      </c>
      <c r="K859" t="s">
        <v>78</v>
      </c>
      <c r="L859" t="s">
        <v>14144</v>
      </c>
      <c r="M859" s="27">
        <v>45938.647118055553</v>
      </c>
      <c r="N859" s="27">
        <v>45942.618055555547</v>
      </c>
      <c r="P859" t="s">
        <v>9840</v>
      </c>
      <c r="R859" t="s">
        <v>80</v>
      </c>
      <c r="S859" t="s">
        <v>81</v>
      </c>
      <c r="U859" t="s">
        <v>7699</v>
      </c>
      <c r="V859" t="s">
        <v>14145</v>
      </c>
      <c r="W859" t="s">
        <v>9840</v>
      </c>
      <c r="Y859" t="s">
        <v>13</v>
      </c>
      <c r="Z859" t="s">
        <v>86</v>
      </c>
      <c r="AB859" s="28">
        <v>0</v>
      </c>
      <c r="AC859" s="40">
        <v>35780</v>
      </c>
      <c r="AD859" s="40">
        <f t="shared" si="13"/>
        <v>35780</v>
      </c>
    </row>
    <row r="860" spans="1:30">
      <c r="A860" t="s">
        <v>191</v>
      </c>
      <c r="B860" t="s">
        <v>192</v>
      </c>
      <c r="C860" t="s">
        <v>193</v>
      </c>
      <c r="D860" t="s">
        <v>1233</v>
      </c>
      <c r="E860" t="s">
        <v>14146</v>
      </c>
      <c r="F860" t="s">
        <v>14147</v>
      </c>
      <c r="G860" t="s">
        <v>9838</v>
      </c>
      <c r="H860" t="s">
        <v>197</v>
      </c>
      <c r="I860" t="s">
        <v>1236</v>
      </c>
      <c r="J860" t="s">
        <v>14148</v>
      </c>
      <c r="K860" t="s">
        <v>78</v>
      </c>
      <c r="L860" t="s">
        <v>14149</v>
      </c>
      <c r="M860" s="27">
        <v>45938.645208333342</v>
      </c>
      <c r="N860" s="27">
        <v>45946.59652777778</v>
      </c>
      <c r="P860" t="s">
        <v>9840</v>
      </c>
      <c r="R860" t="s">
        <v>80</v>
      </c>
      <c r="S860" t="s">
        <v>187</v>
      </c>
      <c r="U860" t="s">
        <v>7699</v>
      </c>
      <c r="V860" t="s">
        <v>14150</v>
      </c>
      <c r="W860" t="s">
        <v>9840</v>
      </c>
      <c r="Y860" t="s">
        <v>15</v>
      </c>
      <c r="Z860" t="s">
        <v>86</v>
      </c>
      <c r="AB860" s="28">
        <v>0</v>
      </c>
      <c r="AC860" s="40">
        <v>35780</v>
      </c>
      <c r="AD860" s="40">
        <f t="shared" si="13"/>
        <v>35780</v>
      </c>
    </row>
    <row r="861" spans="1:30">
      <c r="A861" t="s">
        <v>459</v>
      </c>
      <c r="B861" t="s">
        <v>460</v>
      </c>
      <c r="C861" t="s">
        <v>461</v>
      </c>
      <c r="D861" t="s">
        <v>512</v>
      </c>
      <c r="E861" t="s">
        <v>14151</v>
      </c>
      <c r="F861" t="s">
        <v>14152</v>
      </c>
      <c r="G861" t="s">
        <v>9829</v>
      </c>
      <c r="H861" t="s">
        <v>460</v>
      </c>
      <c r="I861" t="s">
        <v>459</v>
      </c>
      <c r="J861" t="s">
        <v>14153</v>
      </c>
      <c r="K861" t="s">
        <v>78</v>
      </c>
      <c r="L861" t="s">
        <v>14154</v>
      </c>
      <c r="M861" s="27">
        <v>45938.65625</v>
      </c>
      <c r="N861" s="27">
        <v>45945.454861111109</v>
      </c>
      <c r="P861" t="s">
        <v>9833</v>
      </c>
      <c r="Q861" t="s">
        <v>9834</v>
      </c>
      <c r="R861" t="s">
        <v>1470</v>
      </c>
      <c r="S861" t="s">
        <v>1470</v>
      </c>
      <c r="T861" t="s">
        <v>82</v>
      </c>
      <c r="U861" t="s">
        <v>7699</v>
      </c>
      <c r="V861" t="s">
        <v>14155</v>
      </c>
      <c r="W861" t="s">
        <v>84</v>
      </c>
      <c r="Y861" t="s">
        <v>8</v>
      </c>
      <c r="Z861" t="s">
        <v>86</v>
      </c>
      <c r="AA861" t="s">
        <v>964</v>
      </c>
      <c r="AB861" s="28">
        <v>1</v>
      </c>
      <c r="AC861" s="40">
        <v>35780</v>
      </c>
      <c r="AD861" s="40">
        <f t="shared" si="13"/>
        <v>35780</v>
      </c>
    </row>
    <row r="862" spans="1:30">
      <c r="A862" t="s">
        <v>191</v>
      </c>
      <c r="B862" t="s">
        <v>192</v>
      </c>
      <c r="C862" t="s">
        <v>193</v>
      </c>
      <c r="D862" t="s">
        <v>14156</v>
      </c>
      <c r="E862" t="s">
        <v>14157</v>
      </c>
      <c r="F862" t="s">
        <v>14158</v>
      </c>
      <c r="G862" t="s">
        <v>9829</v>
      </c>
      <c r="H862" t="s">
        <v>197</v>
      </c>
      <c r="I862" t="s">
        <v>14159</v>
      </c>
      <c r="J862" t="s">
        <v>14160</v>
      </c>
      <c r="K862" t="s">
        <v>78</v>
      </c>
      <c r="L862" t="s">
        <v>14161</v>
      </c>
      <c r="M862" s="27">
        <v>45938.666851851849</v>
      </c>
      <c r="N862" s="27">
        <v>45939.396527777782</v>
      </c>
      <c r="P862" t="s">
        <v>9833</v>
      </c>
      <c r="Q862" t="s">
        <v>9834</v>
      </c>
      <c r="R862" t="s">
        <v>1470</v>
      </c>
      <c r="S862" t="s">
        <v>1470</v>
      </c>
      <c r="T862" t="s">
        <v>82</v>
      </c>
      <c r="U862" t="s">
        <v>7699</v>
      </c>
      <c r="V862" t="s">
        <v>14162</v>
      </c>
      <c r="W862" t="s">
        <v>9836</v>
      </c>
      <c r="Y862" t="s">
        <v>11</v>
      </c>
      <c r="Z862" t="s">
        <v>86</v>
      </c>
      <c r="AA862" t="s">
        <v>654</v>
      </c>
      <c r="AB862" s="28">
        <v>0</v>
      </c>
      <c r="AC862" s="40">
        <v>67654</v>
      </c>
      <c r="AD862" s="40">
        <f t="shared" si="13"/>
        <v>67654</v>
      </c>
    </row>
    <row r="863" spans="1:30">
      <c r="A863" t="s">
        <v>1134</v>
      </c>
      <c r="B863" t="s">
        <v>113</v>
      </c>
      <c r="C863" t="s">
        <v>114</v>
      </c>
      <c r="D863" t="s">
        <v>4642</v>
      </c>
      <c r="E863" t="s">
        <v>14163</v>
      </c>
      <c r="F863" t="s">
        <v>14164</v>
      </c>
      <c r="G863" t="s">
        <v>9829</v>
      </c>
      <c r="H863" t="s">
        <v>2713</v>
      </c>
      <c r="I863" t="s">
        <v>4645</v>
      </c>
      <c r="J863" t="s">
        <v>14165</v>
      </c>
      <c r="K863" t="s">
        <v>78</v>
      </c>
      <c r="L863" t="s">
        <v>14166</v>
      </c>
      <c r="M863" s="27">
        <v>45938.657812500001</v>
      </c>
      <c r="N863" s="27">
        <v>45941.498611111107</v>
      </c>
      <c r="P863" t="s">
        <v>9833</v>
      </c>
      <c r="Q863" t="s">
        <v>9834</v>
      </c>
      <c r="R863" t="s">
        <v>1470</v>
      </c>
      <c r="S863" t="s">
        <v>1470</v>
      </c>
      <c r="T863" t="s">
        <v>82</v>
      </c>
      <c r="U863" t="s">
        <v>7699</v>
      </c>
      <c r="V863" t="s">
        <v>14167</v>
      </c>
      <c r="W863" t="s">
        <v>84</v>
      </c>
      <c r="Y863" t="s">
        <v>11</v>
      </c>
      <c r="Z863" t="s">
        <v>86</v>
      </c>
      <c r="AA863" t="s">
        <v>2718</v>
      </c>
      <c r="AB863" s="28">
        <v>1</v>
      </c>
      <c r="AC863" s="40">
        <v>67654</v>
      </c>
      <c r="AD863" s="40">
        <f t="shared" si="13"/>
        <v>67654</v>
      </c>
    </row>
    <row r="864" spans="1:30">
      <c r="A864" t="s">
        <v>191</v>
      </c>
      <c r="B864" t="s">
        <v>192</v>
      </c>
      <c r="C864" t="s">
        <v>193</v>
      </c>
      <c r="D864" t="s">
        <v>208</v>
      </c>
      <c r="E864" t="s">
        <v>14168</v>
      </c>
      <c r="F864" t="s">
        <v>14169</v>
      </c>
      <c r="G864" t="s">
        <v>9829</v>
      </c>
      <c r="H864" t="s">
        <v>197</v>
      </c>
      <c r="I864" t="s">
        <v>211</v>
      </c>
      <c r="J864" t="s">
        <v>14170</v>
      </c>
      <c r="K864" t="s">
        <v>78</v>
      </c>
      <c r="L864" t="s">
        <v>14171</v>
      </c>
      <c r="M864" s="27">
        <v>45938.663113425922</v>
      </c>
      <c r="N864" s="27">
        <v>45944.628472222219</v>
      </c>
      <c r="P864" t="s">
        <v>9833</v>
      </c>
      <c r="Q864" t="s">
        <v>9834</v>
      </c>
      <c r="R864" t="s">
        <v>80</v>
      </c>
      <c r="S864" t="s">
        <v>187</v>
      </c>
      <c r="U864" t="s">
        <v>7699</v>
      </c>
      <c r="V864" t="s">
        <v>14172</v>
      </c>
      <c r="W864" t="s">
        <v>84</v>
      </c>
      <c r="Y864" t="s">
        <v>8</v>
      </c>
      <c r="Z864" t="s">
        <v>86</v>
      </c>
      <c r="AA864" t="s">
        <v>10276</v>
      </c>
      <c r="AB864" s="28">
        <v>1</v>
      </c>
      <c r="AC864" s="40">
        <v>35780</v>
      </c>
      <c r="AD864" s="40">
        <f t="shared" si="13"/>
        <v>35780</v>
      </c>
    </row>
    <row r="865" spans="1:30">
      <c r="A865" t="s">
        <v>459</v>
      </c>
      <c r="B865" t="s">
        <v>460</v>
      </c>
      <c r="C865" t="s">
        <v>461</v>
      </c>
      <c r="D865" t="s">
        <v>512</v>
      </c>
      <c r="E865" t="s">
        <v>14173</v>
      </c>
      <c r="F865" t="s">
        <v>14174</v>
      </c>
      <c r="G865" t="s">
        <v>9829</v>
      </c>
      <c r="H865" t="s">
        <v>460</v>
      </c>
      <c r="I865" t="s">
        <v>459</v>
      </c>
      <c r="J865" t="s">
        <v>14175</v>
      </c>
      <c r="K865" t="s">
        <v>78</v>
      </c>
      <c r="L865" t="s">
        <v>14176</v>
      </c>
      <c r="M865" s="27">
        <v>45938.664988425917</v>
      </c>
      <c r="N865" s="27">
        <v>45946.352083333331</v>
      </c>
      <c r="P865" t="s">
        <v>9833</v>
      </c>
      <c r="Q865" t="s">
        <v>9834</v>
      </c>
      <c r="R865" t="s">
        <v>783</v>
      </c>
      <c r="S865" t="s">
        <v>792</v>
      </c>
      <c r="T865" t="s">
        <v>82</v>
      </c>
      <c r="U865" t="s">
        <v>7699</v>
      </c>
      <c r="V865" t="s">
        <v>14177</v>
      </c>
      <c r="W865" t="s">
        <v>84</v>
      </c>
      <c r="Y865" t="s">
        <v>8</v>
      </c>
      <c r="Z865" t="s">
        <v>86</v>
      </c>
      <c r="AA865" t="s">
        <v>4324</v>
      </c>
      <c r="AB865" s="28">
        <v>1</v>
      </c>
      <c r="AC865" s="40">
        <v>35780</v>
      </c>
      <c r="AD865" s="40">
        <f t="shared" si="13"/>
        <v>35780</v>
      </c>
    </row>
    <row r="866" spans="1:30">
      <c r="A866" t="s">
        <v>191</v>
      </c>
      <c r="B866" t="s">
        <v>192</v>
      </c>
      <c r="C866" t="s">
        <v>193</v>
      </c>
      <c r="D866" t="s">
        <v>10317</v>
      </c>
      <c r="E866" t="s">
        <v>14178</v>
      </c>
      <c r="F866" t="s">
        <v>14179</v>
      </c>
      <c r="G866" t="s">
        <v>9829</v>
      </c>
      <c r="H866" t="s">
        <v>197</v>
      </c>
      <c r="I866" t="s">
        <v>10320</v>
      </c>
      <c r="J866" t="s">
        <v>14180</v>
      </c>
      <c r="K866" t="s">
        <v>78</v>
      </c>
      <c r="L866" t="s">
        <v>14181</v>
      </c>
      <c r="M866" s="27">
        <v>45938.668981481482</v>
      </c>
      <c r="N866" s="27">
        <v>45952.654861111107</v>
      </c>
      <c r="P866" t="s">
        <v>9833</v>
      </c>
      <c r="Q866" t="s">
        <v>9834</v>
      </c>
      <c r="R866" t="s">
        <v>1479</v>
      </c>
      <c r="S866" t="s">
        <v>1470</v>
      </c>
      <c r="T866" t="s">
        <v>82</v>
      </c>
      <c r="U866" t="s">
        <v>7699</v>
      </c>
      <c r="V866" t="s">
        <v>14182</v>
      </c>
      <c r="W866" t="s">
        <v>9836</v>
      </c>
      <c r="Y866" t="s">
        <v>11</v>
      </c>
      <c r="Z866" t="s">
        <v>86</v>
      </c>
      <c r="AA866" t="s">
        <v>1534</v>
      </c>
      <c r="AB866" s="28">
        <v>0</v>
      </c>
      <c r="AC866" s="40">
        <v>67654</v>
      </c>
      <c r="AD866" s="40">
        <f t="shared" si="13"/>
        <v>67654</v>
      </c>
    </row>
    <row r="867" spans="1:30">
      <c r="A867" t="s">
        <v>277</v>
      </c>
      <c r="B867" t="s">
        <v>151</v>
      </c>
      <c r="C867" t="s">
        <v>152</v>
      </c>
      <c r="D867" t="s">
        <v>14183</v>
      </c>
      <c r="E867" t="s">
        <v>14184</v>
      </c>
      <c r="F867" t="s">
        <v>14185</v>
      </c>
      <c r="G867" t="s">
        <v>9838</v>
      </c>
      <c r="H867" t="s">
        <v>328</v>
      </c>
      <c r="I867" t="s">
        <v>14186</v>
      </c>
      <c r="J867" t="s">
        <v>14187</v>
      </c>
      <c r="K867" t="s">
        <v>78</v>
      </c>
      <c r="L867" t="s">
        <v>14188</v>
      </c>
      <c r="M867" s="27">
        <v>45938.669502314813</v>
      </c>
      <c r="N867" s="27">
        <v>45946.6</v>
      </c>
      <c r="P867" t="s">
        <v>9840</v>
      </c>
      <c r="R867" t="s">
        <v>1470</v>
      </c>
      <c r="S867" t="s">
        <v>1470</v>
      </c>
      <c r="U867" t="s">
        <v>7699</v>
      </c>
      <c r="V867" t="s">
        <v>14189</v>
      </c>
      <c r="W867" t="s">
        <v>9840</v>
      </c>
      <c r="Y867" t="s">
        <v>15</v>
      </c>
      <c r="Z867" t="s">
        <v>86</v>
      </c>
      <c r="AB867" s="28">
        <v>0</v>
      </c>
      <c r="AC867" s="40">
        <v>35780</v>
      </c>
      <c r="AD867" s="40">
        <f t="shared" si="13"/>
        <v>35780</v>
      </c>
    </row>
    <row r="868" spans="1:30">
      <c r="A868" t="s">
        <v>459</v>
      </c>
      <c r="B868" t="s">
        <v>460</v>
      </c>
      <c r="C868" t="s">
        <v>461</v>
      </c>
      <c r="D868" t="s">
        <v>692</v>
      </c>
      <c r="E868" t="s">
        <v>14190</v>
      </c>
      <c r="F868" t="s">
        <v>14191</v>
      </c>
      <c r="G868" t="s">
        <v>9829</v>
      </c>
      <c r="H868" t="s">
        <v>460</v>
      </c>
      <c r="I868" t="s">
        <v>695</v>
      </c>
      <c r="J868" t="s">
        <v>14192</v>
      </c>
      <c r="K868" t="s">
        <v>78</v>
      </c>
      <c r="L868" t="s">
        <v>14193</v>
      </c>
      <c r="M868" s="27">
        <v>45938.6721412037</v>
      </c>
      <c r="N868" s="27">
        <v>45941.496527777781</v>
      </c>
      <c r="P868" t="s">
        <v>9833</v>
      </c>
      <c r="Q868" t="s">
        <v>9834</v>
      </c>
      <c r="R868" t="s">
        <v>1479</v>
      </c>
      <c r="S868" t="s">
        <v>1479</v>
      </c>
      <c r="T868" t="s">
        <v>82</v>
      </c>
      <c r="U868" t="s">
        <v>7699</v>
      </c>
      <c r="V868" t="s">
        <v>14194</v>
      </c>
      <c r="W868" t="s">
        <v>84</v>
      </c>
      <c r="Y868" t="s">
        <v>11</v>
      </c>
      <c r="Z868" t="s">
        <v>86</v>
      </c>
      <c r="AA868" t="s">
        <v>964</v>
      </c>
      <c r="AB868" s="28">
        <v>1</v>
      </c>
      <c r="AC868" s="40">
        <v>67654</v>
      </c>
      <c r="AD868" s="40">
        <f t="shared" si="13"/>
        <v>67654</v>
      </c>
    </row>
    <row r="869" spans="1:30">
      <c r="A869" t="s">
        <v>191</v>
      </c>
      <c r="B869" t="s">
        <v>192</v>
      </c>
      <c r="C869" t="s">
        <v>193</v>
      </c>
      <c r="D869" t="s">
        <v>3796</v>
      </c>
      <c r="E869" t="s">
        <v>14195</v>
      </c>
      <c r="F869" t="s">
        <v>4313</v>
      </c>
      <c r="G869" t="s">
        <v>9838</v>
      </c>
      <c r="H869" t="s">
        <v>197</v>
      </c>
      <c r="I869" t="s">
        <v>3799</v>
      </c>
      <c r="J869" t="s">
        <v>4314</v>
      </c>
      <c r="K869" t="s">
        <v>78</v>
      </c>
      <c r="L869" t="s">
        <v>14196</v>
      </c>
      <c r="M869" s="27">
        <v>45938.676203703697</v>
      </c>
      <c r="N869" s="27">
        <v>45942.618055555547</v>
      </c>
      <c r="P869" t="s">
        <v>9840</v>
      </c>
      <c r="R869" t="s">
        <v>1470</v>
      </c>
      <c r="S869" t="s">
        <v>1470</v>
      </c>
      <c r="U869" t="s">
        <v>7699</v>
      </c>
      <c r="V869" t="s">
        <v>14197</v>
      </c>
      <c r="W869" t="s">
        <v>9840</v>
      </c>
      <c r="Y869" t="s">
        <v>15</v>
      </c>
      <c r="Z869" t="s">
        <v>86</v>
      </c>
      <c r="AB869" s="28">
        <v>0</v>
      </c>
      <c r="AC869" s="40">
        <v>35780</v>
      </c>
      <c r="AD869" s="40">
        <f t="shared" si="13"/>
        <v>35780</v>
      </c>
    </row>
    <row r="870" spans="1:30">
      <c r="A870" t="s">
        <v>67</v>
      </c>
      <c r="B870" t="s">
        <v>68</v>
      </c>
      <c r="C870" t="s">
        <v>69</v>
      </c>
      <c r="D870" t="s">
        <v>388</v>
      </c>
      <c r="E870" t="s">
        <v>14198</v>
      </c>
      <c r="F870" t="s">
        <v>14199</v>
      </c>
      <c r="G870" t="s">
        <v>9829</v>
      </c>
      <c r="H870" t="s">
        <v>75</v>
      </c>
      <c r="I870" t="s">
        <v>391</v>
      </c>
      <c r="J870" t="s">
        <v>14200</v>
      </c>
      <c r="K870" t="s">
        <v>78</v>
      </c>
      <c r="L870" t="s">
        <v>14201</v>
      </c>
      <c r="M870" s="27">
        <v>45938.684988425928</v>
      </c>
      <c r="N870" s="27">
        <v>45946.603472222218</v>
      </c>
      <c r="P870" t="s">
        <v>9833</v>
      </c>
      <c r="Q870" t="s">
        <v>9834</v>
      </c>
      <c r="R870" t="s">
        <v>80</v>
      </c>
      <c r="S870" t="s">
        <v>81</v>
      </c>
      <c r="T870" t="s">
        <v>82</v>
      </c>
      <c r="U870" t="s">
        <v>7699</v>
      </c>
      <c r="V870" t="s">
        <v>14202</v>
      </c>
      <c r="W870" t="s">
        <v>9836</v>
      </c>
      <c r="Y870" t="s">
        <v>15</v>
      </c>
      <c r="Z870" t="s">
        <v>86</v>
      </c>
      <c r="AA870" t="s">
        <v>97</v>
      </c>
      <c r="AB870" s="28">
        <v>0</v>
      </c>
      <c r="AC870" s="40">
        <v>35780</v>
      </c>
      <c r="AD870" s="40">
        <f t="shared" si="13"/>
        <v>35780</v>
      </c>
    </row>
    <row r="871" spans="1:30">
      <c r="A871" t="s">
        <v>1377</v>
      </c>
      <c r="B871" t="s">
        <v>68</v>
      </c>
      <c r="C871" t="s">
        <v>266</v>
      </c>
      <c r="D871" t="s">
        <v>1378</v>
      </c>
      <c r="E871" t="s">
        <v>14203</v>
      </c>
      <c r="F871" t="s">
        <v>14204</v>
      </c>
      <c r="G871" t="s">
        <v>9829</v>
      </c>
      <c r="H871" t="s">
        <v>1381</v>
      </c>
      <c r="I871" t="s">
        <v>1377</v>
      </c>
      <c r="J871" t="s">
        <v>14205</v>
      </c>
      <c r="K871" t="s">
        <v>78</v>
      </c>
      <c r="L871" t="s">
        <v>14206</v>
      </c>
      <c r="M871" s="27">
        <v>45938.673310185193</v>
      </c>
      <c r="N871" s="27">
        <v>45946.473611111112</v>
      </c>
      <c r="P871" t="s">
        <v>9833</v>
      </c>
      <c r="Q871" t="s">
        <v>9834</v>
      </c>
      <c r="R871" t="s">
        <v>80</v>
      </c>
      <c r="S871" t="s">
        <v>187</v>
      </c>
      <c r="T871" t="s">
        <v>82</v>
      </c>
      <c r="U871" t="s">
        <v>7699</v>
      </c>
      <c r="V871" t="s">
        <v>14207</v>
      </c>
      <c r="W871" t="s">
        <v>84</v>
      </c>
      <c r="Y871" t="s">
        <v>8</v>
      </c>
      <c r="Z871" t="s">
        <v>86</v>
      </c>
      <c r="AA871" t="s">
        <v>2108</v>
      </c>
      <c r="AB871" s="28">
        <v>1</v>
      </c>
      <c r="AC871" s="40">
        <v>35780</v>
      </c>
      <c r="AD871" s="40">
        <f t="shared" si="13"/>
        <v>35780</v>
      </c>
    </row>
    <row r="872" spans="1:30">
      <c r="A872" t="s">
        <v>191</v>
      </c>
      <c r="B872" t="s">
        <v>192</v>
      </c>
      <c r="C872" t="s">
        <v>193</v>
      </c>
      <c r="D872" t="s">
        <v>4407</v>
      </c>
      <c r="E872" t="s">
        <v>14208</v>
      </c>
      <c r="F872" t="s">
        <v>14209</v>
      </c>
      <c r="G872" t="s">
        <v>9829</v>
      </c>
      <c r="H872" t="s">
        <v>197</v>
      </c>
      <c r="I872" t="s">
        <v>4410</v>
      </c>
      <c r="J872" t="s">
        <v>14210</v>
      </c>
      <c r="K872" t="s">
        <v>78</v>
      </c>
      <c r="L872" t="s">
        <v>14211</v>
      </c>
      <c r="M872" s="27">
        <v>45938.684351851851</v>
      </c>
      <c r="N872" s="27">
        <v>45946.618055555547</v>
      </c>
      <c r="P872" t="s">
        <v>9833</v>
      </c>
      <c r="Q872" t="s">
        <v>9834</v>
      </c>
      <c r="R872" t="s">
        <v>80</v>
      </c>
      <c r="S872" t="s">
        <v>187</v>
      </c>
      <c r="T872" t="s">
        <v>82</v>
      </c>
      <c r="U872" t="s">
        <v>7699</v>
      </c>
      <c r="V872" t="s">
        <v>14212</v>
      </c>
      <c r="W872" t="s">
        <v>84</v>
      </c>
      <c r="Y872" t="s">
        <v>11</v>
      </c>
      <c r="Z872" t="s">
        <v>86</v>
      </c>
      <c r="AA872" t="s">
        <v>1455</v>
      </c>
      <c r="AB872" s="28">
        <v>1</v>
      </c>
      <c r="AC872" s="40">
        <v>67654</v>
      </c>
      <c r="AD872" s="40">
        <f t="shared" si="13"/>
        <v>67654</v>
      </c>
    </row>
    <row r="873" spans="1:30">
      <c r="A873" t="s">
        <v>459</v>
      </c>
      <c r="B873" t="s">
        <v>460</v>
      </c>
      <c r="C873" t="s">
        <v>461</v>
      </c>
      <c r="D873" t="s">
        <v>512</v>
      </c>
      <c r="E873" t="s">
        <v>14213</v>
      </c>
      <c r="F873" t="s">
        <v>14214</v>
      </c>
      <c r="G873" t="s">
        <v>9829</v>
      </c>
      <c r="H873" t="s">
        <v>460</v>
      </c>
      <c r="I873" t="s">
        <v>459</v>
      </c>
      <c r="J873" t="s">
        <v>14215</v>
      </c>
      <c r="K873" t="s">
        <v>78</v>
      </c>
      <c r="L873" t="s">
        <v>14216</v>
      </c>
      <c r="M873" s="27">
        <v>45938.692280092589</v>
      </c>
      <c r="N873" s="27">
        <v>45945.373611111107</v>
      </c>
      <c r="P873" t="s">
        <v>9833</v>
      </c>
      <c r="Q873" t="s">
        <v>9834</v>
      </c>
      <c r="R873" t="s">
        <v>1470</v>
      </c>
      <c r="S873" t="s">
        <v>1470</v>
      </c>
      <c r="T873" t="s">
        <v>82</v>
      </c>
      <c r="U873" t="s">
        <v>7699</v>
      </c>
      <c r="V873" t="s">
        <v>14217</v>
      </c>
      <c r="W873" t="s">
        <v>84</v>
      </c>
      <c r="Y873" t="s">
        <v>8</v>
      </c>
      <c r="Z873" t="s">
        <v>86</v>
      </c>
      <c r="AA873" t="s">
        <v>3430</v>
      </c>
      <c r="AB873" s="28">
        <v>1</v>
      </c>
      <c r="AC873" s="40">
        <v>35780</v>
      </c>
      <c r="AD873" s="40">
        <f t="shared" si="13"/>
        <v>35780</v>
      </c>
    </row>
    <row r="874" spans="1:30">
      <c r="A874" t="s">
        <v>265</v>
      </c>
      <c r="B874" t="s">
        <v>68</v>
      </c>
      <c r="C874" t="s">
        <v>8579</v>
      </c>
      <c r="D874" t="s">
        <v>3836</v>
      </c>
      <c r="E874" t="s">
        <v>14218</v>
      </c>
      <c r="F874" t="s">
        <v>14219</v>
      </c>
      <c r="G874" t="s">
        <v>9838</v>
      </c>
      <c r="H874" t="s">
        <v>270</v>
      </c>
      <c r="I874" t="s">
        <v>3839</v>
      </c>
      <c r="J874" t="s">
        <v>14220</v>
      </c>
      <c r="K874" t="s">
        <v>78</v>
      </c>
      <c r="L874" t="s">
        <v>14221</v>
      </c>
      <c r="M874" s="27">
        <v>45938.690254629633</v>
      </c>
      <c r="N874" s="27">
        <v>45953.597916666673</v>
      </c>
      <c r="P874" t="s">
        <v>9840</v>
      </c>
      <c r="R874" t="s">
        <v>1479</v>
      </c>
      <c r="S874" t="s">
        <v>1479</v>
      </c>
      <c r="U874" t="s">
        <v>7699</v>
      </c>
      <c r="V874" t="s">
        <v>14222</v>
      </c>
      <c r="W874" t="s">
        <v>9840</v>
      </c>
      <c r="Y874" t="s">
        <v>13</v>
      </c>
      <c r="Z874" t="s">
        <v>86</v>
      </c>
      <c r="AB874" s="28">
        <v>0</v>
      </c>
      <c r="AC874" s="40">
        <v>35780</v>
      </c>
      <c r="AD874" s="40">
        <f t="shared" si="13"/>
        <v>35780</v>
      </c>
    </row>
    <row r="875" spans="1:30">
      <c r="A875" t="s">
        <v>343</v>
      </c>
      <c r="B875" t="s">
        <v>68</v>
      </c>
      <c r="C875" t="s">
        <v>69</v>
      </c>
      <c r="D875" t="s">
        <v>344</v>
      </c>
      <c r="E875" t="s">
        <v>14223</v>
      </c>
      <c r="F875" t="s">
        <v>14224</v>
      </c>
      <c r="G875" t="s">
        <v>9829</v>
      </c>
      <c r="H875" t="s">
        <v>347</v>
      </c>
      <c r="I875" t="s">
        <v>343</v>
      </c>
      <c r="J875" t="s">
        <v>14225</v>
      </c>
      <c r="K875" t="s">
        <v>78</v>
      </c>
      <c r="L875" t="s">
        <v>14226</v>
      </c>
      <c r="M875" s="27">
        <v>45938.691145833327</v>
      </c>
      <c r="N875" s="27">
        <v>45941.584722222222</v>
      </c>
      <c r="P875" t="s">
        <v>9833</v>
      </c>
      <c r="Q875" t="s">
        <v>9834</v>
      </c>
      <c r="R875" t="s">
        <v>1470</v>
      </c>
      <c r="S875" t="s">
        <v>1470</v>
      </c>
      <c r="T875" t="s">
        <v>82</v>
      </c>
      <c r="U875" t="s">
        <v>7699</v>
      </c>
      <c r="V875" t="s">
        <v>14227</v>
      </c>
      <c r="W875" t="s">
        <v>84</v>
      </c>
      <c r="Y875" t="s">
        <v>8</v>
      </c>
      <c r="Z875" t="s">
        <v>86</v>
      </c>
      <c r="AA875" t="s">
        <v>366</v>
      </c>
      <c r="AB875" s="28">
        <v>1</v>
      </c>
      <c r="AC875" s="40">
        <v>35780</v>
      </c>
      <c r="AD875" s="40">
        <f t="shared" si="13"/>
        <v>35780</v>
      </c>
    </row>
    <row r="876" spans="1:30">
      <c r="A876" t="s">
        <v>1377</v>
      </c>
      <c r="B876" t="s">
        <v>68</v>
      </c>
      <c r="C876" t="s">
        <v>266</v>
      </c>
      <c r="D876" t="s">
        <v>2584</v>
      </c>
      <c r="E876" t="s">
        <v>14228</v>
      </c>
      <c r="F876" t="s">
        <v>3773</v>
      </c>
      <c r="G876" t="s">
        <v>9829</v>
      </c>
      <c r="H876" t="s">
        <v>1381</v>
      </c>
      <c r="I876" t="s">
        <v>2587</v>
      </c>
      <c r="J876" t="s">
        <v>3774</v>
      </c>
      <c r="K876" t="s">
        <v>78</v>
      </c>
      <c r="L876" t="s">
        <v>14229</v>
      </c>
      <c r="M876" s="27">
        <v>45938.697650462957</v>
      </c>
      <c r="N876" s="27">
        <v>45945.506249999999</v>
      </c>
      <c r="P876" t="s">
        <v>9833</v>
      </c>
      <c r="Q876" t="s">
        <v>9834</v>
      </c>
      <c r="R876" t="s">
        <v>80</v>
      </c>
      <c r="S876" t="s">
        <v>81</v>
      </c>
      <c r="T876" t="s">
        <v>82</v>
      </c>
      <c r="U876" t="s">
        <v>7699</v>
      </c>
      <c r="V876" t="s">
        <v>14230</v>
      </c>
      <c r="W876" t="s">
        <v>84</v>
      </c>
      <c r="Y876" t="s">
        <v>8</v>
      </c>
      <c r="Z876" t="s">
        <v>86</v>
      </c>
      <c r="AA876" t="s">
        <v>2108</v>
      </c>
      <c r="AB876" s="28">
        <v>1</v>
      </c>
      <c r="AC876" s="40">
        <v>35780</v>
      </c>
      <c r="AD876" s="40">
        <f t="shared" si="13"/>
        <v>35780</v>
      </c>
    </row>
    <row r="877" spans="1:30">
      <c r="A877" t="s">
        <v>288</v>
      </c>
      <c r="B877" t="s">
        <v>113</v>
      </c>
      <c r="C877" t="s">
        <v>114</v>
      </c>
      <c r="D877" t="s">
        <v>14231</v>
      </c>
      <c r="E877" t="s">
        <v>14232</v>
      </c>
      <c r="F877" t="s">
        <v>14233</v>
      </c>
      <c r="G877" t="s">
        <v>9829</v>
      </c>
      <c r="H877" t="s">
        <v>292</v>
      </c>
      <c r="I877" t="s">
        <v>6571</v>
      </c>
      <c r="J877" t="s">
        <v>14234</v>
      </c>
      <c r="K877" t="s">
        <v>78</v>
      </c>
      <c r="L877" t="s">
        <v>14235</v>
      </c>
      <c r="M877" s="27">
        <v>45938.736875000002</v>
      </c>
      <c r="N877" s="27">
        <v>45946.356249999997</v>
      </c>
      <c r="P877" t="s">
        <v>9833</v>
      </c>
      <c r="Q877" t="s">
        <v>9834</v>
      </c>
      <c r="R877" t="s">
        <v>1470</v>
      </c>
      <c r="S877" t="s">
        <v>1470</v>
      </c>
      <c r="T877" t="s">
        <v>82</v>
      </c>
      <c r="U877" t="s">
        <v>7699</v>
      </c>
      <c r="V877" t="s">
        <v>14236</v>
      </c>
      <c r="W877" t="s">
        <v>84</v>
      </c>
      <c r="Y877" t="s">
        <v>11</v>
      </c>
      <c r="Z877" t="s">
        <v>86</v>
      </c>
      <c r="AA877" t="s">
        <v>245</v>
      </c>
      <c r="AB877" s="28">
        <v>1</v>
      </c>
      <c r="AC877" s="40">
        <v>67654</v>
      </c>
      <c r="AD877" s="40">
        <f t="shared" si="13"/>
        <v>67654</v>
      </c>
    </row>
    <row r="878" spans="1:30">
      <c r="A878" t="s">
        <v>265</v>
      </c>
      <c r="B878" t="s">
        <v>68</v>
      </c>
      <c r="C878" t="s">
        <v>266</v>
      </c>
      <c r="D878" t="s">
        <v>6283</v>
      </c>
      <c r="E878" t="s">
        <v>14237</v>
      </c>
      <c r="F878" t="s">
        <v>14238</v>
      </c>
      <c r="G878" t="s">
        <v>9829</v>
      </c>
      <c r="H878" t="s">
        <v>270</v>
      </c>
      <c r="I878" t="s">
        <v>265</v>
      </c>
      <c r="J878" t="s">
        <v>14239</v>
      </c>
      <c r="K878" t="s">
        <v>78</v>
      </c>
      <c r="L878" t="s">
        <v>14240</v>
      </c>
      <c r="M878" s="27">
        <v>45938.717442129629</v>
      </c>
      <c r="N878" s="27">
        <v>45946.620833333327</v>
      </c>
      <c r="P878" t="s">
        <v>9833</v>
      </c>
      <c r="Q878" t="s">
        <v>9834</v>
      </c>
      <c r="R878" t="s">
        <v>80</v>
      </c>
      <c r="S878" t="s">
        <v>81</v>
      </c>
      <c r="T878" t="s">
        <v>82</v>
      </c>
      <c r="U878" t="s">
        <v>7699</v>
      </c>
      <c r="V878" t="s">
        <v>14241</v>
      </c>
      <c r="W878" t="s">
        <v>84</v>
      </c>
      <c r="Y878" t="s">
        <v>8</v>
      </c>
      <c r="Z878" t="s">
        <v>86</v>
      </c>
      <c r="AA878" t="s">
        <v>276</v>
      </c>
      <c r="AB878" s="28">
        <v>1</v>
      </c>
      <c r="AC878" s="40">
        <v>35780</v>
      </c>
      <c r="AD878" s="40">
        <f t="shared" si="13"/>
        <v>35780</v>
      </c>
    </row>
    <row r="879" spans="1:30">
      <c r="A879" t="s">
        <v>459</v>
      </c>
      <c r="B879" t="s">
        <v>460</v>
      </c>
      <c r="C879" t="s">
        <v>461</v>
      </c>
      <c r="D879" t="s">
        <v>512</v>
      </c>
      <c r="E879" t="s">
        <v>14242</v>
      </c>
      <c r="F879" t="s">
        <v>14243</v>
      </c>
      <c r="G879" t="s">
        <v>9829</v>
      </c>
      <c r="H879" t="s">
        <v>460</v>
      </c>
      <c r="I879" t="s">
        <v>459</v>
      </c>
      <c r="J879" t="s">
        <v>14244</v>
      </c>
      <c r="K879" t="s">
        <v>78</v>
      </c>
      <c r="L879" t="s">
        <v>14245</v>
      </c>
      <c r="M879" s="27">
        <v>45938.748726851853</v>
      </c>
      <c r="N879" s="27">
        <v>45946.359027777777</v>
      </c>
      <c r="P879" t="s">
        <v>9833</v>
      </c>
      <c r="Q879" t="s">
        <v>9834</v>
      </c>
      <c r="R879" t="s">
        <v>80</v>
      </c>
      <c r="S879" t="s">
        <v>187</v>
      </c>
      <c r="T879" t="s">
        <v>82</v>
      </c>
      <c r="U879" t="s">
        <v>7699</v>
      </c>
      <c r="V879" t="s">
        <v>14246</v>
      </c>
      <c r="W879" t="s">
        <v>84</v>
      </c>
      <c r="Y879" t="s">
        <v>8</v>
      </c>
      <c r="Z879" t="s">
        <v>86</v>
      </c>
      <c r="AA879" t="s">
        <v>964</v>
      </c>
      <c r="AB879" s="28">
        <v>1</v>
      </c>
      <c r="AC879" s="40">
        <v>35780</v>
      </c>
      <c r="AD879" s="40">
        <f t="shared" si="13"/>
        <v>35780</v>
      </c>
    </row>
    <row r="880" spans="1:30">
      <c r="A880" t="s">
        <v>343</v>
      </c>
      <c r="B880" t="s">
        <v>68</v>
      </c>
      <c r="C880" t="s">
        <v>69</v>
      </c>
      <c r="D880" t="s">
        <v>344</v>
      </c>
      <c r="E880" t="s">
        <v>14247</v>
      </c>
      <c r="F880" t="s">
        <v>14248</v>
      </c>
      <c r="G880" t="s">
        <v>9829</v>
      </c>
      <c r="H880" t="s">
        <v>347</v>
      </c>
      <c r="I880" t="s">
        <v>343</v>
      </c>
      <c r="J880" t="s">
        <v>14249</v>
      </c>
      <c r="K880" t="s">
        <v>78</v>
      </c>
      <c r="L880" t="s">
        <v>14250</v>
      </c>
      <c r="M880" s="27">
        <v>45938.749224537038</v>
      </c>
      <c r="N880" s="27">
        <v>45942.586805555547</v>
      </c>
      <c r="P880" t="s">
        <v>9833</v>
      </c>
      <c r="Q880" t="s">
        <v>9834</v>
      </c>
      <c r="R880" t="s">
        <v>80</v>
      </c>
      <c r="S880" t="s">
        <v>187</v>
      </c>
      <c r="T880" t="s">
        <v>82</v>
      </c>
      <c r="U880" t="s">
        <v>7699</v>
      </c>
      <c r="V880" t="s">
        <v>14251</v>
      </c>
      <c r="W880" t="s">
        <v>84</v>
      </c>
      <c r="Y880" t="s">
        <v>8</v>
      </c>
      <c r="Z880" t="s">
        <v>86</v>
      </c>
      <c r="AA880" t="s">
        <v>2850</v>
      </c>
      <c r="AB880" s="28">
        <v>1</v>
      </c>
      <c r="AC880" s="40">
        <v>35780</v>
      </c>
      <c r="AD880" s="40">
        <f t="shared" si="13"/>
        <v>35780</v>
      </c>
    </row>
    <row r="881" spans="1:30">
      <c r="A881" t="s">
        <v>277</v>
      </c>
      <c r="B881" t="s">
        <v>151</v>
      </c>
      <c r="C881" t="s">
        <v>152</v>
      </c>
      <c r="D881" t="s">
        <v>325</v>
      </c>
      <c r="E881" t="s">
        <v>14252</v>
      </c>
      <c r="F881" t="s">
        <v>12538</v>
      </c>
      <c r="G881" t="s">
        <v>9829</v>
      </c>
      <c r="H881" t="s">
        <v>328</v>
      </c>
      <c r="I881" t="s">
        <v>277</v>
      </c>
      <c r="J881" t="s">
        <v>12539</v>
      </c>
      <c r="K881" t="s">
        <v>78</v>
      </c>
      <c r="L881" t="s">
        <v>14253</v>
      </c>
      <c r="M881" s="27">
        <v>45939.333333333343</v>
      </c>
      <c r="N881" s="27">
        <v>45946.632638888892</v>
      </c>
      <c r="P881" t="s">
        <v>9833</v>
      </c>
      <c r="Q881" t="s">
        <v>9834</v>
      </c>
      <c r="R881" t="s">
        <v>80</v>
      </c>
      <c r="S881" t="s">
        <v>187</v>
      </c>
      <c r="T881" t="s">
        <v>82</v>
      </c>
      <c r="U881" t="s">
        <v>7699</v>
      </c>
      <c r="V881" t="s">
        <v>14254</v>
      </c>
      <c r="W881" t="s">
        <v>84</v>
      </c>
      <c r="Y881" t="s">
        <v>8</v>
      </c>
      <c r="Z881" t="s">
        <v>86</v>
      </c>
      <c r="AA881" t="s">
        <v>848</v>
      </c>
      <c r="AB881" s="28">
        <v>1</v>
      </c>
      <c r="AC881" s="40">
        <v>35780</v>
      </c>
      <c r="AD881" s="40">
        <f t="shared" si="13"/>
        <v>35780</v>
      </c>
    </row>
    <row r="882" spans="1:30">
      <c r="A882" t="s">
        <v>277</v>
      </c>
      <c r="B882" t="s">
        <v>151</v>
      </c>
      <c r="C882" t="s">
        <v>152</v>
      </c>
      <c r="D882" t="s">
        <v>2213</v>
      </c>
      <c r="E882" t="s">
        <v>14255</v>
      </c>
      <c r="F882" t="s">
        <v>14256</v>
      </c>
      <c r="G882" t="s">
        <v>9838</v>
      </c>
      <c r="H882" t="s">
        <v>116</v>
      </c>
      <c r="I882" t="s">
        <v>2216</v>
      </c>
      <c r="J882" t="s">
        <v>14257</v>
      </c>
      <c r="K882" t="s">
        <v>78</v>
      </c>
      <c r="L882" t="s">
        <v>14258</v>
      </c>
      <c r="M882" s="27">
        <v>45939.333333333343</v>
      </c>
      <c r="N882" s="27">
        <v>45947.50277777778</v>
      </c>
      <c r="P882" t="s">
        <v>9840</v>
      </c>
      <c r="R882" t="s">
        <v>1470</v>
      </c>
      <c r="S882" t="s">
        <v>1470</v>
      </c>
      <c r="U882" t="s">
        <v>7699</v>
      </c>
      <c r="V882" t="s">
        <v>14259</v>
      </c>
      <c r="W882" t="s">
        <v>9840</v>
      </c>
      <c r="Y882" t="s">
        <v>139</v>
      </c>
      <c r="Z882" t="s">
        <v>909</v>
      </c>
      <c r="AB882" s="28">
        <v>0</v>
      </c>
      <c r="AC882" s="40">
        <v>35780</v>
      </c>
      <c r="AD882" s="40">
        <f t="shared" si="13"/>
        <v>35780</v>
      </c>
    </row>
    <row r="883" spans="1:30">
      <c r="A883" t="s">
        <v>191</v>
      </c>
      <c r="B883" t="s">
        <v>192</v>
      </c>
      <c r="C883" t="s">
        <v>193</v>
      </c>
      <c r="D883" t="s">
        <v>208</v>
      </c>
      <c r="E883" t="s">
        <v>14260</v>
      </c>
      <c r="F883" t="s">
        <v>2579</v>
      </c>
      <c r="G883" t="s">
        <v>9829</v>
      </c>
      <c r="H883" t="s">
        <v>197</v>
      </c>
      <c r="I883" t="s">
        <v>211</v>
      </c>
      <c r="J883" t="s">
        <v>2580</v>
      </c>
      <c r="K883" t="s">
        <v>78</v>
      </c>
      <c r="L883" t="s">
        <v>14261</v>
      </c>
      <c r="M883" s="27">
        <v>45939.333333333343</v>
      </c>
      <c r="N883" s="27">
        <v>45947.550694444442</v>
      </c>
      <c r="P883" t="s">
        <v>9833</v>
      </c>
      <c r="Q883" t="s">
        <v>9834</v>
      </c>
      <c r="R883" t="s">
        <v>1470</v>
      </c>
      <c r="S883" t="s">
        <v>1470</v>
      </c>
      <c r="U883" t="s">
        <v>7699</v>
      </c>
      <c r="V883" t="s">
        <v>14262</v>
      </c>
      <c r="W883" t="s">
        <v>84</v>
      </c>
      <c r="Y883" t="s">
        <v>8</v>
      </c>
      <c r="Z883" t="s">
        <v>86</v>
      </c>
      <c r="AA883" t="s">
        <v>10276</v>
      </c>
      <c r="AB883" s="28">
        <v>1</v>
      </c>
      <c r="AC883" s="40">
        <v>35780</v>
      </c>
      <c r="AD883" s="40">
        <f t="shared" si="13"/>
        <v>35780</v>
      </c>
    </row>
    <row r="884" spans="1:30">
      <c r="A884" t="s">
        <v>343</v>
      </c>
      <c r="B884" t="s">
        <v>68</v>
      </c>
      <c r="C884" t="s">
        <v>69</v>
      </c>
      <c r="D884" t="s">
        <v>2491</v>
      </c>
      <c r="E884" t="s">
        <v>14263</v>
      </c>
      <c r="F884" t="s">
        <v>14264</v>
      </c>
      <c r="G884" t="s">
        <v>9829</v>
      </c>
      <c r="H884" t="s">
        <v>347</v>
      </c>
      <c r="I884" t="s">
        <v>2494</v>
      </c>
      <c r="J884" t="s">
        <v>14265</v>
      </c>
      <c r="K884" t="s">
        <v>78</v>
      </c>
      <c r="L884" t="s">
        <v>14266</v>
      </c>
      <c r="M884" s="27">
        <v>45938.720196759263</v>
      </c>
      <c r="N884" s="27">
        <v>45941.558333333327</v>
      </c>
      <c r="P884" t="s">
        <v>9833</v>
      </c>
      <c r="Q884" t="s">
        <v>9834</v>
      </c>
      <c r="R884" t="s">
        <v>80</v>
      </c>
      <c r="S884" t="s">
        <v>187</v>
      </c>
      <c r="T884" t="s">
        <v>82</v>
      </c>
      <c r="U884" t="s">
        <v>7699</v>
      </c>
      <c r="V884" t="s">
        <v>14267</v>
      </c>
      <c r="W884" t="s">
        <v>84</v>
      </c>
      <c r="Y884" t="s">
        <v>11</v>
      </c>
      <c r="Z884" t="s">
        <v>86</v>
      </c>
      <c r="AA884" t="s">
        <v>804</v>
      </c>
      <c r="AB884" s="28">
        <v>1</v>
      </c>
      <c r="AC884" s="40">
        <v>67654</v>
      </c>
      <c r="AD884" s="40">
        <f t="shared" si="13"/>
        <v>67654</v>
      </c>
    </row>
    <row r="885" spans="1:30">
      <c r="A885" t="s">
        <v>1134</v>
      </c>
      <c r="B885" t="s">
        <v>113</v>
      </c>
      <c r="C885" t="s">
        <v>114</v>
      </c>
      <c r="D885" t="s">
        <v>2710</v>
      </c>
      <c r="E885" t="s">
        <v>14268</v>
      </c>
      <c r="F885" t="s">
        <v>14269</v>
      </c>
      <c r="G885" t="s">
        <v>9829</v>
      </c>
      <c r="H885" t="s">
        <v>2713</v>
      </c>
      <c r="I885" t="s">
        <v>1134</v>
      </c>
      <c r="J885" t="s">
        <v>14270</v>
      </c>
      <c r="K885" t="s">
        <v>78</v>
      </c>
      <c r="L885" t="s">
        <v>14271</v>
      </c>
      <c r="M885" s="27">
        <v>45939.333333333343</v>
      </c>
      <c r="N885" s="27">
        <v>45947.331944444442</v>
      </c>
      <c r="P885" t="s">
        <v>9833</v>
      </c>
      <c r="Q885" t="s">
        <v>9834</v>
      </c>
      <c r="R885" t="s">
        <v>1470</v>
      </c>
      <c r="S885" t="s">
        <v>1470</v>
      </c>
      <c r="T885" t="s">
        <v>82</v>
      </c>
      <c r="U885" t="s">
        <v>7699</v>
      </c>
      <c r="V885" t="s">
        <v>14272</v>
      </c>
      <c r="W885" t="s">
        <v>84</v>
      </c>
      <c r="Y885" t="s">
        <v>8</v>
      </c>
      <c r="Z885" t="s">
        <v>86</v>
      </c>
      <c r="AA885" t="s">
        <v>2718</v>
      </c>
      <c r="AB885" s="28">
        <v>1</v>
      </c>
      <c r="AC885" s="40">
        <v>35780</v>
      </c>
      <c r="AD885" s="40">
        <f t="shared" si="13"/>
        <v>35780</v>
      </c>
    </row>
    <row r="886" spans="1:30">
      <c r="A886" t="s">
        <v>191</v>
      </c>
      <c r="B886" t="s">
        <v>192</v>
      </c>
      <c r="C886" t="s">
        <v>193</v>
      </c>
      <c r="D886" t="s">
        <v>194</v>
      </c>
      <c r="E886" t="s">
        <v>14273</v>
      </c>
      <c r="F886" t="s">
        <v>14274</v>
      </c>
      <c r="G886" t="s">
        <v>9829</v>
      </c>
      <c r="H886" t="s">
        <v>197</v>
      </c>
      <c r="I886" t="s">
        <v>191</v>
      </c>
      <c r="J886" t="s">
        <v>14275</v>
      </c>
      <c r="K886" t="s">
        <v>78</v>
      </c>
      <c r="L886" t="s">
        <v>14276</v>
      </c>
      <c r="M886" s="27">
        <v>45938.748379629629</v>
      </c>
      <c r="N886" s="27">
        <v>45944.630555555559</v>
      </c>
      <c r="P886" t="s">
        <v>9833</v>
      </c>
      <c r="Q886" t="s">
        <v>9834</v>
      </c>
      <c r="R886" t="s">
        <v>80</v>
      </c>
      <c r="S886" t="s">
        <v>187</v>
      </c>
      <c r="U886" t="s">
        <v>7699</v>
      </c>
      <c r="V886" t="s">
        <v>14277</v>
      </c>
      <c r="W886" t="s">
        <v>84</v>
      </c>
      <c r="Y886" t="s">
        <v>8</v>
      </c>
      <c r="Z886" t="s">
        <v>86</v>
      </c>
      <c r="AA886" t="s">
        <v>10276</v>
      </c>
      <c r="AB886" s="28">
        <v>1</v>
      </c>
      <c r="AC886" s="40">
        <v>35780</v>
      </c>
      <c r="AD886" s="40">
        <f t="shared" si="13"/>
        <v>35780</v>
      </c>
    </row>
    <row r="887" spans="1:30">
      <c r="A887" t="s">
        <v>191</v>
      </c>
      <c r="B887" t="s">
        <v>192</v>
      </c>
      <c r="C887" t="s">
        <v>193</v>
      </c>
      <c r="D887" t="s">
        <v>194</v>
      </c>
      <c r="E887" t="s">
        <v>14278</v>
      </c>
      <c r="F887" t="s">
        <v>14279</v>
      </c>
      <c r="G887" t="s">
        <v>9829</v>
      </c>
      <c r="H887" t="s">
        <v>197</v>
      </c>
      <c r="I887" t="s">
        <v>191</v>
      </c>
      <c r="J887" t="s">
        <v>14280</v>
      </c>
      <c r="K887" t="s">
        <v>78</v>
      </c>
      <c r="L887" t="s">
        <v>14281</v>
      </c>
      <c r="M887" s="27">
        <v>45939.333333333343</v>
      </c>
      <c r="N887" s="27">
        <v>45944.631249999999</v>
      </c>
      <c r="P887" t="s">
        <v>9833</v>
      </c>
      <c r="Q887" t="s">
        <v>9834</v>
      </c>
      <c r="R887" t="s">
        <v>1470</v>
      </c>
      <c r="S887" t="s">
        <v>1470</v>
      </c>
      <c r="U887" t="s">
        <v>7699</v>
      </c>
      <c r="V887" t="s">
        <v>14282</v>
      </c>
      <c r="W887" t="s">
        <v>84</v>
      </c>
      <c r="Y887" t="s">
        <v>8</v>
      </c>
      <c r="Z887" t="s">
        <v>86</v>
      </c>
      <c r="AA887" t="s">
        <v>10276</v>
      </c>
      <c r="AB887" s="28">
        <v>1</v>
      </c>
      <c r="AC887" s="40">
        <v>35780</v>
      </c>
      <c r="AD887" s="40">
        <f t="shared" si="13"/>
        <v>35780</v>
      </c>
    </row>
    <row r="888" spans="1:30">
      <c r="A888" t="s">
        <v>442</v>
      </c>
      <c r="B888" t="s">
        <v>113</v>
      </c>
      <c r="C888" t="s">
        <v>114</v>
      </c>
      <c r="D888" t="s">
        <v>443</v>
      </c>
      <c r="E888" t="s">
        <v>14283</v>
      </c>
      <c r="F888" t="s">
        <v>14284</v>
      </c>
      <c r="G888" t="s">
        <v>9829</v>
      </c>
      <c r="H888" t="s">
        <v>446</v>
      </c>
      <c r="I888" t="s">
        <v>442</v>
      </c>
      <c r="J888" t="s">
        <v>14285</v>
      </c>
      <c r="K888" t="s">
        <v>78</v>
      </c>
      <c r="L888" t="s">
        <v>14286</v>
      </c>
      <c r="M888" s="27">
        <v>45939.333333333343</v>
      </c>
      <c r="N888" s="27">
        <v>45943.511805555558</v>
      </c>
      <c r="P888" t="s">
        <v>9833</v>
      </c>
      <c r="Q888" t="s">
        <v>9834</v>
      </c>
      <c r="R888" t="s">
        <v>80</v>
      </c>
      <c r="S888" t="s">
        <v>81</v>
      </c>
      <c r="T888" t="s">
        <v>82</v>
      </c>
      <c r="U888" t="s">
        <v>7699</v>
      </c>
      <c r="V888" t="s">
        <v>14287</v>
      </c>
      <c r="W888" t="s">
        <v>84</v>
      </c>
      <c r="Y888" t="s">
        <v>8</v>
      </c>
      <c r="Z888" t="s">
        <v>86</v>
      </c>
      <c r="AA888" t="s">
        <v>8858</v>
      </c>
      <c r="AB888" s="28">
        <v>1</v>
      </c>
      <c r="AC888" s="40">
        <v>35780</v>
      </c>
      <c r="AD888" s="40">
        <f t="shared" si="13"/>
        <v>35780</v>
      </c>
    </row>
    <row r="889" spans="1:30">
      <c r="A889" t="s">
        <v>191</v>
      </c>
      <c r="B889" t="s">
        <v>192</v>
      </c>
      <c r="C889" t="s">
        <v>193</v>
      </c>
      <c r="D889" t="s">
        <v>208</v>
      </c>
      <c r="E889" t="s">
        <v>14288</v>
      </c>
      <c r="F889" t="s">
        <v>14289</v>
      </c>
      <c r="G889" t="s">
        <v>9829</v>
      </c>
      <c r="H889" t="s">
        <v>197</v>
      </c>
      <c r="I889" t="s">
        <v>211</v>
      </c>
      <c r="J889" t="s">
        <v>14290</v>
      </c>
      <c r="K889" t="s">
        <v>78</v>
      </c>
      <c r="L889" t="s">
        <v>14291</v>
      </c>
      <c r="M889" s="27">
        <v>45939.333333333343</v>
      </c>
      <c r="N889" s="27">
        <v>45950.388194444437</v>
      </c>
      <c r="P889" t="s">
        <v>9833</v>
      </c>
      <c r="Q889" t="s">
        <v>9834</v>
      </c>
      <c r="R889" t="s">
        <v>1479</v>
      </c>
      <c r="S889" t="s">
        <v>1479</v>
      </c>
      <c r="U889" t="s">
        <v>7699</v>
      </c>
      <c r="V889" t="s">
        <v>14292</v>
      </c>
      <c r="W889" t="s">
        <v>84</v>
      </c>
      <c r="Y889" t="s">
        <v>8</v>
      </c>
      <c r="Z889" t="s">
        <v>86</v>
      </c>
      <c r="AA889" t="s">
        <v>7627</v>
      </c>
      <c r="AB889" s="28">
        <v>1</v>
      </c>
      <c r="AC889" s="40">
        <v>35780</v>
      </c>
      <c r="AD889" s="40">
        <f t="shared" si="13"/>
        <v>35780</v>
      </c>
    </row>
    <row r="890" spans="1:30">
      <c r="A890" t="s">
        <v>965</v>
      </c>
      <c r="B890" t="s">
        <v>119</v>
      </c>
      <c r="C890" t="s">
        <v>8579</v>
      </c>
      <c r="D890" t="s">
        <v>14293</v>
      </c>
      <c r="E890" t="s">
        <v>14294</v>
      </c>
      <c r="F890" t="s">
        <v>14295</v>
      </c>
      <c r="G890" t="s">
        <v>9838</v>
      </c>
      <c r="H890" t="s">
        <v>969</v>
      </c>
      <c r="I890" t="s">
        <v>14296</v>
      </c>
      <c r="J890" t="s">
        <v>14297</v>
      </c>
      <c r="K890" t="s">
        <v>78</v>
      </c>
      <c r="L890" t="s">
        <v>14298</v>
      </c>
      <c r="M890" s="27">
        <v>45939.333333333343</v>
      </c>
      <c r="N890" s="27">
        <v>45946.450694444437</v>
      </c>
      <c r="P890" t="s">
        <v>9840</v>
      </c>
      <c r="R890" t="s">
        <v>1479</v>
      </c>
      <c r="S890" t="s">
        <v>1470</v>
      </c>
      <c r="U890" t="s">
        <v>7699</v>
      </c>
      <c r="V890" t="s">
        <v>14299</v>
      </c>
      <c r="W890" t="s">
        <v>9840</v>
      </c>
      <c r="Y890" t="s">
        <v>13</v>
      </c>
      <c r="Z890" t="s">
        <v>86</v>
      </c>
      <c r="AB890" s="28">
        <v>0</v>
      </c>
      <c r="AC890" s="40">
        <v>35780</v>
      </c>
      <c r="AD890" s="40">
        <f t="shared" si="13"/>
        <v>35780</v>
      </c>
    </row>
    <row r="891" spans="1:30">
      <c r="A891" t="s">
        <v>459</v>
      </c>
      <c r="B891" t="s">
        <v>460</v>
      </c>
      <c r="C891" t="s">
        <v>461</v>
      </c>
      <c r="D891" t="s">
        <v>462</v>
      </c>
      <c r="E891" t="s">
        <v>14300</v>
      </c>
      <c r="F891" t="s">
        <v>14301</v>
      </c>
      <c r="G891" t="s">
        <v>9829</v>
      </c>
      <c r="H891" t="s">
        <v>460</v>
      </c>
      <c r="I891" t="s">
        <v>465</v>
      </c>
      <c r="J891" t="s">
        <v>14302</v>
      </c>
      <c r="K891" t="s">
        <v>78</v>
      </c>
      <c r="L891" t="s">
        <v>14303</v>
      </c>
      <c r="M891" s="27">
        <v>45939.333333333343</v>
      </c>
      <c r="N891" s="27">
        <v>45941.503472222219</v>
      </c>
      <c r="P891" t="s">
        <v>9833</v>
      </c>
      <c r="Q891" t="s">
        <v>9834</v>
      </c>
      <c r="R891" t="s">
        <v>1470</v>
      </c>
      <c r="S891" t="s">
        <v>1470</v>
      </c>
      <c r="T891" t="s">
        <v>82</v>
      </c>
      <c r="U891" t="s">
        <v>7699</v>
      </c>
      <c r="V891" t="s">
        <v>14304</v>
      </c>
      <c r="W891" t="s">
        <v>84</v>
      </c>
      <c r="Y891" t="s">
        <v>11</v>
      </c>
      <c r="Z891" t="s">
        <v>86</v>
      </c>
      <c r="AA891" t="s">
        <v>546</v>
      </c>
      <c r="AB891" s="28">
        <v>1</v>
      </c>
      <c r="AC891" s="40">
        <v>67654</v>
      </c>
      <c r="AD891" s="40">
        <f t="shared" si="13"/>
        <v>67654</v>
      </c>
    </row>
    <row r="892" spans="1:30">
      <c r="A892" t="s">
        <v>442</v>
      </c>
      <c r="B892" t="s">
        <v>113</v>
      </c>
      <c r="C892" t="s">
        <v>114</v>
      </c>
      <c r="D892" t="s">
        <v>443</v>
      </c>
      <c r="E892" t="s">
        <v>14305</v>
      </c>
      <c r="F892" t="s">
        <v>14306</v>
      </c>
      <c r="G892" t="s">
        <v>9829</v>
      </c>
      <c r="H892" t="s">
        <v>446</v>
      </c>
      <c r="I892" t="s">
        <v>442</v>
      </c>
      <c r="J892" t="s">
        <v>14307</v>
      </c>
      <c r="K892" t="s">
        <v>78</v>
      </c>
      <c r="L892" t="s">
        <v>14308</v>
      </c>
      <c r="M892" s="27">
        <v>45939.333333333343</v>
      </c>
      <c r="N892" s="27">
        <v>45943.513888888891</v>
      </c>
      <c r="P892" t="s">
        <v>9833</v>
      </c>
      <c r="Q892" t="s">
        <v>9834</v>
      </c>
      <c r="R892" t="s">
        <v>1470</v>
      </c>
      <c r="S892" t="s">
        <v>1470</v>
      </c>
      <c r="T892" t="s">
        <v>82</v>
      </c>
      <c r="U892" t="s">
        <v>7699</v>
      </c>
      <c r="V892" t="s">
        <v>14309</v>
      </c>
      <c r="W892" t="s">
        <v>84</v>
      </c>
      <c r="Y892" t="s">
        <v>8</v>
      </c>
      <c r="Z892" t="s">
        <v>86</v>
      </c>
      <c r="AA892" t="s">
        <v>8858</v>
      </c>
      <c r="AB892" s="28">
        <v>1</v>
      </c>
      <c r="AC892" s="40">
        <v>35780</v>
      </c>
      <c r="AD892" s="40">
        <f t="shared" si="13"/>
        <v>35780</v>
      </c>
    </row>
    <row r="893" spans="1:30">
      <c r="A893" t="s">
        <v>343</v>
      </c>
      <c r="B893" t="s">
        <v>68</v>
      </c>
      <c r="C893" t="s">
        <v>69</v>
      </c>
      <c r="D893" t="s">
        <v>344</v>
      </c>
      <c r="E893" t="s">
        <v>14310</v>
      </c>
      <c r="F893" t="s">
        <v>14311</v>
      </c>
      <c r="G893" t="s">
        <v>9829</v>
      </c>
      <c r="H893" t="s">
        <v>347</v>
      </c>
      <c r="I893" t="s">
        <v>343</v>
      </c>
      <c r="J893" t="s">
        <v>14312</v>
      </c>
      <c r="K893" t="s">
        <v>78</v>
      </c>
      <c r="L893" t="s">
        <v>14313</v>
      </c>
      <c r="M893" s="27">
        <v>45939.333333333343</v>
      </c>
      <c r="N893" s="27">
        <v>45941.546527777777</v>
      </c>
      <c r="P893" t="s">
        <v>9833</v>
      </c>
      <c r="Q893" t="s">
        <v>9834</v>
      </c>
      <c r="R893" t="s">
        <v>80</v>
      </c>
      <c r="S893" t="s">
        <v>187</v>
      </c>
      <c r="T893" t="s">
        <v>82</v>
      </c>
      <c r="U893" t="s">
        <v>7699</v>
      </c>
      <c r="V893" t="s">
        <v>14314</v>
      </c>
      <c r="W893" t="s">
        <v>84</v>
      </c>
      <c r="Y893" t="s">
        <v>8</v>
      </c>
      <c r="Z893" t="s">
        <v>86</v>
      </c>
      <c r="AA893" t="s">
        <v>352</v>
      </c>
      <c r="AB893" s="28">
        <v>1</v>
      </c>
      <c r="AC893" s="40">
        <v>35780</v>
      </c>
      <c r="AD893" s="40">
        <f t="shared" si="13"/>
        <v>35780</v>
      </c>
    </row>
    <row r="894" spans="1:30">
      <c r="A894" t="s">
        <v>118</v>
      </c>
      <c r="B894" t="s">
        <v>119</v>
      </c>
      <c r="C894" t="s">
        <v>8579</v>
      </c>
      <c r="D894" t="s">
        <v>6106</v>
      </c>
      <c r="E894" t="s">
        <v>14315</v>
      </c>
      <c r="F894" t="s">
        <v>14316</v>
      </c>
      <c r="G894" t="s">
        <v>9838</v>
      </c>
      <c r="H894" t="s">
        <v>309</v>
      </c>
      <c r="I894" t="s">
        <v>6109</v>
      </c>
      <c r="J894" t="s">
        <v>14317</v>
      </c>
      <c r="K894" t="s">
        <v>78</v>
      </c>
      <c r="L894" t="s">
        <v>14318</v>
      </c>
      <c r="M894" s="27">
        <v>45939.333333333343</v>
      </c>
      <c r="N894" s="27">
        <v>45942.618055555547</v>
      </c>
      <c r="P894" t="s">
        <v>9840</v>
      </c>
      <c r="R894" t="s">
        <v>80</v>
      </c>
      <c r="S894" t="s">
        <v>187</v>
      </c>
      <c r="U894" t="s">
        <v>7699</v>
      </c>
      <c r="V894" t="s">
        <v>14319</v>
      </c>
      <c r="W894" t="s">
        <v>9840</v>
      </c>
      <c r="Y894" t="s">
        <v>13</v>
      </c>
      <c r="Z894" t="s">
        <v>86</v>
      </c>
      <c r="AB894" s="28">
        <v>0</v>
      </c>
      <c r="AC894" s="40">
        <v>35780</v>
      </c>
      <c r="AD894" s="40">
        <f t="shared" si="13"/>
        <v>35780</v>
      </c>
    </row>
    <row r="895" spans="1:30">
      <c r="A895" t="s">
        <v>459</v>
      </c>
      <c r="B895" t="s">
        <v>460</v>
      </c>
      <c r="C895" t="s">
        <v>461</v>
      </c>
      <c r="D895" t="s">
        <v>1988</v>
      </c>
      <c r="E895" t="s">
        <v>14320</v>
      </c>
      <c r="F895" t="s">
        <v>14321</v>
      </c>
      <c r="G895" t="s">
        <v>11760</v>
      </c>
      <c r="H895" t="s">
        <v>460</v>
      </c>
      <c r="I895" t="s">
        <v>1991</v>
      </c>
      <c r="J895" t="s">
        <v>14322</v>
      </c>
      <c r="K895" t="s">
        <v>78</v>
      </c>
      <c r="L895" t="s">
        <v>14323</v>
      </c>
      <c r="M895" s="27">
        <v>45939.333333333343</v>
      </c>
      <c r="N895" s="27">
        <v>45944.696527777778</v>
      </c>
      <c r="P895" t="s">
        <v>9833</v>
      </c>
      <c r="Q895" t="s">
        <v>9834</v>
      </c>
      <c r="R895" t="s">
        <v>1470</v>
      </c>
      <c r="S895" t="s">
        <v>1470</v>
      </c>
      <c r="U895" t="s">
        <v>11763</v>
      </c>
      <c r="V895" t="s">
        <v>14324</v>
      </c>
      <c r="W895" t="s">
        <v>1801</v>
      </c>
      <c r="Y895" t="s">
        <v>11</v>
      </c>
      <c r="Z895" t="s">
        <v>86</v>
      </c>
      <c r="AB895" s="28">
        <v>0</v>
      </c>
      <c r="AC895" s="40">
        <v>41241</v>
      </c>
      <c r="AD895" s="40">
        <f t="shared" si="13"/>
        <v>41241</v>
      </c>
    </row>
    <row r="896" spans="1:30">
      <c r="A896" t="s">
        <v>150</v>
      </c>
      <c r="B896" t="s">
        <v>151</v>
      </c>
      <c r="C896" t="s">
        <v>152</v>
      </c>
      <c r="D896" t="s">
        <v>2339</v>
      </c>
      <c r="E896" t="s">
        <v>14325</v>
      </c>
      <c r="F896" t="s">
        <v>14326</v>
      </c>
      <c r="G896" t="s">
        <v>9829</v>
      </c>
      <c r="H896" t="s">
        <v>156</v>
      </c>
      <c r="I896" t="s">
        <v>150</v>
      </c>
      <c r="J896" t="s">
        <v>14327</v>
      </c>
      <c r="K896" t="s">
        <v>78</v>
      </c>
      <c r="L896" t="s">
        <v>14328</v>
      </c>
      <c r="M896" s="27">
        <v>45939.333333333343</v>
      </c>
      <c r="N896" s="27">
        <v>45945.370833333327</v>
      </c>
      <c r="P896" t="s">
        <v>9833</v>
      </c>
      <c r="Q896" t="s">
        <v>9834</v>
      </c>
      <c r="R896" t="s">
        <v>80</v>
      </c>
      <c r="S896" t="s">
        <v>187</v>
      </c>
      <c r="T896" t="s">
        <v>82</v>
      </c>
      <c r="U896" t="s">
        <v>7699</v>
      </c>
      <c r="V896" t="s">
        <v>14329</v>
      </c>
      <c r="W896" t="s">
        <v>84</v>
      </c>
      <c r="Y896" t="s">
        <v>8</v>
      </c>
      <c r="Z896" t="s">
        <v>86</v>
      </c>
      <c r="AA896" t="s">
        <v>3941</v>
      </c>
      <c r="AB896" s="28">
        <v>1</v>
      </c>
      <c r="AC896" s="40">
        <v>35780</v>
      </c>
      <c r="AD896" s="40">
        <f t="shared" si="13"/>
        <v>35780</v>
      </c>
    </row>
    <row r="897" spans="1:30">
      <c r="A897" t="s">
        <v>343</v>
      </c>
      <c r="B897" t="s">
        <v>68</v>
      </c>
      <c r="C897" t="s">
        <v>69</v>
      </c>
      <c r="D897" t="s">
        <v>3575</v>
      </c>
      <c r="E897" t="s">
        <v>14330</v>
      </c>
      <c r="F897" t="s">
        <v>14331</v>
      </c>
      <c r="G897" t="s">
        <v>9829</v>
      </c>
      <c r="H897" t="s">
        <v>347</v>
      </c>
      <c r="I897" t="s">
        <v>3578</v>
      </c>
      <c r="J897" t="s">
        <v>14332</v>
      </c>
      <c r="K897" t="s">
        <v>78</v>
      </c>
      <c r="L897" t="s">
        <v>14333</v>
      </c>
      <c r="M897" s="27">
        <v>45939.334189814806</v>
      </c>
      <c r="N897" s="27">
        <v>45941.554166666669</v>
      </c>
      <c r="P897" t="s">
        <v>9833</v>
      </c>
      <c r="Q897" t="s">
        <v>9834</v>
      </c>
      <c r="R897" t="s">
        <v>1470</v>
      </c>
      <c r="S897" t="s">
        <v>1470</v>
      </c>
      <c r="T897" t="s">
        <v>82</v>
      </c>
      <c r="U897" t="s">
        <v>7699</v>
      </c>
      <c r="V897" t="s">
        <v>14334</v>
      </c>
      <c r="W897" t="s">
        <v>84</v>
      </c>
      <c r="Y897" t="s">
        <v>11</v>
      </c>
      <c r="Z897" t="s">
        <v>86</v>
      </c>
      <c r="AA897" t="s">
        <v>359</v>
      </c>
      <c r="AB897" s="28">
        <v>1</v>
      </c>
      <c r="AC897" s="40">
        <v>67654</v>
      </c>
      <c r="AD897" s="40">
        <f t="shared" si="13"/>
        <v>67654</v>
      </c>
    </row>
    <row r="898" spans="1:30">
      <c r="A898" t="s">
        <v>191</v>
      </c>
      <c r="B898" t="s">
        <v>192</v>
      </c>
      <c r="C898" t="s">
        <v>193</v>
      </c>
      <c r="D898" t="s">
        <v>6174</v>
      </c>
      <c r="E898" t="s">
        <v>14335</v>
      </c>
      <c r="F898" t="s">
        <v>14336</v>
      </c>
      <c r="G898" t="s">
        <v>9829</v>
      </c>
      <c r="H898" t="s">
        <v>197</v>
      </c>
      <c r="I898" t="s">
        <v>1688</v>
      </c>
      <c r="J898" t="s">
        <v>14337</v>
      </c>
      <c r="K898" t="s">
        <v>78</v>
      </c>
      <c r="L898" t="s">
        <v>14338</v>
      </c>
      <c r="M898" s="27">
        <v>45939.335960648154</v>
      </c>
      <c r="N898" s="27">
        <v>45951.373611111107</v>
      </c>
      <c r="P898" t="s">
        <v>9833</v>
      </c>
      <c r="Q898" t="s">
        <v>9834</v>
      </c>
      <c r="R898" t="s">
        <v>1479</v>
      </c>
      <c r="S898" t="s">
        <v>1470</v>
      </c>
      <c r="T898" t="s">
        <v>82</v>
      </c>
      <c r="U898" t="s">
        <v>7699</v>
      </c>
      <c r="V898" t="s">
        <v>14339</v>
      </c>
      <c r="W898" t="s">
        <v>9836</v>
      </c>
      <c r="Y898" t="s">
        <v>13</v>
      </c>
      <c r="Z898" t="s">
        <v>86</v>
      </c>
      <c r="AA898" t="s">
        <v>1534</v>
      </c>
      <c r="AB898" s="28">
        <v>0</v>
      </c>
      <c r="AC898" s="40">
        <v>35780</v>
      </c>
      <c r="AD898" s="40">
        <f t="shared" si="13"/>
        <v>35780</v>
      </c>
    </row>
    <row r="899" spans="1:30">
      <c r="A899" t="s">
        <v>459</v>
      </c>
      <c r="B899" t="s">
        <v>460</v>
      </c>
      <c r="C899" t="s">
        <v>461</v>
      </c>
      <c r="D899" t="s">
        <v>512</v>
      </c>
      <c r="E899" t="s">
        <v>14340</v>
      </c>
      <c r="F899" t="s">
        <v>11976</v>
      </c>
      <c r="G899" t="s">
        <v>9829</v>
      </c>
      <c r="H899" t="s">
        <v>460</v>
      </c>
      <c r="I899" t="s">
        <v>459</v>
      </c>
      <c r="J899" t="s">
        <v>11977</v>
      </c>
      <c r="K899" t="s">
        <v>78</v>
      </c>
      <c r="L899" t="s">
        <v>14341</v>
      </c>
      <c r="M899" s="27">
        <v>45939.336886574078</v>
      </c>
      <c r="N899" s="27">
        <v>45947.334722222222</v>
      </c>
      <c r="P899" t="s">
        <v>9833</v>
      </c>
      <c r="Q899" t="s">
        <v>9834</v>
      </c>
      <c r="R899" t="s">
        <v>1470</v>
      </c>
      <c r="S899" t="s">
        <v>1470</v>
      </c>
      <c r="T899" t="s">
        <v>82</v>
      </c>
      <c r="U899" t="s">
        <v>7699</v>
      </c>
      <c r="V899" t="s">
        <v>14342</v>
      </c>
      <c r="W899" t="s">
        <v>84</v>
      </c>
      <c r="Y899" t="s">
        <v>8</v>
      </c>
      <c r="Z899" t="s">
        <v>86</v>
      </c>
      <c r="AA899" t="s">
        <v>2172</v>
      </c>
      <c r="AB899" s="28">
        <v>1</v>
      </c>
      <c r="AC899" s="40">
        <v>35780</v>
      </c>
      <c r="AD899" s="40">
        <f t="shared" ref="AD899:AD962" si="14">AC899</f>
        <v>35780</v>
      </c>
    </row>
    <row r="900" spans="1:30">
      <c r="A900" t="s">
        <v>459</v>
      </c>
      <c r="B900" t="s">
        <v>460</v>
      </c>
      <c r="C900" t="s">
        <v>461</v>
      </c>
      <c r="D900" t="s">
        <v>692</v>
      </c>
      <c r="E900" t="s">
        <v>14343</v>
      </c>
      <c r="F900" t="s">
        <v>14344</v>
      </c>
      <c r="G900" t="s">
        <v>9829</v>
      </c>
      <c r="H900" t="s">
        <v>460</v>
      </c>
      <c r="I900" t="s">
        <v>695</v>
      </c>
      <c r="J900" t="s">
        <v>14345</v>
      </c>
      <c r="K900" t="s">
        <v>78</v>
      </c>
      <c r="L900" t="s">
        <v>14346</v>
      </c>
      <c r="M900" s="27">
        <v>45939.355613425927</v>
      </c>
      <c r="N900" s="27">
        <v>45946.364583333343</v>
      </c>
      <c r="P900" t="s">
        <v>9833</v>
      </c>
      <c r="Q900" t="s">
        <v>9834</v>
      </c>
      <c r="R900" t="s">
        <v>1479</v>
      </c>
      <c r="S900" t="s">
        <v>1479</v>
      </c>
      <c r="T900" t="s">
        <v>82</v>
      </c>
      <c r="U900" t="s">
        <v>7699</v>
      </c>
      <c r="V900" t="s">
        <v>14347</v>
      </c>
      <c r="W900" t="s">
        <v>84</v>
      </c>
      <c r="Y900" t="s">
        <v>11</v>
      </c>
      <c r="Z900" t="s">
        <v>86</v>
      </c>
      <c r="AA900" t="s">
        <v>700</v>
      </c>
      <c r="AB900" s="28">
        <v>1</v>
      </c>
      <c r="AC900" s="40">
        <v>67654</v>
      </c>
      <c r="AD900" s="40">
        <f t="shared" si="14"/>
        <v>67654</v>
      </c>
    </row>
    <row r="901" spans="1:30">
      <c r="A901" t="s">
        <v>459</v>
      </c>
      <c r="B901" t="s">
        <v>460</v>
      </c>
      <c r="C901" t="s">
        <v>461</v>
      </c>
      <c r="D901" t="s">
        <v>9521</v>
      </c>
      <c r="E901" t="s">
        <v>14348</v>
      </c>
      <c r="F901" t="s">
        <v>10770</v>
      </c>
      <c r="G901" t="s">
        <v>9829</v>
      </c>
      <c r="H901" t="s">
        <v>460</v>
      </c>
      <c r="I901" t="s">
        <v>9524</v>
      </c>
      <c r="J901" t="s">
        <v>10771</v>
      </c>
      <c r="K901" t="s">
        <v>78</v>
      </c>
      <c r="L901" t="s">
        <v>14349</v>
      </c>
      <c r="M901" s="27">
        <v>45939.361319444448</v>
      </c>
      <c r="N901" s="27">
        <v>45946.372916666667</v>
      </c>
      <c r="P901" t="s">
        <v>9833</v>
      </c>
      <c r="Q901" t="s">
        <v>9834</v>
      </c>
      <c r="R901" t="s">
        <v>1479</v>
      </c>
      <c r="S901" t="s">
        <v>1479</v>
      </c>
      <c r="T901" t="s">
        <v>82</v>
      </c>
      <c r="U901" t="s">
        <v>7699</v>
      </c>
      <c r="V901" t="s">
        <v>14350</v>
      </c>
      <c r="W901" t="s">
        <v>84</v>
      </c>
      <c r="Y901" t="s">
        <v>11</v>
      </c>
      <c r="Z901" t="s">
        <v>86</v>
      </c>
      <c r="AA901" t="s">
        <v>899</v>
      </c>
      <c r="AB901" s="28">
        <v>1</v>
      </c>
      <c r="AC901" s="40">
        <v>67654</v>
      </c>
      <c r="AD901" s="40">
        <f t="shared" si="14"/>
        <v>67654</v>
      </c>
    </row>
    <row r="902" spans="1:30">
      <c r="A902" t="s">
        <v>1134</v>
      </c>
      <c r="B902" t="s">
        <v>113</v>
      </c>
      <c r="C902" t="s">
        <v>114</v>
      </c>
      <c r="D902" t="s">
        <v>2710</v>
      </c>
      <c r="E902" t="s">
        <v>14351</v>
      </c>
      <c r="F902" t="s">
        <v>14352</v>
      </c>
      <c r="G902" t="s">
        <v>9829</v>
      </c>
      <c r="H902" t="s">
        <v>2713</v>
      </c>
      <c r="I902" t="s">
        <v>1134</v>
      </c>
      <c r="J902" t="s">
        <v>14353</v>
      </c>
      <c r="K902" t="s">
        <v>78</v>
      </c>
      <c r="L902" t="s">
        <v>14354</v>
      </c>
      <c r="M902" s="27">
        <v>45939.370347222219</v>
      </c>
      <c r="N902" s="27">
        <v>45945.372916666667</v>
      </c>
      <c r="P902" t="s">
        <v>9833</v>
      </c>
      <c r="Q902" t="s">
        <v>9834</v>
      </c>
      <c r="R902" t="s">
        <v>1470</v>
      </c>
      <c r="S902" t="s">
        <v>1470</v>
      </c>
      <c r="T902" t="s">
        <v>82</v>
      </c>
      <c r="U902" t="s">
        <v>7699</v>
      </c>
      <c r="V902" t="s">
        <v>14355</v>
      </c>
      <c r="W902" t="s">
        <v>84</v>
      </c>
      <c r="Y902" t="s">
        <v>8</v>
      </c>
      <c r="Z902" t="s">
        <v>86</v>
      </c>
      <c r="AA902" t="s">
        <v>2718</v>
      </c>
      <c r="AB902" s="28">
        <v>1</v>
      </c>
      <c r="AC902" s="40">
        <v>35780</v>
      </c>
      <c r="AD902" s="40">
        <f t="shared" si="14"/>
        <v>35780</v>
      </c>
    </row>
    <row r="903" spans="1:30">
      <c r="A903" t="s">
        <v>191</v>
      </c>
      <c r="B903" t="s">
        <v>192</v>
      </c>
      <c r="C903" t="s">
        <v>193</v>
      </c>
      <c r="D903" t="s">
        <v>194</v>
      </c>
      <c r="E903" t="s">
        <v>14356</v>
      </c>
      <c r="F903" t="s">
        <v>14357</v>
      </c>
      <c r="G903" t="s">
        <v>9829</v>
      </c>
      <c r="H903" t="s">
        <v>197</v>
      </c>
      <c r="I903" t="s">
        <v>191</v>
      </c>
      <c r="J903" t="s">
        <v>14358</v>
      </c>
      <c r="K903" t="s">
        <v>78</v>
      </c>
      <c r="L903" t="s">
        <v>14359</v>
      </c>
      <c r="M903" s="27">
        <v>45939.384351851862</v>
      </c>
      <c r="N903" s="27">
        <v>45946.714583333327</v>
      </c>
      <c r="P903" t="s">
        <v>9833</v>
      </c>
      <c r="Q903" t="s">
        <v>9834</v>
      </c>
      <c r="R903" t="s">
        <v>1470</v>
      </c>
      <c r="S903" t="s">
        <v>1470</v>
      </c>
      <c r="U903" t="s">
        <v>7699</v>
      </c>
      <c r="V903" t="s">
        <v>14360</v>
      </c>
      <c r="W903" t="s">
        <v>84</v>
      </c>
      <c r="Y903" t="s">
        <v>8</v>
      </c>
      <c r="Z903" t="s">
        <v>86</v>
      </c>
      <c r="AA903" t="s">
        <v>10276</v>
      </c>
      <c r="AB903" s="28">
        <v>1</v>
      </c>
      <c r="AC903" s="40">
        <v>35780</v>
      </c>
      <c r="AD903" s="40">
        <f t="shared" si="14"/>
        <v>35780</v>
      </c>
    </row>
    <row r="904" spans="1:30">
      <c r="A904" t="s">
        <v>67</v>
      </c>
      <c r="B904" t="s">
        <v>68</v>
      </c>
      <c r="C904" t="s">
        <v>69</v>
      </c>
      <c r="D904" t="s">
        <v>5096</v>
      </c>
      <c r="E904" t="s">
        <v>14361</v>
      </c>
      <c r="F904" t="s">
        <v>14362</v>
      </c>
      <c r="G904" t="s">
        <v>9829</v>
      </c>
      <c r="H904" t="s">
        <v>143</v>
      </c>
      <c r="I904" t="s">
        <v>5099</v>
      </c>
      <c r="J904" t="s">
        <v>14363</v>
      </c>
      <c r="K904" t="s">
        <v>78</v>
      </c>
      <c r="L904" t="s">
        <v>14364</v>
      </c>
      <c r="M904" s="27">
        <v>45939.373773148152</v>
      </c>
      <c r="N904" s="27">
        <v>45946.494444444441</v>
      </c>
      <c r="P904" t="s">
        <v>9833</v>
      </c>
      <c r="Q904" t="s">
        <v>9834</v>
      </c>
      <c r="R904" t="s">
        <v>80</v>
      </c>
      <c r="S904" t="s">
        <v>81</v>
      </c>
      <c r="T904" t="s">
        <v>82</v>
      </c>
      <c r="U904" t="s">
        <v>7699</v>
      </c>
      <c r="V904" t="s">
        <v>14365</v>
      </c>
      <c r="W904" t="s">
        <v>84</v>
      </c>
      <c r="Y904" t="s">
        <v>11</v>
      </c>
      <c r="Z904" t="s">
        <v>86</v>
      </c>
      <c r="AA904" t="s">
        <v>729</v>
      </c>
      <c r="AB904" s="28">
        <v>1</v>
      </c>
      <c r="AC904" s="40">
        <v>67654</v>
      </c>
      <c r="AD904" s="40">
        <f t="shared" si="14"/>
        <v>67654</v>
      </c>
    </row>
    <row r="905" spans="1:30">
      <c r="A905" t="s">
        <v>442</v>
      </c>
      <c r="B905" t="s">
        <v>113</v>
      </c>
      <c r="C905" t="s">
        <v>114</v>
      </c>
      <c r="D905" t="s">
        <v>443</v>
      </c>
      <c r="E905" t="s">
        <v>14366</v>
      </c>
      <c r="F905" t="s">
        <v>14140</v>
      </c>
      <c r="G905" t="s">
        <v>9829</v>
      </c>
      <c r="H905" t="s">
        <v>446</v>
      </c>
      <c r="I905" t="s">
        <v>442</v>
      </c>
      <c r="J905" t="s">
        <v>14141</v>
      </c>
      <c r="K905" t="s">
        <v>78</v>
      </c>
      <c r="L905" t="s">
        <v>14367</v>
      </c>
      <c r="M905" s="27">
        <v>45939.382997685178</v>
      </c>
      <c r="N905" s="27">
        <v>45942.55972222222</v>
      </c>
      <c r="P905" t="s">
        <v>9833</v>
      </c>
      <c r="Q905" t="s">
        <v>9834</v>
      </c>
      <c r="R905" t="s">
        <v>1479</v>
      </c>
      <c r="S905" t="s">
        <v>1479</v>
      </c>
      <c r="T905" t="s">
        <v>82</v>
      </c>
      <c r="U905" t="s">
        <v>7699</v>
      </c>
      <c r="V905" t="s">
        <v>14368</v>
      </c>
      <c r="W905" t="s">
        <v>84</v>
      </c>
      <c r="Y905" t="s">
        <v>8</v>
      </c>
      <c r="Z905" t="s">
        <v>86</v>
      </c>
      <c r="AA905" t="s">
        <v>8858</v>
      </c>
      <c r="AB905" s="28">
        <v>1</v>
      </c>
      <c r="AC905" s="40">
        <v>35780</v>
      </c>
      <c r="AD905" s="40">
        <f t="shared" si="14"/>
        <v>35780</v>
      </c>
    </row>
    <row r="906" spans="1:30">
      <c r="A906" t="s">
        <v>191</v>
      </c>
      <c r="B906" t="s">
        <v>192</v>
      </c>
      <c r="C906" t="s">
        <v>193</v>
      </c>
      <c r="D906" t="s">
        <v>3022</v>
      </c>
      <c r="E906" t="s">
        <v>14369</v>
      </c>
      <c r="F906" t="s">
        <v>14370</v>
      </c>
      <c r="G906" t="s">
        <v>9829</v>
      </c>
      <c r="H906" t="s">
        <v>197</v>
      </c>
      <c r="I906" t="s">
        <v>3025</v>
      </c>
      <c r="J906" t="s">
        <v>14371</v>
      </c>
      <c r="K906" t="s">
        <v>78</v>
      </c>
      <c r="L906" t="s">
        <v>14372</v>
      </c>
      <c r="M906" s="27">
        <v>45939.389594907407</v>
      </c>
      <c r="N906" s="27">
        <v>45941.631944444453</v>
      </c>
      <c r="P906" t="s">
        <v>9833</v>
      </c>
      <c r="Q906" t="s">
        <v>9834</v>
      </c>
      <c r="R906" t="s">
        <v>1470</v>
      </c>
      <c r="S906" t="s">
        <v>1470</v>
      </c>
      <c r="T906" t="s">
        <v>82</v>
      </c>
      <c r="U906" t="s">
        <v>7699</v>
      </c>
      <c r="V906" t="s">
        <v>14373</v>
      </c>
      <c r="W906" t="s">
        <v>84</v>
      </c>
      <c r="Y906" t="s">
        <v>11</v>
      </c>
      <c r="Z906" t="s">
        <v>86</v>
      </c>
      <c r="AA906" t="s">
        <v>254</v>
      </c>
      <c r="AB906" s="28">
        <v>1</v>
      </c>
      <c r="AC906" s="40">
        <v>67654</v>
      </c>
      <c r="AD906" s="40">
        <f t="shared" si="14"/>
        <v>67654</v>
      </c>
    </row>
    <row r="907" spans="1:30">
      <c r="A907" t="s">
        <v>459</v>
      </c>
      <c r="B907" t="s">
        <v>460</v>
      </c>
      <c r="C907" t="s">
        <v>461</v>
      </c>
      <c r="D907" t="s">
        <v>4280</v>
      </c>
      <c r="E907" t="s">
        <v>14374</v>
      </c>
      <c r="F907" t="s">
        <v>14375</v>
      </c>
      <c r="G907" t="s">
        <v>9829</v>
      </c>
      <c r="H907" t="s">
        <v>460</v>
      </c>
      <c r="I907" t="s">
        <v>4283</v>
      </c>
      <c r="J907" t="s">
        <v>14376</v>
      </c>
      <c r="K907" t="s">
        <v>78</v>
      </c>
      <c r="L907" t="s">
        <v>14377</v>
      </c>
      <c r="M907" s="27">
        <v>45939.388923611114</v>
      </c>
      <c r="N907" s="27">
        <v>45943.53402777778</v>
      </c>
      <c r="P907" t="s">
        <v>9833</v>
      </c>
      <c r="Q907" t="s">
        <v>9834</v>
      </c>
      <c r="R907" t="s">
        <v>1479</v>
      </c>
      <c r="S907" t="s">
        <v>1479</v>
      </c>
      <c r="T907" t="s">
        <v>82</v>
      </c>
      <c r="U907" t="s">
        <v>7699</v>
      </c>
      <c r="V907" t="s">
        <v>14378</v>
      </c>
      <c r="W907" t="s">
        <v>84</v>
      </c>
      <c r="Y907" t="s">
        <v>11</v>
      </c>
      <c r="Z907" t="s">
        <v>86</v>
      </c>
      <c r="AA907" t="s">
        <v>470</v>
      </c>
      <c r="AB907" s="28">
        <v>1</v>
      </c>
      <c r="AC907" s="40">
        <v>67654</v>
      </c>
      <c r="AD907" s="40">
        <f t="shared" si="14"/>
        <v>67654</v>
      </c>
    </row>
    <row r="908" spans="1:30">
      <c r="A908" t="s">
        <v>343</v>
      </c>
      <c r="B908" t="s">
        <v>68</v>
      </c>
      <c r="C908" t="s">
        <v>69</v>
      </c>
      <c r="D908" t="s">
        <v>344</v>
      </c>
      <c r="E908" t="s">
        <v>14379</v>
      </c>
      <c r="F908" t="s">
        <v>14380</v>
      </c>
      <c r="G908" t="s">
        <v>9829</v>
      </c>
      <c r="H908" t="s">
        <v>347</v>
      </c>
      <c r="I908" t="s">
        <v>343</v>
      </c>
      <c r="J908" t="s">
        <v>14381</v>
      </c>
      <c r="K908" t="s">
        <v>78</v>
      </c>
      <c r="L908" t="s">
        <v>14382</v>
      </c>
      <c r="M908" s="27">
        <v>45939.398368055547</v>
      </c>
      <c r="N908" s="27">
        <v>45941.655555555553</v>
      </c>
      <c r="P908" t="s">
        <v>9833</v>
      </c>
      <c r="Q908" t="s">
        <v>9834</v>
      </c>
      <c r="R908" t="s">
        <v>80</v>
      </c>
      <c r="S908" t="s">
        <v>81</v>
      </c>
      <c r="T908" t="s">
        <v>82</v>
      </c>
      <c r="U908" t="s">
        <v>7699</v>
      </c>
      <c r="V908" t="s">
        <v>14383</v>
      </c>
      <c r="W908" t="s">
        <v>84</v>
      </c>
      <c r="Y908" t="s">
        <v>8</v>
      </c>
      <c r="Z908" t="s">
        <v>86</v>
      </c>
      <c r="AA908" t="s">
        <v>8852</v>
      </c>
      <c r="AB908" s="28">
        <v>1</v>
      </c>
      <c r="AC908" s="40">
        <v>35780</v>
      </c>
      <c r="AD908" s="40">
        <f t="shared" si="14"/>
        <v>35780</v>
      </c>
    </row>
    <row r="909" spans="1:30">
      <c r="A909" t="s">
        <v>150</v>
      </c>
      <c r="B909" t="s">
        <v>151</v>
      </c>
      <c r="C909" t="s">
        <v>152</v>
      </c>
      <c r="D909" t="s">
        <v>2339</v>
      </c>
      <c r="E909" t="s">
        <v>14384</v>
      </c>
      <c r="F909" t="s">
        <v>14385</v>
      </c>
      <c r="G909" t="s">
        <v>9829</v>
      </c>
      <c r="H909" t="s">
        <v>156</v>
      </c>
      <c r="I909" t="s">
        <v>150</v>
      </c>
      <c r="J909" t="s">
        <v>14386</v>
      </c>
      <c r="K909" t="s">
        <v>78</v>
      </c>
      <c r="L909" t="s">
        <v>14387</v>
      </c>
      <c r="M909" s="27">
        <v>45939.398958333331</v>
      </c>
      <c r="N909" s="27">
        <v>45941.625</v>
      </c>
      <c r="P909" t="s">
        <v>9833</v>
      </c>
      <c r="Q909" t="s">
        <v>9834</v>
      </c>
      <c r="R909" t="s">
        <v>1479</v>
      </c>
      <c r="S909" t="s">
        <v>1479</v>
      </c>
      <c r="T909" t="s">
        <v>82</v>
      </c>
      <c r="U909" t="s">
        <v>7699</v>
      </c>
      <c r="V909" t="s">
        <v>14388</v>
      </c>
      <c r="W909" t="s">
        <v>84</v>
      </c>
      <c r="Y909" t="s">
        <v>8</v>
      </c>
      <c r="Z909" t="s">
        <v>86</v>
      </c>
      <c r="AA909" t="s">
        <v>3941</v>
      </c>
      <c r="AB909" s="28">
        <v>1</v>
      </c>
      <c r="AC909" s="40">
        <v>35780</v>
      </c>
      <c r="AD909" s="40">
        <f t="shared" si="14"/>
        <v>35780</v>
      </c>
    </row>
    <row r="910" spans="1:30">
      <c r="A910" t="s">
        <v>191</v>
      </c>
      <c r="B910" t="s">
        <v>192</v>
      </c>
      <c r="C910" t="s">
        <v>193</v>
      </c>
      <c r="D910" t="s">
        <v>3349</v>
      </c>
      <c r="E910" t="s">
        <v>14389</v>
      </c>
      <c r="F910" t="s">
        <v>14390</v>
      </c>
      <c r="G910" t="s">
        <v>9829</v>
      </c>
      <c r="H910" t="s">
        <v>197</v>
      </c>
      <c r="I910" t="s">
        <v>3352</v>
      </c>
      <c r="J910" t="s">
        <v>14391</v>
      </c>
      <c r="K910" t="s">
        <v>78</v>
      </c>
      <c r="L910" t="s">
        <v>14392</v>
      </c>
      <c r="M910" s="27">
        <v>45939.406944444447</v>
      </c>
      <c r="N910" s="27">
        <v>45944.631249999999</v>
      </c>
      <c r="P910" t="s">
        <v>9833</v>
      </c>
      <c r="Q910" t="s">
        <v>9834</v>
      </c>
      <c r="R910" t="s">
        <v>1479</v>
      </c>
      <c r="S910" t="s">
        <v>1479</v>
      </c>
      <c r="T910" t="s">
        <v>82</v>
      </c>
      <c r="U910" t="s">
        <v>7699</v>
      </c>
      <c r="V910" t="s">
        <v>14393</v>
      </c>
      <c r="W910" t="s">
        <v>9836</v>
      </c>
      <c r="Y910" t="s">
        <v>11</v>
      </c>
      <c r="Z910" t="s">
        <v>86</v>
      </c>
      <c r="AA910" t="s">
        <v>226</v>
      </c>
      <c r="AB910" s="28">
        <v>0</v>
      </c>
      <c r="AC910" s="40">
        <v>67654</v>
      </c>
      <c r="AD910" s="40">
        <f t="shared" si="14"/>
        <v>67654</v>
      </c>
    </row>
    <row r="911" spans="1:30">
      <c r="A911" t="s">
        <v>277</v>
      </c>
      <c r="B911" t="s">
        <v>151</v>
      </c>
      <c r="C911" t="s">
        <v>152</v>
      </c>
      <c r="D911" t="s">
        <v>1059</v>
      </c>
      <c r="E911" t="s">
        <v>14394</v>
      </c>
      <c r="F911" t="s">
        <v>14395</v>
      </c>
      <c r="G911" t="s">
        <v>9829</v>
      </c>
      <c r="H911" t="s">
        <v>328</v>
      </c>
      <c r="I911" t="s">
        <v>1062</v>
      </c>
      <c r="J911" t="s">
        <v>14396</v>
      </c>
      <c r="K911" t="s">
        <v>78</v>
      </c>
      <c r="L911" t="s">
        <v>14397</v>
      </c>
      <c r="M911" s="27">
        <v>45939.408483796287</v>
      </c>
      <c r="N911" s="27">
        <v>45943.540277777778</v>
      </c>
      <c r="P911" t="s">
        <v>9833</v>
      </c>
      <c r="Q911" t="s">
        <v>9834</v>
      </c>
      <c r="R911" t="s">
        <v>80</v>
      </c>
      <c r="S911" t="s">
        <v>187</v>
      </c>
      <c r="T911" t="s">
        <v>82</v>
      </c>
      <c r="U911" t="s">
        <v>7699</v>
      </c>
      <c r="V911" t="s">
        <v>14398</v>
      </c>
      <c r="W911" t="s">
        <v>84</v>
      </c>
      <c r="Y911" t="s">
        <v>8</v>
      </c>
      <c r="Z911" t="s">
        <v>86</v>
      </c>
      <c r="AA911" t="s">
        <v>342</v>
      </c>
      <c r="AB911" s="28">
        <v>1</v>
      </c>
      <c r="AC911" s="40">
        <v>35780</v>
      </c>
      <c r="AD911" s="40">
        <f t="shared" si="14"/>
        <v>35780</v>
      </c>
    </row>
    <row r="912" spans="1:30">
      <c r="A912" t="s">
        <v>191</v>
      </c>
      <c r="B912" t="s">
        <v>192</v>
      </c>
      <c r="C912" t="s">
        <v>193</v>
      </c>
      <c r="D912" t="s">
        <v>10037</v>
      </c>
      <c r="E912" t="s">
        <v>14399</v>
      </c>
      <c r="F912" t="s">
        <v>14400</v>
      </c>
      <c r="G912" t="s">
        <v>9838</v>
      </c>
      <c r="H912" t="s">
        <v>197</v>
      </c>
      <c r="I912" t="s">
        <v>10040</v>
      </c>
      <c r="J912" t="s">
        <v>14401</v>
      </c>
      <c r="K912" t="s">
        <v>78</v>
      </c>
      <c r="L912" t="s">
        <v>14402</v>
      </c>
      <c r="M912" s="27">
        <v>45939.414953703701</v>
      </c>
      <c r="N912" s="27">
        <v>45946.672222222223</v>
      </c>
      <c r="P912" t="s">
        <v>9840</v>
      </c>
      <c r="R912" t="s">
        <v>80</v>
      </c>
      <c r="S912" t="s">
        <v>187</v>
      </c>
      <c r="U912" t="s">
        <v>7699</v>
      </c>
      <c r="V912" t="s">
        <v>14403</v>
      </c>
      <c r="W912" t="s">
        <v>9840</v>
      </c>
      <c r="Y912" t="s">
        <v>15</v>
      </c>
      <c r="Z912" t="s">
        <v>86</v>
      </c>
      <c r="AB912" s="28">
        <v>0</v>
      </c>
      <c r="AC912" s="40">
        <v>35780</v>
      </c>
      <c r="AD912" s="40">
        <f t="shared" si="14"/>
        <v>35780</v>
      </c>
    </row>
    <row r="913" spans="1:30">
      <c r="A913" t="s">
        <v>343</v>
      </c>
      <c r="B913" t="s">
        <v>68</v>
      </c>
      <c r="C913" t="s">
        <v>69</v>
      </c>
      <c r="D913" t="s">
        <v>14404</v>
      </c>
      <c r="E913" t="s">
        <v>14405</v>
      </c>
      <c r="F913" t="s">
        <v>14406</v>
      </c>
      <c r="G913" t="s">
        <v>9829</v>
      </c>
      <c r="H913" t="s">
        <v>347</v>
      </c>
      <c r="I913" t="s">
        <v>14407</v>
      </c>
      <c r="J913" t="s">
        <v>14408</v>
      </c>
      <c r="K913" t="s">
        <v>78</v>
      </c>
      <c r="L913" t="s">
        <v>14409</v>
      </c>
      <c r="M913" s="27">
        <v>45939.42560185185</v>
      </c>
      <c r="N913" s="27">
        <v>45943.543055555558</v>
      </c>
      <c r="P913" t="s">
        <v>9833</v>
      </c>
      <c r="Q913" t="s">
        <v>9834</v>
      </c>
      <c r="R913" t="s">
        <v>1470</v>
      </c>
      <c r="S913" t="s">
        <v>5313</v>
      </c>
      <c r="T913" t="s">
        <v>82</v>
      </c>
      <c r="U913" t="s">
        <v>7699</v>
      </c>
      <c r="V913" t="s">
        <v>14334</v>
      </c>
      <c r="W913" t="s">
        <v>84</v>
      </c>
      <c r="Y913" t="s">
        <v>11</v>
      </c>
      <c r="Z913" t="s">
        <v>86</v>
      </c>
      <c r="AA913" t="s">
        <v>359</v>
      </c>
      <c r="AB913" s="28">
        <v>1</v>
      </c>
      <c r="AC913" s="40">
        <v>67654</v>
      </c>
      <c r="AD913" s="40">
        <f t="shared" si="14"/>
        <v>67654</v>
      </c>
    </row>
    <row r="914" spans="1:30">
      <c r="A914" t="s">
        <v>459</v>
      </c>
      <c r="B914" t="s">
        <v>460</v>
      </c>
      <c r="C914" t="s">
        <v>461</v>
      </c>
      <c r="D914" t="s">
        <v>692</v>
      </c>
      <c r="E914" t="s">
        <v>14410</v>
      </c>
      <c r="F914" t="s">
        <v>14411</v>
      </c>
      <c r="G914" t="s">
        <v>9829</v>
      </c>
      <c r="H914" t="s">
        <v>460</v>
      </c>
      <c r="I914" t="s">
        <v>695</v>
      </c>
      <c r="J914" t="s">
        <v>14412</v>
      </c>
      <c r="K914" t="s">
        <v>78</v>
      </c>
      <c r="L914" t="s">
        <v>14413</v>
      </c>
      <c r="M914" s="27">
        <v>45939.433344907397</v>
      </c>
      <c r="N914" s="27">
        <v>45947.338888888888</v>
      </c>
      <c r="P914" t="s">
        <v>9833</v>
      </c>
      <c r="Q914" t="s">
        <v>9834</v>
      </c>
      <c r="R914" t="s">
        <v>1470</v>
      </c>
      <c r="S914" t="s">
        <v>1470</v>
      </c>
      <c r="T914" t="s">
        <v>82</v>
      </c>
      <c r="U914" t="s">
        <v>7699</v>
      </c>
      <c r="V914" t="s">
        <v>14414</v>
      </c>
      <c r="W914" t="s">
        <v>84</v>
      </c>
      <c r="Y914" t="s">
        <v>11</v>
      </c>
      <c r="Z914" t="s">
        <v>86</v>
      </c>
      <c r="AA914" t="s">
        <v>700</v>
      </c>
      <c r="AB914" s="28">
        <v>1</v>
      </c>
      <c r="AC914" s="40">
        <v>67654</v>
      </c>
      <c r="AD914" s="40">
        <f t="shared" si="14"/>
        <v>67654</v>
      </c>
    </row>
    <row r="915" spans="1:30">
      <c r="A915" t="s">
        <v>442</v>
      </c>
      <c r="B915" t="s">
        <v>113</v>
      </c>
      <c r="C915" t="s">
        <v>114</v>
      </c>
      <c r="D915" t="s">
        <v>14415</v>
      </c>
      <c r="E915" t="s">
        <v>14416</v>
      </c>
      <c r="F915" t="s">
        <v>14417</v>
      </c>
      <c r="G915" t="s">
        <v>9829</v>
      </c>
      <c r="H915" t="s">
        <v>446</v>
      </c>
      <c r="I915" t="s">
        <v>14418</v>
      </c>
      <c r="J915" t="s">
        <v>14419</v>
      </c>
      <c r="K915" t="s">
        <v>78</v>
      </c>
      <c r="L915" t="s">
        <v>14420</v>
      </c>
      <c r="M915" s="27">
        <v>45939.420486111107</v>
      </c>
      <c r="N915" s="27">
        <v>45943.541666666657</v>
      </c>
      <c r="P915" t="s">
        <v>9833</v>
      </c>
      <c r="Q915" t="s">
        <v>9834</v>
      </c>
      <c r="R915" t="s">
        <v>1470</v>
      </c>
      <c r="S915" t="s">
        <v>1470</v>
      </c>
      <c r="T915" t="s">
        <v>82</v>
      </c>
      <c r="U915" t="s">
        <v>7699</v>
      </c>
      <c r="V915" t="s">
        <v>14421</v>
      </c>
      <c r="W915" t="s">
        <v>84</v>
      </c>
      <c r="Y915" t="s">
        <v>11</v>
      </c>
      <c r="Z915" t="s">
        <v>86</v>
      </c>
      <c r="AA915" t="s">
        <v>2360</v>
      </c>
      <c r="AB915" s="28">
        <v>1</v>
      </c>
      <c r="AC915" s="40">
        <v>67654</v>
      </c>
      <c r="AD915" s="40">
        <f t="shared" si="14"/>
        <v>67654</v>
      </c>
    </row>
    <row r="916" spans="1:30">
      <c r="A916" t="s">
        <v>217</v>
      </c>
      <c r="B916" t="s">
        <v>192</v>
      </c>
      <c r="C916" t="s">
        <v>193</v>
      </c>
      <c r="D916" t="s">
        <v>1241</v>
      </c>
      <c r="E916" t="s">
        <v>14422</v>
      </c>
      <c r="F916" t="s">
        <v>14423</v>
      </c>
      <c r="G916" t="s">
        <v>9829</v>
      </c>
      <c r="H916" t="s">
        <v>197</v>
      </c>
      <c r="I916" t="s">
        <v>1244</v>
      </c>
      <c r="J916" t="s">
        <v>14424</v>
      </c>
      <c r="K916" t="s">
        <v>78</v>
      </c>
      <c r="L916" t="s">
        <v>14425</v>
      </c>
      <c r="M916" s="27">
        <v>45939.459282407413</v>
      </c>
      <c r="N916" s="27">
        <v>45943.546527777777</v>
      </c>
      <c r="P916" t="s">
        <v>9833</v>
      </c>
      <c r="Q916" t="s">
        <v>9834</v>
      </c>
      <c r="R916" t="s">
        <v>80</v>
      </c>
      <c r="S916" t="s">
        <v>187</v>
      </c>
      <c r="T916" t="s">
        <v>82</v>
      </c>
      <c r="U916" t="s">
        <v>7699</v>
      </c>
      <c r="V916" t="s">
        <v>14426</v>
      </c>
      <c r="W916" t="s">
        <v>9836</v>
      </c>
      <c r="Y916" t="s">
        <v>11</v>
      </c>
      <c r="Z916" t="s">
        <v>86</v>
      </c>
      <c r="AA916" t="s">
        <v>403</v>
      </c>
      <c r="AB916" s="28">
        <v>0</v>
      </c>
      <c r="AC916" s="40">
        <v>67654</v>
      </c>
      <c r="AD916" s="40">
        <f t="shared" si="14"/>
        <v>67654</v>
      </c>
    </row>
    <row r="917" spans="1:30">
      <c r="A917" t="s">
        <v>277</v>
      </c>
      <c r="B917" t="s">
        <v>151</v>
      </c>
      <c r="C917" t="s">
        <v>152</v>
      </c>
      <c r="D917" t="s">
        <v>7781</v>
      </c>
      <c r="E917" t="s">
        <v>14427</v>
      </c>
      <c r="F917" t="s">
        <v>14428</v>
      </c>
      <c r="G917" t="s">
        <v>9829</v>
      </c>
      <c r="H917" t="s">
        <v>3594</v>
      </c>
      <c r="I917" t="s">
        <v>7784</v>
      </c>
      <c r="J917" t="s">
        <v>14429</v>
      </c>
      <c r="K917" t="s">
        <v>78</v>
      </c>
      <c r="L917" t="s">
        <v>14430</v>
      </c>
      <c r="M917" s="27">
        <v>45939.439803240741</v>
      </c>
      <c r="N917" s="27">
        <v>45951.525000000001</v>
      </c>
      <c r="P917" t="s">
        <v>9833</v>
      </c>
      <c r="Q917" t="s">
        <v>9834</v>
      </c>
      <c r="R917" t="s">
        <v>80</v>
      </c>
      <c r="S917" t="s">
        <v>81</v>
      </c>
      <c r="T917" t="s">
        <v>82</v>
      </c>
      <c r="U917" t="s">
        <v>7699</v>
      </c>
      <c r="V917" t="s">
        <v>14431</v>
      </c>
      <c r="W917" t="s">
        <v>9836</v>
      </c>
      <c r="Y917" t="s">
        <v>139</v>
      </c>
      <c r="Z917" t="s">
        <v>1482</v>
      </c>
      <c r="AA917" t="s">
        <v>333</v>
      </c>
      <c r="AB917" s="28">
        <v>0</v>
      </c>
      <c r="AC917" s="40">
        <v>35780</v>
      </c>
      <c r="AD917" s="40">
        <f t="shared" si="14"/>
        <v>35780</v>
      </c>
    </row>
    <row r="918" spans="1:30">
      <c r="A918" t="s">
        <v>343</v>
      </c>
      <c r="B918" t="s">
        <v>68</v>
      </c>
      <c r="C918" t="s">
        <v>69</v>
      </c>
      <c r="D918" t="s">
        <v>1414</v>
      </c>
      <c r="E918" t="s">
        <v>14432</v>
      </c>
      <c r="F918" t="s">
        <v>14433</v>
      </c>
      <c r="G918" t="s">
        <v>9829</v>
      </c>
      <c r="H918" t="s">
        <v>347</v>
      </c>
      <c r="I918" t="s">
        <v>1417</v>
      </c>
      <c r="J918" t="s">
        <v>14434</v>
      </c>
      <c r="K918" t="s">
        <v>78</v>
      </c>
      <c r="L918" t="s">
        <v>14435</v>
      </c>
      <c r="M918" s="27">
        <v>45939.444305555553</v>
      </c>
      <c r="N918" s="27">
        <v>45943.545138888891</v>
      </c>
      <c r="P918" t="s">
        <v>9833</v>
      </c>
      <c r="Q918" t="s">
        <v>9834</v>
      </c>
      <c r="R918" t="s">
        <v>1470</v>
      </c>
      <c r="S918" t="s">
        <v>1470</v>
      </c>
      <c r="T918" t="s">
        <v>82</v>
      </c>
      <c r="V918" t="s">
        <v>14436</v>
      </c>
      <c r="W918" t="s">
        <v>84</v>
      </c>
      <c r="Y918" t="s">
        <v>11</v>
      </c>
      <c r="Z918" t="s">
        <v>86</v>
      </c>
      <c r="AA918" t="s">
        <v>387</v>
      </c>
      <c r="AB918" s="28">
        <v>1</v>
      </c>
      <c r="AC918" s="40">
        <v>67654</v>
      </c>
      <c r="AD918" s="40">
        <f t="shared" si="14"/>
        <v>67654</v>
      </c>
    </row>
    <row r="919" spans="1:30">
      <c r="A919" t="s">
        <v>613</v>
      </c>
      <c r="B919" t="s">
        <v>151</v>
      </c>
      <c r="C919" t="s">
        <v>8579</v>
      </c>
      <c r="D919" t="s">
        <v>9907</v>
      </c>
      <c r="E919" t="s">
        <v>14437</v>
      </c>
      <c r="F919" t="s">
        <v>14438</v>
      </c>
      <c r="G919" t="s">
        <v>9838</v>
      </c>
      <c r="H919" t="s">
        <v>460</v>
      </c>
      <c r="I919" t="s">
        <v>9910</v>
      </c>
      <c r="J919" t="s">
        <v>14439</v>
      </c>
      <c r="K919" t="s">
        <v>78</v>
      </c>
      <c r="L919" t="s">
        <v>14440</v>
      </c>
      <c r="M919" s="27">
        <v>45939.463368055563</v>
      </c>
      <c r="N919" s="27">
        <v>45947.414583333331</v>
      </c>
      <c r="P919" t="s">
        <v>9840</v>
      </c>
      <c r="R919" t="s">
        <v>80</v>
      </c>
      <c r="S919" t="s">
        <v>187</v>
      </c>
      <c r="U919" t="s">
        <v>7699</v>
      </c>
      <c r="V919" t="s">
        <v>14441</v>
      </c>
      <c r="W919" t="s">
        <v>9840</v>
      </c>
      <c r="Y919" t="s">
        <v>13</v>
      </c>
      <c r="Z919" t="s">
        <v>86</v>
      </c>
      <c r="AB919" s="28">
        <v>0</v>
      </c>
      <c r="AC919" s="40">
        <v>35780</v>
      </c>
      <c r="AD919" s="40">
        <f t="shared" si="14"/>
        <v>35780</v>
      </c>
    </row>
    <row r="920" spans="1:30">
      <c r="A920" t="s">
        <v>288</v>
      </c>
      <c r="B920" t="s">
        <v>113</v>
      </c>
      <c r="C920" t="s">
        <v>114</v>
      </c>
      <c r="D920" t="s">
        <v>10425</v>
      </c>
      <c r="E920" t="s">
        <v>14442</v>
      </c>
      <c r="F920" t="s">
        <v>14443</v>
      </c>
      <c r="G920" t="s">
        <v>9829</v>
      </c>
      <c r="H920" t="s">
        <v>292</v>
      </c>
      <c r="I920" t="s">
        <v>10428</v>
      </c>
      <c r="J920" t="s">
        <v>14444</v>
      </c>
      <c r="K920" t="s">
        <v>78</v>
      </c>
      <c r="L920" t="s">
        <v>14445</v>
      </c>
      <c r="M920" s="27">
        <v>45939.467569444438</v>
      </c>
      <c r="N920" s="27">
        <v>45947.421527777777</v>
      </c>
      <c r="P920" t="s">
        <v>9833</v>
      </c>
      <c r="Q920" t="s">
        <v>9834</v>
      </c>
      <c r="R920" t="s">
        <v>80</v>
      </c>
      <c r="S920" t="s">
        <v>81</v>
      </c>
      <c r="T920" t="s">
        <v>82</v>
      </c>
      <c r="U920" t="s">
        <v>7699</v>
      </c>
      <c r="V920" t="s">
        <v>14446</v>
      </c>
      <c r="W920" t="s">
        <v>9836</v>
      </c>
      <c r="Y920" t="s">
        <v>15</v>
      </c>
      <c r="Z920" t="s">
        <v>86</v>
      </c>
      <c r="AA920" t="s">
        <v>7026</v>
      </c>
      <c r="AB920" s="28">
        <v>0</v>
      </c>
      <c r="AC920" s="40">
        <v>35780</v>
      </c>
      <c r="AD920" s="40">
        <f t="shared" si="14"/>
        <v>35780</v>
      </c>
    </row>
    <row r="921" spans="1:30">
      <c r="A921" t="s">
        <v>265</v>
      </c>
      <c r="B921" t="s">
        <v>68</v>
      </c>
      <c r="C921" t="s">
        <v>266</v>
      </c>
      <c r="D921" t="s">
        <v>14447</v>
      </c>
      <c r="E921" t="s">
        <v>14448</v>
      </c>
      <c r="F921" t="s">
        <v>14449</v>
      </c>
      <c r="G921" t="s">
        <v>9829</v>
      </c>
      <c r="H921" t="s">
        <v>270</v>
      </c>
      <c r="I921" t="s">
        <v>13190</v>
      </c>
      <c r="J921" t="s">
        <v>14450</v>
      </c>
      <c r="K921" t="s">
        <v>78</v>
      </c>
      <c r="L921" t="s">
        <v>14451</v>
      </c>
      <c r="M921" s="27">
        <v>45939.472268518519</v>
      </c>
      <c r="N921" s="27">
        <v>45943.549305555563</v>
      </c>
      <c r="P921" t="s">
        <v>9833</v>
      </c>
      <c r="Q921" t="s">
        <v>9834</v>
      </c>
      <c r="R921" t="s">
        <v>1470</v>
      </c>
      <c r="S921" t="s">
        <v>1470</v>
      </c>
      <c r="T921" t="s">
        <v>82</v>
      </c>
      <c r="U921" t="s">
        <v>7699</v>
      </c>
      <c r="V921" t="s">
        <v>14452</v>
      </c>
      <c r="W921" t="s">
        <v>84</v>
      </c>
      <c r="Y921" t="s">
        <v>11</v>
      </c>
      <c r="Z921" t="s">
        <v>86</v>
      </c>
      <c r="AA921" t="s">
        <v>1290</v>
      </c>
      <c r="AB921" s="28">
        <v>1</v>
      </c>
      <c r="AC921" s="40">
        <v>67654</v>
      </c>
      <c r="AD921" s="40">
        <f t="shared" si="14"/>
        <v>67654</v>
      </c>
    </row>
    <row r="922" spans="1:30">
      <c r="A922" t="s">
        <v>1377</v>
      </c>
      <c r="B922" t="s">
        <v>68</v>
      </c>
      <c r="C922" t="s">
        <v>266</v>
      </c>
      <c r="D922" t="s">
        <v>2584</v>
      </c>
      <c r="E922" t="s">
        <v>14453</v>
      </c>
      <c r="F922" t="s">
        <v>14454</v>
      </c>
      <c r="G922" t="s">
        <v>9829</v>
      </c>
      <c r="H922" t="s">
        <v>1381</v>
      </c>
      <c r="I922" t="s">
        <v>2587</v>
      </c>
      <c r="J922" t="s">
        <v>14455</v>
      </c>
      <c r="K922" t="s">
        <v>78</v>
      </c>
      <c r="L922" t="s">
        <v>14456</v>
      </c>
      <c r="M922" s="27">
        <v>45939.462546296287</v>
      </c>
      <c r="N922" s="27">
        <v>45947.477777777778</v>
      </c>
      <c r="P922" t="s">
        <v>9833</v>
      </c>
      <c r="Q922" t="s">
        <v>9834</v>
      </c>
      <c r="R922" t="s">
        <v>1470</v>
      </c>
      <c r="S922" t="s">
        <v>1470</v>
      </c>
      <c r="T922" t="s">
        <v>5314</v>
      </c>
      <c r="U922" t="s">
        <v>8215</v>
      </c>
      <c r="V922" t="s">
        <v>14457</v>
      </c>
      <c r="W922" t="s">
        <v>84</v>
      </c>
      <c r="Y922" t="s">
        <v>8</v>
      </c>
      <c r="Z922" t="s">
        <v>86</v>
      </c>
      <c r="AA922" t="s">
        <v>2108</v>
      </c>
      <c r="AB922" s="28">
        <v>1</v>
      </c>
      <c r="AC922" s="40">
        <v>35780</v>
      </c>
      <c r="AD922" s="40">
        <f t="shared" si="14"/>
        <v>35780</v>
      </c>
    </row>
    <row r="923" spans="1:30">
      <c r="A923" t="s">
        <v>67</v>
      </c>
      <c r="B923" t="s">
        <v>68</v>
      </c>
      <c r="C923" t="s">
        <v>69</v>
      </c>
      <c r="D923" t="s">
        <v>14458</v>
      </c>
      <c r="E923" t="s">
        <v>14459</v>
      </c>
      <c r="F923" t="s">
        <v>14460</v>
      </c>
      <c r="G923" t="s">
        <v>9829</v>
      </c>
      <c r="H923" t="s">
        <v>143</v>
      </c>
      <c r="I923" t="s">
        <v>13336</v>
      </c>
      <c r="J923" t="s">
        <v>14461</v>
      </c>
      <c r="K923" t="s">
        <v>78</v>
      </c>
      <c r="L923" t="s">
        <v>14462</v>
      </c>
      <c r="M923" s="27">
        <v>45939.465671296297</v>
      </c>
      <c r="N923" s="27">
        <v>45951.525694444441</v>
      </c>
      <c r="P923" t="s">
        <v>9833</v>
      </c>
      <c r="Q923" t="s">
        <v>9834</v>
      </c>
      <c r="R923" t="s">
        <v>1479</v>
      </c>
      <c r="S923" t="s">
        <v>1479</v>
      </c>
      <c r="T923" t="s">
        <v>82</v>
      </c>
      <c r="U923" t="s">
        <v>7699</v>
      </c>
      <c r="V923" t="s">
        <v>14463</v>
      </c>
      <c r="W923" t="s">
        <v>9836</v>
      </c>
      <c r="Y923" t="s">
        <v>13</v>
      </c>
      <c r="Z923" t="s">
        <v>86</v>
      </c>
      <c r="AA923" t="s">
        <v>149</v>
      </c>
      <c r="AB923" s="28">
        <v>0</v>
      </c>
      <c r="AC923" s="40">
        <v>35780</v>
      </c>
      <c r="AD923" s="40">
        <f t="shared" si="14"/>
        <v>35780</v>
      </c>
    </row>
    <row r="924" spans="1:30">
      <c r="A924" t="s">
        <v>288</v>
      </c>
      <c r="B924" t="s">
        <v>113</v>
      </c>
      <c r="C924" t="s">
        <v>114</v>
      </c>
      <c r="D924" t="s">
        <v>289</v>
      </c>
      <c r="E924" t="s">
        <v>14464</v>
      </c>
      <c r="F924" t="s">
        <v>14465</v>
      </c>
      <c r="G924" t="s">
        <v>9829</v>
      </c>
      <c r="H924" t="s">
        <v>292</v>
      </c>
      <c r="I924" t="s">
        <v>288</v>
      </c>
      <c r="J924" t="s">
        <v>14466</v>
      </c>
      <c r="K924" t="s">
        <v>78</v>
      </c>
      <c r="L924" t="s">
        <v>14467</v>
      </c>
      <c r="M924" s="27">
        <v>45939.465937499997</v>
      </c>
      <c r="N924" s="27">
        <v>45944.511111111111</v>
      </c>
      <c r="P924" t="s">
        <v>9833</v>
      </c>
      <c r="Q924" t="s">
        <v>9834</v>
      </c>
      <c r="R924" t="s">
        <v>1470</v>
      </c>
      <c r="S924" t="s">
        <v>1470</v>
      </c>
      <c r="T924" t="s">
        <v>82</v>
      </c>
      <c r="U924" t="s">
        <v>7699</v>
      </c>
      <c r="V924" t="s">
        <v>14468</v>
      </c>
      <c r="W924" t="s">
        <v>84</v>
      </c>
      <c r="Y924" t="s">
        <v>8</v>
      </c>
      <c r="Z924" t="s">
        <v>86</v>
      </c>
      <c r="AA924" t="s">
        <v>7026</v>
      </c>
      <c r="AB924" s="28">
        <v>1</v>
      </c>
      <c r="AC924" s="40">
        <v>35780</v>
      </c>
      <c r="AD924" s="40">
        <f t="shared" si="14"/>
        <v>35780</v>
      </c>
    </row>
    <row r="925" spans="1:30">
      <c r="A925" t="s">
        <v>191</v>
      </c>
      <c r="B925" t="s">
        <v>192</v>
      </c>
      <c r="C925" t="s">
        <v>193</v>
      </c>
      <c r="D925" t="s">
        <v>227</v>
      </c>
      <c r="E925" t="s">
        <v>14469</v>
      </c>
      <c r="F925" t="s">
        <v>14470</v>
      </c>
      <c r="G925" t="s">
        <v>9829</v>
      </c>
      <c r="H925" t="s">
        <v>197</v>
      </c>
      <c r="I925" t="s">
        <v>230</v>
      </c>
      <c r="J925" t="s">
        <v>14471</v>
      </c>
      <c r="K925" t="s">
        <v>78</v>
      </c>
      <c r="L925" t="s">
        <v>14472</v>
      </c>
      <c r="M925" s="27">
        <v>45939.466539351852</v>
      </c>
      <c r="N925" s="27">
        <v>45944.631944444453</v>
      </c>
      <c r="P925" t="s">
        <v>9833</v>
      </c>
      <c r="Q925" t="s">
        <v>9834</v>
      </c>
      <c r="R925" t="s">
        <v>80</v>
      </c>
      <c r="S925" t="s">
        <v>187</v>
      </c>
      <c r="U925" t="s">
        <v>7699</v>
      </c>
      <c r="V925" t="s">
        <v>14473</v>
      </c>
      <c r="W925" t="s">
        <v>84</v>
      </c>
      <c r="Y925" t="s">
        <v>8</v>
      </c>
      <c r="Z925" t="s">
        <v>86</v>
      </c>
      <c r="AA925" t="s">
        <v>10276</v>
      </c>
      <c r="AB925" s="28">
        <v>1</v>
      </c>
      <c r="AC925" s="40">
        <v>35780</v>
      </c>
      <c r="AD925" s="40">
        <f t="shared" si="14"/>
        <v>35780</v>
      </c>
    </row>
    <row r="926" spans="1:30">
      <c r="A926" t="s">
        <v>965</v>
      </c>
      <c r="B926" t="s">
        <v>119</v>
      </c>
      <c r="C926" t="s">
        <v>120</v>
      </c>
      <c r="D926" t="s">
        <v>966</v>
      </c>
      <c r="E926" t="s">
        <v>14474</v>
      </c>
      <c r="F926" t="s">
        <v>14475</v>
      </c>
      <c r="G926" t="s">
        <v>9829</v>
      </c>
      <c r="H926" t="s">
        <v>969</v>
      </c>
      <c r="I926" t="s">
        <v>965</v>
      </c>
      <c r="J926" t="s">
        <v>14476</v>
      </c>
      <c r="K926" t="s">
        <v>78</v>
      </c>
      <c r="L926" t="s">
        <v>14477</v>
      </c>
      <c r="M926" s="27">
        <v>45939.469490740739</v>
      </c>
      <c r="N926" s="27">
        <v>45942.57708333333</v>
      </c>
      <c r="P926" t="s">
        <v>9833</v>
      </c>
      <c r="Q926" t="s">
        <v>9834</v>
      </c>
      <c r="R926" t="s">
        <v>1479</v>
      </c>
      <c r="S926" t="s">
        <v>1470</v>
      </c>
      <c r="T926" t="s">
        <v>82</v>
      </c>
      <c r="U926" t="s">
        <v>7699</v>
      </c>
      <c r="V926" t="s">
        <v>14478</v>
      </c>
      <c r="W926" t="s">
        <v>84</v>
      </c>
      <c r="Y926" t="s">
        <v>8</v>
      </c>
      <c r="Z926" t="s">
        <v>86</v>
      </c>
      <c r="AA926" t="s">
        <v>1394</v>
      </c>
      <c r="AB926" s="28">
        <v>1</v>
      </c>
      <c r="AC926" s="40">
        <v>35780</v>
      </c>
      <c r="AD926" s="40">
        <f t="shared" si="14"/>
        <v>35780</v>
      </c>
    </row>
    <row r="927" spans="1:30">
      <c r="A927" t="s">
        <v>459</v>
      </c>
      <c r="B927" t="s">
        <v>460</v>
      </c>
      <c r="C927" t="s">
        <v>461</v>
      </c>
      <c r="D927" t="s">
        <v>512</v>
      </c>
      <c r="E927" t="s">
        <v>14479</v>
      </c>
      <c r="F927" t="s">
        <v>14480</v>
      </c>
      <c r="G927" t="s">
        <v>9829</v>
      </c>
      <c r="H927" t="s">
        <v>460</v>
      </c>
      <c r="I927" t="s">
        <v>459</v>
      </c>
      <c r="J927" t="s">
        <v>14481</v>
      </c>
      <c r="K927" t="s">
        <v>78</v>
      </c>
      <c r="L927" t="s">
        <v>14482</v>
      </c>
      <c r="M927" s="27">
        <v>45939.474988425929</v>
      </c>
      <c r="N927" s="27">
        <v>45942.574305555558</v>
      </c>
      <c r="P927" t="s">
        <v>9833</v>
      </c>
      <c r="Q927" t="s">
        <v>9834</v>
      </c>
      <c r="R927" t="s">
        <v>1470</v>
      </c>
      <c r="S927" t="s">
        <v>1470</v>
      </c>
      <c r="T927" t="s">
        <v>82</v>
      </c>
      <c r="U927" t="s">
        <v>7699</v>
      </c>
      <c r="V927" t="s">
        <v>14483</v>
      </c>
      <c r="W927" t="s">
        <v>84</v>
      </c>
      <c r="Y927" t="s">
        <v>8</v>
      </c>
      <c r="Z927" t="s">
        <v>86</v>
      </c>
      <c r="AA927" t="s">
        <v>539</v>
      </c>
      <c r="AB927" s="28">
        <v>1</v>
      </c>
      <c r="AC927" s="40">
        <v>35780</v>
      </c>
      <c r="AD927" s="40">
        <f t="shared" si="14"/>
        <v>35780</v>
      </c>
    </row>
    <row r="928" spans="1:30">
      <c r="A928" t="s">
        <v>442</v>
      </c>
      <c r="B928" t="s">
        <v>113</v>
      </c>
      <c r="C928" t="s">
        <v>114</v>
      </c>
      <c r="D928" t="s">
        <v>6146</v>
      </c>
      <c r="E928" t="s">
        <v>14484</v>
      </c>
      <c r="F928" t="s">
        <v>14485</v>
      </c>
      <c r="G928" t="s">
        <v>9829</v>
      </c>
      <c r="H928" t="s">
        <v>446</v>
      </c>
      <c r="I928" t="s">
        <v>6149</v>
      </c>
      <c r="J928" t="s">
        <v>14486</v>
      </c>
      <c r="K928" t="s">
        <v>78</v>
      </c>
      <c r="L928" t="s">
        <v>14487</v>
      </c>
      <c r="M928" s="27">
        <v>45939.468900462962</v>
      </c>
      <c r="N928" s="27">
        <v>45943.54791666667</v>
      </c>
      <c r="P928" t="s">
        <v>9833</v>
      </c>
      <c r="Q928" t="s">
        <v>9834</v>
      </c>
      <c r="R928" t="s">
        <v>1470</v>
      </c>
      <c r="S928" t="s">
        <v>1470</v>
      </c>
      <c r="T928" t="s">
        <v>82</v>
      </c>
      <c r="U928" t="s">
        <v>7699</v>
      </c>
      <c r="V928" t="s">
        <v>14488</v>
      </c>
      <c r="W928" t="s">
        <v>84</v>
      </c>
      <c r="Y928" t="s">
        <v>11</v>
      </c>
      <c r="Z928" t="s">
        <v>86</v>
      </c>
      <c r="AA928" t="s">
        <v>2360</v>
      </c>
      <c r="AB928" s="28">
        <v>1</v>
      </c>
      <c r="AC928" s="40">
        <v>67654</v>
      </c>
      <c r="AD928" s="40">
        <f t="shared" si="14"/>
        <v>67654</v>
      </c>
    </row>
    <row r="929" spans="1:30">
      <c r="A929" t="s">
        <v>459</v>
      </c>
      <c r="B929" t="s">
        <v>460</v>
      </c>
      <c r="C929" t="s">
        <v>461</v>
      </c>
      <c r="D929" t="s">
        <v>512</v>
      </c>
      <c r="E929" t="s">
        <v>14489</v>
      </c>
      <c r="F929" t="s">
        <v>14490</v>
      </c>
      <c r="G929" t="s">
        <v>9829</v>
      </c>
      <c r="H929" t="s">
        <v>460</v>
      </c>
      <c r="I929" t="s">
        <v>459</v>
      </c>
      <c r="J929" t="s">
        <v>14491</v>
      </c>
      <c r="K929" t="s">
        <v>78</v>
      </c>
      <c r="L929" t="s">
        <v>14492</v>
      </c>
      <c r="M929" s="27">
        <v>45939.478703703702</v>
      </c>
      <c r="N929" s="27">
        <v>45942.537499999999</v>
      </c>
      <c r="P929" t="s">
        <v>9833</v>
      </c>
      <c r="Q929" t="s">
        <v>9834</v>
      </c>
      <c r="R929" t="s">
        <v>80</v>
      </c>
      <c r="S929" t="s">
        <v>187</v>
      </c>
      <c r="T929" t="s">
        <v>82</v>
      </c>
      <c r="U929" t="s">
        <v>7699</v>
      </c>
      <c r="V929" t="s">
        <v>14493</v>
      </c>
      <c r="W929" t="s">
        <v>84</v>
      </c>
      <c r="Y929" t="s">
        <v>8</v>
      </c>
      <c r="Z929" t="s">
        <v>86</v>
      </c>
      <c r="AA929" t="s">
        <v>964</v>
      </c>
      <c r="AB929" s="28">
        <v>1</v>
      </c>
      <c r="AC929" s="40">
        <v>35780</v>
      </c>
      <c r="AD929" s="40">
        <f t="shared" si="14"/>
        <v>35780</v>
      </c>
    </row>
    <row r="930" spans="1:30">
      <c r="A930" t="s">
        <v>459</v>
      </c>
      <c r="B930" t="s">
        <v>460</v>
      </c>
      <c r="C930" t="s">
        <v>461</v>
      </c>
      <c r="D930" t="s">
        <v>512</v>
      </c>
      <c r="E930" t="s">
        <v>14494</v>
      </c>
      <c r="F930" t="s">
        <v>14495</v>
      </c>
      <c r="G930" t="s">
        <v>9829</v>
      </c>
      <c r="H930" t="s">
        <v>460</v>
      </c>
      <c r="I930" t="s">
        <v>459</v>
      </c>
      <c r="J930" t="s">
        <v>14496</v>
      </c>
      <c r="K930" t="s">
        <v>78</v>
      </c>
      <c r="L930" t="s">
        <v>14497</v>
      </c>
      <c r="M930" s="27">
        <v>45939.479884259257</v>
      </c>
      <c r="N930" s="27">
        <v>45947.479861111111</v>
      </c>
      <c r="P930" t="s">
        <v>9833</v>
      </c>
      <c r="Q930" t="s">
        <v>9834</v>
      </c>
      <c r="R930" t="s">
        <v>1470</v>
      </c>
      <c r="S930" t="s">
        <v>1470</v>
      </c>
      <c r="T930" t="s">
        <v>82</v>
      </c>
      <c r="U930" t="s">
        <v>7699</v>
      </c>
      <c r="V930" t="s">
        <v>14498</v>
      </c>
      <c r="W930" t="s">
        <v>84</v>
      </c>
      <c r="Y930" t="s">
        <v>8</v>
      </c>
      <c r="Z930" t="s">
        <v>86</v>
      </c>
      <c r="AA930" t="s">
        <v>4324</v>
      </c>
      <c r="AB930" s="28">
        <v>1</v>
      </c>
      <c r="AC930" s="40">
        <v>35780</v>
      </c>
      <c r="AD930" s="40">
        <f t="shared" si="14"/>
        <v>35780</v>
      </c>
    </row>
    <row r="931" spans="1:30">
      <c r="A931" t="s">
        <v>191</v>
      </c>
      <c r="B931" t="s">
        <v>192</v>
      </c>
      <c r="C931" t="s">
        <v>193</v>
      </c>
      <c r="D931" t="s">
        <v>2451</v>
      </c>
      <c r="E931" t="s">
        <v>14499</v>
      </c>
      <c r="F931" t="s">
        <v>14500</v>
      </c>
      <c r="G931" t="s">
        <v>9838</v>
      </c>
      <c r="H931" t="s">
        <v>903</v>
      </c>
      <c r="I931" t="s">
        <v>2454</v>
      </c>
      <c r="J931" t="s">
        <v>14501</v>
      </c>
      <c r="K931" t="s">
        <v>78</v>
      </c>
      <c r="L931" t="s">
        <v>14502</v>
      </c>
      <c r="M931" s="27">
        <v>45939.483067129629</v>
      </c>
      <c r="N931" s="27">
        <v>45952.667361111111</v>
      </c>
      <c r="P931" t="s">
        <v>9840</v>
      </c>
      <c r="R931" t="s">
        <v>1470</v>
      </c>
      <c r="S931" t="s">
        <v>1470</v>
      </c>
      <c r="U931" t="s">
        <v>7699</v>
      </c>
      <c r="V931" t="s">
        <v>14503</v>
      </c>
      <c r="W931" t="s">
        <v>9840</v>
      </c>
      <c r="Y931" t="s">
        <v>139</v>
      </c>
      <c r="Z931" t="s">
        <v>1482</v>
      </c>
      <c r="AB931" s="28">
        <v>0</v>
      </c>
      <c r="AC931" s="40">
        <v>35780</v>
      </c>
      <c r="AD931" s="40">
        <f t="shared" si="14"/>
        <v>35780</v>
      </c>
    </row>
    <row r="932" spans="1:30">
      <c r="A932" t="s">
        <v>67</v>
      </c>
      <c r="B932" t="s">
        <v>68</v>
      </c>
      <c r="C932" t="s">
        <v>69</v>
      </c>
      <c r="D932" t="s">
        <v>388</v>
      </c>
      <c r="E932" t="s">
        <v>14504</v>
      </c>
      <c r="F932" t="s">
        <v>14505</v>
      </c>
      <c r="G932" t="s">
        <v>9829</v>
      </c>
      <c r="H932" t="s">
        <v>75</v>
      </c>
      <c r="I932" t="s">
        <v>391</v>
      </c>
      <c r="J932" t="s">
        <v>14506</v>
      </c>
      <c r="K932" t="s">
        <v>78</v>
      </c>
      <c r="L932" t="s">
        <v>14507</v>
      </c>
      <c r="M932" s="27">
        <v>45939.487488425933</v>
      </c>
      <c r="N932" s="27">
        <v>45947.445833333331</v>
      </c>
      <c r="P932" t="s">
        <v>9833</v>
      </c>
      <c r="Q932" t="s">
        <v>9834</v>
      </c>
      <c r="R932" t="s">
        <v>1470</v>
      </c>
      <c r="S932" t="s">
        <v>1470</v>
      </c>
      <c r="T932" t="s">
        <v>82</v>
      </c>
      <c r="U932" t="s">
        <v>7699</v>
      </c>
      <c r="V932" t="s">
        <v>14508</v>
      </c>
      <c r="W932" t="s">
        <v>9836</v>
      </c>
      <c r="Y932" t="s">
        <v>15</v>
      </c>
      <c r="Z932" t="s">
        <v>86</v>
      </c>
      <c r="AA932" t="s">
        <v>190</v>
      </c>
      <c r="AB932" s="28">
        <v>0</v>
      </c>
      <c r="AC932" s="40">
        <v>35780</v>
      </c>
      <c r="AD932" s="40">
        <f t="shared" si="14"/>
        <v>35780</v>
      </c>
    </row>
    <row r="933" spans="1:30">
      <c r="A933" t="s">
        <v>343</v>
      </c>
      <c r="B933" t="s">
        <v>68</v>
      </c>
      <c r="C933" t="s">
        <v>69</v>
      </c>
      <c r="D933" t="s">
        <v>344</v>
      </c>
      <c r="E933" t="s">
        <v>14509</v>
      </c>
      <c r="F933" t="s">
        <v>14510</v>
      </c>
      <c r="G933" t="s">
        <v>9829</v>
      </c>
      <c r="H933" t="s">
        <v>347</v>
      </c>
      <c r="I933" t="s">
        <v>343</v>
      </c>
      <c r="J933" t="s">
        <v>14511</v>
      </c>
      <c r="K933" t="s">
        <v>78</v>
      </c>
      <c r="L933" t="s">
        <v>14512</v>
      </c>
      <c r="M933" s="27">
        <v>45939.482986111107</v>
      </c>
      <c r="N933" s="27">
        <v>45946.636805555558</v>
      </c>
      <c r="P933" t="s">
        <v>9833</v>
      </c>
      <c r="Q933" t="s">
        <v>9834</v>
      </c>
      <c r="R933" t="s">
        <v>80</v>
      </c>
      <c r="S933" t="s">
        <v>81</v>
      </c>
      <c r="T933" t="s">
        <v>82</v>
      </c>
      <c r="U933" t="s">
        <v>7699</v>
      </c>
      <c r="V933" t="s">
        <v>14513</v>
      </c>
      <c r="W933" t="s">
        <v>84</v>
      </c>
      <c r="Y933" t="s">
        <v>8</v>
      </c>
      <c r="Z933" t="s">
        <v>86</v>
      </c>
      <c r="AA933" t="s">
        <v>366</v>
      </c>
      <c r="AB933" s="28">
        <v>1</v>
      </c>
      <c r="AC933" s="40">
        <v>35780</v>
      </c>
      <c r="AD933" s="40">
        <f t="shared" si="14"/>
        <v>35780</v>
      </c>
    </row>
    <row r="934" spans="1:30">
      <c r="A934" t="s">
        <v>277</v>
      </c>
      <c r="B934" t="s">
        <v>151</v>
      </c>
      <c r="C934" t="s">
        <v>152</v>
      </c>
      <c r="D934" t="s">
        <v>325</v>
      </c>
      <c r="E934" t="s">
        <v>14514</v>
      </c>
      <c r="F934" t="s">
        <v>14515</v>
      </c>
      <c r="G934" t="s">
        <v>9829</v>
      </c>
      <c r="H934" t="s">
        <v>328</v>
      </c>
      <c r="I934" t="s">
        <v>277</v>
      </c>
      <c r="J934" t="s">
        <v>14516</v>
      </c>
      <c r="K934" t="s">
        <v>78</v>
      </c>
      <c r="L934" t="s">
        <v>14517</v>
      </c>
      <c r="M934" s="27">
        <v>45939.495115740741</v>
      </c>
      <c r="N934" s="27">
        <v>45942.551388888889</v>
      </c>
      <c r="P934" t="s">
        <v>9833</v>
      </c>
      <c r="Q934" t="s">
        <v>9834</v>
      </c>
      <c r="R934" t="s">
        <v>80</v>
      </c>
      <c r="S934" t="s">
        <v>187</v>
      </c>
      <c r="T934" t="s">
        <v>82</v>
      </c>
      <c r="U934" t="s">
        <v>7699</v>
      </c>
      <c r="V934" t="s">
        <v>14518</v>
      </c>
      <c r="W934" t="s">
        <v>84</v>
      </c>
      <c r="Y934" t="s">
        <v>8</v>
      </c>
      <c r="Z934" t="s">
        <v>86</v>
      </c>
      <c r="AA934" t="s">
        <v>585</v>
      </c>
      <c r="AB934" s="28">
        <v>1</v>
      </c>
      <c r="AC934" s="40">
        <v>35780</v>
      </c>
      <c r="AD934" s="40">
        <f t="shared" si="14"/>
        <v>35780</v>
      </c>
    </row>
    <row r="935" spans="1:30">
      <c r="A935" t="s">
        <v>459</v>
      </c>
      <c r="B935" t="s">
        <v>460</v>
      </c>
      <c r="C935" t="s">
        <v>461</v>
      </c>
      <c r="D935" t="s">
        <v>14519</v>
      </c>
      <c r="E935" t="s">
        <v>14520</v>
      </c>
      <c r="F935" t="s">
        <v>14521</v>
      </c>
      <c r="G935" t="s">
        <v>9829</v>
      </c>
      <c r="H935" t="s">
        <v>460</v>
      </c>
      <c r="I935" t="s">
        <v>14522</v>
      </c>
      <c r="J935" t="s">
        <v>14523</v>
      </c>
      <c r="K935" t="s">
        <v>78</v>
      </c>
      <c r="L935" t="s">
        <v>14524</v>
      </c>
      <c r="M935" s="27">
        <v>45939.499780092592</v>
      </c>
      <c r="N935" s="27">
        <v>45944.580555555563</v>
      </c>
      <c r="P935" t="s">
        <v>9833</v>
      </c>
      <c r="Q935" t="s">
        <v>9834</v>
      </c>
      <c r="R935" t="s">
        <v>1470</v>
      </c>
      <c r="S935" t="s">
        <v>1470</v>
      </c>
      <c r="T935" t="s">
        <v>82</v>
      </c>
      <c r="U935" t="s">
        <v>7699</v>
      </c>
      <c r="V935" t="s">
        <v>14525</v>
      </c>
      <c r="W935" t="s">
        <v>84</v>
      </c>
      <c r="Y935" t="s">
        <v>11</v>
      </c>
      <c r="Z935" t="s">
        <v>86</v>
      </c>
      <c r="AA935" t="s">
        <v>539</v>
      </c>
      <c r="AB935" s="28">
        <v>1</v>
      </c>
      <c r="AC935" s="40">
        <v>67654</v>
      </c>
      <c r="AD935" s="40">
        <f t="shared" si="14"/>
        <v>67654</v>
      </c>
    </row>
    <row r="936" spans="1:30">
      <c r="A936" t="s">
        <v>965</v>
      </c>
      <c r="B936" t="s">
        <v>119</v>
      </c>
      <c r="C936" t="s">
        <v>8579</v>
      </c>
      <c r="D936" t="s">
        <v>14526</v>
      </c>
      <c r="E936" t="s">
        <v>14527</v>
      </c>
      <c r="F936" t="s">
        <v>14528</v>
      </c>
      <c r="G936" t="s">
        <v>9838</v>
      </c>
      <c r="H936" t="s">
        <v>969</v>
      </c>
      <c r="I936" t="s">
        <v>14529</v>
      </c>
      <c r="J936" t="s">
        <v>14530</v>
      </c>
      <c r="K936" t="s">
        <v>78</v>
      </c>
      <c r="L936" t="s">
        <v>14531</v>
      </c>
      <c r="M936" s="27">
        <v>45939.517881944441</v>
      </c>
      <c r="N936" s="27">
        <v>45953.693055555559</v>
      </c>
      <c r="P936" t="s">
        <v>9840</v>
      </c>
      <c r="R936" t="s">
        <v>1479</v>
      </c>
      <c r="S936" t="s">
        <v>1470</v>
      </c>
      <c r="U936" t="s">
        <v>7699</v>
      </c>
      <c r="V936" t="s">
        <v>14532</v>
      </c>
      <c r="W936" t="s">
        <v>9840</v>
      </c>
      <c r="Y936" t="s">
        <v>15</v>
      </c>
      <c r="Z936" t="s">
        <v>86</v>
      </c>
      <c r="AB936" s="28">
        <v>0</v>
      </c>
      <c r="AC936" s="40">
        <v>35780</v>
      </c>
      <c r="AD936" s="40">
        <f t="shared" si="14"/>
        <v>35780</v>
      </c>
    </row>
    <row r="937" spans="1:30">
      <c r="A937" t="s">
        <v>191</v>
      </c>
      <c r="B937" t="s">
        <v>192</v>
      </c>
      <c r="C937" t="s">
        <v>193</v>
      </c>
      <c r="D937" t="s">
        <v>194</v>
      </c>
      <c r="E937" t="s">
        <v>14533</v>
      </c>
      <c r="F937" t="s">
        <v>14534</v>
      </c>
      <c r="G937" t="s">
        <v>9829</v>
      </c>
      <c r="H937" t="s">
        <v>197</v>
      </c>
      <c r="I937" t="s">
        <v>191</v>
      </c>
      <c r="J937" t="s">
        <v>14535</v>
      </c>
      <c r="K937" t="s">
        <v>78</v>
      </c>
      <c r="L937" t="s">
        <v>14536</v>
      </c>
      <c r="M937" s="27">
        <v>45939.522106481483</v>
      </c>
      <c r="N937" s="27">
        <v>45950.38958333333</v>
      </c>
      <c r="P937" t="s">
        <v>9833</v>
      </c>
      <c r="Q937" t="s">
        <v>9834</v>
      </c>
      <c r="R937" t="s">
        <v>1479</v>
      </c>
      <c r="S937" t="s">
        <v>1479</v>
      </c>
      <c r="U937" t="s">
        <v>7699</v>
      </c>
      <c r="V937" t="s">
        <v>14537</v>
      </c>
      <c r="W937" t="s">
        <v>84</v>
      </c>
      <c r="Y937" t="s">
        <v>8</v>
      </c>
      <c r="Z937" t="s">
        <v>86</v>
      </c>
      <c r="AA937" t="s">
        <v>7627</v>
      </c>
      <c r="AB937" s="28">
        <v>1</v>
      </c>
      <c r="AC937" s="40">
        <v>35780</v>
      </c>
      <c r="AD937" s="40">
        <f t="shared" si="14"/>
        <v>35780</v>
      </c>
    </row>
    <row r="938" spans="1:30">
      <c r="A938" t="s">
        <v>191</v>
      </c>
      <c r="B938" t="s">
        <v>192</v>
      </c>
      <c r="C938" t="s">
        <v>193</v>
      </c>
      <c r="D938" t="s">
        <v>208</v>
      </c>
      <c r="E938" t="s">
        <v>14538</v>
      </c>
      <c r="F938" t="s">
        <v>14539</v>
      </c>
      <c r="G938" t="s">
        <v>9829</v>
      </c>
      <c r="H938" t="s">
        <v>197</v>
      </c>
      <c r="I938" t="s">
        <v>211</v>
      </c>
      <c r="J938" t="s">
        <v>14540</v>
      </c>
      <c r="K938" t="s">
        <v>78</v>
      </c>
      <c r="L938" t="s">
        <v>14541</v>
      </c>
      <c r="M938" s="27">
        <v>45939.523530092592</v>
      </c>
      <c r="N938" s="27">
        <v>45945.553472222222</v>
      </c>
      <c r="P938" t="s">
        <v>9833</v>
      </c>
      <c r="Q938" t="s">
        <v>9834</v>
      </c>
      <c r="R938" t="s">
        <v>80</v>
      </c>
      <c r="S938" t="s">
        <v>187</v>
      </c>
      <c r="U938" t="s">
        <v>7699</v>
      </c>
      <c r="V938" t="s">
        <v>14542</v>
      </c>
      <c r="W938" t="s">
        <v>84</v>
      </c>
      <c r="Y938" t="s">
        <v>8</v>
      </c>
      <c r="Z938" t="s">
        <v>86</v>
      </c>
      <c r="AA938" t="s">
        <v>9983</v>
      </c>
      <c r="AB938" s="28">
        <v>1</v>
      </c>
      <c r="AC938" s="40">
        <v>35780</v>
      </c>
      <c r="AD938" s="40">
        <f t="shared" si="14"/>
        <v>35780</v>
      </c>
    </row>
    <row r="939" spans="1:30">
      <c r="A939" t="s">
        <v>343</v>
      </c>
      <c r="B939" t="s">
        <v>68</v>
      </c>
      <c r="C939" t="s">
        <v>69</v>
      </c>
      <c r="D939" t="s">
        <v>14543</v>
      </c>
      <c r="E939" t="s">
        <v>14544</v>
      </c>
      <c r="F939" t="s">
        <v>14545</v>
      </c>
      <c r="G939" t="s">
        <v>9838</v>
      </c>
      <c r="H939" t="s">
        <v>798</v>
      </c>
      <c r="I939" t="s">
        <v>5211</v>
      </c>
      <c r="J939" t="s">
        <v>14546</v>
      </c>
      <c r="K939" t="s">
        <v>78</v>
      </c>
      <c r="L939" t="s">
        <v>14547</v>
      </c>
      <c r="M939" s="27">
        <v>45939.557974537027</v>
      </c>
      <c r="N939" s="27">
        <v>45952.666666666657</v>
      </c>
      <c r="P939" t="s">
        <v>9840</v>
      </c>
      <c r="R939" t="s">
        <v>1479</v>
      </c>
      <c r="S939" t="s">
        <v>1479</v>
      </c>
      <c r="U939" t="s">
        <v>7699</v>
      </c>
      <c r="V939" t="s">
        <v>14548</v>
      </c>
      <c r="W939" t="s">
        <v>9840</v>
      </c>
      <c r="Y939" t="s">
        <v>15</v>
      </c>
      <c r="Z939" t="s">
        <v>86</v>
      </c>
      <c r="AB939" s="28">
        <v>0</v>
      </c>
      <c r="AC939" s="40">
        <v>35780</v>
      </c>
      <c r="AD939" s="40">
        <f t="shared" si="14"/>
        <v>35780</v>
      </c>
    </row>
    <row r="940" spans="1:30">
      <c r="A940" t="s">
        <v>459</v>
      </c>
      <c r="B940" t="s">
        <v>460</v>
      </c>
      <c r="C940" t="s">
        <v>461</v>
      </c>
      <c r="D940" t="s">
        <v>2656</v>
      </c>
      <c r="E940" t="s">
        <v>14549</v>
      </c>
      <c r="F940" t="s">
        <v>14550</v>
      </c>
      <c r="G940" t="s">
        <v>9829</v>
      </c>
      <c r="H940" t="s">
        <v>460</v>
      </c>
      <c r="I940" t="s">
        <v>2659</v>
      </c>
      <c r="J940" t="s">
        <v>14551</v>
      </c>
      <c r="K940" t="s">
        <v>78</v>
      </c>
      <c r="L940" t="s">
        <v>14552</v>
      </c>
      <c r="M940" s="27">
        <v>45939.558587962973</v>
      </c>
      <c r="N940" s="27">
        <v>45943.556250000001</v>
      </c>
      <c r="P940" t="s">
        <v>9833</v>
      </c>
      <c r="Q940" t="s">
        <v>9834</v>
      </c>
      <c r="R940" t="s">
        <v>1479</v>
      </c>
      <c r="S940" t="s">
        <v>1479</v>
      </c>
      <c r="T940" t="s">
        <v>82</v>
      </c>
      <c r="U940" t="s">
        <v>7699</v>
      </c>
      <c r="V940" t="s">
        <v>14553</v>
      </c>
      <c r="W940" t="s">
        <v>84</v>
      </c>
      <c r="Y940" t="s">
        <v>11</v>
      </c>
      <c r="Z940" t="s">
        <v>86</v>
      </c>
      <c r="AA940" t="s">
        <v>700</v>
      </c>
      <c r="AB940" s="28">
        <v>1</v>
      </c>
      <c r="AC940" s="40">
        <v>67654</v>
      </c>
      <c r="AD940" s="40">
        <f t="shared" si="14"/>
        <v>67654</v>
      </c>
    </row>
    <row r="941" spans="1:30">
      <c r="A941" t="s">
        <v>191</v>
      </c>
      <c r="B941" t="s">
        <v>192</v>
      </c>
      <c r="C941" t="s">
        <v>193</v>
      </c>
      <c r="D941" t="s">
        <v>12733</v>
      </c>
      <c r="E941" t="s">
        <v>14554</v>
      </c>
      <c r="F941" t="s">
        <v>14555</v>
      </c>
      <c r="G941" t="s">
        <v>9829</v>
      </c>
      <c r="H941" t="s">
        <v>197</v>
      </c>
      <c r="I941" t="s">
        <v>12736</v>
      </c>
      <c r="J941" t="s">
        <v>14556</v>
      </c>
      <c r="K941" t="s">
        <v>78</v>
      </c>
      <c r="L941" t="s">
        <v>14557</v>
      </c>
      <c r="M941" s="27">
        <v>45939.572615740741</v>
      </c>
      <c r="N941" s="27">
        <v>45944.626388888893</v>
      </c>
      <c r="P941" t="s">
        <v>9833</v>
      </c>
      <c r="Q941" t="s">
        <v>9834</v>
      </c>
      <c r="R941" t="s">
        <v>1470</v>
      </c>
      <c r="S941" t="s">
        <v>1470</v>
      </c>
      <c r="T941" t="s">
        <v>82</v>
      </c>
      <c r="U941" t="s">
        <v>7699</v>
      </c>
      <c r="V941" t="s">
        <v>14558</v>
      </c>
      <c r="W941" t="s">
        <v>9836</v>
      </c>
      <c r="Y941" t="s">
        <v>11</v>
      </c>
      <c r="Z941" t="s">
        <v>86</v>
      </c>
      <c r="AA941" t="s">
        <v>226</v>
      </c>
      <c r="AB941" s="28">
        <v>0</v>
      </c>
      <c r="AC941" s="40">
        <v>67654</v>
      </c>
      <c r="AD941" s="40">
        <f t="shared" si="14"/>
        <v>67654</v>
      </c>
    </row>
    <row r="942" spans="1:30">
      <c r="A942" t="s">
        <v>343</v>
      </c>
      <c r="B942" t="s">
        <v>68</v>
      </c>
      <c r="C942" t="s">
        <v>69</v>
      </c>
      <c r="D942" t="s">
        <v>2911</v>
      </c>
      <c r="E942" t="s">
        <v>14559</v>
      </c>
      <c r="F942" t="s">
        <v>12025</v>
      </c>
      <c r="G942" t="s">
        <v>9838</v>
      </c>
      <c r="H942" t="s">
        <v>347</v>
      </c>
      <c r="I942" t="s">
        <v>2914</v>
      </c>
      <c r="J942" t="s">
        <v>12026</v>
      </c>
      <c r="K942" t="s">
        <v>78</v>
      </c>
      <c r="L942" t="s">
        <v>14560</v>
      </c>
      <c r="M942" s="27">
        <v>45939.542500000003</v>
      </c>
      <c r="N942" s="27">
        <v>45950.680555555547</v>
      </c>
      <c r="P942" t="s">
        <v>9840</v>
      </c>
      <c r="R942" t="s">
        <v>1470</v>
      </c>
      <c r="S942" t="s">
        <v>1470</v>
      </c>
      <c r="U942" t="s">
        <v>7699</v>
      </c>
      <c r="V942" t="s">
        <v>14561</v>
      </c>
      <c r="W942" t="s">
        <v>9840</v>
      </c>
      <c r="Y942" t="s">
        <v>13</v>
      </c>
      <c r="Z942" t="s">
        <v>86</v>
      </c>
      <c r="AB942" s="28">
        <v>0</v>
      </c>
      <c r="AC942" s="40">
        <v>35780</v>
      </c>
      <c r="AD942" s="40">
        <f t="shared" si="14"/>
        <v>35780</v>
      </c>
    </row>
    <row r="943" spans="1:30">
      <c r="A943" t="s">
        <v>217</v>
      </c>
      <c r="B943" t="s">
        <v>192</v>
      </c>
      <c r="C943" t="s">
        <v>193</v>
      </c>
      <c r="D943" t="s">
        <v>218</v>
      </c>
      <c r="E943" t="s">
        <v>14562</v>
      </c>
      <c r="F943" t="s">
        <v>14563</v>
      </c>
      <c r="G943" t="s">
        <v>9829</v>
      </c>
      <c r="H943" t="s">
        <v>197</v>
      </c>
      <c r="I943" t="s">
        <v>221</v>
      </c>
      <c r="J943" t="s">
        <v>14564</v>
      </c>
      <c r="K943" t="s">
        <v>78</v>
      </c>
      <c r="L943" t="s">
        <v>14565</v>
      </c>
      <c r="M943" s="27">
        <v>45939.544918981483</v>
      </c>
      <c r="N943" s="27">
        <v>45942.547222222223</v>
      </c>
      <c r="P943" t="s">
        <v>9833</v>
      </c>
      <c r="Q943" t="s">
        <v>9834</v>
      </c>
      <c r="R943" t="s">
        <v>1470</v>
      </c>
      <c r="S943" t="s">
        <v>1470</v>
      </c>
      <c r="T943" t="s">
        <v>82</v>
      </c>
      <c r="U943" t="s">
        <v>7699</v>
      </c>
      <c r="V943" t="s">
        <v>14566</v>
      </c>
      <c r="W943" t="s">
        <v>84</v>
      </c>
      <c r="Y943" t="s">
        <v>11</v>
      </c>
      <c r="Z943" t="s">
        <v>86</v>
      </c>
      <c r="AA943" t="s">
        <v>403</v>
      </c>
      <c r="AB943" s="28">
        <v>1</v>
      </c>
      <c r="AC943" s="40">
        <v>67654</v>
      </c>
      <c r="AD943" s="40">
        <f t="shared" si="14"/>
        <v>67654</v>
      </c>
    </row>
    <row r="944" spans="1:30">
      <c r="A944" t="s">
        <v>150</v>
      </c>
      <c r="B944" t="s">
        <v>151</v>
      </c>
      <c r="C944" t="s">
        <v>152</v>
      </c>
      <c r="D944" t="s">
        <v>2339</v>
      </c>
      <c r="E944" t="s">
        <v>14567</v>
      </c>
      <c r="F944" t="s">
        <v>14568</v>
      </c>
      <c r="G944" t="s">
        <v>9829</v>
      </c>
      <c r="H944" t="s">
        <v>156</v>
      </c>
      <c r="I944" t="s">
        <v>150</v>
      </c>
      <c r="J944" t="s">
        <v>14569</v>
      </c>
      <c r="K944" t="s">
        <v>78</v>
      </c>
      <c r="L944" t="s">
        <v>14570</v>
      </c>
      <c r="M944" s="27">
        <v>45939.546886574077</v>
      </c>
      <c r="N944" s="27">
        <v>45943.551388888889</v>
      </c>
      <c r="P944" t="s">
        <v>9833</v>
      </c>
      <c r="Q944" t="s">
        <v>9834</v>
      </c>
      <c r="R944" t="s">
        <v>1470</v>
      </c>
      <c r="S944" t="s">
        <v>1470</v>
      </c>
      <c r="T944" t="s">
        <v>82</v>
      </c>
      <c r="U944" t="s">
        <v>7699</v>
      </c>
      <c r="V944" t="s">
        <v>14571</v>
      </c>
      <c r="W944" t="s">
        <v>84</v>
      </c>
      <c r="Y944" t="s">
        <v>8</v>
      </c>
      <c r="Z944" t="s">
        <v>86</v>
      </c>
      <c r="AA944" t="s">
        <v>3941</v>
      </c>
      <c r="AB944" s="28">
        <v>1</v>
      </c>
      <c r="AC944" s="40">
        <v>35780</v>
      </c>
      <c r="AD944" s="40">
        <f t="shared" si="14"/>
        <v>35780</v>
      </c>
    </row>
    <row r="945" spans="1:30">
      <c r="A945" t="s">
        <v>343</v>
      </c>
      <c r="B945" t="s">
        <v>68</v>
      </c>
      <c r="C945" t="s">
        <v>69</v>
      </c>
      <c r="D945" t="s">
        <v>344</v>
      </c>
      <c r="E945" t="s">
        <v>14572</v>
      </c>
      <c r="F945" t="s">
        <v>14573</v>
      </c>
      <c r="G945" t="s">
        <v>9829</v>
      </c>
      <c r="H945" t="s">
        <v>347</v>
      </c>
      <c r="I945" t="s">
        <v>343</v>
      </c>
      <c r="J945" t="s">
        <v>14574</v>
      </c>
      <c r="K945" t="s">
        <v>78</v>
      </c>
      <c r="L945" t="s">
        <v>14575</v>
      </c>
      <c r="M945" s="27">
        <v>45939.551006944443</v>
      </c>
      <c r="N945" s="27">
        <v>45943.554166666669</v>
      </c>
      <c r="P945" t="s">
        <v>9833</v>
      </c>
      <c r="Q945" t="s">
        <v>9834</v>
      </c>
      <c r="R945" t="s">
        <v>1479</v>
      </c>
      <c r="S945" t="s">
        <v>1479</v>
      </c>
      <c r="T945" t="s">
        <v>82</v>
      </c>
      <c r="U945" t="s">
        <v>7699</v>
      </c>
      <c r="V945" t="s">
        <v>14576</v>
      </c>
      <c r="W945" t="s">
        <v>84</v>
      </c>
      <c r="Y945" t="s">
        <v>8</v>
      </c>
      <c r="Z945" t="s">
        <v>86</v>
      </c>
      <c r="AA945" t="s">
        <v>8852</v>
      </c>
      <c r="AB945" s="28">
        <v>1</v>
      </c>
      <c r="AC945" s="40">
        <v>35780</v>
      </c>
      <c r="AD945" s="40">
        <f t="shared" si="14"/>
        <v>35780</v>
      </c>
    </row>
    <row r="946" spans="1:30">
      <c r="A946" t="s">
        <v>459</v>
      </c>
      <c r="B946" t="s">
        <v>460</v>
      </c>
      <c r="C946" t="s">
        <v>461</v>
      </c>
      <c r="D946" t="s">
        <v>2135</v>
      </c>
      <c r="E946" t="s">
        <v>14577</v>
      </c>
      <c r="F946" t="s">
        <v>14578</v>
      </c>
      <c r="G946" t="s">
        <v>9829</v>
      </c>
      <c r="H946" t="s">
        <v>460</v>
      </c>
      <c r="I946" t="s">
        <v>2138</v>
      </c>
      <c r="J946" t="s">
        <v>14579</v>
      </c>
      <c r="K946" t="s">
        <v>78</v>
      </c>
      <c r="L946" t="s">
        <v>14580</v>
      </c>
      <c r="M946" s="27">
        <v>45939.552094907413</v>
      </c>
      <c r="N946" s="27">
        <v>45941.612500000003</v>
      </c>
      <c r="P946" t="s">
        <v>9833</v>
      </c>
      <c r="Q946" t="s">
        <v>9834</v>
      </c>
      <c r="R946" t="s">
        <v>1470</v>
      </c>
      <c r="S946" t="s">
        <v>1470</v>
      </c>
      <c r="T946" t="s">
        <v>82</v>
      </c>
      <c r="U946" t="s">
        <v>7699</v>
      </c>
      <c r="V946" t="s">
        <v>14581</v>
      </c>
      <c r="W946" t="s">
        <v>84</v>
      </c>
      <c r="Y946" t="s">
        <v>8</v>
      </c>
      <c r="Z946" t="s">
        <v>86</v>
      </c>
      <c r="AA946" t="s">
        <v>546</v>
      </c>
      <c r="AB946" s="28">
        <v>1</v>
      </c>
      <c r="AC946" s="40">
        <v>35780</v>
      </c>
      <c r="AD946" s="40">
        <f t="shared" si="14"/>
        <v>35780</v>
      </c>
    </row>
    <row r="947" spans="1:30">
      <c r="A947" t="s">
        <v>965</v>
      </c>
      <c r="B947" t="s">
        <v>119</v>
      </c>
      <c r="C947" t="s">
        <v>120</v>
      </c>
      <c r="D947" t="s">
        <v>966</v>
      </c>
      <c r="E947" t="s">
        <v>14582</v>
      </c>
      <c r="F947" t="s">
        <v>14583</v>
      </c>
      <c r="G947" t="s">
        <v>9829</v>
      </c>
      <c r="H947" t="s">
        <v>969</v>
      </c>
      <c r="I947" t="s">
        <v>965</v>
      </c>
      <c r="J947" t="s">
        <v>14584</v>
      </c>
      <c r="K947" t="s">
        <v>78</v>
      </c>
      <c r="L947" t="s">
        <v>14585</v>
      </c>
      <c r="M947" s="27">
        <v>45939.553298611107</v>
      </c>
      <c r="N947" s="27">
        <v>45942.543749999997</v>
      </c>
      <c r="P947" t="s">
        <v>9833</v>
      </c>
      <c r="Q947" t="s">
        <v>9834</v>
      </c>
      <c r="R947" t="s">
        <v>1479</v>
      </c>
      <c r="S947" t="s">
        <v>1470</v>
      </c>
      <c r="T947" t="s">
        <v>82</v>
      </c>
      <c r="U947" t="s">
        <v>7699</v>
      </c>
      <c r="V947" t="s">
        <v>14478</v>
      </c>
      <c r="W947" t="s">
        <v>84</v>
      </c>
      <c r="Y947" t="s">
        <v>8</v>
      </c>
      <c r="Z947" t="s">
        <v>86</v>
      </c>
      <c r="AA947" t="s">
        <v>1394</v>
      </c>
      <c r="AB947" s="28">
        <v>1</v>
      </c>
      <c r="AC947" s="40">
        <v>35780</v>
      </c>
      <c r="AD947" s="40">
        <f t="shared" si="14"/>
        <v>35780</v>
      </c>
    </row>
    <row r="948" spans="1:30">
      <c r="A948" t="s">
        <v>459</v>
      </c>
      <c r="B948" t="s">
        <v>460</v>
      </c>
      <c r="C948" t="s">
        <v>461</v>
      </c>
      <c r="D948" t="s">
        <v>512</v>
      </c>
      <c r="E948" t="s">
        <v>14586</v>
      </c>
      <c r="F948" t="s">
        <v>14587</v>
      </c>
      <c r="G948" t="s">
        <v>9829</v>
      </c>
      <c r="H948" t="s">
        <v>460</v>
      </c>
      <c r="I948" t="s">
        <v>459</v>
      </c>
      <c r="J948" t="s">
        <v>14588</v>
      </c>
      <c r="K948" t="s">
        <v>78</v>
      </c>
      <c r="L948" t="s">
        <v>14589</v>
      </c>
      <c r="M948" s="27">
        <v>45939.565243055556</v>
      </c>
      <c r="N948" s="27">
        <v>45947.545138888891</v>
      </c>
      <c r="P948" t="s">
        <v>9833</v>
      </c>
      <c r="Q948" t="s">
        <v>9834</v>
      </c>
      <c r="R948" t="s">
        <v>1479</v>
      </c>
      <c r="S948" t="s">
        <v>1479</v>
      </c>
      <c r="T948" t="s">
        <v>82</v>
      </c>
      <c r="U948" t="s">
        <v>7699</v>
      </c>
      <c r="V948" t="s">
        <v>14590</v>
      </c>
      <c r="W948" t="s">
        <v>84</v>
      </c>
      <c r="Y948" t="s">
        <v>8</v>
      </c>
      <c r="Z948" t="s">
        <v>86</v>
      </c>
      <c r="AA948" t="s">
        <v>899</v>
      </c>
      <c r="AB948" s="28">
        <v>1</v>
      </c>
      <c r="AC948" s="40">
        <v>35780</v>
      </c>
      <c r="AD948" s="40">
        <f t="shared" si="14"/>
        <v>35780</v>
      </c>
    </row>
    <row r="949" spans="1:30">
      <c r="A949" t="s">
        <v>459</v>
      </c>
      <c r="B949" t="s">
        <v>460</v>
      </c>
      <c r="C949" t="s">
        <v>461</v>
      </c>
      <c r="D949" t="s">
        <v>512</v>
      </c>
      <c r="E949" t="s">
        <v>14591</v>
      </c>
      <c r="F949" t="s">
        <v>14592</v>
      </c>
      <c r="G949" t="s">
        <v>9829</v>
      </c>
      <c r="H949" t="s">
        <v>460</v>
      </c>
      <c r="I949" t="s">
        <v>459</v>
      </c>
      <c r="J949" t="s">
        <v>14593</v>
      </c>
      <c r="K949" t="s">
        <v>78</v>
      </c>
      <c r="L949" t="s">
        <v>14594</v>
      </c>
      <c r="M949" s="27">
        <v>45939.569421296299</v>
      </c>
      <c r="N949" s="27">
        <v>45946.967361111107</v>
      </c>
      <c r="P949" t="s">
        <v>9833</v>
      </c>
      <c r="Q949" t="s">
        <v>9834</v>
      </c>
      <c r="R949" t="s">
        <v>1479</v>
      </c>
      <c r="S949" t="s">
        <v>1479</v>
      </c>
      <c r="T949" t="s">
        <v>82</v>
      </c>
      <c r="U949" t="s">
        <v>7699</v>
      </c>
      <c r="V949" t="s">
        <v>14595</v>
      </c>
      <c r="W949" t="s">
        <v>84</v>
      </c>
      <c r="Y949" t="s">
        <v>8</v>
      </c>
      <c r="Z949" t="s">
        <v>86</v>
      </c>
      <c r="AA949" t="s">
        <v>10693</v>
      </c>
      <c r="AB949" s="28">
        <v>1</v>
      </c>
      <c r="AC949" s="40">
        <v>35780</v>
      </c>
      <c r="AD949" s="40">
        <f t="shared" si="14"/>
        <v>35780</v>
      </c>
    </row>
    <row r="950" spans="1:30">
      <c r="A950" t="s">
        <v>459</v>
      </c>
      <c r="B950" t="s">
        <v>460</v>
      </c>
      <c r="C950" t="s">
        <v>461</v>
      </c>
      <c r="D950" t="s">
        <v>14596</v>
      </c>
      <c r="E950" t="s">
        <v>14597</v>
      </c>
      <c r="F950" t="s">
        <v>14598</v>
      </c>
      <c r="G950" t="s">
        <v>9829</v>
      </c>
      <c r="H950" t="s">
        <v>460</v>
      </c>
      <c r="I950" t="s">
        <v>14599</v>
      </c>
      <c r="J950" t="s">
        <v>14600</v>
      </c>
      <c r="K950" t="s">
        <v>78</v>
      </c>
      <c r="L950" t="s">
        <v>14601</v>
      </c>
      <c r="M950" s="27">
        <v>45939.570787037039</v>
      </c>
      <c r="N950" s="27">
        <v>45947.461111111108</v>
      </c>
      <c r="P950" t="s">
        <v>9833</v>
      </c>
      <c r="Q950" t="s">
        <v>9834</v>
      </c>
      <c r="R950" t="s">
        <v>1479</v>
      </c>
      <c r="S950" t="s">
        <v>1479</v>
      </c>
      <c r="T950" t="s">
        <v>82</v>
      </c>
      <c r="U950" t="s">
        <v>7699</v>
      </c>
      <c r="V950" t="s">
        <v>14602</v>
      </c>
      <c r="W950" t="s">
        <v>84</v>
      </c>
      <c r="Y950" t="s">
        <v>11</v>
      </c>
      <c r="Z950" t="s">
        <v>86</v>
      </c>
      <c r="AA950" t="s">
        <v>526</v>
      </c>
      <c r="AB950" s="28">
        <v>1</v>
      </c>
      <c r="AC950" s="40">
        <v>67654</v>
      </c>
      <c r="AD950" s="40">
        <f t="shared" si="14"/>
        <v>67654</v>
      </c>
    </row>
    <row r="951" spans="1:30">
      <c r="A951" t="s">
        <v>277</v>
      </c>
      <c r="B951" t="s">
        <v>151</v>
      </c>
      <c r="C951" t="s">
        <v>152</v>
      </c>
      <c r="D951" t="s">
        <v>14603</v>
      </c>
      <c r="E951" t="s">
        <v>14604</v>
      </c>
      <c r="F951" t="s">
        <v>14605</v>
      </c>
      <c r="G951" t="s">
        <v>9838</v>
      </c>
      <c r="H951" t="s">
        <v>328</v>
      </c>
      <c r="I951" t="s">
        <v>14606</v>
      </c>
      <c r="J951" t="s">
        <v>14607</v>
      </c>
      <c r="K951" t="s">
        <v>78</v>
      </c>
      <c r="L951" t="s">
        <v>14608</v>
      </c>
      <c r="M951" s="27">
        <v>45939.574421296304</v>
      </c>
      <c r="N951" s="27">
        <v>45946.449305555558</v>
      </c>
      <c r="P951" t="s">
        <v>9840</v>
      </c>
      <c r="R951" t="s">
        <v>1470</v>
      </c>
      <c r="S951" t="s">
        <v>1470</v>
      </c>
      <c r="U951" t="s">
        <v>7699</v>
      </c>
      <c r="V951" t="s">
        <v>14609</v>
      </c>
      <c r="W951" t="s">
        <v>9840</v>
      </c>
      <c r="Y951" t="s">
        <v>13</v>
      </c>
      <c r="Z951" t="s">
        <v>86</v>
      </c>
      <c r="AB951" s="28">
        <v>0</v>
      </c>
      <c r="AC951" s="40">
        <v>35780</v>
      </c>
      <c r="AD951" s="40">
        <f t="shared" si="14"/>
        <v>35780</v>
      </c>
    </row>
    <row r="952" spans="1:30">
      <c r="A952" t="s">
        <v>459</v>
      </c>
      <c r="B952" t="s">
        <v>460</v>
      </c>
      <c r="C952" t="s">
        <v>461</v>
      </c>
      <c r="D952" t="s">
        <v>692</v>
      </c>
      <c r="E952" t="s">
        <v>14610</v>
      </c>
      <c r="F952" t="s">
        <v>14611</v>
      </c>
      <c r="G952" t="s">
        <v>9829</v>
      </c>
      <c r="H952" t="s">
        <v>460</v>
      </c>
      <c r="I952" t="s">
        <v>695</v>
      </c>
      <c r="J952" t="s">
        <v>14612</v>
      </c>
      <c r="K952" t="s">
        <v>78</v>
      </c>
      <c r="L952" t="s">
        <v>14613</v>
      </c>
      <c r="M952" s="27">
        <v>45939.579270833332</v>
      </c>
      <c r="N952" s="27">
        <v>45946.37777777778</v>
      </c>
      <c r="P952" t="s">
        <v>9833</v>
      </c>
      <c r="Q952" t="s">
        <v>9834</v>
      </c>
      <c r="R952" t="s">
        <v>1479</v>
      </c>
      <c r="S952" t="s">
        <v>1479</v>
      </c>
      <c r="T952" t="s">
        <v>82</v>
      </c>
      <c r="U952" t="s">
        <v>7699</v>
      </c>
      <c r="V952" t="s">
        <v>14347</v>
      </c>
      <c r="W952" t="s">
        <v>84</v>
      </c>
      <c r="Y952" t="s">
        <v>11</v>
      </c>
      <c r="Z952" t="s">
        <v>86</v>
      </c>
      <c r="AA952" t="s">
        <v>700</v>
      </c>
      <c r="AB952" s="28">
        <v>1</v>
      </c>
      <c r="AC952" s="40">
        <v>67654</v>
      </c>
      <c r="AD952" s="40">
        <f t="shared" si="14"/>
        <v>67654</v>
      </c>
    </row>
    <row r="953" spans="1:30">
      <c r="A953" t="s">
        <v>217</v>
      </c>
      <c r="B953" t="s">
        <v>192</v>
      </c>
      <c r="C953" t="s">
        <v>193</v>
      </c>
      <c r="D953" t="s">
        <v>396</v>
      </c>
      <c r="E953" t="s">
        <v>14614</v>
      </c>
      <c r="F953" t="s">
        <v>14615</v>
      </c>
      <c r="G953" t="s">
        <v>9829</v>
      </c>
      <c r="H953" t="s">
        <v>197</v>
      </c>
      <c r="I953" t="s">
        <v>217</v>
      </c>
      <c r="J953" t="s">
        <v>14616</v>
      </c>
      <c r="K953" t="s">
        <v>78</v>
      </c>
      <c r="L953" t="s">
        <v>14617</v>
      </c>
      <c r="M953" s="27">
        <v>45939.58865740741</v>
      </c>
      <c r="N953" s="27">
        <v>45944.393750000003</v>
      </c>
      <c r="P953" t="s">
        <v>9833</v>
      </c>
      <c r="Q953" t="s">
        <v>9834</v>
      </c>
      <c r="R953" t="s">
        <v>80</v>
      </c>
      <c r="S953" t="s">
        <v>187</v>
      </c>
      <c r="T953" t="s">
        <v>82</v>
      </c>
      <c r="U953" t="s">
        <v>7699</v>
      </c>
      <c r="V953" t="s">
        <v>14618</v>
      </c>
      <c r="W953" t="s">
        <v>84</v>
      </c>
      <c r="Y953" t="s">
        <v>8</v>
      </c>
      <c r="Z953" t="s">
        <v>86</v>
      </c>
      <c r="AA953" t="s">
        <v>403</v>
      </c>
      <c r="AB953" s="28">
        <v>1</v>
      </c>
      <c r="AC953" s="40">
        <v>35780</v>
      </c>
      <c r="AD953" s="40">
        <f t="shared" si="14"/>
        <v>35780</v>
      </c>
    </row>
    <row r="954" spans="1:30">
      <c r="A954" t="s">
        <v>112</v>
      </c>
      <c r="B954" t="s">
        <v>113</v>
      </c>
      <c r="C954" t="s">
        <v>114</v>
      </c>
      <c r="D954" t="s">
        <v>115</v>
      </c>
      <c r="E954" t="s">
        <v>14619</v>
      </c>
      <c r="F954" t="s">
        <v>14620</v>
      </c>
      <c r="G954" t="s">
        <v>9829</v>
      </c>
      <c r="H954" t="s">
        <v>116</v>
      </c>
      <c r="I954" t="s">
        <v>112</v>
      </c>
      <c r="J954" t="s">
        <v>14621</v>
      </c>
      <c r="K954" t="s">
        <v>78</v>
      </c>
      <c r="L954" t="s">
        <v>14622</v>
      </c>
      <c r="M954" s="27">
        <v>45939.591122685182</v>
      </c>
      <c r="N954" s="27">
        <v>45945.42083333333</v>
      </c>
      <c r="P954" t="s">
        <v>9833</v>
      </c>
      <c r="Q954" t="s">
        <v>9834</v>
      </c>
      <c r="R954" t="s">
        <v>1470</v>
      </c>
      <c r="S954" t="s">
        <v>1470</v>
      </c>
      <c r="T954" t="s">
        <v>82</v>
      </c>
      <c r="U954" t="s">
        <v>7699</v>
      </c>
      <c r="V954" t="s">
        <v>14623</v>
      </c>
      <c r="W954" t="s">
        <v>84</v>
      </c>
      <c r="Y954" t="s">
        <v>8</v>
      </c>
      <c r="Z954" t="s">
        <v>86</v>
      </c>
      <c r="AA954" t="s">
        <v>1777</v>
      </c>
      <c r="AB954" s="28">
        <v>1</v>
      </c>
      <c r="AC954" s="40">
        <v>35780</v>
      </c>
      <c r="AD954" s="40">
        <f t="shared" si="14"/>
        <v>35780</v>
      </c>
    </row>
    <row r="955" spans="1:30">
      <c r="A955" t="s">
        <v>459</v>
      </c>
      <c r="B955" t="s">
        <v>460</v>
      </c>
      <c r="C955" t="s">
        <v>461</v>
      </c>
      <c r="D955" t="s">
        <v>512</v>
      </c>
      <c r="E955" t="s">
        <v>14624</v>
      </c>
      <c r="F955" t="s">
        <v>5963</v>
      </c>
      <c r="G955" t="s">
        <v>9829</v>
      </c>
      <c r="H955" t="s">
        <v>460</v>
      </c>
      <c r="I955" t="s">
        <v>459</v>
      </c>
      <c r="J955" t="s">
        <v>5964</v>
      </c>
      <c r="K955" t="s">
        <v>78</v>
      </c>
      <c r="L955" t="s">
        <v>14625</v>
      </c>
      <c r="M955" s="27">
        <v>45939.591828703713</v>
      </c>
      <c r="N955" s="27">
        <v>45943.560416666667</v>
      </c>
      <c r="P955" t="s">
        <v>9833</v>
      </c>
      <c r="Q955" t="s">
        <v>9834</v>
      </c>
      <c r="R955" t="s">
        <v>1479</v>
      </c>
      <c r="S955" t="s">
        <v>1479</v>
      </c>
      <c r="T955" t="s">
        <v>82</v>
      </c>
      <c r="U955" t="s">
        <v>7699</v>
      </c>
      <c r="V955" t="s">
        <v>14626</v>
      </c>
      <c r="W955" t="s">
        <v>84</v>
      </c>
      <c r="Y955" t="s">
        <v>8</v>
      </c>
      <c r="Z955" t="s">
        <v>86</v>
      </c>
      <c r="AA955" t="s">
        <v>899</v>
      </c>
      <c r="AB955" s="28">
        <v>1</v>
      </c>
      <c r="AC955" s="40">
        <v>35780</v>
      </c>
      <c r="AD955" s="40">
        <f t="shared" si="14"/>
        <v>35780</v>
      </c>
    </row>
    <row r="956" spans="1:30">
      <c r="A956" t="s">
        <v>217</v>
      </c>
      <c r="B956" t="s">
        <v>192</v>
      </c>
      <c r="C956" t="s">
        <v>193</v>
      </c>
      <c r="D956" t="s">
        <v>1676</v>
      </c>
      <c r="E956" t="s">
        <v>14627</v>
      </c>
      <c r="F956" t="s">
        <v>14628</v>
      </c>
      <c r="G956" t="s">
        <v>9829</v>
      </c>
      <c r="H956" t="s">
        <v>197</v>
      </c>
      <c r="I956" t="s">
        <v>1679</v>
      </c>
      <c r="J956" t="s">
        <v>14629</v>
      </c>
      <c r="K956" t="s">
        <v>78</v>
      </c>
      <c r="L956" t="s">
        <v>14630</v>
      </c>
      <c r="M956" s="27">
        <v>45939.58803240741</v>
      </c>
      <c r="N956" s="27">
        <v>45946.383333333331</v>
      </c>
      <c r="P956" t="s">
        <v>9833</v>
      </c>
      <c r="Q956" t="s">
        <v>9834</v>
      </c>
      <c r="R956" t="s">
        <v>80</v>
      </c>
      <c r="S956" t="s">
        <v>81</v>
      </c>
      <c r="T956" t="s">
        <v>82</v>
      </c>
      <c r="U956" t="s">
        <v>7699</v>
      </c>
      <c r="V956" t="s">
        <v>14631</v>
      </c>
      <c r="W956" t="s">
        <v>84</v>
      </c>
      <c r="Y956" t="s">
        <v>8</v>
      </c>
      <c r="Z956" t="s">
        <v>86</v>
      </c>
      <c r="AA956" t="s">
        <v>403</v>
      </c>
      <c r="AB956" s="28">
        <v>1</v>
      </c>
      <c r="AC956" s="40">
        <v>35780</v>
      </c>
      <c r="AD956" s="40">
        <f t="shared" si="14"/>
        <v>35780</v>
      </c>
    </row>
    <row r="957" spans="1:30">
      <c r="A957" t="s">
        <v>459</v>
      </c>
      <c r="B957" t="s">
        <v>460</v>
      </c>
      <c r="C957" t="s">
        <v>461</v>
      </c>
      <c r="D957" t="s">
        <v>512</v>
      </c>
      <c r="E957" t="s">
        <v>14632</v>
      </c>
      <c r="F957" t="s">
        <v>14633</v>
      </c>
      <c r="G957" t="s">
        <v>9829</v>
      </c>
      <c r="H957" t="s">
        <v>460</v>
      </c>
      <c r="I957" t="s">
        <v>459</v>
      </c>
      <c r="J957" t="s">
        <v>14634</v>
      </c>
      <c r="K957" t="s">
        <v>78</v>
      </c>
      <c r="L957" t="s">
        <v>14635</v>
      </c>
      <c r="M957" s="27">
        <v>45939.607175925928</v>
      </c>
      <c r="N957" s="27">
        <v>45944.578472222223</v>
      </c>
      <c r="P957" t="s">
        <v>9833</v>
      </c>
      <c r="Q957" t="s">
        <v>9834</v>
      </c>
      <c r="R957" t="s">
        <v>80</v>
      </c>
      <c r="S957" t="s">
        <v>81</v>
      </c>
      <c r="T957" t="s">
        <v>82</v>
      </c>
      <c r="U957" t="s">
        <v>7699</v>
      </c>
      <c r="V957" t="s">
        <v>14636</v>
      </c>
      <c r="W957" t="s">
        <v>84</v>
      </c>
      <c r="Y957" t="s">
        <v>8</v>
      </c>
      <c r="Z957" t="s">
        <v>86</v>
      </c>
      <c r="AA957" t="s">
        <v>700</v>
      </c>
      <c r="AB957" s="28">
        <v>1</v>
      </c>
      <c r="AC957" s="40">
        <v>35780</v>
      </c>
      <c r="AD957" s="40">
        <f t="shared" si="14"/>
        <v>35780</v>
      </c>
    </row>
    <row r="958" spans="1:30">
      <c r="A958" t="s">
        <v>191</v>
      </c>
      <c r="B958" t="s">
        <v>192</v>
      </c>
      <c r="C958" t="s">
        <v>193</v>
      </c>
      <c r="D958" t="s">
        <v>1249</v>
      </c>
      <c r="E958" t="s">
        <v>14637</v>
      </c>
      <c r="F958" t="s">
        <v>14638</v>
      </c>
      <c r="G958" t="s">
        <v>11760</v>
      </c>
      <c r="H958" t="s">
        <v>197</v>
      </c>
      <c r="I958" t="s">
        <v>1252</v>
      </c>
      <c r="J958" t="s">
        <v>14639</v>
      </c>
      <c r="K958" t="s">
        <v>78</v>
      </c>
      <c r="L958" t="s">
        <v>14640</v>
      </c>
      <c r="M958" s="27">
        <v>45939.609027777777</v>
      </c>
      <c r="N958" s="27">
        <v>45944.695833333331</v>
      </c>
      <c r="P958" t="s">
        <v>9833</v>
      </c>
      <c r="Q958" t="s">
        <v>9834</v>
      </c>
      <c r="R958" t="s">
        <v>1470</v>
      </c>
      <c r="S958" t="s">
        <v>1470</v>
      </c>
      <c r="U958" t="s">
        <v>11763</v>
      </c>
      <c r="V958" t="s">
        <v>14324</v>
      </c>
      <c r="W958" t="s">
        <v>1801</v>
      </c>
      <c r="Y958" t="s">
        <v>13</v>
      </c>
      <c r="Z958" t="s">
        <v>86</v>
      </c>
      <c r="AB958" s="28">
        <v>0</v>
      </c>
      <c r="AC958" s="40">
        <v>41241</v>
      </c>
      <c r="AD958" s="40">
        <f t="shared" si="14"/>
        <v>41241</v>
      </c>
    </row>
    <row r="959" spans="1:30">
      <c r="A959" t="s">
        <v>191</v>
      </c>
      <c r="B959" t="s">
        <v>192</v>
      </c>
      <c r="C959" t="s">
        <v>193</v>
      </c>
      <c r="D959" t="s">
        <v>14641</v>
      </c>
      <c r="E959" t="s">
        <v>14642</v>
      </c>
      <c r="F959" t="s">
        <v>14643</v>
      </c>
      <c r="G959" t="s">
        <v>9838</v>
      </c>
      <c r="H959" t="s">
        <v>197</v>
      </c>
      <c r="I959" t="s">
        <v>143</v>
      </c>
      <c r="J959" t="s">
        <v>14644</v>
      </c>
      <c r="K959" t="s">
        <v>78</v>
      </c>
      <c r="L959" t="s">
        <v>14645</v>
      </c>
      <c r="M959" s="27">
        <v>45939.610081018523</v>
      </c>
      <c r="N959" s="27">
        <v>45958.648414351846</v>
      </c>
      <c r="P959" t="s">
        <v>9840</v>
      </c>
      <c r="R959" t="s">
        <v>1479</v>
      </c>
      <c r="S959" t="s">
        <v>1479</v>
      </c>
      <c r="U959" t="s">
        <v>7699</v>
      </c>
      <c r="V959" t="s">
        <v>14646</v>
      </c>
      <c r="W959" t="s">
        <v>9840</v>
      </c>
      <c r="Y959" t="s">
        <v>15</v>
      </c>
      <c r="Z959" t="s">
        <v>86</v>
      </c>
      <c r="AB959" s="28">
        <v>0</v>
      </c>
      <c r="AC959" s="40">
        <v>35780</v>
      </c>
      <c r="AD959" s="40">
        <f t="shared" si="14"/>
        <v>35780</v>
      </c>
    </row>
    <row r="960" spans="1:30">
      <c r="A960" t="s">
        <v>277</v>
      </c>
      <c r="B960" t="s">
        <v>151</v>
      </c>
      <c r="C960" t="s">
        <v>152</v>
      </c>
      <c r="D960" t="s">
        <v>14080</v>
      </c>
      <c r="E960" t="s">
        <v>14647</v>
      </c>
      <c r="F960" t="s">
        <v>14648</v>
      </c>
      <c r="G960" t="s">
        <v>9829</v>
      </c>
      <c r="H960" t="s">
        <v>328</v>
      </c>
      <c r="I960" t="s">
        <v>14083</v>
      </c>
      <c r="J960" t="s">
        <v>14084</v>
      </c>
      <c r="K960" t="s">
        <v>78</v>
      </c>
      <c r="L960" t="s">
        <v>14649</v>
      </c>
      <c r="M960" s="27">
        <v>45939.623969907407</v>
      </c>
      <c r="N960" s="27">
        <v>45947.357638888891</v>
      </c>
      <c r="P960" t="s">
        <v>9833</v>
      </c>
      <c r="Q960" t="s">
        <v>9834</v>
      </c>
      <c r="R960" t="s">
        <v>1479</v>
      </c>
      <c r="S960" t="s">
        <v>1470</v>
      </c>
      <c r="T960" t="s">
        <v>82</v>
      </c>
      <c r="U960" t="s">
        <v>7699</v>
      </c>
      <c r="V960" t="s">
        <v>14650</v>
      </c>
      <c r="W960" t="s">
        <v>9836</v>
      </c>
      <c r="Y960" t="s">
        <v>11</v>
      </c>
      <c r="Z960" t="s">
        <v>86</v>
      </c>
      <c r="AA960" t="s">
        <v>416</v>
      </c>
      <c r="AB960" s="28">
        <v>0</v>
      </c>
      <c r="AC960" s="40">
        <v>67654</v>
      </c>
      <c r="AD960" s="40">
        <f t="shared" si="14"/>
        <v>67654</v>
      </c>
    </row>
    <row r="961" spans="1:30">
      <c r="A961" t="s">
        <v>118</v>
      </c>
      <c r="B961" t="s">
        <v>119</v>
      </c>
      <c r="C961" t="s">
        <v>120</v>
      </c>
      <c r="D961" t="s">
        <v>121</v>
      </c>
      <c r="E961" t="s">
        <v>14651</v>
      </c>
      <c r="F961" t="s">
        <v>14652</v>
      </c>
      <c r="G961" t="s">
        <v>9829</v>
      </c>
      <c r="H961" t="s">
        <v>124</v>
      </c>
      <c r="I961" t="s">
        <v>125</v>
      </c>
      <c r="J961" t="s">
        <v>6183</v>
      </c>
      <c r="K961" t="s">
        <v>78</v>
      </c>
      <c r="L961" t="s">
        <v>14653</v>
      </c>
      <c r="M961" s="27">
        <v>45939.627557870372</v>
      </c>
      <c r="N961" s="27">
        <v>45943.561805555553</v>
      </c>
      <c r="P961" t="s">
        <v>9833</v>
      </c>
      <c r="Q961" t="s">
        <v>9834</v>
      </c>
      <c r="R961" t="s">
        <v>80</v>
      </c>
      <c r="S961" t="s">
        <v>81</v>
      </c>
      <c r="T961" t="s">
        <v>82</v>
      </c>
      <c r="U961" t="s">
        <v>7699</v>
      </c>
      <c r="V961" t="s">
        <v>14654</v>
      </c>
      <c r="W961" t="s">
        <v>84</v>
      </c>
      <c r="Y961" t="s">
        <v>15</v>
      </c>
      <c r="Z961" t="s">
        <v>86</v>
      </c>
      <c r="AA961" t="s">
        <v>130</v>
      </c>
      <c r="AB961" s="28">
        <v>1</v>
      </c>
      <c r="AC961" s="40">
        <v>35780</v>
      </c>
      <c r="AD961" s="40">
        <f t="shared" si="14"/>
        <v>35780</v>
      </c>
    </row>
    <row r="962" spans="1:30">
      <c r="A962" t="s">
        <v>343</v>
      </c>
      <c r="B962" t="s">
        <v>68</v>
      </c>
      <c r="C962" t="s">
        <v>69</v>
      </c>
      <c r="D962" t="s">
        <v>344</v>
      </c>
      <c r="E962" t="s">
        <v>14655</v>
      </c>
      <c r="F962" t="s">
        <v>14656</v>
      </c>
      <c r="G962" t="s">
        <v>9829</v>
      </c>
      <c r="H962" t="s">
        <v>347</v>
      </c>
      <c r="I962" t="s">
        <v>343</v>
      </c>
      <c r="J962" t="s">
        <v>14657</v>
      </c>
      <c r="K962" t="s">
        <v>78</v>
      </c>
      <c r="L962" t="s">
        <v>14658</v>
      </c>
      <c r="M962" s="27">
        <v>45939.635439814818</v>
      </c>
      <c r="N962" s="27">
        <v>45943.563194444447</v>
      </c>
      <c r="P962" t="s">
        <v>9833</v>
      </c>
      <c r="Q962" t="s">
        <v>9834</v>
      </c>
      <c r="R962" t="s">
        <v>1470</v>
      </c>
      <c r="S962" t="s">
        <v>1470</v>
      </c>
      <c r="T962" t="s">
        <v>82</v>
      </c>
      <c r="U962" t="s">
        <v>7699</v>
      </c>
      <c r="V962" t="s">
        <v>14659</v>
      </c>
      <c r="W962" t="s">
        <v>84</v>
      </c>
      <c r="Y962" t="s">
        <v>8</v>
      </c>
      <c r="Z962" t="s">
        <v>86</v>
      </c>
      <c r="AA962" t="s">
        <v>8852</v>
      </c>
      <c r="AB962" s="28">
        <v>1</v>
      </c>
      <c r="AC962" s="40">
        <v>35780</v>
      </c>
      <c r="AD962" s="40">
        <f t="shared" si="14"/>
        <v>35780</v>
      </c>
    </row>
    <row r="963" spans="1:30">
      <c r="A963" t="s">
        <v>191</v>
      </c>
      <c r="B963" t="s">
        <v>192</v>
      </c>
      <c r="C963" t="s">
        <v>193</v>
      </c>
      <c r="D963" t="s">
        <v>208</v>
      </c>
      <c r="E963" t="s">
        <v>14660</v>
      </c>
      <c r="F963" t="s">
        <v>14661</v>
      </c>
      <c r="G963" t="s">
        <v>9829</v>
      </c>
      <c r="H963" t="s">
        <v>197</v>
      </c>
      <c r="I963" t="s">
        <v>211</v>
      </c>
      <c r="J963" t="s">
        <v>14662</v>
      </c>
      <c r="K963" t="s">
        <v>78</v>
      </c>
      <c r="L963" t="s">
        <v>14663</v>
      </c>
      <c r="M963" s="27">
        <v>45939.646863425929</v>
      </c>
      <c r="N963" s="27">
        <v>45946.404166666667</v>
      </c>
      <c r="P963" t="s">
        <v>9833</v>
      </c>
      <c r="Q963" t="s">
        <v>9834</v>
      </c>
      <c r="R963" t="s">
        <v>80</v>
      </c>
      <c r="S963" t="s">
        <v>187</v>
      </c>
      <c r="U963" t="s">
        <v>7699</v>
      </c>
      <c r="V963" t="s">
        <v>14664</v>
      </c>
      <c r="W963" t="s">
        <v>84</v>
      </c>
      <c r="Y963" t="s">
        <v>8</v>
      </c>
      <c r="Z963" t="s">
        <v>86</v>
      </c>
      <c r="AA963" t="s">
        <v>10276</v>
      </c>
      <c r="AB963" s="28">
        <v>1</v>
      </c>
      <c r="AC963" s="40">
        <v>35780</v>
      </c>
      <c r="AD963" s="40">
        <f t="shared" ref="AD963:AD1026" si="15">AC963</f>
        <v>35780</v>
      </c>
    </row>
    <row r="964" spans="1:30">
      <c r="A964" t="s">
        <v>150</v>
      </c>
      <c r="B964" t="s">
        <v>151</v>
      </c>
      <c r="C964" t="s">
        <v>8579</v>
      </c>
      <c r="D964" t="s">
        <v>153</v>
      </c>
      <c r="E964" t="s">
        <v>14665</v>
      </c>
      <c r="F964" t="s">
        <v>14666</v>
      </c>
      <c r="G964" t="s">
        <v>9838</v>
      </c>
      <c r="H964" t="s">
        <v>156</v>
      </c>
      <c r="I964" t="s">
        <v>157</v>
      </c>
      <c r="J964" t="s">
        <v>14667</v>
      </c>
      <c r="K964" t="s">
        <v>78</v>
      </c>
      <c r="L964" t="s">
        <v>14668</v>
      </c>
      <c r="M964" s="27">
        <v>45939.657083333332</v>
      </c>
      <c r="N964" s="27">
        <v>45946.45</v>
      </c>
      <c r="P964" t="s">
        <v>9840</v>
      </c>
      <c r="R964" t="s">
        <v>1479</v>
      </c>
      <c r="S964" t="s">
        <v>1479</v>
      </c>
      <c r="U964" t="s">
        <v>7699</v>
      </c>
      <c r="V964" t="s">
        <v>14669</v>
      </c>
      <c r="W964" t="s">
        <v>9840</v>
      </c>
      <c r="Y964" t="s">
        <v>15</v>
      </c>
      <c r="Z964" t="s">
        <v>86</v>
      </c>
      <c r="AB964" s="28">
        <v>0</v>
      </c>
      <c r="AC964" s="40">
        <v>35780</v>
      </c>
      <c r="AD964" s="40">
        <f t="shared" si="15"/>
        <v>35780</v>
      </c>
    </row>
    <row r="965" spans="1:30">
      <c r="A965" t="s">
        <v>118</v>
      </c>
      <c r="B965" t="s">
        <v>119</v>
      </c>
      <c r="C965" t="s">
        <v>120</v>
      </c>
      <c r="D965" t="s">
        <v>5552</v>
      </c>
      <c r="E965" t="s">
        <v>14670</v>
      </c>
      <c r="F965" t="s">
        <v>14671</v>
      </c>
      <c r="G965" t="s">
        <v>11760</v>
      </c>
      <c r="H965" t="s">
        <v>309</v>
      </c>
      <c r="I965" t="s">
        <v>5555</v>
      </c>
      <c r="J965" t="s">
        <v>14672</v>
      </c>
      <c r="K965" t="s">
        <v>78</v>
      </c>
      <c r="L965" t="s">
        <v>14673</v>
      </c>
      <c r="M965" s="27">
        <v>45939.663194444453</v>
      </c>
      <c r="N965" s="27">
        <v>45944.694444444453</v>
      </c>
      <c r="P965" t="s">
        <v>9833</v>
      </c>
      <c r="Q965" t="s">
        <v>9834</v>
      </c>
      <c r="R965" t="s">
        <v>1479</v>
      </c>
      <c r="S965" t="s">
        <v>1479</v>
      </c>
      <c r="U965" t="s">
        <v>7749</v>
      </c>
      <c r="V965" t="s">
        <v>14674</v>
      </c>
      <c r="W965" t="s">
        <v>1801</v>
      </c>
      <c r="Y965" t="s">
        <v>13</v>
      </c>
      <c r="Z965" t="s">
        <v>86</v>
      </c>
      <c r="AB965" s="28">
        <v>0</v>
      </c>
      <c r="AC965" s="40">
        <v>41241</v>
      </c>
      <c r="AD965" s="40">
        <f t="shared" si="15"/>
        <v>41241</v>
      </c>
    </row>
    <row r="966" spans="1:30">
      <c r="A966" t="s">
        <v>277</v>
      </c>
      <c r="B966" t="s">
        <v>151</v>
      </c>
      <c r="C966" t="s">
        <v>152</v>
      </c>
      <c r="D966" t="s">
        <v>14080</v>
      </c>
      <c r="E966" t="s">
        <v>14675</v>
      </c>
      <c r="F966" t="s">
        <v>14676</v>
      </c>
      <c r="G966" t="s">
        <v>9829</v>
      </c>
      <c r="H966" t="s">
        <v>328</v>
      </c>
      <c r="I966" t="s">
        <v>14083</v>
      </c>
      <c r="J966" t="s">
        <v>14677</v>
      </c>
      <c r="K966" t="s">
        <v>78</v>
      </c>
      <c r="L966" t="s">
        <v>14678</v>
      </c>
      <c r="M966" s="27">
        <v>45939.671712962961</v>
      </c>
      <c r="N966" s="27">
        <v>45953.428472222222</v>
      </c>
      <c r="P966" t="s">
        <v>9833</v>
      </c>
      <c r="Q966" t="s">
        <v>9834</v>
      </c>
      <c r="R966" t="s">
        <v>1470</v>
      </c>
      <c r="S966" t="s">
        <v>1470</v>
      </c>
      <c r="T966" t="s">
        <v>82</v>
      </c>
      <c r="U966" t="s">
        <v>7699</v>
      </c>
      <c r="V966" t="s">
        <v>14679</v>
      </c>
      <c r="W966" t="s">
        <v>84</v>
      </c>
      <c r="Y966" t="s">
        <v>11</v>
      </c>
      <c r="Z966" t="s">
        <v>86</v>
      </c>
      <c r="AA966" t="s">
        <v>416</v>
      </c>
      <c r="AB966" s="28">
        <v>1</v>
      </c>
      <c r="AC966" s="40">
        <v>67654</v>
      </c>
      <c r="AD966" s="40">
        <f t="shared" si="15"/>
        <v>67654</v>
      </c>
    </row>
    <row r="967" spans="1:30">
      <c r="A967" t="s">
        <v>459</v>
      </c>
      <c r="B967" t="s">
        <v>460</v>
      </c>
      <c r="C967" t="s">
        <v>461</v>
      </c>
      <c r="D967" t="s">
        <v>512</v>
      </c>
      <c r="E967" t="s">
        <v>14680</v>
      </c>
      <c r="F967" t="s">
        <v>14681</v>
      </c>
      <c r="G967" t="s">
        <v>9829</v>
      </c>
      <c r="H967" t="s">
        <v>460</v>
      </c>
      <c r="I967" t="s">
        <v>459</v>
      </c>
      <c r="J967" t="s">
        <v>14682</v>
      </c>
      <c r="K967" t="s">
        <v>78</v>
      </c>
      <c r="L967" t="s">
        <v>14683</v>
      </c>
      <c r="M967" s="27">
        <v>45939.653912037043</v>
      </c>
      <c r="N967" s="27">
        <v>45946.643055555563</v>
      </c>
      <c r="P967" t="s">
        <v>9833</v>
      </c>
      <c r="Q967" t="s">
        <v>9834</v>
      </c>
      <c r="R967" t="s">
        <v>783</v>
      </c>
      <c r="S967" t="s">
        <v>792</v>
      </c>
      <c r="T967" t="s">
        <v>82</v>
      </c>
      <c r="U967" t="s">
        <v>7699</v>
      </c>
      <c r="V967" t="s">
        <v>14684</v>
      </c>
      <c r="W967" t="s">
        <v>84</v>
      </c>
      <c r="Y967" t="s">
        <v>8</v>
      </c>
      <c r="Z967" t="s">
        <v>86</v>
      </c>
      <c r="AA967" t="s">
        <v>778</v>
      </c>
      <c r="AB967" s="28">
        <v>1</v>
      </c>
      <c r="AC967" s="40">
        <v>35780</v>
      </c>
      <c r="AD967" s="40">
        <f t="shared" si="15"/>
        <v>35780</v>
      </c>
    </row>
    <row r="968" spans="1:30">
      <c r="A968" t="s">
        <v>1377</v>
      </c>
      <c r="B968" t="s">
        <v>68</v>
      </c>
      <c r="C968" t="s">
        <v>266</v>
      </c>
      <c r="D968" t="s">
        <v>2040</v>
      </c>
      <c r="E968" t="s">
        <v>14685</v>
      </c>
      <c r="F968" t="s">
        <v>14686</v>
      </c>
      <c r="G968" t="s">
        <v>9829</v>
      </c>
      <c r="H968" t="s">
        <v>2043</v>
      </c>
      <c r="I968" t="s">
        <v>2044</v>
      </c>
      <c r="J968" t="s">
        <v>14687</v>
      </c>
      <c r="K968" t="s">
        <v>78</v>
      </c>
      <c r="L968" t="s">
        <v>14688</v>
      </c>
      <c r="M968" s="27">
        <v>45939.682766203703</v>
      </c>
      <c r="N968" s="27">
        <v>45944.447222222218</v>
      </c>
      <c r="P968" t="s">
        <v>9833</v>
      </c>
      <c r="Q968" t="s">
        <v>9834</v>
      </c>
      <c r="R968" t="s">
        <v>1470</v>
      </c>
      <c r="S968" t="s">
        <v>1470</v>
      </c>
      <c r="T968" t="s">
        <v>82</v>
      </c>
      <c r="U968" t="s">
        <v>7699</v>
      </c>
      <c r="V968" t="s">
        <v>14689</v>
      </c>
      <c r="W968" t="s">
        <v>84</v>
      </c>
      <c r="Y968" t="s">
        <v>11</v>
      </c>
      <c r="Z968" t="s">
        <v>86</v>
      </c>
      <c r="AA968" t="s">
        <v>2049</v>
      </c>
      <c r="AB968" s="28">
        <v>1</v>
      </c>
      <c r="AC968" s="40">
        <v>67654</v>
      </c>
      <c r="AD968" s="40">
        <f t="shared" si="15"/>
        <v>67654</v>
      </c>
    </row>
    <row r="969" spans="1:30">
      <c r="A969" t="s">
        <v>191</v>
      </c>
      <c r="B969" t="s">
        <v>192</v>
      </c>
      <c r="C969" t="s">
        <v>193</v>
      </c>
      <c r="D969" t="s">
        <v>194</v>
      </c>
      <c r="E969" t="s">
        <v>14690</v>
      </c>
      <c r="F969" t="s">
        <v>14691</v>
      </c>
      <c r="G969" t="s">
        <v>9829</v>
      </c>
      <c r="H969" t="s">
        <v>197</v>
      </c>
      <c r="I969" t="s">
        <v>191</v>
      </c>
      <c r="J969" t="s">
        <v>14692</v>
      </c>
      <c r="K969" t="s">
        <v>78</v>
      </c>
      <c r="L969" t="s">
        <v>14693</v>
      </c>
      <c r="M969" s="27">
        <v>45939.687141203707</v>
      </c>
      <c r="N969" s="27">
        <v>45951.432638888888</v>
      </c>
      <c r="P969" t="s">
        <v>9833</v>
      </c>
      <c r="Q969" t="s">
        <v>9834</v>
      </c>
      <c r="R969" t="s">
        <v>783</v>
      </c>
      <c r="S969" t="s">
        <v>2152</v>
      </c>
      <c r="U969" t="s">
        <v>7699</v>
      </c>
      <c r="V969" t="s">
        <v>14694</v>
      </c>
      <c r="W969" t="s">
        <v>84</v>
      </c>
      <c r="Y969" t="s">
        <v>8</v>
      </c>
      <c r="Z969" t="s">
        <v>86</v>
      </c>
      <c r="AA969" t="s">
        <v>7627</v>
      </c>
      <c r="AB969" s="28">
        <v>1</v>
      </c>
      <c r="AC969" s="40">
        <v>35780</v>
      </c>
      <c r="AD969" s="40">
        <f t="shared" si="15"/>
        <v>35780</v>
      </c>
    </row>
    <row r="970" spans="1:30">
      <c r="A970" t="s">
        <v>459</v>
      </c>
      <c r="B970" t="s">
        <v>460</v>
      </c>
      <c r="C970" t="s">
        <v>461</v>
      </c>
      <c r="D970" t="s">
        <v>11848</v>
      </c>
      <c r="E970" t="s">
        <v>14695</v>
      </c>
      <c r="F970" t="s">
        <v>14696</v>
      </c>
      <c r="G970" t="s">
        <v>9829</v>
      </c>
      <c r="H970" t="s">
        <v>460</v>
      </c>
      <c r="I970" t="s">
        <v>11851</v>
      </c>
      <c r="J970" t="s">
        <v>14697</v>
      </c>
      <c r="K970" t="s">
        <v>78</v>
      </c>
      <c r="L970" t="s">
        <v>14698</v>
      </c>
      <c r="M970" s="27">
        <v>45939.683530092603</v>
      </c>
      <c r="N970" s="27">
        <v>45946.645833333343</v>
      </c>
      <c r="P970" t="s">
        <v>9833</v>
      </c>
      <c r="Q970" t="s">
        <v>9834</v>
      </c>
      <c r="R970" t="s">
        <v>1479</v>
      </c>
      <c r="S970" t="s">
        <v>1479</v>
      </c>
      <c r="T970" t="s">
        <v>82</v>
      </c>
      <c r="U970" t="s">
        <v>7699</v>
      </c>
      <c r="V970" t="s">
        <v>14699</v>
      </c>
      <c r="W970" t="s">
        <v>84</v>
      </c>
      <c r="Y970" t="s">
        <v>11</v>
      </c>
      <c r="Z970" t="s">
        <v>86</v>
      </c>
      <c r="AA970" t="s">
        <v>1113</v>
      </c>
      <c r="AB970" s="28">
        <v>1</v>
      </c>
      <c r="AC970" s="40">
        <v>67654</v>
      </c>
      <c r="AD970" s="40">
        <f t="shared" si="15"/>
        <v>67654</v>
      </c>
    </row>
    <row r="971" spans="1:30">
      <c r="A971" t="s">
        <v>191</v>
      </c>
      <c r="B971" t="s">
        <v>192</v>
      </c>
      <c r="C971" t="s">
        <v>193</v>
      </c>
      <c r="D971" t="s">
        <v>194</v>
      </c>
      <c r="E971" t="s">
        <v>14700</v>
      </c>
      <c r="F971" t="s">
        <v>14701</v>
      </c>
      <c r="G971" t="s">
        <v>9829</v>
      </c>
      <c r="H971" t="s">
        <v>197</v>
      </c>
      <c r="I971" t="s">
        <v>191</v>
      </c>
      <c r="J971" t="s">
        <v>14702</v>
      </c>
      <c r="K971" t="s">
        <v>78</v>
      </c>
      <c r="L971" t="s">
        <v>14703</v>
      </c>
      <c r="M971" s="27">
        <v>45939.687962962962</v>
      </c>
      <c r="N971" s="27">
        <v>45944.632638888892</v>
      </c>
      <c r="P971" t="s">
        <v>9833</v>
      </c>
      <c r="Q971" t="s">
        <v>9834</v>
      </c>
      <c r="R971" t="s">
        <v>1470</v>
      </c>
      <c r="S971" t="s">
        <v>1470</v>
      </c>
      <c r="U971" t="s">
        <v>7699</v>
      </c>
      <c r="V971" t="s">
        <v>14704</v>
      </c>
      <c r="W971" t="s">
        <v>84</v>
      </c>
      <c r="Y971" t="s">
        <v>8</v>
      </c>
      <c r="Z971" t="s">
        <v>86</v>
      </c>
      <c r="AA971" t="s">
        <v>10276</v>
      </c>
      <c r="AB971" s="28">
        <v>1</v>
      </c>
      <c r="AC971" s="40">
        <v>35780</v>
      </c>
      <c r="AD971" s="40">
        <f t="shared" si="15"/>
        <v>35780</v>
      </c>
    </row>
    <row r="972" spans="1:30">
      <c r="A972" t="s">
        <v>112</v>
      </c>
      <c r="B972" t="s">
        <v>113</v>
      </c>
      <c r="C972" t="s">
        <v>114</v>
      </c>
      <c r="D972" t="s">
        <v>115</v>
      </c>
      <c r="E972" t="s">
        <v>14705</v>
      </c>
      <c r="F972" t="s">
        <v>14706</v>
      </c>
      <c r="G972" t="s">
        <v>9829</v>
      </c>
      <c r="H972" t="s">
        <v>116</v>
      </c>
      <c r="I972" t="s">
        <v>112</v>
      </c>
      <c r="J972" t="s">
        <v>14707</v>
      </c>
      <c r="K972" t="s">
        <v>78</v>
      </c>
      <c r="L972" t="s">
        <v>14708</v>
      </c>
      <c r="M972" s="27">
        <v>45939.685219907413</v>
      </c>
      <c r="N972" s="27">
        <v>45947.434027777781</v>
      </c>
      <c r="P972" t="s">
        <v>9833</v>
      </c>
      <c r="Q972" t="s">
        <v>9834</v>
      </c>
      <c r="R972" t="s">
        <v>80</v>
      </c>
      <c r="S972" t="s">
        <v>187</v>
      </c>
      <c r="T972" t="s">
        <v>82</v>
      </c>
      <c r="U972" t="s">
        <v>7699</v>
      </c>
      <c r="V972" t="s">
        <v>14709</v>
      </c>
      <c r="W972" t="s">
        <v>84</v>
      </c>
      <c r="Y972" t="s">
        <v>8</v>
      </c>
      <c r="Z972" t="s">
        <v>86</v>
      </c>
      <c r="AA972" t="s">
        <v>1777</v>
      </c>
      <c r="AB972" s="28">
        <v>1</v>
      </c>
      <c r="AC972" s="40">
        <v>35780</v>
      </c>
      <c r="AD972" s="40">
        <f t="shared" si="15"/>
        <v>35780</v>
      </c>
    </row>
    <row r="973" spans="1:30">
      <c r="A973" t="s">
        <v>459</v>
      </c>
      <c r="B973" t="s">
        <v>460</v>
      </c>
      <c r="C973" t="s">
        <v>461</v>
      </c>
      <c r="D973" t="s">
        <v>1861</v>
      </c>
      <c r="E973" t="s">
        <v>14710</v>
      </c>
      <c r="F973" t="s">
        <v>14711</v>
      </c>
      <c r="G973" t="s">
        <v>9829</v>
      </c>
      <c r="H973" t="s">
        <v>460</v>
      </c>
      <c r="I973" t="s">
        <v>1864</v>
      </c>
      <c r="J973" t="s">
        <v>14712</v>
      </c>
      <c r="K973" t="s">
        <v>78</v>
      </c>
      <c r="L973" t="s">
        <v>14713</v>
      </c>
      <c r="M973" s="27">
        <v>45939.722245370373</v>
      </c>
      <c r="N973" s="27">
        <v>45946.390972222223</v>
      </c>
      <c r="P973" t="s">
        <v>9833</v>
      </c>
      <c r="Q973" t="s">
        <v>9834</v>
      </c>
      <c r="R973" t="s">
        <v>80</v>
      </c>
      <c r="S973" t="s">
        <v>81</v>
      </c>
      <c r="T973" t="s">
        <v>1664</v>
      </c>
      <c r="U973" t="s">
        <v>8856</v>
      </c>
      <c r="V973" t="s">
        <v>14714</v>
      </c>
      <c r="W973" t="s">
        <v>84</v>
      </c>
      <c r="Y973" t="s">
        <v>11</v>
      </c>
      <c r="Z973" t="s">
        <v>86</v>
      </c>
      <c r="AA973" t="s">
        <v>546</v>
      </c>
      <c r="AB973" s="28">
        <v>1</v>
      </c>
      <c r="AC973" s="40">
        <v>67654</v>
      </c>
      <c r="AD973" s="40">
        <f t="shared" si="15"/>
        <v>67654</v>
      </c>
    </row>
    <row r="974" spans="1:30">
      <c r="A974" t="s">
        <v>459</v>
      </c>
      <c r="B974" t="s">
        <v>460</v>
      </c>
      <c r="C974" t="s">
        <v>461</v>
      </c>
      <c r="D974" t="s">
        <v>512</v>
      </c>
      <c r="E974" t="s">
        <v>14715</v>
      </c>
      <c r="F974" t="s">
        <v>14716</v>
      </c>
      <c r="G974" t="s">
        <v>9829</v>
      </c>
      <c r="H974" t="s">
        <v>460</v>
      </c>
      <c r="I974" t="s">
        <v>459</v>
      </c>
      <c r="J974" t="s">
        <v>14717</v>
      </c>
      <c r="K974" t="s">
        <v>78</v>
      </c>
      <c r="L974" t="s">
        <v>14718</v>
      </c>
      <c r="M974" s="27">
        <v>45939.72320601852</v>
      </c>
      <c r="N974" s="27">
        <v>45947.678472222222</v>
      </c>
      <c r="P974" t="s">
        <v>9833</v>
      </c>
      <c r="Q974" t="s">
        <v>9834</v>
      </c>
      <c r="R974" t="s">
        <v>783</v>
      </c>
      <c r="S974" t="s">
        <v>2152</v>
      </c>
      <c r="T974" t="s">
        <v>82</v>
      </c>
      <c r="U974" t="s">
        <v>7699</v>
      </c>
      <c r="V974" t="s">
        <v>14719</v>
      </c>
      <c r="W974" t="s">
        <v>84</v>
      </c>
      <c r="Y974" t="s">
        <v>8</v>
      </c>
      <c r="Z974" t="s">
        <v>86</v>
      </c>
      <c r="AA974" t="s">
        <v>2172</v>
      </c>
      <c r="AB974" s="28">
        <v>1</v>
      </c>
      <c r="AC974" s="40">
        <v>35780</v>
      </c>
      <c r="AD974" s="40">
        <f t="shared" si="15"/>
        <v>35780</v>
      </c>
    </row>
    <row r="975" spans="1:30">
      <c r="A975" t="s">
        <v>288</v>
      </c>
      <c r="B975" t="s">
        <v>113</v>
      </c>
      <c r="C975" t="s">
        <v>114</v>
      </c>
      <c r="D975" t="s">
        <v>10425</v>
      </c>
      <c r="E975" t="s">
        <v>14720</v>
      </c>
      <c r="F975" t="s">
        <v>14721</v>
      </c>
      <c r="G975" t="s">
        <v>9838</v>
      </c>
      <c r="H975" t="s">
        <v>292</v>
      </c>
      <c r="I975" t="s">
        <v>10428</v>
      </c>
      <c r="J975" t="s">
        <v>14722</v>
      </c>
      <c r="K975" t="s">
        <v>78</v>
      </c>
      <c r="L975" t="s">
        <v>14723</v>
      </c>
      <c r="M975" s="27">
        <v>45939.724895833337</v>
      </c>
      <c r="N975" s="27">
        <v>45951.631944444453</v>
      </c>
      <c r="P975" t="s">
        <v>9840</v>
      </c>
      <c r="R975" t="s">
        <v>80</v>
      </c>
      <c r="S975" t="s">
        <v>81</v>
      </c>
      <c r="U975" t="s">
        <v>7699</v>
      </c>
      <c r="V975" t="s">
        <v>14724</v>
      </c>
      <c r="W975" t="s">
        <v>9840</v>
      </c>
      <c r="Y975" t="s">
        <v>15</v>
      </c>
      <c r="Z975" t="s">
        <v>86</v>
      </c>
      <c r="AB975" s="28">
        <v>0</v>
      </c>
      <c r="AC975" s="40">
        <v>35780</v>
      </c>
      <c r="AD975" s="40">
        <f t="shared" si="15"/>
        <v>35780</v>
      </c>
    </row>
    <row r="976" spans="1:30">
      <c r="A976" t="s">
        <v>288</v>
      </c>
      <c r="B976" t="s">
        <v>113</v>
      </c>
      <c r="C976" t="s">
        <v>114</v>
      </c>
      <c r="D976" t="s">
        <v>1126</v>
      </c>
      <c r="E976" t="s">
        <v>14725</v>
      </c>
      <c r="F976" t="s">
        <v>14726</v>
      </c>
      <c r="G976" t="s">
        <v>9829</v>
      </c>
      <c r="H976" t="s">
        <v>292</v>
      </c>
      <c r="I976" t="s">
        <v>1129</v>
      </c>
      <c r="J976" t="s">
        <v>14727</v>
      </c>
      <c r="K976" t="s">
        <v>78</v>
      </c>
      <c r="L976" t="s">
        <v>14728</v>
      </c>
      <c r="M976" s="27">
        <v>45939.72928240741</v>
      </c>
      <c r="N976" s="27">
        <v>45947.616666666669</v>
      </c>
      <c r="P976" t="s">
        <v>9833</v>
      </c>
      <c r="Q976" t="s">
        <v>9834</v>
      </c>
      <c r="R976" t="s">
        <v>1479</v>
      </c>
      <c r="S976" t="s">
        <v>1479</v>
      </c>
      <c r="T976" t="s">
        <v>82</v>
      </c>
      <c r="U976" t="s">
        <v>7699</v>
      </c>
      <c r="V976" t="s">
        <v>14729</v>
      </c>
      <c r="W976" t="s">
        <v>84</v>
      </c>
      <c r="Y976" t="s">
        <v>11</v>
      </c>
      <c r="Z976" t="s">
        <v>86</v>
      </c>
      <c r="AA976" t="s">
        <v>297</v>
      </c>
      <c r="AB976" s="28">
        <v>1</v>
      </c>
      <c r="AC976" s="40">
        <v>67654</v>
      </c>
      <c r="AD976" s="40">
        <f t="shared" si="15"/>
        <v>67654</v>
      </c>
    </row>
    <row r="977" spans="1:30">
      <c r="A977" t="s">
        <v>191</v>
      </c>
      <c r="B977" t="s">
        <v>192</v>
      </c>
      <c r="C977" t="s">
        <v>193</v>
      </c>
      <c r="D977" t="s">
        <v>2085</v>
      </c>
      <c r="E977" t="s">
        <v>14730</v>
      </c>
      <c r="F977" t="s">
        <v>14731</v>
      </c>
      <c r="G977" t="s">
        <v>9829</v>
      </c>
      <c r="H977" t="s">
        <v>197</v>
      </c>
      <c r="I977" t="s">
        <v>2088</v>
      </c>
      <c r="J977" t="s">
        <v>14732</v>
      </c>
      <c r="K977" t="s">
        <v>78</v>
      </c>
      <c r="L977" t="s">
        <v>14733</v>
      </c>
      <c r="M977" s="27">
        <v>45939.702094907407</v>
      </c>
      <c r="N977" s="27">
        <v>45944.635416666657</v>
      </c>
      <c r="P977" t="s">
        <v>9833</v>
      </c>
      <c r="Q977" t="s">
        <v>9834</v>
      </c>
      <c r="R977" t="s">
        <v>80</v>
      </c>
      <c r="S977" t="s">
        <v>187</v>
      </c>
      <c r="U977" t="s">
        <v>7699</v>
      </c>
      <c r="V977" t="s">
        <v>14734</v>
      </c>
      <c r="W977" t="s">
        <v>84</v>
      </c>
      <c r="Y977" t="s">
        <v>8</v>
      </c>
      <c r="Z977" t="s">
        <v>86</v>
      </c>
      <c r="AA977" t="s">
        <v>10276</v>
      </c>
      <c r="AB977" s="28">
        <v>1</v>
      </c>
      <c r="AC977" s="40">
        <v>35780</v>
      </c>
      <c r="AD977" s="40">
        <f t="shared" si="15"/>
        <v>35780</v>
      </c>
    </row>
    <row r="978" spans="1:30">
      <c r="A978" t="s">
        <v>288</v>
      </c>
      <c r="B978" t="s">
        <v>113</v>
      </c>
      <c r="C978" t="s">
        <v>114</v>
      </c>
      <c r="D978" t="s">
        <v>10425</v>
      </c>
      <c r="E978" t="s">
        <v>14735</v>
      </c>
      <c r="F978" t="s">
        <v>14736</v>
      </c>
      <c r="G978" t="s">
        <v>9829</v>
      </c>
      <c r="H978" t="s">
        <v>292</v>
      </c>
      <c r="I978" t="s">
        <v>10428</v>
      </c>
      <c r="J978" t="s">
        <v>14737</v>
      </c>
      <c r="K978" t="s">
        <v>78</v>
      </c>
      <c r="L978" t="s">
        <v>14738</v>
      </c>
      <c r="M978" s="27">
        <v>45939.719421296293</v>
      </c>
      <c r="N978" s="27">
        <v>45947.462500000001</v>
      </c>
      <c r="P978" t="s">
        <v>9833</v>
      </c>
      <c r="Q978" t="s">
        <v>9834</v>
      </c>
      <c r="R978" t="s">
        <v>1470</v>
      </c>
      <c r="S978" t="s">
        <v>1470</v>
      </c>
      <c r="T978" t="s">
        <v>82</v>
      </c>
      <c r="U978" t="s">
        <v>7699</v>
      </c>
      <c r="V978" t="s">
        <v>14739</v>
      </c>
      <c r="W978" t="s">
        <v>9836</v>
      </c>
      <c r="Y978" t="s">
        <v>15</v>
      </c>
      <c r="Z978" t="s">
        <v>86</v>
      </c>
      <c r="AA978" t="s">
        <v>1710</v>
      </c>
      <c r="AB978" s="28">
        <v>0</v>
      </c>
      <c r="AC978" s="40">
        <v>35780</v>
      </c>
      <c r="AD978" s="40">
        <f t="shared" si="15"/>
        <v>35780</v>
      </c>
    </row>
    <row r="979" spans="1:30">
      <c r="A979" t="s">
        <v>288</v>
      </c>
      <c r="B979" t="s">
        <v>113</v>
      </c>
      <c r="C979" t="s">
        <v>114</v>
      </c>
      <c r="D979" t="s">
        <v>289</v>
      </c>
      <c r="E979" t="s">
        <v>14740</v>
      </c>
      <c r="F979" t="s">
        <v>14741</v>
      </c>
      <c r="G979" t="s">
        <v>9829</v>
      </c>
      <c r="H979" t="s">
        <v>292</v>
      </c>
      <c r="I979" t="s">
        <v>288</v>
      </c>
      <c r="J979" t="s">
        <v>14742</v>
      </c>
      <c r="K979" t="s">
        <v>78</v>
      </c>
      <c r="L979" t="s">
        <v>14743</v>
      </c>
      <c r="M979" s="27">
        <v>45939.720312500001</v>
      </c>
      <c r="N979" s="27">
        <v>45944.470833333333</v>
      </c>
      <c r="P979" t="s">
        <v>9833</v>
      </c>
      <c r="Q979" t="s">
        <v>9834</v>
      </c>
      <c r="R979" t="s">
        <v>1470</v>
      </c>
      <c r="S979" t="s">
        <v>1470</v>
      </c>
      <c r="T979" t="s">
        <v>82</v>
      </c>
      <c r="U979" t="s">
        <v>7699</v>
      </c>
      <c r="V979" t="s">
        <v>14744</v>
      </c>
      <c r="W979" t="s">
        <v>84</v>
      </c>
      <c r="Y979" t="s">
        <v>8</v>
      </c>
      <c r="Z979" t="s">
        <v>86</v>
      </c>
      <c r="AA979" t="s">
        <v>7026</v>
      </c>
      <c r="AB979" s="28">
        <v>1</v>
      </c>
      <c r="AC979" s="40">
        <v>35780</v>
      </c>
      <c r="AD979" s="40">
        <f t="shared" si="15"/>
        <v>35780</v>
      </c>
    </row>
    <row r="980" spans="1:30">
      <c r="A980" t="s">
        <v>459</v>
      </c>
      <c r="B980" t="s">
        <v>460</v>
      </c>
      <c r="C980" t="s">
        <v>461</v>
      </c>
      <c r="D980" t="s">
        <v>1593</v>
      </c>
      <c r="E980" t="s">
        <v>14745</v>
      </c>
      <c r="F980" t="s">
        <v>14746</v>
      </c>
      <c r="G980" t="s">
        <v>9829</v>
      </c>
      <c r="H980" t="s">
        <v>460</v>
      </c>
      <c r="I980" t="s">
        <v>1594</v>
      </c>
      <c r="J980" t="s">
        <v>14747</v>
      </c>
      <c r="K980" t="s">
        <v>78</v>
      </c>
      <c r="L980" t="s">
        <v>14748</v>
      </c>
      <c r="M980" s="27">
        <v>45939.728090277778</v>
      </c>
      <c r="N980" s="27">
        <v>45946.497916666667</v>
      </c>
      <c r="P980" t="s">
        <v>9833</v>
      </c>
      <c r="Q980" t="s">
        <v>9834</v>
      </c>
      <c r="R980" t="s">
        <v>1470</v>
      </c>
      <c r="S980" t="s">
        <v>1470</v>
      </c>
      <c r="T980" t="s">
        <v>82</v>
      </c>
      <c r="U980" t="s">
        <v>7699</v>
      </c>
      <c r="V980" t="s">
        <v>14749</v>
      </c>
      <c r="W980" t="s">
        <v>84</v>
      </c>
      <c r="Y980" t="s">
        <v>11</v>
      </c>
      <c r="Z980" t="s">
        <v>86</v>
      </c>
      <c r="AA980" t="s">
        <v>1113</v>
      </c>
      <c r="AB980" s="28">
        <v>1</v>
      </c>
      <c r="AC980" s="40">
        <v>67654</v>
      </c>
      <c r="AD980" s="40">
        <f t="shared" si="15"/>
        <v>67654</v>
      </c>
    </row>
    <row r="981" spans="1:30">
      <c r="A981" t="s">
        <v>569</v>
      </c>
      <c r="B981" t="s">
        <v>119</v>
      </c>
      <c r="C981" t="s">
        <v>120</v>
      </c>
      <c r="D981" t="s">
        <v>570</v>
      </c>
      <c r="E981" t="s">
        <v>14750</v>
      </c>
      <c r="F981" t="s">
        <v>14751</v>
      </c>
      <c r="G981" t="s">
        <v>9829</v>
      </c>
      <c r="H981" t="s">
        <v>573</v>
      </c>
      <c r="I981" t="s">
        <v>569</v>
      </c>
      <c r="J981" t="s">
        <v>14752</v>
      </c>
      <c r="K981" t="s">
        <v>78</v>
      </c>
      <c r="L981" t="s">
        <v>14753</v>
      </c>
      <c r="M981" s="27">
        <v>45939.747916666667</v>
      </c>
      <c r="N981" s="27">
        <v>45946.394444444442</v>
      </c>
      <c r="P981" t="s">
        <v>9833</v>
      </c>
      <c r="Q981" t="s">
        <v>9834</v>
      </c>
      <c r="R981" t="s">
        <v>1470</v>
      </c>
      <c r="S981" t="s">
        <v>1470</v>
      </c>
      <c r="T981" t="s">
        <v>82</v>
      </c>
      <c r="U981" t="s">
        <v>7699</v>
      </c>
      <c r="V981" t="s">
        <v>14754</v>
      </c>
      <c r="W981" t="s">
        <v>84</v>
      </c>
      <c r="Y981" t="s">
        <v>8</v>
      </c>
      <c r="Z981" t="s">
        <v>86</v>
      </c>
      <c r="AA981" t="s">
        <v>6238</v>
      </c>
      <c r="AB981" s="28">
        <v>1</v>
      </c>
      <c r="AC981" s="40">
        <v>35780</v>
      </c>
      <c r="AD981" s="40">
        <f t="shared" si="15"/>
        <v>35780</v>
      </c>
    </row>
    <row r="982" spans="1:30">
      <c r="A982" t="s">
        <v>150</v>
      </c>
      <c r="B982" t="s">
        <v>151</v>
      </c>
      <c r="C982" t="s">
        <v>152</v>
      </c>
      <c r="D982" t="s">
        <v>1463</v>
      </c>
      <c r="E982" t="s">
        <v>14755</v>
      </c>
      <c r="F982" t="s">
        <v>14756</v>
      </c>
      <c r="G982" t="s">
        <v>9829</v>
      </c>
      <c r="H982" t="s">
        <v>156</v>
      </c>
      <c r="I982" t="s">
        <v>1465</v>
      </c>
      <c r="J982" t="s">
        <v>8865</v>
      </c>
      <c r="K982" t="s">
        <v>78</v>
      </c>
      <c r="L982" t="s">
        <v>14757</v>
      </c>
      <c r="M982" s="27">
        <v>45939.731122685182</v>
      </c>
      <c r="N982" s="27">
        <v>45944.4</v>
      </c>
      <c r="P982" t="s">
        <v>9833</v>
      </c>
      <c r="Q982" t="s">
        <v>9834</v>
      </c>
      <c r="R982" t="s">
        <v>1479</v>
      </c>
      <c r="S982" t="s">
        <v>1470</v>
      </c>
      <c r="T982" t="s">
        <v>82</v>
      </c>
      <c r="U982" t="s">
        <v>7699</v>
      </c>
      <c r="V982" t="s">
        <v>14758</v>
      </c>
      <c r="W982" t="s">
        <v>84</v>
      </c>
      <c r="Y982" t="s">
        <v>8</v>
      </c>
      <c r="Z982" t="s">
        <v>86</v>
      </c>
      <c r="AA982" t="s">
        <v>1471</v>
      </c>
      <c r="AB982" s="28">
        <v>1</v>
      </c>
      <c r="AC982" s="40">
        <v>35780</v>
      </c>
      <c r="AD982" s="40">
        <f t="shared" si="15"/>
        <v>35780</v>
      </c>
    </row>
    <row r="983" spans="1:30">
      <c r="A983" t="s">
        <v>277</v>
      </c>
      <c r="B983" t="s">
        <v>151</v>
      </c>
      <c r="C983" t="s">
        <v>152</v>
      </c>
      <c r="D983" t="s">
        <v>2213</v>
      </c>
      <c r="E983" t="s">
        <v>14759</v>
      </c>
      <c r="F983" t="s">
        <v>14760</v>
      </c>
      <c r="G983" t="s">
        <v>9829</v>
      </c>
      <c r="H983" t="s">
        <v>116</v>
      </c>
      <c r="I983" t="s">
        <v>2216</v>
      </c>
      <c r="J983" t="s">
        <v>14761</v>
      </c>
      <c r="K983" t="s">
        <v>78</v>
      </c>
      <c r="L983" t="s">
        <v>14762</v>
      </c>
      <c r="M983" s="27">
        <v>45939.746631944443</v>
      </c>
      <c r="N983" s="27">
        <v>45947.463888888888</v>
      </c>
      <c r="P983" t="s">
        <v>9833</v>
      </c>
      <c r="Q983" t="s">
        <v>9834</v>
      </c>
      <c r="R983" t="s">
        <v>1479</v>
      </c>
      <c r="S983" t="s">
        <v>1479</v>
      </c>
      <c r="T983" t="s">
        <v>82</v>
      </c>
      <c r="U983" t="s">
        <v>7699</v>
      </c>
      <c r="V983" t="s">
        <v>14763</v>
      </c>
      <c r="W983" t="s">
        <v>9836</v>
      </c>
      <c r="Y983" t="s">
        <v>139</v>
      </c>
      <c r="Z983" t="s">
        <v>909</v>
      </c>
      <c r="AA983" t="s">
        <v>585</v>
      </c>
      <c r="AB983" s="28">
        <v>0</v>
      </c>
      <c r="AC983" s="40">
        <v>35780</v>
      </c>
      <c r="AD983" s="40">
        <f t="shared" si="15"/>
        <v>35780</v>
      </c>
    </row>
    <row r="984" spans="1:30">
      <c r="A984" t="s">
        <v>191</v>
      </c>
      <c r="B984" t="s">
        <v>192</v>
      </c>
      <c r="C984" t="s">
        <v>193</v>
      </c>
      <c r="D984" t="s">
        <v>194</v>
      </c>
      <c r="E984" t="s">
        <v>14764</v>
      </c>
      <c r="F984" t="s">
        <v>14765</v>
      </c>
      <c r="G984" t="s">
        <v>9829</v>
      </c>
      <c r="H984" t="s">
        <v>197</v>
      </c>
      <c r="I984" t="s">
        <v>191</v>
      </c>
      <c r="J984" t="s">
        <v>14766</v>
      </c>
      <c r="K984" t="s">
        <v>78</v>
      </c>
      <c r="L984" t="s">
        <v>14767</v>
      </c>
      <c r="M984" s="27">
        <v>45940.333333333343</v>
      </c>
      <c r="N984" s="27">
        <v>45944.661111111112</v>
      </c>
      <c r="P984" t="s">
        <v>9833</v>
      </c>
      <c r="Q984" t="s">
        <v>9834</v>
      </c>
      <c r="R984" t="s">
        <v>80</v>
      </c>
      <c r="S984" t="s">
        <v>187</v>
      </c>
      <c r="U984" t="s">
        <v>7699</v>
      </c>
      <c r="V984" t="s">
        <v>14768</v>
      </c>
      <c r="W984" t="s">
        <v>84</v>
      </c>
      <c r="Y984" t="s">
        <v>8</v>
      </c>
      <c r="Z984" t="s">
        <v>86</v>
      </c>
      <c r="AA984" t="s">
        <v>10276</v>
      </c>
      <c r="AB984" s="28">
        <v>1</v>
      </c>
      <c r="AC984" s="40">
        <v>35780</v>
      </c>
      <c r="AD984" s="40">
        <f t="shared" si="15"/>
        <v>35780</v>
      </c>
    </row>
    <row r="985" spans="1:30">
      <c r="A985" t="s">
        <v>343</v>
      </c>
      <c r="B985" t="s">
        <v>68</v>
      </c>
      <c r="C985" t="s">
        <v>69</v>
      </c>
      <c r="D985" t="s">
        <v>5948</v>
      </c>
      <c r="E985" t="s">
        <v>14769</v>
      </c>
      <c r="F985" t="s">
        <v>14770</v>
      </c>
      <c r="G985" t="s">
        <v>9829</v>
      </c>
      <c r="H985" t="s">
        <v>798</v>
      </c>
      <c r="I985" t="s">
        <v>5951</v>
      </c>
      <c r="J985" t="s">
        <v>14771</v>
      </c>
      <c r="K985" t="s">
        <v>78</v>
      </c>
      <c r="L985" t="s">
        <v>14772</v>
      </c>
      <c r="M985" s="27">
        <v>45940.333333333343</v>
      </c>
      <c r="N985" s="27">
        <v>45944.686111111107</v>
      </c>
      <c r="P985" t="s">
        <v>9833</v>
      </c>
      <c r="Q985" t="s">
        <v>9834</v>
      </c>
      <c r="R985" t="s">
        <v>1470</v>
      </c>
      <c r="S985" t="s">
        <v>1470</v>
      </c>
      <c r="T985" t="s">
        <v>82</v>
      </c>
      <c r="U985" t="s">
        <v>7699</v>
      </c>
      <c r="V985" t="s">
        <v>14773</v>
      </c>
      <c r="W985" t="s">
        <v>84</v>
      </c>
      <c r="Y985" t="s">
        <v>11</v>
      </c>
      <c r="Z985" t="s">
        <v>86</v>
      </c>
      <c r="AA985" t="s">
        <v>359</v>
      </c>
      <c r="AB985" s="28">
        <v>1</v>
      </c>
      <c r="AC985" s="40">
        <v>67654</v>
      </c>
      <c r="AD985" s="40">
        <f t="shared" si="15"/>
        <v>67654</v>
      </c>
    </row>
    <row r="986" spans="1:30">
      <c r="A986" t="s">
        <v>150</v>
      </c>
      <c r="B986" t="s">
        <v>151</v>
      </c>
      <c r="C986" t="s">
        <v>152</v>
      </c>
      <c r="D986" t="s">
        <v>1463</v>
      </c>
      <c r="E986" t="s">
        <v>14774</v>
      </c>
      <c r="F986" t="s">
        <v>14775</v>
      </c>
      <c r="G986" t="s">
        <v>9829</v>
      </c>
      <c r="H986" t="s">
        <v>156</v>
      </c>
      <c r="I986" t="s">
        <v>1465</v>
      </c>
      <c r="J986" t="s">
        <v>14776</v>
      </c>
      <c r="K986" t="s">
        <v>78</v>
      </c>
      <c r="L986" t="s">
        <v>14777</v>
      </c>
      <c r="M986" s="27">
        <v>45939.734814814823</v>
      </c>
      <c r="N986" s="27">
        <v>45944.402777777781</v>
      </c>
      <c r="P986" t="s">
        <v>9833</v>
      </c>
      <c r="Q986" t="s">
        <v>9834</v>
      </c>
      <c r="R986" t="s">
        <v>1479</v>
      </c>
      <c r="S986" t="s">
        <v>1479</v>
      </c>
      <c r="T986" t="s">
        <v>82</v>
      </c>
      <c r="U986" t="s">
        <v>7699</v>
      </c>
      <c r="V986" t="s">
        <v>14778</v>
      </c>
      <c r="W986" t="s">
        <v>84</v>
      </c>
      <c r="Y986" t="s">
        <v>8</v>
      </c>
      <c r="Z986" t="s">
        <v>86</v>
      </c>
      <c r="AA986" t="s">
        <v>1471</v>
      </c>
      <c r="AB986" s="28">
        <v>1</v>
      </c>
      <c r="AC986" s="40">
        <v>35780</v>
      </c>
      <c r="AD986" s="40">
        <f t="shared" si="15"/>
        <v>35780</v>
      </c>
    </row>
    <row r="987" spans="1:30">
      <c r="A987" t="s">
        <v>965</v>
      </c>
      <c r="B987" t="s">
        <v>119</v>
      </c>
      <c r="C987" t="s">
        <v>120</v>
      </c>
      <c r="D987" t="s">
        <v>966</v>
      </c>
      <c r="E987" t="s">
        <v>14779</v>
      </c>
      <c r="F987" t="s">
        <v>14780</v>
      </c>
      <c r="G987" t="s">
        <v>9829</v>
      </c>
      <c r="H987" t="s">
        <v>969</v>
      </c>
      <c r="I987" t="s">
        <v>965</v>
      </c>
      <c r="J987" t="s">
        <v>14781</v>
      </c>
      <c r="K987" t="s">
        <v>78</v>
      </c>
      <c r="L987" t="s">
        <v>14782</v>
      </c>
      <c r="M987" s="27">
        <v>45939.735567129632</v>
      </c>
      <c r="N987" s="27">
        <v>45945.378472222219</v>
      </c>
      <c r="P987" t="s">
        <v>9833</v>
      </c>
      <c r="Q987" t="s">
        <v>9834</v>
      </c>
      <c r="R987" t="s">
        <v>80</v>
      </c>
      <c r="S987" t="s">
        <v>81</v>
      </c>
      <c r="T987" t="s">
        <v>82</v>
      </c>
      <c r="U987" t="s">
        <v>7699</v>
      </c>
      <c r="V987" t="s">
        <v>14783</v>
      </c>
      <c r="W987" t="s">
        <v>84</v>
      </c>
      <c r="Y987" t="s">
        <v>8</v>
      </c>
      <c r="Z987" t="s">
        <v>86</v>
      </c>
      <c r="AA987" t="s">
        <v>974</v>
      </c>
      <c r="AB987" s="28">
        <v>1</v>
      </c>
      <c r="AC987" s="40">
        <v>35780</v>
      </c>
      <c r="AD987" s="40">
        <f t="shared" si="15"/>
        <v>35780</v>
      </c>
    </row>
    <row r="988" spans="1:30">
      <c r="A988" t="s">
        <v>277</v>
      </c>
      <c r="B988" t="s">
        <v>151</v>
      </c>
      <c r="C988" t="s">
        <v>152</v>
      </c>
      <c r="D988" t="s">
        <v>334</v>
      </c>
      <c r="E988" t="s">
        <v>14784</v>
      </c>
      <c r="F988" t="s">
        <v>14785</v>
      </c>
      <c r="G988" t="s">
        <v>9829</v>
      </c>
      <c r="H988" t="s">
        <v>328</v>
      </c>
      <c r="I988" t="s">
        <v>337</v>
      </c>
      <c r="J988" t="s">
        <v>14786</v>
      </c>
      <c r="K988" t="s">
        <v>78</v>
      </c>
      <c r="L988" t="s">
        <v>14787</v>
      </c>
      <c r="M988" s="27">
        <v>45940.333333333343</v>
      </c>
      <c r="N988" s="27">
        <v>45943.56527777778</v>
      </c>
      <c r="P988" t="s">
        <v>9833</v>
      </c>
      <c r="Q988" t="s">
        <v>9834</v>
      </c>
      <c r="R988" t="s">
        <v>80</v>
      </c>
      <c r="S988" t="s">
        <v>81</v>
      </c>
      <c r="T988" t="s">
        <v>82</v>
      </c>
      <c r="U988" t="s">
        <v>7699</v>
      </c>
      <c r="V988" t="s">
        <v>14788</v>
      </c>
      <c r="W988" t="s">
        <v>84</v>
      </c>
      <c r="Y988" t="s">
        <v>8</v>
      </c>
      <c r="Z988" t="s">
        <v>86</v>
      </c>
      <c r="AA988" t="s">
        <v>342</v>
      </c>
      <c r="AB988" s="28">
        <v>1</v>
      </c>
      <c r="AC988" s="40">
        <v>35780</v>
      </c>
      <c r="AD988" s="40">
        <f t="shared" si="15"/>
        <v>35780</v>
      </c>
    </row>
    <row r="989" spans="1:30">
      <c r="A989" t="s">
        <v>265</v>
      </c>
      <c r="B989" t="s">
        <v>68</v>
      </c>
      <c r="C989" t="s">
        <v>266</v>
      </c>
      <c r="D989" t="s">
        <v>6283</v>
      </c>
      <c r="E989" t="s">
        <v>14789</v>
      </c>
      <c r="F989" t="s">
        <v>10977</v>
      </c>
      <c r="G989" t="s">
        <v>9829</v>
      </c>
      <c r="H989" t="s">
        <v>270</v>
      </c>
      <c r="I989" t="s">
        <v>265</v>
      </c>
      <c r="J989" t="s">
        <v>10978</v>
      </c>
      <c r="K989" t="s">
        <v>78</v>
      </c>
      <c r="L989" t="s">
        <v>14790</v>
      </c>
      <c r="M989" s="27">
        <v>45940.333333333343</v>
      </c>
      <c r="N989" s="27">
        <v>45947.623611111107</v>
      </c>
      <c r="P989" t="s">
        <v>9833</v>
      </c>
      <c r="Q989" t="s">
        <v>9834</v>
      </c>
      <c r="R989" t="s">
        <v>80</v>
      </c>
      <c r="S989" t="s">
        <v>187</v>
      </c>
      <c r="T989" t="s">
        <v>82</v>
      </c>
      <c r="U989" t="s">
        <v>7699</v>
      </c>
      <c r="V989" t="s">
        <v>14791</v>
      </c>
      <c r="W989" t="s">
        <v>84</v>
      </c>
      <c r="Y989" t="s">
        <v>8</v>
      </c>
      <c r="Z989" t="s">
        <v>86</v>
      </c>
      <c r="AA989" t="s">
        <v>2108</v>
      </c>
      <c r="AB989" s="28">
        <v>1</v>
      </c>
      <c r="AC989" s="40">
        <v>35780</v>
      </c>
      <c r="AD989" s="40">
        <f t="shared" si="15"/>
        <v>35780</v>
      </c>
    </row>
    <row r="990" spans="1:30">
      <c r="A990" t="s">
        <v>191</v>
      </c>
      <c r="B990" t="s">
        <v>192</v>
      </c>
      <c r="C990" t="s">
        <v>193</v>
      </c>
      <c r="D990" t="s">
        <v>227</v>
      </c>
      <c r="E990" t="s">
        <v>14792</v>
      </c>
      <c r="F990" t="s">
        <v>14793</v>
      </c>
      <c r="G990" t="s">
        <v>9829</v>
      </c>
      <c r="H990" t="s">
        <v>197</v>
      </c>
      <c r="I990" t="s">
        <v>230</v>
      </c>
      <c r="J990" t="s">
        <v>14794</v>
      </c>
      <c r="K990" t="s">
        <v>78</v>
      </c>
      <c r="L990" t="s">
        <v>14795</v>
      </c>
      <c r="M990" s="27">
        <v>45940.333333333343</v>
      </c>
      <c r="N990" s="27">
        <v>45944.660416666673</v>
      </c>
      <c r="P990" t="s">
        <v>9833</v>
      </c>
      <c r="Q990" t="s">
        <v>9834</v>
      </c>
      <c r="R990" t="s">
        <v>1479</v>
      </c>
      <c r="S990" t="s">
        <v>1479</v>
      </c>
      <c r="U990" t="s">
        <v>7699</v>
      </c>
      <c r="V990" t="s">
        <v>14796</v>
      </c>
      <c r="W990" t="s">
        <v>84</v>
      </c>
      <c r="Y990" t="s">
        <v>8</v>
      </c>
      <c r="Z990" t="s">
        <v>86</v>
      </c>
      <c r="AA990" t="s">
        <v>10276</v>
      </c>
      <c r="AB990" s="28">
        <v>1</v>
      </c>
      <c r="AC990" s="40">
        <v>35780</v>
      </c>
      <c r="AD990" s="40">
        <f t="shared" si="15"/>
        <v>35780</v>
      </c>
    </row>
    <row r="991" spans="1:30">
      <c r="A991" t="s">
        <v>459</v>
      </c>
      <c r="B991" t="s">
        <v>460</v>
      </c>
      <c r="C991" t="s">
        <v>461</v>
      </c>
      <c r="D991" t="s">
        <v>512</v>
      </c>
      <c r="E991" t="s">
        <v>14797</v>
      </c>
      <c r="F991" t="s">
        <v>14798</v>
      </c>
      <c r="G991" t="s">
        <v>9829</v>
      </c>
      <c r="H991" t="s">
        <v>460</v>
      </c>
      <c r="I991" t="s">
        <v>459</v>
      </c>
      <c r="J991" t="s">
        <v>14799</v>
      </c>
      <c r="K991" t="s">
        <v>78</v>
      </c>
      <c r="L991" t="s">
        <v>14800</v>
      </c>
      <c r="M991" s="27">
        <v>45940.333333333343</v>
      </c>
      <c r="N991" s="27">
        <v>45943.564583333333</v>
      </c>
      <c r="P991" t="s">
        <v>9833</v>
      </c>
      <c r="Q991" t="s">
        <v>9834</v>
      </c>
      <c r="R991" t="s">
        <v>1479</v>
      </c>
      <c r="S991" t="s">
        <v>1479</v>
      </c>
      <c r="T991" t="s">
        <v>82</v>
      </c>
      <c r="U991" t="s">
        <v>7699</v>
      </c>
      <c r="V991" t="s">
        <v>14801</v>
      </c>
      <c r="W991" t="s">
        <v>84</v>
      </c>
      <c r="Y991" t="s">
        <v>8</v>
      </c>
      <c r="Z991" t="s">
        <v>86</v>
      </c>
      <c r="AA991" t="s">
        <v>787</v>
      </c>
      <c r="AB991" s="28">
        <v>1</v>
      </c>
      <c r="AC991" s="40">
        <v>35780</v>
      </c>
      <c r="AD991" s="40">
        <f t="shared" si="15"/>
        <v>35780</v>
      </c>
    </row>
    <row r="992" spans="1:30">
      <c r="A992" t="s">
        <v>150</v>
      </c>
      <c r="B992" t="s">
        <v>151</v>
      </c>
      <c r="C992" t="s">
        <v>152</v>
      </c>
      <c r="D992" t="s">
        <v>2339</v>
      </c>
      <c r="E992" t="s">
        <v>14802</v>
      </c>
      <c r="F992" t="s">
        <v>14803</v>
      </c>
      <c r="G992" t="s">
        <v>9829</v>
      </c>
      <c r="H992" t="s">
        <v>156</v>
      </c>
      <c r="I992" t="s">
        <v>150</v>
      </c>
      <c r="J992" t="s">
        <v>14804</v>
      </c>
      <c r="K992" t="s">
        <v>78</v>
      </c>
      <c r="L992" t="s">
        <v>14805</v>
      </c>
      <c r="M992" s="27">
        <v>45940.352708333332</v>
      </c>
      <c r="N992" s="27">
        <v>45943.566666666673</v>
      </c>
      <c r="P992" t="s">
        <v>9833</v>
      </c>
      <c r="Q992" t="s">
        <v>9834</v>
      </c>
      <c r="R992" t="s">
        <v>1470</v>
      </c>
      <c r="S992" t="s">
        <v>1470</v>
      </c>
      <c r="T992" t="s">
        <v>82</v>
      </c>
      <c r="U992" t="s">
        <v>7699</v>
      </c>
      <c r="V992" t="s">
        <v>14806</v>
      </c>
      <c r="W992" t="s">
        <v>84</v>
      </c>
      <c r="Y992" t="s">
        <v>8</v>
      </c>
      <c r="Z992" t="s">
        <v>86</v>
      </c>
      <c r="AA992" t="s">
        <v>2078</v>
      </c>
      <c r="AB992" s="28">
        <v>1</v>
      </c>
      <c r="AC992" s="40">
        <v>35780</v>
      </c>
      <c r="AD992" s="40">
        <f t="shared" si="15"/>
        <v>35780</v>
      </c>
    </row>
    <row r="993" spans="1:30">
      <c r="A993" t="s">
        <v>150</v>
      </c>
      <c r="B993" t="s">
        <v>151</v>
      </c>
      <c r="C993" t="s">
        <v>152</v>
      </c>
      <c r="D993" t="s">
        <v>2339</v>
      </c>
      <c r="E993" t="s">
        <v>14807</v>
      </c>
      <c r="F993" t="s">
        <v>14808</v>
      </c>
      <c r="G993" t="s">
        <v>9829</v>
      </c>
      <c r="H993" t="s">
        <v>156</v>
      </c>
      <c r="I993" t="s">
        <v>150</v>
      </c>
      <c r="J993" t="s">
        <v>8875</v>
      </c>
      <c r="K993" t="s">
        <v>78</v>
      </c>
      <c r="L993" t="s">
        <v>14809</v>
      </c>
      <c r="M993" s="27">
        <v>45940.347094907411</v>
      </c>
      <c r="N993" s="27">
        <v>45944.661805555559</v>
      </c>
      <c r="P993" t="s">
        <v>9833</v>
      </c>
      <c r="Q993" t="s">
        <v>9834</v>
      </c>
      <c r="R993" t="s">
        <v>1470</v>
      </c>
      <c r="S993" t="s">
        <v>1470</v>
      </c>
      <c r="T993" t="s">
        <v>82</v>
      </c>
      <c r="U993" t="s">
        <v>7699</v>
      </c>
      <c r="V993" t="s">
        <v>14810</v>
      </c>
      <c r="W993" t="s">
        <v>84</v>
      </c>
      <c r="Y993" t="s">
        <v>8</v>
      </c>
      <c r="Z993" t="s">
        <v>86</v>
      </c>
      <c r="AA993" t="s">
        <v>3941</v>
      </c>
      <c r="AB993" s="28">
        <v>1</v>
      </c>
      <c r="AC993" s="40">
        <v>35780</v>
      </c>
      <c r="AD993" s="40">
        <f t="shared" si="15"/>
        <v>35780</v>
      </c>
    </row>
    <row r="994" spans="1:30">
      <c r="A994" t="s">
        <v>459</v>
      </c>
      <c r="B994" t="s">
        <v>460</v>
      </c>
      <c r="C994" t="s">
        <v>461</v>
      </c>
      <c r="D994" t="s">
        <v>512</v>
      </c>
      <c r="E994" t="s">
        <v>14811</v>
      </c>
      <c r="F994" t="s">
        <v>14812</v>
      </c>
      <c r="G994" t="s">
        <v>9829</v>
      </c>
      <c r="H994" t="s">
        <v>460</v>
      </c>
      <c r="I994" t="s">
        <v>459</v>
      </c>
      <c r="J994" t="s">
        <v>14813</v>
      </c>
      <c r="K994" t="s">
        <v>78</v>
      </c>
      <c r="L994" t="s">
        <v>14814</v>
      </c>
      <c r="M994" s="27">
        <v>45940.345300925917</v>
      </c>
      <c r="N994" s="27">
        <v>45947.53402777778</v>
      </c>
      <c r="P994" t="s">
        <v>9833</v>
      </c>
      <c r="Q994" t="s">
        <v>9834</v>
      </c>
      <c r="R994" t="s">
        <v>783</v>
      </c>
      <c r="S994" t="s">
        <v>792</v>
      </c>
      <c r="T994" t="s">
        <v>82</v>
      </c>
      <c r="U994" t="s">
        <v>7699</v>
      </c>
      <c r="V994" t="s">
        <v>14815</v>
      </c>
      <c r="W994" t="s">
        <v>84</v>
      </c>
      <c r="Y994" t="s">
        <v>8</v>
      </c>
      <c r="Z994" t="s">
        <v>86</v>
      </c>
      <c r="AA994" t="s">
        <v>1113</v>
      </c>
      <c r="AB994" s="28">
        <v>1</v>
      </c>
      <c r="AC994" s="40">
        <v>35780</v>
      </c>
      <c r="AD994" s="40">
        <f t="shared" si="15"/>
        <v>35780</v>
      </c>
    </row>
    <row r="995" spans="1:30">
      <c r="A995" t="s">
        <v>191</v>
      </c>
      <c r="B995" t="s">
        <v>192</v>
      </c>
      <c r="C995" t="s">
        <v>193</v>
      </c>
      <c r="D995" t="s">
        <v>14816</v>
      </c>
      <c r="E995" t="s">
        <v>14817</v>
      </c>
      <c r="F995" t="s">
        <v>14818</v>
      </c>
      <c r="G995" t="s">
        <v>9829</v>
      </c>
      <c r="H995" t="s">
        <v>903</v>
      </c>
      <c r="I995" t="s">
        <v>14819</v>
      </c>
      <c r="J995" t="s">
        <v>14820</v>
      </c>
      <c r="K995" t="s">
        <v>78</v>
      </c>
      <c r="L995" t="s">
        <v>14821</v>
      </c>
      <c r="M995" s="27">
        <v>45940.347546296303</v>
      </c>
      <c r="N995" s="27">
        <v>45948.365972222222</v>
      </c>
      <c r="P995" t="s">
        <v>9833</v>
      </c>
      <c r="Q995" t="s">
        <v>9834</v>
      </c>
      <c r="R995" t="s">
        <v>1470</v>
      </c>
      <c r="S995" t="s">
        <v>1470</v>
      </c>
      <c r="T995" t="s">
        <v>82</v>
      </c>
      <c r="U995" t="s">
        <v>7699</v>
      </c>
      <c r="V995" t="s">
        <v>14822</v>
      </c>
      <c r="W995" t="s">
        <v>9836</v>
      </c>
      <c r="Y995" t="s">
        <v>139</v>
      </c>
      <c r="Z995" t="s">
        <v>1482</v>
      </c>
      <c r="AA995" t="s">
        <v>226</v>
      </c>
      <c r="AB995" s="28">
        <v>0</v>
      </c>
      <c r="AC995" s="40">
        <v>35780</v>
      </c>
      <c r="AD995" s="40">
        <f t="shared" si="15"/>
        <v>35780</v>
      </c>
    </row>
    <row r="996" spans="1:30">
      <c r="A996" t="s">
        <v>150</v>
      </c>
      <c r="B996" t="s">
        <v>151</v>
      </c>
      <c r="C996" t="s">
        <v>152</v>
      </c>
      <c r="D996" t="s">
        <v>2339</v>
      </c>
      <c r="E996" t="s">
        <v>14823</v>
      </c>
      <c r="F996" t="s">
        <v>14824</v>
      </c>
      <c r="G996" t="s">
        <v>9829</v>
      </c>
      <c r="H996" t="s">
        <v>156</v>
      </c>
      <c r="I996" t="s">
        <v>150</v>
      </c>
      <c r="J996" t="s">
        <v>14825</v>
      </c>
      <c r="K996" t="s">
        <v>78</v>
      </c>
      <c r="L996" t="s">
        <v>14826</v>
      </c>
      <c r="M996" s="27">
        <v>45940.371990740743</v>
      </c>
      <c r="N996" s="27">
        <v>45944.454861111109</v>
      </c>
      <c r="P996" t="s">
        <v>9833</v>
      </c>
      <c r="Q996" t="s">
        <v>9834</v>
      </c>
      <c r="R996" t="s">
        <v>1479</v>
      </c>
      <c r="S996" t="s">
        <v>1479</v>
      </c>
      <c r="T996" t="s">
        <v>82</v>
      </c>
      <c r="U996" t="s">
        <v>7699</v>
      </c>
      <c r="V996" t="s">
        <v>14827</v>
      </c>
      <c r="W996" t="s">
        <v>84</v>
      </c>
      <c r="Y996" t="s">
        <v>8</v>
      </c>
      <c r="Z996" t="s">
        <v>86</v>
      </c>
      <c r="AA996" t="s">
        <v>2078</v>
      </c>
      <c r="AB996" s="28">
        <v>1</v>
      </c>
      <c r="AC996" s="40">
        <v>35780</v>
      </c>
      <c r="AD996" s="40">
        <f t="shared" si="15"/>
        <v>35780</v>
      </c>
    </row>
    <row r="997" spans="1:30">
      <c r="A997" t="s">
        <v>191</v>
      </c>
      <c r="B997" t="s">
        <v>192</v>
      </c>
      <c r="C997" t="s">
        <v>193</v>
      </c>
      <c r="D997" t="s">
        <v>1201</v>
      </c>
      <c r="E997" t="s">
        <v>14828</v>
      </c>
      <c r="F997" t="s">
        <v>14829</v>
      </c>
      <c r="G997" t="s">
        <v>9829</v>
      </c>
      <c r="H997" t="s">
        <v>197</v>
      </c>
      <c r="I997" t="s">
        <v>1204</v>
      </c>
      <c r="J997" t="s">
        <v>14830</v>
      </c>
      <c r="K997" t="s">
        <v>78</v>
      </c>
      <c r="L997" t="s">
        <v>14831</v>
      </c>
      <c r="M997" s="27">
        <v>45940.375</v>
      </c>
      <c r="N997" s="27">
        <v>45943.568055555559</v>
      </c>
      <c r="P997" t="s">
        <v>9833</v>
      </c>
      <c r="Q997" t="s">
        <v>9834</v>
      </c>
      <c r="R997" t="s">
        <v>1470</v>
      </c>
      <c r="S997" t="s">
        <v>1470</v>
      </c>
      <c r="T997" t="s">
        <v>82</v>
      </c>
      <c r="U997" t="s">
        <v>7699</v>
      </c>
      <c r="V997" t="s">
        <v>14832</v>
      </c>
      <c r="W997" t="s">
        <v>84</v>
      </c>
      <c r="Y997" t="s">
        <v>8</v>
      </c>
      <c r="Z997" t="s">
        <v>86</v>
      </c>
      <c r="AA997" t="s">
        <v>264</v>
      </c>
      <c r="AB997" s="28">
        <v>1</v>
      </c>
      <c r="AC997" s="40">
        <v>35780</v>
      </c>
      <c r="AD997" s="40">
        <f t="shared" si="15"/>
        <v>35780</v>
      </c>
    </row>
    <row r="998" spans="1:30">
      <c r="A998" t="s">
        <v>288</v>
      </c>
      <c r="B998" t="s">
        <v>113</v>
      </c>
      <c r="C998" t="s">
        <v>114</v>
      </c>
      <c r="D998" t="s">
        <v>1702</v>
      </c>
      <c r="E998" t="s">
        <v>14833</v>
      </c>
      <c r="F998" t="s">
        <v>4004</v>
      </c>
      <c r="G998" t="s">
        <v>9838</v>
      </c>
      <c r="H998" t="s">
        <v>197</v>
      </c>
      <c r="I998" t="s">
        <v>1705</v>
      </c>
      <c r="J998" t="s">
        <v>4005</v>
      </c>
      <c r="K998" t="s">
        <v>78</v>
      </c>
      <c r="L998" t="s">
        <v>14834</v>
      </c>
      <c r="M998" s="27">
        <v>45940.376180555562</v>
      </c>
      <c r="N998" s="27">
        <v>45951.607638888891</v>
      </c>
      <c r="P998" t="s">
        <v>9840</v>
      </c>
      <c r="R998" t="s">
        <v>1470</v>
      </c>
      <c r="S998" t="s">
        <v>1470</v>
      </c>
      <c r="U998" t="s">
        <v>7699</v>
      </c>
      <c r="V998" t="s">
        <v>14835</v>
      </c>
      <c r="W998" t="s">
        <v>9840</v>
      </c>
      <c r="Y998" t="s">
        <v>15</v>
      </c>
      <c r="Z998" t="s">
        <v>86</v>
      </c>
      <c r="AB998" s="28">
        <v>0</v>
      </c>
      <c r="AC998" s="40">
        <v>35780</v>
      </c>
      <c r="AD998" s="40">
        <f t="shared" si="15"/>
        <v>35780</v>
      </c>
    </row>
    <row r="999" spans="1:30">
      <c r="A999" t="s">
        <v>277</v>
      </c>
      <c r="B999" t="s">
        <v>151</v>
      </c>
      <c r="C999" t="s">
        <v>152</v>
      </c>
      <c r="D999" t="s">
        <v>2442</v>
      </c>
      <c r="E999" t="s">
        <v>14836</v>
      </c>
      <c r="F999" t="s">
        <v>14837</v>
      </c>
      <c r="G999" t="s">
        <v>9829</v>
      </c>
      <c r="H999" t="s">
        <v>328</v>
      </c>
      <c r="I999" t="s">
        <v>2445</v>
      </c>
      <c r="J999" t="s">
        <v>14838</v>
      </c>
      <c r="K999" t="s">
        <v>78</v>
      </c>
      <c r="L999" t="s">
        <v>14839</v>
      </c>
      <c r="M999" s="27">
        <v>45940.388923611114</v>
      </c>
      <c r="N999" s="27">
        <v>45946.404166666667</v>
      </c>
      <c r="P999" t="s">
        <v>9833</v>
      </c>
      <c r="Q999" t="s">
        <v>9834</v>
      </c>
      <c r="R999" t="s">
        <v>80</v>
      </c>
      <c r="S999" t="s">
        <v>187</v>
      </c>
      <c r="T999" t="s">
        <v>82</v>
      </c>
      <c r="U999" t="s">
        <v>7699</v>
      </c>
      <c r="V999" t="s">
        <v>14840</v>
      </c>
      <c r="W999" t="s">
        <v>84</v>
      </c>
      <c r="Y999" t="s">
        <v>11</v>
      </c>
      <c r="Z999" t="s">
        <v>86</v>
      </c>
      <c r="AA999" t="s">
        <v>848</v>
      </c>
      <c r="AB999" s="28">
        <v>1</v>
      </c>
      <c r="AC999" s="40">
        <v>67654</v>
      </c>
      <c r="AD999" s="40">
        <f t="shared" si="15"/>
        <v>67654</v>
      </c>
    </row>
    <row r="1000" spans="1:30">
      <c r="A1000" t="s">
        <v>112</v>
      </c>
      <c r="B1000" t="s">
        <v>113</v>
      </c>
      <c r="C1000" t="s">
        <v>8579</v>
      </c>
      <c r="D1000" t="s">
        <v>1264</v>
      </c>
      <c r="E1000" t="s">
        <v>14841</v>
      </c>
      <c r="F1000" t="s">
        <v>1519</v>
      </c>
      <c r="G1000" t="s">
        <v>9838</v>
      </c>
      <c r="H1000" t="s">
        <v>116</v>
      </c>
      <c r="I1000" t="s">
        <v>1267</v>
      </c>
      <c r="J1000" t="s">
        <v>1520</v>
      </c>
      <c r="K1000" t="s">
        <v>78</v>
      </c>
      <c r="L1000" t="s">
        <v>14842</v>
      </c>
      <c r="M1000" s="27">
        <v>45940.394930555558</v>
      </c>
      <c r="N1000" s="27">
        <v>45946.439583333333</v>
      </c>
      <c r="P1000" t="s">
        <v>9840</v>
      </c>
      <c r="R1000" t="s">
        <v>1470</v>
      </c>
      <c r="S1000" t="s">
        <v>1470</v>
      </c>
      <c r="U1000" t="s">
        <v>7699</v>
      </c>
      <c r="V1000" t="s">
        <v>14843</v>
      </c>
      <c r="W1000" t="s">
        <v>9840</v>
      </c>
      <c r="Y1000" t="s">
        <v>15</v>
      </c>
      <c r="Z1000" t="s">
        <v>86</v>
      </c>
      <c r="AB1000" s="28">
        <v>0</v>
      </c>
      <c r="AC1000" s="40">
        <v>35780</v>
      </c>
      <c r="AD1000" s="40">
        <f t="shared" si="15"/>
        <v>35780</v>
      </c>
    </row>
    <row r="1001" spans="1:30">
      <c r="A1001" t="s">
        <v>343</v>
      </c>
      <c r="B1001" t="s">
        <v>68</v>
      </c>
      <c r="C1001" t="s">
        <v>69</v>
      </c>
      <c r="D1001" t="s">
        <v>344</v>
      </c>
      <c r="E1001" t="s">
        <v>14844</v>
      </c>
      <c r="F1001" t="s">
        <v>14845</v>
      </c>
      <c r="G1001" t="s">
        <v>9829</v>
      </c>
      <c r="H1001" t="s">
        <v>347</v>
      </c>
      <c r="I1001" t="s">
        <v>343</v>
      </c>
      <c r="J1001" t="s">
        <v>14846</v>
      </c>
      <c r="K1001" t="s">
        <v>78</v>
      </c>
      <c r="L1001" t="s">
        <v>14847</v>
      </c>
      <c r="M1001" s="27">
        <v>45940.400821759264</v>
      </c>
      <c r="N1001" s="27">
        <v>45946.410416666673</v>
      </c>
      <c r="P1001" t="s">
        <v>9833</v>
      </c>
      <c r="Q1001" t="s">
        <v>9834</v>
      </c>
      <c r="R1001" t="s">
        <v>1479</v>
      </c>
      <c r="S1001" t="s">
        <v>1479</v>
      </c>
      <c r="T1001" t="s">
        <v>82</v>
      </c>
      <c r="U1001" t="s">
        <v>7699</v>
      </c>
      <c r="V1001" t="s">
        <v>14848</v>
      </c>
      <c r="W1001" t="s">
        <v>84</v>
      </c>
      <c r="Y1001" t="s">
        <v>8</v>
      </c>
      <c r="Z1001" t="s">
        <v>86</v>
      </c>
      <c r="AA1001" t="s">
        <v>8852</v>
      </c>
      <c r="AB1001" s="28">
        <v>1</v>
      </c>
      <c r="AC1001" s="40">
        <v>35780</v>
      </c>
      <c r="AD1001" s="40">
        <f t="shared" si="15"/>
        <v>35780</v>
      </c>
    </row>
    <row r="1002" spans="1:30">
      <c r="A1002" t="s">
        <v>613</v>
      </c>
      <c r="B1002" t="s">
        <v>151</v>
      </c>
      <c r="C1002" t="s">
        <v>152</v>
      </c>
      <c r="D1002" t="s">
        <v>14849</v>
      </c>
      <c r="E1002" t="s">
        <v>14850</v>
      </c>
      <c r="F1002" t="s">
        <v>14851</v>
      </c>
      <c r="G1002" t="s">
        <v>9829</v>
      </c>
      <c r="H1002" t="s">
        <v>258</v>
      </c>
      <c r="I1002" t="s">
        <v>14852</v>
      </c>
      <c r="J1002" t="s">
        <v>14853</v>
      </c>
      <c r="K1002" t="s">
        <v>78</v>
      </c>
      <c r="L1002" t="s">
        <v>14854</v>
      </c>
      <c r="M1002" s="27">
        <v>45940.399085648147</v>
      </c>
      <c r="N1002" s="27">
        <v>45947.470138888893</v>
      </c>
      <c r="P1002" t="s">
        <v>9833</v>
      </c>
      <c r="Q1002" t="s">
        <v>9834</v>
      </c>
      <c r="R1002" t="s">
        <v>1470</v>
      </c>
      <c r="S1002" t="s">
        <v>1470</v>
      </c>
      <c r="T1002" t="s">
        <v>82</v>
      </c>
      <c r="U1002" t="s">
        <v>7699</v>
      </c>
      <c r="V1002" t="s">
        <v>14855</v>
      </c>
      <c r="W1002" t="s">
        <v>9836</v>
      </c>
      <c r="Y1002" t="s">
        <v>11</v>
      </c>
      <c r="Z1002" t="s">
        <v>86</v>
      </c>
      <c r="AA1002" t="s">
        <v>2941</v>
      </c>
      <c r="AB1002" s="28">
        <v>0</v>
      </c>
      <c r="AC1002" s="40">
        <v>67654</v>
      </c>
      <c r="AD1002" s="40">
        <f t="shared" si="15"/>
        <v>67654</v>
      </c>
    </row>
    <row r="1003" spans="1:30">
      <c r="A1003" t="s">
        <v>265</v>
      </c>
      <c r="B1003" t="s">
        <v>68</v>
      </c>
      <c r="C1003" t="s">
        <v>266</v>
      </c>
      <c r="D1003" t="s">
        <v>6283</v>
      </c>
      <c r="E1003" t="s">
        <v>14856</v>
      </c>
      <c r="F1003" t="s">
        <v>10159</v>
      </c>
      <c r="G1003" t="s">
        <v>9829</v>
      </c>
      <c r="H1003" t="s">
        <v>270</v>
      </c>
      <c r="I1003" t="s">
        <v>265</v>
      </c>
      <c r="J1003" t="s">
        <v>10160</v>
      </c>
      <c r="K1003" t="s">
        <v>78</v>
      </c>
      <c r="L1003" t="s">
        <v>14857</v>
      </c>
      <c r="M1003" s="27">
        <v>45940.406319444453</v>
      </c>
      <c r="N1003" s="27">
        <v>45947.631249999999</v>
      </c>
      <c r="P1003" t="s">
        <v>9833</v>
      </c>
      <c r="Q1003" t="s">
        <v>9834</v>
      </c>
      <c r="R1003" t="s">
        <v>783</v>
      </c>
      <c r="S1003" t="s">
        <v>2152</v>
      </c>
      <c r="T1003" t="s">
        <v>82</v>
      </c>
      <c r="U1003" t="s">
        <v>7699</v>
      </c>
      <c r="V1003" t="s">
        <v>14858</v>
      </c>
      <c r="W1003" t="s">
        <v>84</v>
      </c>
      <c r="Y1003" t="s">
        <v>8</v>
      </c>
      <c r="Z1003" t="s">
        <v>86</v>
      </c>
      <c r="AA1003" t="s">
        <v>2108</v>
      </c>
      <c r="AB1003" s="28">
        <v>1</v>
      </c>
      <c r="AC1003" s="40">
        <v>35780</v>
      </c>
      <c r="AD1003" s="40">
        <f t="shared" si="15"/>
        <v>35780</v>
      </c>
    </row>
    <row r="1004" spans="1:30">
      <c r="A1004" t="s">
        <v>459</v>
      </c>
      <c r="B1004" t="s">
        <v>460</v>
      </c>
      <c r="C1004" t="s">
        <v>461</v>
      </c>
      <c r="D1004" t="s">
        <v>2135</v>
      </c>
      <c r="E1004" t="s">
        <v>14859</v>
      </c>
      <c r="F1004" t="s">
        <v>14860</v>
      </c>
      <c r="G1004" t="s">
        <v>9829</v>
      </c>
      <c r="H1004" t="s">
        <v>460</v>
      </c>
      <c r="I1004" t="s">
        <v>2138</v>
      </c>
      <c r="J1004" t="s">
        <v>14861</v>
      </c>
      <c r="K1004" t="s">
        <v>78</v>
      </c>
      <c r="L1004" t="s">
        <v>14862</v>
      </c>
      <c r="M1004" s="27">
        <v>45940.412187499998</v>
      </c>
      <c r="N1004" s="27">
        <v>45946.65902777778</v>
      </c>
      <c r="P1004" t="s">
        <v>9833</v>
      </c>
      <c r="Q1004" t="s">
        <v>9834</v>
      </c>
      <c r="R1004" t="s">
        <v>1470</v>
      </c>
      <c r="S1004" t="s">
        <v>1470</v>
      </c>
      <c r="T1004" t="s">
        <v>82</v>
      </c>
      <c r="U1004" t="s">
        <v>7699</v>
      </c>
      <c r="V1004" t="s">
        <v>14863</v>
      </c>
      <c r="W1004" t="s">
        <v>84</v>
      </c>
      <c r="Y1004" t="s">
        <v>8</v>
      </c>
      <c r="Z1004" t="s">
        <v>86</v>
      </c>
      <c r="AA1004" t="s">
        <v>546</v>
      </c>
      <c r="AB1004" s="28">
        <v>1</v>
      </c>
      <c r="AC1004" s="40">
        <v>35780</v>
      </c>
      <c r="AD1004" s="40">
        <f t="shared" si="15"/>
        <v>35780</v>
      </c>
    </row>
    <row r="1005" spans="1:30">
      <c r="A1005" t="s">
        <v>277</v>
      </c>
      <c r="B1005" t="s">
        <v>151</v>
      </c>
      <c r="C1005" t="s">
        <v>152</v>
      </c>
      <c r="D1005" t="s">
        <v>5932</v>
      </c>
      <c r="E1005" t="s">
        <v>14864</v>
      </c>
      <c r="F1005" t="s">
        <v>14865</v>
      </c>
      <c r="G1005" t="s">
        <v>9838</v>
      </c>
      <c r="H1005" t="s">
        <v>156</v>
      </c>
      <c r="I1005" t="s">
        <v>5935</v>
      </c>
      <c r="J1005" t="s">
        <v>14866</v>
      </c>
      <c r="K1005" t="s">
        <v>78</v>
      </c>
      <c r="L1005" t="s">
        <v>14867</v>
      </c>
      <c r="M1005" s="27">
        <v>45940.405671296299</v>
      </c>
      <c r="N1005" s="27">
        <v>45955.487500000003</v>
      </c>
      <c r="P1005" t="s">
        <v>9840</v>
      </c>
      <c r="R1005" t="s">
        <v>1470</v>
      </c>
      <c r="S1005" t="s">
        <v>1470</v>
      </c>
      <c r="U1005" t="s">
        <v>7699</v>
      </c>
      <c r="V1005" t="s">
        <v>14868</v>
      </c>
      <c r="W1005" t="s">
        <v>9840</v>
      </c>
      <c r="Y1005" t="s">
        <v>13</v>
      </c>
      <c r="Z1005" t="s">
        <v>86</v>
      </c>
      <c r="AB1005" s="28">
        <v>0</v>
      </c>
      <c r="AC1005" s="40">
        <v>35780</v>
      </c>
      <c r="AD1005" s="40">
        <f t="shared" si="15"/>
        <v>35780</v>
      </c>
    </row>
    <row r="1006" spans="1:30">
      <c r="A1006" t="s">
        <v>191</v>
      </c>
      <c r="B1006" t="s">
        <v>192</v>
      </c>
      <c r="C1006" t="s">
        <v>193</v>
      </c>
      <c r="D1006" t="s">
        <v>194</v>
      </c>
      <c r="E1006" t="s">
        <v>14869</v>
      </c>
      <c r="F1006" t="s">
        <v>14870</v>
      </c>
      <c r="G1006" t="s">
        <v>9829</v>
      </c>
      <c r="H1006" t="s">
        <v>197</v>
      </c>
      <c r="I1006" t="s">
        <v>191</v>
      </c>
      <c r="J1006" t="s">
        <v>14871</v>
      </c>
      <c r="K1006" t="s">
        <v>78</v>
      </c>
      <c r="L1006" t="s">
        <v>14872</v>
      </c>
      <c r="M1006" s="27">
        <v>45940.410590277781</v>
      </c>
      <c r="N1006" s="27">
        <v>45945.553472222222</v>
      </c>
      <c r="P1006" t="s">
        <v>9833</v>
      </c>
      <c r="Q1006" t="s">
        <v>9834</v>
      </c>
      <c r="R1006" t="s">
        <v>80</v>
      </c>
      <c r="S1006" t="s">
        <v>187</v>
      </c>
      <c r="U1006" t="s">
        <v>7699</v>
      </c>
      <c r="V1006" t="s">
        <v>14873</v>
      </c>
      <c r="W1006" t="s">
        <v>84</v>
      </c>
      <c r="Y1006" t="s">
        <v>8</v>
      </c>
      <c r="Z1006" t="s">
        <v>86</v>
      </c>
      <c r="AA1006" t="s">
        <v>9983</v>
      </c>
      <c r="AB1006" s="28">
        <v>1</v>
      </c>
      <c r="AC1006" s="40">
        <v>35780</v>
      </c>
      <c r="AD1006" s="40">
        <f t="shared" si="15"/>
        <v>35780</v>
      </c>
    </row>
    <row r="1007" spans="1:30">
      <c r="A1007" t="s">
        <v>288</v>
      </c>
      <c r="B1007" t="s">
        <v>113</v>
      </c>
      <c r="C1007" t="s">
        <v>114</v>
      </c>
      <c r="D1007" t="s">
        <v>1193</v>
      </c>
      <c r="E1007" t="s">
        <v>14874</v>
      </c>
      <c r="F1007" t="s">
        <v>8268</v>
      </c>
      <c r="G1007" t="s">
        <v>9829</v>
      </c>
      <c r="H1007" t="s">
        <v>197</v>
      </c>
      <c r="I1007" t="s">
        <v>1196</v>
      </c>
      <c r="J1007" t="s">
        <v>8269</v>
      </c>
      <c r="K1007" t="s">
        <v>78</v>
      </c>
      <c r="L1007" t="s">
        <v>14875</v>
      </c>
      <c r="M1007" s="27">
        <v>45940.425428240742</v>
      </c>
      <c r="N1007" s="27">
        <v>45946.661805555559</v>
      </c>
      <c r="P1007" t="s">
        <v>9833</v>
      </c>
      <c r="Q1007" t="s">
        <v>9834</v>
      </c>
      <c r="R1007" t="s">
        <v>80</v>
      </c>
      <c r="S1007" t="s">
        <v>81</v>
      </c>
      <c r="T1007" t="s">
        <v>82</v>
      </c>
      <c r="U1007" t="s">
        <v>7699</v>
      </c>
      <c r="V1007" t="s">
        <v>14876</v>
      </c>
      <c r="W1007" t="s">
        <v>84</v>
      </c>
      <c r="Y1007" t="s">
        <v>11</v>
      </c>
      <c r="Z1007" t="s">
        <v>86</v>
      </c>
      <c r="AA1007" t="s">
        <v>1846</v>
      </c>
      <c r="AB1007" s="28">
        <v>1</v>
      </c>
      <c r="AC1007" s="40">
        <v>67654</v>
      </c>
      <c r="AD1007" s="40">
        <f t="shared" si="15"/>
        <v>67654</v>
      </c>
    </row>
    <row r="1008" spans="1:30">
      <c r="A1008" t="s">
        <v>459</v>
      </c>
      <c r="B1008" t="s">
        <v>460</v>
      </c>
      <c r="C1008" t="s">
        <v>461</v>
      </c>
      <c r="D1008" t="s">
        <v>512</v>
      </c>
      <c r="E1008" t="s">
        <v>14877</v>
      </c>
      <c r="F1008" t="s">
        <v>14878</v>
      </c>
      <c r="G1008" t="s">
        <v>9829</v>
      </c>
      <c r="H1008" t="s">
        <v>460</v>
      </c>
      <c r="I1008" t="s">
        <v>459</v>
      </c>
      <c r="J1008" t="s">
        <v>14879</v>
      </c>
      <c r="K1008" t="s">
        <v>78</v>
      </c>
      <c r="L1008" t="s">
        <v>14880</v>
      </c>
      <c r="M1008" s="27">
        <v>45940.429444444453</v>
      </c>
      <c r="N1008" s="27">
        <v>45943.570138888892</v>
      </c>
      <c r="P1008" t="s">
        <v>9833</v>
      </c>
      <c r="Q1008" t="s">
        <v>9834</v>
      </c>
      <c r="R1008" t="s">
        <v>1470</v>
      </c>
      <c r="S1008" t="s">
        <v>1470</v>
      </c>
      <c r="T1008" t="s">
        <v>82</v>
      </c>
      <c r="U1008" t="s">
        <v>7699</v>
      </c>
      <c r="V1008" t="s">
        <v>14881</v>
      </c>
      <c r="W1008" t="s">
        <v>84</v>
      </c>
      <c r="Y1008" t="s">
        <v>8</v>
      </c>
      <c r="Z1008" t="s">
        <v>86</v>
      </c>
      <c r="AA1008" t="s">
        <v>539</v>
      </c>
      <c r="AB1008" s="28">
        <v>1</v>
      </c>
      <c r="AC1008" s="40">
        <v>35780</v>
      </c>
      <c r="AD1008" s="40">
        <f t="shared" si="15"/>
        <v>35780</v>
      </c>
    </row>
    <row r="1009" spans="1:30">
      <c r="A1009" t="s">
        <v>217</v>
      </c>
      <c r="B1009" t="s">
        <v>192</v>
      </c>
      <c r="C1009" t="s">
        <v>193</v>
      </c>
      <c r="D1009" t="s">
        <v>396</v>
      </c>
      <c r="E1009" t="s">
        <v>14882</v>
      </c>
      <c r="F1009" t="s">
        <v>14883</v>
      </c>
      <c r="G1009" t="s">
        <v>9829</v>
      </c>
      <c r="H1009" t="s">
        <v>197</v>
      </c>
      <c r="I1009" t="s">
        <v>217</v>
      </c>
      <c r="J1009" t="s">
        <v>14884</v>
      </c>
      <c r="K1009" t="s">
        <v>78</v>
      </c>
      <c r="L1009" t="s">
        <v>14885</v>
      </c>
      <c r="M1009" s="27">
        <v>45940.452245370368</v>
      </c>
      <c r="N1009" s="27">
        <v>45945.380555555559</v>
      </c>
      <c r="P1009" t="s">
        <v>9833</v>
      </c>
      <c r="Q1009" t="s">
        <v>9834</v>
      </c>
      <c r="R1009" t="s">
        <v>80</v>
      </c>
      <c r="S1009" t="s">
        <v>81</v>
      </c>
      <c r="T1009" t="s">
        <v>82</v>
      </c>
      <c r="U1009" t="s">
        <v>7699</v>
      </c>
      <c r="V1009" t="s">
        <v>14886</v>
      </c>
      <c r="W1009" t="s">
        <v>84</v>
      </c>
      <c r="Y1009" t="s">
        <v>8</v>
      </c>
      <c r="Z1009" t="s">
        <v>86</v>
      </c>
      <c r="AA1009" t="s">
        <v>403</v>
      </c>
      <c r="AB1009" s="28">
        <v>1</v>
      </c>
      <c r="AC1009" s="40">
        <v>35780</v>
      </c>
      <c r="AD1009" s="40">
        <f t="shared" si="15"/>
        <v>35780</v>
      </c>
    </row>
    <row r="1010" spans="1:30">
      <c r="A1010" t="s">
        <v>191</v>
      </c>
      <c r="B1010" t="s">
        <v>192</v>
      </c>
      <c r="C1010" t="s">
        <v>193</v>
      </c>
      <c r="D1010" t="s">
        <v>194</v>
      </c>
      <c r="E1010" t="s">
        <v>14887</v>
      </c>
      <c r="F1010" t="s">
        <v>10615</v>
      </c>
      <c r="G1010" t="s">
        <v>9829</v>
      </c>
      <c r="H1010" t="s">
        <v>197</v>
      </c>
      <c r="I1010" t="s">
        <v>191</v>
      </c>
      <c r="J1010" t="s">
        <v>10616</v>
      </c>
      <c r="K1010" t="s">
        <v>78</v>
      </c>
      <c r="L1010" t="s">
        <v>14888</v>
      </c>
      <c r="M1010" s="27">
        <v>45940.4534375</v>
      </c>
      <c r="N1010" s="27">
        <v>45945.554166666669</v>
      </c>
      <c r="P1010" t="s">
        <v>9833</v>
      </c>
      <c r="Q1010" t="s">
        <v>9834</v>
      </c>
      <c r="R1010" t="s">
        <v>80</v>
      </c>
      <c r="S1010" t="s">
        <v>81</v>
      </c>
      <c r="U1010" t="s">
        <v>7699</v>
      </c>
      <c r="V1010" t="s">
        <v>14889</v>
      </c>
      <c r="W1010" t="s">
        <v>84</v>
      </c>
      <c r="Y1010" t="s">
        <v>8</v>
      </c>
      <c r="Z1010" t="s">
        <v>86</v>
      </c>
      <c r="AA1010" t="s">
        <v>9983</v>
      </c>
      <c r="AB1010" s="28">
        <v>1</v>
      </c>
      <c r="AC1010" s="40">
        <v>35780</v>
      </c>
      <c r="AD1010" s="40">
        <f t="shared" si="15"/>
        <v>35780</v>
      </c>
    </row>
    <row r="1011" spans="1:30">
      <c r="A1011" t="s">
        <v>343</v>
      </c>
      <c r="B1011" t="s">
        <v>68</v>
      </c>
      <c r="C1011" t="s">
        <v>69</v>
      </c>
      <c r="D1011" t="s">
        <v>13345</v>
      </c>
      <c r="E1011" t="s">
        <v>14890</v>
      </c>
      <c r="F1011" t="s">
        <v>14891</v>
      </c>
      <c r="G1011" t="s">
        <v>9829</v>
      </c>
      <c r="H1011" t="s">
        <v>347</v>
      </c>
      <c r="I1011" t="s">
        <v>13348</v>
      </c>
      <c r="J1011" t="s">
        <v>14892</v>
      </c>
      <c r="K1011" t="s">
        <v>78</v>
      </c>
      <c r="L1011" t="s">
        <v>14893</v>
      </c>
      <c r="M1011" s="27">
        <v>45940.451956018522</v>
      </c>
      <c r="N1011" s="27">
        <v>45946.663888888892</v>
      </c>
      <c r="P1011" t="s">
        <v>9833</v>
      </c>
      <c r="Q1011" t="s">
        <v>9834</v>
      </c>
      <c r="R1011" t="s">
        <v>1470</v>
      </c>
      <c r="S1011" t="s">
        <v>1470</v>
      </c>
      <c r="T1011" t="s">
        <v>82</v>
      </c>
      <c r="U1011" t="s">
        <v>7699</v>
      </c>
      <c r="V1011" t="s">
        <v>14894</v>
      </c>
      <c r="W1011" t="s">
        <v>84</v>
      </c>
      <c r="Y1011" t="s">
        <v>11</v>
      </c>
      <c r="Z1011" t="s">
        <v>86</v>
      </c>
      <c r="AA1011" t="s">
        <v>359</v>
      </c>
      <c r="AB1011" s="28">
        <v>1</v>
      </c>
      <c r="AC1011" s="40">
        <v>67654</v>
      </c>
      <c r="AD1011" s="40">
        <f t="shared" si="15"/>
        <v>67654</v>
      </c>
    </row>
    <row r="1012" spans="1:30">
      <c r="A1012" t="s">
        <v>459</v>
      </c>
      <c r="B1012" t="s">
        <v>460</v>
      </c>
      <c r="C1012" t="s">
        <v>461</v>
      </c>
      <c r="D1012" t="s">
        <v>6986</v>
      </c>
      <c r="E1012" t="s">
        <v>14895</v>
      </c>
      <c r="F1012" t="s">
        <v>14896</v>
      </c>
      <c r="G1012" t="s">
        <v>9829</v>
      </c>
      <c r="H1012" t="s">
        <v>460</v>
      </c>
      <c r="I1012" t="s">
        <v>6989</v>
      </c>
      <c r="J1012" t="s">
        <v>14897</v>
      </c>
      <c r="K1012" t="s">
        <v>78</v>
      </c>
      <c r="L1012" t="s">
        <v>14898</v>
      </c>
      <c r="M1012" s="27">
        <v>45940.458113425928</v>
      </c>
      <c r="N1012" s="27">
        <v>45945.490972222222</v>
      </c>
      <c r="P1012" t="s">
        <v>9833</v>
      </c>
      <c r="Q1012" t="s">
        <v>9834</v>
      </c>
      <c r="R1012" t="s">
        <v>1470</v>
      </c>
      <c r="S1012" t="s">
        <v>1470</v>
      </c>
      <c r="T1012" t="s">
        <v>82</v>
      </c>
      <c r="U1012" t="s">
        <v>7699</v>
      </c>
      <c r="V1012" t="s">
        <v>14899</v>
      </c>
      <c r="W1012" t="s">
        <v>84</v>
      </c>
      <c r="Y1012" t="s">
        <v>11</v>
      </c>
      <c r="Z1012" t="s">
        <v>86</v>
      </c>
      <c r="AA1012" t="s">
        <v>899</v>
      </c>
      <c r="AB1012" s="28">
        <v>1</v>
      </c>
      <c r="AC1012" s="40">
        <v>67654</v>
      </c>
      <c r="AD1012" s="40">
        <f t="shared" si="15"/>
        <v>67654</v>
      </c>
    </row>
    <row r="1013" spans="1:30">
      <c r="A1013" t="s">
        <v>343</v>
      </c>
      <c r="B1013" t="s">
        <v>68</v>
      </c>
      <c r="C1013" t="s">
        <v>69</v>
      </c>
      <c r="D1013" t="s">
        <v>344</v>
      </c>
      <c r="E1013" t="s">
        <v>14900</v>
      </c>
      <c r="F1013" t="s">
        <v>14901</v>
      </c>
      <c r="G1013" t="s">
        <v>9829</v>
      </c>
      <c r="H1013" t="s">
        <v>347</v>
      </c>
      <c r="I1013" t="s">
        <v>343</v>
      </c>
      <c r="J1013" t="s">
        <v>14902</v>
      </c>
      <c r="K1013" t="s">
        <v>78</v>
      </c>
      <c r="L1013" t="s">
        <v>14903</v>
      </c>
      <c r="M1013" s="27">
        <v>45940.476956018523</v>
      </c>
      <c r="N1013" s="27">
        <v>45951.611111111109</v>
      </c>
      <c r="P1013" t="s">
        <v>9833</v>
      </c>
      <c r="Q1013" t="s">
        <v>9834</v>
      </c>
      <c r="R1013" t="s">
        <v>80</v>
      </c>
      <c r="S1013" t="s">
        <v>187</v>
      </c>
      <c r="T1013" t="s">
        <v>82</v>
      </c>
      <c r="U1013" t="s">
        <v>7699</v>
      </c>
      <c r="V1013" t="s">
        <v>14904</v>
      </c>
      <c r="W1013" t="s">
        <v>84</v>
      </c>
      <c r="Y1013" t="s">
        <v>8</v>
      </c>
      <c r="Z1013" t="s">
        <v>86</v>
      </c>
      <c r="AA1013" t="s">
        <v>8855</v>
      </c>
      <c r="AB1013" s="28">
        <v>1</v>
      </c>
      <c r="AC1013" s="40">
        <v>35780</v>
      </c>
      <c r="AD1013" s="40">
        <f t="shared" si="15"/>
        <v>35780</v>
      </c>
    </row>
    <row r="1014" spans="1:30">
      <c r="A1014" t="s">
        <v>217</v>
      </c>
      <c r="B1014" t="s">
        <v>192</v>
      </c>
      <c r="C1014" t="s">
        <v>193</v>
      </c>
      <c r="D1014" t="s">
        <v>900</v>
      </c>
      <c r="E1014" t="s">
        <v>14905</v>
      </c>
      <c r="F1014" t="s">
        <v>14906</v>
      </c>
      <c r="G1014" t="s">
        <v>9838</v>
      </c>
      <c r="H1014" t="s">
        <v>903</v>
      </c>
      <c r="I1014" t="s">
        <v>904</v>
      </c>
      <c r="J1014" t="s">
        <v>14907</v>
      </c>
      <c r="K1014" t="s">
        <v>78</v>
      </c>
      <c r="L1014" t="s">
        <v>14908</v>
      </c>
      <c r="M1014" s="27">
        <v>45940.460972222223</v>
      </c>
      <c r="N1014" s="27">
        <v>45953.745833333327</v>
      </c>
      <c r="P1014" t="s">
        <v>9840</v>
      </c>
      <c r="R1014" t="s">
        <v>1470</v>
      </c>
      <c r="S1014" t="s">
        <v>1470</v>
      </c>
      <c r="U1014" t="s">
        <v>7699</v>
      </c>
      <c r="V1014" t="s">
        <v>14909</v>
      </c>
      <c r="W1014" t="s">
        <v>9840</v>
      </c>
      <c r="Y1014" t="s">
        <v>139</v>
      </c>
      <c r="Z1014" t="s">
        <v>909</v>
      </c>
      <c r="AB1014" s="28">
        <v>0</v>
      </c>
      <c r="AC1014" s="40">
        <v>35780</v>
      </c>
      <c r="AD1014" s="40">
        <f t="shared" si="15"/>
        <v>35780</v>
      </c>
    </row>
    <row r="1015" spans="1:30">
      <c r="A1015" t="s">
        <v>569</v>
      </c>
      <c r="B1015" t="s">
        <v>119</v>
      </c>
      <c r="C1015" t="s">
        <v>8579</v>
      </c>
      <c r="D1015" t="s">
        <v>709</v>
      </c>
      <c r="E1015" t="s">
        <v>14910</v>
      </c>
      <c r="F1015" t="s">
        <v>14911</v>
      </c>
      <c r="G1015" t="s">
        <v>9838</v>
      </c>
      <c r="H1015" t="s">
        <v>573</v>
      </c>
      <c r="I1015" t="s">
        <v>712</v>
      </c>
      <c r="J1015" t="s">
        <v>14912</v>
      </c>
      <c r="K1015" t="s">
        <v>78</v>
      </c>
      <c r="L1015" t="s">
        <v>14913</v>
      </c>
      <c r="M1015" s="27">
        <v>45940.462245370371</v>
      </c>
      <c r="N1015" s="27">
        <v>45948.383333333331</v>
      </c>
      <c r="P1015" t="s">
        <v>9840</v>
      </c>
      <c r="R1015" t="s">
        <v>1470</v>
      </c>
      <c r="S1015" t="s">
        <v>1470</v>
      </c>
      <c r="U1015" t="s">
        <v>7699</v>
      </c>
      <c r="V1015" t="s">
        <v>14914</v>
      </c>
      <c r="W1015" t="s">
        <v>9840</v>
      </c>
      <c r="Y1015" t="s">
        <v>13</v>
      </c>
      <c r="Z1015" t="s">
        <v>86</v>
      </c>
      <c r="AB1015" s="28">
        <v>0</v>
      </c>
      <c r="AC1015" s="40">
        <v>35780</v>
      </c>
      <c r="AD1015" s="40">
        <f t="shared" si="15"/>
        <v>35780</v>
      </c>
    </row>
    <row r="1016" spans="1:30">
      <c r="A1016" t="s">
        <v>343</v>
      </c>
      <c r="B1016" t="s">
        <v>68</v>
      </c>
      <c r="C1016" t="s">
        <v>69</v>
      </c>
      <c r="D1016" t="s">
        <v>379</v>
      </c>
      <c r="E1016" t="s">
        <v>14915</v>
      </c>
      <c r="F1016" t="s">
        <v>14916</v>
      </c>
      <c r="G1016" t="s">
        <v>9829</v>
      </c>
      <c r="H1016" t="s">
        <v>347</v>
      </c>
      <c r="I1016" t="s">
        <v>382</v>
      </c>
      <c r="J1016" t="s">
        <v>14917</v>
      </c>
      <c r="K1016" t="s">
        <v>78</v>
      </c>
      <c r="L1016" t="s">
        <v>14918</v>
      </c>
      <c r="M1016" s="27">
        <v>45940.463101851848</v>
      </c>
      <c r="N1016" s="27">
        <v>45944.651388888888</v>
      </c>
      <c r="P1016" t="s">
        <v>9833</v>
      </c>
      <c r="Q1016" t="s">
        <v>9834</v>
      </c>
      <c r="R1016" t="s">
        <v>80</v>
      </c>
      <c r="S1016" t="s">
        <v>81</v>
      </c>
      <c r="T1016" t="s">
        <v>82</v>
      </c>
      <c r="U1016" t="s">
        <v>7699</v>
      </c>
      <c r="V1016" t="s">
        <v>14919</v>
      </c>
      <c r="W1016" t="s">
        <v>84</v>
      </c>
      <c r="Y1016" t="s">
        <v>8</v>
      </c>
      <c r="Z1016" t="s">
        <v>86</v>
      </c>
      <c r="AA1016" t="s">
        <v>387</v>
      </c>
      <c r="AB1016" s="28">
        <v>1</v>
      </c>
      <c r="AC1016" s="40">
        <v>35780</v>
      </c>
      <c r="AD1016" s="40">
        <f t="shared" si="15"/>
        <v>35780</v>
      </c>
    </row>
    <row r="1017" spans="1:30">
      <c r="A1017" t="s">
        <v>191</v>
      </c>
      <c r="B1017" t="s">
        <v>192</v>
      </c>
      <c r="C1017" t="s">
        <v>193</v>
      </c>
      <c r="D1017" t="s">
        <v>3796</v>
      </c>
      <c r="E1017" t="s">
        <v>14920</v>
      </c>
      <c r="F1017" t="s">
        <v>14921</v>
      </c>
      <c r="G1017" t="s">
        <v>9838</v>
      </c>
      <c r="H1017" t="s">
        <v>197</v>
      </c>
      <c r="I1017" t="s">
        <v>3799</v>
      </c>
      <c r="J1017" t="s">
        <v>14922</v>
      </c>
      <c r="K1017" t="s">
        <v>78</v>
      </c>
      <c r="L1017" t="s">
        <v>14923</v>
      </c>
      <c r="M1017" s="27">
        <v>45940.463865740741</v>
      </c>
      <c r="N1017" s="27">
        <v>45953.598611111112</v>
      </c>
      <c r="P1017" t="s">
        <v>9840</v>
      </c>
      <c r="R1017" t="s">
        <v>80</v>
      </c>
      <c r="S1017" t="s">
        <v>187</v>
      </c>
      <c r="U1017" t="s">
        <v>7699</v>
      </c>
      <c r="V1017" t="s">
        <v>14924</v>
      </c>
      <c r="W1017" t="s">
        <v>9840</v>
      </c>
      <c r="Y1017" t="s">
        <v>15</v>
      </c>
      <c r="Z1017" t="s">
        <v>86</v>
      </c>
      <c r="AB1017" s="28">
        <v>0</v>
      </c>
      <c r="AC1017" s="40">
        <v>35780</v>
      </c>
      <c r="AD1017" s="40">
        <f t="shared" si="15"/>
        <v>35780</v>
      </c>
    </row>
    <row r="1018" spans="1:30">
      <c r="A1018" t="s">
        <v>191</v>
      </c>
      <c r="B1018" t="s">
        <v>192</v>
      </c>
      <c r="C1018" t="s">
        <v>193</v>
      </c>
      <c r="D1018" t="s">
        <v>194</v>
      </c>
      <c r="E1018" t="s">
        <v>14925</v>
      </c>
      <c r="F1018" t="s">
        <v>14926</v>
      </c>
      <c r="G1018" t="s">
        <v>9829</v>
      </c>
      <c r="H1018" t="s">
        <v>197</v>
      </c>
      <c r="I1018" t="s">
        <v>191</v>
      </c>
      <c r="J1018" t="s">
        <v>14927</v>
      </c>
      <c r="K1018" t="s">
        <v>78</v>
      </c>
      <c r="L1018" t="s">
        <v>14928</v>
      </c>
      <c r="M1018" s="27">
        <v>45940.467569444438</v>
      </c>
      <c r="N1018" s="27">
        <v>45945.554166666669</v>
      </c>
      <c r="P1018" t="s">
        <v>9833</v>
      </c>
      <c r="Q1018" t="s">
        <v>9834</v>
      </c>
      <c r="R1018" t="s">
        <v>1470</v>
      </c>
      <c r="S1018" t="s">
        <v>1470</v>
      </c>
      <c r="U1018" t="s">
        <v>7699</v>
      </c>
      <c r="V1018" t="s">
        <v>14929</v>
      </c>
      <c r="W1018" t="s">
        <v>84</v>
      </c>
      <c r="Y1018" t="s">
        <v>8</v>
      </c>
      <c r="Z1018" t="s">
        <v>86</v>
      </c>
      <c r="AA1018" t="s">
        <v>9983</v>
      </c>
      <c r="AB1018" s="28">
        <v>1</v>
      </c>
      <c r="AC1018" s="40">
        <v>35780</v>
      </c>
      <c r="AD1018" s="40">
        <f t="shared" si="15"/>
        <v>35780</v>
      </c>
    </row>
    <row r="1019" spans="1:30">
      <c r="A1019" t="s">
        <v>683</v>
      </c>
      <c r="B1019" t="s">
        <v>113</v>
      </c>
      <c r="C1019" t="s">
        <v>114</v>
      </c>
      <c r="D1019" t="s">
        <v>5513</v>
      </c>
      <c r="E1019" t="s">
        <v>14930</v>
      </c>
      <c r="F1019" t="s">
        <v>14931</v>
      </c>
      <c r="G1019" t="s">
        <v>9829</v>
      </c>
      <c r="H1019" t="s">
        <v>281</v>
      </c>
      <c r="I1019" t="s">
        <v>5516</v>
      </c>
      <c r="J1019" t="s">
        <v>14932</v>
      </c>
      <c r="K1019" t="s">
        <v>78</v>
      </c>
      <c r="L1019" t="s">
        <v>14933</v>
      </c>
      <c r="M1019" s="27">
        <v>45940.489317129628</v>
      </c>
      <c r="N1019" s="27">
        <v>45943.572222222218</v>
      </c>
      <c r="P1019" t="s">
        <v>9833</v>
      </c>
      <c r="Q1019" t="s">
        <v>9834</v>
      </c>
      <c r="R1019" t="s">
        <v>1470</v>
      </c>
      <c r="S1019" t="s">
        <v>1470</v>
      </c>
      <c r="T1019" t="s">
        <v>82</v>
      </c>
      <c r="U1019" t="s">
        <v>7699</v>
      </c>
      <c r="V1019" t="s">
        <v>14934</v>
      </c>
      <c r="W1019" t="s">
        <v>84</v>
      </c>
      <c r="Y1019" t="s">
        <v>11</v>
      </c>
      <c r="Z1019" t="s">
        <v>86</v>
      </c>
      <c r="AA1019" t="s">
        <v>1144</v>
      </c>
      <c r="AB1019" s="28">
        <v>1</v>
      </c>
      <c r="AC1019" s="40">
        <v>67654</v>
      </c>
      <c r="AD1019" s="40">
        <f t="shared" si="15"/>
        <v>67654</v>
      </c>
    </row>
    <row r="1020" spans="1:30">
      <c r="A1020" t="s">
        <v>277</v>
      </c>
      <c r="B1020" t="s">
        <v>151</v>
      </c>
      <c r="C1020" t="s">
        <v>152</v>
      </c>
      <c r="D1020" t="s">
        <v>325</v>
      </c>
      <c r="E1020" t="s">
        <v>14935</v>
      </c>
      <c r="F1020" t="s">
        <v>14936</v>
      </c>
      <c r="G1020" t="s">
        <v>9829</v>
      </c>
      <c r="H1020" t="s">
        <v>328</v>
      </c>
      <c r="I1020" t="s">
        <v>277</v>
      </c>
      <c r="J1020" t="s">
        <v>14937</v>
      </c>
      <c r="K1020" t="s">
        <v>78</v>
      </c>
      <c r="L1020" t="s">
        <v>14938</v>
      </c>
      <c r="M1020" s="27">
        <v>45940.480763888889</v>
      </c>
      <c r="N1020" s="27">
        <v>45943.570833333331</v>
      </c>
      <c r="P1020" t="s">
        <v>9833</v>
      </c>
      <c r="Q1020" t="s">
        <v>9834</v>
      </c>
      <c r="R1020" t="s">
        <v>80</v>
      </c>
      <c r="S1020" t="s">
        <v>187</v>
      </c>
      <c r="T1020" t="s">
        <v>82</v>
      </c>
      <c r="U1020" t="s">
        <v>7699</v>
      </c>
      <c r="V1020" t="s">
        <v>14939</v>
      </c>
      <c r="W1020" t="s">
        <v>84</v>
      </c>
      <c r="Y1020" t="s">
        <v>8</v>
      </c>
      <c r="Z1020" t="s">
        <v>86</v>
      </c>
      <c r="AA1020" t="s">
        <v>585</v>
      </c>
      <c r="AB1020" s="28">
        <v>1</v>
      </c>
      <c r="AC1020" s="40">
        <v>35780</v>
      </c>
      <c r="AD1020" s="40">
        <f t="shared" si="15"/>
        <v>35780</v>
      </c>
    </row>
    <row r="1021" spans="1:30">
      <c r="A1021" t="s">
        <v>112</v>
      </c>
      <c r="B1021" t="s">
        <v>113</v>
      </c>
      <c r="C1021" t="s">
        <v>114</v>
      </c>
      <c r="D1021" t="s">
        <v>115</v>
      </c>
      <c r="E1021" t="s">
        <v>14940</v>
      </c>
      <c r="F1021" t="s">
        <v>8128</v>
      </c>
      <c r="G1021" t="s">
        <v>9829</v>
      </c>
      <c r="H1021" t="s">
        <v>116</v>
      </c>
      <c r="I1021" t="s">
        <v>112</v>
      </c>
      <c r="J1021" t="s">
        <v>8129</v>
      </c>
      <c r="K1021" t="s">
        <v>78</v>
      </c>
      <c r="L1021" t="s">
        <v>14941</v>
      </c>
      <c r="M1021" s="27">
        <v>45940.48201388889</v>
      </c>
      <c r="N1021" s="27">
        <v>45948.439583333333</v>
      </c>
      <c r="P1021" t="s">
        <v>9833</v>
      </c>
      <c r="Q1021" t="s">
        <v>9834</v>
      </c>
      <c r="R1021" t="s">
        <v>80</v>
      </c>
      <c r="S1021" t="s">
        <v>187</v>
      </c>
      <c r="T1021" t="s">
        <v>82</v>
      </c>
      <c r="U1021" t="s">
        <v>7699</v>
      </c>
      <c r="V1021" t="s">
        <v>14942</v>
      </c>
      <c r="W1021" t="s">
        <v>84</v>
      </c>
      <c r="Y1021" t="s">
        <v>8</v>
      </c>
      <c r="Z1021" t="s">
        <v>86</v>
      </c>
      <c r="AA1021" t="s">
        <v>1777</v>
      </c>
      <c r="AB1021" s="28">
        <v>1</v>
      </c>
      <c r="AC1021" s="40">
        <v>35780</v>
      </c>
      <c r="AD1021" s="40">
        <f t="shared" si="15"/>
        <v>35780</v>
      </c>
    </row>
    <row r="1022" spans="1:30">
      <c r="A1022" t="s">
        <v>277</v>
      </c>
      <c r="B1022" t="s">
        <v>151</v>
      </c>
      <c r="C1022" t="s">
        <v>152</v>
      </c>
      <c r="D1022" t="s">
        <v>857</v>
      </c>
      <c r="E1022" t="s">
        <v>14943</v>
      </c>
      <c r="F1022" t="s">
        <v>14944</v>
      </c>
      <c r="G1022" t="s">
        <v>9838</v>
      </c>
      <c r="H1022" t="s">
        <v>328</v>
      </c>
      <c r="I1022" t="s">
        <v>860</v>
      </c>
      <c r="J1022" t="s">
        <v>14945</v>
      </c>
      <c r="K1022" t="s">
        <v>78</v>
      </c>
      <c r="L1022" t="s">
        <v>14946</v>
      </c>
      <c r="M1022" s="27">
        <v>45940.494467592587</v>
      </c>
      <c r="N1022" s="27">
        <v>45946.448611111111</v>
      </c>
      <c r="P1022" t="s">
        <v>9840</v>
      </c>
      <c r="R1022" t="s">
        <v>80</v>
      </c>
      <c r="S1022" t="s">
        <v>81</v>
      </c>
      <c r="U1022" t="s">
        <v>7699</v>
      </c>
      <c r="V1022" t="s">
        <v>14947</v>
      </c>
      <c r="W1022" t="s">
        <v>9840</v>
      </c>
      <c r="Y1022" t="s">
        <v>15</v>
      </c>
      <c r="Z1022" t="s">
        <v>86</v>
      </c>
      <c r="AB1022" s="28">
        <v>0</v>
      </c>
      <c r="AC1022" s="40">
        <v>35780</v>
      </c>
      <c r="AD1022" s="40">
        <f t="shared" si="15"/>
        <v>35780</v>
      </c>
    </row>
    <row r="1023" spans="1:30">
      <c r="A1023" t="s">
        <v>569</v>
      </c>
      <c r="B1023" t="s">
        <v>119</v>
      </c>
      <c r="C1023" t="s">
        <v>120</v>
      </c>
      <c r="D1023" t="s">
        <v>14948</v>
      </c>
      <c r="E1023" t="s">
        <v>14949</v>
      </c>
      <c r="F1023" t="s">
        <v>14950</v>
      </c>
      <c r="G1023" t="s">
        <v>9829</v>
      </c>
      <c r="H1023" t="s">
        <v>573</v>
      </c>
      <c r="I1023" t="s">
        <v>14951</v>
      </c>
      <c r="J1023" t="s">
        <v>14952</v>
      </c>
      <c r="K1023" t="s">
        <v>78</v>
      </c>
      <c r="L1023" t="s">
        <v>14953</v>
      </c>
      <c r="M1023" s="27">
        <v>45940.498935185176</v>
      </c>
      <c r="N1023" s="27">
        <v>45944.629166666673</v>
      </c>
      <c r="P1023" t="s">
        <v>9833</v>
      </c>
      <c r="Q1023" t="s">
        <v>9834</v>
      </c>
      <c r="R1023" t="s">
        <v>1479</v>
      </c>
      <c r="S1023" t="s">
        <v>1479</v>
      </c>
      <c r="T1023" t="s">
        <v>82</v>
      </c>
      <c r="U1023" t="s">
        <v>7699</v>
      </c>
      <c r="V1023" t="s">
        <v>14954</v>
      </c>
      <c r="W1023" t="s">
        <v>84</v>
      </c>
      <c r="Y1023" t="s">
        <v>11</v>
      </c>
      <c r="Z1023" t="s">
        <v>86</v>
      </c>
      <c r="AA1023" t="s">
        <v>6238</v>
      </c>
      <c r="AB1023" s="28">
        <v>1</v>
      </c>
      <c r="AC1023" s="40">
        <v>67654</v>
      </c>
      <c r="AD1023" s="40">
        <f t="shared" si="15"/>
        <v>67654</v>
      </c>
    </row>
    <row r="1024" spans="1:30">
      <c r="A1024" t="s">
        <v>191</v>
      </c>
      <c r="B1024" t="s">
        <v>192</v>
      </c>
      <c r="C1024" t="s">
        <v>193</v>
      </c>
      <c r="D1024" t="s">
        <v>194</v>
      </c>
      <c r="E1024" t="s">
        <v>14955</v>
      </c>
      <c r="F1024" t="s">
        <v>2303</v>
      </c>
      <c r="G1024" t="s">
        <v>9829</v>
      </c>
      <c r="H1024" t="s">
        <v>197</v>
      </c>
      <c r="I1024" t="s">
        <v>191</v>
      </c>
      <c r="J1024" t="s">
        <v>2304</v>
      </c>
      <c r="K1024" t="s">
        <v>78</v>
      </c>
      <c r="L1024" t="s">
        <v>14956</v>
      </c>
      <c r="M1024" s="27">
        <v>45940.497245370367</v>
      </c>
      <c r="N1024" s="27">
        <v>45945.554166666669</v>
      </c>
      <c r="P1024" t="s">
        <v>9833</v>
      </c>
      <c r="Q1024" t="s">
        <v>9834</v>
      </c>
      <c r="R1024" t="s">
        <v>80</v>
      </c>
      <c r="S1024" t="s">
        <v>81</v>
      </c>
      <c r="U1024" t="s">
        <v>7699</v>
      </c>
      <c r="V1024" t="s">
        <v>14957</v>
      </c>
      <c r="W1024" t="s">
        <v>84</v>
      </c>
      <c r="Y1024" t="s">
        <v>8</v>
      </c>
      <c r="Z1024" t="s">
        <v>86</v>
      </c>
      <c r="AA1024" t="s">
        <v>9983</v>
      </c>
      <c r="AB1024" s="28">
        <v>1</v>
      </c>
      <c r="AC1024" s="40">
        <v>35780</v>
      </c>
      <c r="AD1024" s="40">
        <f t="shared" si="15"/>
        <v>35780</v>
      </c>
    </row>
    <row r="1025" spans="1:30">
      <c r="A1025" t="s">
        <v>1377</v>
      </c>
      <c r="B1025" t="s">
        <v>68</v>
      </c>
      <c r="C1025" t="s">
        <v>266</v>
      </c>
      <c r="D1025" t="s">
        <v>14958</v>
      </c>
      <c r="E1025" t="s">
        <v>14959</v>
      </c>
      <c r="F1025" t="s">
        <v>14960</v>
      </c>
      <c r="G1025" t="s">
        <v>9829</v>
      </c>
      <c r="H1025" t="s">
        <v>347</v>
      </c>
      <c r="I1025" t="s">
        <v>14961</v>
      </c>
      <c r="J1025" t="s">
        <v>14962</v>
      </c>
      <c r="K1025" t="s">
        <v>78</v>
      </c>
      <c r="L1025" t="s">
        <v>14963</v>
      </c>
      <c r="M1025" s="27">
        <v>45940.508668981478</v>
      </c>
      <c r="N1025" s="27">
        <v>45946.425694444442</v>
      </c>
      <c r="P1025" t="s">
        <v>9833</v>
      </c>
      <c r="Q1025" t="s">
        <v>9834</v>
      </c>
      <c r="R1025" t="s">
        <v>1479</v>
      </c>
      <c r="S1025" t="s">
        <v>1479</v>
      </c>
      <c r="T1025" t="s">
        <v>82</v>
      </c>
      <c r="U1025" t="s">
        <v>7699</v>
      </c>
      <c r="V1025" t="s">
        <v>14964</v>
      </c>
      <c r="W1025" t="s">
        <v>84</v>
      </c>
      <c r="Y1025" t="s">
        <v>11</v>
      </c>
      <c r="Z1025" t="s">
        <v>86</v>
      </c>
      <c r="AA1025" t="s">
        <v>276</v>
      </c>
      <c r="AB1025" s="28">
        <v>1</v>
      </c>
      <c r="AC1025" s="40">
        <v>67654</v>
      </c>
      <c r="AD1025" s="40">
        <f t="shared" si="15"/>
        <v>67654</v>
      </c>
    </row>
    <row r="1026" spans="1:30">
      <c r="A1026" t="s">
        <v>1134</v>
      </c>
      <c r="B1026" t="s">
        <v>113</v>
      </c>
      <c r="C1026" t="s">
        <v>8579</v>
      </c>
      <c r="D1026" t="s">
        <v>1328</v>
      </c>
      <c r="E1026" t="s">
        <v>14965</v>
      </c>
      <c r="F1026" t="s">
        <v>14966</v>
      </c>
      <c r="G1026" t="s">
        <v>9838</v>
      </c>
      <c r="H1026" t="s">
        <v>1138</v>
      </c>
      <c r="I1026" t="s">
        <v>1331</v>
      </c>
      <c r="J1026" t="s">
        <v>14967</v>
      </c>
      <c r="K1026" t="s">
        <v>78</v>
      </c>
      <c r="L1026" t="s">
        <v>14968</v>
      </c>
      <c r="M1026" s="27">
        <v>45940.50980324074</v>
      </c>
      <c r="N1026" s="27">
        <v>45947.522650462961</v>
      </c>
      <c r="P1026" t="s">
        <v>9840</v>
      </c>
      <c r="R1026" t="s">
        <v>80</v>
      </c>
      <c r="S1026" t="s">
        <v>81</v>
      </c>
      <c r="U1026" t="s">
        <v>7699</v>
      </c>
      <c r="V1026" t="s">
        <v>14969</v>
      </c>
      <c r="W1026" t="s">
        <v>9840</v>
      </c>
      <c r="Y1026" t="s">
        <v>15</v>
      </c>
      <c r="Z1026" t="s">
        <v>86</v>
      </c>
      <c r="AB1026" s="28">
        <v>0</v>
      </c>
      <c r="AC1026" s="40">
        <v>35780</v>
      </c>
      <c r="AD1026" s="40">
        <f t="shared" si="15"/>
        <v>35780</v>
      </c>
    </row>
    <row r="1027" spans="1:30">
      <c r="A1027" t="s">
        <v>191</v>
      </c>
      <c r="B1027" t="s">
        <v>192</v>
      </c>
      <c r="C1027" t="s">
        <v>193</v>
      </c>
      <c r="D1027" t="s">
        <v>667</v>
      </c>
      <c r="E1027" t="s">
        <v>14970</v>
      </c>
      <c r="F1027" t="s">
        <v>14971</v>
      </c>
      <c r="G1027" t="s">
        <v>9829</v>
      </c>
      <c r="H1027" t="s">
        <v>197</v>
      </c>
      <c r="I1027" t="s">
        <v>670</v>
      </c>
      <c r="J1027" t="s">
        <v>14972</v>
      </c>
      <c r="K1027" t="s">
        <v>78</v>
      </c>
      <c r="L1027" t="s">
        <v>14973</v>
      </c>
      <c r="M1027" s="27">
        <v>45940.523368055547</v>
      </c>
      <c r="N1027" s="27">
        <v>45947.46875</v>
      </c>
      <c r="P1027" t="s">
        <v>9833</v>
      </c>
      <c r="Q1027" t="s">
        <v>9834</v>
      </c>
      <c r="R1027" t="s">
        <v>80</v>
      </c>
      <c r="S1027" t="s">
        <v>81</v>
      </c>
      <c r="T1027" t="s">
        <v>82</v>
      </c>
      <c r="U1027" t="s">
        <v>7699</v>
      </c>
      <c r="V1027" t="s">
        <v>14974</v>
      </c>
      <c r="W1027" t="s">
        <v>84</v>
      </c>
      <c r="Y1027" t="s">
        <v>11</v>
      </c>
      <c r="Z1027" t="s">
        <v>86</v>
      </c>
      <c r="AA1027" t="s">
        <v>423</v>
      </c>
      <c r="AB1027" s="28">
        <v>1</v>
      </c>
      <c r="AC1027" s="40">
        <v>67654</v>
      </c>
      <c r="AD1027" s="40">
        <f t="shared" ref="AD1027:AD1090" si="16">AC1027</f>
        <v>67654</v>
      </c>
    </row>
    <row r="1028" spans="1:30">
      <c r="A1028" t="s">
        <v>191</v>
      </c>
      <c r="B1028" t="s">
        <v>192</v>
      </c>
      <c r="C1028" t="s">
        <v>193</v>
      </c>
      <c r="D1028" t="s">
        <v>3146</v>
      </c>
      <c r="E1028" t="s">
        <v>14975</v>
      </c>
      <c r="F1028" t="s">
        <v>14976</v>
      </c>
      <c r="G1028" t="s">
        <v>9838</v>
      </c>
      <c r="H1028" t="s">
        <v>197</v>
      </c>
      <c r="I1028" t="s">
        <v>3149</v>
      </c>
      <c r="J1028" t="s">
        <v>14977</v>
      </c>
      <c r="K1028" t="s">
        <v>78</v>
      </c>
      <c r="L1028" t="s">
        <v>14978</v>
      </c>
      <c r="M1028" s="27">
        <v>45940.531493055547</v>
      </c>
      <c r="N1028" s="27">
        <v>45946.447916666657</v>
      </c>
      <c r="P1028" t="s">
        <v>9840</v>
      </c>
      <c r="R1028" t="s">
        <v>80</v>
      </c>
      <c r="S1028" t="s">
        <v>81</v>
      </c>
      <c r="U1028" t="s">
        <v>7699</v>
      </c>
      <c r="V1028" t="s">
        <v>14979</v>
      </c>
      <c r="W1028" t="s">
        <v>9840</v>
      </c>
      <c r="Y1028" t="s">
        <v>13</v>
      </c>
      <c r="Z1028" t="s">
        <v>86</v>
      </c>
      <c r="AB1028" s="28">
        <v>0</v>
      </c>
      <c r="AC1028" s="40">
        <v>35780</v>
      </c>
      <c r="AD1028" s="40">
        <f t="shared" si="16"/>
        <v>35780</v>
      </c>
    </row>
    <row r="1029" spans="1:30">
      <c r="A1029" t="s">
        <v>343</v>
      </c>
      <c r="B1029" t="s">
        <v>68</v>
      </c>
      <c r="C1029" t="s">
        <v>69</v>
      </c>
      <c r="D1029" t="s">
        <v>379</v>
      </c>
      <c r="E1029" t="s">
        <v>14980</v>
      </c>
      <c r="F1029" t="s">
        <v>14981</v>
      </c>
      <c r="G1029" t="s">
        <v>9829</v>
      </c>
      <c r="H1029" t="s">
        <v>347</v>
      </c>
      <c r="I1029" t="s">
        <v>382</v>
      </c>
      <c r="J1029" t="s">
        <v>14982</v>
      </c>
      <c r="K1029" t="s">
        <v>78</v>
      </c>
      <c r="L1029" t="s">
        <v>14983</v>
      </c>
      <c r="M1029" s="27">
        <v>45940.543483796297</v>
      </c>
      <c r="N1029" s="27">
        <v>45944.659722222219</v>
      </c>
      <c r="P1029" t="s">
        <v>9833</v>
      </c>
      <c r="Q1029" t="s">
        <v>9834</v>
      </c>
      <c r="R1029" t="s">
        <v>1479</v>
      </c>
      <c r="S1029" t="s">
        <v>1479</v>
      </c>
      <c r="T1029" t="s">
        <v>82</v>
      </c>
      <c r="U1029" t="s">
        <v>7699</v>
      </c>
      <c r="V1029" t="s">
        <v>14984</v>
      </c>
      <c r="W1029" t="s">
        <v>84</v>
      </c>
      <c r="Y1029" t="s">
        <v>8</v>
      </c>
      <c r="Z1029" t="s">
        <v>86</v>
      </c>
      <c r="AA1029" t="s">
        <v>387</v>
      </c>
      <c r="AB1029" s="28">
        <v>1</v>
      </c>
      <c r="AC1029" s="40">
        <v>35780</v>
      </c>
      <c r="AD1029" s="40">
        <f t="shared" si="16"/>
        <v>35780</v>
      </c>
    </row>
    <row r="1030" spans="1:30">
      <c r="A1030" t="s">
        <v>191</v>
      </c>
      <c r="B1030" t="s">
        <v>192</v>
      </c>
      <c r="C1030" t="s">
        <v>193</v>
      </c>
      <c r="D1030" t="s">
        <v>5161</v>
      </c>
      <c r="E1030" t="s">
        <v>14985</v>
      </c>
      <c r="F1030" t="s">
        <v>14986</v>
      </c>
      <c r="G1030" t="s">
        <v>9829</v>
      </c>
      <c r="H1030" t="s">
        <v>197</v>
      </c>
      <c r="I1030" t="s">
        <v>5164</v>
      </c>
      <c r="J1030" t="s">
        <v>14987</v>
      </c>
      <c r="K1030" t="s">
        <v>78</v>
      </c>
      <c r="L1030" t="s">
        <v>14988</v>
      </c>
      <c r="M1030" s="27">
        <v>45940.544444444437</v>
      </c>
      <c r="N1030" s="27">
        <v>45943.574305555558</v>
      </c>
      <c r="P1030" t="s">
        <v>9833</v>
      </c>
      <c r="Q1030" t="s">
        <v>9834</v>
      </c>
      <c r="R1030" t="s">
        <v>1470</v>
      </c>
      <c r="S1030" t="s">
        <v>1470</v>
      </c>
      <c r="T1030" t="s">
        <v>82</v>
      </c>
      <c r="U1030" t="s">
        <v>7699</v>
      </c>
      <c r="V1030" t="s">
        <v>14989</v>
      </c>
      <c r="W1030" t="s">
        <v>84</v>
      </c>
      <c r="Y1030" t="s">
        <v>8</v>
      </c>
      <c r="Z1030" t="s">
        <v>86</v>
      </c>
      <c r="AA1030" t="s">
        <v>264</v>
      </c>
      <c r="AB1030" s="28">
        <v>1</v>
      </c>
      <c r="AC1030" s="40">
        <v>35780</v>
      </c>
      <c r="AD1030" s="40">
        <f t="shared" si="16"/>
        <v>35780</v>
      </c>
    </row>
    <row r="1031" spans="1:30">
      <c r="A1031" t="s">
        <v>1377</v>
      </c>
      <c r="B1031" t="s">
        <v>68</v>
      </c>
      <c r="C1031" t="s">
        <v>266</v>
      </c>
      <c r="D1031" t="s">
        <v>3530</v>
      </c>
      <c r="E1031" t="s">
        <v>14990</v>
      </c>
      <c r="F1031" t="s">
        <v>14991</v>
      </c>
      <c r="G1031" t="s">
        <v>9829</v>
      </c>
      <c r="H1031" t="s">
        <v>347</v>
      </c>
      <c r="I1031" t="s">
        <v>3533</v>
      </c>
      <c r="J1031" t="s">
        <v>14992</v>
      </c>
      <c r="K1031" t="s">
        <v>78</v>
      </c>
      <c r="L1031" t="s">
        <v>14993</v>
      </c>
      <c r="M1031" s="27">
        <v>45940.546226851853</v>
      </c>
      <c r="N1031" s="27">
        <v>45948.574305555558</v>
      </c>
      <c r="P1031" t="s">
        <v>9833</v>
      </c>
      <c r="Q1031" t="s">
        <v>9834</v>
      </c>
      <c r="R1031" t="s">
        <v>1479</v>
      </c>
      <c r="S1031" t="s">
        <v>1479</v>
      </c>
      <c r="T1031" t="s">
        <v>82</v>
      </c>
      <c r="U1031" t="s">
        <v>7699</v>
      </c>
      <c r="V1031" t="s">
        <v>14994</v>
      </c>
      <c r="W1031" t="s">
        <v>84</v>
      </c>
      <c r="Y1031" t="s">
        <v>8</v>
      </c>
      <c r="Z1031" t="s">
        <v>86</v>
      </c>
      <c r="AA1031" t="s">
        <v>276</v>
      </c>
      <c r="AB1031" s="28">
        <v>1</v>
      </c>
      <c r="AC1031" s="40">
        <v>35780</v>
      </c>
      <c r="AD1031" s="40">
        <f t="shared" si="16"/>
        <v>35780</v>
      </c>
    </row>
    <row r="1032" spans="1:30">
      <c r="A1032" t="s">
        <v>191</v>
      </c>
      <c r="B1032" t="s">
        <v>192</v>
      </c>
      <c r="C1032" t="s">
        <v>193</v>
      </c>
      <c r="D1032" t="s">
        <v>194</v>
      </c>
      <c r="E1032" t="s">
        <v>14995</v>
      </c>
      <c r="F1032" t="s">
        <v>14996</v>
      </c>
      <c r="G1032" t="s">
        <v>9829</v>
      </c>
      <c r="H1032" t="s">
        <v>197</v>
      </c>
      <c r="I1032" t="s">
        <v>191</v>
      </c>
      <c r="J1032" t="s">
        <v>14997</v>
      </c>
      <c r="K1032" t="s">
        <v>78</v>
      </c>
      <c r="L1032" t="s">
        <v>14998</v>
      </c>
      <c r="M1032" s="27">
        <v>45940.575266203698</v>
      </c>
      <c r="N1032" s="27">
        <v>45945.555555555547</v>
      </c>
      <c r="P1032" t="s">
        <v>9833</v>
      </c>
      <c r="Q1032" t="s">
        <v>9834</v>
      </c>
      <c r="R1032" t="s">
        <v>80</v>
      </c>
      <c r="S1032" t="s">
        <v>187</v>
      </c>
      <c r="U1032" t="s">
        <v>7699</v>
      </c>
      <c r="V1032" t="s">
        <v>14999</v>
      </c>
      <c r="W1032" t="s">
        <v>84</v>
      </c>
      <c r="Y1032" t="s">
        <v>8</v>
      </c>
      <c r="Z1032" t="s">
        <v>86</v>
      </c>
      <c r="AA1032" t="s">
        <v>9983</v>
      </c>
      <c r="AB1032" s="28">
        <v>1</v>
      </c>
      <c r="AC1032" s="40">
        <v>35780</v>
      </c>
      <c r="AD1032" s="40">
        <f t="shared" si="16"/>
        <v>35780</v>
      </c>
    </row>
    <row r="1033" spans="1:30">
      <c r="A1033" t="s">
        <v>613</v>
      </c>
      <c r="B1033" t="s">
        <v>151</v>
      </c>
      <c r="C1033" t="s">
        <v>152</v>
      </c>
      <c r="D1033" t="s">
        <v>6080</v>
      </c>
      <c r="E1033" t="s">
        <v>15000</v>
      </c>
      <c r="F1033" t="s">
        <v>15001</v>
      </c>
      <c r="G1033" t="s">
        <v>9829</v>
      </c>
      <c r="H1033" t="s">
        <v>258</v>
      </c>
      <c r="I1033" t="s">
        <v>6083</v>
      </c>
      <c r="J1033" t="s">
        <v>6084</v>
      </c>
      <c r="K1033" t="s">
        <v>78</v>
      </c>
      <c r="L1033" t="s">
        <v>15002</v>
      </c>
      <c r="M1033" s="27">
        <v>45940.556215277778</v>
      </c>
      <c r="N1033" s="27">
        <v>45947.474305555559</v>
      </c>
      <c r="P1033" t="s">
        <v>9833</v>
      </c>
      <c r="Q1033" t="s">
        <v>9834</v>
      </c>
      <c r="R1033" t="s">
        <v>1470</v>
      </c>
      <c r="S1033" t="s">
        <v>1470</v>
      </c>
      <c r="T1033" t="s">
        <v>82</v>
      </c>
      <c r="U1033" t="s">
        <v>7699</v>
      </c>
      <c r="V1033" t="s">
        <v>15003</v>
      </c>
      <c r="W1033" t="s">
        <v>9836</v>
      </c>
      <c r="Y1033" t="s">
        <v>13</v>
      </c>
      <c r="Z1033" t="s">
        <v>86</v>
      </c>
      <c r="AA1033" t="s">
        <v>1281</v>
      </c>
      <c r="AB1033" s="28">
        <v>0</v>
      </c>
      <c r="AC1033" s="40">
        <v>35780</v>
      </c>
      <c r="AD1033" s="40">
        <f t="shared" si="16"/>
        <v>35780</v>
      </c>
    </row>
    <row r="1034" spans="1:30">
      <c r="A1034" t="s">
        <v>150</v>
      </c>
      <c r="B1034" t="s">
        <v>151</v>
      </c>
      <c r="C1034" t="s">
        <v>152</v>
      </c>
      <c r="D1034" t="s">
        <v>2339</v>
      </c>
      <c r="E1034" t="s">
        <v>15004</v>
      </c>
      <c r="F1034" t="s">
        <v>15005</v>
      </c>
      <c r="G1034" t="s">
        <v>9829</v>
      </c>
      <c r="H1034" t="s">
        <v>156</v>
      </c>
      <c r="I1034" t="s">
        <v>150</v>
      </c>
      <c r="J1034" t="s">
        <v>15006</v>
      </c>
      <c r="K1034" t="s">
        <v>78</v>
      </c>
      <c r="L1034" t="s">
        <v>15007</v>
      </c>
      <c r="M1034" s="27">
        <v>45940.586261574077</v>
      </c>
      <c r="N1034" s="27">
        <v>45943.576388888891</v>
      </c>
      <c r="P1034" t="s">
        <v>9833</v>
      </c>
      <c r="Q1034" t="s">
        <v>9834</v>
      </c>
      <c r="R1034" t="s">
        <v>80</v>
      </c>
      <c r="S1034" t="s">
        <v>81</v>
      </c>
      <c r="T1034" t="s">
        <v>82</v>
      </c>
      <c r="U1034" t="s">
        <v>7699</v>
      </c>
      <c r="V1034" t="s">
        <v>15008</v>
      </c>
      <c r="W1034" t="s">
        <v>84</v>
      </c>
      <c r="Y1034" t="s">
        <v>8</v>
      </c>
      <c r="Z1034" t="s">
        <v>86</v>
      </c>
      <c r="AA1034" t="s">
        <v>3941</v>
      </c>
      <c r="AB1034" s="28">
        <v>1</v>
      </c>
      <c r="AC1034" s="40">
        <v>35780</v>
      </c>
      <c r="AD1034" s="40">
        <f t="shared" si="16"/>
        <v>35780</v>
      </c>
    </row>
    <row r="1035" spans="1:30">
      <c r="A1035" t="s">
        <v>191</v>
      </c>
      <c r="B1035" t="s">
        <v>192</v>
      </c>
      <c r="C1035" t="s">
        <v>193</v>
      </c>
      <c r="D1035" t="s">
        <v>227</v>
      </c>
      <c r="E1035" t="s">
        <v>15009</v>
      </c>
      <c r="F1035" t="s">
        <v>7623</v>
      </c>
      <c r="G1035" t="s">
        <v>11760</v>
      </c>
      <c r="H1035" t="s">
        <v>197</v>
      </c>
      <c r="I1035" t="s">
        <v>230</v>
      </c>
      <c r="J1035" t="s">
        <v>7624</v>
      </c>
      <c r="K1035" t="s">
        <v>78</v>
      </c>
      <c r="L1035" t="s">
        <v>15010</v>
      </c>
      <c r="M1035" s="27">
        <v>45940.587500000001</v>
      </c>
      <c r="N1035" s="27">
        <v>45944.693055555559</v>
      </c>
      <c r="P1035" t="s">
        <v>9833</v>
      </c>
      <c r="Q1035" t="s">
        <v>9834</v>
      </c>
      <c r="R1035" t="s">
        <v>1479</v>
      </c>
      <c r="S1035" t="s">
        <v>1470</v>
      </c>
      <c r="U1035" t="s">
        <v>15011</v>
      </c>
      <c r="V1035" t="s">
        <v>15012</v>
      </c>
      <c r="W1035" t="s">
        <v>1801</v>
      </c>
      <c r="Y1035" t="s">
        <v>8</v>
      </c>
      <c r="Z1035" t="s">
        <v>86</v>
      </c>
      <c r="AB1035" s="28">
        <v>0</v>
      </c>
      <c r="AC1035" s="40">
        <v>41241</v>
      </c>
      <c r="AD1035" s="40">
        <f t="shared" si="16"/>
        <v>41241</v>
      </c>
    </row>
    <row r="1036" spans="1:30">
      <c r="A1036" t="s">
        <v>343</v>
      </c>
      <c r="B1036" t="s">
        <v>68</v>
      </c>
      <c r="C1036" t="s">
        <v>69</v>
      </c>
      <c r="D1036" t="s">
        <v>1091</v>
      </c>
      <c r="E1036" t="s">
        <v>15013</v>
      </c>
      <c r="F1036" t="s">
        <v>15014</v>
      </c>
      <c r="G1036" t="s">
        <v>9829</v>
      </c>
      <c r="H1036" t="s">
        <v>347</v>
      </c>
      <c r="I1036" t="s">
        <v>1094</v>
      </c>
      <c r="J1036" t="s">
        <v>15015</v>
      </c>
      <c r="K1036" t="s">
        <v>78</v>
      </c>
      <c r="L1036" t="s">
        <v>15016</v>
      </c>
      <c r="M1036" s="27">
        <v>45940.589282407411</v>
      </c>
      <c r="N1036" s="27">
        <v>45944.518750000003</v>
      </c>
      <c r="P1036" t="s">
        <v>9833</v>
      </c>
      <c r="Q1036" t="s">
        <v>9834</v>
      </c>
      <c r="R1036" t="s">
        <v>80</v>
      </c>
      <c r="S1036" t="s">
        <v>81</v>
      </c>
      <c r="T1036" t="s">
        <v>82</v>
      </c>
      <c r="U1036" t="s">
        <v>7699</v>
      </c>
      <c r="V1036" t="s">
        <v>15017</v>
      </c>
      <c r="W1036" t="s">
        <v>84</v>
      </c>
      <c r="Y1036" t="s">
        <v>11</v>
      </c>
      <c r="Z1036" t="s">
        <v>86</v>
      </c>
      <c r="AA1036" t="s">
        <v>359</v>
      </c>
      <c r="AB1036" s="28">
        <v>1</v>
      </c>
      <c r="AC1036" s="40">
        <v>67654</v>
      </c>
      <c r="AD1036" s="40">
        <f t="shared" si="16"/>
        <v>67654</v>
      </c>
    </row>
    <row r="1037" spans="1:30">
      <c r="A1037" t="s">
        <v>191</v>
      </c>
      <c r="B1037" t="s">
        <v>192</v>
      </c>
      <c r="C1037" t="s">
        <v>193</v>
      </c>
      <c r="D1037" t="s">
        <v>3796</v>
      </c>
      <c r="E1037" t="s">
        <v>15018</v>
      </c>
      <c r="F1037" t="s">
        <v>3798</v>
      </c>
      <c r="G1037" t="s">
        <v>11760</v>
      </c>
      <c r="H1037" t="s">
        <v>197</v>
      </c>
      <c r="I1037" t="s">
        <v>3799</v>
      </c>
      <c r="J1037" t="s">
        <v>3800</v>
      </c>
      <c r="K1037" t="s">
        <v>78</v>
      </c>
      <c r="L1037" t="s">
        <v>15019</v>
      </c>
      <c r="M1037" s="27">
        <v>45940.592361111107</v>
      </c>
      <c r="N1037" s="27">
        <v>45946.512499999997</v>
      </c>
      <c r="P1037" t="s">
        <v>9833</v>
      </c>
      <c r="Q1037" t="s">
        <v>9834</v>
      </c>
      <c r="R1037" t="s">
        <v>1470</v>
      </c>
      <c r="S1037" t="s">
        <v>1470</v>
      </c>
      <c r="U1037" t="s">
        <v>7749</v>
      </c>
      <c r="V1037" t="s">
        <v>15020</v>
      </c>
      <c r="W1037" t="s">
        <v>1801</v>
      </c>
      <c r="Y1037" t="s">
        <v>15</v>
      </c>
      <c r="Z1037" t="s">
        <v>86</v>
      </c>
      <c r="AB1037" s="28">
        <v>0</v>
      </c>
      <c r="AC1037" s="40">
        <v>41241</v>
      </c>
      <c r="AD1037" s="40">
        <f t="shared" si="16"/>
        <v>41241</v>
      </c>
    </row>
    <row r="1038" spans="1:30">
      <c r="A1038" t="s">
        <v>191</v>
      </c>
      <c r="B1038" t="s">
        <v>192</v>
      </c>
      <c r="C1038" t="s">
        <v>193</v>
      </c>
      <c r="D1038" t="s">
        <v>2056</v>
      </c>
      <c r="E1038" t="s">
        <v>15021</v>
      </c>
      <c r="F1038" t="s">
        <v>5626</v>
      </c>
      <c r="G1038" t="s">
        <v>9829</v>
      </c>
      <c r="H1038" t="s">
        <v>197</v>
      </c>
      <c r="I1038" t="s">
        <v>2059</v>
      </c>
      <c r="J1038" t="s">
        <v>5627</v>
      </c>
      <c r="K1038" t="s">
        <v>78</v>
      </c>
      <c r="L1038" t="s">
        <v>15022</v>
      </c>
      <c r="M1038" s="27">
        <v>45940.59715277778</v>
      </c>
      <c r="N1038" s="27">
        <v>45945.488888888889</v>
      </c>
      <c r="P1038" t="s">
        <v>9833</v>
      </c>
      <c r="Q1038" t="s">
        <v>9834</v>
      </c>
      <c r="R1038" t="s">
        <v>1470</v>
      </c>
      <c r="S1038" t="s">
        <v>1470</v>
      </c>
      <c r="T1038" t="s">
        <v>82</v>
      </c>
      <c r="U1038" t="s">
        <v>7699</v>
      </c>
      <c r="V1038" t="s">
        <v>15023</v>
      </c>
      <c r="W1038" t="s">
        <v>84</v>
      </c>
      <c r="Y1038" t="s">
        <v>11</v>
      </c>
      <c r="Z1038" t="s">
        <v>86</v>
      </c>
      <c r="AA1038" t="s">
        <v>1640</v>
      </c>
      <c r="AB1038" s="28">
        <v>1</v>
      </c>
      <c r="AC1038" s="40">
        <v>67654</v>
      </c>
      <c r="AD1038" s="40">
        <f t="shared" si="16"/>
        <v>67654</v>
      </c>
    </row>
    <row r="1039" spans="1:30">
      <c r="A1039" t="s">
        <v>150</v>
      </c>
      <c r="B1039" t="s">
        <v>151</v>
      </c>
      <c r="C1039" t="s">
        <v>152</v>
      </c>
      <c r="D1039" t="s">
        <v>171</v>
      </c>
      <c r="E1039" t="s">
        <v>15024</v>
      </c>
      <c r="F1039" t="s">
        <v>15025</v>
      </c>
      <c r="G1039" t="s">
        <v>9829</v>
      </c>
      <c r="H1039" t="s">
        <v>156</v>
      </c>
      <c r="I1039" t="s">
        <v>172</v>
      </c>
      <c r="J1039" t="s">
        <v>15026</v>
      </c>
      <c r="K1039" t="s">
        <v>78</v>
      </c>
      <c r="L1039" t="s">
        <v>15027</v>
      </c>
      <c r="M1039" s="27">
        <v>45940.615358796298</v>
      </c>
      <c r="N1039" s="27">
        <v>45943.577777777777</v>
      </c>
      <c r="P1039" t="s">
        <v>9833</v>
      </c>
      <c r="Q1039" t="s">
        <v>9834</v>
      </c>
      <c r="R1039" t="s">
        <v>80</v>
      </c>
      <c r="S1039" t="s">
        <v>81</v>
      </c>
      <c r="T1039" t="s">
        <v>82</v>
      </c>
      <c r="U1039" t="s">
        <v>7699</v>
      </c>
      <c r="V1039" t="s">
        <v>15028</v>
      </c>
      <c r="W1039" t="s">
        <v>84</v>
      </c>
      <c r="Y1039" t="s">
        <v>8</v>
      </c>
      <c r="Z1039" t="s">
        <v>86</v>
      </c>
      <c r="AA1039" t="s">
        <v>173</v>
      </c>
      <c r="AB1039" s="28">
        <v>1</v>
      </c>
      <c r="AC1039" s="40">
        <v>35780</v>
      </c>
      <c r="AD1039" s="40">
        <f t="shared" si="16"/>
        <v>35780</v>
      </c>
    </row>
    <row r="1040" spans="1:30">
      <c r="A1040" t="s">
        <v>459</v>
      </c>
      <c r="B1040" t="s">
        <v>460</v>
      </c>
      <c r="C1040" t="s">
        <v>461</v>
      </c>
      <c r="D1040" t="s">
        <v>512</v>
      </c>
      <c r="E1040" t="s">
        <v>15029</v>
      </c>
      <c r="F1040" t="s">
        <v>8274</v>
      </c>
      <c r="G1040" t="s">
        <v>9829</v>
      </c>
      <c r="H1040" t="s">
        <v>460</v>
      </c>
      <c r="I1040" t="s">
        <v>459</v>
      </c>
      <c r="J1040" t="s">
        <v>8275</v>
      </c>
      <c r="K1040" t="s">
        <v>78</v>
      </c>
      <c r="L1040" t="s">
        <v>15030</v>
      </c>
      <c r="M1040" s="27">
        <v>45940.620451388888</v>
      </c>
      <c r="N1040" s="27">
        <v>45945.381944444453</v>
      </c>
      <c r="P1040" t="s">
        <v>9833</v>
      </c>
      <c r="Q1040" t="s">
        <v>9834</v>
      </c>
      <c r="R1040" t="s">
        <v>80</v>
      </c>
      <c r="S1040" t="s">
        <v>187</v>
      </c>
      <c r="T1040" t="s">
        <v>82</v>
      </c>
      <c r="U1040" t="s">
        <v>7699</v>
      </c>
      <c r="V1040" t="s">
        <v>15031</v>
      </c>
      <c r="W1040" t="s">
        <v>84</v>
      </c>
      <c r="Y1040" t="s">
        <v>8</v>
      </c>
      <c r="Z1040" t="s">
        <v>86</v>
      </c>
      <c r="AA1040" t="s">
        <v>7964</v>
      </c>
      <c r="AB1040" s="28">
        <v>1</v>
      </c>
      <c r="AC1040" s="40">
        <v>35780</v>
      </c>
      <c r="AD1040" s="40">
        <f t="shared" si="16"/>
        <v>35780</v>
      </c>
    </row>
    <row r="1041" spans="1:30">
      <c r="A1041" t="s">
        <v>191</v>
      </c>
      <c r="B1041" t="s">
        <v>192</v>
      </c>
      <c r="C1041" t="s">
        <v>193</v>
      </c>
      <c r="D1041" t="s">
        <v>194</v>
      </c>
      <c r="E1041" t="s">
        <v>15032</v>
      </c>
      <c r="F1041" t="s">
        <v>15033</v>
      </c>
      <c r="G1041" t="s">
        <v>9829</v>
      </c>
      <c r="H1041" t="s">
        <v>197</v>
      </c>
      <c r="I1041" t="s">
        <v>191</v>
      </c>
      <c r="J1041" t="s">
        <v>15034</v>
      </c>
      <c r="K1041" t="s">
        <v>78</v>
      </c>
      <c r="L1041" t="s">
        <v>15035</v>
      </c>
      <c r="M1041" s="27">
        <v>45940.621747685182</v>
      </c>
      <c r="N1041" s="27">
        <v>45945.555555555547</v>
      </c>
      <c r="P1041" t="s">
        <v>9833</v>
      </c>
      <c r="Q1041" t="s">
        <v>9834</v>
      </c>
      <c r="R1041" t="s">
        <v>80</v>
      </c>
      <c r="S1041" t="s">
        <v>187</v>
      </c>
      <c r="U1041" t="s">
        <v>7699</v>
      </c>
      <c r="V1041" t="s">
        <v>15036</v>
      </c>
      <c r="W1041" t="s">
        <v>84</v>
      </c>
      <c r="Y1041" t="s">
        <v>8</v>
      </c>
      <c r="Z1041" t="s">
        <v>86</v>
      </c>
      <c r="AA1041" t="s">
        <v>9983</v>
      </c>
      <c r="AB1041" s="28">
        <v>1</v>
      </c>
      <c r="AC1041" s="40">
        <v>35780</v>
      </c>
      <c r="AD1041" s="40">
        <f t="shared" si="16"/>
        <v>35780</v>
      </c>
    </row>
    <row r="1042" spans="1:30">
      <c r="A1042" t="s">
        <v>118</v>
      </c>
      <c r="B1042" t="s">
        <v>119</v>
      </c>
      <c r="C1042" t="s">
        <v>120</v>
      </c>
      <c r="D1042" t="s">
        <v>2560</v>
      </c>
      <c r="E1042" t="s">
        <v>15037</v>
      </c>
      <c r="F1042" t="s">
        <v>15038</v>
      </c>
      <c r="G1042" t="s">
        <v>9829</v>
      </c>
      <c r="H1042" t="s">
        <v>309</v>
      </c>
      <c r="I1042" t="s">
        <v>2563</v>
      </c>
      <c r="J1042" t="s">
        <v>15039</v>
      </c>
      <c r="K1042" t="s">
        <v>78</v>
      </c>
      <c r="L1042" t="s">
        <v>15040</v>
      </c>
      <c r="M1042" s="27">
        <v>45940.633020833331</v>
      </c>
      <c r="N1042" s="27">
        <v>45946.438194444447</v>
      </c>
      <c r="P1042" t="s">
        <v>9833</v>
      </c>
      <c r="Q1042" t="s">
        <v>9834</v>
      </c>
      <c r="R1042" t="s">
        <v>1470</v>
      </c>
      <c r="S1042" t="s">
        <v>1470</v>
      </c>
      <c r="T1042" t="s">
        <v>82</v>
      </c>
      <c r="U1042" t="s">
        <v>7699</v>
      </c>
      <c r="V1042" t="s">
        <v>15041</v>
      </c>
      <c r="W1042" t="s">
        <v>84</v>
      </c>
      <c r="Y1042" t="s">
        <v>13</v>
      </c>
      <c r="Z1042" t="s">
        <v>86</v>
      </c>
      <c r="AA1042" t="s">
        <v>2527</v>
      </c>
      <c r="AB1042" s="28">
        <v>1</v>
      </c>
      <c r="AC1042" s="40">
        <v>35780</v>
      </c>
      <c r="AD1042" s="40">
        <f t="shared" si="16"/>
        <v>35780</v>
      </c>
    </row>
    <row r="1043" spans="1:30">
      <c r="A1043" t="s">
        <v>191</v>
      </c>
      <c r="B1043" t="s">
        <v>192</v>
      </c>
      <c r="C1043" t="s">
        <v>193</v>
      </c>
      <c r="D1043" t="s">
        <v>194</v>
      </c>
      <c r="E1043" t="s">
        <v>15042</v>
      </c>
      <c r="F1043" t="s">
        <v>15043</v>
      </c>
      <c r="G1043" t="s">
        <v>9829</v>
      </c>
      <c r="H1043" t="s">
        <v>197</v>
      </c>
      <c r="I1043" t="s">
        <v>191</v>
      </c>
      <c r="J1043" t="s">
        <v>15044</v>
      </c>
      <c r="K1043" t="s">
        <v>78</v>
      </c>
      <c r="L1043" t="s">
        <v>15045</v>
      </c>
      <c r="M1043" s="27">
        <v>45940.634155092594</v>
      </c>
      <c r="N1043" s="27">
        <v>45945.555555555547</v>
      </c>
      <c r="P1043" t="s">
        <v>9833</v>
      </c>
      <c r="Q1043" t="s">
        <v>9834</v>
      </c>
      <c r="R1043" t="s">
        <v>80</v>
      </c>
      <c r="S1043" t="s">
        <v>187</v>
      </c>
      <c r="U1043" t="s">
        <v>7699</v>
      </c>
      <c r="V1043" t="s">
        <v>15046</v>
      </c>
      <c r="W1043" t="s">
        <v>84</v>
      </c>
      <c r="Y1043" t="s">
        <v>8</v>
      </c>
      <c r="Z1043" t="s">
        <v>86</v>
      </c>
      <c r="AA1043" t="s">
        <v>9983</v>
      </c>
      <c r="AB1043" s="28">
        <v>1</v>
      </c>
      <c r="AC1043" s="40">
        <v>35780</v>
      </c>
      <c r="AD1043" s="40">
        <f t="shared" si="16"/>
        <v>35780</v>
      </c>
    </row>
    <row r="1044" spans="1:30">
      <c r="A1044" t="s">
        <v>150</v>
      </c>
      <c r="B1044" t="s">
        <v>151</v>
      </c>
      <c r="C1044" t="s">
        <v>152</v>
      </c>
      <c r="D1044" t="s">
        <v>153</v>
      </c>
      <c r="E1044" t="s">
        <v>15047</v>
      </c>
      <c r="F1044" t="s">
        <v>15048</v>
      </c>
      <c r="G1044" t="s">
        <v>9829</v>
      </c>
      <c r="H1044" t="s">
        <v>156</v>
      </c>
      <c r="I1044" t="s">
        <v>157</v>
      </c>
      <c r="J1044" t="s">
        <v>15049</v>
      </c>
      <c r="K1044" t="s">
        <v>78</v>
      </c>
      <c r="L1044" t="s">
        <v>15050</v>
      </c>
      <c r="M1044" s="27">
        <v>45940.644305555557</v>
      </c>
      <c r="N1044" s="27">
        <v>45950.609722222223</v>
      </c>
      <c r="P1044" t="s">
        <v>9833</v>
      </c>
      <c r="Q1044" t="s">
        <v>9834</v>
      </c>
      <c r="R1044" t="s">
        <v>1479</v>
      </c>
      <c r="S1044" t="s">
        <v>1479</v>
      </c>
      <c r="T1044" t="s">
        <v>82</v>
      </c>
      <c r="U1044" t="s">
        <v>7699</v>
      </c>
      <c r="V1044" t="s">
        <v>15051</v>
      </c>
      <c r="W1044" t="s">
        <v>9836</v>
      </c>
      <c r="Y1044" t="s">
        <v>15</v>
      </c>
      <c r="Z1044" t="s">
        <v>86</v>
      </c>
      <c r="AA1044" t="s">
        <v>3941</v>
      </c>
      <c r="AB1044" s="28">
        <v>0</v>
      </c>
      <c r="AC1044" s="40">
        <v>35780</v>
      </c>
      <c r="AD1044" s="40">
        <f t="shared" si="16"/>
        <v>35780</v>
      </c>
    </row>
    <row r="1045" spans="1:30">
      <c r="A1045" t="s">
        <v>67</v>
      </c>
      <c r="B1045" t="s">
        <v>68</v>
      </c>
      <c r="C1045" t="s">
        <v>8579</v>
      </c>
      <c r="D1045" t="s">
        <v>4995</v>
      </c>
      <c r="E1045" t="s">
        <v>15052</v>
      </c>
      <c r="F1045" t="s">
        <v>15053</v>
      </c>
      <c r="G1045" t="s">
        <v>9838</v>
      </c>
      <c r="H1045" t="s">
        <v>143</v>
      </c>
      <c r="I1045" t="s">
        <v>4997</v>
      </c>
      <c r="J1045" t="s">
        <v>15054</v>
      </c>
      <c r="K1045" t="s">
        <v>78</v>
      </c>
      <c r="L1045" t="s">
        <v>15055</v>
      </c>
      <c r="M1045" s="27">
        <v>45940.645810185182</v>
      </c>
      <c r="N1045" s="27">
        <v>45950.489583333343</v>
      </c>
      <c r="P1045" t="s">
        <v>9840</v>
      </c>
      <c r="R1045" t="s">
        <v>1479</v>
      </c>
      <c r="S1045" t="s">
        <v>1479</v>
      </c>
      <c r="U1045" t="s">
        <v>7699</v>
      </c>
      <c r="V1045" t="s">
        <v>15056</v>
      </c>
      <c r="W1045" t="s">
        <v>9840</v>
      </c>
      <c r="Y1045" t="s">
        <v>15</v>
      </c>
      <c r="Z1045" t="s">
        <v>86</v>
      </c>
      <c r="AB1045" s="28">
        <v>0</v>
      </c>
      <c r="AC1045" s="40">
        <v>35780</v>
      </c>
      <c r="AD1045" s="40">
        <f t="shared" si="16"/>
        <v>35780</v>
      </c>
    </row>
    <row r="1046" spans="1:30">
      <c r="A1046" t="s">
        <v>1134</v>
      </c>
      <c r="B1046" t="s">
        <v>113</v>
      </c>
      <c r="C1046" t="s">
        <v>8579</v>
      </c>
      <c r="D1046" t="s">
        <v>4545</v>
      </c>
      <c r="E1046" t="s">
        <v>15057</v>
      </c>
      <c r="F1046" t="s">
        <v>10000</v>
      </c>
      <c r="G1046" t="s">
        <v>9838</v>
      </c>
      <c r="H1046" t="s">
        <v>2713</v>
      </c>
      <c r="I1046" t="s">
        <v>4548</v>
      </c>
      <c r="J1046" t="s">
        <v>10001</v>
      </c>
      <c r="K1046" t="s">
        <v>78</v>
      </c>
      <c r="L1046" t="s">
        <v>15058</v>
      </c>
      <c r="M1046" s="27">
        <v>45940.651018518518</v>
      </c>
      <c r="N1046" s="27">
        <v>45950.492361111108</v>
      </c>
      <c r="P1046" t="s">
        <v>9840</v>
      </c>
      <c r="R1046" t="s">
        <v>1479</v>
      </c>
      <c r="S1046" t="s">
        <v>1479</v>
      </c>
      <c r="U1046" t="s">
        <v>7699</v>
      </c>
      <c r="V1046" t="s">
        <v>15059</v>
      </c>
      <c r="W1046" t="s">
        <v>9840</v>
      </c>
      <c r="Y1046" t="s">
        <v>15</v>
      </c>
      <c r="Z1046" t="s">
        <v>86</v>
      </c>
      <c r="AB1046" s="28">
        <v>0</v>
      </c>
      <c r="AC1046" s="40">
        <v>35780</v>
      </c>
      <c r="AD1046" s="40">
        <f t="shared" si="16"/>
        <v>35780</v>
      </c>
    </row>
    <row r="1047" spans="1:30">
      <c r="A1047" t="s">
        <v>744</v>
      </c>
      <c r="B1047" t="s">
        <v>113</v>
      </c>
      <c r="C1047" t="s">
        <v>114</v>
      </c>
      <c r="D1047" t="s">
        <v>2276</v>
      </c>
      <c r="E1047" t="s">
        <v>15060</v>
      </c>
      <c r="F1047" t="s">
        <v>15061</v>
      </c>
      <c r="G1047" t="s">
        <v>9829</v>
      </c>
      <c r="H1047" t="s">
        <v>748</v>
      </c>
      <c r="I1047" t="s">
        <v>744</v>
      </c>
      <c r="J1047" t="s">
        <v>15062</v>
      </c>
      <c r="K1047" t="s">
        <v>78</v>
      </c>
      <c r="L1047" t="s">
        <v>15063</v>
      </c>
      <c r="M1047" s="27">
        <v>45940.656377314823</v>
      </c>
      <c r="N1047" s="27">
        <v>45947.375</v>
      </c>
      <c r="P1047" t="s">
        <v>9833</v>
      </c>
      <c r="Q1047" t="s">
        <v>9834</v>
      </c>
      <c r="R1047" t="s">
        <v>80</v>
      </c>
      <c r="S1047" t="s">
        <v>81</v>
      </c>
      <c r="T1047" t="s">
        <v>82</v>
      </c>
      <c r="U1047" t="s">
        <v>7699</v>
      </c>
      <c r="V1047" t="s">
        <v>15064</v>
      </c>
      <c r="W1047" t="s">
        <v>84</v>
      </c>
      <c r="Y1047" t="s">
        <v>8</v>
      </c>
      <c r="Z1047" t="s">
        <v>86</v>
      </c>
      <c r="AA1047" t="s">
        <v>1272</v>
      </c>
      <c r="AB1047" s="28">
        <v>1</v>
      </c>
      <c r="AC1047" s="40">
        <v>35780</v>
      </c>
      <c r="AD1047" s="40">
        <f t="shared" si="16"/>
        <v>35780</v>
      </c>
    </row>
    <row r="1048" spans="1:30">
      <c r="A1048" t="s">
        <v>683</v>
      </c>
      <c r="B1048" t="s">
        <v>113</v>
      </c>
      <c r="C1048" t="s">
        <v>114</v>
      </c>
      <c r="D1048" t="s">
        <v>4497</v>
      </c>
      <c r="E1048" t="s">
        <v>15065</v>
      </c>
      <c r="F1048" t="s">
        <v>15066</v>
      </c>
      <c r="G1048" t="s">
        <v>9829</v>
      </c>
      <c r="H1048" t="s">
        <v>1138</v>
      </c>
      <c r="I1048" t="s">
        <v>4500</v>
      </c>
      <c r="J1048" t="s">
        <v>15067</v>
      </c>
      <c r="K1048" t="s">
        <v>78</v>
      </c>
      <c r="L1048" t="s">
        <v>15068</v>
      </c>
      <c r="M1048" s="27">
        <v>45940.643009259264</v>
      </c>
      <c r="N1048" s="27">
        <v>45947.373611111107</v>
      </c>
      <c r="P1048" t="s">
        <v>9833</v>
      </c>
      <c r="Q1048" t="s">
        <v>9834</v>
      </c>
      <c r="R1048" t="s">
        <v>1470</v>
      </c>
      <c r="S1048" t="s">
        <v>1470</v>
      </c>
      <c r="T1048" t="s">
        <v>82</v>
      </c>
      <c r="U1048" t="s">
        <v>7699</v>
      </c>
      <c r="V1048" t="s">
        <v>15069</v>
      </c>
      <c r="W1048" t="s">
        <v>84</v>
      </c>
      <c r="Y1048" t="s">
        <v>11</v>
      </c>
      <c r="Z1048" t="s">
        <v>86</v>
      </c>
      <c r="AA1048" t="s">
        <v>1144</v>
      </c>
      <c r="AB1048" s="28">
        <v>1</v>
      </c>
      <c r="AC1048" s="40">
        <v>67654</v>
      </c>
      <c r="AD1048" s="40">
        <f t="shared" si="16"/>
        <v>67654</v>
      </c>
    </row>
    <row r="1049" spans="1:30">
      <c r="A1049" t="s">
        <v>459</v>
      </c>
      <c r="B1049" t="s">
        <v>460</v>
      </c>
      <c r="C1049" t="s">
        <v>461</v>
      </c>
      <c r="D1049" t="s">
        <v>14519</v>
      </c>
      <c r="E1049" t="s">
        <v>15070</v>
      </c>
      <c r="F1049" t="s">
        <v>15071</v>
      </c>
      <c r="G1049" t="s">
        <v>9829</v>
      </c>
      <c r="H1049" t="s">
        <v>460</v>
      </c>
      <c r="I1049" t="s">
        <v>14522</v>
      </c>
      <c r="J1049" t="s">
        <v>15072</v>
      </c>
      <c r="K1049" t="s">
        <v>78</v>
      </c>
      <c r="L1049" t="s">
        <v>15073</v>
      </c>
      <c r="M1049" s="27">
        <v>45940.647488425922</v>
      </c>
      <c r="N1049" s="27">
        <v>45944.620138888888</v>
      </c>
      <c r="P1049" t="s">
        <v>9833</v>
      </c>
      <c r="Q1049" t="s">
        <v>9834</v>
      </c>
      <c r="R1049" t="s">
        <v>1479</v>
      </c>
      <c r="S1049" t="s">
        <v>1479</v>
      </c>
      <c r="T1049" t="s">
        <v>82</v>
      </c>
      <c r="U1049" t="s">
        <v>7699</v>
      </c>
      <c r="V1049" t="s">
        <v>15074</v>
      </c>
      <c r="W1049" t="s">
        <v>84</v>
      </c>
      <c r="Y1049" t="s">
        <v>11</v>
      </c>
      <c r="Z1049" t="s">
        <v>86</v>
      </c>
      <c r="AA1049" t="s">
        <v>539</v>
      </c>
      <c r="AB1049" s="28">
        <v>1</v>
      </c>
      <c r="AC1049" s="40">
        <v>67654</v>
      </c>
      <c r="AD1049" s="40">
        <f t="shared" si="16"/>
        <v>67654</v>
      </c>
    </row>
    <row r="1050" spans="1:30">
      <c r="A1050" t="s">
        <v>191</v>
      </c>
      <c r="B1050" t="s">
        <v>192</v>
      </c>
      <c r="C1050" t="s">
        <v>193</v>
      </c>
      <c r="D1050" t="s">
        <v>194</v>
      </c>
      <c r="E1050" t="s">
        <v>15075</v>
      </c>
      <c r="F1050" t="s">
        <v>15076</v>
      </c>
      <c r="G1050" t="s">
        <v>9829</v>
      </c>
      <c r="H1050" t="s">
        <v>197</v>
      </c>
      <c r="I1050" t="s">
        <v>191</v>
      </c>
      <c r="J1050" t="s">
        <v>15077</v>
      </c>
      <c r="K1050" t="s">
        <v>78</v>
      </c>
      <c r="L1050" t="s">
        <v>15078</v>
      </c>
      <c r="M1050" s="27">
        <v>45940.653124999997</v>
      </c>
      <c r="N1050" s="27">
        <v>45945.556250000001</v>
      </c>
      <c r="P1050" t="s">
        <v>9833</v>
      </c>
      <c r="Q1050" t="s">
        <v>9834</v>
      </c>
      <c r="R1050" t="s">
        <v>80</v>
      </c>
      <c r="S1050" t="s">
        <v>187</v>
      </c>
      <c r="U1050" t="s">
        <v>7699</v>
      </c>
      <c r="V1050" t="s">
        <v>15079</v>
      </c>
      <c r="W1050" t="s">
        <v>84</v>
      </c>
      <c r="Y1050" t="s">
        <v>8</v>
      </c>
      <c r="Z1050" t="s">
        <v>86</v>
      </c>
      <c r="AA1050" t="s">
        <v>9983</v>
      </c>
      <c r="AB1050" s="28">
        <v>1</v>
      </c>
      <c r="AC1050" s="40">
        <v>35780</v>
      </c>
      <c r="AD1050" s="40">
        <f t="shared" si="16"/>
        <v>35780</v>
      </c>
    </row>
    <row r="1051" spans="1:30">
      <c r="A1051" t="s">
        <v>277</v>
      </c>
      <c r="B1051" t="s">
        <v>151</v>
      </c>
      <c r="C1051" t="s">
        <v>152</v>
      </c>
      <c r="D1051" t="s">
        <v>325</v>
      </c>
      <c r="E1051" t="s">
        <v>15080</v>
      </c>
      <c r="F1051" t="s">
        <v>15081</v>
      </c>
      <c r="G1051" t="s">
        <v>9829</v>
      </c>
      <c r="H1051" t="s">
        <v>328</v>
      </c>
      <c r="I1051" t="s">
        <v>277</v>
      </c>
      <c r="J1051" t="s">
        <v>15082</v>
      </c>
      <c r="K1051" t="s">
        <v>78</v>
      </c>
      <c r="L1051" t="s">
        <v>15083</v>
      </c>
      <c r="M1051" s="27">
        <v>45940.655717592592</v>
      </c>
      <c r="N1051" s="27">
        <v>45943.578472222223</v>
      </c>
      <c r="P1051" t="s">
        <v>9833</v>
      </c>
      <c r="Q1051" t="s">
        <v>9834</v>
      </c>
      <c r="R1051" t="s">
        <v>1470</v>
      </c>
      <c r="S1051" t="s">
        <v>1470</v>
      </c>
      <c r="T1051" t="s">
        <v>82</v>
      </c>
      <c r="U1051" t="s">
        <v>7699</v>
      </c>
      <c r="V1051" t="s">
        <v>15084</v>
      </c>
      <c r="W1051" t="s">
        <v>84</v>
      </c>
      <c r="Y1051" t="s">
        <v>8</v>
      </c>
      <c r="Z1051" t="s">
        <v>86</v>
      </c>
      <c r="AA1051" t="s">
        <v>736</v>
      </c>
      <c r="AB1051" s="28">
        <v>1</v>
      </c>
      <c r="AC1051" s="40">
        <v>35780</v>
      </c>
      <c r="AD1051" s="40">
        <f t="shared" si="16"/>
        <v>35780</v>
      </c>
    </row>
    <row r="1052" spans="1:30">
      <c r="A1052" t="s">
        <v>343</v>
      </c>
      <c r="B1052" t="s">
        <v>68</v>
      </c>
      <c r="C1052" t="s">
        <v>69</v>
      </c>
      <c r="D1052" t="s">
        <v>344</v>
      </c>
      <c r="E1052" t="s">
        <v>15085</v>
      </c>
      <c r="F1052" t="s">
        <v>15086</v>
      </c>
      <c r="G1052" t="s">
        <v>9829</v>
      </c>
      <c r="H1052" t="s">
        <v>347</v>
      </c>
      <c r="I1052" t="s">
        <v>343</v>
      </c>
      <c r="J1052" t="s">
        <v>15087</v>
      </c>
      <c r="K1052" t="s">
        <v>78</v>
      </c>
      <c r="L1052" t="s">
        <v>15088</v>
      </c>
      <c r="M1052" s="27">
        <v>45940.680925925917</v>
      </c>
      <c r="N1052" s="27">
        <v>45946.533333333333</v>
      </c>
      <c r="P1052" t="s">
        <v>9833</v>
      </c>
      <c r="Q1052" t="s">
        <v>9834</v>
      </c>
      <c r="R1052" t="s">
        <v>80</v>
      </c>
      <c r="S1052" t="s">
        <v>187</v>
      </c>
      <c r="T1052" t="s">
        <v>82</v>
      </c>
      <c r="U1052" t="s">
        <v>7699</v>
      </c>
      <c r="V1052" t="s">
        <v>15089</v>
      </c>
      <c r="W1052" t="s">
        <v>84</v>
      </c>
      <c r="Y1052" t="s">
        <v>8</v>
      </c>
      <c r="Z1052" t="s">
        <v>86</v>
      </c>
      <c r="AA1052" t="s">
        <v>366</v>
      </c>
      <c r="AB1052" s="28">
        <v>1</v>
      </c>
      <c r="AC1052" s="40">
        <v>35780</v>
      </c>
      <c r="AD1052" s="40">
        <f t="shared" si="16"/>
        <v>35780</v>
      </c>
    </row>
    <row r="1053" spans="1:30">
      <c r="A1053" t="s">
        <v>150</v>
      </c>
      <c r="B1053" t="s">
        <v>151</v>
      </c>
      <c r="C1053" t="s">
        <v>8579</v>
      </c>
      <c r="D1053" t="s">
        <v>11862</v>
      </c>
      <c r="E1053" t="s">
        <v>15090</v>
      </c>
      <c r="F1053" t="s">
        <v>15091</v>
      </c>
      <c r="G1053" t="s">
        <v>9838</v>
      </c>
      <c r="H1053" t="s">
        <v>156</v>
      </c>
      <c r="I1053" t="s">
        <v>11865</v>
      </c>
      <c r="J1053" t="s">
        <v>15092</v>
      </c>
      <c r="K1053" t="s">
        <v>78</v>
      </c>
      <c r="L1053" t="s">
        <v>15093</v>
      </c>
      <c r="M1053" s="27">
        <v>45940.657650462963</v>
      </c>
      <c r="N1053" s="27">
        <v>45947.502083333333</v>
      </c>
      <c r="P1053" t="s">
        <v>9840</v>
      </c>
      <c r="R1053" t="s">
        <v>1479</v>
      </c>
      <c r="S1053" t="s">
        <v>1479</v>
      </c>
      <c r="U1053" t="s">
        <v>7699</v>
      </c>
      <c r="V1053" t="s">
        <v>15094</v>
      </c>
      <c r="W1053" t="s">
        <v>9840</v>
      </c>
      <c r="Y1053" t="s">
        <v>13</v>
      </c>
      <c r="Z1053" t="s">
        <v>86</v>
      </c>
      <c r="AB1053" s="28">
        <v>0</v>
      </c>
      <c r="AC1053" s="40">
        <v>35780</v>
      </c>
      <c r="AD1053" s="40">
        <f t="shared" si="16"/>
        <v>35780</v>
      </c>
    </row>
    <row r="1054" spans="1:30">
      <c r="A1054" t="s">
        <v>459</v>
      </c>
      <c r="B1054" t="s">
        <v>460</v>
      </c>
      <c r="C1054" t="s">
        <v>461</v>
      </c>
      <c r="D1054" t="s">
        <v>512</v>
      </c>
      <c r="E1054" t="s">
        <v>15095</v>
      </c>
      <c r="F1054" t="s">
        <v>15096</v>
      </c>
      <c r="G1054" t="s">
        <v>9829</v>
      </c>
      <c r="H1054" t="s">
        <v>460</v>
      </c>
      <c r="I1054" t="s">
        <v>459</v>
      </c>
      <c r="J1054" t="s">
        <v>15097</v>
      </c>
      <c r="K1054" t="s">
        <v>78</v>
      </c>
      <c r="L1054" t="s">
        <v>15098</v>
      </c>
      <c r="M1054" s="27">
        <v>45940.701805555553</v>
      </c>
      <c r="N1054" s="27">
        <v>45945.415277777778</v>
      </c>
      <c r="P1054" t="s">
        <v>9833</v>
      </c>
      <c r="Q1054" t="s">
        <v>9834</v>
      </c>
      <c r="R1054" t="s">
        <v>1470</v>
      </c>
      <c r="S1054" t="s">
        <v>1470</v>
      </c>
      <c r="T1054" t="s">
        <v>82</v>
      </c>
      <c r="U1054" t="s">
        <v>7699</v>
      </c>
      <c r="V1054" t="s">
        <v>15099</v>
      </c>
      <c r="W1054" t="s">
        <v>84</v>
      </c>
      <c r="Y1054" t="s">
        <v>8</v>
      </c>
      <c r="Z1054" t="s">
        <v>86</v>
      </c>
      <c r="AA1054" t="s">
        <v>4324</v>
      </c>
      <c r="AB1054" s="28">
        <v>1</v>
      </c>
      <c r="AC1054" s="40">
        <v>35780</v>
      </c>
      <c r="AD1054" s="40">
        <f t="shared" si="16"/>
        <v>35780</v>
      </c>
    </row>
    <row r="1055" spans="1:30">
      <c r="A1055" t="s">
        <v>67</v>
      </c>
      <c r="B1055" t="s">
        <v>68</v>
      </c>
      <c r="C1055" t="s">
        <v>69</v>
      </c>
      <c r="D1055" t="s">
        <v>484</v>
      </c>
      <c r="E1055" t="s">
        <v>15100</v>
      </c>
      <c r="F1055" t="s">
        <v>15101</v>
      </c>
      <c r="G1055" t="s">
        <v>9829</v>
      </c>
      <c r="H1055" t="s">
        <v>143</v>
      </c>
      <c r="I1055" t="s">
        <v>67</v>
      </c>
      <c r="J1055" t="s">
        <v>15102</v>
      </c>
      <c r="K1055" t="s">
        <v>78</v>
      </c>
      <c r="L1055" t="s">
        <v>15103</v>
      </c>
      <c r="M1055" s="27">
        <v>45940.708043981482</v>
      </c>
      <c r="N1055" s="27">
        <v>45943.579861111109</v>
      </c>
      <c r="P1055" t="s">
        <v>9833</v>
      </c>
      <c r="Q1055" t="s">
        <v>9834</v>
      </c>
      <c r="R1055" t="s">
        <v>80</v>
      </c>
      <c r="S1055" t="s">
        <v>81</v>
      </c>
      <c r="T1055" t="s">
        <v>82</v>
      </c>
      <c r="U1055" t="s">
        <v>7699</v>
      </c>
      <c r="V1055" t="s">
        <v>15104</v>
      </c>
      <c r="W1055" t="s">
        <v>84</v>
      </c>
      <c r="Y1055" t="s">
        <v>8</v>
      </c>
      <c r="Z1055" t="s">
        <v>86</v>
      </c>
      <c r="AA1055" t="s">
        <v>190</v>
      </c>
      <c r="AB1055" s="28">
        <v>1</v>
      </c>
      <c r="AC1055" s="40">
        <v>35780</v>
      </c>
      <c r="AD1055" s="40">
        <f t="shared" si="16"/>
        <v>35780</v>
      </c>
    </row>
    <row r="1056" spans="1:30">
      <c r="A1056" t="s">
        <v>118</v>
      </c>
      <c r="B1056" t="s">
        <v>119</v>
      </c>
      <c r="C1056" t="s">
        <v>8579</v>
      </c>
      <c r="D1056" t="s">
        <v>5552</v>
      </c>
      <c r="E1056" t="s">
        <v>15105</v>
      </c>
      <c r="F1056" t="s">
        <v>15106</v>
      </c>
      <c r="G1056" t="s">
        <v>9838</v>
      </c>
      <c r="H1056" t="s">
        <v>309</v>
      </c>
      <c r="I1056" t="s">
        <v>5555</v>
      </c>
      <c r="J1056" t="s">
        <v>15107</v>
      </c>
      <c r="K1056" t="s">
        <v>78</v>
      </c>
      <c r="L1056" t="s">
        <v>15108</v>
      </c>
      <c r="M1056" s="27">
        <v>45940.722280092603</v>
      </c>
      <c r="N1056" s="27">
        <v>45946.454571759263</v>
      </c>
      <c r="P1056" t="s">
        <v>9840</v>
      </c>
      <c r="R1056" t="s">
        <v>80</v>
      </c>
      <c r="S1056" t="s">
        <v>81</v>
      </c>
      <c r="U1056" t="s">
        <v>7699</v>
      </c>
      <c r="V1056" t="s">
        <v>15109</v>
      </c>
      <c r="W1056" t="s">
        <v>9840</v>
      </c>
      <c r="Y1056" t="s">
        <v>13</v>
      </c>
      <c r="Z1056" t="s">
        <v>86</v>
      </c>
      <c r="AB1056" s="28">
        <v>0</v>
      </c>
      <c r="AC1056" s="40">
        <v>35780</v>
      </c>
      <c r="AD1056" s="40">
        <f t="shared" si="16"/>
        <v>35780</v>
      </c>
    </row>
    <row r="1057" spans="1:30">
      <c r="A1057" t="s">
        <v>191</v>
      </c>
      <c r="B1057" t="s">
        <v>192</v>
      </c>
      <c r="C1057" t="s">
        <v>193</v>
      </c>
      <c r="D1057" t="s">
        <v>208</v>
      </c>
      <c r="E1057" t="s">
        <v>15110</v>
      </c>
      <c r="F1057" t="s">
        <v>15111</v>
      </c>
      <c r="G1057" t="s">
        <v>9829</v>
      </c>
      <c r="H1057" t="s">
        <v>197</v>
      </c>
      <c r="I1057" t="s">
        <v>211</v>
      </c>
      <c r="J1057" t="s">
        <v>15112</v>
      </c>
      <c r="K1057" t="s">
        <v>78</v>
      </c>
      <c r="L1057" t="s">
        <v>15113</v>
      </c>
      <c r="M1057" s="27">
        <v>45940.710914351846</v>
      </c>
      <c r="N1057" s="27">
        <v>45945.556250000001</v>
      </c>
      <c r="P1057" t="s">
        <v>9833</v>
      </c>
      <c r="Q1057" t="s">
        <v>9834</v>
      </c>
      <c r="R1057" t="s">
        <v>80</v>
      </c>
      <c r="S1057" t="s">
        <v>187</v>
      </c>
      <c r="U1057" t="s">
        <v>7699</v>
      </c>
      <c r="V1057" t="s">
        <v>15114</v>
      </c>
      <c r="W1057" t="s">
        <v>84</v>
      </c>
      <c r="Y1057" t="s">
        <v>8</v>
      </c>
      <c r="Z1057" t="s">
        <v>86</v>
      </c>
      <c r="AA1057" t="s">
        <v>9983</v>
      </c>
      <c r="AB1057" s="28">
        <v>1</v>
      </c>
      <c r="AC1057" s="40">
        <v>35780</v>
      </c>
      <c r="AD1057" s="40">
        <f t="shared" si="16"/>
        <v>35780</v>
      </c>
    </row>
    <row r="1058" spans="1:30">
      <c r="A1058" t="s">
        <v>217</v>
      </c>
      <c r="B1058" t="s">
        <v>192</v>
      </c>
      <c r="C1058" t="s">
        <v>193</v>
      </c>
      <c r="D1058" t="s">
        <v>8896</v>
      </c>
      <c r="E1058" t="s">
        <v>15115</v>
      </c>
      <c r="F1058" t="s">
        <v>15116</v>
      </c>
      <c r="G1058" t="s">
        <v>9829</v>
      </c>
      <c r="H1058" t="s">
        <v>197</v>
      </c>
      <c r="I1058" t="s">
        <v>8899</v>
      </c>
      <c r="J1058" t="s">
        <v>15117</v>
      </c>
      <c r="K1058" t="s">
        <v>78</v>
      </c>
      <c r="L1058" t="s">
        <v>15118</v>
      </c>
      <c r="M1058" s="27">
        <v>45940.732905092591</v>
      </c>
      <c r="N1058" s="27">
        <v>45944.572222222218</v>
      </c>
      <c r="P1058" t="s">
        <v>9833</v>
      </c>
      <c r="Q1058" t="s">
        <v>9834</v>
      </c>
      <c r="R1058" t="s">
        <v>1479</v>
      </c>
      <c r="S1058" t="s">
        <v>1479</v>
      </c>
      <c r="T1058" t="s">
        <v>82</v>
      </c>
      <c r="U1058" t="s">
        <v>7699</v>
      </c>
      <c r="V1058" t="s">
        <v>15119</v>
      </c>
      <c r="W1058" t="s">
        <v>84</v>
      </c>
      <c r="Y1058" t="s">
        <v>11</v>
      </c>
      <c r="Z1058" t="s">
        <v>86</v>
      </c>
      <c r="AA1058" t="s">
        <v>403</v>
      </c>
      <c r="AB1058" s="28">
        <v>1</v>
      </c>
      <c r="AC1058" s="40">
        <v>67654</v>
      </c>
      <c r="AD1058" s="40">
        <f t="shared" si="16"/>
        <v>67654</v>
      </c>
    </row>
    <row r="1059" spans="1:30">
      <c r="A1059" t="s">
        <v>277</v>
      </c>
      <c r="B1059" t="s">
        <v>151</v>
      </c>
      <c r="C1059" t="s">
        <v>152</v>
      </c>
      <c r="D1059" t="s">
        <v>1059</v>
      </c>
      <c r="E1059" t="s">
        <v>15120</v>
      </c>
      <c r="F1059" t="s">
        <v>15121</v>
      </c>
      <c r="G1059" t="s">
        <v>9829</v>
      </c>
      <c r="H1059" t="s">
        <v>328</v>
      </c>
      <c r="I1059" t="s">
        <v>1062</v>
      </c>
      <c r="J1059" t="s">
        <v>15122</v>
      </c>
      <c r="K1059" t="s">
        <v>78</v>
      </c>
      <c r="L1059" t="s">
        <v>15123</v>
      </c>
      <c r="M1059" s="27">
        <v>45941.375</v>
      </c>
      <c r="N1059" s="27">
        <v>45945.463194444441</v>
      </c>
      <c r="P1059" t="s">
        <v>9833</v>
      </c>
      <c r="Q1059" t="s">
        <v>9834</v>
      </c>
      <c r="R1059" t="s">
        <v>80</v>
      </c>
      <c r="S1059" t="s">
        <v>187</v>
      </c>
      <c r="T1059" t="s">
        <v>82</v>
      </c>
      <c r="U1059" t="s">
        <v>7699</v>
      </c>
      <c r="V1059" t="s">
        <v>15124</v>
      </c>
      <c r="W1059" t="s">
        <v>84</v>
      </c>
      <c r="Y1059" t="s">
        <v>8</v>
      </c>
      <c r="Z1059" t="s">
        <v>86</v>
      </c>
      <c r="AA1059" t="s">
        <v>736</v>
      </c>
      <c r="AB1059" s="28">
        <v>1</v>
      </c>
      <c r="AC1059" s="40">
        <v>35780</v>
      </c>
      <c r="AD1059" s="40">
        <f t="shared" si="16"/>
        <v>35780</v>
      </c>
    </row>
    <row r="1060" spans="1:30">
      <c r="A1060" t="s">
        <v>343</v>
      </c>
      <c r="B1060" t="s">
        <v>68</v>
      </c>
      <c r="C1060" t="s">
        <v>69</v>
      </c>
      <c r="D1060" t="s">
        <v>503</v>
      </c>
      <c r="E1060" t="s">
        <v>15125</v>
      </c>
      <c r="F1060" t="s">
        <v>11651</v>
      </c>
      <c r="G1060" t="s">
        <v>9829</v>
      </c>
      <c r="H1060" t="s">
        <v>347</v>
      </c>
      <c r="I1060" t="s">
        <v>506</v>
      </c>
      <c r="J1060" t="s">
        <v>11652</v>
      </c>
      <c r="K1060" t="s">
        <v>78</v>
      </c>
      <c r="L1060" t="s">
        <v>15126</v>
      </c>
      <c r="M1060" s="27">
        <v>45941.375</v>
      </c>
      <c r="N1060" s="27">
        <v>45944.569444444453</v>
      </c>
      <c r="P1060" t="s">
        <v>9833</v>
      </c>
      <c r="Q1060" t="s">
        <v>9834</v>
      </c>
      <c r="R1060" t="s">
        <v>1470</v>
      </c>
      <c r="S1060" t="s">
        <v>1470</v>
      </c>
      <c r="T1060" t="s">
        <v>82</v>
      </c>
      <c r="U1060" t="s">
        <v>7699</v>
      </c>
      <c r="V1060" t="s">
        <v>15127</v>
      </c>
      <c r="W1060" t="s">
        <v>84</v>
      </c>
      <c r="Y1060" t="s">
        <v>11</v>
      </c>
      <c r="Z1060" t="s">
        <v>86</v>
      </c>
      <c r="AA1060" t="s">
        <v>804</v>
      </c>
      <c r="AB1060" s="28">
        <v>1</v>
      </c>
      <c r="AC1060" s="40">
        <v>67654</v>
      </c>
      <c r="AD1060" s="40">
        <f t="shared" si="16"/>
        <v>67654</v>
      </c>
    </row>
    <row r="1061" spans="1:30">
      <c r="A1061" t="s">
        <v>459</v>
      </c>
      <c r="B1061" t="s">
        <v>460</v>
      </c>
      <c r="C1061" t="s">
        <v>461</v>
      </c>
      <c r="D1061" t="s">
        <v>512</v>
      </c>
      <c r="E1061" t="s">
        <v>15128</v>
      </c>
      <c r="F1061" t="s">
        <v>15129</v>
      </c>
      <c r="G1061" t="s">
        <v>9829</v>
      </c>
      <c r="H1061" t="s">
        <v>460</v>
      </c>
      <c r="I1061" t="s">
        <v>459</v>
      </c>
      <c r="J1061" t="s">
        <v>15130</v>
      </c>
      <c r="K1061" t="s">
        <v>78</v>
      </c>
      <c r="L1061" t="s">
        <v>15131</v>
      </c>
      <c r="M1061" s="27">
        <v>45941.375</v>
      </c>
      <c r="N1061" s="27">
        <v>45947.629166666673</v>
      </c>
      <c r="P1061" t="s">
        <v>9833</v>
      </c>
      <c r="Q1061" t="s">
        <v>9834</v>
      </c>
      <c r="R1061" t="s">
        <v>1479</v>
      </c>
      <c r="S1061" t="s">
        <v>1479</v>
      </c>
      <c r="T1061" t="s">
        <v>1664</v>
      </c>
      <c r="U1061" t="s">
        <v>8856</v>
      </c>
      <c r="V1061" t="s">
        <v>15132</v>
      </c>
      <c r="W1061" t="s">
        <v>84</v>
      </c>
      <c r="Y1061" t="s">
        <v>8</v>
      </c>
      <c r="Z1061" t="s">
        <v>86</v>
      </c>
      <c r="AA1061" t="s">
        <v>1597</v>
      </c>
      <c r="AB1061" s="28">
        <v>1</v>
      </c>
      <c r="AC1061" s="40">
        <v>35780</v>
      </c>
      <c r="AD1061" s="40">
        <f t="shared" si="16"/>
        <v>35780</v>
      </c>
    </row>
    <row r="1062" spans="1:30">
      <c r="A1062" t="s">
        <v>118</v>
      </c>
      <c r="B1062" t="s">
        <v>119</v>
      </c>
      <c r="C1062" t="s">
        <v>8579</v>
      </c>
      <c r="D1062" t="s">
        <v>5552</v>
      </c>
      <c r="E1062" t="s">
        <v>15133</v>
      </c>
      <c r="F1062" t="s">
        <v>15134</v>
      </c>
      <c r="G1062" t="s">
        <v>9838</v>
      </c>
      <c r="H1062" t="s">
        <v>309</v>
      </c>
      <c r="I1062" t="s">
        <v>5555</v>
      </c>
      <c r="J1062" t="s">
        <v>15135</v>
      </c>
      <c r="K1062" t="s">
        <v>78</v>
      </c>
      <c r="L1062" t="s">
        <v>15136</v>
      </c>
      <c r="M1062" s="27">
        <v>45941.375</v>
      </c>
      <c r="N1062" s="27">
        <v>45946.438888888893</v>
      </c>
      <c r="P1062" t="s">
        <v>9840</v>
      </c>
      <c r="R1062" t="s">
        <v>1479</v>
      </c>
      <c r="S1062" t="s">
        <v>1479</v>
      </c>
      <c r="U1062" t="s">
        <v>7699</v>
      </c>
      <c r="V1062" t="s">
        <v>15137</v>
      </c>
      <c r="W1062" t="s">
        <v>9840</v>
      </c>
      <c r="Y1062" t="s">
        <v>13</v>
      </c>
      <c r="Z1062" t="s">
        <v>86</v>
      </c>
      <c r="AB1062" s="28">
        <v>0</v>
      </c>
      <c r="AC1062" s="40">
        <v>35780</v>
      </c>
      <c r="AD1062" s="40">
        <f t="shared" si="16"/>
        <v>35780</v>
      </c>
    </row>
    <row r="1063" spans="1:30">
      <c r="A1063" t="s">
        <v>343</v>
      </c>
      <c r="B1063" t="s">
        <v>68</v>
      </c>
      <c r="C1063" t="s">
        <v>69</v>
      </c>
      <c r="D1063" t="s">
        <v>795</v>
      </c>
      <c r="E1063" t="s">
        <v>15138</v>
      </c>
      <c r="F1063" t="s">
        <v>15139</v>
      </c>
      <c r="G1063" t="s">
        <v>9829</v>
      </c>
      <c r="H1063" t="s">
        <v>798</v>
      </c>
      <c r="I1063" t="s">
        <v>799</v>
      </c>
      <c r="J1063" t="s">
        <v>15140</v>
      </c>
      <c r="K1063" t="s">
        <v>78</v>
      </c>
      <c r="L1063" t="s">
        <v>15141</v>
      </c>
      <c r="M1063" s="27">
        <v>45941.375</v>
      </c>
      <c r="N1063" s="27">
        <v>45946.397222222222</v>
      </c>
      <c r="P1063" t="s">
        <v>9833</v>
      </c>
      <c r="Q1063" t="s">
        <v>9834</v>
      </c>
      <c r="R1063" t="s">
        <v>1470</v>
      </c>
      <c r="S1063" t="s">
        <v>1470</v>
      </c>
      <c r="T1063" t="s">
        <v>82</v>
      </c>
      <c r="U1063" t="s">
        <v>7699</v>
      </c>
      <c r="V1063" t="s">
        <v>15142</v>
      </c>
      <c r="W1063" t="s">
        <v>84</v>
      </c>
      <c r="Y1063" t="s">
        <v>11</v>
      </c>
      <c r="Z1063" t="s">
        <v>86</v>
      </c>
      <c r="AA1063" t="s">
        <v>359</v>
      </c>
      <c r="AB1063" s="28">
        <v>1</v>
      </c>
      <c r="AC1063" s="40">
        <v>67654</v>
      </c>
      <c r="AD1063" s="40">
        <f t="shared" si="16"/>
        <v>67654</v>
      </c>
    </row>
    <row r="1064" spans="1:30">
      <c r="A1064" t="s">
        <v>112</v>
      </c>
      <c r="B1064" t="s">
        <v>113</v>
      </c>
      <c r="C1064" t="s">
        <v>114</v>
      </c>
      <c r="D1064" t="s">
        <v>3302</v>
      </c>
      <c r="E1064" t="s">
        <v>15143</v>
      </c>
      <c r="F1064" t="s">
        <v>15144</v>
      </c>
      <c r="G1064" t="s">
        <v>9829</v>
      </c>
      <c r="H1064" t="s">
        <v>116</v>
      </c>
      <c r="I1064" t="s">
        <v>3305</v>
      </c>
      <c r="J1064" t="s">
        <v>15145</v>
      </c>
      <c r="K1064" t="s">
        <v>78</v>
      </c>
      <c r="L1064" t="s">
        <v>15146</v>
      </c>
      <c r="M1064" s="27">
        <v>45941.375</v>
      </c>
      <c r="N1064" s="27">
        <v>45946.650694444441</v>
      </c>
      <c r="P1064" t="s">
        <v>9833</v>
      </c>
      <c r="Q1064" t="s">
        <v>9834</v>
      </c>
      <c r="R1064" t="s">
        <v>80</v>
      </c>
      <c r="S1064" t="s">
        <v>187</v>
      </c>
      <c r="T1064" t="s">
        <v>82</v>
      </c>
      <c r="U1064" t="s">
        <v>7699</v>
      </c>
      <c r="V1064" t="s">
        <v>15147</v>
      </c>
      <c r="W1064" t="s">
        <v>84</v>
      </c>
      <c r="Y1064" t="s">
        <v>11</v>
      </c>
      <c r="Z1064" t="s">
        <v>86</v>
      </c>
      <c r="AA1064" t="s">
        <v>117</v>
      </c>
      <c r="AB1064" s="28">
        <v>1</v>
      </c>
      <c r="AC1064" s="40">
        <v>67654</v>
      </c>
      <c r="AD1064" s="40">
        <f t="shared" si="16"/>
        <v>67654</v>
      </c>
    </row>
    <row r="1065" spans="1:30">
      <c r="A1065" t="s">
        <v>442</v>
      </c>
      <c r="B1065" t="s">
        <v>113</v>
      </c>
      <c r="C1065" t="s">
        <v>114</v>
      </c>
      <c r="D1065" t="s">
        <v>8978</v>
      </c>
      <c r="E1065" t="s">
        <v>15148</v>
      </c>
      <c r="F1065" t="s">
        <v>15149</v>
      </c>
      <c r="G1065" t="s">
        <v>9829</v>
      </c>
      <c r="H1065" t="s">
        <v>446</v>
      </c>
      <c r="I1065" t="s">
        <v>8981</v>
      </c>
      <c r="J1065" t="s">
        <v>15150</v>
      </c>
      <c r="K1065" t="s">
        <v>78</v>
      </c>
      <c r="L1065" t="s">
        <v>15151</v>
      </c>
      <c r="M1065" s="27">
        <v>45941.375</v>
      </c>
      <c r="N1065" s="27">
        <v>45944.379166666673</v>
      </c>
      <c r="P1065" t="s">
        <v>9833</v>
      </c>
      <c r="Q1065" t="s">
        <v>9834</v>
      </c>
      <c r="R1065" t="s">
        <v>1470</v>
      </c>
      <c r="S1065" t="s">
        <v>1470</v>
      </c>
      <c r="T1065" t="s">
        <v>82</v>
      </c>
      <c r="U1065" t="s">
        <v>7699</v>
      </c>
      <c r="V1065" t="s">
        <v>15152</v>
      </c>
      <c r="W1065" t="s">
        <v>84</v>
      </c>
      <c r="Y1065" t="s">
        <v>11</v>
      </c>
      <c r="Z1065" t="s">
        <v>86</v>
      </c>
      <c r="AA1065" t="s">
        <v>2360</v>
      </c>
      <c r="AB1065" s="28">
        <v>1</v>
      </c>
      <c r="AC1065" s="40">
        <v>67654</v>
      </c>
      <c r="AD1065" s="40">
        <f t="shared" si="16"/>
        <v>67654</v>
      </c>
    </row>
    <row r="1066" spans="1:30">
      <c r="A1066" t="s">
        <v>191</v>
      </c>
      <c r="B1066" t="s">
        <v>192</v>
      </c>
      <c r="C1066" t="s">
        <v>193</v>
      </c>
      <c r="D1066" t="s">
        <v>194</v>
      </c>
      <c r="E1066" t="s">
        <v>15153</v>
      </c>
      <c r="F1066" t="s">
        <v>15154</v>
      </c>
      <c r="G1066" t="s">
        <v>9829</v>
      </c>
      <c r="H1066" t="s">
        <v>197</v>
      </c>
      <c r="I1066" t="s">
        <v>191</v>
      </c>
      <c r="J1066" t="s">
        <v>15155</v>
      </c>
      <c r="K1066" t="s">
        <v>78</v>
      </c>
      <c r="L1066" t="s">
        <v>15156</v>
      </c>
      <c r="M1066" s="27">
        <v>45941.375</v>
      </c>
      <c r="N1066" s="27">
        <v>45945.556250000001</v>
      </c>
      <c r="P1066" t="s">
        <v>9833</v>
      </c>
      <c r="Q1066" t="s">
        <v>9834</v>
      </c>
      <c r="R1066" t="s">
        <v>80</v>
      </c>
      <c r="S1066" t="s">
        <v>81</v>
      </c>
      <c r="U1066" t="s">
        <v>7699</v>
      </c>
      <c r="V1066" t="s">
        <v>15157</v>
      </c>
      <c r="W1066" t="s">
        <v>84</v>
      </c>
      <c r="Y1066" t="s">
        <v>8</v>
      </c>
      <c r="Z1066" t="s">
        <v>86</v>
      </c>
      <c r="AA1066" t="s">
        <v>9983</v>
      </c>
      <c r="AB1066" s="28">
        <v>1</v>
      </c>
      <c r="AC1066" s="40">
        <v>35780</v>
      </c>
      <c r="AD1066" s="40">
        <f t="shared" si="16"/>
        <v>35780</v>
      </c>
    </row>
    <row r="1067" spans="1:30">
      <c r="A1067" t="s">
        <v>265</v>
      </c>
      <c r="B1067" t="s">
        <v>68</v>
      </c>
      <c r="C1067" t="s">
        <v>266</v>
      </c>
      <c r="D1067" t="s">
        <v>15158</v>
      </c>
      <c r="E1067" t="s">
        <v>15159</v>
      </c>
      <c r="F1067" t="s">
        <v>15160</v>
      </c>
      <c r="G1067" t="s">
        <v>9829</v>
      </c>
      <c r="H1067" t="s">
        <v>270</v>
      </c>
      <c r="I1067" t="s">
        <v>15161</v>
      </c>
      <c r="J1067" t="s">
        <v>15162</v>
      </c>
      <c r="K1067" t="s">
        <v>78</v>
      </c>
      <c r="L1067" t="s">
        <v>15163</v>
      </c>
      <c r="M1067" s="27">
        <v>45941.375</v>
      </c>
      <c r="N1067" s="27">
        <v>45947.626388888893</v>
      </c>
      <c r="P1067" t="s">
        <v>9833</v>
      </c>
      <c r="Q1067" t="s">
        <v>9834</v>
      </c>
      <c r="R1067" t="s">
        <v>1470</v>
      </c>
      <c r="S1067" t="s">
        <v>1470</v>
      </c>
      <c r="T1067" t="s">
        <v>82</v>
      </c>
      <c r="U1067" t="s">
        <v>7699</v>
      </c>
      <c r="V1067" t="s">
        <v>15164</v>
      </c>
      <c r="W1067" t="s">
        <v>84</v>
      </c>
      <c r="Y1067" t="s">
        <v>11</v>
      </c>
      <c r="Z1067" t="s">
        <v>86</v>
      </c>
      <c r="AA1067" t="s">
        <v>276</v>
      </c>
      <c r="AB1067" s="28">
        <v>1</v>
      </c>
      <c r="AC1067" s="40">
        <v>67654</v>
      </c>
      <c r="AD1067" s="40">
        <f t="shared" si="16"/>
        <v>67654</v>
      </c>
    </row>
    <row r="1068" spans="1:30">
      <c r="A1068" t="s">
        <v>1377</v>
      </c>
      <c r="B1068" t="s">
        <v>68</v>
      </c>
      <c r="C1068" t="s">
        <v>266</v>
      </c>
      <c r="D1068" t="s">
        <v>1378</v>
      </c>
      <c r="E1068" t="s">
        <v>15165</v>
      </c>
      <c r="F1068" t="s">
        <v>15166</v>
      </c>
      <c r="G1068" t="s">
        <v>9829</v>
      </c>
      <c r="H1068" t="s">
        <v>1381</v>
      </c>
      <c r="I1068" t="s">
        <v>1377</v>
      </c>
      <c r="J1068" t="s">
        <v>15167</v>
      </c>
      <c r="K1068" t="s">
        <v>78</v>
      </c>
      <c r="L1068" t="s">
        <v>15168</v>
      </c>
      <c r="M1068" s="27">
        <v>45941.375</v>
      </c>
      <c r="N1068" s="27">
        <v>45946.506944444453</v>
      </c>
      <c r="P1068" t="s">
        <v>9833</v>
      </c>
      <c r="Q1068" t="s">
        <v>9834</v>
      </c>
      <c r="R1068" t="s">
        <v>1470</v>
      </c>
      <c r="S1068" t="s">
        <v>1470</v>
      </c>
      <c r="T1068" t="s">
        <v>82</v>
      </c>
      <c r="U1068" t="s">
        <v>7699</v>
      </c>
      <c r="V1068" t="s">
        <v>15169</v>
      </c>
      <c r="W1068" t="s">
        <v>84</v>
      </c>
      <c r="Y1068" t="s">
        <v>8</v>
      </c>
      <c r="Z1068" t="s">
        <v>86</v>
      </c>
      <c r="AA1068" t="s">
        <v>8864</v>
      </c>
      <c r="AB1068" s="28">
        <v>1</v>
      </c>
      <c r="AC1068" s="40">
        <v>35780</v>
      </c>
      <c r="AD1068" s="40">
        <f t="shared" si="16"/>
        <v>35780</v>
      </c>
    </row>
    <row r="1069" spans="1:30">
      <c r="A1069" t="s">
        <v>459</v>
      </c>
      <c r="B1069" t="s">
        <v>460</v>
      </c>
      <c r="C1069" t="s">
        <v>461</v>
      </c>
      <c r="D1069" t="s">
        <v>512</v>
      </c>
      <c r="E1069" t="s">
        <v>15170</v>
      </c>
      <c r="F1069" t="s">
        <v>15171</v>
      </c>
      <c r="G1069" t="s">
        <v>9829</v>
      </c>
      <c r="H1069" t="s">
        <v>460</v>
      </c>
      <c r="I1069" t="s">
        <v>459</v>
      </c>
      <c r="J1069" t="s">
        <v>15172</v>
      </c>
      <c r="K1069" t="s">
        <v>78</v>
      </c>
      <c r="L1069" t="s">
        <v>15173</v>
      </c>
      <c r="M1069" s="27">
        <v>45941.375</v>
      </c>
      <c r="N1069" s="27">
        <v>45946.400000000001</v>
      </c>
      <c r="P1069" t="s">
        <v>9833</v>
      </c>
      <c r="Q1069" t="s">
        <v>9834</v>
      </c>
      <c r="R1069" t="s">
        <v>1479</v>
      </c>
      <c r="S1069" t="s">
        <v>1470</v>
      </c>
      <c r="T1069" t="s">
        <v>82</v>
      </c>
      <c r="U1069" t="s">
        <v>7699</v>
      </c>
      <c r="V1069" t="s">
        <v>15174</v>
      </c>
      <c r="W1069" t="s">
        <v>84</v>
      </c>
      <c r="Y1069" t="s">
        <v>8</v>
      </c>
      <c r="Z1069" t="s">
        <v>86</v>
      </c>
      <c r="AA1069" t="s">
        <v>519</v>
      </c>
      <c r="AB1069" s="28">
        <v>1</v>
      </c>
      <c r="AC1069" s="40">
        <v>35780</v>
      </c>
      <c r="AD1069" s="40">
        <f t="shared" si="16"/>
        <v>35780</v>
      </c>
    </row>
    <row r="1070" spans="1:30">
      <c r="A1070" t="s">
        <v>277</v>
      </c>
      <c r="B1070" t="s">
        <v>151</v>
      </c>
      <c r="C1070" t="s">
        <v>152</v>
      </c>
      <c r="D1070" t="s">
        <v>857</v>
      </c>
      <c r="E1070" t="s">
        <v>15175</v>
      </c>
      <c r="F1070" t="s">
        <v>15176</v>
      </c>
      <c r="G1070" t="s">
        <v>9829</v>
      </c>
      <c r="H1070" t="s">
        <v>328</v>
      </c>
      <c r="I1070" t="s">
        <v>860</v>
      </c>
      <c r="J1070" t="s">
        <v>15177</v>
      </c>
      <c r="K1070" t="s">
        <v>78</v>
      </c>
      <c r="L1070" t="s">
        <v>15178</v>
      </c>
      <c r="M1070" s="27">
        <v>45941.375</v>
      </c>
      <c r="N1070" s="27">
        <v>45947.467361111107</v>
      </c>
      <c r="P1070" t="s">
        <v>9833</v>
      </c>
      <c r="Q1070" t="s">
        <v>9834</v>
      </c>
      <c r="R1070" t="s">
        <v>1470</v>
      </c>
      <c r="S1070" t="s">
        <v>1470</v>
      </c>
      <c r="T1070" t="s">
        <v>82</v>
      </c>
      <c r="U1070" t="s">
        <v>7699</v>
      </c>
      <c r="V1070" t="s">
        <v>15179</v>
      </c>
      <c r="W1070" t="s">
        <v>9836</v>
      </c>
      <c r="Y1070" t="s">
        <v>15</v>
      </c>
      <c r="Z1070" t="s">
        <v>86</v>
      </c>
      <c r="AA1070" t="s">
        <v>736</v>
      </c>
      <c r="AB1070" s="28">
        <v>0</v>
      </c>
      <c r="AC1070" s="40">
        <v>35780</v>
      </c>
      <c r="AD1070" s="40">
        <f t="shared" si="16"/>
        <v>35780</v>
      </c>
    </row>
    <row r="1071" spans="1:30">
      <c r="A1071" t="s">
        <v>277</v>
      </c>
      <c r="B1071" t="s">
        <v>151</v>
      </c>
      <c r="C1071" t="s">
        <v>152</v>
      </c>
      <c r="D1071" t="s">
        <v>2962</v>
      </c>
      <c r="E1071" t="s">
        <v>15180</v>
      </c>
      <c r="F1071" t="s">
        <v>15181</v>
      </c>
      <c r="G1071" t="s">
        <v>9838</v>
      </c>
      <c r="H1071" t="s">
        <v>328</v>
      </c>
      <c r="I1071" t="s">
        <v>2965</v>
      </c>
      <c r="J1071" t="s">
        <v>15182</v>
      </c>
      <c r="K1071" t="s">
        <v>78</v>
      </c>
      <c r="L1071" t="s">
        <v>15183</v>
      </c>
      <c r="M1071" s="27">
        <v>45941.393310185187</v>
      </c>
      <c r="N1071" s="27">
        <v>45946.445833333331</v>
      </c>
      <c r="P1071" t="s">
        <v>9840</v>
      </c>
      <c r="R1071" t="s">
        <v>80</v>
      </c>
      <c r="S1071" t="s">
        <v>81</v>
      </c>
      <c r="U1071" t="s">
        <v>7699</v>
      </c>
      <c r="V1071" t="s">
        <v>15184</v>
      </c>
      <c r="W1071" t="s">
        <v>9840</v>
      </c>
      <c r="Y1071" t="s">
        <v>13</v>
      </c>
      <c r="Z1071" t="s">
        <v>86</v>
      </c>
      <c r="AB1071" s="28">
        <v>0</v>
      </c>
      <c r="AC1071" s="40">
        <v>35780</v>
      </c>
      <c r="AD1071" s="40">
        <f t="shared" si="16"/>
        <v>35780</v>
      </c>
    </row>
    <row r="1072" spans="1:30">
      <c r="A1072" t="s">
        <v>744</v>
      </c>
      <c r="B1072" t="s">
        <v>113</v>
      </c>
      <c r="C1072" t="s">
        <v>114</v>
      </c>
      <c r="D1072" t="s">
        <v>2276</v>
      </c>
      <c r="E1072" t="s">
        <v>15185</v>
      </c>
      <c r="F1072" t="s">
        <v>15186</v>
      </c>
      <c r="G1072" t="s">
        <v>9829</v>
      </c>
      <c r="H1072" t="s">
        <v>748</v>
      </c>
      <c r="I1072" t="s">
        <v>744</v>
      </c>
      <c r="J1072" t="s">
        <v>15187</v>
      </c>
      <c r="K1072" t="s">
        <v>78</v>
      </c>
      <c r="L1072" t="s">
        <v>15188</v>
      </c>
      <c r="M1072" s="27">
        <v>45941.396851851852</v>
      </c>
      <c r="N1072" s="27">
        <v>45946.654166666667</v>
      </c>
      <c r="P1072" t="s">
        <v>9833</v>
      </c>
      <c r="Q1072" t="s">
        <v>9834</v>
      </c>
      <c r="R1072" t="s">
        <v>80</v>
      </c>
      <c r="S1072" t="s">
        <v>81</v>
      </c>
      <c r="T1072" t="s">
        <v>82</v>
      </c>
      <c r="U1072" t="s">
        <v>7699</v>
      </c>
      <c r="V1072" t="s">
        <v>15189</v>
      </c>
      <c r="W1072" t="s">
        <v>84</v>
      </c>
      <c r="Y1072" t="s">
        <v>8</v>
      </c>
      <c r="Z1072" t="s">
        <v>86</v>
      </c>
      <c r="AA1072" t="s">
        <v>1272</v>
      </c>
      <c r="AB1072" s="28">
        <v>1</v>
      </c>
      <c r="AC1072" s="40">
        <v>35780</v>
      </c>
      <c r="AD1072" s="40">
        <f t="shared" si="16"/>
        <v>35780</v>
      </c>
    </row>
    <row r="1073" spans="1:30">
      <c r="A1073" t="s">
        <v>191</v>
      </c>
      <c r="B1073" t="s">
        <v>192</v>
      </c>
      <c r="C1073" t="s">
        <v>193</v>
      </c>
      <c r="D1073" t="s">
        <v>2056</v>
      </c>
      <c r="E1073" t="s">
        <v>15190</v>
      </c>
      <c r="F1073" t="s">
        <v>15191</v>
      </c>
      <c r="G1073" t="s">
        <v>9829</v>
      </c>
      <c r="H1073" t="s">
        <v>197</v>
      </c>
      <c r="I1073" t="s">
        <v>2059</v>
      </c>
      <c r="J1073" t="s">
        <v>15192</v>
      </c>
      <c r="K1073" t="s">
        <v>78</v>
      </c>
      <c r="L1073" t="s">
        <v>15193</v>
      </c>
      <c r="M1073" s="27">
        <v>45941.412083333344</v>
      </c>
      <c r="N1073" s="27">
        <v>45945.451388888891</v>
      </c>
      <c r="P1073" t="s">
        <v>9833</v>
      </c>
      <c r="Q1073" t="s">
        <v>9834</v>
      </c>
      <c r="R1073" t="s">
        <v>1470</v>
      </c>
      <c r="S1073" t="s">
        <v>1470</v>
      </c>
      <c r="T1073" t="s">
        <v>82</v>
      </c>
      <c r="U1073" t="s">
        <v>7699</v>
      </c>
      <c r="V1073" t="s">
        <v>15194</v>
      </c>
      <c r="W1073" t="s">
        <v>84</v>
      </c>
      <c r="Y1073" t="s">
        <v>11</v>
      </c>
      <c r="Z1073" t="s">
        <v>86</v>
      </c>
      <c r="AA1073" t="s">
        <v>1640</v>
      </c>
      <c r="AB1073" s="28">
        <v>1</v>
      </c>
      <c r="AC1073" s="40">
        <v>67654</v>
      </c>
      <c r="AD1073" s="40">
        <f t="shared" si="16"/>
        <v>67654</v>
      </c>
    </row>
    <row r="1074" spans="1:30">
      <c r="A1074" t="s">
        <v>459</v>
      </c>
      <c r="B1074" t="s">
        <v>460</v>
      </c>
      <c r="C1074" t="s">
        <v>461</v>
      </c>
      <c r="D1074" t="s">
        <v>2135</v>
      </c>
      <c r="E1074" t="s">
        <v>15195</v>
      </c>
      <c r="F1074" t="s">
        <v>6634</v>
      </c>
      <c r="G1074" t="s">
        <v>9829</v>
      </c>
      <c r="H1074" t="s">
        <v>460</v>
      </c>
      <c r="I1074" t="s">
        <v>2138</v>
      </c>
      <c r="J1074" t="s">
        <v>6635</v>
      </c>
      <c r="K1074" t="s">
        <v>78</v>
      </c>
      <c r="L1074" t="s">
        <v>15196</v>
      </c>
      <c r="M1074" s="27">
        <v>45941.404756944437</v>
      </c>
      <c r="N1074" s="27">
        <v>45946.501388888893</v>
      </c>
      <c r="P1074" t="s">
        <v>9833</v>
      </c>
      <c r="Q1074" t="s">
        <v>9834</v>
      </c>
      <c r="R1074" t="s">
        <v>1470</v>
      </c>
      <c r="S1074" t="s">
        <v>1470</v>
      </c>
      <c r="T1074" t="s">
        <v>82</v>
      </c>
      <c r="U1074" t="s">
        <v>7699</v>
      </c>
      <c r="V1074" t="s">
        <v>15197</v>
      </c>
      <c r="W1074" t="s">
        <v>84</v>
      </c>
      <c r="Y1074" t="s">
        <v>8</v>
      </c>
      <c r="Z1074" t="s">
        <v>86</v>
      </c>
      <c r="AA1074" t="s">
        <v>546</v>
      </c>
      <c r="AB1074" s="28">
        <v>1</v>
      </c>
      <c r="AC1074" s="40">
        <v>35780</v>
      </c>
      <c r="AD1074" s="40">
        <f t="shared" si="16"/>
        <v>35780</v>
      </c>
    </row>
    <row r="1075" spans="1:30">
      <c r="A1075" t="s">
        <v>613</v>
      </c>
      <c r="B1075" t="s">
        <v>151</v>
      </c>
      <c r="C1075" t="s">
        <v>152</v>
      </c>
      <c r="D1075" t="s">
        <v>12432</v>
      </c>
      <c r="E1075" t="s">
        <v>15198</v>
      </c>
      <c r="F1075" t="s">
        <v>15199</v>
      </c>
      <c r="G1075" t="s">
        <v>9829</v>
      </c>
      <c r="H1075" t="s">
        <v>328</v>
      </c>
      <c r="I1075" t="s">
        <v>12435</v>
      </c>
      <c r="J1075" t="s">
        <v>15200</v>
      </c>
      <c r="K1075" t="s">
        <v>78</v>
      </c>
      <c r="L1075" t="s">
        <v>15201</v>
      </c>
      <c r="M1075" s="27">
        <v>45941.40730324074</v>
      </c>
      <c r="N1075" s="27">
        <v>45947.47152777778</v>
      </c>
      <c r="P1075" t="s">
        <v>9833</v>
      </c>
      <c r="Q1075" t="s">
        <v>9834</v>
      </c>
      <c r="R1075" t="s">
        <v>1479</v>
      </c>
      <c r="S1075" t="s">
        <v>1479</v>
      </c>
      <c r="T1075" t="s">
        <v>82</v>
      </c>
      <c r="U1075" t="s">
        <v>7699</v>
      </c>
      <c r="V1075" t="s">
        <v>15202</v>
      </c>
      <c r="W1075" t="s">
        <v>9836</v>
      </c>
      <c r="Y1075" t="s">
        <v>13</v>
      </c>
      <c r="Z1075" t="s">
        <v>86</v>
      </c>
      <c r="AA1075" t="s">
        <v>1281</v>
      </c>
      <c r="AB1075" s="28">
        <v>0</v>
      </c>
      <c r="AC1075" s="40">
        <v>35780</v>
      </c>
      <c r="AD1075" s="40">
        <f t="shared" si="16"/>
        <v>35780</v>
      </c>
    </row>
    <row r="1076" spans="1:30">
      <c r="A1076" t="s">
        <v>613</v>
      </c>
      <c r="B1076" t="s">
        <v>151</v>
      </c>
      <c r="C1076" t="s">
        <v>152</v>
      </c>
      <c r="D1076" t="s">
        <v>4146</v>
      </c>
      <c r="E1076" t="s">
        <v>15203</v>
      </c>
      <c r="F1076" t="s">
        <v>15204</v>
      </c>
      <c r="G1076" t="s">
        <v>9829</v>
      </c>
      <c r="H1076" t="s">
        <v>258</v>
      </c>
      <c r="I1076" t="s">
        <v>4149</v>
      </c>
      <c r="J1076" t="s">
        <v>15205</v>
      </c>
      <c r="K1076" t="s">
        <v>78</v>
      </c>
      <c r="L1076" t="s">
        <v>15206</v>
      </c>
      <c r="M1076" s="27">
        <v>45941.451226851852</v>
      </c>
      <c r="N1076" s="27">
        <v>45944.493055555547</v>
      </c>
      <c r="P1076" t="s">
        <v>9833</v>
      </c>
      <c r="Q1076" t="s">
        <v>9834</v>
      </c>
      <c r="R1076" t="s">
        <v>1479</v>
      </c>
      <c r="S1076" t="s">
        <v>1479</v>
      </c>
      <c r="T1076" t="s">
        <v>82</v>
      </c>
      <c r="U1076" t="s">
        <v>7699</v>
      </c>
      <c r="V1076" t="s">
        <v>15207</v>
      </c>
      <c r="W1076" t="s">
        <v>84</v>
      </c>
      <c r="Y1076" t="s">
        <v>11</v>
      </c>
      <c r="Z1076" t="s">
        <v>86</v>
      </c>
      <c r="AA1076" t="s">
        <v>622</v>
      </c>
      <c r="AB1076" s="28">
        <v>1</v>
      </c>
      <c r="AC1076" s="40">
        <v>67654</v>
      </c>
      <c r="AD1076" s="40">
        <f t="shared" si="16"/>
        <v>67654</v>
      </c>
    </row>
    <row r="1077" spans="1:30">
      <c r="A1077" t="s">
        <v>442</v>
      </c>
      <c r="B1077" t="s">
        <v>113</v>
      </c>
      <c r="C1077" t="s">
        <v>114</v>
      </c>
      <c r="D1077" t="s">
        <v>6146</v>
      </c>
      <c r="E1077" t="s">
        <v>15208</v>
      </c>
      <c r="F1077" t="s">
        <v>15209</v>
      </c>
      <c r="G1077" t="s">
        <v>9829</v>
      </c>
      <c r="H1077" t="s">
        <v>446</v>
      </c>
      <c r="I1077" t="s">
        <v>6149</v>
      </c>
      <c r="J1077" t="s">
        <v>15210</v>
      </c>
      <c r="K1077" t="s">
        <v>78</v>
      </c>
      <c r="L1077" t="s">
        <v>15211</v>
      </c>
      <c r="M1077" s="27">
        <v>45941.455208333333</v>
      </c>
      <c r="N1077" s="27">
        <v>45945.448611111111</v>
      </c>
      <c r="P1077" t="s">
        <v>9833</v>
      </c>
      <c r="Q1077" t="s">
        <v>9834</v>
      </c>
      <c r="R1077" t="s">
        <v>1470</v>
      </c>
      <c r="S1077" t="s">
        <v>1470</v>
      </c>
      <c r="T1077" t="s">
        <v>82</v>
      </c>
      <c r="U1077" t="s">
        <v>7699</v>
      </c>
      <c r="V1077" t="s">
        <v>15212</v>
      </c>
      <c r="W1077" t="s">
        <v>84</v>
      </c>
      <c r="Y1077" t="s">
        <v>11</v>
      </c>
      <c r="Z1077" t="s">
        <v>86</v>
      </c>
      <c r="AA1077" t="s">
        <v>2360</v>
      </c>
      <c r="AB1077" s="28">
        <v>1</v>
      </c>
      <c r="AC1077" s="40">
        <v>67654</v>
      </c>
      <c r="AD1077" s="40">
        <f t="shared" si="16"/>
        <v>67654</v>
      </c>
    </row>
    <row r="1078" spans="1:30">
      <c r="A1078" t="s">
        <v>459</v>
      </c>
      <c r="B1078" t="s">
        <v>460</v>
      </c>
      <c r="C1078" t="s">
        <v>461</v>
      </c>
      <c r="D1078" t="s">
        <v>956</v>
      </c>
      <c r="E1078" t="s">
        <v>15213</v>
      </c>
      <c r="F1078" t="s">
        <v>15214</v>
      </c>
      <c r="G1078" t="s">
        <v>9829</v>
      </c>
      <c r="H1078" t="s">
        <v>460</v>
      </c>
      <c r="I1078" t="s">
        <v>959</v>
      </c>
      <c r="J1078" t="s">
        <v>15215</v>
      </c>
      <c r="K1078" t="s">
        <v>78</v>
      </c>
      <c r="L1078" t="s">
        <v>15216</v>
      </c>
      <c r="M1078" s="27">
        <v>45941.490879629629</v>
      </c>
      <c r="N1078" s="27">
        <v>45947.536805555559</v>
      </c>
      <c r="P1078" t="s">
        <v>9833</v>
      </c>
      <c r="Q1078" t="s">
        <v>9834</v>
      </c>
      <c r="R1078" t="s">
        <v>1470</v>
      </c>
      <c r="S1078" t="s">
        <v>1470</v>
      </c>
      <c r="T1078" t="s">
        <v>82</v>
      </c>
      <c r="U1078" t="s">
        <v>7699</v>
      </c>
      <c r="V1078" t="s">
        <v>15217</v>
      </c>
      <c r="W1078" t="s">
        <v>84</v>
      </c>
      <c r="Y1078" t="s">
        <v>11</v>
      </c>
      <c r="Z1078" t="s">
        <v>86</v>
      </c>
      <c r="AA1078" t="s">
        <v>546</v>
      </c>
      <c r="AB1078" s="28">
        <v>1</v>
      </c>
      <c r="AC1078" s="40">
        <v>67654</v>
      </c>
      <c r="AD1078" s="40">
        <f t="shared" si="16"/>
        <v>67654</v>
      </c>
    </row>
    <row r="1079" spans="1:30">
      <c r="A1079" t="s">
        <v>459</v>
      </c>
      <c r="B1079" t="s">
        <v>460</v>
      </c>
      <c r="C1079" t="s">
        <v>461</v>
      </c>
      <c r="D1079" t="s">
        <v>512</v>
      </c>
      <c r="E1079" t="s">
        <v>15218</v>
      </c>
      <c r="F1079" t="s">
        <v>15219</v>
      </c>
      <c r="G1079" t="s">
        <v>9829</v>
      </c>
      <c r="H1079" t="s">
        <v>460</v>
      </c>
      <c r="I1079" t="s">
        <v>459</v>
      </c>
      <c r="J1079" t="s">
        <v>15220</v>
      </c>
      <c r="K1079" t="s">
        <v>78</v>
      </c>
      <c r="L1079" t="s">
        <v>15221</v>
      </c>
      <c r="M1079" s="27">
        <v>45941.497476851851</v>
      </c>
      <c r="N1079" s="27">
        <v>45946.42083333333</v>
      </c>
      <c r="P1079" t="s">
        <v>9833</v>
      </c>
      <c r="Q1079" t="s">
        <v>9834</v>
      </c>
      <c r="R1079" t="s">
        <v>1470</v>
      </c>
      <c r="S1079" t="s">
        <v>1470</v>
      </c>
      <c r="T1079" t="s">
        <v>82</v>
      </c>
      <c r="U1079" t="s">
        <v>7699</v>
      </c>
      <c r="V1079" t="s">
        <v>15222</v>
      </c>
      <c r="W1079" t="s">
        <v>84</v>
      </c>
      <c r="Y1079" t="s">
        <v>8</v>
      </c>
      <c r="Z1079" t="s">
        <v>86</v>
      </c>
      <c r="AA1079" t="s">
        <v>1875</v>
      </c>
      <c r="AB1079" s="28">
        <v>1</v>
      </c>
      <c r="AC1079" s="40">
        <v>35780</v>
      </c>
      <c r="AD1079" s="40">
        <f t="shared" si="16"/>
        <v>35780</v>
      </c>
    </row>
    <row r="1080" spans="1:30">
      <c r="A1080" t="s">
        <v>191</v>
      </c>
      <c r="B1080" t="s">
        <v>192</v>
      </c>
      <c r="C1080" t="s">
        <v>193</v>
      </c>
      <c r="D1080" t="s">
        <v>208</v>
      </c>
      <c r="E1080" t="s">
        <v>15223</v>
      </c>
      <c r="F1080" t="s">
        <v>10393</v>
      </c>
      <c r="G1080" t="s">
        <v>9829</v>
      </c>
      <c r="H1080" t="s">
        <v>197</v>
      </c>
      <c r="I1080" t="s">
        <v>211</v>
      </c>
      <c r="J1080" t="s">
        <v>10394</v>
      </c>
      <c r="K1080" t="s">
        <v>78</v>
      </c>
      <c r="L1080" t="s">
        <v>15224</v>
      </c>
      <c r="M1080" s="27">
        <v>45941.454189814824</v>
      </c>
      <c r="N1080" s="27">
        <v>45946.404861111107</v>
      </c>
      <c r="P1080" t="s">
        <v>9833</v>
      </c>
      <c r="Q1080" t="s">
        <v>9834</v>
      </c>
      <c r="R1080" t="s">
        <v>80</v>
      </c>
      <c r="S1080" t="s">
        <v>81</v>
      </c>
      <c r="U1080" t="s">
        <v>7699</v>
      </c>
      <c r="V1080" t="s">
        <v>15225</v>
      </c>
      <c r="W1080" t="s">
        <v>84</v>
      </c>
      <c r="Y1080" t="s">
        <v>8</v>
      </c>
      <c r="Z1080" t="s">
        <v>86</v>
      </c>
      <c r="AA1080" t="s">
        <v>10276</v>
      </c>
      <c r="AB1080" s="28">
        <v>1</v>
      </c>
      <c r="AC1080" s="40">
        <v>35780</v>
      </c>
      <c r="AD1080" s="40">
        <f t="shared" si="16"/>
        <v>35780</v>
      </c>
    </row>
    <row r="1081" spans="1:30">
      <c r="A1081" t="s">
        <v>191</v>
      </c>
      <c r="B1081" t="s">
        <v>192</v>
      </c>
      <c r="C1081" t="s">
        <v>193</v>
      </c>
      <c r="D1081" t="s">
        <v>14156</v>
      </c>
      <c r="E1081" t="s">
        <v>15226</v>
      </c>
      <c r="F1081" t="s">
        <v>15227</v>
      </c>
      <c r="G1081" t="s">
        <v>9829</v>
      </c>
      <c r="H1081" t="s">
        <v>197</v>
      </c>
      <c r="I1081" t="s">
        <v>14159</v>
      </c>
      <c r="J1081" t="s">
        <v>15228</v>
      </c>
      <c r="K1081" t="s">
        <v>78</v>
      </c>
      <c r="L1081" t="s">
        <v>15229</v>
      </c>
      <c r="M1081" s="27">
        <v>45941.454745370371</v>
      </c>
      <c r="N1081" s="27">
        <v>45946.629166666673</v>
      </c>
      <c r="P1081" t="s">
        <v>9833</v>
      </c>
      <c r="Q1081" t="s">
        <v>9834</v>
      </c>
      <c r="R1081" t="s">
        <v>1470</v>
      </c>
      <c r="S1081" t="s">
        <v>1470</v>
      </c>
      <c r="T1081" t="s">
        <v>82</v>
      </c>
      <c r="U1081" t="s">
        <v>7699</v>
      </c>
      <c r="V1081" t="s">
        <v>15230</v>
      </c>
      <c r="W1081" t="s">
        <v>9836</v>
      </c>
      <c r="Y1081" t="s">
        <v>11</v>
      </c>
      <c r="Z1081" t="s">
        <v>86</v>
      </c>
      <c r="AA1081" t="s">
        <v>1534</v>
      </c>
      <c r="AB1081" s="28">
        <v>0</v>
      </c>
      <c r="AC1081" s="40">
        <v>67654</v>
      </c>
      <c r="AD1081" s="40">
        <f t="shared" si="16"/>
        <v>67654</v>
      </c>
    </row>
    <row r="1082" spans="1:30">
      <c r="A1082" t="s">
        <v>459</v>
      </c>
      <c r="B1082" t="s">
        <v>460</v>
      </c>
      <c r="C1082" t="s">
        <v>461</v>
      </c>
      <c r="D1082" t="s">
        <v>1721</v>
      </c>
      <c r="E1082" t="s">
        <v>15231</v>
      </c>
      <c r="F1082" t="s">
        <v>15232</v>
      </c>
      <c r="G1082" t="s">
        <v>9829</v>
      </c>
      <c r="H1082" t="s">
        <v>969</v>
      </c>
      <c r="I1082" t="s">
        <v>1724</v>
      </c>
      <c r="J1082" t="s">
        <v>15233</v>
      </c>
      <c r="K1082" t="s">
        <v>78</v>
      </c>
      <c r="L1082" t="s">
        <v>15234</v>
      </c>
      <c r="M1082" s="27">
        <v>45941.455740740741</v>
      </c>
      <c r="N1082" s="27">
        <v>45946.670138888891</v>
      </c>
      <c r="P1082" t="s">
        <v>9833</v>
      </c>
      <c r="Q1082" t="s">
        <v>9834</v>
      </c>
      <c r="R1082" t="s">
        <v>80</v>
      </c>
      <c r="S1082" t="s">
        <v>187</v>
      </c>
      <c r="T1082" t="s">
        <v>82</v>
      </c>
      <c r="U1082" t="s">
        <v>7699</v>
      </c>
      <c r="V1082" t="s">
        <v>15235</v>
      </c>
      <c r="W1082" t="s">
        <v>84</v>
      </c>
      <c r="Y1082" t="s">
        <v>11</v>
      </c>
      <c r="Z1082" t="s">
        <v>86</v>
      </c>
      <c r="AA1082" t="s">
        <v>470</v>
      </c>
      <c r="AB1082" s="28">
        <v>1</v>
      </c>
      <c r="AC1082" s="40">
        <v>67654</v>
      </c>
      <c r="AD1082" s="40">
        <f t="shared" si="16"/>
        <v>67654</v>
      </c>
    </row>
    <row r="1083" spans="1:30">
      <c r="A1083" t="s">
        <v>277</v>
      </c>
      <c r="B1083" t="s">
        <v>151</v>
      </c>
      <c r="C1083" t="s">
        <v>152</v>
      </c>
      <c r="D1083" t="s">
        <v>857</v>
      </c>
      <c r="E1083" t="s">
        <v>15236</v>
      </c>
      <c r="F1083" t="s">
        <v>15237</v>
      </c>
      <c r="G1083" t="s">
        <v>9838</v>
      </c>
      <c r="H1083" t="s">
        <v>328</v>
      </c>
      <c r="I1083" t="s">
        <v>860</v>
      </c>
      <c r="J1083" t="s">
        <v>15238</v>
      </c>
      <c r="K1083" t="s">
        <v>78</v>
      </c>
      <c r="L1083" t="s">
        <v>15239</v>
      </c>
      <c r="M1083" s="27">
        <v>45941.495462962957</v>
      </c>
      <c r="N1083" s="27">
        <v>45951.631249999999</v>
      </c>
      <c r="P1083" t="s">
        <v>9840</v>
      </c>
      <c r="R1083" t="s">
        <v>1470</v>
      </c>
      <c r="S1083" t="s">
        <v>1470</v>
      </c>
      <c r="U1083" t="s">
        <v>7699</v>
      </c>
      <c r="V1083" t="s">
        <v>15240</v>
      </c>
      <c r="W1083" t="s">
        <v>9840</v>
      </c>
      <c r="Y1083" t="s">
        <v>15</v>
      </c>
      <c r="Z1083" t="s">
        <v>86</v>
      </c>
      <c r="AB1083" s="28">
        <v>0</v>
      </c>
      <c r="AC1083" s="40">
        <v>35780</v>
      </c>
      <c r="AD1083" s="40">
        <f t="shared" si="16"/>
        <v>35780</v>
      </c>
    </row>
    <row r="1084" spans="1:30">
      <c r="A1084" t="s">
        <v>442</v>
      </c>
      <c r="B1084" t="s">
        <v>113</v>
      </c>
      <c r="C1084" t="s">
        <v>114</v>
      </c>
      <c r="D1084" t="s">
        <v>14415</v>
      </c>
      <c r="E1084" t="s">
        <v>15241</v>
      </c>
      <c r="F1084" t="s">
        <v>15242</v>
      </c>
      <c r="G1084" t="s">
        <v>9829</v>
      </c>
      <c r="H1084" t="s">
        <v>446</v>
      </c>
      <c r="I1084" t="s">
        <v>14418</v>
      </c>
      <c r="J1084" t="s">
        <v>15243</v>
      </c>
      <c r="K1084" t="s">
        <v>78</v>
      </c>
      <c r="L1084" t="s">
        <v>15244</v>
      </c>
      <c r="M1084" s="27">
        <v>45941.499328703707</v>
      </c>
      <c r="N1084" s="27">
        <v>45946.42291666667</v>
      </c>
      <c r="P1084" t="s">
        <v>9833</v>
      </c>
      <c r="Q1084" t="s">
        <v>9834</v>
      </c>
      <c r="R1084" t="s">
        <v>1470</v>
      </c>
      <c r="S1084" t="s">
        <v>1470</v>
      </c>
      <c r="T1084" t="s">
        <v>82</v>
      </c>
      <c r="U1084" t="s">
        <v>7699</v>
      </c>
      <c r="V1084" t="s">
        <v>15245</v>
      </c>
      <c r="W1084" t="s">
        <v>84</v>
      </c>
      <c r="Y1084" t="s">
        <v>11</v>
      </c>
      <c r="Z1084" t="s">
        <v>86</v>
      </c>
      <c r="AA1084" t="s">
        <v>2360</v>
      </c>
      <c r="AB1084" s="28">
        <v>1</v>
      </c>
      <c r="AC1084" s="40">
        <v>67654</v>
      </c>
      <c r="AD1084" s="40">
        <f t="shared" si="16"/>
        <v>67654</v>
      </c>
    </row>
    <row r="1085" spans="1:30">
      <c r="A1085" t="s">
        <v>191</v>
      </c>
      <c r="B1085" t="s">
        <v>192</v>
      </c>
      <c r="C1085" t="s">
        <v>193</v>
      </c>
      <c r="D1085" t="s">
        <v>208</v>
      </c>
      <c r="E1085" t="s">
        <v>15246</v>
      </c>
      <c r="F1085" t="s">
        <v>15247</v>
      </c>
      <c r="G1085" t="s">
        <v>9829</v>
      </c>
      <c r="H1085" t="s">
        <v>197</v>
      </c>
      <c r="I1085" t="s">
        <v>211</v>
      </c>
      <c r="J1085" t="s">
        <v>15248</v>
      </c>
      <c r="K1085" t="s">
        <v>78</v>
      </c>
      <c r="L1085" t="s">
        <v>15249</v>
      </c>
      <c r="M1085" s="27">
        <v>45941.448703703703</v>
      </c>
      <c r="N1085" s="27">
        <v>45946.404861111107</v>
      </c>
      <c r="P1085" t="s">
        <v>9833</v>
      </c>
      <c r="Q1085" t="s">
        <v>9834</v>
      </c>
      <c r="R1085" t="s">
        <v>80</v>
      </c>
      <c r="S1085" t="s">
        <v>81</v>
      </c>
      <c r="U1085" t="s">
        <v>7699</v>
      </c>
      <c r="V1085" t="s">
        <v>15250</v>
      </c>
      <c r="W1085" t="s">
        <v>84</v>
      </c>
      <c r="Y1085" t="s">
        <v>8</v>
      </c>
      <c r="Z1085" t="s">
        <v>86</v>
      </c>
      <c r="AA1085" t="s">
        <v>10276</v>
      </c>
      <c r="AB1085" s="28">
        <v>1</v>
      </c>
      <c r="AC1085" s="40">
        <v>35780</v>
      </c>
      <c r="AD1085" s="40">
        <f t="shared" si="16"/>
        <v>35780</v>
      </c>
    </row>
    <row r="1086" spans="1:30">
      <c r="A1086" t="s">
        <v>965</v>
      </c>
      <c r="B1086" t="s">
        <v>119</v>
      </c>
      <c r="C1086" t="s">
        <v>8579</v>
      </c>
      <c r="D1086" t="s">
        <v>14526</v>
      </c>
      <c r="E1086" t="s">
        <v>15251</v>
      </c>
      <c r="F1086" t="s">
        <v>15252</v>
      </c>
      <c r="G1086" t="s">
        <v>9838</v>
      </c>
      <c r="H1086" t="s">
        <v>969</v>
      </c>
      <c r="I1086" t="s">
        <v>14529</v>
      </c>
      <c r="J1086" t="s">
        <v>15253</v>
      </c>
      <c r="K1086" t="s">
        <v>78</v>
      </c>
      <c r="L1086" t="s">
        <v>15254</v>
      </c>
      <c r="M1086" s="27">
        <v>45941.450740740736</v>
      </c>
      <c r="N1086" s="27">
        <v>45953.688888888893</v>
      </c>
      <c r="P1086" t="s">
        <v>9840</v>
      </c>
      <c r="R1086" t="s">
        <v>80</v>
      </c>
      <c r="S1086" t="s">
        <v>187</v>
      </c>
      <c r="U1086" t="s">
        <v>7699</v>
      </c>
      <c r="V1086" t="s">
        <v>15255</v>
      </c>
      <c r="W1086" t="s">
        <v>9840</v>
      </c>
      <c r="Y1086" t="s">
        <v>15</v>
      </c>
      <c r="Z1086" t="s">
        <v>86</v>
      </c>
      <c r="AB1086" s="28">
        <v>0</v>
      </c>
      <c r="AC1086" s="40">
        <v>35780</v>
      </c>
      <c r="AD1086" s="40">
        <f t="shared" si="16"/>
        <v>35780</v>
      </c>
    </row>
    <row r="1087" spans="1:30">
      <c r="A1087" t="s">
        <v>150</v>
      </c>
      <c r="B1087" t="s">
        <v>151</v>
      </c>
      <c r="C1087" t="s">
        <v>152</v>
      </c>
      <c r="D1087" t="s">
        <v>10341</v>
      </c>
      <c r="E1087" t="s">
        <v>15256</v>
      </c>
      <c r="F1087" t="s">
        <v>12724</v>
      </c>
      <c r="G1087" t="s">
        <v>11760</v>
      </c>
      <c r="H1087" t="s">
        <v>156</v>
      </c>
      <c r="I1087" t="s">
        <v>10344</v>
      </c>
      <c r="J1087" t="s">
        <v>12725</v>
      </c>
      <c r="K1087" t="s">
        <v>78</v>
      </c>
      <c r="L1087" t="s">
        <v>15257</v>
      </c>
      <c r="M1087" s="27">
        <v>45941.451388888891</v>
      </c>
      <c r="N1087" s="27">
        <v>45944.692361111112</v>
      </c>
      <c r="P1087" t="s">
        <v>9833</v>
      </c>
      <c r="Q1087" t="s">
        <v>9834</v>
      </c>
      <c r="R1087" t="s">
        <v>80</v>
      </c>
      <c r="S1087" t="s">
        <v>187</v>
      </c>
      <c r="U1087" t="s">
        <v>11763</v>
      </c>
      <c r="V1087" t="s">
        <v>14324</v>
      </c>
      <c r="W1087" t="s">
        <v>1801</v>
      </c>
      <c r="Y1087" t="s">
        <v>139</v>
      </c>
      <c r="Z1087" t="s">
        <v>86</v>
      </c>
      <c r="AB1087" s="28">
        <v>0</v>
      </c>
      <c r="AC1087" s="40">
        <v>41241</v>
      </c>
      <c r="AD1087" s="40">
        <f t="shared" si="16"/>
        <v>41241</v>
      </c>
    </row>
    <row r="1088" spans="1:30">
      <c r="A1088" t="s">
        <v>288</v>
      </c>
      <c r="B1088" t="s">
        <v>113</v>
      </c>
      <c r="C1088" t="s">
        <v>8579</v>
      </c>
      <c r="D1088" t="s">
        <v>1702</v>
      </c>
      <c r="E1088" t="s">
        <v>15258</v>
      </c>
      <c r="F1088" t="s">
        <v>15259</v>
      </c>
      <c r="G1088" t="s">
        <v>9838</v>
      </c>
      <c r="H1088" t="s">
        <v>197</v>
      </c>
      <c r="I1088" t="s">
        <v>1705</v>
      </c>
      <c r="J1088" t="s">
        <v>15260</v>
      </c>
      <c r="K1088" t="s">
        <v>78</v>
      </c>
      <c r="L1088" t="s">
        <v>15261</v>
      </c>
      <c r="M1088" s="27">
        <v>45941.453726851847</v>
      </c>
      <c r="N1088" s="27">
        <v>45952.670798611107</v>
      </c>
      <c r="P1088" t="s">
        <v>9840</v>
      </c>
      <c r="R1088" t="s">
        <v>1470</v>
      </c>
      <c r="S1088" t="s">
        <v>1470</v>
      </c>
      <c r="U1088" t="s">
        <v>7699</v>
      </c>
      <c r="V1088" t="s">
        <v>15262</v>
      </c>
      <c r="W1088" t="s">
        <v>9840</v>
      </c>
      <c r="Y1088" t="s">
        <v>15</v>
      </c>
      <c r="Z1088" t="s">
        <v>86</v>
      </c>
      <c r="AB1088" s="28">
        <v>0</v>
      </c>
      <c r="AC1088" s="40">
        <v>35780</v>
      </c>
      <c r="AD1088" s="40">
        <f t="shared" si="16"/>
        <v>35780</v>
      </c>
    </row>
    <row r="1089" spans="1:30">
      <c r="A1089" t="s">
        <v>112</v>
      </c>
      <c r="B1089" t="s">
        <v>113</v>
      </c>
      <c r="C1089" t="s">
        <v>114</v>
      </c>
      <c r="D1089" t="s">
        <v>8692</v>
      </c>
      <c r="E1089" t="s">
        <v>15263</v>
      </c>
      <c r="F1089" t="s">
        <v>15264</v>
      </c>
      <c r="G1089" t="s">
        <v>9829</v>
      </c>
      <c r="H1089" t="s">
        <v>116</v>
      </c>
      <c r="I1089" t="s">
        <v>8695</v>
      </c>
      <c r="J1089" t="s">
        <v>15265</v>
      </c>
      <c r="K1089" t="s">
        <v>78</v>
      </c>
      <c r="L1089" t="s">
        <v>15266</v>
      </c>
      <c r="M1089" s="27">
        <v>45941.488437499997</v>
      </c>
      <c r="N1089" s="27">
        <v>45946.675694444442</v>
      </c>
      <c r="P1089" t="s">
        <v>9833</v>
      </c>
      <c r="Q1089" t="s">
        <v>9834</v>
      </c>
      <c r="R1089" t="s">
        <v>1470</v>
      </c>
      <c r="S1089" t="s">
        <v>1470</v>
      </c>
      <c r="T1089" t="s">
        <v>82</v>
      </c>
      <c r="U1089" t="s">
        <v>7699</v>
      </c>
      <c r="V1089" t="s">
        <v>15267</v>
      </c>
      <c r="W1089" t="s">
        <v>84</v>
      </c>
      <c r="Y1089" t="s">
        <v>11</v>
      </c>
      <c r="Z1089" t="s">
        <v>86</v>
      </c>
      <c r="AA1089" t="s">
        <v>117</v>
      </c>
      <c r="AB1089" s="28">
        <v>1</v>
      </c>
      <c r="AC1089" s="40">
        <v>67654</v>
      </c>
      <c r="AD1089" s="40">
        <f t="shared" si="16"/>
        <v>67654</v>
      </c>
    </row>
    <row r="1090" spans="1:30">
      <c r="A1090" t="s">
        <v>288</v>
      </c>
      <c r="B1090" t="s">
        <v>113</v>
      </c>
      <c r="C1090" t="s">
        <v>114</v>
      </c>
      <c r="D1090" t="s">
        <v>1908</v>
      </c>
      <c r="E1090" t="s">
        <v>15268</v>
      </c>
      <c r="F1090" t="s">
        <v>15269</v>
      </c>
      <c r="G1090" t="s">
        <v>11760</v>
      </c>
      <c r="H1090" t="s">
        <v>292</v>
      </c>
      <c r="I1090" t="s">
        <v>1911</v>
      </c>
      <c r="J1090" t="s">
        <v>15270</v>
      </c>
      <c r="K1090" t="s">
        <v>78</v>
      </c>
      <c r="L1090" t="s">
        <v>15271</v>
      </c>
      <c r="M1090" s="27">
        <v>45941.488194444442</v>
      </c>
      <c r="N1090" s="27">
        <v>45944.691666666673</v>
      </c>
      <c r="P1090" t="s">
        <v>9833</v>
      </c>
      <c r="Q1090" t="s">
        <v>9834</v>
      </c>
      <c r="R1090" t="s">
        <v>1479</v>
      </c>
      <c r="S1090" t="s">
        <v>1479</v>
      </c>
      <c r="U1090" t="s">
        <v>11763</v>
      </c>
      <c r="V1090" t="s">
        <v>14324</v>
      </c>
      <c r="W1090" t="s">
        <v>1801</v>
      </c>
      <c r="Y1090" t="s">
        <v>8</v>
      </c>
      <c r="Z1090" t="s">
        <v>86</v>
      </c>
      <c r="AB1090" s="28">
        <v>0</v>
      </c>
      <c r="AC1090" s="40">
        <v>41241</v>
      </c>
      <c r="AD1090" s="40">
        <f t="shared" si="16"/>
        <v>41241</v>
      </c>
    </row>
    <row r="1091" spans="1:30">
      <c r="A1091" t="s">
        <v>1377</v>
      </c>
      <c r="B1091" t="s">
        <v>68</v>
      </c>
      <c r="C1091" t="s">
        <v>266</v>
      </c>
      <c r="D1091" t="s">
        <v>1378</v>
      </c>
      <c r="E1091" t="s">
        <v>15272</v>
      </c>
      <c r="F1091" t="s">
        <v>2835</v>
      </c>
      <c r="G1091" t="s">
        <v>9829</v>
      </c>
      <c r="H1091" t="s">
        <v>1381</v>
      </c>
      <c r="I1091" t="s">
        <v>1377</v>
      </c>
      <c r="J1091" t="s">
        <v>2836</v>
      </c>
      <c r="K1091" t="s">
        <v>78</v>
      </c>
      <c r="L1091" t="s">
        <v>15273</v>
      </c>
      <c r="M1091" s="27">
        <v>45941.492766203701</v>
      </c>
      <c r="N1091" s="27">
        <v>45945.521527777782</v>
      </c>
      <c r="P1091" t="s">
        <v>9833</v>
      </c>
      <c r="Q1091" t="s">
        <v>9834</v>
      </c>
      <c r="R1091" t="s">
        <v>80</v>
      </c>
      <c r="S1091" t="s">
        <v>81</v>
      </c>
      <c r="T1091" t="s">
        <v>82</v>
      </c>
      <c r="U1091" t="s">
        <v>7699</v>
      </c>
      <c r="V1091" t="s">
        <v>15274</v>
      </c>
      <c r="W1091" t="s">
        <v>84</v>
      </c>
      <c r="Y1091" t="s">
        <v>8</v>
      </c>
      <c r="Z1091" t="s">
        <v>86</v>
      </c>
      <c r="AA1091" t="s">
        <v>276</v>
      </c>
      <c r="AB1091" s="28">
        <v>1</v>
      </c>
      <c r="AC1091" s="40">
        <v>35780</v>
      </c>
      <c r="AD1091" s="40">
        <f t="shared" ref="AD1091:AD1154" si="17">AC1091</f>
        <v>35780</v>
      </c>
    </row>
    <row r="1092" spans="1:30">
      <c r="A1092" t="s">
        <v>1134</v>
      </c>
      <c r="B1092" t="s">
        <v>113</v>
      </c>
      <c r="C1092" t="s">
        <v>8579</v>
      </c>
      <c r="D1092" t="s">
        <v>1135</v>
      </c>
      <c r="E1092" t="s">
        <v>15275</v>
      </c>
      <c r="F1092" t="s">
        <v>15276</v>
      </c>
      <c r="G1092" t="s">
        <v>9838</v>
      </c>
      <c r="H1092" t="s">
        <v>1138</v>
      </c>
      <c r="I1092" t="s">
        <v>1139</v>
      </c>
      <c r="J1092" t="s">
        <v>15277</v>
      </c>
      <c r="K1092" t="s">
        <v>78</v>
      </c>
      <c r="L1092" t="s">
        <v>15278</v>
      </c>
      <c r="M1092" s="27">
        <v>45941.493877314817</v>
      </c>
      <c r="N1092" s="27">
        <v>45946.442361111112</v>
      </c>
      <c r="P1092" t="s">
        <v>9840</v>
      </c>
      <c r="R1092" t="s">
        <v>80</v>
      </c>
      <c r="S1092" t="s">
        <v>187</v>
      </c>
      <c r="U1092" t="s">
        <v>7699</v>
      </c>
      <c r="V1092" t="s">
        <v>15279</v>
      </c>
      <c r="W1092" t="s">
        <v>9840</v>
      </c>
      <c r="Y1092" t="s">
        <v>13</v>
      </c>
      <c r="Z1092" t="s">
        <v>86</v>
      </c>
      <c r="AB1092" s="28">
        <v>0</v>
      </c>
      <c r="AC1092" s="40">
        <v>35780</v>
      </c>
      <c r="AD1092" s="40">
        <f t="shared" si="17"/>
        <v>35780</v>
      </c>
    </row>
    <row r="1093" spans="1:30">
      <c r="A1093" t="s">
        <v>965</v>
      </c>
      <c r="B1093" t="s">
        <v>119</v>
      </c>
      <c r="C1093" t="s">
        <v>120</v>
      </c>
      <c r="D1093" t="s">
        <v>2483</v>
      </c>
      <c r="E1093" t="s">
        <v>15280</v>
      </c>
      <c r="F1093" t="s">
        <v>15281</v>
      </c>
      <c r="G1093" t="s">
        <v>9829</v>
      </c>
      <c r="H1093" t="s">
        <v>969</v>
      </c>
      <c r="I1093" t="s">
        <v>2486</v>
      </c>
      <c r="J1093" t="s">
        <v>15282</v>
      </c>
      <c r="K1093" t="s">
        <v>78</v>
      </c>
      <c r="L1093" t="s">
        <v>15283</v>
      </c>
      <c r="M1093" s="27">
        <v>45941.495844907397</v>
      </c>
      <c r="N1093" s="27">
        <v>45945.460416666669</v>
      </c>
      <c r="P1093" t="s">
        <v>9833</v>
      </c>
      <c r="Q1093" t="s">
        <v>9834</v>
      </c>
      <c r="R1093" t="s">
        <v>1470</v>
      </c>
      <c r="S1093" t="s">
        <v>1470</v>
      </c>
      <c r="T1093" t="s">
        <v>82</v>
      </c>
      <c r="U1093" t="s">
        <v>7699</v>
      </c>
      <c r="V1093" t="s">
        <v>15284</v>
      </c>
      <c r="W1093" t="s">
        <v>84</v>
      </c>
      <c r="Y1093" t="s">
        <v>11</v>
      </c>
      <c r="Z1093" t="s">
        <v>86</v>
      </c>
      <c r="AA1093" t="s">
        <v>1693</v>
      </c>
      <c r="AB1093" s="28">
        <v>1</v>
      </c>
      <c r="AC1093" s="40">
        <v>67654</v>
      </c>
      <c r="AD1093" s="40">
        <f t="shared" si="17"/>
        <v>67654</v>
      </c>
    </row>
    <row r="1094" spans="1:30">
      <c r="A1094" t="s">
        <v>191</v>
      </c>
      <c r="B1094" t="s">
        <v>192</v>
      </c>
      <c r="C1094" t="s">
        <v>193</v>
      </c>
      <c r="D1094" t="s">
        <v>4079</v>
      </c>
      <c r="E1094" t="s">
        <v>15285</v>
      </c>
      <c r="F1094" t="s">
        <v>15286</v>
      </c>
      <c r="G1094" t="s">
        <v>9829</v>
      </c>
      <c r="H1094" t="s">
        <v>197</v>
      </c>
      <c r="I1094" t="s">
        <v>4082</v>
      </c>
      <c r="J1094" t="s">
        <v>15287</v>
      </c>
      <c r="K1094" t="s">
        <v>78</v>
      </c>
      <c r="L1094" t="s">
        <v>15288</v>
      </c>
      <c r="M1094" s="27">
        <v>45941.49628472222</v>
      </c>
      <c r="N1094" s="27">
        <v>45947.371527777781</v>
      </c>
      <c r="P1094" t="s">
        <v>9833</v>
      </c>
      <c r="Q1094" t="s">
        <v>9834</v>
      </c>
      <c r="R1094" t="s">
        <v>1470</v>
      </c>
      <c r="S1094" t="s">
        <v>1470</v>
      </c>
      <c r="T1094" t="s">
        <v>82</v>
      </c>
      <c r="U1094" t="s">
        <v>7699</v>
      </c>
      <c r="V1094" t="s">
        <v>15289</v>
      </c>
      <c r="W1094" t="s">
        <v>9836</v>
      </c>
      <c r="Y1094" t="s">
        <v>13</v>
      </c>
      <c r="Z1094" t="s">
        <v>86</v>
      </c>
      <c r="AA1094" t="s">
        <v>1534</v>
      </c>
      <c r="AB1094" s="28">
        <v>0</v>
      </c>
      <c r="AC1094" s="40">
        <v>35780</v>
      </c>
      <c r="AD1094" s="40">
        <f t="shared" si="17"/>
        <v>35780</v>
      </c>
    </row>
    <row r="1095" spans="1:30">
      <c r="A1095" t="s">
        <v>112</v>
      </c>
      <c r="B1095" t="s">
        <v>113</v>
      </c>
      <c r="C1095" t="s">
        <v>114</v>
      </c>
      <c r="D1095" t="s">
        <v>115</v>
      </c>
      <c r="E1095" t="s">
        <v>15290</v>
      </c>
      <c r="F1095" t="s">
        <v>15291</v>
      </c>
      <c r="G1095" t="s">
        <v>9829</v>
      </c>
      <c r="H1095" t="s">
        <v>116</v>
      </c>
      <c r="I1095" t="s">
        <v>112</v>
      </c>
      <c r="J1095" t="s">
        <v>15292</v>
      </c>
      <c r="K1095" t="s">
        <v>78</v>
      </c>
      <c r="L1095" t="s">
        <v>15293</v>
      </c>
      <c r="M1095" s="27">
        <v>45941.497881944437</v>
      </c>
      <c r="N1095" s="27">
        <v>45947.482638888891</v>
      </c>
      <c r="P1095" t="s">
        <v>9833</v>
      </c>
      <c r="Q1095" t="s">
        <v>9834</v>
      </c>
      <c r="R1095" t="s">
        <v>1470</v>
      </c>
      <c r="S1095" t="s">
        <v>1470</v>
      </c>
      <c r="T1095" t="s">
        <v>82</v>
      </c>
      <c r="U1095" t="s">
        <v>7699</v>
      </c>
      <c r="V1095" t="s">
        <v>15294</v>
      </c>
      <c r="W1095" t="s">
        <v>84</v>
      </c>
      <c r="Y1095" t="s">
        <v>8</v>
      </c>
      <c r="Z1095" t="s">
        <v>86</v>
      </c>
      <c r="AA1095" t="s">
        <v>1777</v>
      </c>
      <c r="AB1095" s="28">
        <v>1</v>
      </c>
      <c r="AC1095" s="40">
        <v>35780</v>
      </c>
      <c r="AD1095" s="40">
        <f t="shared" si="17"/>
        <v>35780</v>
      </c>
    </row>
    <row r="1096" spans="1:30">
      <c r="A1096" t="s">
        <v>265</v>
      </c>
      <c r="B1096" t="s">
        <v>68</v>
      </c>
      <c r="C1096" t="s">
        <v>266</v>
      </c>
      <c r="D1096" t="s">
        <v>6283</v>
      </c>
      <c r="E1096" t="s">
        <v>15295</v>
      </c>
      <c r="F1096" t="s">
        <v>15296</v>
      </c>
      <c r="G1096" t="s">
        <v>9829</v>
      </c>
      <c r="H1096" t="s">
        <v>270</v>
      </c>
      <c r="I1096" t="s">
        <v>265</v>
      </c>
      <c r="J1096" t="s">
        <v>15297</v>
      </c>
      <c r="K1096" t="s">
        <v>78</v>
      </c>
      <c r="L1096" t="s">
        <v>15298</v>
      </c>
      <c r="M1096" s="27">
        <v>45944.333333333343</v>
      </c>
      <c r="N1096" s="27">
        <v>45947.685416666667</v>
      </c>
      <c r="P1096" t="s">
        <v>9833</v>
      </c>
      <c r="Q1096" t="s">
        <v>9834</v>
      </c>
      <c r="R1096" t="s">
        <v>80</v>
      </c>
      <c r="S1096" t="s">
        <v>81</v>
      </c>
      <c r="T1096" t="s">
        <v>82</v>
      </c>
      <c r="U1096" t="s">
        <v>7699</v>
      </c>
      <c r="V1096" t="s">
        <v>15299</v>
      </c>
      <c r="W1096" t="s">
        <v>84</v>
      </c>
      <c r="Y1096" t="s">
        <v>8</v>
      </c>
      <c r="Z1096" t="s">
        <v>86</v>
      </c>
      <c r="AA1096" t="s">
        <v>2108</v>
      </c>
      <c r="AB1096" s="28">
        <v>1</v>
      </c>
      <c r="AC1096" s="40">
        <v>35780</v>
      </c>
      <c r="AD1096" s="40">
        <f t="shared" si="17"/>
        <v>35780</v>
      </c>
    </row>
    <row r="1097" spans="1:30">
      <c r="A1097" t="s">
        <v>191</v>
      </c>
      <c r="B1097" t="s">
        <v>192</v>
      </c>
      <c r="C1097" t="s">
        <v>193</v>
      </c>
      <c r="D1097" t="s">
        <v>5161</v>
      </c>
      <c r="E1097" t="s">
        <v>15300</v>
      </c>
      <c r="F1097" t="s">
        <v>15301</v>
      </c>
      <c r="G1097" t="s">
        <v>9829</v>
      </c>
      <c r="H1097" t="s">
        <v>197</v>
      </c>
      <c r="I1097" t="s">
        <v>5164</v>
      </c>
      <c r="J1097" t="s">
        <v>15302</v>
      </c>
      <c r="K1097" t="s">
        <v>78</v>
      </c>
      <c r="L1097" t="s">
        <v>15303</v>
      </c>
      <c r="M1097" s="27">
        <v>45944.333333333343</v>
      </c>
      <c r="N1097" s="27">
        <v>45947.377083333333</v>
      </c>
      <c r="P1097" t="s">
        <v>9833</v>
      </c>
      <c r="Q1097" t="s">
        <v>9834</v>
      </c>
      <c r="R1097" t="s">
        <v>1470</v>
      </c>
      <c r="S1097" t="s">
        <v>1470</v>
      </c>
      <c r="T1097" t="s">
        <v>82</v>
      </c>
      <c r="U1097" t="s">
        <v>7699</v>
      </c>
      <c r="V1097" t="s">
        <v>15304</v>
      </c>
      <c r="W1097" t="s">
        <v>84</v>
      </c>
      <c r="Y1097" t="s">
        <v>8</v>
      </c>
      <c r="Z1097" t="s">
        <v>86</v>
      </c>
      <c r="AA1097" t="s">
        <v>254</v>
      </c>
      <c r="AB1097" s="28">
        <v>1</v>
      </c>
      <c r="AC1097" s="40">
        <v>35780</v>
      </c>
      <c r="AD1097" s="40">
        <f t="shared" si="17"/>
        <v>35780</v>
      </c>
    </row>
    <row r="1098" spans="1:30">
      <c r="A1098" t="s">
        <v>277</v>
      </c>
      <c r="B1098" t="s">
        <v>151</v>
      </c>
      <c r="C1098" t="s">
        <v>152</v>
      </c>
      <c r="D1098" t="s">
        <v>325</v>
      </c>
      <c r="E1098" t="s">
        <v>15305</v>
      </c>
      <c r="F1098" t="s">
        <v>15306</v>
      </c>
      <c r="G1098" t="s">
        <v>9829</v>
      </c>
      <c r="H1098" t="s">
        <v>328</v>
      </c>
      <c r="I1098" t="s">
        <v>277</v>
      </c>
      <c r="J1098" t="s">
        <v>15307</v>
      </c>
      <c r="K1098" t="s">
        <v>78</v>
      </c>
      <c r="L1098" t="s">
        <v>15308</v>
      </c>
      <c r="M1098" s="27">
        <v>45944.333333333343</v>
      </c>
      <c r="N1098" s="27">
        <v>45944.644444444442</v>
      </c>
      <c r="P1098" t="s">
        <v>9833</v>
      </c>
      <c r="Q1098" t="s">
        <v>9834</v>
      </c>
      <c r="R1098" t="s">
        <v>1479</v>
      </c>
      <c r="S1098" t="s">
        <v>1479</v>
      </c>
      <c r="T1098" t="s">
        <v>82</v>
      </c>
      <c r="U1098" t="s">
        <v>7699</v>
      </c>
      <c r="V1098" t="s">
        <v>15309</v>
      </c>
      <c r="W1098" t="s">
        <v>84</v>
      </c>
      <c r="Y1098" t="s">
        <v>8</v>
      </c>
      <c r="Z1098" t="s">
        <v>86</v>
      </c>
      <c r="AA1098" t="s">
        <v>848</v>
      </c>
      <c r="AB1098" s="28">
        <v>1</v>
      </c>
      <c r="AC1098" s="40">
        <v>35780</v>
      </c>
      <c r="AD1098" s="40">
        <f t="shared" si="17"/>
        <v>35780</v>
      </c>
    </row>
    <row r="1099" spans="1:30">
      <c r="A1099" t="s">
        <v>459</v>
      </c>
      <c r="B1099" t="s">
        <v>460</v>
      </c>
      <c r="C1099" t="s">
        <v>461</v>
      </c>
      <c r="D1099" t="s">
        <v>512</v>
      </c>
      <c r="E1099" t="s">
        <v>15310</v>
      </c>
      <c r="F1099" t="s">
        <v>15311</v>
      </c>
      <c r="G1099" t="s">
        <v>9829</v>
      </c>
      <c r="H1099" t="s">
        <v>460</v>
      </c>
      <c r="I1099" t="s">
        <v>459</v>
      </c>
      <c r="J1099" t="s">
        <v>15312</v>
      </c>
      <c r="K1099" t="s">
        <v>78</v>
      </c>
      <c r="L1099" t="s">
        <v>15313</v>
      </c>
      <c r="M1099" s="27">
        <v>45944.333333333343</v>
      </c>
      <c r="N1099" s="27">
        <v>45946.510416666657</v>
      </c>
      <c r="P1099" t="s">
        <v>9833</v>
      </c>
      <c r="Q1099" t="s">
        <v>9834</v>
      </c>
      <c r="R1099" t="s">
        <v>1470</v>
      </c>
      <c r="S1099" t="s">
        <v>1470</v>
      </c>
      <c r="T1099" t="s">
        <v>82</v>
      </c>
      <c r="U1099" t="s">
        <v>7699</v>
      </c>
      <c r="V1099" t="s">
        <v>15314</v>
      </c>
      <c r="W1099" t="s">
        <v>84</v>
      </c>
      <c r="Y1099" t="s">
        <v>8</v>
      </c>
      <c r="Z1099" t="s">
        <v>86</v>
      </c>
      <c r="AA1099" t="s">
        <v>700</v>
      </c>
      <c r="AB1099" s="28">
        <v>1</v>
      </c>
      <c r="AC1099" s="40">
        <v>35780</v>
      </c>
      <c r="AD1099" s="40">
        <f t="shared" si="17"/>
        <v>35780</v>
      </c>
    </row>
    <row r="1100" spans="1:30">
      <c r="A1100" t="s">
        <v>683</v>
      </c>
      <c r="B1100" t="s">
        <v>113</v>
      </c>
      <c r="C1100" t="s">
        <v>8579</v>
      </c>
      <c r="D1100" t="s">
        <v>2875</v>
      </c>
      <c r="E1100" t="s">
        <v>15315</v>
      </c>
      <c r="F1100" t="s">
        <v>15316</v>
      </c>
      <c r="G1100" t="s">
        <v>9838</v>
      </c>
      <c r="H1100" t="s">
        <v>281</v>
      </c>
      <c r="I1100" t="s">
        <v>2878</v>
      </c>
      <c r="J1100" t="s">
        <v>15317</v>
      </c>
      <c r="K1100" t="s">
        <v>78</v>
      </c>
      <c r="L1100" t="s">
        <v>15318</v>
      </c>
      <c r="M1100" s="27">
        <v>45944.333333333343</v>
      </c>
      <c r="N1100" s="27">
        <v>45946.444444444453</v>
      </c>
      <c r="P1100" t="s">
        <v>9840</v>
      </c>
      <c r="R1100" t="s">
        <v>80</v>
      </c>
      <c r="S1100" t="s">
        <v>81</v>
      </c>
      <c r="U1100" t="s">
        <v>7699</v>
      </c>
      <c r="V1100" t="s">
        <v>15319</v>
      </c>
      <c r="W1100" t="s">
        <v>9840</v>
      </c>
      <c r="Y1100" t="s">
        <v>13</v>
      </c>
      <c r="Z1100" t="s">
        <v>86</v>
      </c>
      <c r="AB1100" s="28">
        <v>0</v>
      </c>
      <c r="AC1100" s="40">
        <v>35780</v>
      </c>
      <c r="AD1100" s="40">
        <f t="shared" si="17"/>
        <v>35780</v>
      </c>
    </row>
    <row r="1101" spans="1:30">
      <c r="A1101" t="s">
        <v>459</v>
      </c>
      <c r="B1101" t="s">
        <v>460</v>
      </c>
      <c r="C1101" t="s">
        <v>461</v>
      </c>
      <c r="D1101" t="s">
        <v>512</v>
      </c>
      <c r="E1101" t="s">
        <v>15320</v>
      </c>
      <c r="F1101" t="s">
        <v>15321</v>
      </c>
      <c r="G1101" t="s">
        <v>9829</v>
      </c>
      <c r="H1101" t="s">
        <v>460</v>
      </c>
      <c r="I1101" t="s">
        <v>459</v>
      </c>
      <c r="J1101" t="s">
        <v>15322</v>
      </c>
      <c r="K1101" t="s">
        <v>78</v>
      </c>
      <c r="L1101" t="s">
        <v>15323</v>
      </c>
      <c r="M1101" s="27">
        <v>45944.333333333343</v>
      </c>
      <c r="N1101" s="27">
        <v>45947.540277777778</v>
      </c>
      <c r="P1101" t="s">
        <v>9833</v>
      </c>
      <c r="Q1101" t="s">
        <v>9834</v>
      </c>
      <c r="R1101" t="s">
        <v>1470</v>
      </c>
      <c r="S1101" t="s">
        <v>1470</v>
      </c>
      <c r="T1101" t="s">
        <v>82</v>
      </c>
      <c r="U1101" t="s">
        <v>7699</v>
      </c>
      <c r="V1101" t="s">
        <v>15324</v>
      </c>
      <c r="W1101" t="s">
        <v>84</v>
      </c>
      <c r="Y1101" t="s">
        <v>8</v>
      </c>
      <c r="Z1101" t="s">
        <v>86</v>
      </c>
      <c r="AA1101" t="s">
        <v>4324</v>
      </c>
      <c r="AB1101" s="28">
        <v>1</v>
      </c>
      <c r="AC1101" s="40">
        <v>35780</v>
      </c>
      <c r="AD1101" s="40">
        <f t="shared" si="17"/>
        <v>35780</v>
      </c>
    </row>
    <row r="1102" spans="1:30">
      <c r="A1102" t="s">
        <v>150</v>
      </c>
      <c r="B1102" t="s">
        <v>151</v>
      </c>
      <c r="C1102" t="s">
        <v>8579</v>
      </c>
      <c r="D1102" t="s">
        <v>3933</v>
      </c>
      <c r="E1102" t="s">
        <v>15325</v>
      </c>
      <c r="F1102" t="s">
        <v>15326</v>
      </c>
      <c r="G1102" t="s">
        <v>9838</v>
      </c>
      <c r="H1102" t="s">
        <v>156</v>
      </c>
      <c r="I1102" t="s">
        <v>3936</v>
      </c>
      <c r="J1102" t="s">
        <v>15327</v>
      </c>
      <c r="K1102" t="s">
        <v>78</v>
      </c>
      <c r="L1102" t="s">
        <v>15328</v>
      </c>
      <c r="M1102" s="27">
        <v>45944.333333333343</v>
      </c>
      <c r="N1102" s="27">
        <v>45959.644444444442</v>
      </c>
      <c r="P1102" t="s">
        <v>9840</v>
      </c>
      <c r="R1102" t="s">
        <v>80</v>
      </c>
      <c r="S1102" t="s">
        <v>187</v>
      </c>
      <c r="U1102" t="s">
        <v>7699</v>
      </c>
      <c r="V1102" t="s">
        <v>15329</v>
      </c>
      <c r="W1102" t="s">
        <v>9840</v>
      </c>
      <c r="Y1102" t="s">
        <v>15</v>
      </c>
      <c r="Z1102" t="s">
        <v>86</v>
      </c>
      <c r="AB1102" s="28">
        <v>0</v>
      </c>
      <c r="AC1102" s="40">
        <v>35780</v>
      </c>
      <c r="AD1102" s="40">
        <f t="shared" si="17"/>
        <v>35780</v>
      </c>
    </row>
    <row r="1103" spans="1:30">
      <c r="A1103" t="s">
        <v>191</v>
      </c>
      <c r="B1103" t="s">
        <v>192</v>
      </c>
      <c r="C1103" t="s">
        <v>193</v>
      </c>
      <c r="D1103" t="s">
        <v>15330</v>
      </c>
      <c r="E1103" t="s">
        <v>15331</v>
      </c>
      <c r="F1103" t="s">
        <v>15332</v>
      </c>
      <c r="G1103" t="s">
        <v>9838</v>
      </c>
      <c r="H1103" t="s">
        <v>197</v>
      </c>
      <c r="I1103" t="s">
        <v>15333</v>
      </c>
      <c r="J1103" t="s">
        <v>15334</v>
      </c>
      <c r="K1103" t="s">
        <v>78</v>
      </c>
      <c r="L1103" t="s">
        <v>15335</v>
      </c>
      <c r="M1103" s="27">
        <v>45944.333333333343</v>
      </c>
      <c r="N1103" s="27">
        <v>45953.352083333331</v>
      </c>
      <c r="P1103" t="s">
        <v>9840</v>
      </c>
      <c r="R1103" t="s">
        <v>1470</v>
      </c>
      <c r="S1103" t="s">
        <v>1470</v>
      </c>
      <c r="U1103" t="s">
        <v>7699</v>
      </c>
      <c r="V1103" t="s">
        <v>15336</v>
      </c>
      <c r="W1103" t="s">
        <v>9840</v>
      </c>
      <c r="Y1103" t="s">
        <v>15</v>
      </c>
      <c r="Z1103" t="s">
        <v>86</v>
      </c>
      <c r="AB1103" s="28">
        <v>0</v>
      </c>
      <c r="AC1103" s="40">
        <v>35780</v>
      </c>
      <c r="AD1103" s="40">
        <f t="shared" si="17"/>
        <v>35780</v>
      </c>
    </row>
    <row r="1104" spans="1:30">
      <c r="A1104" t="s">
        <v>459</v>
      </c>
      <c r="B1104" t="s">
        <v>460</v>
      </c>
      <c r="C1104" t="s">
        <v>461</v>
      </c>
      <c r="D1104" t="s">
        <v>9521</v>
      </c>
      <c r="E1104" t="s">
        <v>15337</v>
      </c>
      <c r="F1104" t="s">
        <v>15338</v>
      </c>
      <c r="G1104" t="s">
        <v>9829</v>
      </c>
      <c r="H1104" t="s">
        <v>460</v>
      </c>
      <c r="I1104" t="s">
        <v>9524</v>
      </c>
      <c r="J1104" t="s">
        <v>15339</v>
      </c>
      <c r="K1104" t="s">
        <v>78</v>
      </c>
      <c r="L1104" t="s">
        <v>15340</v>
      </c>
      <c r="M1104" s="27">
        <v>45944.333333333343</v>
      </c>
      <c r="N1104" s="27">
        <v>45945.651388888888</v>
      </c>
      <c r="P1104" t="s">
        <v>9833</v>
      </c>
      <c r="Q1104" t="s">
        <v>9834</v>
      </c>
      <c r="R1104" t="s">
        <v>1479</v>
      </c>
      <c r="S1104" t="s">
        <v>1479</v>
      </c>
      <c r="T1104" t="s">
        <v>82</v>
      </c>
      <c r="U1104" t="s">
        <v>7699</v>
      </c>
      <c r="V1104" t="s">
        <v>15341</v>
      </c>
      <c r="W1104" t="s">
        <v>84</v>
      </c>
      <c r="Y1104" t="s">
        <v>11</v>
      </c>
      <c r="Z1104" t="s">
        <v>86</v>
      </c>
      <c r="AA1104" t="s">
        <v>899</v>
      </c>
      <c r="AB1104" s="28">
        <v>1</v>
      </c>
      <c r="AC1104" s="40">
        <v>67654</v>
      </c>
      <c r="AD1104" s="40">
        <f t="shared" si="17"/>
        <v>67654</v>
      </c>
    </row>
    <row r="1105" spans="1:30">
      <c r="A1105" t="s">
        <v>459</v>
      </c>
      <c r="B1105" t="s">
        <v>460</v>
      </c>
      <c r="C1105" t="s">
        <v>461</v>
      </c>
      <c r="D1105" t="s">
        <v>512</v>
      </c>
      <c r="E1105" t="s">
        <v>15342</v>
      </c>
      <c r="F1105" t="s">
        <v>15343</v>
      </c>
      <c r="G1105" t="s">
        <v>9829</v>
      </c>
      <c r="H1105" t="s">
        <v>460</v>
      </c>
      <c r="I1105" t="s">
        <v>459</v>
      </c>
      <c r="J1105" t="s">
        <v>15344</v>
      </c>
      <c r="K1105" t="s">
        <v>78</v>
      </c>
      <c r="L1105" t="s">
        <v>15345</v>
      </c>
      <c r="M1105" s="27">
        <v>45944.333333333343</v>
      </c>
      <c r="N1105" s="27">
        <v>45947.388194444437</v>
      </c>
      <c r="P1105" t="s">
        <v>9833</v>
      </c>
      <c r="Q1105" t="s">
        <v>9834</v>
      </c>
      <c r="R1105" t="s">
        <v>1470</v>
      </c>
      <c r="S1105" t="s">
        <v>1470</v>
      </c>
      <c r="T1105" t="s">
        <v>82</v>
      </c>
      <c r="U1105" t="s">
        <v>7699</v>
      </c>
      <c r="V1105" t="s">
        <v>15346</v>
      </c>
      <c r="W1105" t="s">
        <v>84</v>
      </c>
      <c r="Y1105" t="s">
        <v>8</v>
      </c>
      <c r="Z1105" t="s">
        <v>86</v>
      </c>
      <c r="AA1105" t="s">
        <v>526</v>
      </c>
      <c r="AB1105" s="28">
        <v>1</v>
      </c>
      <c r="AC1105" s="40">
        <v>35780</v>
      </c>
      <c r="AD1105" s="40">
        <f t="shared" si="17"/>
        <v>35780</v>
      </c>
    </row>
    <row r="1106" spans="1:30">
      <c r="A1106" t="s">
        <v>191</v>
      </c>
      <c r="B1106" t="s">
        <v>192</v>
      </c>
      <c r="C1106" t="s">
        <v>193</v>
      </c>
      <c r="D1106" t="s">
        <v>194</v>
      </c>
      <c r="E1106" t="s">
        <v>15347</v>
      </c>
      <c r="F1106" t="s">
        <v>15348</v>
      </c>
      <c r="G1106" t="s">
        <v>9829</v>
      </c>
      <c r="H1106" t="s">
        <v>197</v>
      </c>
      <c r="I1106" t="s">
        <v>191</v>
      </c>
      <c r="J1106" t="s">
        <v>15349</v>
      </c>
      <c r="K1106" t="s">
        <v>78</v>
      </c>
      <c r="L1106" t="s">
        <v>15350</v>
      </c>
      <c r="M1106" s="27">
        <v>45944.333333333343</v>
      </c>
      <c r="N1106" s="27">
        <v>45950.38958333333</v>
      </c>
      <c r="P1106" t="s">
        <v>9833</v>
      </c>
      <c r="Q1106" t="s">
        <v>9834</v>
      </c>
      <c r="R1106" t="s">
        <v>1470</v>
      </c>
      <c r="S1106" t="s">
        <v>1470</v>
      </c>
      <c r="U1106" t="s">
        <v>7699</v>
      </c>
      <c r="V1106" t="s">
        <v>15351</v>
      </c>
      <c r="W1106" t="s">
        <v>84</v>
      </c>
      <c r="Y1106" t="s">
        <v>8</v>
      </c>
      <c r="Z1106" t="s">
        <v>86</v>
      </c>
      <c r="AA1106" t="s">
        <v>7627</v>
      </c>
      <c r="AB1106" s="28">
        <v>1</v>
      </c>
      <c r="AC1106" s="40">
        <v>35780</v>
      </c>
      <c r="AD1106" s="40">
        <f t="shared" si="17"/>
        <v>35780</v>
      </c>
    </row>
    <row r="1107" spans="1:30">
      <c r="A1107" t="s">
        <v>191</v>
      </c>
      <c r="B1107" t="s">
        <v>192</v>
      </c>
      <c r="C1107" t="s">
        <v>193</v>
      </c>
      <c r="D1107" t="s">
        <v>194</v>
      </c>
      <c r="E1107" t="s">
        <v>15352</v>
      </c>
      <c r="F1107" t="s">
        <v>15353</v>
      </c>
      <c r="G1107" t="s">
        <v>9829</v>
      </c>
      <c r="H1107" t="s">
        <v>197</v>
      </c>
      <c r="I1107" t="s">
        <v>191</v>
      </c>
      <c r="J1107" t="s">
        <v>15354</v>
      </c>
      <c r="K1107" t="s">
        <v>78</v>
      </c>
      <c r="L1107" t="s">
        <v>15355</v>
      </c>
      <c r="M1107" s="27">
        <v>45944.333333333343</v>
      </c>
      <c r="N1107" s="27">
        <v>45946.713888888888</v>
      </c>
      <c r="P1107" t="s">
        <v>9833</v>
      </c>
      <c r="Q1107" t="s">
        <v>9834</v>
      </c>
      <c r="R1107" t="s">
        <v>783</v>
      </c>
      <c r="S1107" t="s">
        <v>792</v>
      </c>
      <c r="U1107" t="s">
        <v>7699</v>
      </c>
      <c r="V1107" t="s">
        <v>15356</v>
      </c>
      <c r="W1107" t="s">
        <v>84</v>
      </c>
      <c r="Y1107" t="s">
        <v>8</v>
      </c>
      <c r="Z1107" t="s">
        <v>86</v>
      </c>
      <c r="AA1107" t="s">
        <v>10276</v>
      </c>
      <c r="AB1107" s="28">
        <v>1</v>
      </c>
      <c r="AC1107" s="40">
        <v>35780</v>
      </c>
      <c r="AD1107" s="40">
        <f t="shared" si="17"/>
        <v>35780</v>
      </c>
    </row>
    <row r="1108" spans="1:30">
      <c r="A1108" t="s">
        <v>191</v>
      </c>
      <c r="B1108" t="s">
        <v>192</v>
      </c>
      <c r="C1108" t="s">
        <v>193</v>
      </c>
      <c r="D1108" t="s">
        <v>194</v>
      </c>
      <c r="E1108" t="s">
        <v>15357</v>
      </c>
      <c r="F1108" t="s">
        <v>15358</v>
      </c>
      <c r="G1108" t="s">
        <v>9829</v>
      </c>
      <c r="H1108" t="s">
        <v>197</v>
      </c>
      <c r="I1108" t="s">
        <v>191</v>
      </c>
      <c r="J1108" t="s">
        <v>15359</v>
      </c>
      <c r="K1108" t="s">
        <v>78</v>
      </c>
      <c r="L1108" t="s">
        <v>15360</v>
      </c>
      <c r="M1108" s="27">
        <v>45944.333333333343</v>
      </c>
      <c r="N1108" s="27">
        <v>45947.55</v>
      </c>
      <c r="P1108" t="s">
        <v>9833</v>
      </c>
      <c r="Q1108" t="s">
        <v>9834</v>
      </c>
      <c r="R1108" t="s">
        <v>80</v>
      </c>
      <c r="S1108" t="s">
        <v>81</v>
      </c>
      <c r="U1108" t="s">
        <v>7699</v>
      </c>
      <c r="V1108" t="s">
        <v>15361</v>
      </c>
      <c r="W1108" t="s">
        <v>84</v>
      </c>
      <c r="Y1108" t="s">
        <v>8</v>
      </c>
      <c r="Z1108" t="s">
        <v>86</v>
      </c>
      <c r="AA1108" t="s">
        <v>10276</v>
      </c>
      <c r="AB1108" s="28">
        <v>1</v>
      </c>
      <c r="AC1108" s="40">
        <v>35780</v>
      </c>
      <c r="AD1108" s="40">
        <f t="shared" si="17"/>
        <v>35780</v>
      </c>
    </row>
    <row r="1109" spans="1:30">
      <c r="A1109" t="s">
        <v>67</v>
      </c>
      <c r="B1109" t="s">
        <v>68</v>
      </c>
      <c r="C1109" t="s">
        <v>8579</v>
      </c>
      <c r="D1109" t="s">
        <v>11952</v>
      </c>
      <c r="E1109" t="s">
        <v>15362</v>
      </c>
      <c r="F1109" t="s">
        <v>15363</v>
      </c>
      <c r="G1109" t="s">
        <v>9838</v>
      </c>
      <c r="H1109" t="s">
        <v>143</v>
      </c>
      <c r="I1109" t="s">
        <v>11955</v>
      </c>
      <c r="J1109" t="s">
        <v>15364</v>
      </c>
      <c r="K1109" t="s">
        <v>78</v>
      </c>
      <c r="L1109" t="s">
        <v>15365</v>
      </c>
      <c r="M1109" s="27">
        <v>45944.333333333343</v>
      </c>
      <c r="N1109" s="27">
        <v>45952.665277777778</v>
      </c>
      <c r="P1109" t="s">
        <v>9840</v>
      </c>
      <c r="R1109" t="s">
        <v>1470</v>
      </c>
      <c r="S1109" t="s">
        <v>1470</v>
      </c>
      <c r="U1109" t="s">
        <v>7699</v>
      </c>
      <c r="V1109" t="s">
        <v>15366</v>
      </c>
      <c r="W1109" t="s">
        <v>9840</v>
      </c>
      <c r="Y1109" t="s">
        <v>139</v>
      </c>
      <c r="Z1109" t="s">
        <v>11959</v>
      </c>
      <c r="AB1109" s="28">
        <v>0</v>
      </c>
      <c r="AC1109" s="40">
        <v>35780</v>
      </c>
      <c r="AD1109" s="40">
        <f t="shared" si="17"/>
        <v>35780</v>
      </c>
    </row>
    <row r="1110" spans="1:30">
      <c r="A1110" t="s">
        <v>965</v>
      </c>
      <c r="B1110" t="s">
        <v>119</v>
      </c>
      <c r="C1110" t="s">
        <v>120</v>
      </c>
      <c r="D1110" t="s">
        <v>3437</v>
      </c>
      <c r="E1110" t="s">
        <v>15367</v>
      </c>
      <c r="F1110" t="s">
        <v>15368</v>
      </c>
      <c r="G1110" t="s">
        <v>9829</v>
      </c>
      <c r="H1110" t="s">
        <v>969</v>
      </c>
      <c r="I1110" t="s">
        <v>3440</v>
      </c>
      <c r="J1110" t="s">
        <v>15369</v>
      </c>
      <c r="K1110" t="s">
        <v>78</v>
      </c>
      <c r="L1110" t="s">
        <v>15370</v>
      </c>
      <c r="M1110" s="27">
        <v>45944.333333333343</v>
      </c>
      <c r="N1110" s="27">
        <v>45946.451388888891</v>
      </c>
      <c r="P1110" t="s">
        <v>9833</v>
      </c>
      <c r="Q1110" t="s">
        <v>9834</v>
      </c>
      <c r="R1110" t="s">
        <v>1470</v>
      </c>
      <c r="S1110" t="s">
        <v>1470</v>
      </c>
      <c r="T1110" t="s">
        <v>1664</v>
      </c>
      <c r="U1110" t="s">
        <v>11763</v>
      </c>
      <c r="V1110" t="s">
        <v>15371</v>
      </c>
      <c r="W1110" t="s">
        <v>1801</v>
      </c>
      <c r="Y1110" t="s">
        <v>11</v>
      </c>
      <c r="Z1110" t="s">
        <v>86</v>
      </c>
      <c r="AA1110" t="s">
        <v>1394</v>
      </c>
      <c r="AB1110" s="28">
        <v>0</v>
      </c>
      <c r="AC1110" s="40">
        <v>41241</v>
      </c>
      <c r="AD1110" s="40">
        <f t="shared" si="17"/>
        <v>41241</v>
      </c>
    </row>
    <row r="1111" spans="1:30">
      <c r="A1111" t="s">
        <v>343</v>
      </c>
      <c r="B1111" t="s">
        <v>68</v>
      </c>
      <c r="C1111" t="s">
        <v>69</v>
      </c>
      <c r="D1111" t="s">
        <v>15372</v>
      </c>
      <c r="E1111" t="s">
        <v>15373</v>
      </c>
      <c r="F1111" t="s">
        <v>15374</v>
      </c>
      <c r="G1111" t="s">
        <v>9838</v>
      </c>
      <c r="H1111" t="s">
        <v>798</v>
      </c>
      <c r="I1111" t="s">
        <v>15375</v>
      </c>
      <c r="J1111" t="s">
        <v>15376</v>
      </c>
      <c r="K1111" t="s">
        <v>78</v>
      </c>
      <c r="L1111" t="s">
        <v>15377</v>
      </c>
      <c r="M1111" s="27">
        <v>45944.333333333343</v>
      </c>
      <c r="N1111" s="27">
        <v>45950.625694444447</v>
      </c>
      <c r="P1111" t="s">
        <v>9840</v>
      </c>
      <c r="R1111" t="s">
        <v>1479</v>
      </c>
      <c r="S1111" t="s">
        <v>1470</v>
      </c>
      <c r="U1111" t="s">
        <v>7699</v>
      </c>
      <c r="V1111" t="s">
        <v>15378</v>
      </c>
      <c r="W1111" t="s">
        <v>9840</v>
      </c>
      <c r="Y1111" t="s">
        <v>15</v>
      </c>
      <c r="Z1111" t="s">
        <v>86</v>
      </c>
      <c r="AB1111" s="28">
        <v>0</v>
      </c>
      <c r="AC1111" s="40">
        <v>35780</v>
      </c>
      <c r="AD1111" s="40">
        <f t="shared" si="17"/>
        <v>35780</v>
      </c>
    </row>
    <row r="1112" spans="1:30">
      <c r="A1112" t="s">
        <v>150</v>
      </c>
      <c r="B1112" t="s">
        <v>151</v>
      </c>
      <c r="C1112" t="s">
        <v>152</v>
      </c>
      <c r="D1112" t="s">
        <v>1463</v>
      </c>
      <c r="E1112" t="s">
        <v>15379</v>
      </c>
      <c r="F1112" t="s">
        <v>15380</v>
      </c>
      <c r="G1112" t="s">
        <v>9829</v>
      </c>
      <c r="H1112" t="s">
        <v>156</v>
      </c>
      <c r="I1112" t="s">
        <v>1465</v>
      </c>
      <c r="J1112" t="s">
        <v>15381</v>
      </c>
      <c r="K1112" t="s">
        <v>78</v>
      </c>
      <c r="L1112" t="s">
        <v>15382</v>
      </c>
      <c r="M1112" s="27">
        <v>45944.333333333343</v>
      </c>
      <c r="N1112" s="27">
        <v>45945.418749999997</v>
      </c>
      <c r="P1112" t="s">
        <v>9833</v>
      </c>
      <c r="Q1112" t="s">
        <v>9834</v>
      </c>
      <c r="R1112" t="s">
        <v>80</v>
      </c>
      <c r="S1112" t="s">
        <v>81</v>
      </c>
      <c r="T1112" t="s">
        <v>82</v>
      </c>
      <c r="U1112" t="s">
        <v>7699</v>
      </c>
      <c r="V1112" t="s">
        <v>15383</v>
      </c>
      <c r="W1112" t="s">
        <v>84</v>
      </c>
      <c r="Y1112" t="s">
        <v>8</v>
      </c>
      <c r="Z1112" t="s">
        <v>86</v>
      </c>
      <c r="AA1112" t="s">
        <v>1471</v>
      </c>
      <c r="AB1112" s="28">
        <v>1</v>
      </c>
      <c r="AC1112" s="40">
        <v>35780</v>
      </c>
      <c r="AD1112" s="40">
        <f t="shared" si="17"/>
        <v>35780</v>
      </c>
    </row>
    <row r="1113" spans="1:30">
      <c r="A1113" t="s">
        <v>150</v>
      </c>
      <c r="B1113" t="s">
        <v>151</v>
      </c>
      <c r="C1113" t="s">
        <v>152</v>
      </c>
      <c r="D1113" t="s">
        <v>171</v>
      </c>
      <c r="E1113" t="s">
        <v>15384</v>
      </c>
      <c r="F1113" t="s">
        <v>15385</v>
      </c>
      <c r="G1113" t="s">
        <v>9829</v>
      </c>
      <c r="H1113" t="s">
        <v>156</v>
      </c>
      <c r="I1113" t="s">
        <v>172</v>
      </c>
      <c r="J1113" t="s">
        <v>15386</v>
      </c>
      <c r="K1113" t="s">
        <v>78</v>
      </c>
      <c r="L1113" t="s">
        <v>15387</v>
      </c>
      <c r="M1113" s="27">
        <v>45944.333333333343</v>
      </c>
      <c r="N1113" s="27">
        <v>45944.634722222218</v>
      </c>
      <c r="P1113" t="s">
        <v>9833</v>
      </c>
      <c r="Q1113" t="s">
        <v>9834</v>
      </c>
      <c r="R1113" t="s">
        <v>1470</v>
      </c>
      <c r="S1113" t="s">
        <v>1470</v>
      </c>
      <c r="T1113" t="s">
        <v>82</v>
      </c>
      <c r="U1113" t="s">
        <v>7699</v>
      </c>
      <c r="V1113" t="s">
        <v>15388</v>
      </c>
      <c r="W1113" t="s">
        <v>84</v>
      </c>
      <c r="Y1113" t="s">
        <v>8</v>
      </c>
      <c r="Z1113" t="s">
        <v>86</v>
      </c>
      <c r="AA1113" t="s">
        <v>173</v>
      </c>
      <c r="AB1113" s="28">
        <v>1</v>
      </c>
      <c r="AC1113" s="40">
        <v>35780</v>
      </c>
      <c r="AD1113" s="40">
        <f t="shared" si="17"/>
        <v>35780</v>
      </c>
    </row>
    <row r="1114" spans="1:30">
      <c r="A1114" t="s">
        <v>217</v>
      </c>
      <c r="B1114" t="s">
        <v>192</v>
      </c>
      <c r="C1114" t="s">
        <v>193</v>
      </c>
      <c r="D1114" t="s">
        <v>1241</v>
      </c>
      <c r="E1114" t="s">
        <v>15389</v>
      </c>
      <c r="F1114" t="s">
        <v>15390</v>
      </c>
      <c r="G1114" t="s">
        <v>9829</v>
      </c>
      <c r="H1114" t="s">
        <v>197</v>
      </c>
      <c r="I1114" t="s">
        <v>1244</v>
      </c>
      <c r="J1114" t="s">
        <v>15391</v>
      </c>
      <c r="K1114" t="s">
        <v>78</v>
      </c>
      <c r="L1114" t="s">
        <v>15392</v>
      </c>
      <c r="M1114" s="27">
        <v>45944.333333333343</v>
      </c>
      <c r="N1114" s="27">
        <v>45947.390277777777</v>
      </c>
      <c r="P1114" t="s">
        <v>9833</v>
      </c>
      <c r="Q1114" t="s">
        <v>9834</v>
      </c>
      <c r="R1114" t="s">
        <v>80</v>
      </c>
      <c r="S1114" t="s">
        <v>187</v>
      </c>
      <c r="T1114" t="s">
        <v>82</v>
      </c>
      <c r="U1114" t="s">
        <v>7699</v>
      </c>
      <c r="V1114" t="s">
        <v>15393</v>
      </c>
      <c r="W1114" t="s">
        <v>9836</v>
      </c>
      <c r="Y1114" t="s">
        <v>11</v>
      </c>
      <c r="Z1114" t="s">
        <v>86</v>
      </c>
      <c r="AA1114" t="s">
        <v>403</v>
      </c>
      <c r="AB1114" s="28">
        <v>0</v>
      </c>
      <c r="AC1114" s="40">
        <v>67654</v>
      </c>
      <c r="AD1114" s="40">
        <f t="shared" si="17"/>
        <v>67654</v>
      </c>
    </row>
    <row r="1115" spans="1:30">
      <c r="A1115" t="s">
        <v>118</v>
      </c>
      <c r="B1115" t="s">
        <v>119</v>
      </c>
      <c r="C1115" t="s">
        <v>8579</v>
      </c>
      <c r="D1115" t="s">
        <v>4929</v>
      </c>
      <c r="E1115" t="s">
        <v>15394</v>
      </c>
      <c r="F1115" t="s">
        <v>15395</v>
      </c>
      <c r="G1115" t="s">
        <v>9838</v>
      </c>
      <c r="H1115" t="s">
        <v>124</v>
      </c>
      <c r="I1115" t="s">
        <v>4932</v>
      </c>
      <c r="J1115" t="s">
        <v>15396</v>
      </c>
      <c r="K1115" t="s">
        <v>78</v>
      </c>
      <c r="L1115" t="s">
        <v>15397</v>
      </c>
      <c r="M1115" s="27">
        <v>45944.333333333343</v>
      </c>
      <c r="N1115" s="27">
        <v>45950.617361111108</v>
      </c>
      <c r="P1115" t="s">
        <v>9840</v>
      </c>
      <c r="R1115" t="s">
        <v>1470</v>
      </c>
      <c r="S1115" t="s">
        <v>1470</v>
      </c>
      <c r="U1115" t="s">
        <v>7699</v>
      </c>
      <c r="V1115" t="s">
        <v>15398</v>
      </c>
      <c r="W1115" t="s">
        <v>9840</v>
      </c>
      <c r="Y1115" t="s">
        <v>139</v>
      </c>
      <c r="Z1115" t="s">
        <v>4937</v>
      </c>
      <c r="AB1115" s="28">
        <v>0</v>
      </c>
      <c r="AC1115" s="40">
        <v>35780</v>
      </c>
      <c r="AD1115" s="40">
        <f t="shared" si="17"/>
        <v>35780</v>
      </c>
    </row>
    <row r="1116" spans="1:30">
      <c r="A1116" t="s">
        <v>683</v>
      </c>
      <c r="B1116" t="s">
        <v>113</v>
      </c>
      <c r="C1116" t="s">
        <v>8579</v>
      </c>
      <c r="D1116" t="s">
        <v>12877</v>
      </c>
      <c r="E1116" t="s">
        <v>15399</v>
      </c>
      <c r="F1116" t="s">
        <v>15400</v>
      </c>
      <c r="G1116" t="s">
        <v>9838</v>
      </c>
      <c r="H1116" t="s">
        <v>281</v>
      </c>
      <c r="I1116" t="s">
        <v>12880</v>
      </c>
      <c r="J1116" t="s">
        <v>15401</v>
      </c>
      <c r="K1116" t="s">
        <v>78</v>
      </c>
      <c r="L1116" t="s">
        <v>15402</v>
      </c>
      <c r="M1116" s="27">
        <v>45944.333333333343</v>
      </c>
      <c r="N1116" s="27">
        <v>45953.6875</v>
      </c>
      <c r="P1116" t="s">
        <v>9840</v>
      </c>
      <c r="R1116" t="s">
        <v>1470</v>
      </c>
      <c r="S1116" t="s">
        <v>1470</v>
      </c>
      <c r="U1116" t="s">
        <v>7699</v>
      </c>
      <c r="V1116" t="s">
        <v>15403</v>
      </c>
      <c r="W1116" t="s">
        <v>9840</v>
      </c>
      <c r="Y1116" t="s">
        <v>13</v>
      </c>
      <c r="Z1116" t="s">
        <v>86</v>
      </c>
      <c r="AB1116" s="28">
        <v>0</v>
      </c>
      <c r="AC1116" s="40">
        <v>35780</v>
      </c>
      <c r="AD1116" s="40">
        <f t="shared" si="17"/>
        <v>35780</v>
      </c>
    </row>
    <row r="1117" spans="1:30">
      <c r="A1117" t="s">
        <v>150</v>
      </c>
      <c r="B1117" t="s">
        <v>151</v>
      </c>
      <c r="C1117" t="s">
        <v>152</v>
      </c>
      <c r="D1117" t="s">
        <v>2339</v>
      </c>
      <c r="E1117" t="s">
        <v>15404</v>
      </c>
      <c r="F1117" t="s">
        <v>15405</v>
      </c>
      <c r="G1117" t="s">
        <v>9829</v>
      </c>
      <c r="H1117" t="s">
        <v>156</v>
      </c>
      <c r="I1117" t="s">
        <v>150</v>
      </c>
      <c r="J1117" t="s">
        <v>15406</v>
      </c>
      <c r="K1117" t="s">
        <v>78</v>
      </c>
      <c r="L1117" t="s">
        <v>15407</v>
      </c>
      <c r="M1117" s="27">
        <v>45944.333333333343</v>
      </c>
      <c r="N1117" s="27">
        <v>45947.379166666673</v>
      </c>
      <c r="P1117" t="s">
        <v>9833</v>
      </c>
      <c r="Q1117" t="s">
        <v>9834</v>
      </c>
      <c r="R1117" t="s">
        <v>80</v>
      </c>
      <c r="S1117" t="s">
        <v>81</v>
      </c>
      <c r="T1117" t="s">
        <v>82</v>
      </c>
      <c r="U1117" t="s">
        <v>7699</v>
      </c>
      <c r="V1117" t="s">
        <v>15408</v>
      </c>
      <c r="W1117" t="s">
        <v>84</v>
      </c>
      <c r="Y1117" t="s">
        <v>8</v>
      </c>
      <c r="Z1117" t="s">
        <v>86</v>
      </c>
      <c r="AA1117" t="s">
        <v>2078</v>
      </c>
      <c r="AB1117" s="28">
        <v>1</v>
      </c>
      <c r="AC1117" s="40">
        <v>35780</v>
      </c>
      <c r="AD1117" s="40">
        <f t="shared" si="17"/>
        <v>35780</v>
      </c>
    </row>
    <row r="1118" spans="1:30">
      <c r="A1118" t="s">
        <v>191</v>
      </c>
      <c r="B1118" t="s">
        <v>192</v>
      </c>
      <c r="C1118" t="s">
        <v>193</v>
      </c>
      <c r="D1118" t="s">
        <v>194</v>
      </c>
      <c r="E1118" t="s">
        <v>15409</v>
      </c>
      <c r="F1118" t="s">
        <v>15410</v>
      </c>
      <c r="G1118" t="s">
        <v>9829</v>
      </c>
      <c r="H1118" t="s">
        <v>197</v>
      </c>
      <c r="I1118" t="s">
        <v>191</v>
      </c>
      <c r="J1118" t="s">
        <v>15411</v>
      </c>
      <c r="K1118" t="s">
        <v>78</v>
      </c>
      <c r="L1118" t="s">
        <v>15412</v>
      </c>
      <c r="M1118" s="27">
        <v>45944.333333333343</v>
      </c>
      <c r="N1118" s="27">
        <v>45952.352083333331</v>
      </c>
      <c r="P1118" t="s">
        <v>9833</v>
      </c>
      <c r="Q1118" t="s">
        <v>9834</v>
      </c>
      <c r="R1118" t="s">
        <v>1470</v>
      </c>
      <c r="S1118" t="s">
        <v>1470</v>
      </c>
      <c r="U1118" t="s">
        <v>7699</v>
      </c>
      <c r="V1118" t="s">
        <v>15413</v>
      </c>
      <c r="W1118" t="s">
        <v>84</v>
      </c>
      <c r="Y1118" t="s">
        <v>8</v>
      </c>
      <c r="Z1118" t="s">
        <v>86</v>
      </c>
      <c r="AA1118" t="s">
        <v>7627</v>
      </c>
      <c r="AB1118" s="28">
        <v>1</v>
      </c>
      <c r="AC1118" s="40">
        <v>35780</v>
      </c>
      <c r="AD1118" s="40">
        <f t="shared" si="17"/>
        <v>35780</v>
      </c>
    </row>
    <row r="1119" spans="1:30">
      <c r="A1119" t="s">
        <v>569</v>
      </c>
      <c r="B1119" t="s">
        <v>119</v>
      </c>
      <c r="C1119" t="s">
        <v>120</v>
      </c>
      <c r="D1119" t="s">
        <v>3583</v>
      </c>
      <c r="E1119" t="s">
        <v>15414</v>
      </c>
      <c r="F1119" t="s">
        <v>15415</v>
      </c>
      <c r="G1119" t="s">
        <v>9829</v>
      </c>
      <c r="H1119" t="s">
        <v>573</v>
      </c>
      <c r="I1119" t="s">
        <v>3586</v>
      </c>
      <c r="J1119" t="s">
        <v>15416</v>
      </c>
      <c r="K1119" t="s">
        <v>78</v>
      </c>
      <c r="L1119" t="s">
        <v>15417</v>
      </c>
      <c r="M1119" s="27">
        <v>45944.333333333343</v>
      </c>
      <c r="N1119" s="27">
        <v>45945.647916666669</v>
      </c>
      <c r="P1119" t="s">
        <v>9833</v>
      </c>
      <c r="Q1119" t="s">
        <v>9834</v>
      </c>
      <c r="R1119" t="s">
        <v>1470</v>
      </c>
      <c r="S1119" t="s">
        <v>1470</v>
      </c>
      <c r="T1119" t="s">
        <v>82</v>
      </c>
      <c r="U1119" t="s">
        <v>7699</v>
      </c>
      <c r="V1119" t="s">
        <v>15418</v>
      </c>
      <c r="W1119" t="s">
        <v>84</v>
      </c>
      <c r="Y1119" t="s">
        <v>11</v>
      </c>
      <c r="Z1119" t="s">
        <v>86</v>
      </c>
      <c r="AA1119" t="s">
        <v>1500</v>
      </c>
      <c r="AB1119" s="28">
        <v>1</v>
      </c>
      <c r="AC1119" s="40">
        <v>67654</v>
      </c>
      <c r="AD1119" s="40">
        <f t="shared" si="17"/>
        <v>67654</v>
      </c>
    </row>
    <row r="1120" spans="1:30">
      <c r="A1120" t="s">
        <v>613</v>
      </c>
      <c r="B1120" t="s">
        <v>151</v>
      </c>
      <c r="C1120" t="s">
        <v>152</v>
      </c>
      <c r="D1120" t="s">
        <v>7633</v>
      </c>
      <c r="E1120" t="s">
        <v>15419</v>
      </c>
      <c r="F1120" t="s">
        <v>15420</v>
      </c>
      <c r="G1120" t="s">
        <v>9829</v>
      </c>
      <c r="H1120" t="s">
        <v>258</v>
      </c>
      <c r="I1120" t="s">
        <v>613</v>
      </c>
      <c r="J1120" t="s">
        <v>15421</v>
      </c>
      <c r="K1120" t="s">
        <v>78</v>
      </c>
      <c r="L1120" t="s">
        <v>15422</v>
      </c>
      <c r="M1120" s="27">
        <v>45944.333333333343</v>
      </c>
      <c r="N1120" s="27">
        <v>45945.4375</v>
      </c>
      <c r="P1120" t="s">
        <v>9833</v>
      </c>
      <c r="Q1120" t="s">
        <v>9834</v>
      </c>
      <c r="R1120" t="s">
        <v>1470</v>
      </c>
      <c r="S1120" t="s">
        <v>1470</v>
      </c>
      <c r="T1120" t="s">
        <v>82</v>
      </c>
      <c r="U1120" t="s">
        <v>7699</v>
      </c>
      <c r="V1120" t="s">
        <v>15423</v>
      </c>
      <c r="W1120" t="s">
        <v>84</v>
      </c>
      <c r="Y1120" t="s">
        <v>8</v>
      </c>
      <c r="Z1120" t="s">
        <v>86</v>
      </c>
      <c r="AA1120" t="s">
        <v>2941</v>
      </c>
      <c r="AB1120" s="28">
        <v>1</v>
      </c>
      <c r="AC1120" s="40">
        <v>35780</v>
      </c>
      <c r="AD1120" s="40">
        <f t="shared" si="17"/>
        <v>35780</v>
      </c>
    </row>
    <row r="1121" spans="1:30">
      <c r="A1121" t="s">
        <v>459</v>
      </c>
      <c r="B1121" t="s">
        <v>460</v>
      </c>
      <c r="C1121" t="s">
        <v>461</v>
      </c>
      <c r="D1121" t="s">
        <v>4280</v>
      </c>
      <c r="E1121" t="s">
        <v>15424</v>
      </c>
      <c r="F1121" t="s">
        <v>15425</v>
      </c>
      <c r="G1121" t="s">
        <v>9829</v>
      </c>
      <c r="H1121" t="s">
        <v>460</v>
      </c>
      <c r="I1121" t="s">
        <v>4283</v>
      </c>
      <c r="J1121" t="s">
        <v>15426</v>
      </c>
      <c r="K1121" t="s">
        <v>78</v>
      </c>
      <c r="L1121" t="s">
        <v>15427</v>
      </c>
      <c r="M1121" s="27">
        <v>45944.333333333343</v>
      </c>
      <c r="N1121" s="27">
        <v>45951.379861111112</v>
      </c>
      <c r="P1121" t="s">
        <v>9833</v>
      </c>
      <c r="Q1121" t="s">
        <v>9834</v>
      </c>
      <c r="R1121" t="s">
        <v>1479</v>
      </c>
      <c r="S1121" t="s">
        <v>1479</v>
      </c>
      <c r="T1121" t="s">
        <v>82</v>
      </c>
      <c r="U1121" t="s">
        <v>7699</v>
      </c>
      <c r="V1121" t="s">
        <v>15428</v>
      </c>
      <c r="W1121" t="s">
        <v>84</v>
      </c>
      <c r="Y1121" t="s">
        <v>11</v>
      </c>
      <c r="Z1121" t="s">
        <v>86</v>
      </c>
      <c r="AA1121" t="s">
        <v>700</v>
      </c>
      <c r="AB1121" s="28">
        <v>1</v>
      </c>
      <c r="AC1121" s="40">
        <v>67654</v>
      </c>
      <c r="AD1121" s="40">
        <f t="shared" si="17"/>
        <v>67654</v>
      </c>
    </row>
    <row r="1122" spans="1:30">
      <c r="A1122" t="s">
        <v>277</v>
      </c>
      <c r="B1122" t="s">
        <v>151</v>
      </c>
      <c r="C1122" t="s">
        <v>152</v>
      </c>
      <c r="D1122" t="s">
        <v>325</v>
      </c>
      <c r="E1122" t="s">
        <v>15429</v>
      </c>
      <c r="F1122" t="s">
        <v>15430</v>
      </c>
      <c r="G1122" t="s">
        <v>9829</v>
      </c>
      <c r="H1122" t="s">
        <v>328</v>
      </c>
      <c r="I1122" t="s">
        <v>277</v>
      </c>
      <c r="J1122" t="s">
        <v>15431</v>
      </c>
      <c r="K1122" t="s">
        <v>78</v>
      </c>
      <c r="L1122" t="s">
        <v>15432</v>
      </c>
      <c r="M1122" s="27">
        <v>45944.333333333343</v>
      </c>
      <c r="N1122" s="27">
        <v>45944.622916666667</v>
      </c>
      <c r="P1122" t="s">
        <v>9833</v>
      </c>
      <c r="Q1122" t="s">
        <v>9834</v>
      </c>
      <c r="R1122" t="s">
        <v>80</v>
      </c>
      <c r="S1122" t="s">
        <v>187</v>
      </c>
      <c r="T1122" t="s">
        <v>82</v>
      </c>
      <c r="U1122" t="s">
        <v>7699</v>
      </c>
      <c r="V1122" t="s">
        <v>15433</v>
      </c>
      <c r="W1122" t="s">
        <v>84</v>
      </c>
      <c r="Y1122" t="s">
        <v>8</v>
      </c>
      <c r="Z1122" t="s">
        <v>86</v>
      </c>
      <c r="AA1122" t="s">
        <v>585</v>
      </c>
      <c r="AB1122" s="28">
        <v>1</v>
      </c>
      <c r="AC1122" s="40">
        <v>35780</v>
      </c>
      <c r="AD1122" s="40">
        <f t="shared" si="17"/>
        <v>35780</v>
      </c>
    </row>
    <row r="1123" spans="1:30">
      <c r="A1123" t="s">
        <v>191</v>
      </c>
      <c r="B1123" t="s">
        <v>192</v>
      </c>
      <c r="C1123" t="s">
        <v>193</v>
      </c>
      <c r="D1123" t="s">
        <v>227</v>
      </c>
      <c r="E1123" t="s">
        <v>15434</v>
      </c>
      <c r="F1123" t="s">
        <v>15435</v>
      </c>
      <c r="G1123" t="s">
        <v>9829</v>
      </c>
      <c r="H1123" t="s">
        <v>197</v>
      </c>
      <c r="I1123" t="s">
        <v>230</v>
      </c>
      <c r="J1123" t="s">
        <v>15436</v>
      </c>
      <c r="K1123" t="s">
        <v>78</v>
      </c>
      <c r="L1123" t="s">
        <v>15437</v>
      </c>
      <c r="M1123" s="27">
        <v>45944.333333333343</v>
      </c>
      <c r="N1123" s="27">
        <v>45946.408333333333</v>
      </c>
      <c r="P1123" t="s">
        <v>9833</v>
      </c>
      <c r="Q1123" t="s">
        <v>9834</v>
      </c>
      <c r="R1123" t="s">
        <v>80</v>
      </c>
      <c r="S1123" t="s">
        <v>187</v>
      </c>
      <c r="U1123" t="s">
        <v>7699</v>
      </c>
      <c r="V1123" t="s">
        <v>15438</v>
      </c>
      <c r="W1123" t="s">
        <v>84</v>
      </c>
      <c r="Y1123" t="s">
        <v>8</v>
      </c>
      <c r="Z1123" t="s">
        <v>86</v>
      </c>
      <c r="AA1123" t="s">
        <v>10276</v>
      </c>
      <c r="AB1123" s="28">
        <v>1</v>
      </c>
      <c r="AC1123" s="40">
        <v>35780</v>
      </c>
      <c r="AD1123" s="40">
        <f t="shared" si="17"/>
        <v>35780</v>
      </c>
    </row>
    <row r="1124" spans="1:30">
      <c r="A1124" t="s">
        <v>613</v>
      </c>
      <c r="B1124" t="s">
        <v>151</v>
      </c>
      <c r="C1124" t="s">
        <v>152</v>
      </c>
      <c r="D1124" t="s">
        <v>15439</v>
      </c>
      <c r="E1124" t="s">
        <v>15440</v>
      </c>
      <c r="F1124" t="s">
        <v>15441</v>
      </c>
      <c r="G1124" t="s">
        <v>9829</v>
      </c>
      <c r="H1124" t="s">
        <v>258</v>
      </c>
      <c r="I1124" t="s">
        <v>15442</v>
      </c>
      <c r="J1124" t="s">
        <v>15443</v>
      </c>
      <c r="K1124" t="s">
        <v>78</v>
      </c>
      <c r="L1124" t="s">
        <v>15444</v>
      </c>
      <c r="M1124" s="27">
        <v>45944.333333333343</v>
      </c>
      <c r="N1124" s="27">
        <v>45947.479166666657</v>
      </c>
      <c r="P1124" t="s">
        <v>9833</v>
      </c>
      <c r="Q1124" t="s">
        <v>9834</v>
      </c>
      <c r="R1124" t="s">
        <v>1470</v>
      </c>
      <c r="S1124" t="s">
        <v>1470</v>
      </c>
      <c r="T1124" t="s">
        <v>82</v>
      </c>
      <c r="U1124" t="s">
        <v>7699</v>
      </c>
      <c r="V1124" t="s">
        <v>15445</v>
      </c>
      <c r="W1124" t="s">
        <v>9836</v>
      </c>
      <c r="Y1124" t="s">
        <v>11</v>
      </c>
      <c r="Z1124" t="s">
        <v>86</v>
      </c>
      <c r="AA1124" t="s">
        <v>1281</v>
      </c>
      <c r="AB1124" s="28">
        <v>0</v>
      </c>
      <c r="AC1124" s="40">
        <v>67654</v>
      </c>
      <c r="AD1124" s="40">
        <f t="shared" si="17"/>
        <v>67654</v>
      </c>
    </row>
    <row r="1125" spans="1:30">
      <c r="A1125" t="s">
        <v>217</v>
      </c>
      <c r="B1125" t="s">
        <v>192</v>
      </c>
      <c r="C1125" t="s">
        <v>193</v>
      </c>
      <c r="D1125" t="s">
        <v>1241</v>
      </c>
      <c r="E1125" t="s">
        <v>15446</v>
      </c>
      <c r="F1125" t="s">
        <v>5788</v>
      </c>
      <c r="G1125" t="s">
        <v>9829</v>
      </c>
      <c r="H1125" t="s">
        <v>197</v>
      </c>
      <c r="I1125" t="s">
        <v>1244</v>
      </c>
      <c r="J1125" t="s">
        <v>5789</v>
      </c>
      <c r="K1125" t="s">
        <v>78</v>
      </c>
      <c r="L1125" t="s">
        <v>15447</v>
      </c>
      <c r="M1125" s="27">
        <v>45944.333333333343</v>
      </c>
      <c r="N1125" s="27">
        <v>45950.680555555547</v>
      </c>
      <c r="P1125" t="s">
        <v>9833</v>
      </c>
      <c r="Q1125" t="s">
        <v>9834</v>
      </c>
      <c r="R1125" t="s">
        <v>1470</v>
      </c>
      <c r="S1125" t="s">
        <v>1470</v>
      </c>
      <c r="T1125" t="s">
        <v>82</v>
      </c>
      <c r="U1125" t="s">
        <v>7699</v>
      </c>
      <c r="V1125" t="s">
        <v>15448</v>
      </c>
      <c r="W1125" t="s">
        <v>84</v>
      </c>
      <c r="Y1125" t="s">
        <v>11</v>
      </c>
      <c r="Z1125" t="s">
        <v>86</v>
      </c>
      <c r="AA1125" t="s">
        <v>403</v>
      </c>
      <c r="AB1125" s="28">
        <v>1</v>
      </c>
      <c r="AC1125" s="40">
        <v>67654</v>
      </c>
      <c r="AD1125" s="40">
        <f t="shared" si="17"/>
        <v>67654</v>
      </c>
    </row>
    <row r="1126" spans="1:30">
      <c r="A1126" t="s">
        <v>343</v>
      </c>
      <c r="B1126" t="s">
        <v>68</v>
      </c>
      <c r="C1126" t="s">
        <v>69</v>
      </c>
      <c r="D1126" t="s">
        <v>5572</v>
      </c>
      <c r="E1126" t="s">
        <v>15449</v>
      </c>
      <c r="F1126" t="s">
        <v>15450</v>
      </c>
      <c r="G1126" t="s">
        <v>9829</v>
      </c>
      <c r="H1126" t="s">
        <v>798</v>
      </c>
      <c r="I1126" t="s">
        <v>5575</v>
      </c>
      <c r="J1126" t="s">
        <v>15451</v>
      </c>
      <c r="K1126" t="s">
        <v>78</v>
      </c>
      <c r="L1126" t="s">
        <v>15452</v>
      </c>
      <c r="M1126" s="27">
        <v>45944.333333333343</v>
      </c>
      <c r="N1126" s="27">
        <v>45947.661805555559</v>
      </c>
      <c r="P1126" t="s">
        <v>9833</v>
      </c>
      <c r="Q1126" t="s">
        <v>9834</v>
      </c>
      <c r="R1126" t="s">
        <v>80</v>
      </c>
      <c r="S1126" t="s">
        <v>81</v>
      </c>
      <c r="T1126" t="s">
        <v>82</v>
      </c>
      <c r="U1126" t="s">
        <v>7699</v>
      </c>
      <c r="V1126" t="s">
        <v>15453</v>
      </c>
      <c r="W1126" t="s">
        <v>84</v>
      </c>
      <c r="Y1126" t="s">
        <v>15</v>
      </c>
      <c r="Z1126" t="s">
        <v>86</v>
      </c>
      <c r="AA1126" t="s">
        <v>1299</v>
      </c>
      <c r="AB1126" s="28">
        <v>1</v>
      </c>
      <c r="AC1126" s="40">
        <v>35780</v>
      </c>
      <c r="AD1126" s="40">
        <f t="shared" si="17"/>
        <v>35780</v>
      </c>
    </row>
    <row r="1127" spans="1:30">
      <c r="A1127" t="s">
        <v>67</v>
      </c>
      <c r="B1127" t="s">
        <v>68</v>
      </c>
      <c r="C1127" t="s">
        <v>69</v>
      </c>
      <c r="D1127" t="s">
        <v>15454</v>
      </c>
      <c r="E1127" t="s">
        <v>15455</v>
      </c>
      <c r="F1127" t="s">
        <v>15456</v>
      </c>
      <c r="G1127" t="s">
        <v>9829</v>
      </c>
      <c r="H1127" t="s">
        <v>143</v>
      </c>
      <c r="I1127" t="s">
        <v>15457</v>
      </c>
      <c r="J1127" t="s">
        <v>15458</v>
      </c>
      <c r="K1127" t="s">
        <v>78</v>
      </c>
      <c r="L1127" t="s">
        <v>15459</v>
      </c>
      <c r="M1127" s="27">
        <v>45944.333333333343</v>
      </c>
      <c r="N1127" s="27">
        <v>45948.580555555563</v>
      </c>
      <c r="P1127" t="s">
        <v>9833</v>
      </c>
      <c r="Q1127" t="s">
        <v>9834</v>
      </c>
      <c r="R1127" t="s">
        <v>1479</v>
      </c>
      <c r="S1127" t="s">
        <v>1479</v>
      </c>
      <c r="T1127" t="s">
        <v>82</v>
      </c>
      <c r="U1127" t="s">
        <v>7699</v>
      </c>
      <c r="V1127" t="s">
        <v>15460</v>
      </c>
      <c r="W1127" t="s">
        <v>84</v>
      </c>
      <c r="Y1127" t="s">
        <v>11</v>
      </c>
      <c r="Z1127" t="s">
        <v>86</v>
      </c>
      <c r="AA1127" t="s">
        <v>729</v>
      </c>
      <c r="AB1127" s="28">
        <v>1</v>
      </c>
      <c r="AC1127" s="40">
        <v>67654</v>
      </c>
      <c r="AD1127" s="40">
        <f t="shared" si="17"/>
        <v>67654</v>
      </c>
    </row>
    <row r="1128" spans="1:30">
      <c r="A1128" t="s">
        <v>744</v>
      </c>
      <c r="B1128" t="s">
        <v>113</v>
      </c>
      <c r="C1128" t="s">
        <v>114</v>
      </c>
      <c r="D1128" t="s">
        <v>15461</v>
      </c>
      <c r="E1128" t="s">
        <v>15462</v>
      </c>
      <c r="F1128" t="s">
        <v>15463</v>
      </c>
      <c r="G1128" t="s">
        <v>9829</v>
      </c>
      <c r="H1128" t="s">
        <v>748</v>
      </c>
      <c r="I1128" t="s">
        <v>15464</v>
      </c>
      <c r="J1128" t="s">
        <v>15465</v>
      </c>
      <c r="K1128" t="s">
        <v>78</v>
      </c>
      <c r="L1128" t="s">
        <v>15466</v>
      </c>
      <c r="M1128" s="27">
        <v>45944.333333333343</v>
      </c>
      <c r="N1128" s="27">
        <v>45952.418055555558</v>
      </c>
      <c r="P1128" t="s">
        <v>9833</v>
      </c>
      <c r="Q1128" t="s">
        <v>9834</v>
      </c>
      <c r="R1128" t="s">
        <v>1479</v>
      </c>
      <c r="S1128" t="s">
        <v>1479</v>
      </c>
      <c r="T1128" t="s">
        <v>82</v>
      </c>
      <c r="U1128" t="s">
        <v>7699</v>
      </c>
      <c r="V1128" t="s">
        <v>15467</v>
      </c>
      <c r="W1128" t="s">
        <v>9836</v>
      </c>
      <c r="Y1128" t="s">
        <v>11</v>
      </c>
      <c r="Z1128" t="s">
        <v>86</v>
      </c>
      <c r="AA1128" t="s">
        <v>1272</v>
      </c>
      <c r="AB1128" s="28">
        <v>0</v>
      </c>
      <c r="AC1128" s="40">
        <v>67654</v>
      </c>
      <c r="AD1128" s="40">
        <f t="shared" si="17"/>
        <v>67654</v>
      </c>
    </row>
    <row r="1129" spans="1:30">
      <c r="A1129" t="s">
        <v>343</v>
      </c>
      <c r="B1129" t="s">
        <v>68</v>
      </c>
      <c r="C1129" t="s">
        <v>69</v>
      </c>
      <c r="D1129" t="s">
        <v>5424</v>
      </c>
      <c r="E1129" t="s">
        <v>15468</v>
      </c>
      <c r="F1129" t="s">
        <v>15469</v>
      </c>
      <c r="G1129" t="s">
        <v>9829</v>
      </c>
      <c r="H1129" t="s">
        <v>347</v>
      </c>
      <c r="I1129" t="s">
        <v>5427</v>
      </c>
      <c r="J1129" t="s">
        <v>15470</v>
      </c>
      <c r="K1129" t="s">
        <v>78</v>
      </c>
      <c r="L1129" t="s">
        <v>15471</v>
      </c>
      <c r="M1129" s="27">
        <v>45944.333333333343</v>
      </c>
      <c r="N1129" s="27">
        <v>45947.383333333331</v>
      </c>
      <c r="P1129" t="s">
        <v>9833</v>
      </c>
      <c r="Q1129" t="s">
        <v>9834</v>
      </c>
      <c r="R1129" t="s">
        <v>1470</v>
      </c>
      <c r="S1129" t="s">
        <v>1470</v>
      </c>
      <c r="T1129" t="s">
        <v>82</v>
      </c>
      <c r="U1129" t="s">
        <v>7699</v>
      </c>
      <c r="V1129" t="s">
        <v>15472</v>
      </c>
      <c r="W1129" t="s">
        <v>84</v>
      </c>
      <c r="Y1129" t="s">
        <v>11</v>
      </c>
      <c r="Z1129" t="s">
        <v>86</v>
      </c>
      <c r="AA1129" t="s">
        <v>511</v>
      </c>
      <c r="AB1129" s="28">
        <v>1</v>
      </c>
      <c r="AC1129" s="40">
        <v>67654</v>
      </c>
      <c r="AD1129" s="40">
        <f t="shared" si="17"/>
        <v>67654</v>
      </c>
    </row>
    <row r="1130" spans="1:30">
      <c r="A1130" t="s">
        <v>150</v>
      </c>
      <c r="B1130" t="s">
        <v>151</v>
      </c>
      <c r="C1130" t="s">
        <v>8579</v>
      </c>
      <c r="D1130" t="s">
        <v>153</v>
      </c>
      <c r="E1130" t="s">
        <v>15473</v>
      </c>
      <c r="F1130" t="s">
        <v>15474</v>
      </c>
      <c r="G1130" t="s">
        <v>9838</v>
      </c>
      <c r="H1130" t="s">
        <v>156</v>
      </c>
      <c r="I1130" t="s">
        <v>157</v>
      </c>
      <c r="J1130" t="s">
        <v>15475</v>
      </c>
      <c r="K1130" t="s">
        <v>78</v>
      </c>
      <c r="L1130" t="s">
        <v>15476</v>
      </c>
      <c r="M1130" s="27">
        <v>45944.333333333343</v>
      </c>
      <c r="N1130" s="27">
        <v>45947.683333333327</v>
      </c>
      <c r="P1130" t="s">
        <v>9840</v>
      </c>
      <c r="R1130" t="s">
        <v>1479</v>
      </c>
      <c r="S1130" t="s">
        <v>1479</v>
      </c>
      <c r="U1130" t="s">
        <v>7699</v>
      </c>
      <c r="V1130" t="s">
        <v>15477</v>
      </c>
      <c r="W1130" t="s">
        <v>9840</v>
      </c>
      <c r="Y1130" t="s">
        <v>15</v>
      </c>
      <c r="Z1130" t="s">
        <v>86</v>
      </c>
      <c r="AB1130" s="28">
        <v>0</v>
      </c>
      <c r="AC1130" s="40">
        <v>35780</v>
      </c>
      <c r="AD1130" s="40">
        <f t="shared" si="17"/>
        <v>35780</v>
      </c>
    </row>
    <row r="1131" spans="1:30">
      <c r="A1131" t="s">
        <v>442</v>
      </c>
      <c r="B1131" t="s">
        <v>113</v>
      </c>
      <c r="C1131" t="s">
        <v>114</v>
      </c>
      <c r="D1131" t="s">
        <v>6146</v>
      </c>
      <c r="E1131" t="s">
        <v>15478</v>
      </c>
      <c r="F1131" t="s">
        <v>15479</v>
      </c>
      <c r="G1131" t="s">
        <v>9829</v>
      </c>
      <c r="H1131" t="s">
        <v>446</v>
      </c>
      <c r="I1131" t="s">
        <v>6149</v>
      </c>
      <c r="J1131" t="s">
        <v>15480</v>
      </c>
      <c r="K1131" t="s">
        <v>78</v>
      </c>
      <c r="L1131" t="s">
        <v>15481</v>
      </c>
      <c r="M1131" s="27">
        <v>45944.333333333343</v>
      </c>
      <c r="N1131" s="27">
        <v>45945.473611111112</v>
      </c>
      <c r="P1131" t="s">
        <v>9833</v>
      </c>
      <c r="Q1131" t="s">
        <v>9834</v>
      </c>
      <c r="R1131" t="s">
        <v>1470</v>
      </c>
      <c r="S1131" t="s">
        <v>1470</v>
      </c>
      <c r="T1131" t="s">
        <v>82</v>
      </c>
      <c r="U1131" t="s">
        <v>7699</v>
      </c>
      <c r="V1131" t="s">
        <v>15482</v>
      </c>
      <c r="W1131" t="s">
        <v>84</v>
      </c>
      <c r="Y1131" t="s">
        <v>11</v>
      </c>
      <c r="Z1131" t="s">
        <v>86</v>
      </c>
      <c r="AA1131" t="s">
        <v>2360</v>
      </c>
      <c r="AB1131" s="28">
        <v>1</v>
      </c>
      <c r="AC1131" s="40">
        <v>67654</v>
      </c>
      <c r="AD1131" s="40">
        <f t="shared" si="17"/>
        <v>67654</v>
      </c>
    </row>
    <row r="1132" spans="1:30">
      <c r="A1132" t="s">
        <v>442</v>
      </c>
      <c r="B1132" t="s">
        <v>113</v>
      </c>
      <c r="C1132" t="s">
        <v>114</v>
      </c>
      <c r="D1132" t="s">
        <v>6146</v>
      </c>
      <c r="E1132" t="s">
        <v>15483</v>
      </c>
      <c r="F1132" t="s">
        <v>15484</v>
      </c>
      <c r="G1132" t="s">
        <v>9829</v>
      </c>
      <c r="H1132" t="s">
        <v>446</v>
      </c>
      <c r="I1132" t="s">
        <v>6149</v>
      </c>
      <c r="J1132" t="s">
        <v>15485</v>
      </c>
      <c r="K1132" t="s">
        <v>78</v>
      </c>
      <c r="L1132" t="s">
        <v>15486</v>
      </c>
      <c r="M1132" s="27">
        <v>45944.333333333343</v>
      </c>
      <c r="N1132" s="27">
        <v>45945.469444444447</v>
      </c>
      <c r="P1132" t="s">
        <v>9833</v>
      </c>
      <c r="Q1132" t="s">
        <v>9834</v>
      </c>
      <c r="R1132" t="s">
        <v>1470</v>
      </c>
      <c r="S1132" t="s">
        <v>1470</v>
      </c>
      <c r="T1132" t="s">
        <v>82</v>
      </c>
      <c r="U1132" t="s">
        <v>7699</v>
      </c>
      <c r="V1132" t="s">
        <v>15487</v>
      </c>
      <c r="W1132" t="s">
        <v>84</v>
      </c>
      <c r="Y1132" t="s">
        <v>11</v>
      </c>
      <c r="Z1132" t="s">
        <v>86</v>
      </c>
      <c r="AA1132" t="s">
        <v>2360</v>
      </c>
      <c r="AB1132" s="28">
        <v>1</v>
      </c>
      <c r="AC1132" s="40">
        <v>67654</v>
      </c>
      <c r="AD1132" s="40">
        <f t="shared" si="17"/>
        <v>67654</v>
      </c>
    </row>
    <row r="1133" spans="1:30">
      <c r="A1133" t="s">
        <v>277</v>
      </c>
      <c r="B1133" t="s">
        <v>151</v>
      </c>
      <c r="C1133" t="s">
        <v>152</v>
      </c>
      <c r="D1133" t="s">
        <v>5909</v>
      </c>
      <c r="E1133" t="s">
        <v>15488</v>
      </c>
      <c r="F1133" t="s">
        <v>15489</v>
      </c>
      <c r="G1133" t="s">
        <v>9838</v>
      </c>
      <c r="H1133" t="s">
        <v>328</v>
      </c>
      <c r="I1133" t="s">
        <v>5912</v>
      </c>
      <c r="J1133" t="s">
        <v>15490</v>
      </c>
      <c r="K1133" t="s">
        <v>78</v>
      </c>
      <c r="L1133" t="s">
        <v>15491</v>
      </c>
      <c r="M1133" s="27">
        <v>45943.478356481479</v>
      </c>
      <c r="N1133" s="27">
        <v>45946.443749999999</v>
      </c>
      <c r="P1133" t="s">
        <v>9840</v>
      </c>
      <c r="R1133" t="s">
        <v>80</v>
      </c>
      <c r="S1133" t="s">
        <v>187</v>
      </c>
      <c r="U1133" t="s">
        <v>7699</v>
      </c>
      <c r="V1133" t="s">
        <v>15492</v>
      </c>
      <c r="W1133" t="s">
        <v>9840</v>
      </c>
      <c r="Y1133" t="s">
        <v>13</v>
      </c>
      <c r="Z1133" t="s">
        <v>86</v>
      </c>
      <c r="AB1133" s="28">
        <v>0</v>
      </c>
      <c r="AC1133" s="40">
        <v>35780</v>
      </c>
      <c r="AD1133" s="40">
        <f t="shared" si="17"/>
        <v>35780</v>
      </c>
    </row>
    <row r="1134" spans="1:30">
      <c r="A1134" t="s">
        <v>343</v>
      </c>
      <c r="B1134" t="s">
        <v>68</v>
      </c>
      <c r="C1134" t="s">
        <v>69</v>
      </c>
      <c r="D1134" t="s">
        <v>12623</v>
      </c>
      <c r="E1134" t="s">
        <v>15493</v>
      </c>
      <c r="F1134" t="s">
        <v>15494</v>
      </c>
      <c r="G1134" t="s">
        <v>9838</v>
      </c>
      <c r="H1134" t="s">
        <v>798</v>
      </c>
      <c r="I1134" t="s">
        <v>12626</v>
      </c>
      <c r="J1134" t="s">
        <v>15495</v>
      </c>
      <c r="K1134" t="s">
        <v>78</v>
      </c>
      <c r="L1134" t="s">
        <v>15496</v>
      </c>
      <c r="M1134" s="27">
        <v>45944.333333333343</v>
      </c>
      <c r="N1134" s="27">
        <v>45950.719444444447</v>
      </c>
      <c r="P1134" t="s">
        <v>9840</v>
      </c>
      <c r="R1134" t="s">
        <v>1470</v>
      </c>
      <c r="S1134" t="s">
        <v>1470</v>
      </c>
      <c r="U1134" t="s">
        <v>7699</v>
      </c>
      <c r="V1134" t="s">
        <v>15497</v>
      </c>
      <c r="W1134" t="s">
        <v>9840</v>
      </c>
      <c r="Y1134" t="s">
        <v>15</v>
      </c>
      <c r="Z1134" t="s">
        <v>86</v>
      </c>
      <c r="AB1134" s="28">
        <v>0</v>
      </c>
      <c r="AC1134" s="40">
        <v>35780</v>
      </c>
      <c r="AD1134" s="40">
        <f t="shared" si="17"/>
        <v>35780</v>
      </c>
    </row>
    <row r="1135" spans="1:30">
      <c r="A1135" t="s">
        <v>762</v>
      </c>
      <c r="B1135" t="s">
        <v>119</v>
      </c>
      <c r="C1135" t="s">
        <v>120</v>
      </c>
      <c r="D1135" t="s">
        <v>12479</v>
      </c>
      <c r="E1135" t="s">
        <v>15498</v>
      </c>
      <c r="F1135" t="s">
        <v>15499</v>
      </c>
      <c r="G1135" t="s">
        <v>9829</v>
      </c>
      <c r="H1135" t="s">
        <v>766</v>
      </c>
      <c r="I1135" t="s">
        <v>12482</v>
      </c>
      <c r="J1135" t="s">
        <v>15500</v>
      </c>
      <c r="K1135" t="s">
        <v>78</v>
      </c>
      <c r="L1135" t="s">
        <v>15501</v>
      </c>
      <c r="M1135" s="27">
        <v>45943.481076388889</v>
      </c>
      <c r="N1135" s="27">
        <v>45946.415277777778</v>
      </c>
      <c r="P1135" t="s">
        <v>9833</v>
      </c>
      <c r="Q1135" t="s">
        <v>9834</v>
      </c>
      <c r="R1135" t="s">
        <v>1470</v>
      </c>
      <c r="S1135" t="s">
        <v>1470</v>
      </c>
      <c r="T1135" t="s">
        <v>82</v>
      </c>
      <c r="U1135" t="s">
        <v>7699</v>
      </c>
      <c r="V1135" t="s">
        <v>15502</v>
      </c>
      <c r="W1135" t="s">
        <v>9836</v>
      </c>
      <c r="Y1135" t="s">
        <v>11</v>
      </c>
      <c r="Z1135" t="s">
        <v>86</v>
      </c>
      <c r="AA1135" t="s">
        <v>771</v>
      </c>
      <c r="AB1135" s="28">
        <v>0</v>
      </c>
      <c r="AC1135" s="40">
        <v>67654</v>
      </c>
      <c r="AD1135" s="40">
        <f t="shared" si="17"/>
        <v>67654</v>
      </c>
    </row>
    <row r="1136" spans="1:30">
      <c r="A1136" t="s">
        <v>277</v>
      </c>
      <c r="B1136" t="s">
        <v>151</v>
      </c>
      <c r="C1136" t="s">
        <v>152</v>
      </c>
      <c r="D1136" t="s">
        <v>849</v>
      </c>
      <c r="E1136" t="s">
        <v>15503</v>
      </c>
      <c r="F1136" t="s">
        <v>15504</v>
      </c>
      <c r="G1136" t="s">
        <v>9829</v>
      </c>
      <c r="H1136" t="s">
        <v>328</v>
      </c>
      <c r="I1136" t="s">
        <v>852</v>
      </c>
      <c r="J1136" t="s">
        <v>15505</v>
      </c>
      <c r="K1136" t="s">
        <v>78</v>
      </c>
      <c r="L1136" t="s">
        <v>15506</v>
      </c>
      <c r="M1136" s="27">
        <v>45943.481736111113</v>
      </c>
      <c r="N1136" s="27">
        <v>45945.442361111112</v>
      </c>
      <c r="P1136" t="s">
        <v>9833</v>
      </c>
      <c r="Q1136" t="s">
        <v>9834</v>
      </c>
      <c r="R1136" t="s">
        <v>80</v>
      </c>
      <c r="S1136" t="s">
        <v>187</v>
      </c>
      <c r="T1136" t="s">
        <v>82</v>
      </c>
      <c r="U1136" t="s">
        <v>7699</v>
      </c>
      <c r="V1136" t="s">
        <v>15507</v>
      </c>
      <c r="W1136" t="s">
        <v>84</v>
      </c>
      <c r="Y1136" t="s">
        <v>11</v>
      </c>
      <c r="Z1136" t="s">
        <v>86</v>
      </c>
      <c r="AA1136" t="s">
        <v>585</v>
      </c>
      <c r="AB1136" s="28">
        <v>1</v>
      </c>
      <c r="AC1136" s="40">
        <v>67654</v>
      </c>
      <c r="AD1136" s="40">
        <f t="shared" si="17"/>
        <v>67654</v>
      </c>
    </row>
    <row r="1137" spans="1:30">
      <c r="A1137" t="s">
        <v>569</v>
      </c>
      <c r="B1137" t="s">
        <v>119</v>
      </c>
      <c r="C1137" t="s">
        <v>120</v>
      </c>
      <c r="D1137" t="s">
        <v>570</v>
      </c>
      <c r="E1137" t="s">
        <v>15508</v>
      </c>
      <c r="F1137" t="s">
        <v>15509</v>
      </c>
      <c r="G1137" t="s">
        <v>11760</v>
      </c>
      <c r="H1137" t="s">
        <v>573</v>
      </c>
      <c r="I1137" t="s">
        <v>569</v>
      </c>
      <c r="J1137" t="s">
        <v>15510</v>
      </c>
      <c r="K1137" t="s">
        <v>78</v>
      </c>
      <c r="L1137" t="s">
        <v>15511</v>
      </c>
      <c r="M1137" s="27">
        <v>45943.499791666669</v>
      </c>
      <c r="N1137" s="27">
        <v>45944.396527777782</v>
      </c>
      <c r="P1137" t="s">
        <v>9833</v>
      </c>
      <c r="Q1137" t="s">
        <v>9834</v>
      </c>
      <c r="R1137" t="s">
        <v>1470</v>
      </c>
      <c r="S1137" t="s">
        <v>1470</v>
      </c>
      <c r="U1137" t="s">
        <v>11763</v>
      </c>
      <c r="W1137" t="s">
        <v>1801</v>
      </c>
      <c r="Y1137" t="s">
        <v>8</v>
      </c>
      <c r="Z1137" t="s">
        <v>86</v>
      </c>
      <c r="AB1137" s="28">
        <v>0</v>
      </c>
      <c r="AC1137" s="40">
        <v>41241</v>
      </c>
      <c r="AD1137" s="40">
        <f t="shared" si="17"/>
        <v>41241</v>
      </c>
    </row>
    <row r="1138" spans="1:30">
      <c r="A1138" t="s">
        <v>744</v>
      </c>
      <c r="B1138" t="s">
        <v>113</v>
      </c>
      <c r="C1138" t="s">
        <v>114</v>
      </c>
      <c r="D1138" t="s">
        <v>2276</v>
      </c>
      <c r="E1138" t="s">
        <v>15512</v>
      </c>
      <c r="F1138" t="s">
        <v>15513</v>
      </c>
      <c r="G1138" t="s">
        <v>9829</v>
      </c>
      <c r="H1138" t="s">
        <v>748</v>
      </c>
      <c r="I1138" t="s">
        <v>744</v>
      </c>
      <c r="J1138" t="s">
        <v>15514</v>
      </c>
      <c r="K1138" t="s">
        <v>78</v>
      </c>
      <c r="L1138" t="s">
        <v>15515</v>
      </c>
      <c r="M1138" s="27">
        <v>45943.472685185188</v>
      </c>
      <c r="N1138" s="27">
        <v>45947.394444444442</v>
      </c>
      <c r="P1138" t="s">
        <v>9833</v>
      </c>
      <c r="Q1138" t="s">
        <v>9834</v>
      </c>
      <c r="R1138" t="s">
        <v>1470</v>
      </c>
      <c r="S1138" t="s">
        <v>1470</v>
      </c>
      <c r="T1138" t="s">
        <v>1664</v>
      </c>
      <c r="U1138" t="s">
        <v>7767</v>
      </c>
      <c r="V1138" t="s">
        <v>15516</v>
      </c>
      <c r="W1138" t="s">
        <v>1801</v>
      </c>
      <c r="Y1138" t="s">
        <v>8</v>
      </c>
      <c r="Z1138" t="s">
        <v>86</v>
      </c>
      <c r="AA1138" t="s">
        <v>1272</v>
      </c>
      <c r="AB1138" s="28">
        <v>0</v>
      </c>
      <c r="AC1138" s="40">
        <v>41241</v>
      </c>
      <c r="AD1138" s="40">
        <f t="shared" si="17"/>
        <v>41241</v>
      </c>
    </row>
    <row r="1139" spans="1:30">
      <c r="A1139" t="s">
        <v>277</v>
      </c>
      <c r="B1139" t="s">
        <v>151</v>
      </c>
      <c r="C1139" t="s">
        <v>152</v>
      </c>
      <c r="D1139" t="s">
        <v>8050</v>
      </c>
      <c r="E1139" t="s">
        <v>15517</v>
      </c>
      <c r="F1139" t="s">
        <v>15518</v>
      </c>
      <c r="G1139" t="s">
        <v>9838</v>
      </c>
      <c r="H1139" t="s">
        <v>328</v>
      </c>
      <c r="I1139" t="s">
        <v>8053</v>
      </c>
      <c r="J1139" t="s">
        <v>15519</v>
      </c>
      <c r="K1139" t="s">
        <v>78</v>
      </c>
      <c r="L1139" t="s">
        <v>15520</v>
      </c>
      <c r="M1139" s="27">
        <v>45943.482349537036</v>
      </c>
      <c r="N1139" s="27">
        <v>45950.679861111108</v>
      </c>
      <c r="P1139" t="s">
        <v>9840</v>
      </c>
      <c r="R1139" t="s">
        <v>1470</v>
      </c>
      <c r="S1139" t="s">
        <v>1470</v>
      </c>
      <c r="U1139" t="s">
        <v>7699</v>
      </c>
      <c r="V1139" t="s">
        <v>15521</v>
      </c>
      <c r="W1139" t="s">
        <v>9840</v>
      </c>
      <c r="Y1139" t="s">
        <v>15</v>
      </c>
      <c r="Z1139" t="s">
        <v>86</v>
      </c>
      <c r="AB1139" s="28">
        <v>0</v>
      </c>
      <c r="AC1139" s="40">
        <v>35780</v>
      </c>
      <c r="AD1139" s="40">
        <f t="shared" si="17"/>
        <v>35780</v>
      </c>
    </row>
    <row r="1140" spans="1:30">
      <c r="A1140" t="s">
        <v>118</v>
      </c>
      <c r="B1140" t="s">
        <v>119</v>
      </c>
      <c r="C1140" t="s">
        <v>120</v>
      </c>
      <c r="D1140" t="s">
        <v>13047</v>
      </c>
      <c r="E1140" t="s">
        <v>15522</v>
      </c>
      <c r="F1140" t="s">
        <v>15523</v>
      </c>
      <c r="G1140" t="s">
        <v>9829</v>
      </c>
      <c r="H1140" t="s">
        <v>309</v>
      </c>
      <c r="I1140" t="s">
        <v>13050</v>
      </c>
      <c r="J1140" t="s">
        <v>15524</v>
      </c>
      <c r="K1140" t="s">
        <v>78</v>
      </c>
      <c r="L1140" t="s">
        <v>15525</v>
      </c>
      <c r="M1140" s="27">
        <v>45943.483969907407</v>
      </c>
      <c r="N1140" s="27">
        <v>45950.696527777778</v>
      </c>
      <c r="P1140" t="s">
        <v>9833</v>
      </c>
      <c r="Q1140" t="s">
        <v>9834</v>
      </c>
      <c r="R1140" t="s">
        <v>1470</v>
      </c>
      <c r="S1140" t="s">
        <v>1470</v>
      </c>
      <c r="T1140" t="s">
        <v>82</v>
      </c>
      <c r="U1140" t="s">
        <v>7699</v>
      </c>
      <c r="V1140" t="s">
        <v>15526</v>
      </c>
      <c r="W1140" t="s">
        <v>9836</v>
      </c>
      <c r="Y1140" t="s">
        <v>13</v>
      </c>
      <c r="Z1140" t="s">
        <v>86</v>
      </c>
      <c r="AA1140" t="s">
        <v>316</v>
      </c>
      <c r="AB1140" s="28">
        <v>0</v>
      </c>
      <c r="AC1140" s="40">
        <v>35780</v>
      </c>
      <c r="AD1140" s="40">
        <f t="shared" si="17"/>
        <v>35780</v>
      </c>
    </row>
    <row r="1141" spans="1:30">
      <c r="A1141" t="s">
        <v>744</v>
      </c>
      <c r="B1141" t="s">
        <v>113</v>
      </c>
      <c r="C1141" t="s">
        <v>114</v>
      </c>
      <c r="D1141" t="s">
        <v>745</v>
      </c>
      <c r="E1141" t="s">
        <v>15527</v>
      </c>
      <c r="F1141" t="s">
        <v>15528</v>
      </c>
      <c r="G1141" t="s">
        <v>9829</v>
      </c>
      <c r="H1141" t="s">
        <v>748</v>
      </c>
      <c r="I1141" t="s">
        <v>749</v>
      </c>
      <c r="J1141" t="s">
        <v>15529</v>
      </c>
      <c r="K1141" t="s">
        <v>78</v>
      </c>
      <c r="L1141" t="s">
        <v>15530</v>
      </c>
      <c r="M1141" s="27">
        <v>45943.487037037034</v>
      </c>
      <c r="N1141" s="27">
        <v>45951.379861111112</v>
      </c>
      <c r="P1141" t="s">
        <v>9833</v>
      </c>
      <c r="Q1141" t="s">
        <v>9834</v>
      </c>
      <c r="R1141" t="s">
        <v>1470</v>
      </c>
      <c r="S1141" t="s">
        <v>1470</v>
      </c>
      <c r="T1141" t="s">
        <v>82</v>
      </c>
      <c r="U1141" t="s">
        <v>7699</v>
      </c>
      <c r="V1141" t="s">
        <v>15531</v>
      </c>
      <c r="W1141" t="s">
        <v>84</v>
      </c>
      <c r="Y1141" t="s">
        <v>11</v>
      </c>
      <c r="Z1141" t="s">
        <v>86</v>
      </c>
      <c r="AA1141" t="s">
        <v>754</v>
      </c>
      <c r="AB1141" s="28">
        <v>1</v>
      </c>
      <c r="AC1141" s="40">
        <v>67654</v>
      </c>
      <c r="AD1141" s="40">
        <f t="shared" si="17"/>
        <v>67654</v>
      </c>
    </row>
    <row r="1142" spans="1:30">
      <c r="A1142" t="s">
        <v>744</v>
      </c>
      <c r="B1142" t="s">
        <v>113</v>
      </c>
      <c r="C1142" t="s">
        <v>114</v>
      </c>
      <c r="D1142" t="s">
        <v>12659</v>
      </c>
      <c r="E1142" t="s">
        <v>15532</v>
      </c>
      <c r="F1142" t="s">
        <v>15533</v>
      </c>
      <c r="G1142" t="s">
        <v>9829</v>
      </c>
      <c r="H1142" t="s">
        <v>748</v>
      </c>
      <c r="I1142" t="s">
        <v>12662</v>
      </c>
      <c r="J1142" t="s">
        <v>15534</v>
      </c>
      <c r="K1142" t="s">
        <v>78</v>
      </c>
      <c r="L1142" t="s">
        <v>15535</v>
      </c>
      <c r="M1142" s="27">
        <v>45943.488356481481</v>
      </c>
      <c r="N1142" s="27">
        <v>45948.572222222218</v>
      </c>
      <c r="P1142" t="s">
        <v>9833</v>
      </c>
      <c r="Q1142" t="s">
        <v>9834</v>
      </c>
      <c r="R1142" t="s">
        <v>1479</v>
      </c>
      <c r="S1142" t="s">
        <v>1479</v>
      </c>
      <c r="T1142" t="s">
        <v>82</v>
      </c>
      <c r="U1142" t="s">
        <v>7699</v>
      </c>
      <c r="V1142" t="s">
        <v>15536</v>
      </c>
      <c r="W1142" t="s">
        <v>84</v>
      </c>
      <c r="Y1142" t="s">
        <v>11</v>
      </c>
      <c r="Z1142" t="s">
        <v>86</v>
      </c>
      <c r="AA1142" t="s">
        <v>1272</v>
      </c>
      <c r="AB1142" s="28">
        <v>1</v>
      </c>
      <c r="AC1142" s="40">
        <v>67654</v>
      </c>
      <c r="AD1142" s="40">
        <f t="shared" si="17"/>
        <v>67654</v>
      </c>
    </row>
    <row r="1143" spans="1:30">
      <c r="A1143" t="s">
        <v>265</v>
      </c>
      <c r="B1143" t="s">
        <v>68</v>
      </c>
      <c r="C1143" t="s">
        <v>266</v>
      </c>
      <c r="D1143" t="s">
        <v>6283</v>
      </c>
      <c r="E1143" t="s">
        <v>15537</v>
      </c>
      <c r="F1143" t="s">
        <v>15538</v>
      </c>
      <c r="G1143" t="s">
        <v>9829</v>
      </c>
      <c r="H1143" t="s">
        <v>270</v>
      </c>
      <c r="I1143" t="s">
        <v>265</v>
      </c>
      <c r="J1143" t="s">
        <v>15539</v>
      </c>
      <c r="K1143" t="s">
        <v>78</v>
      </c>
      <c r="L1143" t="s">
        <v>15540</v>
      </c>
      <c r="M1143" s="27">
        <v>45943.583425925928</v>
      </c>
      <c r="N1143" s="27">
        <v>45947.681250000001</v>
      </c>
      <c r="P1143" t="s">
        <v>9833</v>
      </c>
      <c r="Q1143" t="s">
        <v>9834</v>
      </c>
      <c r="R1143" t="s">
        <v>1479</v>
      </c>
      <c r="S1143" t="s">
        <v>1479</v>
      </c>
      <c r="T1143" t="s">
        <v>82</v>
      </c>
      <c r="U1143" t="s">
        <v>7699</v>
      </c>
      <c r="V1143" t="s">
        <v>15541</v>
      </c>
      <c r="W1143" t="s">
        <v>84</v>
      </c>
      <c r="Y1143" t="s">
        <v>8</v>
      </c>
      <c r="Z1143" t="s">
        <v>86</v>
      </c>
      <c r="AA1143" t="s">
        <v>2108</v>
      </c>
      <c r="AB1143" s="28">
        <v>1</v>
      </c>
      <c r="AC1143" s="40">
        <v>35780</v>
      </c>
      <c r="AD1143" s="40">
        <f t="shared" si="17"/>
        <v>35780</v>
      </c>
    </row>
    <row r="1144" spans="1:30">
      <c r="A1144" t="s">
        <v>191</v>
      </c>
      <c r="B1144" t="s">
        <v>192</v>
      </c>
      <c r="C1144" t="s">
        <v>193</v>
      </c>
      <c r="D1144" t="s">
        <v>194</v>
      </c>
      <c r="E1144" t="s">
        <v>15542</v>
      </c>
      <c r="F1144" t="s">
        <v>15543</v>
      </c>
      <c r="G1144" t="s">
        <v>9829</v>
      </c>
      <c r="H1144" t="s">
        <v>197</v>
      </c>
      <c r="I1144" t="s">
        <v>191</v>
      </c>
      <c r="J1144" t="s">
        <v>15544</v>
      </c>
      <c r="K1144" t="s">
        <v>78</v>
      </c>
      <c r="L1144" t="s">
        <v>15545</v>
      </c>
      <c r="M1144" s="27">
        <v>45943.556701388887</v>
      </c>
      <c r="N1144" s="27">
        <v>45946.405555555553</v>
      </c>
      <c r="P1144" t="s">
        <v>9833</v>
      </c>
      <c r="Q1144" t="s">
        <v>9834</v>
      </c>
      <c r="R1144" t="s">
        <v>1479</v>
      </c>
      <c r="S1144" t="s">
        <v>1479</v>
      </c>
      <c r="U1144" t="s">
        <v>7699</v>
      </c>
      <c r="V1144" t="s">
        <v>15546</v>
      </c>
      <c r="W1144" t="s">
        <v>84</v>
      </c>
      <c r="Y1144" t="s">
        <v>8</v>
      </c>
      <c r="Z1144" t="s">
        <v>86</v>
      </c>
      <c r="AA1144" t="s">
        <v>10276</v>
      </c>
      <c r="AB1144" s="28">
        <v>1</v>
      </c>
      <c r="AC1144" s="40">
        <v>35780</v>
      </c>
      <c r="AD1144" s="40">
        <f t="shared" si="17"/>
        <v>35780</v>
      </c>
    </row>
    <row r="1145" spans="1:30">
      <c r="A1145" t="s">
        <v>343</v>
      </c>
      <c r="B1145" t="s">
        <v>68</v>
      </c>
      <c r="C1145" t="s">
        <v>69</v>
      </c>
      <c r="D1145" t="s">
        <v>1091</v>
      </c>
      <c r="E1145" t="s">
        <v>15547</v>
      </c>
      <c r="F1145" t="s">
        <v>15548</v>
      </c>
      <c r="G1145" t="s">
        <v>9829</v>
      </c>
      <c r="H1145" t="s">
        <v>347</v>
      </c>
      <c r="I1145" t="s">
        <v>1094</v>
      </c>
      <c r="J1145" t="s">
        <v>15549</v>
      </c>
      <c r="K1145" t="s">
        <v>78</v>
      </c>
      <c r="L1145" t="s">
        <v>15550</v>
      </c>
      <c r="M1145" s="27">
        <v>45943.582592592589</v>
      </c>
      <c r="N1145" s="27">
        <v>45946.429166666669</v>
      </c>
      <c r="P1145" t="s">
        <v>9833</v>
      </c>
      <c r="Q1145" t="s">
        <v>9834</v>
      </c>
      <c r="R1145" t="s">
        <v>1479</v>
      </c>
      <c r="S1145" t="s">
        <v>1479</v>
      </c>
      <c r="T1145" t="s">
        <v>82</v>
      </c>
      <c r="U1145" t="s">
        <v>7699</v>
      </c>
      <c r="V1145" t="s">
        <v>15551</v>
      </c>
      <c r="W1145" t="s">
        <v>84</v>
      </c>
      <c r="Y1145" t="s">
        <v>11</v>
      </c>
      <c r="Z1145" t="s">
        <v>86</v>
      </c>
      <c r="AA1145" t="s">
        <v>804</v>
      </c>
      <c r="AB1145" s="28">
        <v>1</v>
      </c>
      <c r="AC1145" s="40">
        <v>67654</v>
      </c>
      <c r="AD1145" s="40">
        <f t="shared" si="17"/>
        <v>67654</v>
      </c>
    </row>
    <row r="1146" spans="1:30">
      <c r="A1146" t="s">
        <v>442</v>
      </c>
      <c r="B1146" t="s">
        <v>113</v>
      </c>
      <c r="C1146" t="s">
        <v>114</v>
      </c>
      <c r="D1146" t="s">
        <v>10363</v>
      </c>
      <c r="E1146" t="s">
        <v>15552</v>
      </c>
      <c r="F1146" t="s">
        <v>15553</v>
      </c>
      <c r="G1146" t="s">
        <v>9829</v>
      </c>
      <c r="H1146" t="s">
        <v>446</v>
      </c>
      <c r="I1146" t="s">
        <v>10366</v>
      </c>
      <c r="J1146" t="s">
        <v>15554</v>
      </c>
      <c r="K1146" t="s">
        <v>78</v>
      </c>
      <c r="L1146" t="s">
        <v>15555</v>
      </c>
      <c r="M1146" s="27">
        <v>45943.609189814822</v>
      </c>
      <c r="N1146" s="27">
        <v>45946.436111111107</v>
      </c>
      <c r="P1146" t="s">
        <v>9833</v>
      </c>
      <c r="Q1146" t="s">
        <v>9834</v>
      </c>
      <c r="R1146" t="s">
        <v>1470</v>
      </c>
      <c r="S1146" t="s">
        <v>1470</v>
      </c>
      <c r="T1146" t="s">
        <v>82</v>
      </c>
      <c r="U1146" t="s">
        <v>7699</v>
      </c>
      <c r="V1146" t="s">
        <v>15556</v>
      </c>
      <c r="W1146" t="s">
        <v>84</v>
      </c>
      <c r="Y1146" t="s">
        <v>11</v>
      </c>
      <c r="Z1146" t="s">
        <v>86</v>
      </c>
      <c r="AA1146" t="s">
        <v>2360</v>
      </c>
      <c r="AB1146" s="28">
        <v>1</v>
      </c>
      <c r="AC1146" s="40">
        <v>67654</v>
      </c>
      <c r="AD1146" s="40">
        <f t="shared" si="17"/>
        <v>67654</v>
      </c>
    </row>
    <row r="1147" spans="1:30">
      <c r="A1147" t="s">
        <v>569</v>
      </c>
      <c r="B1147" t="s">
        <v>119</v>
      </c>
      <c r="C1147" t="s">
        <v>120</v>
      </c>
      <c r="D1147" t="s">
        <v>1711</v>
      </c>
      <c r="E1147" t="s">
        <v>15557</v>
      </c>
      <c r="F1147" t="s">
        <v>15558</v>
      </c>
      <c r="G1147" t="s">
        <v>9829</v>
      </c>
      <c r="H1147" t="s">
        <v>573</v>
      </c>
      <c r="I1147" t="s">
        <v>1714</v>
      </c>
      <c r="J1147" t="s">
        <v>15559</v>
      </c>
      <c r="K1147" t="s">
        <v>78</v>
      </c>
      <c r="L1147" t="s">
        <v>15560</v>
      </c>
      <c r="M1147" s="27">
        <v>45944.333333333343</v>
      </c>
      <c r="N1147" s="27">
        <v>45945.467361111107</v>
      </c>
      <c r="P1147" t="s">
        <v>9833</v>
      </c>
      <c r="Q1147" t="s">
        <v>9834</v>
      </c>
      <c r="R1147" t="s">
        <v>1479</v>
      </c>
      <c r="S1147" t="s">
        <v>1479</v>
      </c>
      <c r="T1147" t="s">
        <v>82</v>
      </c>
      <c r="U1147" t="s">
        <v>7699</v>
      </c>
      <c r="V1147" t="s">
        <v>15561</v>
      </c>
      <c r="W1147" t="s">
        <v>84</v>
      </c>
      <c r="Y1147" t="s">
        <v>11</v>
      </c>
      <c r="Z1147" t="s">
        <v>86</v>
      </c>
      <c r="AA1147" t="s">
        <v>1500</v>
      </c>
      <c r="AB1147" s="28">
        <v>1</v>
      </c>
      <c r="AC1147" s="40">
        <v>67654</v>
      </c>
      <c r="AD1147" s="40">
        <f t="shared" si="17"/>
        <v>67654</v>
      </c>
    </row>
    <row r="1148" spans="1:30">
      <c r="A1148" t="s">
        <v>1377</v>
      </c>
      <c r="B1148" t="s">
        <v>68</v>
      </c>
      <c r="C1148" t="s">
        <v>266</v>
      </c>
      <c r="D1148" t="s">
        <v>1378</v>
      </c>
      <c r="E1148" t="s">
        <v>15562</v>
      </c>
      <c r="F1148" t="s">
        <v>15563</v>
      </c>
      <c r="G1148" t="s">
        <v>9829</v>
      </c>
      <c r="H1148" t="s">
        <v>1381</v>
      </c>
      <c r="I1148" t="s">
        <v>1377</v>
      </c>
      <c r="J1148" t="s">
        <v>15564</v>
      </c>
      <c r="K1148" t="s">
        <v>78</v>
      </c>
      <c r="L1148" t="s">
        <v>15565</v>
      </c>
      <c r="M1148" s="27">
        <v>45944.333333333343</v>
      </c>
      <c r="N1148" s="27">
        <v>45946.520833333343</v>
      </c>
      <c r="P1148" t="s">
        <v>9833</v>
      </c>
      <c r="Q1148" t="s">
        <v>9834</v>
      </c>
      <c r="R1148" t="s">
        <v>1479</v>
      </c>
      <c r="S1148" t="s">
        <v>1479</v>
      </c>
      <c r="T1148" t="s">
        <v>82</v>
      </c>
      <c r="U1148" t="s">
        <v>7699</v>
      </c>
      <c r="V1148" t="s">
        <v>15566</v>
      </c>
      <c r="W1148" t="s">
        <v>84</v>
      </c>
      <c r="Y1148" t="s">
        <v>8</v>
      </c>
      <c r="Z1148" t="s">
        <v>86</v>
      </c>
      <c r="AA1148" t="s">
        <v>2108</v>
      </c>
      <c r="AB1148" s="28">
        <v>1</v>
      </c>
      <c r="AC1148" s="40">
        <v>35780</v>
      </c>
      <c r="AD1148" s="40">
        <f t="shared" si="17"/>
        <v>35780</v>
      </c>
    </row>
    <row r="1149" spans="1:30">
      <c r="A1149" t="s">
        <v>459</v>
      </c>
      <c r="B1149" t="s">
        <v>460</v>
      </c>
      <c r="C1149" t="s">
        <v>461</v>
      </c>
      <c r="D1149" t="s">
        <v>512</v>
      </c>
      <c r="E1149" t="s">
        <v>15567</v>
      </c>
      <c r="F1149" t="s">
        <v>15568</v>
      </c>
      <c r="G1149" t="s">
        <v>9829</v>
      </c>
      <c r="H1149" t="s">
        <v>460</v>
      </c>
      <c r="I1149" t="s">
        <v>459</v>
      </c>
      <c r="J1149" t="s">
        <v>15569</v>
      </c>
      <c r="K1149" t="s">
        <v>78</v>
      </c>
      <c r="L1149" t="s">
        <v>15570</v>
      </c>
      <c r="M1149" s="27">
        <v>45944.338773148149</v>
      </c>
      <c r="N1149" s="27">
        <v>45947.543055555558</v>
      </c>
      <c r="P1149" t="s">
        <v>9833</v>
      </c>
      <c r="Q1149" t="s">
        <v>9834</v>
      </c>
      <c r="R1149" t="s">
        <v>1470</v>
      </c>
      <c r="S1149" t="s">
        <v>1470</v>
      </c>
      <c r="T1149" t="s">
        <v>82</v>
      </c>
      <c r="U1149" t="s">
        <v>7699</v>
      </c>
      <c r="V1149" t="s">
        <v>15571</v>
      </c>
      <c r="W1149" t="s">
        <v>84</v>
      </c>
      <c r="Y1149" t="s">
        <v>8</v>
      </c>
      <c r="Z1149" t="s">
        <v>86</v>
      </c>
      <c r="AA1149" t="s">
        <v>4324</v>
      </c>
      <c r="AB1149" s="28">
        <v>1</v>
      </c>
      <c r="AC1149" s="40">
        <v>35780</v>
      </c>
      <c r="AD1149" s="40">
        <f t="shared" si="17"/>
        <v>35780</v>
      </c>
    </row>
    <row r="1150" spans="1:30">
      <c r="A1150" t="s">
        <v>965</v>
      </c>
      <c r="B1150" t="s">
        <v>119</v>
      </c>
      <c r="C1150" t="s">
        <v>8579</v>
      </c>
      <c r="D1150" t="s">
        <v>9615</v>
      </c>
      <c r="E1150" t="s">
        <v>15572</v>
      </c>
      <c r="F1150" t="s">
        <v>15573</v>
      </c>
      <c r="G1150" t="s">
        <v>9838</v>
      </c>
      <c r="H1150" t="s">
        <v>969</v>
      </c>
      <c r="I1150" t="s">
        <v>9618</v>
      </c>
      <c r="J1150" t="s">
        <v>15574</v>
      </c>
      <c r="K1150" t="s">
        <v>78</v>
      </c>
      <c r="L1150" t="s">
        <v>15575</v>
      </c>
      <c r="M1150" s="27">
        <v>45944.341620370367</v>
      </c>
      <c r="N1150" s="27">
        <v>45950.625694444447</v>
      </c>
      <c r="P1150" t="s">
        <v>9840</v>
      </c>
      <c r="R1150" t="s">
        <v>1470</v>
      </c>
      <c r="S1150" t="s">
        <v>1470</v>
      </c>
      <c r="U1150" t="s">
        <v>7699</v>
      </c>
      <c r="V1150" t="s">
        <v>15576</v>
      </c>
      <c r="W1150" t="s">
        <v>9840</v>
      </c>
      <c r="Y1150" t="s">
        <v>13</v>
      </c>
      <c r="Z1150" t="s">
        <v>86</v>
      </c>
      <c r="AB1150" s="28">
        <v>0</v>
      </c>
      <c r="AC1150" s="40">
        <v>35780</v>
      </c>
      <c r="AD1150" s="40">
        <f t="shared" si="17"/>
        <v>35780</v>
      </c>
    </row>
    <row r="1151" spans="1:30">
      <c r="A1151" t="s">
        <v>288</v>
      </c>
      <c r="B1151" t="s">
        <v>113</v>
      </c>
      <c r="C1151" t="s">
        <v>114</v>
      </c>
      <c r="D1151" t="s">
        <v>7789</v>
      </c>
      <c r="E1151" t="s">
        <v>15577</v>
      </c>
      <c r="F1151" t="s">
        <v>15578</v>
      </c>
      <c r="G1151" t="s">
        <v>9829</v>
      </c>
      <c r="H1151" t="s">
        <v>292</v>
      </c>
      <c r="I1151" t="s">
        <v>7792</v>
      </c>
      <c r="J1151" t="s">
        <v>15579</v>
      </c>
      <c r="K1151" t="s">
        <v>78</v>
      </c>
      <c r="L1151" t="s">
        <v>15580</v>
      </c>
      <c r="M1151" s="27">
        <v>45944.333333333343</v>
      </c>
      <c r="N1151" s="27">
        <v>45947.538888888892</v>
      </c>
      <c r="P1151" t="s">
        <v>9833</v>
      </c>
      <c r="Q1151" t="s">
        <v>9834</v>
      </c>
      <c r="R1151" t="s">
        <v>1470</v>
      </c>
      <c r="S1151" t="s">
        <v>1470</v>
      </c>
      <c r="T1151" t="s">
        <v>82</v>
      </c>
      <c r="U1151" t="s">
        <v>7699</v>
      </c>
      <c r="V1151" t="s">
        <v>15581</v>
      </c>
      <c r="W1151" t="s">
        <v>84</v>
      </c>
      <c r="Y1151" t="s">
        <v>11</v>
      </c>
      <c r="Z1151" t="s">
        <v>86</v>
      </c>
      <c r="AA1151" t="s">
        <v>297</v>
      </c>
      <c r="AB1151" s="28">
        <v>1</v>
      </c>
      <c r="AC1151" s="40">
        <v>67654</v>
      </c>
      <c r="AD1151" s="40">
        <f t="shared" si="17"/>
        <v>67654</v>
      </c>
    </row>
    <row r="1152" spans="1:30">
      <c r="A1152" t="s">
        <v>459</v>
      </c>
      <c r="B1152" t="s">
        <v>460</v>
      </c>
      <c r="C1152" t="s">
        <v>461</v>
      </c>
      <c r="D1152" t="s">
        <v>512</v>
      </c>
      <c r="E1152" t="s">
        <v>15582</v>
      </c>
      <c r="F1152" t="s">
        <v>15583</v>
      </c>
      <c r="G1152" t="s">
        <v>9829</v>
      </c>
      <c r="H1152" t="s">
        <v>460</v>
      </c>
      <c r="I1152" t="s">
        <v>459</v>
      </c>
      <c r="J1152" t="s">
        <v>15584</v>
      </c>
      <c r="K1152" t="s">
        <v>78</v>
      </c>
      <c r="L1152" t="s">
        <v>15585</v>
      </c>
      <c r="M1152" s="27">
        <v>45944.339537037027</v>
      </c>
      <c r="N1152" s="27">
        <v>45946.974999999999</v>
      </c>
      <c r="P1152" t="s">
        <v>9833</v>
      </c>
      <c r="Q1152" t="s">
        <v>9834</v>
      </c>
      <c r="R1152" t="s">
        <v>1470</v>
      </c>
      <c r="S1152" t="s">
        <v>1470</v>
      </c>
      <c r="T1152" t="s">
        <v>82</v>
      </c>
      <c r="U1152" t="s">
        <v>7699</v>
      </c>
      <c r="V1152" t="s">
        <v>15586</v>
      </c>
      <c r="W1152" t="s">
        <v>84</v>
      </c>
      <c r="Y1152" t="s">
        <v>8</v>
      </c>
      <c r="Z1152" t="s">
        <v>86</v>
      </c>
      <c r="AA1152" t="s">
        <v>10693</v>
      </c>
      <c r="AB1152" s="28">
        <v>1</v>
      </c>
      <c r="AC1152" s="40">
        <v>35780</v>
      </c>
      <c r="AD1152" s="40">
        <f t="shared" si="17"/>
        <v>35780</v>
      </c>
    </row>
    <row r="1153" spans="1:30">
      <c r="A1153" t="s">
        <v>277</v>
      </c>
      <c r="B1153" t="s">
        <v>151</v>
      </c>
      <c r="C1153" t="s">
        <v>152</v>
      </c>
      <c r="D1153" t="s">
        <v>1847</v>
      </c>
      <c r="E1153" t="s">
        <v>15587</v>
      </c>
      <c r="F1153" t="s">
        <v>15588</v>
      </c>
      <c r="G1153" t="s">
        <v>9838</v>
      </c>
      <c r="H1153" t="s">
        <v>328</v>
      </c>
      <c r="I1153" t="s">
        <v>1850</v>
      </c>
      <c r="J1153" t="s">
        <v>15589</v>
      </c>
      <c r="K1153" t="s">
        <v>78</v>
      </c>
      <c r="L1153" t="s">
        <v>15590</v>
      </c>
      <c r="M1153" s="27">
        <v>45944.339942129627</v>
      </c>
      <c r="N1153" s="27">
        <v>45950.63144675926</v>
      </c>
      <c r="P1153" t="s">
        <v>9840</v>
      </c>
      <c r="R1153" t="s">
        <v>1470</v>
      </c>
      <c r="S1153" t="s">
        <v>1470</v>
      </c>
      <c r="U1153" t="s">
        <v>7699</v>
      </c>
      <c r="V1153" t="s">
        <v>15591</v>
      </c>
      <c r="W1153" t="s">
        <v>9840</v>
      </c>
      <c r="Y1153" t="s">
        <v>13</v>
      </c>
      <c r="Z1153" t="s">
        <v>86</v>
      </c>
      <c r="AB1153" s="28">
        <v>0</v>
      </c>
      <c r="AC1153" s="40">
        <v>35780</v>
      </c>
      <c r="AD1153" s="40">
        <f t="shared" si="17"/>
        <v>35780</v>
      </c>
    </row>
    <row r="1154" spans="1:30">
      <c r="A1154" t="s">
        <v>191</v>
      </c>
      <c r="B1154" t="s">
        <v>192</v>
      </c>
      <c r="C1154" t="s">
        <v>193</v>
      </c>
      <c r="D1154" t="s">
        <v>208</v>
      </c>
      <c r="E1154" t="s">
        <v>15592</v>
      </c>
      <c r="F1154" t="s">
        <v>13893</v>
      </c>
      <c r="G1154" t="s">
        <v>9829</v>
      </c>
      <c r="H1154" t="s">
        <v>197</v>
      </c>
      <c r="I1154" t="s">
        <v>211</v>
      </c>
      <c r="J1154" t="s">
        <v>13894</v>
      </c>
      <c r="K1154" t="s">
        <v>78</v>
      </c>
      <c r="L1154" t="s">
        <v>15593</v>
      </c>
      <c r="M1154" s="27">
        <v>45944.340289351851</v>
      </c>
      <c r="N1154" s="27">
        <v>45950.390972222223</v>
      </c>
      <c r="P1154" t="s">
        <v>9833</v>
      </c>
      <c r="Q1154" t="s">
        <v>9834</v>
      </c>
      <c r="R1154" t="s">
        <v>80</v>
      </c>
      <c r="S1154" t="s">
        <v>187</v>
      </c>
      <c r="U1154" t="s">
        <v>7699</v>
      </c>
      <c r="V1154" t="s">
        <v>15594</v>
      </c>
      <c r="W1154" t="s">
        <v>84</v>
      </c>
      <c r="Y1154" t="s">
        <v>8</v>
      </c>
      <c r="Z1154" t="s">
        <v>86</v>
      </c>
      <c r="AA1154" t="s">
        <v>7627</v>
      </c>
      <c r="AB1154" s="28">
        <v>1</v>
      </c>
      <c r="AC1154" s="40">
        <v>35780</v>
      </c>
      <c r="AD1154" s="40">
        <f t="shared" si="17"/>
        <v>35780</v>
      </c>
    </row>
    <row r="1155" spans="1:30">
      <c r="A1155" t="s">
        <v>459</v>
      </c>
      <c r="B1155" t="s">
        <v>460</v>
      </c>
      <c r="C1155" t="s">
        <v>461</v>
      </c>
      <c r="D1155" t="s">
        <v>512</v>
      </c>
      <c r="E1155" t="s">
        <v>15595</v>
      </c>
      <c r="F1155" t="s">
        <v>15596</v>
      </c>
      <c r="G1155" t="s">
        <v>9829</v>
      </c>
      <c r="H1155" t="s">
        <v>460</v>
      </c>
      <c r="I1155" t="s">
        <v>459</v>
      </c>
      <c r="J1155" t="s">
        <v>15597</v>
      </c>
      <c r="K1155" t="s">
        <v>78</v>
      </c>
      <c r="L1155" t="s">
        <v>15598</v>
      </c>
      <c r="M1155" s="27">
        <v>45944.340763888889</v>
      </c>
      <c r="N1155" s="27">
        <v>45946.972222222219</v>
      </c>
      <c r="P1155" t="s">
        <v>9833</v>
      </c>
      <c r="Q1155" t="s">
        <v>9834</v>
      </c>
      <c r="R1155" t="s">
        <v>1470</v>
      </c>
      <c r="S1155" t="s">
        <v>1470</v>
      </c>
      <c r="T1155" t="s">
        <v>82</v>
      </c>
      <c r="U1155" t="s">
        <v>7699</v>
      </c>
      <c r="V1155" t="s">
        <v>15599</v>
      </c>
      <c r="W1155" t="s">
        <v>84</v>
      </c>
      <c r="Y1155" t="s">
        <v>8</v>
      </c>
      <c r="Z1155" t="s">
        <v>86</v>
      </c>
      <c r="AA1155" t="s">
        <v>10693</v>
      </c>
      <c r="AB1155" s="28">
        <v>1</v>
      </c>
      <c r="AC1155" s="40">
        <v>35780</v>
      </c>
      <c r="AD1155" s="40">
        <f t="shared" ref="AD1155:AD1218" si="18">AC1155</f>
        <v>35780</v>
      </c>
    </row>
    <row r="1156" spans="1:30">
      <c r="A1156" t="s">
        <v>67</v>
      </c>
      <c r="B1156" t="s">
        <v>68</v>
      </c>
      <c r="C1156" t="s">
        <v>69</v>
      </c>
      <c r="D1156" t="s">
        <v>4995</v>
      </c>
      <c r="E1156" t="s">
        <v>15600</v>
      </c>
      <c r="F1156" t="s">
        <v>15601</v>
      </c>
      <c r="G1156" t="s">
        <v>9829</v>
      </c>
      <c r="H1156" t="s">
        <v>143</v>
      </c>
      <c r="I1156" t="s">
        <v>4997</v>
      </c>
      <c r="J1156" t="s">
        <v>15602</v>
      </c>
      <c r="K1156" t="s">
        <v>78</v>
      </c>
      <c r="L1156" t="s">
        <v>15603</v>
      </c>
      <c r="M1156" s="27">
        <v>45944.356979166667</v>
      </c>
      <c r="N1156" s="27">
        <v>45951.34097222222</v>
      </c>
      <c r="P1156" t="s">
        <v>9833</v>
      </c>
      <c r="Q1156" t="s">
        <v>9834</v>
      </c>
      <c r="R1156" t="s">
        <v>1470</v>
      </c>
      <c r="S1156" t="s">
        <v>1470</v>
      </c>
      <c r="T1156" t="s">
        <v>82</v>
      </c>
      <c r="U1156" t="s">
        <v>7699</v>
      </c>
      <c r="V1156" t="s">
        <v>15604</v>
      </c>
      <c r="W1156" t="s">
        <v>9836</v>
      </c>
      <c r="Y1156" t="s">
        <v>15</v>
      </c>
      <c r="Z1156" t="s">
        <v>86</v>
      </c>
      <c r="AA1156" t="s">
        <v>149</v>
      </c>
      <c r="AB1156" s="28">
        <v>0</v>
      </c>
      <c r="AC1156" s="40">
        <v>35780</v>
      </c>
      <c r="AD1156" s="40">
        <f t="shared" si="18"/>
        <v>35780</v>
      </c>
    </row>
    <row r="1157" spans="1:30">
      <c r="A1157" t="s">
        <v>343</v>
      </c>
      <c r="B1157" t="s">
        <v>68</v>
      </c>
      <c r="C1157" t="s">
        <v>69</v>
      </c>
      <c r="D1157" t="s">
        <v>795</v>
      </c>
      <c r="E1157" t="s">
        <v>15605</v>
      </c>
      <c r="F1157" t="s">
        <v>15606</v>
      </c>
      <c r="G1157" t="s">
        <v>9829</v>
      </c>
      <c r="H1157" t="s">
        <v>798</v>
      </c>
      <c r="I1157" t="s">
        <v>799</v>
      </c>
      <c r="J1157" t="s">
        <v>15607</v>
      </c>
      <c r="K1157" t="s">
        <v>78</v>
      </c>
      <c r="L1157" t="s">
        <v>15608</v>
      </c>
      <c r="M1157" s="27">
        <v>45944.365231481483</v>
      </c>
      <c r="N1157" s="27">
        <v>45946.470138888893</v>
      </c>
      <c r="P1157" t="s">
        <v>9833</v>
      </c>
      <c r="Q1157" t="s">
        <v>9834</v>
      </c>
      <c r="R1157" t="s">
        <v>1479</v>
      </c>
      <c r="S1157" t="s">
        <v>1479</v>
      </c>
      <c r="T1157" t="s">
        <v>82</v>
      </c>
      <c r="U1157" t="s">
        <v>7699</v>
      </c>
      <c r="V1157" t="s">
        <v>15609</v>
      </c>
      <c r="W1157" t="s">
        <v>84</v>
      </c>
      <c r="Y1157" t="s">
        <v>11</v>
      </c>
      <c r="Z1157" t="s">
        <v>86</v>
      </c>
      <c r="AA1157" t="s">
        <v>804</v>
      </c>
      <c r="AB1157" s="28">
        <v>1</v>
      </c>
      <c r="AC1157" s="40">
        <v>67654</v>
      </c>
      <c r="AD1157" s="40">
        <f t="shared" si="18"/>
        <v>67654</v>
      </c>
    </row>
    <row r="1158" spans="1:30">
      <c r="A1158" t="s">
        <v>191</v>
      </c>
      <c r="B1158" t="s">
        <v>192</v>
      </c>
      <c r="C1158" t="s">
        <v>193</v>
      </c>
      <c r="D1158" t="s">
        <v>208</v>
      </c>
      <c r="E1158" t="s">
        <v>15610</v>
      </c>
      <c r="F1158" t="s">
        <v>15611</v>
      </c>
      <c r="G1158" t="s">
        <v>9829</v>
      </c>
      <c r="H1158" t="s">
        <v>197</v>
      </c>
      <c r="I1158" t="s">
        <v>211</v>
      </c>
      <c r="J1158" t="s">
        <v>15612</v>
      </c>
      <c r="K1158" t="s">
        <v>78</v>
      </c>
      <c r="L1158" t="s">
        <v>15613</v>
      </c>
      <c r="M1158" s="27">
        <v>45944.375196759262</v>
      </c>
      <c r="N1158" s="27">
        <v>45946.715277777781</v>
      </c>
      <c r="P1158" t="s">
        <v>9833</v>
      </c>
      <c r="Q1158" t="s">
        <v>9834</v>
      </c>
      <c r="R1158" t="s">
        <v>80</v>
      </c>
      <c r="S1158" t="s">
        <v>81</v>
      </c>
      <c r="U1158" t="s">
        <v>7699</v>
      </c>
      <c r="V1158" t="s">
        <v>15614</v>
      </c>
      <c r="W1158" t="s">
        <v>84</v>
      </c>
      <c r="Y1158" t="s">
        <v>8</v>
      </c>
      <c r="Z1158" t="s">
        <v>86</v>
      </c>
      <c r="AA1158" t="s">
        <v>10276</v>
      </c>
      <c r="AB1158" s="28">
        <v>1</v>
      </c>
      <c r="AC1158" s="40">
        <v>35780</v>
      </c>
      <c r="AD1158" s="40">
        <f t="shared" si="18"/>
        <v>35780</v>
      </c>
    </row>
    <row r="1159" spans="1:30">
      <c r="A1159" t="s">
        <v>277</v>
      </c>
      <c r="B1159" t="s">
        <v>151</v>
      </c>
      <c r="C1159" t="s">
        <v>8579</v>
      </c>
      <c r="D1159" t="s">
        <v>2499</v>
      </c>
      <c r="E1159" t="s">
        <v>15615</v>
      </c>
      <c r="F1159" t="s">
        <v>2501</v>
      </c>
      <c r="G1159" t="s">
        <v>9838</v>
      </c>
      <c r="H1159" t="s">
        <v>197</v>
      </c>
      <c r="I1159" t="s">
        <v>2502</v>
      </c>
      <c r="J1159" t="s">
        <v>2503</v>
      </c>
      <c r="K1159" t="s">
        <v>78</v>
      </c>
      <c r="L1159" t="s">
        <v>15616</v>
      </c>
      <c r="M1159" s="27">
        <v>45944.387766203698</v>
      </c>
      <c r="N1159" s="27">
        <v>45951.629861111112</v>
      </c>
      <c r="P1159" t="s">
        <v>9840</v>
      </c>
      <c r="R1159" t="s">
        <v>1470</v>
      </c>
      <c r="S1159" t="s">
        <v>1470</v>
      </c>
      <c r="U1159" t="s">
        <v>7699</v>
      </c>
      <c r="V1159" t="s">
        <v>15617</v>
      </c>
      <c r="W1159" t="s">
        <v>9840</v>
      </c>
      <c r="Y1159" t="s">
        <v>15</v>
      </c>
      <c r="Z1159" t="s">
        <v>86</v>
      </c>
      <c r="AB1159" s="28">
        <v>0</v>
      </c>
      <c r="AC1159" s="40">
        <v>35780</v>
      </c>
      <c r="AD1159" s="40">
        <f t="shared" si="18"/>
        <v>35780</v>
      </c>
    </row>
    <row r="1160" spans="1:30">
      <c r="A1160" t="s">
        <v>1134</v>
      </c>
      <c r="B1160" t="s">
        <v>113</v>
      </c>
      <c r="C1160" t="s">
        <v>8579</v>
      </c>
      <c r="D1160" t="s">
        <v>4545</v>
      </c>
      <c r="E1160" t="s">
        <v>15618</v>
      </c>
      <c r="F1160" t="s">
        <v>8015</v>
      </c>
      <c r="G1160" t="s">
        <v>9838</v>
      </c>
      <c r="H1160" t="s">
        <v>2713</v>
      </c>
      <c r="I1160" t="s">
        <v>4548</v>
      </c>
      <c r="J1160" t="s">
        <v>8016</v>
      </c>
      <c r="K1160" t="s">
        <v>78</v>
      </c>
      <c r="L1160" t="s">
        <v>15619</v>
      </c>
      <c r="M1160" s="27">
        <v>45944.401759259257</v>
      </c>
      <c r="N1160" s="27">
        <v>45951.390277777777</v>
      </c>
      <c r="P1160" t="s">
        <v>9840</v>
      </c>
      <c r="R1160" t="s">
        <v>1479</v>
      </c>
      <c r="S1160" t="s">
        <v>1479</v>
      </c>
      <c r="U1160" t="s">
        <v>7699</v>
      </c>
      <c r="V1160" t="s">
        <v>15620</v>
      </c>
      <c r="W1160" t="s">
        <v>9840</v>
      </c>
      <c r="Y1160" t="s">
        <v>15</v>
      </c>
      <c r="Z1160" t="s">
        <v>86</v>
      </c>
      <c r="AB1160" s="28">
        <v>0</v>
      </c>
      <c r="AC1160" s="40">
        <v>35780</v>
      </c>
      <c r="AD1160" s="40">
        <f t="shared" si="18"/>
        <v>35780</v>
      </c>
    </row>
    <row r="1161" spans="1:30">
      <c r="A1161" t="s">
        <v>459</v>
      </c>
      <c r="B1161" t="s">
        <v>460</v>
      </c>
      <c r="C1161" t="s">
        <v>461</v>
      </c>
      <c r="D1161" t="s">
        <v>2656</v>
      </c>
      <c r="E1161" t="s">
        <v>15621</v>
      </c>
      <c r="F1161" t="s">
        <v>15622</v>
      </c>
      <c r="G1161" t="s">
        <v>9829</v>
      </c>
      <c r="H1161" t="s">
        <v>460</v>
      </c>
      <c r="I1161" t="s">
        <v>2659</v>
      </c>
      <c r="J1161" t="s">
        <v>15623</v>
      </c>
      <c r="K1161" t="s">
        <v>78</v>
      </c>
      <c r="L1161" t="s">
        <v>15624</v>
      </c>
      <c r="M1161" s="27">
        <v>45944.403703703712</v>
      </c>
      <c r="N1161" s="27">
        <v>45945.645138888889</v>
      </c>
      <c r="P1161" t="s">
        <v>9833</v>
      </c>
      <c r="Q1161" t="s">
        <v>9834</v>
      </c>
      <c r="R1161" t="s">
        <v>1470</v>
      </c>
      <c r="S1161" t="s">
        <v>1470</v>
      </c>
      <c r="T1161" t="s">
        <v>82</v>
      </c>
      <c r="U1161" t="s">
        <v>7699</v>
      </c>
      <c r="V1161" t="s">
        <v>15625</v>
      </c>
      <c r="W1161" t="s">
        <v>84</v>
      </c>
      <c r="Y1161" t="s">
        <v>11</v>
      </c>
      <c r="Z1161" t="s">
        <v>86</v>
      </c>
      <c r="AA1161" t="s">
        <v>1597</v>
      </c>
      <c r="AB1161" s="28">
        <v>1</v>
      </c>
      <c r="AC1161" s="40">
        <v>67654</v>
      </c>
      <c r="AD1161" s="40">
        <f t="shared" si="18"/>
        <v>67654</v>
      </c>
    </row>
    <row r="1162" spans="1:30">
      <c r="A1162" t="s">
        <v>459</v>
      </c>
      <c r="B1162" t="s">
        <v>460</v>
      </c>
      <c r="C1162" t="s">
        <v>461</v>
      </c>
      <c r="D1162" t="s">
        <v>512</v>
      </c>
      <c r="E1162" t="s">
        <v>15626</v>
      </c>
      <c r="F1162" t="s">
        <v>15627</v>
      </c>
      <c r="G1162" t="s">
        <v>9829</v>
      </c>
      <c r="H1162" t="s">
        <v>460</v>
      </c>
      <c r="I1162" t="s">
        <v>459</v>
      </c>
      <c r="J1162" t="s">
        <v>15628</v>
      </c>
      <c r="K1162" t="s">
        <v>78</v>
      </c>
      <c r="L1162" t="s">
        <v>15629</v>
      </c>
      <c r="M1162" s="27">
        <v>45944.403067129628</v>
      </c>
      <c r="N1162" s="27">
        <v>45947.470138888893</v>
      </c>
      <c r="P1162" t="s">
        <v>9833</v>
      </c>
      <c r="Q1162" t="s">
        <v>9834</v>
      </c>
      <c r="R1162" t="s">
        <v>80</v>
      </c>
      <c r="S1162" t="s">
        <v>81</v>
      </c>
      <c r="T1162" t="s">
        <v>82</v>
      </c>
      <c r="U1162" t="s">
        <v>7699</v>
      </c>
      <c r="V1162" t="s">
        <v>15630</v>
      </c>
      <c r="W1162" t="s">
        <v>84</v>
      </c>
      <c r="Y1162" t="s">
        <v>8</v>
      </c>
      <c r="Z1162" t="s">
        <v>86</v>
      </c>
      <c r="AA1162" t="s">
        <v>4324</v>
      </c>
      <c r="AB1162" s="28">
        <v>1</v>
      </c>
      <c r="AC1162" s="40">
        <v>35780</v>
      </c>
      <c r="AD1162" s="40">
        <f t="shared" si="18"/>
        <v>35780</v>
      </c>
    </row>
    <row r="1163" spans="1:30">
      <c r="A1163" t="s">
        <v>459</v>
      </c>
      <c r="B1163" t="s">
        <v>460</v>
      </c>
      <c r="C1163" t="s">
        <v>461</v>
      </c>
      <c r="D1163" t="s">
        <v>512</v>
      </c>
      <c r="E1163" t="s">
        <v>15631</v>
      </c>
      <c r="F1163" t="s">
        <v>15632</v>
      </c>
      <c r="G1163" t="s">
        <v>9829</v>
      </c>
      <c r="H1163" t="s">
        <v>460</v>
      </c>
      <c r="I1163" t="s">
        <v>459</v>
      </c>
      <c r="J1163" t="s">
        <v>15633</v>
      </c>
      <c r="K1163" t="s">
        <v>78</v>
      </c>
      <c r="L1163" t="s">
        <v>15634</v>
      </c>
      <c r="M1163" s="27">
        <v>45944.404247685183</v>
      </c>
      <c r="N1163" s="27">
        <v>45947.500694444447</v>
      </c>
      <c r="P1163" t="s">
        <v>9833</v>
      </c>
      <c r="Q1163" t="s">
        <v>9834</v>
      </c>
      <c r="R1163" t="s">
        <v>1470</v>
      </c>
      <c r="S1163" t="s">
        <v>1470</v>
      </c>
      <c r="T1163" t="s">
        <v>82</v>
      </c>
      <c r="U1163" t="s">
        <v>7699</v>
      </c>
      <c r="V1163" t="s">
        <v>15635</v>
      </c>
      <c r="W1163" t="s">
        <v>84</v>
      </c>
      <c r="Y1163" t="s">
        <v>8</v>
      </c>
      <c r="Z1163" t="s">
        <v>86</v>
      </c>
      <c r="AA1163" t="s">
        <v>4324</v>
      </c>
      <c r="AB1163" s="28">
        <v>1</v>
      </c>
      <c r="AC1163" s="40">
        <v>35780</v>
      </c>
      <c r="AD1163" s="40">
        <f t="shared" si="18"/>
        <v>35780</v>
      </c>
    </row>
    <row r="1164" spans="1:30">
      <c r="A1164" t="s">
        <v>191</v>
      </c>
      <c r="B1164" t="s">
        <v>192</v>
      </c>
      <c r="C1164" t="s">
        <v>193</v>
      </c>
      <c r="D1164" t="s">
        <v>3796</v>
      </c>
      <c r="E1164" t="s">
        <v>15636</v>
      </c>
      <c r="F1164" t="s">
        <v>15637</v>
      </c>
      <c r="G1164" t="s">
        <v>9838</v>
      </c>
      <c r="H1164" t="s">
        <v>197</v>
      </c>
      <c r="I1164" t="s">
        <v>3799</v>
      </c>
      <c r="J1164" t="s">
        <v>15638</v>
      </c>
      <c r="K1164" t="s">
        <v>78</v>
      </c>
      <c r="L1164" t="s">
        <v>15639</v>
      </c>
      <c r="M1164" s="27">
        <v>45944.40587962963</v>
      </c>
      <c r="N1164" s="27">
        <v>45946.665277777778</v>
      </c>
      <c r="P1164" t="s">
        <v>9840</v>
      </c>
      <c r="R1164" t="s">
        <v>1470</v>
      </c>
      <c r="S1164" t="s">
        <v>1470</v>
      </c>
      <c r="U1164" t="s">
        <v>7699</v>
      </c>
      <c r="V1164" t="s">
        <v>15640</v>
      </c>
      <c r="W1164" t="s">
        <v>9840</v>
      </c>
      <c r="Y1164" t="s">
        <v>15</v>
      </c>
      <c r="Z1164" t="s">
        <v>86</v>
      </c>
      <c r="AB1164" s="28">
        <v>0</v>
      </c>
      <c r="AC1164" s="40">
        <v>35780</v>
      </c>
      <c r="AD1164" s="40">
        <f t="shared" si="18"/>
        <v>35780</v>
      </c>
    </row>
    <row r="1165" spans="1:30">
      <c r="A1165" t="s">
        <v>277</v>
      </c>
      <c r="B1165" t="s">
        <v>151</v>
      </c>
      <c r="C1165" t="s">
        <v>152</v>
      </c>
      <c r="D1165" t="s">
        <v>325</v>
      </c>
      <c r="E1165" t="s">
        <v>15641</v>
      </c>
      <c r="F1165" t="s">
        <v>15642</v>
      </c>
      <c r="G1165" t="s">
        <v>9829</v>
      </c>
      <c r="H1165" t="s">
        <v>328</v>
      </c>
      <c r="I1165" t="s">
        <v>277</v>
      </c>
      <c r="J1165" t="s">
        <v>15643</v>
      </c>
      <c r="K1165" t="s">
        <v>78</v>
      </c>
      <c r="L1165" t="s">
        <v>15644</v>
      </c>
      <c r="M1165" s="27">
        <v>45944.407557870371</v>
      </c>
      <c r="N1165" s="27">
        <v>45946.525000000001</v>
      </c>
      <c r="P1165" t="s">
        <v>9833</v>
      </c>
      <c r="Q1165" t="s">
        <v>9834</v>
      </c>
      <c r="R1165" t="s">
        <v>1470</v>
      </c>
      <c r="S1165" t="s">
        <v>1470</v>
      </c>
      <c r="T1165" t="s">
        <v>82</v>
      </c>
      <c r="U1165" t="s">
        <v>7699</v>
      </c>
      <c r="V1165" t="s">
        <v>15645</v>
      </c>
      <c r="W1165" t="s">
        <v>84</v>
      </c>
      <c r="Y1165" t="s">
        <v>8</v>
      </c>
      <c r="Z1165" t="s">
        <v>86</v>
      </c>
      <c r="AA1165" t="s">
        <v>848</v>
      </c>
      <c r="AB1165" s="28">
        <v>1</v>
      </c>
      <c r="AC1165" s="40">
        <v>35780</v>
      </c>
      <c r="AD1165" s="40">
        <f t="shared" si="18"/>
        <v>35780</v>
      </c>
    </row>
    <row r="1166" spans="1:30">
      <c r="A1166" t="s">
        <v>191</v>
      </c>
      <c r="B1166" t="s">
        <v>192</v>
      </c>
      <c r="C1166" t="s">
        <v>193</v>
      </c>
      <c r="D1166" t="s">
        <v>194</v>
      </c>
      <c r="E1166" t="s">
        <v>15646</v>
      </c>
      <c r="F1166" t="s">
        <v>15647</v>
      </c>
      <c r="G1166" t="s">
        <v>9829</v>
      </c>
      <c r="H1166" t="s">
        <v>197</v>
      </c>
      <c r="I1166" t="s">
        <v>191</v>
      </c>
      <c r="J1166" t="s">
        <v>15648</v>
      </c>
      <c r="K1166" t="s">
        <v>78</v>
      </c>
      <c r="L1166" t="s">
        <v>15649</v>
      </c>
      <c r="M1166" s="27">
        <v>45944.411585648151</v>
      </c>
      <c r="N1166" s="27">
        <v>45954.446527777778</v>
      </c>
      <c r="P1166" t="s">
        <v>9833</v>
      </c>
      <c r="Q1166" t="s">
        <v>9834</v>
      </c>
      <c r="R1166" t="s">
        <v>1470</v>
      </c>
      <c r="S1166" t="s">
        <v>1470</v>
      </c>
      <c r="U1166" t="s">
        <v>7699</v>
      </c>
      <c r="V1166" t="s">
        <v>15650</v>
      </c>
      <c r="W1166" t="s">
        <v>84</v>
      </c>
      <c r="Y1166" t="s">
        <v>8</v>
      </c>
      <c r="Z1166" t="s">
        <v>86</v>
      </c>
      <c r="AA1166" t="s">
        <v>7627</v>
      </c>
      <c r="AB1166" s="28">
        <v>1</v>
      </c>
      <c r="AC1166" s="40">
        <v>35780</v>
      </c>
      <c r="AD1166" s="40">
        <f t="shared" si="18"/>
        <v>35780</v>
      </c>
    </row>
    <row r="1167" spans="1:30">
      <c r="A1167" t="s">
        <v>683</v>
      </c>
      <c r="B1167" t="s">
        <v>113</v>
      </c>
      <c r="C1167" t="s">
        <v>114</v>
      </c>
      <c r="D1167" t="s">
        <v>15651</v>
      </c>
      <c r="E1167" t="s">
        <v>15652</v>
      </c>
      <c r="F1167" t="s">
        <v>15653</v>
      </c>
      <c r="G1167" t="s">
        <v>9829</v>
      </c>
      <c r="H1167" t="s">
        <v>1138</v>
      </c>
      <c r="I1167" t="s">
        <v>15654</v>
      </c>
      <c r="J1167" t="s">
        <v>15655</v>
      </c>
      <c r="K1167" t="s">
        <v>78</v>
      </c>
      <c r="L1167" t="s">
        <v>15656</v>
      </c>
      <c r="M1167" s="27">
        <v>45944.402916666673</v>
      </c>
      <c r="N1167" s="27">
        <v>45947.396527777782</v>
      </c>
      <c r="P1167" t="s">
        <v>9833</v>
      </c>
      <c r="Q1167" t="s">
        <v>9834</v>
      </c>
      <c r="R1167" t="s">
        <v>1479</v>
      </c>
      <c r="S1167" t="s">
        <v>1479</v>
      </c>
      <c r="T1167" t="s">
        <v>82</v>
      </c>
      <c r="U1167" t="s">
        <v>7699</v>
      </c>
      <c r="V1167" t="s">
        <v>15657</v>
      </c>
      <c r="W1167" t="s">
        <v>84</v>
      </c>
      <c r="Y1167" t="s">
        <v>11</v>
      </c>
      <c r="Z1167" t="s">
        <v>86</v>
      </c>
      <c r="AA1167" t="s">
        <v>1144</v>
      </c>
      <c r="AB1167" s="28">
        <v>1</v>
      </c>
      <c r="AC1167" s="40">
        <v>67654</v>
      </c>
      <c r="AD1167" s="40">
        <f t="shared" si="18"/>
        <v>67654</v>
      </c>
    </row>
    <row r="1168" spans="1:30">
      <c r="A1168" t="s">
        <v>343</v>
      </c>
      <c r="B1168" t="s">
        <v>68</v>
      </c>
      <c r="C1168" t="s">
        <v>69</v>
      </c>
      <c r="D1168" t="s">
        <v>1091</v>
      </c>
      <c r="E1168" t="s">
        <v>15658</v>
      </c>
      <c r="F1168" t="s">
        <v>15659</v>
      </c>
      <c r="G1168" t="s">
        <v>9829</v>
      </c>
      <c r="H1168" t="s">
        <v>347</v>
      </c>
      <c r="I1168" t="s">
        <v>1094</v>
      </c>
      <c r="J1168" t="s">
        <v>15660</v>
      </c>
      <c r="K1168" t="s">
        <v>78</v>
      </c>
      <c r="L1168" t="s">
        <v>15661</v>
      </c>
      <c r="M1168" s="27">
        <v>45944.403993055559</v>
      </c>
      <c r="N1168" s="27">
        <v>45946.522916666669</v>
      </c>
      <c r="P1168" t="s">
        <v>9833</v>
      </c>
      <c r="Q1168" t="s">
        <v>9834</v>
      </c>
      <c r="R1168" t="s">
        <v>80</v>
      </c>
      <c r="S1168" t="s">
        <v>81</v>
      </c>
      <c r="T1168" t="s">
        <v>82</v>
      </c>
      <c r="U1168" t="s">
        <v>7699</v>
      </c>
      <c r="V1168" t="s">
        <v>15662</v>
      </c>
      <c r="W1168" t="s">
        <v>84</v>
      </c>
      <c r="Y1168" t="s">
        <v>11</v>
      </c>
      <c r="Z1168" t="s">
        <v>86</v>
      </c>
      <c r="AA1168" t="s">
        <v>2850</v>
      </c>
      <c r="AB1168" s="28">
        <v>1</v>
      </c>
      <c r="AC1168" s="40">
        <v>67654</v>
      </c>
      <c r="AD1168" s="40">
        <f t="shared" si="18"/>
        <v>67654</v>
      </c>
    </row>
    <row r="1169" spans="1:30">
      <c r="A1169" t="s">
        <v>191</v>
      </c>
      <c r="B1169" t="s">
        <v>192</v>
      </c>
      <c r="C1169" t="s">
        <v>193</v>
      </c>
      <c r="D1169" t="s">
        <v>194</v>
      </c>
      <c r="E1169" t="s">
        <v>15663</v>
      </c>
      <c r="F1169" t="s">
        <v>15664</v>
      </c>
      <c r="G1169" t="s">
        <v>9829</v>
      </c>
      <c r="H1169" t="s">
        <v>197</v>
      </c>
      <c r="I1169" t="s">
        <v>191</v>
      </c>
      <c r="J1169" t="s">
        <v>15665</v>
      </c>
      <c r="K1169" t="s">
        <v>78</v>
      </c>
      <c r="L1169" t="s">
        <v>15666</v>
      </c>
      <c r="M1169" s="27">
        <v>45944.406701388893</v>
      </c>
      <c r="N1169" s="27">
        <v>45950.39166666667</v>
      </c>
      <c r="P1169" t="s">
        <v>9833</v>
      </c>
      <c r="Q1169" t="s">
        <v>9834</v>
      </c>
      <c r="R1169" t="s">
        <v>1470</v>
      </c>
      <c r="S1169" t="s">
        <v>1470</v>
      </c>
      <c r="U1169" t="s">
        <v>7699</v>
      </c>
      <c r="V1169" t="s">
        <v>15667</v>
      </c>
      <c r="W1169" t="s">
        <v>84</v>
      </c>
      <c r="Y1169" t="s">
        <v>8</v>
      </c>
      <c r="Z1169" t="s">
        <v>86</v>
      </c>
      <c r="AA1169" t="s">
        <v>7627</v>
      </c>
      <c r="AB1169" s="28">
        <v>1</v>
      </c>
      <c r="AC1169" s="40">
        <v>35780</v>
      </c>
      <c r="AD1169" s="40">
        <f t="shared" si="18"/>
        <v>35780</v>
      </c>
    </row>
    <row r="1170" spans="1:30">
      <c r="A1170" t="s">
        <v>965</v>
      </c>
      <c r="B1170" t="s">
        <v>119</v>
      </c>
      <c r="C1170" t="s">
        <v>120</v>
      </c>
      <c r="D1170" t="s">
        <v>966</v>
      </c>
      <c r="E1170" t="s">
        <v>15668</v>
      </c>
      <c r="F1170" t="s">
        <v>15669</v>
      </c>
      <c r="G1170" t="s">
        <v>9829</v>
      </c>
      <c r="H1170" t="s">
        <v>969</v>
      </c>
      <c r="I1170" t="s">
        <v>965</v>
      </c>
      <c r="J1170" t="s">
        <v>15670</v>
      </c>
      <c r="K1170" t="s">
        <v>78</v>
      </c>
      <c r="L1170" t="s">
        <v>15671</v>
      </c>
      <c r="M1170" s="27">
        <v>45944.413726851853</v>
      </c>
      <c r="N1170" s="27">
        <v>45945.432638888888</v>
      </c>
      <c r="P1170" t="s">
        <v>9833</v>
      </c>
      <c r="Q1170" t="s">
        <v>9834</v>
      </c>
      <c r="R1170" t="s">
        <v>80</v>
      </c>
      <c r="S1170" t="s">
        <v>81</v>
      </c>
      <c r="T1170" t="s">
        <v>82</v>
      </c>
      <c r="U1170" t="s">
        <v>7699</v>
      </c>
      <c r="V1170" t="s">
        <v>15672</v>
      </c>
      <c r="W1170" t="s">
        <v>84</v>
      </c>
      <c r="Y1170" t="s">
        <v>8</v>
      </c>
      <c r="Z1170" t="s">
        <v>86</v>
      </c>
      <c r="AA1170" t="s">
        <v>1394</v>
      </c>
      <c r="AB1170" s="28">
        <v>1</v>
      </c>
      <c r="AC1170" s="40">
        <v>35780</v>
      </c>
      <c r="AD1170" s="40">
        <f t="shared" si="18"/>
        <v>35780</v>
      </c>
    </row>
    <row r="1171" spans="1:30">
      <c r="A1171" t="s">
        <v>459</v>
      </c>
      <c r="B1171" t="s">
        <v>460</v>
      </c>
      <c r="C1171" t="s">
        <v>461</v>
      </c>
      <c r="D1171" t="s">
        <v>512</v>
      </c>
      <c r="E1171" t="s">
        <v>15673</v>
      </c>
      <c r="F1171" t="s">
        <v>15674</v>
      </c>
      <c r="G1171" t="s">
        <v>9829</v>
      </c>
      <c r="H1171" t="s">
        <v>460</v>
      </c>
      <c r="I1171" t="s">
        <v>459</v>
      </c>
      <c r="J1171" t="s">
        <v>15675</v>
      </c>
      <c r="K1171" t="s">
        <v>78</v>
      </c>
      <c r="L1171" t="s">
        <v>15676</v>
      </c>
      <c r="M1171" s="27">
        <v>45944.409282407411</v>
      </c>
      <c r="N1171" s="27">
        <v>45947.398611111108</v>
      </c>
      <c r="P1171" t="s">
        <v>9833</v>
      </c>
      <c r="Q1171" t="s">
        <v>9834</v>
      </c>
      <c r="R1171" t="s">
        <v>1470</v>
      </c>
      <c r="S1171" t="s">
        <v>1470</v>
      </c>
      <c r="T1171" t="s">
        <v>82</v>
      </c>
      <c r="U1171" t="s">
        <v>7699</v>
      </c>
      <c r="V1171" t="s">
        <v>15677</v>
      </c>
      <c r="W1171" t="s">
        <v>84</v>
      </c>
      <c r="Y1171" t="s">
        <v>8</v>
      </c>
      <c r="Z1171" t="s">
        <v>86</v>
      </c>
      <c r="AA1171" t="s">
        <v>1875</v>
      </c>
      <c r="AB1171" s="28">
        <v>1</v>
      </c>
      <c r="AC1171" s="40">
        <v>35780</v>
      </c>
      <c r="AD1171" s="40">
        <f t="shared" si="18"/>
        <v>35780</v>
      </c>
    </row>
    <row r="1172" spans="1:30">
      <c r="A1172" t="s">
        <v>343</v>
      </c>
      <c r="B1172" t="s">
        <v>68</v>
      </c>
      <c r="C1172" t="s">
        <v>69</v>
      </c>
      <c r="D1172" t="s">
        <v>795</v>
      </c>
      <c r="E1172" t="s">
        <v>15678</v>
      </c>
      <c r="F1172" t="s">
        <v>15679</v>
      </c>
      <c r="G1172" t="s">
        <v>9829</v>
      </c>
      <c r="H1172" t="s">
        <v>798</v>
      </c>
      <c r="I1172" t="s">
        <v>799</v>
      </c>
      <c r="J1172" t="s">
        <v>15680</v>
      </c>
      <c r="K1172" t="s">
        <v>78</v>
      </c>
      <c r="L1172" t="s">
        <v>15681</v>
      </c>
      <c r="M1172" s="27">
        <v>45944.409803240742</v>
      </c>
      <c r="N1172" s="27">
        <v>45947.401388888888</v>
      </c>
      <c r="P1172" t="s">
        <v>9833</v>
      </c>
      <c r="Q1172" t="s">
        <v>9834</v>
      </c>
      <c r="R1172" t="s">
        <v>1479</v>
      </c>
      <c r="S1172" t="s">
        <v>1470</v>
      </c>
      <c r="T1172" t="s">
        <v>82</v>
      </c>
      <c r="U1172" t="s">
        <v>7699</v>
      </c>
      <c r="V1172" t="s">
        <v>15682</v>
      </c>
      <c r="W1172" t="s">
        <v>84</v>
      </c>
      <c r="Y1172" t="s">
        <v>11</v>
      </c>
      <c r="Z1172" t="s">
        <v>86</v>
      </c>
      <c r="AA1172" t="s">
        <v>804</v>
      </c>
      <c r="AB1172" s="28">
        <v>1</v>
      </c>
      <c r="AC1172" s="40">
        <v>67654</v>
      </c>
      <c r="AD1172" s="40">
        <f t="shared" si="18"/>
        <v>67654</v>
      </c>
    </row>
    <row r="1173" spans="1:30">
      <c r="A1173" t="s">
        <v>118</v>
      </c>
      <c r="B1173" t="s">
        <v>119</v>
      </c>
      <c r="C1173" t="s">
        <v>120</v>
      </c>
      <c r="D1173" t="s">
        <v>701</v>
      </c>
      <c r="E1173" t="s">
        <v>15683</v>
      </c>
      <c r="F1173" t="s">
        <v>15684</v>
      </c>
      <c r="G1173" t="s">
        <v>9829</v>
      </c>
      <c r="H1173" t="s">
        <v>309</v>
      </c>
      <c r="I1173" t="s">
        <v>704</v>
      </c>
      <c r="J1173" t="s">
        <v>15685</v>
      </c>
      <c r="K1173" t="s">
        <v>78</v>
      </c>
      <c r="L1173" t="s">
        <v>15686</v>
      </c>
      <c r="M1173" s="27">
        <v>45944.415243055562</v>
      </c>
      <c r="N1173" s="27">
        <v>45945.501388888893</v>
      </c>
      <c r="P1173" t="s">
        <v>9833</v>
      </c>
      <c r="Q1173" t="s">
        <v>9834</v>
      </c>
      <c r="R1173" t="s">
        <v>1479</v>
      </c>
      <c r="S1173" t="s">
        <v>1479</v>
      </c>
      <c r="T1173" t="s">
        <v>82</v>
      </c>
      <c r="U1173" t="s">
        <v>7699</v>
      </c>
      <c r="V1173" t="s">
        <v>15687</v>
      </c>
      <c r="W1173" t="s">
        <v>84</v>
      </c>
      <c r="Y1173" t="s">
        <v>11</v>
      </c>
      <c r="Z1173" t="s">
        <v>86</v>
      </c>
      <c r="AA1173" t="s">
        <v>316</v>
      </c>
      <c r="AB1173" s="28">
        <v>1</v>
      </c>
      <c r="AC1173" s="40">
        <v>67654</v>
      </c>
      <c r="AD1173" s="40">
        <f t="shared" si="18"/>
        <v>67654</v>
      </c>
    </row>
    <row r="1174" spans="1:30">
      <c r="A1174" t="s">
        <v>288</v>
      </c>
      <c r="B1174" t="s">
        <v>113</v>
      </c>
      <c r="C1174" t="s">
        <v>114</v>
      </c>
      <c r="D1174" t="s">
        <v>1126</v>
      </c>
      <c r="E1174" t="s">
        <v>15688</v>
      </c>
      <c r="F1174" t="s">
        <v>15689</v>
      </c>
      <c r="G1174" t="s">
        <v>9829</v>
      </c>
      <c r="H1174" t="s">
        <v>292</v>
      </c>
      <c r="I1174" t="s">
        <v>1129</v>
      </c>
      <c r="J1174" t="s">
        <v>15690</v>
      </c>
      <c r="K1174" t="s">
        <v>78</v>
      </c>
      <c r="L1174" t="s">
        <v>15691</v>
      </c>
      <c r="M1174" s="27">
        <v>45944.413495370369</v>
      </c>
      <c r="N1174" s="27">
        <v>45947.486111111109</v>
      </c>
      <c r="P1174" t="s">
        <v>9833</v>
      </c>
      <c r="Q1174" t="s">
        <v>9834</v>
      </c>
      <c r="R1174" t="s">
        <v>1479</v>
      </c>
      <c r="S1174" t="s">
        <v>1479</v>
      </c>
      <c r="T1174" t="s">
        <v>82</v>
      </c>
      <c r="U1174" t="s">
        <v>7699</v>
      </c>
      <c r="V1174" t="s">
        <v>15692</v>
      </c>
      <c r="W1174" t="s">
        <v>84</v>
      </c>
      <c r="Y1174" t="s">
        <v>11</v>
      </c>
      <c r="Z1174" t="s">
        <v>86</v>
      </c>
      <c r="AA1174" t="s">
        <v>297</v>
      </c>
      <c r="AB1174" s="28">
        <v>1</v>
      </c>
      <c r="AC1174" s="40">
        <v>67654</v>
      </c>
      <c r="AD1174" s="40">
        <f t="shared" si="18"/>
        <v>67654</v>
      </c>
    </row>
    <row r="1175" spans="1:30">
      <c r="A1175" t="s">
        <v>343</v>
      </c>
      <c r="B1175" t="s">
        <v>68</v>
      </c>
      <c r="C1175" t="s">
        <v>69</v>
      </c>
      <c r="D1175" t="s">
        <v>5948</v>
      </c>
      <c r="E1175" t="s">
        <v>15693</v>
      </c>
      <c r="F1175" t="s">
        <v>5950</v>
      </c>
      <c r="G1175" t="s">
        <v>9829</v>
      </c>
      <c r="H1175" t="s">
        <v>798</v>
      </c>
      <c r="I1175" t="s">
        <v>5951</v>
      </c>
      <c r="J1175" t="s">
        <v>5952</v>
      </c>
      <c r="K1175" t="s">
        <v>78</v>
      </c>
      <c r="L1175" t="s">
        <v>15694</v>
      </c>
      <c r="M1175" s="27">
        <v>45944.422106481477</v>
      </c>
      <c r="N1175" s="27">
        <v>45947.688194444447</v>
      </c>
      <c r="P1175" t="s">
        <v>9833</v>
      </c>
      <c r="Q1175" t="s">
        <v>9834</v>
      </c>
      <c r="R1175" t="s">
        <v>1470</v>
      </c>
      <c r="S1175" t="s">
        <v>1470</v>
      </c>
      <c r="T1175" t="s">
        <v>82</v>
      </c>
      <c r="U1175" t="s">
        <v>7699</v>
      </c>
      <c r="V1175" t="s">
        <v>15695</v>
      </c>
      <c r="W1175" t="s">
        <v>9836</v>
      </c>
      <c r="Y1175" t="s">
        <v>11</v>
      </c>
      <c r="Z1175" t="s">
        <v>86</v>
      </c>
      <c r="AA1175" t="s">
        <v>804</v>
      </c>
      <c r="AB1175" s="28">
        <v>0</v>
      </c>
      <c r="AC1175" s="40">
        <v>67654</v>
      </c>
      <c r="AD1175" s="40">
        <f t="shared" si="18"/>
        <v>67654</v>
      </c>
    </row>
    <row r="1176" spans="1:30">
      <c r="A1176" t="s">
        <v>191</v>
      </c>
      <c r="B1176" t="s">
        <v>192</v>
      </c>
      <c r="C1176" t="s">
        <v>193</v>
      </c>
      <c r="D1176" t="s">
        <v>194</v>
      </c>
      <c r="E1176" t="s">
        <v>15696</v>
      </c>
      <c r="F1176" t="s">
        <v>15697</v>
      </c>
      <c r="G1176" t="s">
        <v>9829</v>
      </c>
      <c r="H1176" t="s">
        <v>197</v>
      </c>
      <c r="I1176" t="s">
        <v>191</v>
      </c>
      <c r="J1176" t="s">
        <v>15698</v>
      </c>
      <c r="K1176" t="s">
        <v>78</v>
      </c>
      <c r="L1176" t="s">
        <v>15699</v>
      </c>
      <c r="M1176" s="27">
        <v>45944.435624999998</v>
      </c>
      <c r="N1176" s="27">
        <v>45946.715277777781</v>
      </c>
      <c r="P1176" t="s">
        <v>9833</v>
      </c>
      <c r="Q1176" t="s">
        <v>9834</v>
      </c>
      <c r="R1176" t="s">
        <v>80</v>
      </c>
      <c r="S1176" t="s">
        <v>187</v>
      </c>
      <c r="U1176" t="s">
        <v>7699</v>
      </c>
      <c r="V1176" t="s">
        <v>15700</v>
      </c>
      <c r="W1176" t="s">
        <v>84</v>
      </c>
      <c r="Y1176" t="s">
        <v>8</v>
      </c>
      <c r="Z1176" t="s">
        <v>86</v>
      </c>
      <c r="AA1176" t="s">
        <v>10276</v>
      </c>
      <c r="AB1176" s="28">
        <v>1</v>
      </c>
      <c r="AC1176" s="40">
        <v>35780</v>
      </c>
      <c r="AD1176" s="40">
        <f t="shared" si="18"/>
        <v>35780</v>
      </c>
    </row>
    <row r="1177" spans="1:30">
      <c r="A1177" t="s">
        <v>569</v>
      </c>
      <c r="B1177" t="s">
        <v>119</v>
      </c>
      <c r="C1177" t="s">
        <v>120</v>
      </c>
      <c r="D1177" t="s">
        <v>10437</v>
      </c>
      <c r="E1177" t="s">
        <v>15701</v>
      </c>
      <c r="F1177" t="s">
        <v>15702</v>
      </c>
      <c r="G1177" t="s">
        <v>9829</v>
      </c>
      <c r="H1177" t="s">
        <v>573</v>
      </c>
      <c r="I1177" t="s">
        <v>10440</v>
      </c>
      <c r="J1177" t="s">
        <v>15703</v>
      </c>
      <c r="K1177" t="s">
        <v>78</v>
      </c>
      <c r="L1177" t="s">
        <v>15704</v>
      </c>
      <c r="M1177" s="27">
        <v>45944.438449074078</v>
      </c>
      <c r="N1177" s="27">
        <v>45946.456250000003</v>
      </c>
      <c r="P1177" t="s">
        <v>9833</v>
      </c>
      <c r="Q1177" t="s">
        <v>9834</v>
      </c>
      <c r="R1177" t="s">
        <v>1470</v>
      </c>
      <c r="S1177" t="s">
        <v>1470</v>
      </c>
      <c r="T1177" t="s">
        <v>82</v>
      </c>
      <c r="U1177" t="s">
        <v>7699</v>
      </c>
      <c r="V1177" t="s">
        <v>15705</v>
      </c>
      <c r="W1177" t="s">
        <v>84</v>
      </c>
      <c r="Y1177" t="s">
        <v>11</v>
      </c>
      <c r="Z1177" t="s">
        <v>86</v>
      </c>
      <c r="AA1177" t="s">
        <v>1667</v>
      </c>
      <c r="AB1177" s="28">
        <v>1</v>
      </c>
      <c r="AC1177" s="40">
        <v>67654</v>
      </c>
      <c r="AD1177" s="40">
        <f t="shared" si="18"/>
        <v>67654</v>
      </c>
    </row>
    <row r="1178" spans="1:30">
      <c r="A1178" t="s">
        <v>67</v>
      </c>
      <c r="B1178" t="s">
        <v>68</v>
      </c>
      <c r="C1178" t="s">
        <v>69</v>
      </c>
      <c r="D1178" t="s">
        <v>484</v>
      </c>
      <c r="E1178" t="s">
        <v>15706</v>
      </c>
      <c r="F1178" t="s">
        <v>15707</v>
      </c>
      <c r="G1178" t="s">
        <v>9829</v>
      </c>
      <c r="H1178" t="s">
        <v>143</v>
      </c>
      <c r="I1178" t="s">
        <v>67</v>
      </c>
      <c r="J1178" t="s">
        <v>15708</v>
      </c>
      <c r="K1178" t="s">
        <v>78</v>
      </c>
      <c r="L1178" t="s">
        <v>15709</v>
      </c>
      <c r="M1178" s="27">
        <v>45944.442430555559</v>
      </c>
      <c r="N1178" s="27">
        <v>45945.425694444442</v>
      </c>
      <c r="P1178" t="s">
        <v>9833</v>
      </c>
      <c r="Q1178" t="s">
        <v>9834</v>
      </c>
      <c r="R1178" t="s">
        <v>80</v>
      </c>
      <c r="S1178" t="s">
        <v>81</v>
      </c>
      <c r="T1178" t="s">
        <v>82</v>
      </c>
      <c r="U1178" t="s">
        <v>7699</v>
      </c>
      <c r="V1178" t="s">
        <v>15710</v>
      </c>
      <c r="W1178" t="s">
        <v>84</v>
      </c>
      <c r="Y1178" t="s">
        <v>8</v>
      </c>
      <c r="Z1178" t="s">
        <v>86</v>
      </c>
      <c r="AA1178" t="s">
        <v>190</v>
      </c>
      <c r="AB1178" s="28">
        <v>1</v>
      </c>
      <c r="AC1178" s="40">
        <v>35780</v>
      </c>
      <c r="AD1178" s="40">
        <f t="shared" si="18"/>
        <v>35780</v>
      </c>
    </row>
    <row r="1179" spans="1:30">
      <c r="A1179" t="s">
        <v>343</v>
      </c>
      <c r="B1179" t="s">
        <v>68</v>
      </c>
      <c r="C1179" t="s">
        <v>69</v>
      </c>
      <c r="D1179" t="s">
        <v>1091</v>
      </c>
      <c r="E1179" t="s">
        <v>15711</v>
      </c>
      <c r="F1179" t="s">
        <v>15014</v>
      </c>
      <c r="G1179" t="s">
        <v>9829</v>
      </c>
      <c r="H1179" t="s">
        <v>347</v>
      </c>
      <c r="I1179" t="s">
        <v>1094</v>
      </c>
      <c r="J1179" t="s">
        <v>15015</v>
      </c>
      <c r="K1179" t="s">
        <v>78</v>
      </c>
      <c r="L1179" t="s">
        <v>15712</v>
      </c>
      <c r="M1179" s="27">
        <v>45944.447418981479</v>
      </c>
      <c r="N1179" s="27">
        <v>45946.527083333327</v>
      </c>
      <c r="P1179" t="s">
        <v>9833</v>
      </c>
      <c r="Q1179" t="s">
        <v>9834</v>
      </c>
      <c r="R1179" t="s">
        <v>80</v>
      </c>
      <c r="S1179" t="s">
        <v>81</v>
      </c>
      <c r="T1179" t="s">
        <v>82</v>
      </c>
      <c r="U1179" t="s">
        <v>7699</v>
      </c>
      <c r="V1179" t="s">
        <v>15713</v>
      </c>
      <c r="W1179" t="s">
        <v>84</v>
      </c>
      <c r="Y1179" t="s">
        <v>11</v>
      </c>
      <c r="Z1179" t="s">
        <v>86</v>
      </c>
      <c r="AA1179" t="s">
        <v>2850</v>
      </c>
      <c r="AB1179" s="28">
        <v>1</v>
      </c>
      <c r="AC1179" s="40">
        <v>67654</v>
      </c>
      <c r="AD1179" s="40">
        <f t="shared" si="18"/>
        <v>67654</v>
      </c>
    </row>
    <row r="1180" spans="1:30">
      <c r="A1180" t="s">
        <v>459</v>
      </c>
      <c r="B1180" t="s">
        <v>460</v>
      </c>
      <c r="C1180" t="s">
        <v>461</v>
      </c>
      <c r="D1180" t="s">
        <v>462</v>
      </c>
      <c r="E1180" t="s">
        <v>15714</v>
      </c>
      <c r="F1180" t="s">
        <v>15715</v>
      </c>
      <c r="G1180" t="s">
        <v>9829</v>
      </c>
      <c r="H1180" t="s">
        <v>460</v>
      </c>
      <c r="I1180" t="s">
        <v>465</v>
      </c>
      <c r="J1180" t="s">
        <v>15716</v>
      </c>
      <c r="K1180" t="s">
        <v>78</v>
      </c>
      <c r="L1180" t="s">
        <v>15717</v>
      </c>
      <c r="M1180" s="27">
        <v>45944.44332175926</v>
      </c>
      <c r="N1180" s="27">
        <v>45947.40347222222</v>
      </c>
      <c r="P1180" t="s">
        <v>9833</v>
      </c>
      <c r="Q1180" t="s">
        <v>9834</v>
      </c>
      <c r="R1180" t="s">
        <v>1479</v>
      </c>
      <c r="S1180" t="s">
        <v>1479</v>
      </c>
      <c r="T1180" t="s">
        <v>82</v>
      </c>
      <c r="U1180" t="s">
        <v>7699</v>
      </c>
      <c r="V1180" t="s">
        <v>15718</v>
      </c>
      <c r="W1180" t="s">
        <v>84</v>
      </c>
      <c r="Y1180" t="s">
        <v>11</v>
      </c>
      <c r="Z1180" t="s">
        <v>86</v>
      </c>
      <c r="AA1180" t="s">
        <v>470</v>
      </c>
      <c r="AB1180" s="28">
        <v>1</v>
      </c>
      <c r="AC1180" s="40">
        <v>67654</v>
      </c>
      <c r="AD1180" s="40">
        <f t="shared" si="18"/>
        <v>67654</v>
      </c>
    </row>
    <row r="1181" spans="1:30">
      <c r="A1181" t="s">
        <v>343</v>
      </c>
      <c r="B1181" t="s">
        <v>68</v>
      </c>
      <c r="C1181" t="s">
        <v>69</v>
      </c>
      <c r="D1181" t="s">
        <v>15719</v>
      </c>
      <c r="E1181" t="s">
        <v>15720</v>
      </c>
      <c r="F1181" t="s">
        <v>15721</v>
      </c>
      <c r="G1181" t="s">
        <v>9838</v>
      </c>
      <c r="H1181" t="s">
        <v>798</v>
      </c>
      <c r="I1181" t="s">
        <v>15722</v>
      </c>
      <c r="J1181" t="s">
        <v>15723</v>
      </c>
      <c r="K1181" t="s">
        <v>78</v>
      </c>
      <c r="L1181" t="s">
        <v>15724</v>
      </c>
      <c r="M1181" s="27">
        <v>45944.444201388891</v>
      </c>
      <c r="N1181" s="27">
        <v>45951.392361111109</v>
      </c>
      <c r="P1181" t="s">
        <v>9840</v>
      </c>
      <c r="R1181" t="s">
        <v>1479</v>
      </c>
      <c r="S1181" t="s">
        <v>1479</v>
      </c>
      <c r="U1181" t="s">
        <v>7699</v>
      </c>
      <c r="V1181" t="s">
        <v>15725</v>
      </c>
      <c r="W1181" t="s">
        <v>9840</v>
      </c>
      <c r="Y1181" t="s">
        <v>13</v>
      </c>
      <c r="Z1181" t="s">
        <v>86</v>
      </c>
      <c r="AB1181" s="28">
        <v>0</v>
      </c>
      <c r="AC1181" s="40">
        <v>35780</v>
      </c>
      <c r="AD1181" s="40">
        <f t="shared" si="18"/>
        <v>35780</v>
      </c>
    </row>
    <row r="1182" spans="1:30">
      <c r="A1182" t="s">
        <v>459</v>
      </c>
      <c r="B1182" t="s">
        <v>460</v>
      </c>
      <c r="C1182" t="s">
        <v>461</v>
      </c>
      <c r="D1182" t="s">
        <v>9818</v>
      </c>
      <c r="E1182" t="s">
        <v>15726</v>
      </c>
      <c r="F1182" t="s">
        <v>15727</v>
      </c>
      <c r="G1182" t="s">
        <v>9829</v>
      </c>
      <c r="H1182" t="s">
        <v>460</v>
      </c>
      <c r="I1182" t="s">
        <v>9821</v>
      </c>
      <c r="J1182" t="s">
        <v>15728</v>
      </c>
      <c r="K1182" t="s">
        <v>78</v>
      </c>
      <c r="L1182" t="s">
        <v>15729</v>
      </c>
      <c r="M1182" s="27">
        <v>45944.449849537043</v>
      </c>
      <c r="N1182" s="27">
        <v>45947.54791666667</v>
      </c>
      <c r="P1182" t="s">
        <v>9833</v>
      </c>
      <c r="Q1182" t="s">
        <v>9834</v>
      </c>
      <c r="R1182" t="s">
        <v>1479</v>
      </c>
      <c r="S1182" t="s">
        <v>1470</v>
      </c>
      <c r="T1182" t="s">
        <v>82</v>
      </c>
      <c r="U1182" t="s">
        <v>7699</v>
      </c>
      <c r="V1182" t="s">
        <v>15730</v>
      </c>
      <c r="W1182" t="s">
        <v>84</v>
      </c>
      <c r="Y1182" t="s">
        <v>11</v>
      </c>
      <c r="Z1182" t="s">
        <v>86</v>
      </c>
      <c r="AA1182" t="s">
        <v>1875</v>
      </c>
      <c r="AB1182" s="28">
        <v>1</v>
      </c>
      <c r="AC1182" s="40">
        <v>67654</v>
      </c>
      <c r="AD1182" s="40">
        <f t="shared" si="18"/>
        <v>67654</v>
      </c>
    </row>
    <row r="1183" spans="1:30">
      <c r="A1183" t="s">
        <v>150</v>
      </c>
      <c r="B1183" t="s">
        <v>151</v>
      </c>
      <c r="C1183" t="s">
        <v>152</v>
      </c>
      <c r="D1183" t="s">
        <v>1463</v>
      </c>
      <c r="E1183" t="s">
        <v>15731</v>
      </c>
      <c r="F1183" t="s">
        <v>15732</v>
      </c>
      <c r="G1183" t="s">
        <v>9829</v>
      </c>
      <c r="H1183" t="s">
        <v>156</v>
      </c>
      <c r="I1183" t="s">
        <v>1465</v>
      </c>
      <c r="J1183" t="s">
        <v>15733</v>
      </c>
      <c r="K1183" t="s">
        <v>78</v>
      </c>
      <c r="L1183" t="s">
        <v>15734</v>
      </c>
      <c r="M1183" s="27">
        <v>45944.455671296288</v>
      </c>
      <c r="N1183" s="27">
        <v>45945.366666666669</v>
      </c>
      <c r="P1183" t="s">
        <v>9833</v>
      </c>
      <c r="Q1183" t="s">
        <v>9834</v>
      </c>
      <c r="R1183" t="s">
        <v>1479</v>
      </c>
      <c r="S1183" t="s">
        <v>1479</v>
      </c>
      <c r="T1183" t="s">
        <v>82</v>
      </c>
      <c r="U1183" t="s">
        <v>7699</v>
      </c>
      <c r="V1183" t="s">
        <v>15735</v>
      </c>
      <c r="W1183" t="s">
        <v>84</v>
      </c>
      <c r="Y1183" t="s">
        <v>8</v>
      </c>
      <c r="Z1183" t="s">
        <v>86</v>
      </c>
      <c r="AA1183" t="s">
        <v>1471</v>
      </c>
      <c r="AB1183" s="28">
        <v>1</v>
      </c>
      <c r="AC1183" s="40">
        <v>35780</v>
      </c>
      <c r="AD1183" s="40">
        <f t="shared" si="18"/>
        <v>35780</v>
      </c>
    </row>
    <row r="1184" spans="1:30">
      <c r="A1184" t="s">
        <v>277</v>
      </c>
      <c r="B1184" t="s">
        <v>151</v>
      </c>
      <c r="C1184" t="s">
        <v>152</v>
      </c>
      <c r="D1184" t="s">
        <v>2442</v>
      </c>
      <c r="E1184" t="s">
        <v>15736</v>
      </c>
      <c r="F1184" t="s">
        <v>15737</v>
      </c>
      <c r="G1184" t="s">
        <v>9829</v>
      </c>
      <c r="H1184" t="s">
        <v>328</v>
      </c>
      <c r="I1184" t="s">
        <v>2445</v>
      </c>
      <c r="J1184" t="s">
        <v>15738</v>
      </c>
      <c r="K1184" t="s">
        <v>78</v>
      </c>
      <c r="L1184" t="s">
        <v>15739</v>
      </c>
      <c r="M1184" s="27">
        <v>45944.458287037043</v>
      </c>
      <c r="N1184" s="27">
        <v>45945.668749999997</v>
      </c>
      <c r="P1184" t="s">
        <v>9833</v>
      </c>
      <c r="Q1184" t="s">
        <v>9834</v>
      </c>
      <c r="R1184" t="s">
        <v>80</v>
      </c>
      <c r="S1184" t="s">
        <v>187</v>
      </c>
      <c r="T1184" t="s">
        <v>82</v>
      </c>
      <c r="U1184" t="s">
        <v>7699</v>
      </c>
      <c r="V1184" t="s">
        <v>15740</v>
      </c>
      <c r="W1184" t="s">
        <v>84</v>
      </c>
      <c r="Y1184" t="s">
        <v>11</v>
      </c>
      <c r="Z1184" t="s">
        <v>86</v>
      </c>
      <c r="AA1184" t="s">
        <v>848</v>
      </c>
      <c r="AB1184" s="28">
        <v>1</v>
      </c>
      <c r="AC1184" s="40">
        <v>67654</v>
      </c>
      <c r="AD1184" s="40">
        <f t="shared" si="18"/>
        <v>67654</v>
      </c>
    </row>
    <row r="1185" spans="1:30">
      <c r="A1185" t="s">
        <v>118</v>
      </c>
      <c r="B1185" t="s">
        <v>119</v>
      </c>
      <c r="C1185" t="s">
        <v>8579</v>
      </c>
      <c r="D1185" t="s">
        <v>2560</v>
      </c>
      <c r="E1185" t="s">
        <v>15741</v>
      </c>
      <c r="F1185" t="s">
        <v>15742</v>
      </c>
      <c r="G1185" t="s">
        <v>9838</v>
      </c>
      <c r="H1185" t="s">
        <v>309</v>
      </c>
      <c r="I1185" t="s">
        <v>2563</v>
      </c>
      <c r="J1185" t="s">
        <v>15743</v>
      </c>
      <c r="K1185" t="s">
        <v>78</v>
      </c>
      <c r="L1185" t="s">
        <v>15744</v>
      </c>
      <c r="M1185" s="27">
        <v>45944.462939814817</v>
      </c>
      <c r="N1185" s="27">
        <v>45951.42083333333</v>
      </c>
      <c r="P1185" t="s">
        <v>9840</v>
      </c>
      <c r="R1185" t="s">
        <v>80</v>
      </c>
      <c r="S1185" t="s">
        <v>81</v>
      </c>
      <c r="U1185" t="s">
        <v>7699</v>
      </c>
      <c r="V1185" t="s">
        <v>15745</v>
      </c>
      <c r="W1185" t="s">
        <v>9840</v>
      </c>
      <c r="Y1185" t="s">
        <v>13</v>
      </c>
      <c r="Z1185" t="s">
        <v>86</v>
      </c>
      <c r="AB1185" s="28">
        <v>0</v>
      </c>
      <c r="AC1185" s="40">
        <v>35780</v>
      </c>
      <c r="AD1185" s="40">
        <f t="shared" si="18"/>
        <v>35780</v>
      </c>
    </row>
    <row r="1186" spans="1:30">
      <c r="A1186" t="s">
        <v>343</v>
      </c>
      <c r="B1186" t="s">
        <v>68</v>
      </c>
      <c r="C1186" t="s">
        <v>69</v>
      </c>
      <c r="D1186" t="s">
        <v>1414</v>
      </c>
      <c r="E1186" t="s">
        <v>15746</v>
      </c>
      <c r="F1186" t="s">
        <v>15747</v>
      </c>
      <c r="G1186" t="s">
        <v>9829</v>
      </c>
      <c r="H1186" t="s">
        <v>347</v>
      </c>
      <c r="I1186" t="s">
        <v>1417</v>
      </c>
      <c r="J1186" t="s">
        <v>15748</v>
      </c>
      <c r="K1186" t="s">
        <v>78</v>
      </c>
      <c r="L1186" t="s">
        <v>15749</v>
      </c>
      <c r="M1186" s="27">
        <v>45944.459178240737</v>
      </c>
      <c r="N1186" s="27">
        <v>45945.672222222223</v>
      </c>
      <c r="P1186" t="s">
        <v>9833</v>
      </c>
      <c r="Q1186" t="s">
        <v>9834</v>
      </c>
      <c r="R1186" t="s">
        <v>1479</v>
      </c>
      <c r="S1186" t="s">
        <v>1479</v>
      </c>
      <c r="T1186" t="s">
        <v>82</v>
      </c>
      <c r="U1186" t="s">
        <v>7699</v>
      </c>
      <c r="V1186" t="s">
        <v>15750</v>
      </c>
      <c r="W1186" t="s">
        <v>84</v>
      </c>
      <c r="Y1186" t="s">
        <v>11</v>
      </c>
      <c r="Z1186" t="s">
        <v>86</v>
      </c>
      <c r="AA1186" t="s">
        <v>387</v>
      </c>
      <c r="AB1186" s="28">
        <v>1</v>
      </c>
      <c r="AC1186" s="40">
        <v>67654</v>
      </c>
      <c r="AD1186" s="40">
        <f t="shared" si="18"/>
        <v>67654</v>
      </c>
    </row>
    <row r="1187" spans="1:30">
      <c r="A1187" t="s">
        <v>191</v>
      </c>
      <c r="B1187" t="s">
        <v>192</v>
      </c>
      <c r="C1187" t="s">
        <v>193</v>
      </c>
      <c r="D1187" t="s">
        <v>194</v>
      </c>
      <c r="E1187" t="s">
        <v>15751</v>
      </c>
      <c r="F1187" t="s">
        <v>15752</v>
      </c>
      <c r="G1187" t="s">
        <v>9829</v>
      </c>
      <c r="H1187" t="s">
        <v>197</v>
      </c>
      <c r="I1187" t="s">
        <v>191</v>
      </c>
      <c r="J1187" t="s">
        <v>15753</v>
      </c>
      <c r="K1187" t="s">
        <v>78</v>
      </c>
      <c r="L1187" t="s">
        <v>15754</v>
      </c>
      <c r="M1187" s="27">
        <v>45944.463854166657</v>
      </c>
      <c r="N1187" s="27">
        <v>45950.392361111109</v>
      </c>
      <c r="P1187" t="s">
        <v>9833</v>
      </c>
      <c r="Q1187" t="s">
        <v>9834</v>
      </c>
      <c r="R1187" t="s">
        <v>80</v>
      </c>
      <c r="S1187" t="s">
        <v>81</v>
      </c>
      <c r="U1187" t="s">
        <v>7699</v>
      </c>
      <c r="V1187" t="s">
        <v>15755</v>
      </c>
      <c r="W1187" t="s">
        <v>84</v>
      </c>
      <c r="Y1187" t="s">
        <v>8</v>
      </c>
      <c r="Z1187" t="s">
        <v>86</v>
      </c>
      <c r="AA1187" t="s">
        <v>7627</v>
      </c>
      <c r="AB1187" s="28">
        <v>1</v>
      </c>
      <c r="AC1187" s="40">
        <v>35780</v>
      </c>
      <c r="AD1187" s="40">
        <f t="shared" si="18"/>
        <v>35780</v>
      </c>
    </row>
    <row r="1188" spans="1:30">
      <c r="A1188" t="s">
        <v>191</v>
      </c>
      <c r="B1188" t="s">
        <v>192</v>
      </c>
      <c r="C1188" t="s">
        <v>193</v>
      </c>
      <c r="D1188" t="s">
        <v>208</v>
      </c>
      <c r="E1188" t="s">
        <v>15756</v>
      </c>
      <c r="F1188" t="s">
        <v>15757</v>
      </c>
      <c r="G1188" t="s">
        <v>9829</v>
      </c>
      <c r="H1188" t="s">
        <v>197</v>
      </c>
      <c r="I1188" t="s">
        <v>211</v>
      </c>
      <c r="J1188" t="s">
        <v>15758</v>
      </c>
      <c r="K1188" t="s">
        <v>78</v>
      </c>
      <c r="L1188" t="s">
        <v>15759</v>
      </c>
      <c r="M1188" s="27">
        <v>45944.466238425928</v>
      </c>
      <c r="N1188" s="27">
        <v>45947.551388888889</v>
      </c>
      <c r="P1188" t="s">
        <v>9833</v>
      </c>
      <c r="Q1188" t="s">
        <v>9834</v>
      </c>
      <c r="R1188" t="s">
        <v>80</v>
      </c>
      <c r="S1188" t="s">
        <v>187</v>
      </c>
      <c r="U1188" t="s">
        <v>7699</v>
      </c>
      <c r="V1188" t="s">
        <v>15760</v>
      </c>
      <c r="W1188" t="s">
        <v>84</v>
      </c>
      <c r="Y1188" t="s">
        <v>8</v>
      </c>
      <c r="Z1188" t="s">
        <v>86</v>
      </c>
      <c r="AA1188" t="s">
        <v>10276</v>
      </c>
      <c r="AB1188" s="28">
        <v>1</v>
      </c>
      <c r="AC1188" s="40">
        <v>35780</v>
      </c>
      <c r="AD1188" s="40">
        <f t="shared" si="18"/>
        <v>35780</v>
      </c>
    </row>
    <row r="1189" spans="1:30">
      <c r="A1189" t="s">
        <v>343</v>
      </c>
      <c r="B1189" t="s">
        <v>68</v>
      </c>
      <c r="C1189" t="s">
        <v>69</v>
      </c>
      <c r="D1189" t="s">
        <v>503</v>
      </c>
      <c r="E1189" t="s">
        <v>15761</v>
      </c>
      <c r="F1189" t="s">
        <v>6345</v>
      </c>
      <c r="G1189" t="s">
        <v>9829</v>
      </c>
      <c r="H1189" t="s">
        <v>347</v>
      </c>
      <c r="I1189" t="s">
        <v>506</v>
      </c>
      <c r="J1189" t="s">
        <v>6346</v>
      </c>
      <c r="K1189" t="s">
        <v>78</v>
      </c>
      <c r="L1189" t="s">
        <v>15762</v>
      </c>
      <c r="M1189" s="27">
        <v>45944.466828703713</v>
      </c>
      <c r="N1189" s="27">
        <v>45947.411111111112</v>
      </c>
      <c r="P1189" t="s">
        <v>9833</v>
      </c>
      <c r="Q1189" t="s">
        <v>9834</v>
      </c>
      <c r="R1189" t="s">
        <v>80</v>
      </c>
      <c r="S1189" t="s">
        <v>187</v>
      </c>
      <c r="T1189" t="s">
        <v>82</v>
      </c>
      <c r="U1189" t="s">
        <v>7699</v>
      </c>
      <c r="V1189" t="s">
        <v>15763</v>
      </c>
      <c r="W1189" t="s">
        <v>84</v>
      </c>
      <c r="Y1189" t="s">
        <v>11</v>
      </c>
      <c r="Z1189" t="s">
        <v>86</v>
      </c>
      <c r="AA1189" t="s">
        <v>387</v>
      </c>
      <c r="AB1189" s="28">
        <v>1</v>
      </c>
      <c r="AC1189" s="40">
        <v>67654</v>
      </c>
      <c r="AD1189" s="40">
        <f t="shared" si="18"/>
        <v>67654</v>
      </c>
    </row>
    <row r="1190" spans="1:30">
      <c r="A1190" t="s">
        <v>277</v>
      </c>
      <c r="B1190" t="s">
        <v>151</v>
      </c>
      <c r="C1190" t="s">
        <v>152</v>
      </c>
      <c r="D1190" t="s">
        <v>325</v>
      </c>
      <c r="E1190" t="s">
        <v>15764</v>
      </c>
      <c r="F1190" t="s">
        <v>15765</v>
      </c>
      <c r="G1190" t="s">
        <v>9829</v>
      </c>
      <c r="H1190" t="s">
        <v>328</v>
      </c>
      <c r="I1190" t="s">
        <v>277</v>
      </c>
      <c r="J1190" t="s">
        <v>15766</v>
      </c>
      <c r="K1190" t="s">
        <v>78</v>
      </c>
      <c r="L1190" t="s">
        <v>15767</v>
      </c>
      <c r="M1190" s="27">
        <v>45944.469398148147</v>
      </c>
      <c r="N1190" s="27">
        <v>45945.681250000001</v>
      </c>
      <c r="P1190" t="s">
        <v>9833</v>
      </c>
      <c r="Q1190" t="s">
        <v>9834</v>
      </c>
      <c r="R1190" t="s">
        <v>80</v>
      </c>
      <c r="S1190" t="s">
        <v>187</v>
      </c>
      <c r="T1190" t="s">
        <v>82</v>
      </c>
      <c r="U1190" t="s">
        <v>7699</v>
      </c>
      <c r="V1190" t="s">
        <v>15768</v>
      </c>
      <c r="W1190" t="s">
        <v>84</v>
      </c>
      <c r="Y1190" t="s">
        <v>8</v>
      </c>
      <c r="Z1190" t="s">
        <v>86</v>
      </c>
      <c r="AA1190" t="s">
        <v>736</v>
      </c>
      <c r="AB1190" s="28">
        <v>1</v>
      </c>
      <c r="AC1190" s="40">
        <v>35780</v>
      </c>
      <c r="AD1190" s="40">
        <f t="shared" si="18"/>
        <v>35780</v>
      </c>
    </row>
    <row r="1191" spans="1:30">
      <c r="A1191" t="s">
        <v>67</v>
      </c>
      <c r="B1191" t="s">
        <v>68</v>
      </c>
      <c r="C1191" t="s">
        <v>69</v>
      </c>
      <c r="D1191" t="s">
        <v>4995</v>
      </c>
      <c r="E1191" t="s">
        <v>15769</v>
      </c>
      <c r="F1191" t="s">
        <v>15770</v>
      </c>
      <c r="G1191" t="s">
        <v>9829</v>
      </c>
      <c r="H1191" t="s">
        <v>143</v>
      </c>
      <c r="I1191" t="s">
        <v>4997</v>
      </c>
      <c r="J1191" t="s">
        <v>15771</v>
      </c>
      <c r="K1191" t="s">
        <v>78</v>
      </c>
      <c r="L1191" t="s">
        <v>15772</v>
      </c>
      <c r="M1191" s="27">
        <v>45944.470358796287</v>
      </c>
      <c r="N1191" s="27">
        <v>45951.411805555559</v>
      </c>
      <c r="P1191" t="s">
        <v>9833</v>
      </c>
      <c r="Q1191" t="s">
        <v>9834</v>
      </c>
      <c r="R1191" t="s">
        <v>1470</v>
      </c>
      <c r="S1191" t="s">
        <v>1470</v>
      </c>
      <c r="T1191" t="s">
        <v>82</v>
      </c>
      <c r="U1191" t="s">
        <v>7699</v>
      </c>
      <c r="V1191" t="s">
        <v>15773</v>
      </c>
      <c r="W1191" t="s">
        <v>9836</v>
      </c>
      <c r="Y1191" t="s">
        <v>15</v>
      </c>
      <c r="Z1191" t="s">
        <v>86</v>
      </c>
      <c r="AA1191" t="s">
        <v>149</v>
      </c>
      <c r="AB1191" s="28">
        <v>0</v>
      </c>
      <c r="AC1191" s="40">
        <v>35780</v>
      </c>
      <c r="AD1191" s="40">
        <f t="shared" si="18"/>
        <v>35780</v>
      </c>
    </row>
    <row r="1192" spans="1:30">
      <c r="A1192" t="s">
        <v>459</v>
      </c>
      <c r="B1192" t="s">
        <v>460</v>
      </c>
      <c r="C1192" t="s">
        <v>461</v>
      </c>
      <c r="D1192" t="s">
        <v>512</v>
      </c>
      <c r="E1192" t="s">
        <v>15774</v>
      </c>
      <c r="F1192" t="s">
        <v>15775</v>
      </c>
      <c r="G1192" t="s">
        <v>9829</v>
      </c>
      <c r="H1192" t="s">
        <v>460</v>
      </c>
      <c r="I1192" t="s">
        <v>459</v>
      </c>
      <c r="J1192" t="s">
        <v>15776</v>
      </c>
      <c r="K1192" t="s">
        <v>78</v>
      </c>
      <c r="L1192" t="s">
        <v>15777</v>
      </c>
      <c r="M1192" s="27">
        <v>45944.47625</v>
      </c>
      <c r="N1192" s="27">
        <v>45951.351388888892</v>
      </c>
      <c r="P1192" t="s">
        <v>9833</v>
      </c>
      <c r="Q1192" t="s">
        <v>9834</v>
      </c>
      <c r="R1192" t="s">
        <v>1470</v>
      </c>
      <c r="S1192" t="s">
        <v>1470</v>
      </c>
      <c r="T1192" t="s">
        <v>82</v>
      </c>
      <c r="U1192" t="s">
        <v>7699</v>
      </c>
      <c r="V1192" t="s">
        <v>15778</v>
      </c>
      <c r="W1192" t="s">
        <v>84</v>
      </c>
      <c r="Y1192" t="s">
        <v>8</v>
      </c>
      <c r="Z1192" t="s">
        <v>86</v>
      </c>
      <c r="AA1192" t="s">
        <v>7964</v>
      </c>
      <c r="AB1192" s="28">
        <v>1</v>
      </c>
      <c r="AC1192" s="40">
        <v>35780</v>
      </c>
      <c r="AD1192" s="40">
        <f t="shared" si="18"/>
        <v>35780</v>
      </c>
    </row>
    <row r="1193" spans="1:30">
      <c r="A1193" t="s">
        <v>343</v>
      </c>
      <c r="B1193" t="s">
        <v>68</v>
      </c>
      <c r="C1193" t="s">
        <v>69</v>
      </c>
      <c r="D1193" t="s">
        <v>344</v>
      </c>
      <c r="E1193" t="s">
        <v>15779</v>
      </c>
      <c r="F1193" t="s">
        <v>15780</v>
      </c>
      <c r="G1193" t="s">
        <v>9829</v>
      </c>
      <c r="H1193" t="s">
        <v>347</v>
      </c>
      <c r="I1193" t="s">
        <v>343</v>
      </c>
      <c r="J1193" t="s">
        <v>15781</v>
      </c>
      <c r="K1193" t="s">
        <v>78</v>
      </c>
      <c r="L1193" t="s">
        <v>15782</v>
      </c>
      <c r="M1193" s="27">
        <v>45944.47729166667</v>
      </c>
      <c r="N1193" s="27">
        <v>45946.491666666669</v>
      </c>
      <c r="P1193" t="s">
        <v>9833</v>
      </c>
      <c r="Q1193" t="s">
        <v>9834</v>
      </c>
      <c r="R1193" t="s">
        <v>783</v>
      </c>
      <c r="S1193" t="s">
        <v>1750</v>
      </c>
      <c r="T1193" t="s">
        <v>82</v>
      </c>
      <c r="U1193" t="s">
        <v>7699</v>
      </c>
      <c r="V1193" t="s">
        <v>15783</v>
      </c>
      <c r="W1193" t="s">
        <v>84</v>
      </c>
      <c r="Y1193" t="s">
        <v>8</v>
      </c>
      <c r="Z1193" t="s">
        <v>86</v>
      </c>
      <c r="AA1193" t="s">
        <v>366</v>
      </c>
      <c r="AB1193" s="28">
        <v>1</v>
      </c>
      <c r="AC1193" s="40">
        <v>35780</v>
      </c>
      <c r="AD1193" s="40">
        <f t="shared" si="18"/>
        <v>35780</v>
      </c>
    </row>
    <row r="1194" spans="1:30">
      <c r="A1194" t="s">
        <v>343</v>
      </c>
      <c r="B1194" t="s">
        <v>68</v>
      </c>
      <c r="C1194" t="s">
        <v>69</v>
      </c>
      <c r="D1194" t="s">
        <v>1291</v>
      </c>
      <c r="E1194" t="s">
        <v>15784</v>
      </c>
      <c r="F1194" t="s">
        <v>15785</v>
      </c>
      <c r="G1194" t="s">
        <v>9829</v>
      </c>
      <c r="H1194" t="s">
        <v>798</v>
      </c>
      <c r="I1194" t="s">
        <v>1294</v>
      </c>
      <c r="J1194" t="s">
        <v>15786</v>
      </c>
      <c r="K1194" t="s">
        <v>78</v>
      </c>
      <c r="L1194" t="s">
        <v>15787</v>
      </c>
      <c r="M1194" s="27">
        <v>45944.481006944443</v>
      </c>
      <c r="N1194" s="27">
        <v>45947.413194444453</v>
      </c>
      <c r="P1194" t="s">
        <v>9833</v>
      </c>
      <c r="Q1194" t="s">
        <v>9834</v>
      </c>
      <c r="R1194" t="s">
        <v>1470</v>
      </c>
      <c r="S1194" t="s">
        <v>1470</v>
      </c>
      <c r="T1194" t="s">
        <v>82</v>
      </c>
      <c r="U1194" t="s">
        <v>7699</v>
      </c>
      <c r="V1194" t="s">
        <v>15788</v>
      </c>
      <c r="W1194" t="s">
        <v>84</v>
      </c>
      <c r="Y1194" t="s">
        <v>13</v>
      </c>
      <c r="Z1194" t="s">
        <v>86</v>
      </c>
      <c r="AA1194" t="s">
        <v>1299</v>
      </c>
      <c r="AB1194" s="28">
        <v>1</v>
      </c>
      <c r="AC1194" s="40">
        <v>35780</v>
      </c>
      <c r="AD1194" s="40">
        <f t="shared" si="18"/>
        <v>35780</v>
      </c>
    </row>
    <row r="1195" spans="1:30">
      <c r="A1195" t="s">
        <v>683</v>
      </c>
      <c r="B1195" t="s">
        <v>113</v>
      </c>
      <c r="C1195" t="s">
        <v>114</v>
      </c>
      <c r="D1195" t="s">
        <v>684</v>
      </c>
      <c r="E1195" t="s">
        <v>15789</v>
      </c>
      <c r="F1195" t="s">
        <v>5957</v>
      </c>
      <c r="G1195" t="s">
        <v>9829</v>
      </c>
      <c r="H1195" t="s">
        <v>281</v>
      </c>
      <c r="I1195" t="s">
        <v>683</v>
      </c>
      <c r="J1195" t="s">
        <v>5958</v>
      </c>
      <c r="K1195" t="s">
        <v>78</v>
      </c>
      <c r="L1195" t="s">
        <v>15790</v>
      </c>
      <c r="M1195" s="27">
        <v>45944.484363425923</v>
      </c>
      <c r="N1195" s="27">
        <v>45957.495833333327</v>
      </c>
      <c r="P1195" t="s">
        <v>9833</v>
      </c>
      <c r="Q1195" t="s">
        <v>9834</v>
      </c>
      <c r="R1195" t="s">
        <v>1470</v>
      </c>
      <c r="S1195" t="s">
        <v>1470</v>
      </c>
      <c r="T1195" t="s">
        <v>82</v>
      </c>
      <c r="U1195" t="s">
        <v>7699</v>
      </c>
      <c r="V1195" t="s">
        <v>15791</v>
      </c>
      <c r="W1195" t="s">
        <v>84</v>
      </c>
      <c r="Y1195" t="s">
        <v>8</v>
      </c>
      <c r="Z1195" t="s">
        <v>86</v>
      </c>
      <c r="AA1195" t="s">
        <v>691</v>
      </c>
      <c r="AB1195" s="28">
        <v>1</v>
      </c>
      <c r="AC1195" s="40">
        <v>35780</v>
      </c>
      <c r="AD1195" s="40">
        <f t="shared" si="18"/>
        <v>35780</v>
      </c>
    </row>
    <row r="1196" spans="1:30">
      <c r="A1196" t="s">
        <v>683</v>
      </c>
      <c r="B1196" t="s">
        <v>113</v>
      </c>
      <c r="C1196" t="s">
        <v>114</v>
      </c>
      <c r="D1196" t="s">
        <v>15792</v>
      </c>
      <c r="E1196" t="s">
        <v>15793</v>
      </c>
      <c r="F1196" t="s">
        <v>15794</v>
      </c>
      <c r="G1196" t="s">
        <v>9829</v>
      </c>
      <c r="H1196" t="s">
        <v>281</v>
      </c>
      <c r="I1196" t="s">
        <v>15795</v>
      </c>
      <c r="J1196" t="s">
        <v>15796</v>
      </c>
      <c r="K1196" t="s">
        <v>78</v>
      </c>
      <c r="L1196" t="s">
        <v>15797</v>
      </c>
      <c r="M1196" s="27">
        <v>45944.481631944444</v>
      </c>
      <c r="N1196" s="27">
        <v>45952.666666666657</v>
      </c>
      <c r="P1196" t="s">
        <v>9833</v>
      </c>
      <c r="Q1196" t="s">
        <v>9834</v>
      </c>
      <c r="R1196" t="s">
        <v>1479</v>
      </c>
      <c r="S1196" t="s">
        <v>1470</v>
      </c>
      <c r="T1196" t="s">
        <v>82</v>
      </c>
      <c r="U1196" t="s">
        <v>7699</v>
      </c>
      <c r="V1196" t="s">
        <v>15798</v>
      </c>
      <c r="W1196" t="s">
        <v>84</v>
      </c>
      <c r="Y1196" t="s">
        <v>11</v>
      </c>
      <c r="Z1196" t="s">
        <v>86</v>
      </c>
      <c r="AA1196" t="s">
        <v>1573</v>
      </c>
      <c r="AB1196" s="28">
        <v>1</v>
      </c>
      <c r="AC1196" s="40">
        <v>67654</v>
      </c>
      <c r="AD1196" s="40">
        <f t="shared" si="18"/>
        <v>67654</v>
      </c>
    </row>
    <row r="1197" spans="1:30">
      <c r="A1197" t="s">
        <v>191</v>
      </c>
      <c r="B1197" t="s">
        <v>192</v>
      </c>
      <c r="C1197" t="s">
        <v>193</v>
      </c>
      <c r="D1197" t="s">
        <v>208</v>
      </c>
      <c r="E1197" t="s">
        <v>15799</v>
      </c>
      <c r="F1197" t="s">
        <v>15800</v>
      </c>
      <c r="G1197" t="s">
        <v>9829</v>
      </c>
      <c r="H1197" t="s">
        <v>197</v>
      </c>
      <c r="I1197" t="s">
        <v>211</v>
      </c>
      <c r="J1197" t="s">
        <v>15801</v>
      </c>
      <c r="K1197" t="s">
        <v>78</v>
      </c>
      <c r="L1197" t="s">
        <v>15802</v>
      </c>
      <c r="M1197" s="27">
        <v>45944.482569444437</v>
      </c>
      <c r="N1197" s="27">
        <v>45946.71597222222</v>
      </c>
      <c r="P1197" t="s">
        <v>9833</v>
      </c>
      <c r="Q1197" t="s">
        <v>9834</v>
      </c>
      <c r="R1197" t="s">
        <v>1470</v>
      </c>
      <c r="S1197" t="s">
        <v>1470</v>
      </c>
      <c r="U1197" t="s">
        <v>7699</v>
      </c>
      <c r="V1197" t="s">
        <v>15803</v>
      </c>
      <c r="W1197" t="s">
        <v>84</v>
      </c>
      <c r="Y1197" t="s">
        <v>8</v>
      </c>
      <c r="Z1197" t="s">
        <v>86</v>
      </c>
      <c r="AA1197" t="s">
        <v>10276</v>
      </c>
      <c r="AB1197" s="28">
        <v>1</v>
      </c>
      <c r="AC1197" s="40">
        <v>35780</v>
      </c>
      <c r="AD1197" s="40">
        <f t="shared" si="18"/>
        <v>35780</v>
      </c>
    </row>
    <row r="1198" spans="1:30">
      <c r="A1198" t="s">
        <v>67</v>
      </c>
      <c r="B1198" t="s">
        <v>68</v>
      </c>
      <c r="C1198" t="s">
        <v>69</v>
      </c>
      <c r="D1198" t="s">
        <v>4995</v>
      </c>
      <c r="E1198" t="s">
        <v>15804</v>
      </c>
      <c r="F1198" t="s">
        <v>15805</v>
      </c>
      <c r="G1198" t="s">
        <v>9829</v>
      </c>
      <c r="H1198" t="s">
        <v>143</v>
      </c>
      <c r="I1198" t="s">
        <v>4997</v>
      </c>
      <c r="J1198" t="s">
        <v>15806</v>
      </c>
      <c r="K1198" t="s">
        <v>78</v>
      </c>
      <c r="L1198" t="s">
        <v>15807</v>
      </c>
      <c r="M1198" s="27">
        <v>45944.488113425927</v>
      </c>
      <c r="N1198" s="27">
        <v>45947.481249999997</v>
      </c>
      <c r="P1198" t="s">
        <v>9833</v>
      </c>
      <c r="Q1198" t="s">
        <v>9834</v>
      </c>
      <c r="R1198" t="s">
        <v>1470</v>
      </c>
      <c r="S1198" t="s">
        <v>1470</v>
      </c>
      <c r="T1198" t="s">
        <v>82</v>
      </c>
      <c r="U1198" t="s">
        <v>7699</v>
      </c>
      <c r="V1198" t="s">
        <v>15808</v>
      </c>
      <c r="W1198" t="s">
        <v>9836</v>
      </c>
      <c r="Y1198" t="s">
        <v>15</v>
      </c>
      <c r="Z1198" t="s">
        <v>86</v>
      </c>
      <c r="AA1198" t="s">
        <v>190</v>
      </c>
      <c r="AB1198" s="28">
        <v>0</v>
      </c>
      <c r="AC1198" s="40">
        <v>35780</v>
      </c>
      <c r="AD1198" s="40">
        <f t="shared" si="18"/>
        <v>35780</v>
      </c>
    </row>
    <row r="1199" spans="1:30">
      <c r="A1199" t="s">
        <v>191</v>
      </c>
      <c r="B1199" t="s">
        <v>192</v>
      </c>
      <c r="C1199" t="s">
        <v>193</v>
      </c>
      <c r="D1199" t="s">
        <v>194</v>
      </c>
      <c r="E1199" t="s">
        <v>15809</v>
      </c>
      <c r="F1199" t="s">
        <v>15810</v>
      </c>
      <c r="G1199" t="s">
        <v>9829</v>
      </c>
      <c r="H1199" t="s">
        <v>197</v>
      </c>
      <c r="I1199" t="s">
        <v>191</v>
      </c>
      <c r="J1199" t="s">
        <v>15811</v>
      </c>
      <c r="K1199" t="s">
        <v>78</v>
      </c>
      <c r="L1199" t="s">
        <v>15812</v>
      </c>
      <c r="M1199" s="27">
        <v>45944.488715277781</v>
      </c>
      <c r="N1199" s="27">
        <v>45946.716666666667</v>
      </c>
      <c r="P1199" t="s">
        <v>9833</v>
      </c>
      <c r="Q1199" t="s">
        <v>9834</v>
      </c>
      <c r="R1199" t="s">
        <v>80</v>
      </c>
      <c r="S1199" t="s">
        <v>81</v>
      </c>
      <c r="U1199" t="s">
        <v>7699</v>
      </c>
      <c r="V1199" t="s">
        <v>15813</v>
      </c>
      <c r="W1199" t="s">
        <v>84</v>
      </c>
      <c r="Y1199" t="s">
        <v>8</v>
      </c>
      <c r="Z1199" t="s">
        <v>86</v>
      </c>
      <c r="AA1199" t="s">
        <v>10276</v>
      </c>
      <c r="AB1199" s="28">
        <v>1</v>
      </c>
      <c r="AC1199" s="40">
        <v>35780</v>
      </c>
      <c r="AD1199" s="40">
        <f t="shared" si="18"/>
        <v>35780</v>
      </c>
    </row>
    <row r="1200" spans="1:30">
      <c r="A1200" t="s">
        <v>459</v>
      </c>
      <c r="B1200" t="s">
        <v>460</v>
      </c>
      <c r="C1200" t="s">
        <v>461</v>
      </c>
      <c r="D1200" t="s">
        <v>2135</v>
      </c>
      <c r="E1200" t="s">
        <v>15814</v>
      </c>
      <c r="F1200" t="s">
        <v>15815</v>
      </c>
      <c r="G1200" t="s">
        <v>9829</v>
      </c>
      <c r="H1200" t="s">
        <v>460</v>
      </c>
      <c r="I1200" t="s">
        <v>2138</v>
      </c>
      <c r="J1200" t="s">
        <v>15816</v>
      </c>
      <c r="K1200" t="s">
        <v>78</v>
      </c>
      <c r="L1200" t="s">
        <v>15817</v>
      </c>
      <c r="M1200" s="27">
        <v>45944.489374999997</v>
      </c>
      <c r="N1200" s="27">
        <v>45947.414583333331</v>
      </c>
      <c r="P1200" t="s">
        <v>9833</v>
      </c>
      <c r="Q1200" t="s">
        <v>9834</v>
      </c>
      <c r="R1200" t="s">
        <v>1470</v>
      </c>
      <c r="S1200" t="s">
        <v>1470</v>
      </c>
      <c r="T1200" t="s">
        <v>82</v>
      </c>
      <c r="U1200" t="s">
        <v>7699</v>
      </c>
      <c r="V1200" t="s">
        <v>15818</v>
      </c>
      <c r="W1200" t="s">
        <v>84</v>
      </c>
      <c r="Y1200" t="s">
        <v>8</v>
      </c>
      <c r="Z1200" t="s">
        <v>86</v>
      </c>
      <c r="AA1200" t="s">
        <v>546</v>
      </c>
      <c r="AB1200" s="28">
        <v>1</v>
      </c>
      <c r="AC1200" s="40">
        <v>35780</v>
      </c>
      <c r="AD1200" s="40">
        <f t="shared" si="18"/>
        <v>35780</v>
      </c>
    </row>
    <row r="1201" spans="1:30">
      <c r="A1201" t="s">
        <v>459</v>
      </c>
      <c r="B1201" t="s">
        <v>460</v>
      </c>
      <c r="C1201" t="s">
        <v>461</v>
      </c>
      <c r="D1201" t="s">
        <v>512</v>
      </c>
      <c r="E1201" t="s">
        <v>15819</v>
      </c>
      <c r="F1201" t="s">
        <v>15820</v>
      </c>
      <c r="G1201" t="s">
        <v>9829</v>
      </c>
      <c r="H1201" t="s">
        <v>460</v>
      </c>
      <c r="I1201" t="s">
        <v>459</v>
      </c>
      <c r="J1201" t="s">
        <v>15821</v>
      </c>
      <c r="K1201" t="s">
        <v>78</v>
      </c>
      <c r="L1201" t="s">
        <v>15822</v>
      </c>
      <c r="M1201" s="27">
        <v>45944.533842592587</v>
      </c>
      <c r="N1201" s="27">
        <v>45946.489583333343</v>
      </c>
      <c r="P1201" t="s">
        <v>9833</v>
      </c>
      <c r="Q1201" t="s">
        <v>9834</v>
      </c>
      <c r="R1201" t="s">
        <v>1470</v>
      </c>
      <c r="S1201" t="s">
        <v>1470</v>
      </c>
      <c r="T1201" t="s">
        <v>82</v>
      </c>
      <c r="U1201" t="s">
        <v>7699</v>
      </c>
      <c r="V1201" t="s">
        <v>15823</v>
      </c>
      <c r="W1201" t="s">
        <v>84</v>
      </c>
      <c r="Y1201" t="s">
        <v>8</v>
      </c>
      <c r="Z1201" t="s">
        <v>86</v>
      </c>
      <c r="AA1201" t="s">
        <v>899</v>
      </c>
      <c r="AB1201" s="28">
        <v>1</v>
      </c>
      <c r="AC1201" s="40">
        <v>35780</v>
      </c>
      <c r="AD1201" s="40">
        <f t="shared" si="18"/>
        <v>35780</v>
      </c>
    </row>
    <row r="1202" spans="1:30">
      <c r="A1202" t="s">
        <v>459</v>
      </c>
      <c r="B1202" t="s">
        <v>460</v>
      </c>
      <c r="C1202" t="s">
        <v>461</v>
      </c>
      <c r="D1202" t="s">
        <v>512</v>
      </c>
      <c r="E1202" t="s">
        <v>15824</v>
      </c>
      <c r="F1202" t="s">
        <v>15825</v>
      </c>
      <c r="G1202" t="s">
        <v>9829</v>
      </c>
      <c r="H1202" t="s">
        <v>460</v>
      </c>
      <c r="I1202" t="s">
        <v>459</v>
      </c>
      <c r="J1202" t="s">
        <v>15826</v>
      </c>
      <c r="K1202" t="s">
        <v>78</v>
      </c>
      <c r="L1202" t="s">
        <v>15827</v>
      </c>
      <c r="M1202" s="27">
        <v>45944.534421296303</v>
      </c>
      <c r="N1202" s="27">
        <v>45947.4375</v>
      </c>
      <c r="P1202" t="s">
        <v>9833</v>
      </c>
      <c r="Q1202" t="s">
        <v>9834</v>
      </c>
      <c r="R1202" t="s">
        <v>80</v>
      </c>
      <c r="S1202" t="s">
        <v>187</v>
      </c>
      <c r="T1202" t="s">
        <v>82</v>
      </c>
      <c r="U1202" t="s">
        <v>7699</v>
      </c>
      <c r="V1202" t="s">
        <v>15828</v>
      </c>
      <c r="W1202" t="s">
        <v>84</v>
      </c>
      <c r="Y1202" t="s">
        <v>8</v>
      </c>
      <c r="Z1202" t="s">
        <v>86</v>
      </c>
      <c r="AA1202" t="s">
        <v>700</v>
      </c>
      <c r="AB1202" s="28">
        <v>1</v>
      </c>
      <c r="AC1202" s="40">
        <v>35780</v>
      </c>
      <c r="AD1202" s="40">
        <f t="shared" si="18"/>
        <v>35780</v>
      </c>
    </row>
    <row r="1203" spans="1:30">
      <c r="A1203" t="s">
        <v>277</v>
      </c>
      <c r="B1203" t="s">
        <v>151</v>
      </c>
      <c r="C1203" t="s">
        <v>152</v>
      </c>
      <c r="D1203" t="s">
        <v>325</v>
      </c>
      <c r="E1203" t="s">
        <v>15829</v>
      </c>
      <c r="F1203" t="s">
        <v>15830</v>
      </c>
      <c r="G1203" t="s">
        <v>9829</v>
      </c>
      <c r="H1203" t="s">
        <v>328</v>
      </c>
      <c r="I1203" t="s">
        <v>277</v>
      </c>
      <c r="J1203" t="s">
        <v>15831</v>
      </c>
      <c r="K1203" t="s">
        <v>78</v>
      </c>
      <c r="L1203" t="s">
        <v>15832</v>
      </c>
      <c r="M1203" s="27">
        <v>45944.507615740738</v>
      </c>
      <c r="N1203" s="27">
        <v>45947.421527777777</v>
      </c>
      <c r="P1203" t="s">
        <v>9833</v>
      </c>
      <c r="Q1203" t="s">
        <v>9834</v>
      </c>
      <c r="R1203" t="s">
        <v>1479</v>
      </c>
      <c r="S1203" t="s">
        <v>1479</v>
      </c>
      <c r="T1203" t="s">
        <v>82</v>
      </c>
      <c r="U1203" t="s">
        <v>7699</v>
      </c>
      <c r="V1203" t="s">
        <v>15833</v>
      </c>
      <c r="W1203" t="s">
        <v>84</v>
      </c>
      <c r="Y1203" t="s">
        <v>8</v>
      </c>
      <c r="Z1203" t="s">
        <v>86</v>
      </c>
      <c r="AA1203" t="s">
        <v>848</v>
      </c>
      <c r="AB1203" s="28">
        <v>1</v>
      </c>
      <c r="AC1203" s="40">
        <v>35780</v>
      </c>
      <c r="AD1203" s="40">
        <f t="shared" si="18"/>
        <v>35780</v>
      </c>
    </row>
    <row r="1204" spans="1:30">
      <c r="A1204" t="s">
        <v>343</v>
      </c>
      <c r="B1204" t="s">
        <v>68</v>
      </c>
      <c r="C1204" t="s">
        <v>69</v>
      </c>
      <c r="D1204" t="s">
        <v>344</v>
      </c>
      <c r="E1204" t="s">
        <v>15834</v>
      </c>
      <c r="F1204" t="s">
        <v>15835</v>
      </c>
      <c r="G1204" t="s">
        <v>9829</v>
      </c>
      <c r="H1204" t="s">
        <v>347</v>
      </c>
      <c r="I1204" t="s">
        <v>343</v>
      </c>
      <c r="J1204" t="s">
        <v>15836</v>
      </c>
      <c r="K1204" t="s">
        <v>78</v>
      </c>
      <c r="L1204" t="s">
        <v>15837</v>
      </c>
      <c r="M1204" s="27">
        <v>45944.509548611109</v>
      </c>
      <c r="N1204" s="27">
        <v>45945.554166666669</v>
      </c>
      <c r="P1204" t="s">
        <v>9833</v>
      </c>
      <c r="Q1204" t="s">
        <v>9834</v>
      </c>
      <c r="R1204" t="s">
        <v>1470</v>
      </c>
      <c r="S1204" t="s">
        <v>1470</v>
      </c>
      <c r="T1204" t="s">
        <v>82</v>
      </c>
      <c r="U1204" t="s">
        <v>7699</v>
      </c>
      <c r="V1204" t="s">
        <v>15838</v>
      </c>
      <c r="W1204" t="s">
        <v>84</v>
      </c>
      <c r="Y1204" t="s">
        <v>8</v>
      </c>
      <c r="Z1204" t="s">
        <v>86</v>
      </c>
      <c r="AA1204" t="s">
        <v>359</v>
      </c>
      <c r="AB1204" s="28">
        <v>1</v>
      </c>
      <c r="AC1204" s="40">
        <v>35780</v>
      </c>
      <c r="AD1204" s="40">
        <f t="shared" si="18"/>
        <v>35780</v>
      </c>
    </row>
    <row r="1205" spans="1:30">
      <c r="A1205" t="s">
        <v>277</v>
      </c>
      <c r="B1205" t="s">
        <v>151</v>
      </c>
      <c r="C1205" t="s">
        <v>152</v>
      </c>
      <c r="D1205" t="s">
        <v>325</v>
      </c>
      <c r="E1205" t="s">
        <v>15839</v>
      </c>
      <c r="F1205" t="s">
        <v>15840</v>
      </c>
      <c r="G1205" t="s">
        <v>9829</v>
      </c>
      <c r="H1205" t="s">
        <v>328</v>
      </c>
      <c r="I1205" t="s">
        <v>277</v>
      </c>
      <c r="J1205" t="s">
        <v>15841</v>
      </c>
      <c r="K1205" t="s">
        <v>78</v>
      </c>
      <c r="L1205" t="s">
        <v>15842</v>
      </c>
      <c r="M1205" s="27">
        <v>45944.510185185187</v>
      </c>
      <c r="N1205" s="27">
        <v>45947.423611111109</v>
      </c>
      <c r="P1205" t="s">
        <v>9833</v>
      </c>
      <c r="Q1205" t="s">
        <v>9834</v>
      </c>
      <c r="R1205" t="s">
        <v>783</v>
      </c>
      <c r="S1205" t="s">
        <v>2152</v>
      </c>
      <c r="T1205" t="s">
        <v>82</v>
      </c>
      <c r="U1205" t="s">
        <v>7699</v>
      </c>
      <c r="V1205" t="s">
        <v>15645</v>
      </c>
      <c r="W1205" t="s">
        <v>84</v>
      </c>
      <c r="Y1205" t="s">
        <v>8</v>
      </c>
      <c r="Z1205" t="s">
        <v>86</v>
      </c>
      <c r="AA1205" t="s">
        <v>848</v>
      </c>
      <c r="AB1205" s="28">
        <v>1</v>
      </c>
      <c r="AC1205" s="40">
        <v>35780</v>
      </c>
      <c r="AD1205" s="40">
        <f t="shared" si="18"/>
        <v>35780</v>
      </c>
    </row>
    <row r="1206" spans="1:30">
      <c r="A1206" t="s">
        <v>343</v>
      </c>
      <c r="B1206" t="s">
        <v>68</v>
      </c>
      <c r="C1206" t="s">
        <v>69</v>
      </c>
      <c r="D1206" t="s">
        <v>15843</v>
      </c>
      <c r="E1206" t="s">
        <v>15844</v>
      </c>
      <c r="F1206" t="s">
        <v>15845</v>
      </c>
      <c r="G1206" t="s">
        <v>9838</v>
      </c>
      <c r="H1206" t="s">
        <v>798</v>
      </c>
      <c r="I1206" t="s">
        <v>15846</v>
      </c>
      <c r="J1206" t="s">
        <v>15847</v>
      </c>
      <c r="K1206" t="s">
        <v>78</v>
      </c>
      <c r="L1206" t="s">
        <v>15848</v>
      </c>
      <c r="M1206" s="27">
        <v>45944.517094907409</v>
      </c>
      <c r="N1206" s="27">
        <v>45947.500694444447</v>
      </c>
      <c r="P1206" t="s">
        <v>9840</v>
      </c>
      <c r="R1206" t="s">
        <v>1470</v>
      </c>
      <c r="S1206" t="s">
        <v>1470</v>
      </c>
      <c r="U1206" t="s">
        <v>7699</v>
      </c>
      <c r="V1206" t="s">
        <v>15849</v>
      </c>
      <c r="W1206" t="s">
        <v>9840</v>
      </c>
      <c r="Y1206" t="s">
        <v>15</v>
      </c>
      <c r="Z1206" t="s">
        <v>86</v>
      </c>
      <c r="AB1206" s="28">
        <v>0</v>
      </c>
      <c r="AC1206" s="40">
        <v>35780</v>
      </c>
      <c r="AD1206" s="40">
        <f t="shared" si="18"/>
        <v>35780</v>
      </c>
    </row>
    <row r="1207" spans="1:30">
      <c r="A1207" t="s">
        <v>191</v>
      </c>
      <c r="B1207" t="s">
        <v>192</v>
      </c>
      <c r="C1207" t="s">
        <v>193</v>
      </c>
      <c r="D1207" t="s">
        <v>3265</v>
      </c>
      <c r="E1207" t="s">
        <v>15850</v>
      </c>
      <c r="F1207" t="s">
        <v>15851</v>
      </c>
      <c r="G1207" t="s">
        <v>11760</v>
      </c>
      <c r="H1207" t="s">
        <v>197</v>
      </c>
      <c r="I1207" t="s">
        <v>3268</v>
      </c>
      <c r="J1207" t="s">
        <v>15852</v>
      </c>
      <c r="K1207" t="s">
        <v>78</v>
      </c>
      <c r="L1207" t="s">
        <v>15853</v>
      </c>
      <c r="M1207" s="27">
        <v>45944.525000000001</v>
      </c>
      <c r="N1207" s="27">
        <v>45944.685416666667</v>
      </c>
      <c r="P1207" t="s">
        <v>9833</v>
      </c>
      <c r="Q1207" t="s">
        <v>9834</v>
      </c>
      <c r="R1207" t="s">
        <v>1470</v>
      </c>
      <c r="S1207" t="s">
        <v>1470</v>
      </c>
      <c r="U1207" t="s">
        <v>11763</v>
      </c>
      <c r="V1207" t="s">
        <v>15854</v>
      </c>
      <c r="W1207" t="s">
        <v>1801</v>
      </c>
      <c r="Y1207" t="s">
        <v>11</v>
      </c>
      <c r="Z1207" t="s">
        <v>86</v>
      </c>
      <c r="AB1207" s="28">
        <v>0</v>
      </c>
      <c r="AC1207" s="40">
        <v>41241</v>
      </c>
      <c r="AD1207" s="40">
        <f t="shared" si="18"/>
        <v>41241</v>
      </c>
    </row>
    <row r="1208" spans="1:30">
      <c r="A1208" t="s">
        <v>459</v>
      </c>
      <c r="B1208" t="s">
        <v>460</v>
      </c>
      <c r="C1208" t="s">
        <v>461</v>
      </c>
      <c r="D1208" t="s">
        <v>512</v>
      </c>
      <c r="E1208" t="s">
        <v>15855</v>
      </c>
      <c r="F1208" t="s">
        <v>15856</v>
      </c>
      <c r="G1208" t="s">
        <v>9829</v>
      </c>
      <c r="H1208" t="s">
        <v>460</v>
      </c>
      <c r="I1208" t="s">
        <v>459</v>
      </c>
      <c r="J1208" t="s">
        <v>15857</v>
      </c>
      <c r="K1208" t="s">
        <v>78</v>
      </c>
      <c r="L1208" t="s">
        <v>15858</v>
      </c>
      <c r="M1208" s="27">
        <v>45944.527268518519</v>
      </c>
      <c r="N1208" s="27">
        <v>45947.430555555547</v>
      </c>
      <c r="P1208" t="s">
        <v>9833</v>
      </c>
      <c r="Q1208" t="s">
        <v>9834</v>
      </c>
      <c r="R1208" t="s">
        <v>1470</v>
      </c>
      <c r="S1208" t="s">
        <v>1470</v>
      </c>
      <c r="T1208" t="s">
        <v>82</v>
      </c>
      <c r="U1208" t="s">
        <v>7699</v>
      </c>
      <c r="V1208" t="s">
        <v>15859</v>
      </c>
      <c r="W1208" t="s">
        <v>84</v>
      </c>
      <c r="Y1208" t="s">
        <v>8</v>
      </c>
      <c r="Z1208" t="s">
        <v>86</v>
      </c>
      <c r="AA1208" t="s">
        <v>1875</v>
      </c>
      <c r="AB1208" s="28">
        <v>1</v>
      </c>
      <c r="AC1208" s="40">
        <v>35780</v>
      </c>
      <c r="AD1208" s="40">
        <f t="shared" si="18"/>
        <v>35780</v>
      </c>
    </row>
    <row r="1209" spans="1:30">
      <c r="A1209" t="s">
        <v>744</v>
      </c>
      <c r="B1209" t="s">
        <v>113</v>
      </c>
      <c r="C1209" t="s">
        <v>114</v>
      </c>
      <c r="D1209" t="s">
        <v>4015</v>
      </c>
      <c r="E1209" t="s">
        <v>15860</v>
      </c>
      <c r="F1209" t="s">
        <v>15861</v>
      </c>
      <c r="G1209" t="s">
        <v>9829</v>
      </c>
      <c r="H1209" t="s">
        <v>748</v>
      </c>
      <c r="I1209" t="s">
        <v>4018</v>
      </c>
      <c r="J1209" t="s">
        <v>15862</v>
      </c>
      <c r="K1209" t="s">
        <v>78</v>
      </c>
      <c r="L1209" t="s">
        <v>15863</v>
      </c>
      <c r="M1209" s="27">
        <v>45944.531539351847</v>
      </c>
      <c r="N1209" s="27">
        <v>45946.466666666667</v>
      </c>
      <c r="P1209" t="s">
        <v>9833</v>
      </c>
      <c r="Q1209" t="s">
        <v>9834</v>
      </c>
      <c r="R1209" t="s">
        <v>80</v>
      </c>
      <c r="S1209" t="s">
        <v>81</v>
      </c>
      <c r="T1209" t="s">
        <v>82</v>
      </c>
      <c r="U1209" t="s">
        <v>7699</v>
      </c>
      <c r="V1209" t="s">
        <v>15864</v>
      </c>
      <c r="W1209" t="s">
        <v>84</v>
      </c>
      <c r="Y1209" t="s">
        <v>11</v>
      </c>
      <c r="Z1209" t="s">
        <v>86</v>
      </c>
      <c r="AA1209" t="s">
        <v>754</v>
      </c>
      <c r="AB1209" s="28">
        <v>1</v>
      </c>
      <c r="AC1209" s="40">
        <v>67654</v>
      </c>
      <c r="AD1209" s="40">
        <f t="shared" si="18"/>
        <v>67654</v>
      </c>
    </row>
    <row r="1210" spans="1:30">
      <c r="A1210" t="s">
        <v>459</v>
      </c>
      <c r="B1210" t="s">
        <v>460</v>
      </c>
      <c r="C1210" t="s">
        <v>461</v>
      </c>
      <c r="D1210" t="s">
        <v>512</v>
      </c>
      <c r="E1210" t="s">
        <v>15865</v>
      </c>
      <c r="F1210" t="s">
        <v>15866</v>
      </c>
      <c r="G1210" t="s">
        <v>9829</v>
      </c>
      <c r="H1210" t="s">
        <v>460</v>
      </c>
      <c r="I1210" t="s">
        <v>459</v>
      </c>
      <c r="J1210" t="s">
        <v>15867</v>
      </c>
      <c r="K1210" t="s">
        <v>78</v>
      </c>
      <c r="L1210" t="s">
        <v>15868</v>
      </c>
      <c r="M1210" s="27">
        <v>45944.510972222219</v>
      </c>
      <c r="N1210" s="27">
        <v>45947.427083333343</v>
      </c>
      <c r="P1210" t="s">
        <v>9833</v>
      </c>
      <c r="Q1210" t="s">
        <v>9834</v>
      </c>
      <c r="R1210" t="s">
        <v>1470</v>
      </c>
      <c r="S1210" t="s">
        <v>1470</v>
      </c>
      <c r="T1210" t="s">
        <v>82</v>
      </c>
      <c r="U1210" t="s">
        <v>7699</v>
      </c>
      <c r="V1210" t="s">
        <v>15869</v>
      </c>
      <c r="W1210" t="s">
        <v>84</v>
      </c>
      <c r="Y1210" t="s">
        <v>8</v>
      </c>
      <c r="Z1210" t="s">
        <v>86</v>
      </c>
      <c r="AA1210" t="s">
        <v>1597</v>
      </c>
      <c r="AB1210" s="28">
        <v>1</v>
      </c>
      <c r="AC1210" s="40">
        <v>35780</v>
      </c>
      <c r="AD1210" s="40">
        <f t="shared" si="18"/>
        <v>35780</v>
      </c>
    </row>
    <row r="1211" spans="1:30">
      <c r="A1211" t="s">
        <v>191</v>
      </c>
      <c r="B1211" t="s">
        <v>192</v>
      </c>
      <c r="C1211" t="s">
        <v>193</v>
      </c>
      <c r="D1211" t="s">
        <v>15870</v>
      </c>
      <c r="E1211" t="s">
        <v>15871</v>
      </c>
      <c r="F1211" t="s">
        <v>15872</v>
      </c>
      <c r="G1211" t="s">
        <v>9829</v>
      </c>
      <c r="H1211" t="s">
        <v>197</v>
      </c>
      <c r="I1211" t="s">
        <v>15873</v>
      </c>
      <c r="J1211" t="s">
        <v>15874</v>
      </c>
      <c r="K1211" t="s">
        <v>78</v>
      </c>
      <c r="L1211" t="s">
        <v>15875</v>
      </c>
      <c r="M1211" s="27">
        <v>45944.516423611109</v>
      </c>
      <c r="N1211" s="27">
        <v>45945.479166666657</v>
      </c>
      <c r="P1211" t="s">
        <v>9833</v>
      </c>
      <c r="Q1211" t="s">
        <v>9834</v>
      </c>
      <c r="R1211" t="s">
        <v>1470</v>
      </c>
      <c r="S1211" t="s">
        <v>1470</v>
      </c>
      <c r="T1211" t="s">
        <v>82</v>
      </c>
      <c r="U1211" t="s">
        <v>7699</v>
      </c>
      <c r="V1211" t="s">
        <v>15876</v>
      </c>
      <c r="W1211" t="s">
        <v>84</v>
      </c>
      <c r="Y1211" t="s">
        <v>13</v>
      </c>
      <c r="Z1211" t="s">
        <v>86</v>
      </c>
      <c r="AA1211" t="s">
        <v>264</v>
      </c>
      <c r="AB1211" s="28">
        <v>1</v>
      </c>
      <c r="AC1211" s="40">
        <v>35780</v>
      </c>
      <c r="AD1211" s="40">
        <f t="shared" si="18"/>
        <v>35780</v>
      </c>
    </row>
    <row r="1212" spans="1:30">
      <c r="A1212" t="s">
        <v>613</v>
      </c>
      <c r="B1212" t="s">
        <v>151</v>
      </c>
      <c r="C1212" t="s">
        <v>152</v>
      </c>
      <c r="D1212" t="s">
        <v>15877</v>
      </c>
      <c r="E1212" t="s">
        <v>15878</v>
      </c>
      <c r="F1212" t="s">
        <v>15879</v>
      </c>
      <c r="G1212" t="s">
        <v>9829</v>
      </c>
      <c r="H1212" t="s">
        <v>258</v>
      </c>
      <c r="I1212" t="s">
        <v>15880</v>
      </c>
      <c r="J1212" t="s">
        <v>15881</v>
      </c>
      <c r="K1212" t="s">
        <v>78</v>
      </c>
      <c r="L1212" t="s">
        <v>15882</v>
      </c>
      <c r="M1212" s="27">
        <v>45944.542858796303</v>
      </c>
      <c r="N1212" s="27">
        <v>45947.484027777777</v>
      </c>
      <c r="P1212" t="s">
        <v>9833</v>
      </c>
      <c r="Q1212" t="s">
        <v>9834</v>
      </c>
      <c r="R1212" t="s">
        <v>1479</v>
      </c>
      <c r="S1212" t="s">
        <v>1479</v>
      </c>
      <c r="T1212" t="s">
        <v>82</v>
      </c>
      <c r="U1212" t="s">
        <v>7699</v>
      </c>
      <c r="V1212" t="s">
        <v>15883</v>
      </c>
      <c r="W1212" t="s">
        <v>9836</v>
      </c>
      <c r="Y1212" t="s">
        <v>11</v>
      </c>
      <c r="Z1212" t="s">
        <v>86</v>
      </c>
      <c r="AA1212" t="s">
        <v>2941</v>
      </c>
      <c r="AB1212" s="28">
        <v>0</v>
      </c>
      <c r="AC1212" s="40">
        <v>67654</v>
      </c>
      <c r="AD1212" s="40">
        <f t="shared" si="18"/>
        <v>67654</v>
      </c>
    </row>
    <row r="1213" spans="1:30">
      <c r="A1213" t="s">
        <v>459</v>
      </c>
      <c r="B1213" t="s">
        <v>460</v>
      </c>
      <c r="C1213" t="s">
        <v>461</v>
      </c>
      <c r="D1213" t="s">
        <v>2135</v>
      </c>
      <c r="E1213" t="s">
        <v>15884</v>
      </c>
      <c r="F1213" t="s">
        <v>15885</v>
      </c>
      <c r="G1213" t="s">
        <v>9829</v>
      </c>
      <c r="H1213" t="s">
        <v>460</v>
      </c>
      <c r="I1213" t="s">
        <v>2138</v>
      </c>
      <c r="J1213" t="s">
        <v>15886</v>
      </c>
      <c r="K1213" t="s">
        <v>78</v>
      </c>
      <c r="L1213" t="s">
        <v>15887</v>
      </c>
      <c r="M1213" s="27">
        <v>45944.558356481481</v>
      </c>
      <c r="N1213" s="27">
        <v>45947.440972222219</v>
      </c>
      <c r="P1213" t="s">
        <v>9833</v>
      </c>
      <c r="Q1213" t="s">
        <v>9834</v>
      </c>
      <c r="R1213" t="s">
        <v>80</v>
      </c>
      <c r="S1213" t="s">
        <v>187</v>
      </c>
      <c r="T1213" t="s">
        <v>82</v>
      </c>
      <c r="U1213" t="s">
        <v>7699</v>
      </c>
      <c r="V1213" t="s">
        <v>15888</v>
      </c>
      <c r="W1213" t="s">
        <v>84</v>
      </c>
      <c r="Y1213" t="s">
        <v>8</v>
      </c>
      <c r="Z1213" t="s">
        <v>86</v>
      </c>
      <c r="AA1213" t="s">
        <v>546</v>
      </c>
      <c r="AB1213" s="28">
        <v>1</v>
      </c>
      <c r="AC1213" s="40">
        <v>35780</v>
      </c>
      <c r="AD1213" s="40">
        <f t="shared" si="18"/>
        <v>35780</v>
      </c>
    </row>
    <row r="1214" spans="1:30">
      <c r="A1214" t="s">
        <v>191</v>
      </c>
      <c r="B1214" t="s">
        <v>192</v>
      </c>
      <c r="C1214" t="s">
        <v>193</v>
      </c>
      <c r="D1214" t="s">
        <v>227</v>
      </c>
      <c r="E1214" t="s">
        <v>15889</v>
      </c>
      <c r="F1214" t="s">
        <v>11265</v>
      </c>
      <c r="G1214" t="s">
        <v>9829</v>
      </c>
      <c r="H1214" t="s">
        <v>197</v>
      </c>
      <c r="I1214" t="s">
        <v>230</v>
      </c>
      <c r="J1214" t="s">
        <v>11266</v>
      </c>
      <c r="K1214" t="s">
        <v>78</v>
      </c>
      <c r="L1214" t="s">
        <v>15890</v>
      </c>
      <c r="M1214" s="27">
        <v>45944.538541666669</v>
      </c>
      <c r="N1214" s="27">
        <v>45946.40902777778</v>
      </c>
      <c r="P1214" t="s">
        <v>9833</v>
      </c>
      <c r="Q1214" t="s">
        <v>9834</v>
      </c>
      <c r="R1214" t="s">
        <v>80</v>
      </c>
      <c r="S1214" t="s">
        <v>187</v>
      </c>
      <c r="U1214" t="s">
        <v>7699</v>
      </c>
      <c r="V1214" t="s">
        <v>15891</v>
      </c>
      <c r="W1214" t="s">
        <v>84</v>
      </c>
      <c r="Y1214" t="s">
        <v>8</v>
      </c>
      <c r="Z1214" t="s">
        <v>86</v>
      </c>
      <c r="AA1214" t="s">
        <v>10276</v>
      </c>
      <c r="AB1214" s="28">
        <v>1</v>
      </c>
      <c r="AC1214" s="40">
        <v>35780</v>
      </c>
      <c r="AD1214" s="40">
        <f t="shared" si="18"/>
        <v>35780</v>
      </c>
    </row>
    <row r="1215" spans="1:30">
      <c r="A1215" t="s">
        <v>343</v>
      </c>
      <c r="B1215" t="s">
        <v>68</v>
      </c>
      <c r="C1215" t="s">
        <v>69</v>
      </c>
      <c r="D1215" t="s">
        <v>344</v>
      </c>
      <c r="E1215" t="s">
        <v>15892</v>
      </c>
      <c r="F1215" t="s">
        <v>15893</v>
      </c>
      <c r="G1215" t="s">
        <v>9829</v>
      </c>
      <c r="H1215" t="s">
        <v>347</v>
      </c>
      <c r="I1215" t="s">
        <v>343</v>
      </c>
      <c r="J1215" t="s">
        <v>15894</v>
      </c>
      <c r="K1215" t="s">
        <v>78</v>
      </c>
      <c r="L1215" t="s">
        <v>15895</v>
      </c>
      <c r="M1215" s="27">
        <v>45944.539513888893</v>
      </c>
      <c r="N1215" s="27">
        <v>45947.502083333333</v>
      </c>
      <c r="P1215" t="s">
        <v>9833</v>
      </c>
      <c r="Q1215" t="s">
        <v>9834</v>
      </c>
      <c r="R1215" t="s">
        <v>1470</v>
      </c>
      <c r="S1215" t="s">
        <v>1470</v>
      </c>
      <c r="T1215" t="s">
        <v>82</v>
      </c>
      <c r="U1215" t="s">
        <v>7699</v>
      </c>
      <c r="V1215" t="s">
        <v>15896</v>
      </c>
      <c r="W1215" t="s">
        <v>84</v>
      </c>
      <c r="Y1215" t="s">
        <v>8</v>
      </c>
      <c r="Z1215" t="s">
        <v>86</v>
      </c>
      <c r="AA1215" t="s">
        <v>359</v>
      </c>
      <c r="AB1215" s="28">
        <v>1</v>
      </c>
      <c r="AC1215" s="40">
        <v>35780</v>
      </c>
      <c r="AD1215" s="40">
        <f t="shared" si="18"/>
        <v>35780</v>
      </c>
    </row>
    <row r="1216" spans="1:30">
      <c r="A1216" t="s">
        <v>613</v>
      </c>
      <c r="B1216" t="s">
        <v>151</v>
      </c>
      <c r="C1216" t="s">
        <v>152</v>
      </c>
      <c r="D1216" t="s">
        <v>14092</v>
      </c>
      <c r="E1216" t="s">
        <v>15897</v>
      </c>
      <c r="F1216" t="s">
        <v>15898</v>
      </c>
      <c r="G1216" t="s">
        <v>11760</v>
      </c>
      <c r="H1216" t="s">
        <v>258</v>
      </c>
      <c r="I1216" t="s">
        <v>14095</v>
      </c>
      <c r="J1216" t="s">
        <v>15899</v>
      </c>
      <c r="K1216" t="s">
        <v>78</v>
      </c>
      <c r="L1216" t="s">
        <v>15900</v>
      </c>
      <c r="M1216" s="27">
        <v>45944.555555555547</v>
      </c>
      <c r="N1216" s="27">
        <v>45945.57916666667</v>
      </c>
      <c r="P1216" t="s">
        <v>9833</v>
      </c>
      <c r="Q1216" t="s">
        <v>9834</v>
      </c>
      <c r="R1216" t="s">
        <v>1470</v>
      </c>
      <c r="S1216" t="s">
        <v>1470</v>
      </c>
      <c r="U1216" t="s">
        <v>11763</v>
      </c>
      <c r="V1216" t="s">
        <v>15901</v>
      </c>
      <c r="W1216" t="s">
        <v>1801</v>
      </c>
      <c r="Y1216" t="s">
        <v>11</v>
      </c>
      <c r="Z1216" t="s">
        <v>86</v>
      </c>
      <c r="AB1216" s="28">
        <v>0</v>
      </c>
      <c r="AC1216" s="40">
        <v>41241</v>
      </c>
      <c r="AD1216" s="40">
        <f t="shared" si="18"/>
        <v>41241</v>
      </c>
    </row>
    <row r="1217" spans="1:30">
      <c r="A1217" t="s">
        <v>191</v>
      </c>
      <c r="B1217" t="s">
        <v>192</v>
      </c>
      <c r="C1217" t="s">
        <v>193</v>
      </c>
      <c r="D1217" t="s">
        <v>227</v>
      </c>
      <c r="E1217" t="s">
        <v>15902</v>
      </c>
      <c r="F1217" t="s">
        <v>15903</v>
      </c>
      <c r="G1217" t="s">
        <v>9829</v>
      </c>
      <c r="H1217" t="s">
        <v>197</v>
      </c>
      <c r="I1217" t="s">
        <v>230</v>
      </c>
      <c r="J1217" t="s">
        <v>15904</v>
      </c>
      <c r="K1217" t="s">
        <v>78</v>
      </c>
      <c r="L1217" t="s">
        <v>15905</v>
      </c>
      <c r="M1217" s="27">
        <v>45944.574988425928</v>
      </c>
      <c r="N1217" s="27">
        <v>45946.40902777778</v>
      </c>
      <c r="P1217" t="s">
        <v>9833</v>
      </c>
      <c r="Q1217" t="s">
        <v>9834</v>
      </c>
      <c r="R1217" t="s">
        <v>80</v>
      </c>
      <c r="S1217" t="s">
        <v>81</v>
      </c>
      <c r="U1217" t="s">
        <v>7699</v>
      </c>
      <c r="V1217" t="s">
        <v>15906</v>
      </c>
      <c r="W1217" t="s">
        <v>84</v>
      </c>
      <c r="Y1217" t="s">
        <v>8</v>
      </c>
      <c r="Z1217" t="s">
        <v>86</v>
      </c>
      <c r="AA1217" t="s">
        <v>10276</v>
      </c>
      <c r="AB1217" s="28">
        <v>1</v>
      </c>
      <c r="AC1217" s="40">
        <v>35780</v>
      </c>
      <c r="AD1217" s="40">
        <f t="shared" si="18"/>
        <v>35780</v>
      </c>
    </row>
    <row r="1218" spans="1:30">
      <c r="A1218" t="s">
        <v>150</v>
      </c>
      <c r="B1218" t="s">
        <v>151</v>
      </c>
      <c r="C1218" t="s">
        <v>152</v>
      </c>
      <c r="D1218" t="s">
        <v>10987</v>
      </c>
      <c r="E1218" t="s">
        <v>15907</v>
      </c>
      <c r="F1218" t="s">
        <v>15908</v>
      </c>
      <c r="G1218" t="s">
        <v>9829</v>
      </c>
      <c r="H1218" t="s">
        <v>156</v>
      </c>
      <c r="I1218" t="s">
        <v>10990</v>
      </c>
      <c r="J1218" t="s">
        <v>15909</v>
      </c>
      <c r="K1218" t="s">
        <v>78</v>
      </c>
      <c r="L1218" t="s">
        <v>15910</v>
      </c>
      <c r="M1218" s="27">
        <v>45944.590428240743</v>
      </c>
      <c r="N1218" s="27">
        <v>45951.427083333343</v>
      </c>
      <c r="P1218" t="s">
        <v>9833</v>
      </c>
      <c r="Q1218" t="s">
        <v>9834</v>
      </c>
      <c r="R1218" t="s">
        <v>1470</v>
      </c>
      <c r="S1218" t="s">
        <v>1470</v>
      </c>
      <c r="T1218" t="s">
        <v>82</v>
      </c>
      <c r="U1218" t="s">
        <v>7699</v>
      </c>
      <c r="V1218" t="s">
        <v>15911</v>
      </c>
      <c r="W1218" t="s">
        <v>9836</v>
      </c>
      <c r="Y1218" t="s">
        <v>11</v>
      </c>
      <c r="Z1218" t="s">
        <v>86</v>
      </c>
      <c r="AA1218" t="s">
        <v>1471</v>
      </c>
      <c r="AB1218" s="28">
        <v>0</v>
      </c>
      <c r="AC1218" s="40">
        <v>67654</v>
      </c>
      <c r="AD1218" s="40">
        <f t="shared" si="18"/>
        <v>67654</v>
      </c>
    </row>
    <row r="1219" spans="1:30">
      <c r="A1219" t="s">
        <v>191</v>
      </c>
      <c r="B1219" t="s">
        <v>192</v>
      </c>
      <c r="C1219" t="s">
        <v>193</v>
      </c>
      <c r="D1219" t="s">
        <v>208</v>
      </c>
      <c r="E1219" t="s">
        <v>15912</v>
      </c>
      <c r="F1219" t="s">
        <v>15913</v>
      </c>
      <c r="G1219" t="s">
        <v>9829</v>
      </c>
      <c r="H1219" t="s">
        <v>197</v>
      </c>
      <c r="I1219" t="s">
        <v>211</v>
      </c>
      <c r="J1219" t="s">
        <v>15914</v>
      </c>
      <c r="K1219" t="s">
        <v>78</v>
      </c>
      <c r="L1219" t="s">
        <v>15915</v>
      </c>
      <c r="M1219" s="27">
        <v>45944.590949074067</v>
      </c>
      <c r="N1219" s="27">
        <v>45947.551388888889</v>
      </c>
      <c r="P1219" t="s">
        <v>9833</v>
      </c>
      <c r="Q1219" t="s">
        <v>9834</v>
      </c>
      <c r="R1219" t="s">
        <v>80</v>
      </c>
      <c r="S1219" t="s">
        <v>187</v>
      </c>
      <c r="U1219" t="s">
        <v>7699</v>
      </c>
      <c r="V1219" t="s">
        <v>15916</v>
      </c>
      <c r="W1219" t="s">
        <v>84</v>
      </c>
      <c r="Y1219" t="s">
        <v>8</v>
      </c>
      <c r="Z1219" t="s">
        <v>86</v>
      </c>
      <c r="AA1219" t="s">
        <v>10276</v>
      </c>
      <c r="AB1219" s="28">
        <v>1</v>
      </c>
      <c r="AC1219" s="40">
        <v>35780</v>
      </c>
      <c r="AD1219" s="40">
        <f t="shared" ref="AD1219:AD1282" si="19">AC1219</f>
        <v>35780</v>
      </c>
    </row>
    <row r="1220" spans="1:30">
      <c r="A1220" t="s">
        <v>1377</v>
      </c>
      <c r="B1220" t="s">
        <v>68</v>
      </c>
      <c r="C1220" t="s">
        <v>266</v>
      </c>
      <c r="D1220" t="s">
        <v>1378</v>
      </c>
      <c r="E1220" t="s">
        <v>15917</v>
      </c>
      <c r="F1220" t="s">
        <v>11391</v>
      </c>
      <c r="G1220" t="s">
        <v>9829</v>
      </c>
      <c r="H1220" t="s">
        <v>1381</v>
      </c>
      <c r="I1220" t="s">
        <v>1377</v>
      </c>
      <c r="J1220" t="s">
        <v>11392</v>
      </c>
      <c r="K1220" t="s">
        <v>78</v>
      </c>
      <c r="L1220" t="s">
        <v>15918</v>
      </c>
      <c r="M1220" s="27">
        <v>45944.57671296296</v>
      </c>
      <c r="N1220" s="27">
        <v>45946.481249999997</v>
      </c>
      <c r="P1220" t="s">
        <v>9833</v>
      </c>
      <c r="Q1220" t="s">
        <v>9834</v>
      </c>
      <c r="R1220" t="s">
        <v>80</v>
      </c>
      <c r="S1220" t="s">
        <v>81</v>
      </c>
      <c r="T1220" t="s">
        <v>82</v>
      </c>
      <c r="U1220" t="s">
        <v>7699</v>
      </c>
      <c r="V1220" t="s">
        <v>15919</v>
      </c>
      <c r="W1220" t="s">
        <v>84</v>
      </c>
      <c r="Y1220" t="s">
        <v>8</v>
      </c>
      <c r="Z1220" t="s">
        <v>86</v>
      </c>
      <c r="AA1220" t="s">
        <v>2735</v>
      </c>
      <c r="AB1220" s="28">
        <v>1</v>
      </c>
      <c r="AC1220" s="40">
        <v>35780</v>
      </c>
      <c r="AD1220" s="40">
        <f t="shared" si="19"/>
        <v>35780</v>
      </c>
    </row>
    <row r="1221" spans="1:30">
      <c r="A1221" t="s">
        <v>191</v>
      </c>
      <c r="B1221" t="s">
        <v>192</v>
      </c>
      <c r="C1221" t="s">
        <v>193</v>
      </c>
      <c r="D1221" t="s">
        <v>194</v>
      </c>
      <c r="E1221" t="s">
        <v>15920</v>
      </c>
      <c r="F1221" t="s">
        <v>15921</v>
      </c>
      <c r="G1221" t="s">
        <v>9829</v>
      </c>
      <c r="H1221" t="s">
        <v>197</v>
      </c>
      <c r="I1221" t="s">
        <v>191</v>
      </c>
      <c r="J1221" t="s">
        <v>15922</v>
      </c>
      <c r="K1221" t="s">
        <v>78</v>
      </c>
      <c r="L1221" t="s">
        <v>15923</v>
      </c>
      <c r="M1221" s="27">
        <v>45944.592650462961</v>
      </c>
      <c r="N1221" s="27">
        <v>45946.716666666667</v>
      </c>
      <c r="P1221" t="s">
        <v>9833</v>
      </c>
      <c r="Q1221" t="s">
        <v>9834</v>
      </c>
      <c r="R1221" t="s">
        <v>1470</v>
      </c>
      <c r="S1221" t="s">
        <v>1470</v>
      </c>
      <c r="U1221" t="s">
        <v>7699</v>
      </c>
      <c r="V1221" t="s">
        <v>15924</v>
      </c>
      <c r="W1221" t="s">
        <v>84</v>
      </c>
      <c r="Y1221" t="s">
        <v>8</v>
      </c>
      <c r="Z1221" t="s">
        <v>86</v>
      </c>
      <c r="AA1221" t="s">
        <v>10276</v>
      </c>
      <c r="AB1221" s="28">
        <v>1</v>
      </c>
      <c r="AC1221" s="40">
        <v>35780</v>
      </c>
      <c r="AD1221" s="40">
        <f t="shared" si="19"/>
        <v>35780</v>
      </c>
    </row>
    <row r="1222" spans="1:30">
      <c r="A1222" t="s">
        <v>343</v>
      </c>
      <c r="B1222" t="s">
        <v>68</v>
      </c>
      <c r="C1222" t="s">
        <v>69</v>
      </c>
      <c r="D1222" t="s">
        <v>1291</v>
      </c>
      <c r="E1222" t="s">
        <v>15925</v>
      </c>
      <c r="F1222" t="s">
        <v>15926</v>
      </c>
      <c r="G1222" t="s">
        <v>9829</v>
      </c>
      <c r="H1222" t="s">
        <v>798</v>
      </c>
      <c r="I1222" t="s">
        <v>1294</v>
      </c>
      <c r="J1222" t="s">
        <v>15927</v>
      </c>
      <c r="K1222" t="s">
        <v>78</v>
      </c>
      <c r="L1222" t="s">
        <v>15928</v>
      </c>
      <c r="M1222" s="27">
        <v>45944.583738425928</v>
      </c>
      <c r="N1222" s="27">
        <v>45948.427777777782</v>
      </c>
      <c r="P1222" t="s">
        <v>9833</v>
      </c>
      <c r="Q1222" t="s">
        <v>9834</v>
      </c>
      <c r="R1222" t="s">
        <v>80</v>
      </c>
      <c r="S1222" t="s">
        <v>81</v>
      </c>
      <c r="T1222" t="s">
        <v>82</v>
      </c>
      <c r="U1222" t="s">
        <v>7699</v>
      </c>
      <c r="V1222" t="s">
        <v>15929</v>
      </c>
      <c r="W1222" t="s">
        <v>84</v>
      </c>
      <c r="Y1222" t="s">
        <v>13</v>
      </c>
      <c r="Z1222" t="s">
        <v>86</v>
      </c>
      <c r="AA1222" t="s">
        <v>1299</v>
      </c>
      <c r="AB1222" s="28">
        <v>1</v>
      </c>
      <c r="AC1222" s="40">
        <v>35780</v>
      </c>
      <c r="AD1222" s="40">
        <f t="shared" si="19"/>
        <v>35780</v>
      </c>
    </row>
    <row r="1223" spans="1:30">
      <c r="A1223" t="s">
        <v>191</v>
      </c>
      <c r="B1223" t="s">
        <v>192</v>
      </c>
      <c r="C1223" t="s">
        <v>193</v>
      </c>
      <c r="D1223" t="s">
        <v>675</v>
      </c>
      <c r="E1223" t="s">
        <v>15930</v>
      </c>
      <c r="F1223" t="s">
        <v>15931</v>
      </c>
      <c r="G1223" t="s">
        <v>9829</v>
      </c>
      <c r="H1223" t="s">
        <v>197</v>
      </c>
      <c r="I1223" t="s">
        <v>678</v>
      </c>
      <c r="J1223" t="s">
        <v>15932</v>
      </c>
      <c r="K1223" t="s">
        <v>78</v>
      </c>
      <c r="L1223" t="s">
        <v>15933</v>
      </c>
      <c r="M1223" s="27">
        <v>45944.585046296299</v>
      </c>
      <c r="N1223" s="27">
        <v>45947.445138888892</v>
      </c>
      <c r="P1223" t="s">
        <v>9833</v>
      </c>
      <c r="Q1223" t="s">
        <v>9834</v>
      </c>
      <c r="R1223" t="s">
        <v>80</v>
      </c>
      <c r="S1223" t="s">
        <v>187</v>
      </c>
      <c r="T1223" t="s">
        <v>82</v>
      </c>
      <c r="U1223" t="s">
        <v>7699</v>
      </c>
      <c r="V1223" t="s">
        <v>15934</v>
      </c>
      <c r="W1223" t="s">
        <v>84</v>
      </c>
      <c r="Y1223" t="s">
        <v>11</v>
      </c>
      <c r="Z1223" t="s">
        <v>86</v>
      </c>
      <c r="AA1223" t="s">
        <v>1640</v>
      </c>
      <c r="AB1223" s="28">
        <v>1</v>
      </c>
      <c r="AC1223" s="40">
        <v>67654</v>
      </c>
      <c r="AD1223" s="40">
        <f t="shared" si="19"/>
        <v>67654</v>
      </c>
    </row>
    <row r="1224" spans="1:30">
      <c r="A1224" t="s">
        <v>343</v>
      </c>
      <c r="B1224" t="s">
        <v>68</v>
      </c>
      <c r="C1224" t="s">
        <v>69</v>
      </c>
      <c r="D1224" t="s">
        <v>344</v>
      </c>
      <c r="E1224" t="s">
        <v>15935</v>
      </c>
      <c r="F1224" t="s">
        <v>15936</v>
      </c>
      <c r="G1224" t="s">
        <v>9829</v>
      </c>
      <c r="H1224" t="s">
        <v>347</v>
      </c>
      <c r="I1224" t="s">
        <v>343</v>
      </c>
      <c r="J1224" t="s">
        <v>15937</v>
      </c>
      <c r="K1224" t="s">
        <v>78</v>
      </c>
      <c r="L1224" t="s">
        <v>15938</v>
      </c>
      <c r="M1224" s="27">
        <v>45944.58829861111</v>
      </c>
      <c r="N1224" s="27">
        <v>45945.504166666673</v>
      </c>
      <c r="P1224" t="s">
        <v>9833</v>
      </c>
      <c r="Q1224" t="s">
        <v>9834</v>
      </c>
      <c r="R1224" t="s">
        <v>783</v>
      </c>
      <c r="S1224" t="s">
        <v>1750</v>
      </c>
      <c r="T1224" t="s">
        <v>82</v>
      </c>
      <c r="U1224" t="s">
        <v>7699</v>
      </c>
      <c r="V1224" t="s">
        <v>15939</v>
      </c>
      <c r="W1224" t="s">
        <v>84</v>
      </c>
      <c r="Y1224" t="s">
        <v>8</v>
      </c>
      <c r="Z1224" t="s">
        <v>86</v>
      </c>
      <c r="AA1224" t="s">
        <v>8852</v>
      </c>
      <c r="AB1224" s="28">
        <v>1</v>
      </c>
      <c r="AC1224" s="40">
        <v>35780</v>
      </c>
      <c r="AD1224" s="40">
        <f t="shared" si="19"/>
        <v>35780</v>
      </c>
    </row>
    <row r="1225" spans="1:30">
      <c r="A1225" t="s">
        <v>150</v>
      </c>
      <c r="B1225" t="s">
        <v>151</v>
      </c>
      <c r="C1225" t="s">
        <v>152</v>
      </c>
      <c r="D1225" t="s">
        <v>10987</v>
      </c>
      <c r="E1225" t="s">
        <v>15940</v>
      </c>
      <c r="F1225" t="s">
        <v>15941</v>
      </c>
      <c r="G1225" t="s">
        <v>9829</v>
      </c>
      <c r="H1225" t="s">
        <v>156</v>
      </c>
      <c r="I1225" t="s">
        <v>10990</v>
      </c>
      <c r="J1225" t="s">
        <v>15942</v>
      </c>
      <c r="K1225" t="s">
        <v>78</v>
      </c>
      <c r="L1225" t="s">
        <v>15943</v>
      </c>
      <c r="M1225" s="27">
        <v>45944.596446759257</v>
      </c>
      <c r="N1225" s="27">
        <v>45951.523611111108</v>
      </c>
      <c r="P1225" t="s">
        <v>9833</v>
      </c>
      <c r="Q1225" t="s">
        <v>9834</v>
      </c>
      <c r="R1225" t="s">
        <v>1470</v>
      </c>
      <c r="S1225" t="s">
        <v>1470</v>
      </c>
      <c r="T1225" t="s">
        <v>82</v>
      </c>
      <c r="U1225" t="s">
        <v>7699</v>
      </c>
      <c r="V1225" t="s">
        <v>15944</v>
      </c>
      <c r="W1225" t="s">
        <v>9836</v>
      </c>
      <c r="Y1225" t="s">
        <v>11</v>
      </c>
      <c r="Z1225" t="s">
        <v>86</v>
      </c>
      <c r="AA1225" t="s">
        <v>1471</v>
      </c>
      <c r="AB1225" s="28">
        <v>0</v>
      </c>
      <c r="AC1225" s="40">
        <v>67654</v>
      </c>
      <c r="AD1225" s="40">
        <f t="shared" si="19"/>
        <v>67654</v>
      </c>
    </row>
    <row r="1226" spans="1:30">
      <c r="A1226" t="s">
        <v>191</v>
      </c>
      <c r="B1226" t="s">
        <v>192</v>
      </c>
      <c r="C1226" t="s">
        <v>193</v>
      </c>
      <c r="D1226" t="s">
        <v>3796</v>
      </c>
      <c r="E1226" t="s">
        <v>15945</v>
      </c>
      <c r="F1226" t="s">
        <v>15946</v>
      </c>
      <c r="G1226" t="s">
        <v>9829</v>
      </c>
      <c r="H1226" t="s">
        <v>197</v>
      </c>
      <c r="I1226" t="s">
        <v>3799</v>
      </c>
      <c r="J1226" t="s">
        <v>15947</v>
      </c>
      <c r="K1226" t="s">
        <v>78</v>
      </c>
      <c r="L1226" t="s">
        <v>15948</v>
      </c>
      <c r="M1226" s="27">
        <v>45944.59883101852</v>
      </c>
      <c r="N1226" s="27">
        <v>45947.447222222218</v>
      </c>
      <c r="P1226" t="s">
        <v>9833</v>
      </c>
      <c r="Q1226" t="s">
        <v>9834</v>
      </c>
      <c r="R1226" t="s">
        <v>80</v>
      </c>
      <c r="S1226" t="s">
        <v>81</v>
      </c>
      <c r="T1226" t="s">
        <v>82</v>
      </c>
      <c r="U1226" t="s">
        <v>7699</v>
      </c>
      <c r="V1226" t="s">
        <v>15949</v>
      </c>
      <c r="W1226" t="s">
        <v>84</v>
      </c>
      <c r="Y1226" t="s">
        <v>15</v>
      </c>
      <c r="Z1226" t="s">
        <v>86</v>
      </c>
      <c r="AA1226" t="s">
        <v>236</v>
      </c>
      <c r="AB1226" s="28">
        <v>1</v>
      </c>
      <c r="AC1226" s="40">
        <v>35780</v>
      </c>
      <c r="AD1226" s="40">
        <f t="shared" si="19"/>
        <v>35780</v>
      </c>
    </row>
    <row r="1227" spans="1:30">
      <c r="A1227" t="s">
        <v>191</v>
      </c>
      <c r="B1227" t="s">
        <v>192</v>
      </c>
      <c r="C1227" t="s">
        <v>193</v>
      </c>
      <c r="D1227" t="s">
        <v>208</v>
      </c>
      <c r="E1227" t="s">
        <v>15950</v>
      </c>
      <c r="F1227" t="s">
        <v>15951</v>
      </c>
      <c r="G1227" t="s">
        <v>9829</v>
      </c>
      <c r="H1227" t="s">
        <v>197</v>
      </c>
      <c r="I1227" t="s">
        <v>211</v>
      </c>
      <c r="J1227" t="s">
        <v>15952</v>
      </c>
      <c r="K1227" t="s">
        <v>78</v>
      </c>
      <c r="L1227" t="s">
        <v>15953</v>
      </c>
      <c r="M1227" s="27">
        <v>45944.598356481481</v>
      </c>
      <c r="N1227" s="27">
        <v>45950.394444444442</v>
      </c>
      <c r="P1227" t="s">
        <v>9833</v>
      </c>
      <c r="Q1227" t="s">
        <v>9834</v>
      </c>
      <c r="R1227" t="s">
        <v>1470</v>
      </c>
      <c r="S1227" t="s">
        <v>1470</v>
      </c>
      <c r="U1227" t="s">
        <v>7699</v>
      </c>
      <c r="V1227" t="s">
        <v>15954</v>
      </c>
      <c r="W1227" t="s">
        <v>84</v>
      </c>
      <c r="Y1227" t="s">
        <v>8</v>
      </c>
      <c r="Z1227" t="s">
        <v>86</v>
      </c>
      <c r="AA1227" t="s">
        <v>7627</v>
      </c>
      <c r="AB1227" s="28">
        <v>1</v>
      </c>
      <c r="AC1227" s="40">
        <v>35780</v>
      </c>
      <c r="AD1227" s="40">
        <f t="shared" si="19"/>
        <v>35780</v>
      </c>
    </row>
    <row r="1228" spans="1:30">
      <c r="A1228" t="s">
        <v>343</v>
      </c>
      <c r="B1228" t="s">
        <v>68</v>
      </c>
      <c r="C1228" t="s">
        <v>69</v>
      </c>
      <c r="D1228" t="s">
        <v>2911</v>
      </c>
      <c r="E1228" t="s">
        <v>15955</v>
      </c>
      <c r="F1228" t="s">
        <v>10765</v>
      </c>
      <c r="G1228" t="s">
        <v>9838</v>
      </c>
      <c r="H1228" t="s">
        <v>347</v>
      </c>
      <c r="I1228" t="s">
        <v>2914</v>
      </c>
      <c r="J1228" t="s">
        <v>10766</v>
      </c>
      <c r="K1228" t="s">
        <v>78</v>
      </c>
      <c r="L1228" t="s">
        <v>15956</v>
      </c>
      <c r="M1228" s="27">
        <v>45944.604467592602</v>
      </c>
      <c r="N1228" s="27">
        <v>45950.619444444441</v>
      </c>
      <c r="P1228" t="s">
        <v>9840</v>
      </c>
      <c r="R1228" t="s">
        <v>80</v>
      </c>
      <c r="S1228" t="s">
        <v>187</v>
      </c>
      <c r="U1228" t="s">
        <v>7699</v>
      </c>
      <c r="V1228" t="s">
        <v>15957</v>
      </c>
      <c r="W1228" t="s">
        <v>9840</v>
      </c>
      <c r="Y1228" t="s">
        <v>13</v>
      </c>
      <c r="Z1228" t="s">
        <v>86</v>
      </c>
      <c r="AB1228" s="28">
        <v>0</v>
      </c>
      <c r="AC1228" s="40">
        <v>35780</v>
      </c>
      <c r="AD1228" s="40">
        <f t="shared" si="19"/>
        <v>35780</v>
      </c>
    </row>
    <row r="1229" spans="1:30">
      <c r="A1229" t="s">
        <v>442</v>
      </c>
      <c r="B1229" t="s">
        <v>113</v>
      </c>
      <c r="C1229" t="s">
        <v>114</v>
      </c>
      <c r="D1229" t="s">
        <v>452</v>
      </c>
      <c r="E1229" t="s">
        <v>15958</v>
      </c>
      <c r="F1229" t="s">
        <v>13243</v>
      </c>
      <c r="G1229" t="s">
        <v>9829</v>
      </c>
      <c r="H1229" t="s">
        <v>446</v>
      </c>
      <c r="I1229" t="s">
        <v>455</v>
      </c>
      <c r="J1229" t="s">
        <v>13244</v>
      </c>
      <c r="K1229" t="s">
        <v>78</v>
      </c>
      <c r="L1229" t="s">
        <v>15959</v>
      </c>
      <c r="M1229" s="27">
        <v>45944.612291666657</v>
      </c>
      <c r="N1229" s="27">
        <v>45947.450694444437</v>
      </c>
      <c r="P1229" t="s">
        <v>9833</v>
      </c>
      <c r="Q1229" t="s">
        <v>9834</v>
      </c>
      <c r="R1229" t="s">
        <v>80</v>
      </c>
      <c r="S1229" t="s">
        <v>187</v>
      </c>
      <c r="T1229" t="s">
        <v>82</v>
      </c>
      <c r="U1229" t="s">
        <v>7699</v>
      </c>
      <c r="V1229" t="s">
        <v>15960</v>
      </c>
      <c r="W1229" t="s">
        <v>84</v>
      </c>
      <c r="Y1229" t="s">
        <v>8</v>
      </c>
      <c r="Z1229" t="s">
        <v>86</v>
      </c>
      <c r="AA1229" t="s">
        <v>1263</v>
      </c>
      <c r="AB1229" s="28">
        <v>1</v>
      </c>
      <c r="AC1229" s="40">
        <v>35780</v>
      </c>
      <c r="AD1229" s="40">
        <f t="shared" si="19"/>
        <v>35780</v>
      </c>
    </row>
    <row r="1230" spans="1:30">
      <c r="A1230" t="s">
        <v>613</v>
      </c>
      <c r="B1230" t="s">
        <v>151</v>
      </c>
      <c r="C1230" t="s">
        <v>152</v>
      </c>
      <c r="D1230" t="s">
        <v>4146</v>
      </c>
      <c r="E1230" t="s">
        <v>15961</v>
      </c>
      <c r="F1230" t="s">
        <v>15962</v>
      </c>
      <c r="G1230" t="s">
        <v>9829</v>
      </c>
      <c r="H1230" t="s">
        <v>258</v>
      </c>
      <c r="I1230" t="s">
        <v>4149</v>
      </c>
      <c r="J1230" t="s">
        <v>15963</v>
      </c>
      <c r="K1230" t="s">
        <v>78</v>
      </c>
      <c r="L1230" t="s">
        <v>15964</v>
      </c>
      <c r="M1230" s="27">
        <v>45944.602905092594</v>
      </c>
      <c r="N1230" s="27">
        <v>45945.399305555547</v>
      </c>
      <c r="P1230" t="s">
        <v>9833</v>
      </c>
      <c r="Q1230" t="s">
        <v>9834</v>
      </c>
      <c r="R1230" t="s">
        <v>1479</v>
      </c>
      <c r="S1230" t="s">
        <v>1479</v>
      </c>
      <c r="T1230" t="s">
        <v>82</v>
      </c>
      <c r="U1230" t="s">
        <v>7699</v>
      </c>
      <c r="V1230" t="s">
        <v>15965</v>
      </c>
      <c r="W1230" t="s">
        <v>84</v>
      </c>
      <c r="Y1230" t="s">
        <v>11</v>
      </c>
      <c r="Z1230" t="s">
        <v>86</v>
      </c>
      <c r="AA1230" t="s">
        <v>622</v>
      </c>
      <c r="AB1230" s="28">
        <v>1</v>
      </c>
      <c r="AC1230" s="40">
        <v>67654</v>
      </c>
      <c r="AD1230" s="40">
        <f t="shared" si="19"/>
        <v>67654</v>
      </c>
    </row>
    <row r="1231" spans="1:30">
      <c r="A1231" t="s">
        <v>191</v>
      </c>
      <c r="B1231" t="s">
        <v>192</v>
      </c>
      <c r="C1231" t="s">
        <v>193</v>
      </c>
      <c r="D1231" t="s">
        <v>194</v>
      </c>
      <c r="E1231" t="s">
        <v>15966</v>
      </c>
      <c r="F1231" t="s">
        <v>15967</v>
      </c>
      <c r="G1231" t="s">
        <v>9829</v>
      </c>
      <c r="H1231" t="s">
        <v>197</v>
      </c>
      <c r="I1231" t="s">
        <v>191</v>
      </c>
      <c r="J1231" t="s">
        <v>15968</v>
      </c>
      <c r="K1231" t="s">
        <v>78</v>
      </c>
      <c r="L1231" t="s">
        <v>15969</v>
      </c>
      <c r="M1231" s="27">
        <v>45944.605451388888</v>
      </c>
      <c r="N1231" s="27">
        <v>45946.712500000001</v>
      </c>
      <c r="P1231" t="s">
        <v>9833</v>
      </c>
      <c r="Q1231" t="s">
        <v>9834</v>
      </c>
      <c r="R1231" t="s">
        <v>80</v>
      </c>
      <c r="S1231" t="s">
        <v>187</v>
      </c>
      <c r="U1231" t="s">
        <v>7699</v>
      </c>
      <c r="V1231" t="s">
        <v>15970</v>
      </c>
      <c r="W1231" t="s">
        <v>84</v>
      </c>
      <c r="Y1231" t="s">
        <v>8</v>
      </c>
      <c r="Z1231" t="s">
        <v>86</v>
      </c>
      <c r="AA1231" t="s">
        <v>10276</v>
      </c>
      <c r="AB1231" s="28">
        <v>1</v>
      </c>
      <c r="AC1231" s="40">
        <v>35780</v>
      </c>
      <c r="AD1231" s="40">
        <f t="shared" si="19"/>
        <v>35780</v>
      </c>
    </row>
    <row r="1232" spans="1:30">
      <c r="A1232" t="s">
        <v>191</v>
      </c>
      <c r="B1232" t="s">
        <v>192</v>
      </c>
      <c r="C1232" t="s">
        <v>193</v>
      </c>
      <c r="D1232" t="s">
        <v>227</v>
      </c>
      <c r="E1232" t="s">
        <v>15971</v>
      </c>
      <c r="F1232" t="s">
        <v>7682</v>
      </c>
      <c r="G1232" t="s">
        <v>9829</v>
      </c>
      <c r="H1232" t="s">
        <v>197</v>
      </c>
      <c r="I1232" t="s">
        <v>230</v>
      </c>
      <c r="J1232" t="s">
        <v>7683</v>
      </c>
      <c r="K1232" t="s">
        <v>78</v>
      </c>
      <c r="L1232" t="s">
        <v>15972</v>
      </c>
      <c r="M1232" s="27">
        <v>45944.605949074074</v>
      </c>
      <c r="N1232" s="27">
        <v>45946.713194444441</v>
      </c>
      <c r="P1232" t="s">
        <v>9833</v>
      </c>
      <c r="Q1232" t="s">
        <v>9834</v>
      </c>
      <c r="R1232" t="s">
        <v>80</v>
      </c>
      <c r="S1232" t="s">
        <v>187</v>
      </c>
      <c r="U1232" t="s">
        <v>7699</v>
      </c>
      <c r="V1232" t="s">
        <v>15973</v>
      </c>
      <c r="W1232" t="s">
        <v>84</v>
      </c>
      <c r="Y1232" t="s">
        <v>8</v>
      </c>
      <c r="Z1232" t="s">
        <v>86</v>
      </c>
      <c r="AA1232" t="s">
        <v>10276</v>
      </c>
      <c r="AB1232" s="28">
        <v>1</v>
      </c>
      <c r="AC1232" s="40">
        <v>35780</v>
      </c>
      <c r="AD1232" s="40">
        <f t="shared" si="19"/>
        <v>35780</v>
      </c>
    </row>
    <row r="1233" spans="1:30">
      <c r="A1233" t="s">
        <v>613</v>
      </c>
      <c r="B1233" t="s">
        <v>151</v>
      </c>
      <c r="C1233" t="s">
        <v>152</v>
      </c>
      <c r="D1233" t="s">
        <v>1273</v>
      </c>
      <c r="E1233" t="s">
        <v>15974</v>
      </c>
      <c r="F1233" t="s">
        <v>15975</v>
      </c>
      <c r="G1233" t="s">
        <v>9829</v>
      </c>
      <c r="H1233" t="s">
        <v>258</v>
      </c>
      <c r="I1233" t="s">
        <v>1276</v>
      </c>
      <c r="J1233" t="s">
        <v>15976</v>
      </c>
      <c r="K1233" t="s">
        <v>78</v>
      </c>
      <c r="L1233" t="s">
        <v>15977</v>
      </c>
      <c r="M1233" s="27">
        <v>45944.625497685192</v>
      </c>
      <c r="N1233" s="27">
        <v>45947.486111111109</v>
      </c>
      <c r="P1233" t="s">
        <v>9833</v>
      </c>
      <c r="Q1233" t="s">
        <v>9834</v>
      </c>
      <c r="R1233" t="s">
        <v>1470</v>
      </c>
      <c r="S1233" t="s">
        <v>1470</v>
      </c>
      <c r="T1233" t="s">
        <v>82</v>
      </c>
      <c r="U1233" t="s">
        <v>7699</v>
      </c>
      <c r="V1233" t="s">
        <v>15978</v>
      </c>
      <c r="W1233" t="s">
        <v>9836</v>
      </c>
      <c r="Y1233" t="s">
        <v>11</v>
      </c>
      <c r="Z1233" t="s">
        <v>86</v>
      </c>
      <c r="AA1233" t="s">
        <v>2941</v>
      </c>
      <c r="AB1233" s="28">
        <v>0</v>
      </c>
      <c r="AC1233" s="40">
        <v>67654</v>
      </c>
      <c r="AD1233" s="40">
        <f t="shared" si="19"/>
        <v>67654</v>
      </c>
    </row>
    <row r="1234" spans="1:30">
      <c r="A1234" t="s">
        <v>343</v>
      </c>
      <c r="B1234" t="s">
        <v>68</v>
      </c>
      <c r="C1234" t="s">
        <v>69</v>
      </c>
      <c r="D1234" t="s">
        <v>2491</v>
      </c>
      <c r="E1234" t="s">
        <v>15979</v>
      </c>
      <c r="F1234" t="s">
        <v>15980</v>
      </c>
      <c r="G1234" t="s">
        <v>9829</v>
      </c>
      <c r="H1234" t="s">
        <v>347</v>
      </c>
      <c r="I1234" t="s">
        <v>2494</v>
      </c>
      <c r="J1234" t="s">
        <v>15981</v>
      </c>
      <c r="K1234" t="s">
        <v>78</v>
      </c>
      <c r="L1234" t="s">
        <v>15982</v>
      </c>
      <c r="M1234" s="27">
        <v>45944.627997685187</v>
      </c>
      <c r="N1234" s="27">
        <v>45947.458333333343</v>
      </c>
      <c r="P1234" t="s">
        <v>9833</v>
      </c>
      <c r="Q1234" t="s">
        <v>9834</v>
      </c>
      <c r="R1234" t="s">
        <v>80</v>
      </c>
      <c r="S1234" t="s">
        <v>187</v>
      </c>
      <c r="T1234" t="s">
        <v>82</v>
      </c>
      <c r="U1234" t="s">
        <v>7699</v>
      </c>
      <c r="V1234" t="s">
        <v>15983</v>
      </c>
      <c r="W1234" t="s">
        <v>84</v>
      </c>
      <c r="Y1234" t="s">
        <v>11</v>
      </c>
      <c r="Z1234" t="s">
        <v>86</v>
      </c>
      <c r="AA1234" t="s">
        <v>511</v>
      </c>
      <c r="AB1234" s="28">
        <v>1</v>
      </c>
      <c r="AC1234" s="40">
        <v>67654</v>
      </c>
      <c r="AD1234" s="40">
        <f t="shared" si="19"/>
        <v>67654</v>
      </c>
    </row>
    <row r="1235" spans="1:30">
      <c r="A1235" t="s">
        <v>613</v>
      </c>
      <c r="B1235" t="s">
        <v>151</v>
      </c>
      <c r="C1235" t="s">
        <v>152</v>
      </c>
      <c r="D1235" t="s">
        <v>7633</v>
      </c>
      <c r="E1235" t="s">
        <v>15984</v>
      </c>
      <c r="F1235" t="s">
        <v>15985</v>
      </c>
      <c r="G1235" t="s">
        <v>9829</v>
      </c>
      <c r="H1235" t="s">
        <v>258</v>
      </c>
      <c r="I1235" t="s">
        <v>613</v>
      </c>
      <c r="J1235" t="s">
        <v>15986</v>
      </c>
      <c r="K1235" t="s">
        <v>78</v>
      </c>
      <c r="L1235" t="s">
        <v>15987</v>
      </c>
      <c r="M1235" s="27">
        <v>45944.628993055558</v>
      </c>
      <c r="N1235" s="27">
        <v>45945.481249999997</v>
      </c>
      <c r="P1235" t="s">
        <v>9833</v>
      </c>
      <c r="Q1235" t="s">
        <v>9834</v>
      </c>
      <c r="R1235" t="s">
        <v>1479</v>
      </c>
      <c r="S1235" t="s">
        <v>1479</v>
      </c>
      <c r="T1235" t="s">
        <v>82</v>
      </c>
      <c r="U1235" t="s">
        <v>7699</v>
      </c>
      <c r="V1235" t="s">
        <v>15988</v>
      </c>
      <c r="W1235" t="s">
        <v>84</v>
      </c>
      <c r="Y1235" t="s">
        <v>8</v>
      </c>
      <c r="Z1235" t="s">
        <v>86</v>
      </c>
      <c r="AA1235" t="s">
        <v>2941</v>
      </c>
      <c r="AB1235" s="28">
        <v>1</v>
      </c>
      <c r="AC1235" s="40">
        <v>35780</v>
      </c>
      <c r="AD1235" s="40">
        <f t="shared" si="19"/>
        <v>35780</v>
      </c>
    </row>
    <row r="1236" spans="1:30">
      <c r="A1236" t="s">
        <v>459</v>
      </c>
      <c r="B1236" t="s">
        <v>460</v>
      </c>
      <c r="C1236" t="s">
        <v>461</v>
      </c>
      <c r="D1236" t="s">
        <v>512</v>
      </c>
      <c r="E1236" t="s">
        <v>15989</v>
      </c>
      <c r="F1236" t="s">
        <v>15990</v>
      </c>
      <c r="G1236" t="s">
        <v>9829</v>
      </c>
      <c r="H1236" t="s">
        <v>460</v>
      </c>
      <c r="I1236" t="s">
        <v>459</v>
      </c>
      <c r="J1236" t="s">
        <v>15991</v>
      </c>
      <c r="K1236" t="s">
        <v>78</v>
      </c>
      <c r="L1236" t="s">
        <v>15992</v>
      </c>
      <c r="M1236" s="27">
        <v>45944.626134259262</v>
      </c>
      <c r="N1236" s="27">
        <v>45950.543055555558</v>
      </c>
      <c r="P1236" t="s">
        <v>9833</v>
      </c>
      <c r="Q1236" t="s">
        <v>9834</v>
      </c>
      <c r="R1236" t="s">
        <v>1470</v>
      </c>
      <c r="S1236" t="s">
        <v>1470</v>
      </c>
      <c r="T1236" t="s">
        <v>82</v>
      </c>
      <c r="U1236" t="s">
        <v>7699</v>
      </c>
      <c r="V1236" t="s">
        <v>15993</v>
      </c>
      <c r="W1236" t="s">
        <v>84</v>
      </c>
      <c r="Y1236" t="s">
        <v>8</v>
      </c>
      <c r="Z1236" t="s">
        <v>86</v>
      </c>
      <c r="AA1236" t="s">
        <v>3430</v>
      </c>
      <c r="AB1236" s="28">
        <v>1</v>
      </c>
      <c r="AC1236" s="40">
        <v>35780</v>
      </c>
      <c r="AD1236" s="40">
        <f t="shared" si="19"/>
        <v>35780</v>
      </c>
    </row>
    <row r="1237" spans="1:30">
      <c r="A1237" t="s">
        <v>1134</v>
      </c>
      <c r="B1237" t="s">
        <v>113</v>
      </c>
      <c r="C1237" t="s">
        <v>114</v>
      </c>
      <c r="D1237" t="s">
        <v>2710</v>
      </c>
      <c r="E1237" t="s">
        <v>15994</v>
      </c>
      <c r="F1237" t="s">
        <v>15995</v>
      </c>
      <c r="G1237" t="s">
        <v>9829</v>
      </c>
      <c r="H1237" t="s">
        <v>2713</v>
      </c>
      <c r="I1237" t="s">
        <v>1134</v>
      </c>
      <c r="J1237" t="s">
        <v>15996</v>
      </c>
      <c r="K1237" t="s">
        <v>78</v>
      </c>
      <c r="L1237" t="s">
        <v>15997</v>
      </c>
      <c r="M1237" s="27">
        <v>45944.629143518519</v>
      </c>
      <c r="N1237" s="27">
        <v>45948.499803240738</v>
      </c>
      <c r="P1237" t="s">
        <v>9833</v>
      </c>
      <c r="Q1237" t="s">
        <v>9834</v>
      </c>
      <c r="R1237" t="s">
        <v>80</v>
      </c>
      <c r="S1237" t="s">
        <v>81</v>
      </c>
      <c r="T1237" t="s">
        <v>82</v>
      </c>
      <c r="V1237" t="s">
        <v>15998</v>
      </c>
      <c r="W1237" t="s">
        <v>84</v>
      </c>
      <c r="Y1237" t="s">
        <v>8</v>
      </c>
      <c r="Z1237" t="s">
        <v>86</v>
      </c>
      <c r="AA1237" t="s">
        <v>2718</v>
      </c>
      <c r="AB1237" s="28">
        <v>1</v>
      </c>
      <c r="AC1237" s="40">
        <v>35780</v>
      </c>
      <c r="AD1237" s="40">
        <f t="shared" si="19"/>
        <v>35780</v>
      </c>
    </row>
    <row r="1238" spans="1:30">
      <c r="A1238" t="s">
        <v>288</v>
      </c>
      <c r="B1238" t="s">
        <v>113</v>
      </c>
      <c r="C1238" t="s">
        <v>114</v>
      </c>
      <c r="D1238" t="s">
        <v>289</v>
      </c>
      <c r="E1238" t="s">
        <v>15999</v>
      </c>
      <c r="F1238" t="s">
        <v>16000</v>
      </c>
      <c r="G1238" t="s">
        <v>9829</v>
      </c>
      <c r="H1238" t="s">
        <v>292</v>
      </c>
      <c r="I1238" t="s">
        <v>288</v>
      </c>
      <c r="J1238" t="s">
        <v>16001</v>
      </c>
      <c r="K1238" t="s">
        <v>78</v>
      </c>
      <c r="L1238" t="s">
        <v>16002</v>
      </c>
      <c r="M1238" s="27">
        <v>45944.643194444441</v>
      </c>
      <c r="N1238" s="27">
        <v>45945.658333333333</v>
      </c>
      <c r="P1238" t="s">
        <v>9833</v>
      </c>
      <c r="Q1238" t="s">
        <v>9834</v>
      </c>
      <c r="R1238" t="s">
        <v>1470</v>
      </c>
      <c r="S1238" t="s">
        <v>1470</v>
      </c>
      <c r="T1238" t="s">
        <v>82</v>
      </c>
      <c r="U1238" t="s">
        <v>7699</v>
      </c>
      <c r="V1238" t="s">
        <v>16003</v>
      </c>
      <c r="W1238" t="s">
        <v>84</v>
      </c>
      <c r="Y1238" t="s">
        <v>8</v>
      </c>
      <c r="Z1238" t="s">
        <v>86</v>
      </c>
      <c r="AA1238" t="s">
        <v>1710</v>
      </c>
      <c r="AB1238" s="28">
        <v>1</v>
      </c>
      <c r="AC1238" s="40">
        <v>35780</v>
      </c>
      <c r="AD1238" s="40">
        <f t="shared" si="19"/>
        <v>35780</v>
      </c>
    </row>
    <row r="1239" spans="1:30">
      <c r="A1239" t="s">
        <v>265</v>
      </c>
      <c r="B1239" t="s">
        <v>68</v>
      </c>
      <c r="C1239" t="s">
        <v>266</v>
      </c>
      <c r="D1239" t="s">
        <v>267</v>
      </c>
      <c r="E1239" t="s">
        <v>16004</v>
      </c>
      <c r="F1239" t="s">
        <v>16005</v>
      </c>
      <c r="G1239" t="s">
        <v>9829</v>
      </c>
      <c r="H1239" t="s">
        <v>270</v>
      </c>
      <c r="I1239" t="s">
        <v>271</v>
      </c>
      <c r="J1239" t="s">
        <v>16006</v>
      </c>
      <c r="K1239" t="s">
        <v>78</v>
      </c>
      <c r="L1239" t="s">
        <v>16007</v>
      </c>
      <c r="M1239" s="27">
        <v>45944.645972222221</v>
      </c>
      <c r="N1239" s="27">
        <v>45951.432638888888</v>
      </c>
      <c r="P1239" t="s">
        <v>9833</v>
      </c>
      <c r="Q1239" t="s">
        <v>9834</v>
      </c>
      <c r="R1239" t="s">
        <v>1479</v>
      </c>
      <c r="S1239" t="s">
        <v>1479</v>
      </c>
      <c r="T1239" t="s">
        <v>82</v>
      </c>
      <c r="U1239" t="s">
        <v>7699</v>
      </c>
      <c r="V1239" t="s">
        <v>16008</v>
      </c>
      <c r="W1239" t="s">
        <v>9836</v>
      </c>
      <c r="Y1239" t="s">
        <v>11</v>
      </c>
      <c r="Z1239" t="s">
        <v>86</v>
      </c>
      <c r="AA1239" t="s">
        <v>1290</v>
      </c>
      <c r="AB1239" s="28">
        <v>0</v>
      </c>
      <c r="AC1239" s="40">
        <v>67654</v>
      </c>
      <c r="AD1239" s="40">
        <f t="shared" si="19"/>
        <v>67654</v>
      </c>
    </row>
    <row r="1240" spans="1:30">
      <c r="A1240" t="s">
        <v>217</v>
      </c>
      <c r="B1240" t="s">
        <v>192</v>
      </c>
      <c r="C1240" t="s">
        <v>193</v>
      </c>
      <c r="D1240" t="s">
        <v>396</v>
      </c>
      <c r="E1240" t="s">
        <v>16009</v>
      </c>
      <c r="F1240" t="s">
        <v>3552</v>
      </c>
      <c r="G1240" t="s">
        <v>9829</v>
      </c>
      <c r="H1240" t="s">
        <v>197</v>
      </c>
      <c r="I1240" t="s">
        <v>217</v>
      </c>
      <c r="J1240" t="s">
        <v>3553</v>
      </c>
      <c r="K1240" t="s">
        <v>78</v>
      </c>
      <c r="L1240" t="s">
        <v>16010</v>
      </c>
      <c r="M1240" s="27">
        <v>45944.643113425933</v>
      </c>
      <c r="N1240" s="27">
        <v>45947.495138888888</v>
      </c>
      <c r="P1240" t="s">
        <v>9833</v>
      </c>
      <c r="Q1240" t="s">
        <v>9834</v>
      </c>
      <c r="R1240" t="s">
        <v>80</v>
      </c>
      <c r="S1240" t="s">
        <v>81</v>
      </c>
      <c r="T1240" t="s">
        <v>82</v>
      </c>
      <c r="U1240" t="s">
        <v>7699</v>
      </c>
      <c r="V1240" t="s">
        <v>16011</v>
      </c>
      <c r="W1240" t="s">
        <v>84</v>
      </c>
      <c r="Y1240" t="s">
        <v>8</v>
      </c>
      <c r="Z1240" t="s">
        <v>86</v>
      </c>
      <c r="AA1240" t="s">
        <v>403</v>
      </c>
      <c r="AB1240" s="28">
        <v>1</v>
      </c>
      <c r="AC1240" s="40">
        <v>35780</v>
      </c>
      <c r="AD1240" s="40">
        <f t="shared" si="19"/>
        <v>35780</v>
      </c>
    </row>
    <row r="1241" spans="1:30">
      <c r="A1241" t="s">
        <v>288</v>
      </c>
      <c r="B1241" t="s">
        <v>113</v>
      </c>
      <c r="C1241" t="s">
        <v>114</v>
      </c>
      <c r="D1241" t="s">
        <v>16012</v>
      </c>
      <c r="E1241" t="s">
        <v>16013</v>
      </c>
      <c r="F1241" t="s">
        <v>16014</v>
      </c>
      <c r="G1241" t="s">
        <v>9829</v>
      </c>
      <c r="H1241" t="s">
        <v>292</v>
      </c>
      <c r="I1241" t="s">
        <v>16015</v>
      </c>
      <c r="J1241" t="s">
        <v>16016</v>
      </c>
      <c r="K1241" t="s">
        <v>78</v>
      </c>
      <c r="L1241" t="s">
        <v>16017</v>
      </c>
      <c r="M1241" s="27">
        <v>45944.646493055552</v>
      </c>
      <c r="N1241" s="27">
        <v>45952.502083333333</v>
      </c>
      <c r="P1241" t="s">
        <v>9833</v>
      </c>
      <c r="Q1241" t="s">
        <v>9834</v>
      </c>
      <c r="R1241" t="s">
        <v>1479</v>
      </c>
      <c r="S1241" t="s">
        <v>1479</v>
      </c>
      <c r="T1241" t="s">
        <v>82</v>
      </c>
      <c r="U1241" t="s">
        <v>7699</v>
      </c>
      <c r="V1241" t="s">
        <v>16018</v>
      </c>
      <c r="W1241" t="s">
        <v>9836</v>
      </c>
      <c r="Y1241" t="s">
        <v>13</v>
      </c>
      <c r="Z1241" t="s">
        <v>86</v>
      </c>
      <c r="AA1241" t="s">
        <v>7026</v>
      </c>
      <c r="AB1241" s="28">
        <v>0</v>
      </c>
      <c r="AC1241" s="40">
        <v>35780</v>
      </c>
      <c r="AD1241" s="40">
        <f t="shared" si="19"/>
        <v>35780</v>
      </c>
    </row>
    <row r="1242" spans="1:30">
      <c r="A1242" t="s">
        <v>277</v>
      </c>
      <c r="B1242" t="s">
        <v>151</v>
      </c>
      <c r="C1242" t="s">
        <v>152</v>
      </c>
      <c r="D1242" t="s">
        <v>325</v>
      </c>
      <c r="E1242" t="s">
        <v>16019</v>
      </c>
      <c r="F1242" t="s">
        <v>4506</v>
      </c>
      <c r="G1242" t="s">
        <v>9829</v>
      </c>
      <c r="H1242" t="s">
        <v>328</v>
      </c>
      <c r="I1242" t="s">
        <v>277</v>
      </c>
      <c r="J1242" t="s">
        <v>4507</v>
      </c>
      <c r="K1242" t="s">
        <v>78</v>
      </c>
      <c r="L1242" t="s">
        <v>16020</v>
      </c>
      <c r="M1242" s="27">
        <v>45944.645740740743</v>
      </c>
      <c r="N1242" s="27">
        <v>45945.496527777781</v>
      </c>
      <c r="P1242" t="s">
        <v>9833</v>
      </c>
      <c r="Q1242" t="s">
        <v>9834</v>
      </c>
      <c r="R1242" t="s">
        <v>80</v>
      </c>
      <c r="S1242" t="s">
        <v>187</v>
      </c>
      <c r="T1242" t="s">
        <v>82</v>
      </c>
      <c r="U1242" t="s">
        <v>7699</v>
      </c>
      <c r="V1242" t="s">
        <v>16021</v>
      </c>
      <c r="W1242" t="s">
        <v>84</v>
      </c>
      <c r="Y1242" t="s">
        <v>8</v>
      </c>
      <c r="Z1242" t="s">
        <v>86</v>
      </c>
      <c r="AA1242" t="s">
        <v>333</v>
      </c>
      <c r="AB1242" s="28">
        <v>1</v>
      </c>
      <c r="AC1242" s="40">
        <v>35780</v>
      </c>
      <c r="AD1242" s="40">
        <f t="shared" si="19"/>
        <v>35780</v>
      </c>
    </row>
    <row r="1243" spans="1:30">
      <c r="A1243" t="s">
        <v>150</v>
      </c>
      <c r="B1243" t="s">
        <v>151</v>
      </c>
      <c r="C1243" t="s">
        <v>152</v>
      </c>
      <c r="D1243" t="s">
        <v>1957</v>
      </c>
      <c r="E1243" t="s">
        <v>16022</v>
      </c>
      <c r="F1243" t="s">
        <v>16023</v>
      </c>
      <c r="G1243" t="s">
        <v>9829</v>
      </c>
      <c r="H1243" t="s">
        <v>156</v>
      </c>
      <c r="I1243" t="s">
        <v>1960</v>
      </c>
      <c r="J1243" t="s">
        <v>16024</v>
      </c>
      <c r="K1243" t="s">
        <v>78</v>
      </c>
      <c r="L1243" t="s">
        <v>16025</v>
      </c>
      <c r="M1243" s="27">
        <v>45944.652337962973</v>
      </c>
      <c r="N1243" s="27">
        <v>45951.6</v>
      </c>
      <c r="P1243" t="s">
        <v>9833</v>
      </c>
      <c r="Q1243" t="s">
        <v>9834</v>
      </c>
      <c r="R1243" t="s">
        <v>1470</v>
      </c>
      <c r="S1243" t="s">
        <v>1470</v>
      </c>
      <c r="T1243" t="s">
        <v>82</v>
      </c>
      <c r="U1243" t="s">
        <v>7699</v>
      </c>
      <c r="V1243" t="s">
        <v>16026</v>
      </c>
      <c r="W1243" t="s">
        <v>9836</v>
      </c>
      <c r="Y1243" t="s">
        <v>13</v>
      </c>
      <c r="Z1243" t="s">
        <v>86</v>
      </c>
      <c r="AA1243" t="s">
        <v>3941</v>
      </c>
      <c r="AB1243" s="28">
        <v>0</v>
      </c>
      <c r="AC1243" s="40">
        <v>35780</v>
      </c>
      <c r="AD1243" s="40">
        <f t="shared" si="19"/>
        <v>35780</v>
      </c>
    </row>
    <row r="1244" spans="1:30">
      <c r="A1244" t="s">
        <v>150</v>
      </c>
      <c r="B1244" t="s">
        <v>151</v>
      </c>
      <c r="C1244" t="s">
        <v>8579</v>
      </c>
      <c r="D1244" t="s">
        <v>10341</v>
      </c>
      <c r="E1244" t="s">
        <v>16027</v>
      </c>
      <c r="F1244" t="s">
        <v>16028</v>
      </c>
      <c r="G1244" t="s">
        <v>9838</v>
      </c>
      <c r="H1244" t="s">
        <v>156</v>
      </c>
      <c r="I1244" t="s">
        <v>10344</v>
      </c>
      <c r="J1244" t="s">
        <v>16029</v>
      </c>
      <c r="K1244" t="s">
        <v>78</v>
      </c>
      <c r="L1244" t="s">
        <v>16030</v>
      </c>
      <c r="M1244" s="27">
        <v>45944.653703703712</v>
      </c>
      <c r="N1244" s="27">
        <v>45947.669444444437</v>
      </c>
      <c r="P1244" t="s">
        <v>9840</v>
      </c>
      <c r="R1244" t="s">
        <v>1470</v>
      </c>
      <c r="S1244" t="s">
        <v>1470</v>
      </c>
      <c r="U1244" t="s">
        <v>7699</v>
      </c>
      <c r="V1244" t="s">
        <v>16031</v>
      </c>
      <c r="W1244" t="s">
        <v>9840</v>
      </c>
      <c r="Y1244" t="s">
        <v>139</v>
      </c>
      <c r="Z1244" t="s">
        <v>86</v>
      </c>
      <c r="AB1244" s="28">
        <v>0</v>
      </c>
      <c r="AC1244" s="40">
        <v>35780</v>
      </c>
      <c r="AD1244" s="40">
        <f t="shared" si="19"/>
        <v>35780</v>
      </c>
    </row>
    <row r="1245" spans="1:30">
      <c r="A1245" t="s">
        <v>150</v>
      </c>
      <c r="B1245" t="s">
        <v>151</v>
      </c>
      <c r="C1245" t="s">
        <v>8579</v>
      </c>
      <c r="D1245" t="s">
        <v>10341</v>
      </c>
      <c r="E1245" t="s">
        <v>16032</v>
      </c>
      <c r="F1245" t="s">
        <v>16033</v>
      </c>
      <c r="G1245" t="s">
        <v>9838</v>
      </c>
      <c r="H1245" t="s">
        <v>156</v>
      </c>
      <c r="I1245" t="s">
        <v>10344</v>
      </c>
      <c r="J1245" t="s">
        <v>16034</v>
      </c>
      <c r="K1245" t="s">
        <v>78</v>
      </c>
      <c r="L1245" t="s">
        <v>16035</v>
      </c>
      <c r="M1245" s="27">
        <v>45944.653113425928</v>
      </c>
      <c r="N1245" s="27">
        <v>45947.686319444438</v>
      </c>
      <c r="P1245" t="s">
        <v>9840</v>
      </c>
      <c r="R1245" t="s">
        <v>1470</v>
      </c>
      <c r="S1245" t="s">
        <v>1470</v>
      </c>
      <c r="U1245" t="s">
        <v>7699</v>
      </c>
      <c r="V1245" t="s">
        <v>16036</v>
      </c>
      <c r="W1245" t="s">
        <v>9840</v>
      </c>
      <c r="Y1245" t="s">
        <v>139</v>
      </c>
      <c r="Z1245" t="s">
        <v>86</v>
      </c>
      <c r="AB1245" s="28">
        <v>0</v>
      </c>
      <c r="AC1245" s="40">
        <v>35780</v>
      </c>
      <c r="AD1245" s="40">
        <f t="shared" si="19"/>
        <v>35780</v>
      </c>
    </row>
    <row r="1246" spans="1:30">
      <c r="A1246" t="s">
        <v>150</v>
      </c>
      <c r="B1246" t="s">
        <v>151</v>
      </c>
      <c r="C1246" t="s">
        <v>8579</v>
      </c>
      <c r="D1246" t="s">
        <v>153</v>
      </c>
      <c r="E1246" t="s">
        <v>16037</v>
      </c>
      <c r="F1246" t="s">
        <v>16038</v>
      </c>
      <c r="G1246" t="s">
        <v>9838</v>
      </c>
      <c r="H1246" t="s">
        <v>156</v>
      </c>
      <c r="I1246" t="s">
        <v>157</v>
      </c>
      <c r="J1246" t="s">
        <v>16039</v>
      </c>
      <c r="K1246" t="s">
        <v>78</v>
      </c>
      <c r="L1246" t="s">
        <v>16040</v>
      </c>
      <c r="M1246" s="27">
        <v>45944.655624999999</v>
      </c>
      <c r="N1246" s="27">
        <v>45947.668055555558</v>
      </c>
      <c r="P1246" t="s">
        <v>9840</v>
      </c>
      <c r="R1246" t="s">
        <v>1479</v>
      </c>
      <c r="S1246" t="s">
        <v>1479</v>
      </c>
      <c r="U1246" t="s">
        <v>7699</v>
      </c>
      <c r="V1246" t="s">
        <v>16041</v>
      </c>
      <c r="W1246" t="s">
        <v>9840</v>
      </c>
      <c r="Y1246" t="s">
        <v>15</v>
      </c>
      <c r="Z1246" t="s">
        <v>86</v>
      </c>
      <c r="AB1246" s="28">
        <v>0</v>
      </c>
      <c r="AC1246" s="40">
        <v>35780</v>
      </c>
      <c r="AD1246" s="40">
        <f t="shared" si="19"/>
        <v>35780</v>
      </c>
    </row>
    <row r="1247" spans="1:30">
      <c r="A1247" t="s">
        <v>343</v>
      </c>
      <c r="B1247" t="s">
        <v>68</v>
      </c>
      <c r="C1247" t="s">
        <v>69</v>
      </c>
      <c r="D1247" t="s">
        <v>1291</v>
      </c>
      <c r="E1247" t="s">
        <v>16042</v>
      </c>
      <c r="F1247" t="s">
        <v>16043</v>
      </c>
      <c r="G1247" t="s">
        <v>9829</v>
      </c>
      <c r="H1247" t="s">
        <v>798</v>
      </c>
      <c r="I1247" t="s">
        <v>1294</v>
      </c>
      <c r="J1247" t="s">
        <v>16044</v>
      </c>
      <c r="K1247" t="s">
        <v>78</v>
      </c>
      <c r="L1247" t="s">
        <v>16045</v>
      </c>
      <c r="M1247" s="27">
        <v>45944.654282407413</v>
      </c>
      <c r="N1247" s="27">
        <v>45948.43472222222</v>
      </c>
      <c r="P1247" t="s">
        <v>9833</v>
      </c>
      <c r="Q1247" t="s">
        <v>9834</v>
      </c>
      <c r="R1247" t="s">
        <v>1479</v>
      </c>
      <c r="S1247" t="s">
        <v>1479</v>
      </c>
      <c r="T1247" t="s">
        <v>82</v>
      </c>
      <c r="U1247" t="s">
        <v>7699</v>
      </c>
      <c r="V1247" t="s">
        <v>16046</v>
      </c>
      <c r="W1247" t="s">
        <v>84</v>
      </c>
      <c r="Y1247" t="s">
        <v>13</v>
      </c>
      <c r="Z1247" t="s">
        <v>86</v>
      </c>
      <c r="AA1247" t="s">
        <v>1299</v>
      </c>
      <c r="AB1247" s="28">
        <v>1</v>
      </c>
      <c r="AC1247" s="40">
        <v>35780</v>
      </c>
      <c r="AD1247" s="40">
        <f t="shared" si="19"/>
        <v>35780</v>
      </c>
    </row>
    <row r="1248" spans="1:30">
      <c r="A1248" t="s">
        <v>459</v>
      </c>
      <c r="B1248" t="s">
        <v>460</v>
      </c>
      <c r="C1248" t="s">
        <v>461</v>
      </c>
      <c r="D1248" t="s">
        <v>512</v>
      </c>
      <c r="E1248" t="s">
        <v>16047</v>
      </c>
      <c r="F1248" t="s">
        <v>16048</v>
      </c>
      <c r="G1248" t="s">
        <v>9829</v>
      </c>
      <c r="H1248" t="s">
        <v>460</v>
      </c>
      <c r="I1248" t="s">
        <v>459</v>
      </c>
      <c r="J1248" t="s">
        <v>16049</v>
      </c>
      <c r="K1248" t="s">
        <v>78</v>
      </c>
      <c r="L1248" t="s">
        <v>16050</v>
      </c>
      <c r="M1248" s="27">
        <v>45944.665960648148</v>
      </c>
      <c r="N1248" s="27">
        <v>45947.465277777781</v>
      </c>
      <c r="P1248" t="s">
        <v>9833</v>
      </c>
      <c r="Q1248" t="s">
        <v>9834</v>
      </c>
      <c r="R1248" t="s">
        <v>80</v>
      </c>
      <c r="S1248" t="s">
        <v>187</v>
      </c>
      <c r="T1248" t="s">
        <v>82</v>
      </c>
      <c r="U1248" t="s">
        <v>7699</v>
      </c>
      <c r="V1248" t="s">
        <v>16051</v>
      </c>
      <c r="W1248" t="s">
        <v>84</v>
      </c>
      <c r="Y1248" t="s">
        <v>8</v>
      </c>
      <c r="Z1248" t="s">
        <v>86</v>
      </c>
      <c r="AA1248" t="s">
        <v>899</v>
      </c>
      <c r="AB1248" s="28">
        <v>1</v>
      </c>
      <c r="AC1248" s="40">
        <v>35780</v>
      </c>
      <c r="AD1248" s="40">
        <f t="shared" si="19"/>
        <v>35780</v>
      </c>
    </row>
    <row r="1249" spans="1:30">
      <c r="A1249" t="s">
        <v>683</v>
      </c>
      <c r="B1249" t="s">
        <v>113</v>
      </c>
      <c r="C1249" t="s">
        <v>114</v>
      </c>
      <c r="D1249" t="s">
        <v>684</v>
      </c>
      <c r="E1249" t="s">
        <v>16052</v>
      </c>
      <c r="F1249" t="s">
        <v>10802</v>
      </c>
      <c r="G1249" t="s">
        <v>9829</v>
      </c>
      <c r="H1249" t="s">
        <v>281</v>
      </c>
      <c r="I1249" t="s">
        <v>683</v>
      </c>
      <c r="J1249" t="s">
        <v>10803</v>
      </c>
      <c r="K1249" t="s">
        <v>78</v>
      </c>
      <c r="L1249" t="s">
        <v>16053</v>
      </c>
      <c r="M1249" s="27">
        <v>45944.674675925933</v>
      </c>
      <c r="N1249" s="27">
        <v>45953.623611111107</v>
      </c>
      <c r="P1249" t="s">
        <v>9833</v>
      </c>
      <c r="Q1249" t="s">
        <v>9834</v>
      </c>
      <c r="R1249" t="s">
        <v>1470</v>
      </c>
      <c r="S1249" t="s">
        <v>1470</v>
      </c>
      <c r="T1249" t="s">
        <v>82</v>
      </c>
      <c r="U1249" t="s">
        <v>7699</v>
      </c>
      <c r="V1249" t="s">
        <v>16054</v>
      </c>
      <c r="W1249" t="s">
        <v>84</v>
      </c>
      <c r="Y1249" t="s">
        <v>8</v>
      </c>
      <c r="Z1249" t="s">
        <v>86</v>
      </c>
      <c r="AA1249" t="s">
        <v>691</v>
      </c>
      <c r="AB1249" s="28">
        <v>1</v>
      </c>
      <c r="AC1249" s="40">
        <v>35780</v>
      </c>
      <c r="AD1249" s="40">
        <f t="shared" si="19"/>
        <v>35780</v>
      </c>
    </row>
    <row r="1250" spans="1:30">
      <c r="A1250" t="s">
        <v>191</v>
      </c>
      <c r="B1250" t="s">
        <v>192</v>
      </c>
      <c r="C1250" t="s">
        <v>193</v>
      </c>
      <c r="D1250" t="s">
        <v>194</v>
      </c>
      <c r="E1250" t="s">
        <v>16055</v>
      </c>
      <c r="F1250" t="s">
        <v>16056</v>
      </c>
      <c r="G1250" t="s">
        <v>11760</v>
      </c>
      <c r="H1250" t="s">
        <v>197</v>
      </c>
      <c r="I1250" t="s">
        <v>191</v>
      </c>
      <c r="J1250" t="s">
        <v>16057</v>
      </c>
      <c r="K1250" t="s">
        <v>78</v>
      </c>
      <c r="L1250" t="s">
        <v>16058</v>
      </c>
      <c r="M1250" s="27">
        <v>45944.679166666669</v>
      </c>
      <c r="N1250" s="27">
        <v>45945.576388888891</v>
      </c>
      <c r="P1250" t="s">
        <v>9833</v>
      </c>
      <c r="Q1250" t="s">
        <v>9834</v>
      </c>
      <c r="R1250" t="s">
        <v>1470</v>
      </c>
      <c r="S1250" t="s">
        <v>1470</v>
      </c>
      <c r="U1250" t="s">
        <v>11763</v>
      </c>
      <c r="V1250" t="s">
        <v>15901</v>
      </c>
      <c r="W1250" t="s">
        <v>1801</v>
      </c>
      <c r="Y1250" t="s">
        <v>8</v>
      </c>
      <c r="Z1250" t="s">
        <v>86</v>
      </c>
      <c r="AB1250" s="28">
        <v>0</v>
      </c>
      <c r="AC1250" s="40">
        <v>41241</v>
      </c>
      <c r="AD1250" s="40">
        <f t="shared" si="19"/>
        <v>41241</v>
      </c>
    </row>
    <row r="1251" spans="1:30">
      <c r="A1251" t="s">
        <v>191</v>
      </c>
      <c r="B1251" t="s">
        <v>192</v>
      </c>
      <c r="C1251" t="s">
        <v>193</v>
      </c>
      <c r="D1251" t="s">
        <v>194</v>
      </c>
      <c r="E1251" t="s">
        <v>16059</v>
      </c>
      <c r="F1251" t="s">
        <v>16060</v>
      </c>
      <c r="G1251" t="s">
        <v>9829</v>
      </c>
      <c r="H1251" t="s">
        <v>197</v>
      </c>
      <c r="I1251" t="s">
        <v>191</v>
      </c>
      <c r="J1251" t="s">
        <v>16061</v>
      </c>
      <c r="K1251" t="s">
        <v>78</v>
      </c>
      <c r="L1251" t="s">
        <v>16062</v>
      </c>
      <c r="M1251" s="27">
        <v>45944.687349537038</v>
      </c>
      <c r="N1251" s="27">
        <v>45950.422222222223</v>
      </c>
      <c r="P1251" t="s">
        <v>9833</v>
      </c>
      <c r="Q1251" t="s">
        <v>9834</v>
      </c>
      <c r="R1251" t="s">
        <v>80</v>
      </c>
      <c r="S1251" t="s">
        <v>187</v>
      </c>
      <c r="U1251" t="s">
        <v>7699</v>
      </c>
      <c r="V1251" t="s">
        <v>16063</v>
      </c>
      <c r="W1251" t="s">
        <v>84</v>
      </c>
      <c r="Y1251" t="s">
        <v>8</v>
      </c>
      <c r="Z1251" t="s">
        <v>86</v>
      </c>
      <c r="AA1251" t="s">
        <v>7627</v>
      </c>
      <c r="AB1251" s="28">
        <v>1</v>
      </c>
      <c r="AC1251" s="40">
        <v>35780</v>
      </c>
      <c r="AD1251" s="40">
        <f t="shared" si="19"/>
        <v>35780</v>
      </c>
    </row>
    <row r="1252" spans="1:30">
      <c r="A1252" t="s">
        <v>459</v>
      </c>
      <c r="B1252" t="s">
        <v>460</v>
      </c>
      <c r="C1252" t="s">
        <v>461</v>
      </c>
      <c r="D1252" t="s">
        <v>512</v>
      </c>
      <c r="E1252" t="s">
        <v>16064</v>
      </c>
      <c r="F1252" t="s">
        <v>6422</v>
      </c>
      <c r="G1252" t="s">
        <v>9829</v>
      </c>
      <c r="H1252" t="s">
        <v>460</v>
      </c>
      <c r="I1252" t="s">
        <v>459</v>
      </c>
      <c r="J1252" t="s">
        <v>6423</v>
      </c>
      <c r="K1252" t="s">
        <v>78</v>
      </c>
      <c r="L1252" t="s">
        <v>16065</v>
      </c>
      <c r="M1252" s="27">
        <v>45944.695856481478</v>
      </c>
      <c r="N1252" s="27">
        <v>45950.512499999997</v>
      </c>
      <c r="P1252" t="s">
        <v>9833</v>
      </c>
      <c r="Q1252" t="s">
        <v>9834</v>
      </c>
      <c r="R1252" t="s">
        <v>783</v>
      </c>
      <c r="S1252" t="s">
        <v>792</v>
      </c>
      <c r="T1252" t="s">
        <v>82</v>
      </c>
      <c r="U1252" t="s">
        <v>7699</v>
      </c>
      <c r="V1252" t="s">
        <v>16066</v>
      </c>
      <c r="W1252" t="s">
        <v>84</v>
      </c>
      <c r="Y1252" t="s">
        <v>8</v>
      </c>
      <c r="Z1252" t="s">
        <v>86</v>
      </c>
      <c r="AA1252" t="s">
        <v>539</v>
      </c>
      <c r="AB1252" s="28">
        <v>1</v>
      </c>
      <c r="AC1252" s="40">
        <v>35780</v>
      </c>
      <c r="AD1252" s="40">
        <f t="shared" si="19"/>
        <v>35780</v>
      </c>
    </row>
    <row r="1253" spans="1:30">
      <c r="A1253" t="s">
        <v>277</v>
      </c>
      <c r="B1253" t="s">
        <v>151</v>
      </c>
      <c r="C1253" t="s">
        <v>152</v>
      </c>
      <c r="D1253" t="s">
        <v>325</v>
      </c>
      <c r="E1253" t="s">
        <v>16067</v>
      </c>
      <c r="F1253" t="s">
        <v>16068</v>
      </c>
      <c r="G1253" t="s">
        <v>9829</v>
      </c>
      <c r="H1253" t="s">
        <v>328</v>
      </c>
      <c r="I1253" t="s">
        <v>277</v>
      </c>
      <c r="J1253" t="s">
        <v>16069</v>
      </c>
      <c r="K1253" t="s">
        <v>78</v>
      </c>
      <c r="L1253" t="s">
        <v>16070</v>
      </c>
      <c r="M1253" s="27">
        <v>45944.697592592587</v>
      </c>
      <c r="N1253" s="27">
        <v>45945.661111111112</v>
      </c>
      <c r="P1253" t="s">
        <v>9833</v>
      </c>
      <c r="Q1253" t="s">
        <v>9834</v>
      </c>
      <c r="R1253" t="s">
        <v>80</v>
      </c>
      <c r="S1253" t="s">
        <v>187</v>
      </c>
      <c r="T1253" t="s">
        <v>82</v>
      </c>
      <c r="U1253" t="s">
        <v>7699</v>
      </c>
      <c r="V1253" t="s">
        <v>16071</v>
      </c>
      <c r="W1253" t="s">
        <v>84</v>
      </c>
      <c r="Y1253" t="s">
        <v>8</v>
      </c>
      <c r="Z1253" t="s">
        <v>86</v>
      </c>
      <c r="AA1253" t="s">
        <v>736</v>
      </c>
      <c r="AB1253" s="28">
        <v>1</v>
      </c>
      <c r="AC1253" s="40">
        <v>35780</v>
      </c>
      <c r="AD1253" s="40">
        <f t="shared" si="19"/>
        <v>35780</v>
      </c>
    </row>
    <row r="1254" spans="1:30">
      <c r="A1254" t="s">
        <v>613</v>
      </c>
      <c r="B1254" t="s">
        <v>151</v>
      </c>
      <c r="C1254" t="s">
        <v>8579</v>
      </c>
      <c r="D1254" t="s">
        <v>11841</v>
      </c>
      <c r="E1254" t="s">
        <v>16072</v>
      </c>
      <c r="F1254" t="s">
        <v>16073</v>
      </c>
      <c r="G1254" t="s">
        <v>9838</v>
      </c>
      <c r="H1254" t="s">
        <v>258</v>
      </c>
      <c r="I1254" t="s">
        <v>11844</v>
      </c>
      <c r="J1254" t="s">
        <v>16074</v>
      </c>
      <c r="K1254" t="s">
        <v>78</v>
      </c>
      <c r="L1254" t="s">
        <v>16075</v>
      </c>
      <c r="M1254" s="27">
        <v>45944.709456018521</v>
      </c>
      <c r="N1254" s="27">
        <v>45947.668749999997</v>
      </c>
      <c r="P1254" t="s">
        <v>9840</v>
      </c>
      <c r="R1254" t="s">
        <v>80</v>
      </c>
      <c r="S1254" t="s">
        <v>81</v>
      </c>
      <c r="U1254" t="s">
        <v>7699</v>
      </c>
      <c r="V1254" t="s">
        <v>16076</v>
      </c>
      <c r="W1254" t="s">
        <v>9840</v>
      </c>
      <c r="Y1254" t="s">
        <v>13</v>
      </c>
      <c r="Z1254" t="s">
        <v>86</v>
      </c>
      <c r="AB1254" s="28">
        <v>0</v>
      </c>
      <c r="AC1254" s="40">
        <v>35780</v>
      </c>
      <c r="AD1254" s="40">
        <f t="shared" si="19"/>
        <v>35780</v>
      </c>
    </row>
    <row r="1255" spans="1:30">
      <c r="A1255" t="s">
        <v>277</v>
      </c>
      <c r="B1255" t="s">
        <v>151</v>
      </c>
      <c r="C1255" t="s">
        <v>152</v>
      </c>
      <c r="D1255" t="s">
        <v>325</v>
      </c>
      <c r="E1255" t="s">
        <v>16077</v>
      </c>
      <c r="F1255" t="s">
        <v>15081</v>
      </c>
      <c r="G1255" t="s">
        <v>9829</v>
      </c>
      <c r="H1255" t="s">
        <v>328</v>
      </c>
      <c r="I1255" t="s">
        <v>277</v>
      </c>
      <c r="J1255" t="s">
        <v>15082</v>
      </c>
      <c r="K1255" t="s">
        <v>78</v>
      </c>
      <c r="L1255" t="s">
        <v>16078</v>
      </c>
      <c r="M1255" s="27">
        <v>45944.712291666663</v>
      </c>
      <c r="N1255" s="27">
        <v>45945.613888888889</v>
      </c>
      <c r="P1255" t="s">
        <v>9833</v>
      </c>
      <c r="Q1255" t="s">
        <v>9834</v>
      </c>
      <c r="R1255" t="s">
        <v>1470</v>
      </c>
      <c r="S1255" t="s">
        <v>1470</v>
      </c>
      <c r="T1255" t="s">
        <v>82</v>
      </c>
      <c r="U1255" t="s">
        <v>7699</v>
      </c>
      <c r="V1255" t="s">
        <v>16079</v>
      </c>
      <c r="W1255" t="s">
        <v>84</v>
      </c>
      <c r="Y1255" t="s">
        <v>8</v>
      </c>
      <c r="Z1255" t="s">
        <v>86</v>
      </c>
      <c r="AA1255" t="s">
        <v>736</v>
      </c>
      <c r="AB1255" s="28">
        <v>1</v>
      </c>
      <c r="AC1255" s="40">
        <v>35780</v>
      </c>
      <c r="AD1255" s="40">
        <f t="shared" si="19"/>
        <v>35780</v>
      </c>
    </row>
    <row r="1256" spans="1:30">
      <c r="A1256" t="s">
        <v>277</v>
      </c>
      <c r="B1256" t="s">
        <v>151</v>
      </c>
      <c r="C1256" t="s">
        <v>152</v>
      </c>
      <c r="D1256" t="s">
        <v>325</v>
      </c>
      <c r="E1256" t="s">
        <v>16080</v>
      </c>
      <c r="F1256" t="s">
        <v>16081</v>
      </c>
      <c r="G1256" t="s">
        <v>9829</v>
      </c>
      <c r="H1256" t="s">
        <v>328</v>
      </c>
      <c r="I1256" t="s">
        <v>277</v>
      </c>
      <c r="J1256" t="s">
        <v>8861</v>
      </c>
      <c r="K1256" t="s">
        <v>78</v>
      </c>
      <c r="L1256" t="s">
        <v>16082</v>
      </c>
      <c r="M1256" s="27">
        <v>45944.710601851853</v>
      </c>
      <c r="N1256" s="27">
        <v>45945.557638888888</v>
      </c>
      <c r="P1256" t="s">
        <v>9833</v>
      </c>
      <c r="Q1256" t="s">
        <v>9834</v>
      </c>
      <c r="R1256" t="s">
        <v>1470</v>
      </c>
      <c r="S1256" t="s">
        <v>1470</v>
      </c>
      <c r="T1256" t="s">
        <v>82</v>
      </c>
      <c r="U1256" t="s">
        <v>7699</v>
      </c>
      <c r="V1256" t="s">
        <v>16083</v>
      </c>
      <c r="W1256" t="s">
        <v>84</v>
      </c>
      <c r="Y1256" t="s">
        <v>8</v>
      </c>
      <c r="Z1256" t="s">
        <v>86</v>
      </c>
      <c r="AA1256" t="s">
        <v>736</v>
      </c>
      <c r="AB1256" s="28">
        <v>1</v>
      </c>
      <c r="AC1256" s="40">
        <v>35780</v>
      </c>
      <c r="AD1256" s="40">
        <f t="shared" si="19"/>
        <v>35780</v>
      </c>
    </row>
    <row r="1257" spans="1:30">
      <c r="A1257" t="s">
        <v>277</v>
      </c>
      <c r="B1257" t="s">
        <v>151</v>
      </c>
      <c r="C1257" t="s">
        <v>152</v>
      </c>
      <c r="D1257" t="s">
        <v>325</v>
      </c>
      <c r="E1257" t="s">
        <v>16084</v>
      </c>
      <c r="F1257" t="s">
        <v>16085</v>
      </c>
      <c r="G1257" t="s">
        <v>9829</v>
      </c>
      <c r="H1257" t="s">
        <v>328</v>
      </c>
      <c r="I1257" t="s">
        <v>277</v>
      </c>
      <c r="J1257" t="s">
        <v>16086</v>
      </c>
      <c r="K1257" t="s">
        <v>78</v>
      </c>
      <c r="L1257" t="s">
        <v>16087</v>
      </c>
      <c r="M1257" s="27">
        <v>45944.714525462958</v>
      </c>
      <c r="N1257" s="27">
        <v>45945.617361111108</v>
      </c>
      <c r="P1257" t="s">
        <v>9833</v>
      </c>
      <c r="Q1257" t="s">
        <v>9834</v>
      </c>
      <c r="R1257" t="s">
        <v>1470</v>
      </c>
      <c r="S1257" t="s">
        <v>1470</v>
      </c>
      <c r="T1257" t="s">
        <v>82</v>
      </c>
      <c r="U1257" t="s">
        <v>7699</v>
      </c>
      <c r="V1257" t="s">
        <v>16088</v>
      </c>
      <c r="W1257" t="s">
        <v>84</v>
      </c>
      <c r="Y1257" t="s">
        <v>8</v>
      </c>
      <c r="Z1257" t="s">
        <v>86</v>
      </c>
      <c r="AA1257" t="s">
        <v>736</v>
      </c>
      <c r="AB1257" s="28">
        <v>1</v>
      </c>
      <c r="AC1257" s="40">
        <v>35780</v>
      </c>
      <c r="AD1257" s="40">
        <f t="shared" si="19"/>
        <v>35780</v>
      </c>
    </row>
    <row r="1258" spans="1:30">
      <c r="A1258" t="s">
        <v>442</v>
      </c>
      <c r="B1258" t="s">
        <v>113</v>
      </c>
      <c r="C1258" t="s">
        <v>114</v>
      </c>
      <c r="D1258" t="s">
        <v>16089</v>
      </c>
      <c r="E1258" t="s">
        <v>16090</v>
      </c>
      <c r="F1258" t="s">
        <v>16091</v>
      </c>
      <c r="G1258" t="s">
        <v>9838</v>
      </c>
      <c r="H1258" t="s">
        <v>16092</v>
      </c>
      <c r="I1258" t="s">
        <v>16093</v>
      </c>
      <c r="J1258" t="s">
        <v>16094</v>
      </c>
      <c r="K1258" t="s">
        <v>78</v>
      </c>
      <c r="L1258" t="s">
        <v>16095</v>
      </c>
      <c r="M1258" s="27">
        <v>45944.730590277781</v>
      </c>
      <c r="N1258" s="27">
        <v>45953.743055555547</v>
      </c>
      <c r="P1258" t="s">
        <v>9840</v>
      </c>
      <c r="R1258" t="s">
        <v>80</v>
      </c>
      <c r="S1258" t="s">
        <v>81</v>
      </c>
      <c r="U1258" t="s">
        <v>7699</v>
      </c>
      <c r="V1258" t="s">
        <v>16096</v>
      </c>
      <c r="W1258" t="s">
        <v>9840</v>
      </c>
      <c r="Y1258" t="s">
        <v>139</v>
      </c>
      <c r="Z1258" t="s">
        <v>1482</v>
      </c>
      <c r="AB1258" s="28">
        <v>0</v>
      </c>
      <c r="AC1258" s="40">
        <v>35780</v>
      </c>
      <c r="AD1258" s="40">
        <f t="shared" si="19"/>
        <v>35780</v>
      </c>
    </row>
    <row r="1259" spans="1:30">
      <c r="A1259" t="s">
        <v>459</v>
      </c>
      <c r="B1259" t="s">
        <v>460</v>
      </c>
      <c r="C1259" t="s">
        <v>461</v>
      </c>
      <c r="D1259" t="s">
        <v>512</v>
      </c>
      <c r="E1259" t="s">
        <v>16097</v>
      </c>
      <c r="F1259" t="s">
        <v>16098</v>
      </c>
      <c r="G1259" t="s">
        <v>9829</v>
      </c>
      <c r="H1259" t="s">
        <v>460</v>
      </c>
      <c r="I1259" t="s">
        <v>459</v>
      </c>
      <c r="J1259" t="s">
        <v>16099</v>
      </c>
      <c r="K1259" t="s">
        <v>78</v>
      </c>
      <c r="L1259" t="s">
        <v>16100</v>
      </c>
      <c r="M1259" s="27">
        <v>45944.727893518517</v>
      </c>
      <c r="N1259" s="27">
        <v>45947.497916666667</v>
      </c>
      <c r="P1259" t="s">
        <v>9833</v>
      </c>
      <c r="Q1259" t="s">
        <v>9834</v>
      </c>
      <c r="R1259" t="s">
        <v>1479</v>
      </c>
      <c r="S1259" t="s">
        <v>1470</v>
      </c>
      <c r="T1259" t="s">
        <v>82</v>
      </c>
      <c r="U1259" t="s">
        <v>7699</v>
      </c>
      <c r="V1259" t="s">
        <v>16101</v>
      </c>
      <c r="W1259" t="s">
        <v>84</v>
      </c>
      <c r="Y1259" t="s">
        <v>8</v>
      </c>
      <c r="Z1259" t="s">
        <v>86</v>
      </c>
      <c r="AA1259" t="s">
        <v>539</v>
      </c>
      <c r="AB1259" s="28">
        <v>1</v>
      </c>
      <c r="AC1259" s="40">
        <v>35780</v>
      </c>
      <c r="AD1259" s="40">
        <f t="shared" si="19"/>
        <v>35780</v>
      </c>
    </row>
    <row r="1260" spans="1:30">
      <c r="A1260" t="s">
        <v>442</v>
      </c>
      <c r="B1260" t="s">
        <v>113</v>
      </c>
      <c r="C1260" t="s">
        <v>114</v>
      </c>
      <c r="D1260" t="s">
        <v>16089</v>
      </c>
      <c r="E1260" t="s">
        <v>16102</v>
      </c>
      <c r="F1260" t="s">
        <v>16103</v>
      </c>
      <c r="G1260" t="s">
        <v>9838</v>
      </c>
      <c r="H1260" t="s">
        <v>16092</v>
      </c>
      <c r="I1260" t="s">
        <v>16093</v>
      </c>
      <c r="J1260" t="s">
        <v>16104</v>
      </c>
      <c r="K1260" t="s">
        <v>78</v>
      </c>
      <c r="L1260" t="s">
        <v>16105</v>
      </c>
      <c r="M1260" s="27">
        <v>45944.734097222223</v>
      </c>
      <c r="N1260" s="27">
        <v>45953.744444444441</v>
      </c>
      <c r="P1260" t="s">
        <v>9840</v>
      </c>
      <c r="R1260" t="s">
        <v>783</v>
      </c>
      <c r="S1260" t="s">
        <v>1791</v>
      </c>
      <c r="U1260" t="s">
        <v>7699</v>
      </c>
      <c r="V1260" t="s">
        <v>16106</v>
      </c>
      <c r="W1260" t="s">
        <v>9840</v>
      </c>
      <c r="Y1260" t="s">
        <v>139</v>
      </c>
      <c r="Z1260" t="s">
        <v>1482</v>
      </c>
      <c r="AB1260" s="28">
        <v>0</v>
      </c>
      <c r="AC1260" s="40">
        <v>35780</v>
      </c>
      <c r="AD1260" s="40">
        <f t="shared" si="19"/>
        <v>35780</v>
      </c>
    </row>
    <row r="1261" spans="1:30">
      <c r="A1261" t="s">
        <v>67</v>
      </c>
      <c r="B1261" t="s">
        <v>68</v>
      </c>
      <c r="C1261" t="s">
        <v>69</v>
      </c>
      <c r="D1261" t="s">
        <v>484</v>
      </c>
      <c r="E1261" t="s">
        <v>16107</v>
      </c>
      <c r="F1261" t="s">
        <v>16108</v>
      </c>
      <c r="G1261" t="s">
        <v>9829</v>
      </c>
      <c r="H1261" t="s">
        <v>143</v>
      </c>
      <c r="I1261" t="s">
        <v>67</v>
      </c>
      <c r="J1261" t="s">
        <v>16109</v>
      </c>
      <c r="K1261" t="s">
        <v>78</v>
      </c>
      <c r="L1261" t="s">
        <v>16110</v>
      </c>
      <c r="M1261" s="27">
        <v>45944.747743055559</v>
      </c>
      <c r="N1261" s="27">
        <v>45951.382638888892</v>
      </c>
      <c r="P1261" t="s">
        <v>9833</v>
      </c>
      <c r="Q1261" t="s">
        <v>9834</v>
      </c>
      <c r="R1261" t="s">
        <v>80</v>
      </c>
      <c r="S1261" t="s">
        <v>81</v>
      </c>
      <c r="T1261" t="s">
        <v>82</v>
      </c>
      <c r="U1261" t="s">
        <v>7699</v>
      </c>
      <c r="V1261" t="s">
        <v>16111</v>
      </c>
      <c r="W1261" t="s">
        <v>84</v>
      </c>
      <c r="Y1261" t="s">
        <v>8</v>
      </c>
      <c r="Z1261" t="s">
        <v>86</v>
      </c>
      <c r="AA1261" t="s">
        <v>729</v>
      </c>
      <c r="AB1261" s="28">
        <v>1</v>
      </c>
      <c r="AC1261" s="40">
        <v>35780</v>
      </c>
      <c r="AD1261" s="40">
        <f t="shared" si="19"/>
        <v>35780</v>
      </c>
    </row>
    <row r="1262" spans="1:30">
      <c r="A1262" t="s">
        <v>459</v>
      </c>
      <c r="B1262" t="s">
        <v>460</v>
      </c>
      <c r="C1262" t="s">
        <v>461</v>
      </c>
      <c r="D1262" t="s">
        <v>512</v>
      </c>
      <c r="E1262" t="s">
        <v>16112</v>
      </c>
      <c r="F1262" t="s">
        <v>16113</v>
      </c>
      <c r="G1262" t="s">
        <v>9829</v>
      </c>
      <c r="H1262" t="s">
        <v>460</v>
      </c>
      <c r="I1262" t="s">
        <v>459</v>
      </c>
      <c r="J1262" t="s">
        <v>16114</v>
      </c>
      <c r="K1262" t="s">
        <v>78</v>
      </c>
      <c r="L1262" t="s">
        <v>16115</v>
      </c>
      <c r="M1262" s="27">
        <v>45945.333333333343</v>
      </c>
      <c r="N1262" s="27">
        <v>45947.55</v>
      </c>
      <c r="P1262" t="s">
        <v>9833</v>
      </c>
      <c r="Q1262" t="s">
        <v>9834</v>
      </c>
      <c r="R1262" t="s">
        <v>80</v>
      </c>
      <c r="S1262" t="s">
        <v>187</v>
      </c>
      <c r="T1262" t="s">
        <v>82</v>
      </c>
      <c r="U1262" t="s">
        <v>7699</v>
      </c>
      <c r="V1262" t="s">
        <v>16116</v>
      </c>
      <c r="W1262" t="s">
        <v>84</v>
      </c>
      <c r="Y1262" t="s">
        <v>8</v>
      </c>
      <c r="Z1262" t="s">
        <v>86</v>
      </c>
      <c r="AA1262" t="s">
        <v>7964</v>
      </c>
      <c r="AB1262" s="28">
        <v>1</v>
      </c>
      <c r="AC1262" s="40">
        <v>35780</v>
      </c>
      <c r="AD1262" s="40">
        <f t="shared" si="19"/>
        <v>35780</v>
      </c>
    </row>
    <row r="1263" spans="1:30">
      <c r="A1263" t="s">
        <v>191</v>
      </c>
      <c r="B1263" t="s">
        <v>192</v>
      </c>
      <c r="C1263" t="s">
        <v>193</v>
      </c>
      <c r="D1263" t="s">
        <v>194</v>
      </c>
      <c r="E1263" t="s">
        <v>16117</v>
      </c>
      <c r="F1263" t="s">
        <v>16118</v>
      </c>
      <c r="G1263" t="s">
        <v>9829</v>
      </c>
      <c r="H1263" t="s">
        <v>197</v>
      </c>
      <c r="I1263" t="s">
        <v>191</v>
      </c>
      <c r="J1263" t="s">
        <v>10273</v>
      </c>
      <c r="K1263" t="s">
        <v>78</v>
      </c>
      <c r="L1263" t="s">
        <v>16119</v>
      </c>
      <c r="M1263" s="27">
        <v>45945.333333333343</v>
      </c>
      <c r="N1263" s="27">
        <v>45951.690972222219</v>
      </c>
      <c r="P1263" t="s">
        <v>9833</v>
      </c>
      <c r="Q1263" t="s">
        <v>9834</v>
      </c>
      <c r="R1263" t="s">
        <v>1470</v>
      </c>
      <c r="S1263" t="s">
        <v>1470</v>
      </c>
      <c r="U1263" t="s">
        <v>7699</v>
      </c>
      <c r="V1263" t="s">
        <v>16120</v>
      </c>
      <c r="W1263" t="s">
        <v>84</v>
      </c>
      <c r="Y1263" t="s">
        <v>8</v>
      </c>
      <c r="Z1263" t="s">
        <v>86</v>
      </c>
      <c r="AA1263" t="s">
        <v>7627</v>
      </c>
      <c r="AB1263" s="28">
        <v>1</v>
      </c>
      <c r="AC1263" s="40">
        <v>35780</v>
      </c>
      <c r="AD1263" s="40">
        <f t="shared" si="19"/>
        <v>35780</v>
      </c>
    </row>
    <row r="1264" spans="1:30">
      <c r="A1264" t="s">
        <v>683</v>
      </c>
      <c r="B1264" t="s">
        <v>113</v>
      </c>
      <c r="C1264" t="s">
        <v>8579</v>
      </c>
      <c r="D1264" t="s">
        <v>2875</v>
      </c>
      <c r="E1264" t="s">
        <v>16121</v>
      </c>
      <c r="F1264" t="s">
        <v>16122</v>
      </c>
      <c r="G1264" t="s">
        <v>9838</v>
      </c>
      <c r="H1264" t="s">
        <v>281</v>
      </c>
      <c r="I1264" t="s">
        <v>2878</v>
      </c>
      <c r="J1264" t="s">
        <v>16123</v>
      </c>
      <c r="K1264" t="s">
        <v>78</v>
      </c>
      <c r="L1264" t="s">
        <v>16124</v>
      </c>
      <c r="M1264" s="27">
        <v>45945.333333333343</v>
      </c>
      <c r="N1264" s="27">
        <v>45950.622916666667</v>
      </c>
      <c r="P1264" t="s">
        <v>9840</v>
      </c>
      <c r="R1264" t="s">
        <v>80</v>
      </c>
      <c r="S1264" t="s">
        <v>81</v>
      </c>
      <c r="U1264" t="s">
        <v>7699</v>
      </c>
      <c r="V1264" t="s">
        <v>16125</v>
      </c>
      <c r="W1264" t="s">
        <v>9840</v>
      </c>
      <c r="Y1264" t="s">
        <v>13</v>
      </c>
      <c r="Z1264" t="s">
        <v>86</v>
      </c>
      <c r="AB1264" s="28">
        <v>0</v>
      </c>
      <c r="AC1264" s="40">
        <v>35780</v>
      </c>
      <c r="AD1264" s="40">
        <f t="shared" si="19"/>
        <v>35780</v>
      </c>
    </row>
    <row r="1265" spans="1:30">
      <c r="A1265" t="s">
        <v>191</v>
      </c>
      <c r="B1265" t="s">
        <v>192</v>
      </c>
      <c r="C1265" t="s">
        <v>193</v>
      </c>
      <c r="D1265" t="s">
        <v>4407</v>
      </c>
      <c r="E1265" t="s">
        <v>16126</v>
      </c>
      <c r="F1265" t="s">
        <v>16127</v>
      </c>
      <c r="G1265" t="s">
        <v>9829</v>
      </c>
      <c r="H1265" t="s">
        <v>197</v>
      </c>
      <c r="I1265" t="s">
        <v>4410</v>
      </c>
      <c r="J1265" t="s">
        <v>16128</v>
      </c>
      <c r="K1265" t="s">
        <v>78</v>
      </c>
      <c r="L1265" t="s">
        <v>16129</v>
      </c>
      <c r="M1265" s="27">
        <v>45945.333333333343</v>
      </c>
      <c r="N1265" s="27">
        <v>45947.504861111112</v>
      </c>
      <c r="P1265" t="s">
        <v>9833</v>
      </c>
      <c r="Q1265" t="s">
        <v>9834</v>
      </c>
      <c r="R1265" t="s">
        <v>80</v>
      </c>
      <c r="S1265" t="s">
        <v>187</v>
      </c>
      <c r="T1265" t="s">
        <v>82</v>
      </c>
      <c r="U1265" t="s">
        <v>7699</v>
      </c>
      <c r="V1265" t="s">
        <v>16130</v>
      </c>
      <c r="W1265" t="s">
        <v>84</v>
      </c>
      <c r="Y1265" t="s">
        <v>11</v>
      </c>
      <c r="Z1265" t="s">
        <v>86</v>
      </c>
      <c r="AA1265" t="s">
        <v>1455</v>
      </c>
      <c r="AB1265" s="28">
        <v>1</v>
      </c>
      <c r="AC1265" s="40">
        <v>67654</v>
      </c>
      <c r="AD1265" s="40">
        <f t="shared" si="19"/>
        <v>67654</v>
      </c>
    </row>
    <row r="1266" spans="1:30">
      <c r="A1266" t="s">
        <v>112</v>
      </c>
      <c r="B1266" t="s">
        <v>113</v>
      </c>
      <c r="C1266" t="s">
        <v>114</v>
      </c>
      <c r="D1266" t="s">
        <v>115</v>
      </c>
      <c r="E1266" t="s">
        <v>16131</v>
      </c>
      <c r="F1266" t="s">
        <v>16132</v>
      </c>
      <c r="G1266" t="s">
        <v>9829</v>
      </c>
      <c r="H1266" t="s">
        <v>116</v>
      </c>
      <c r="I1266" t="s">
        <v>112</v>
      </c>
      <c r="J1266" t="s">
        <v>16133</v>
      </c>
      <c r="K1266" t="s">
        <v>78</v>
      </c>
      <c r="L1266" t="s">
        <v>16134</v>
      </c>
      <c r="M1266" s="27">
        <v>45945.333333333343</v>
      </c>
      <c r="N1266" s="27">
        <v>45951.386805555558</v>
      </c>
      <c r="P1266" t="s">
        <v>9833</v>
      </c>
      <c r="Q1266" t="s">
        <v>9834</v>
      </c>
      <c r="R1266" t="s">
        <v>80</v>
      </c>
      <c r="S1266" t="s">
        <v>187</v>
      </c>
      <c r="T1266" t="s">
        <v>82</v>
      </c>
      <c r="U1266" t="s">
        <v>7699</v>
      </c>
      <c r="V1266" t="s">
        <v>16135</v>
      </c>
      <c r="W1266" t="s">
        <v>84</v>
      </c>
      <c r="Y1266" t="s">
        <v>8</v>
      </c>
      <c r="Z1266" t="s">
        <v>86</v>
      </c>
      <c r="AA1266" t="s">
        <v>117</v>
      </c>
      <c r="AB1266" s="28">
        <v>1</v>
      </c>
      <c r="AC1266" s="40">
        <v>35780</v>
      </c>
      <c r="AD1266" s="40">
        <f t="shared" si="19"/>
        <v>35780</v>
      </c>
    </row>
    <row r="1267" spans="1:30">
      <c r="A1267" t="s">
        <v>1377</v>
      </c>
      <c r="B1267" t="s">
        <v>68</v>
      </c>
      <c r="C1267" t="s">
        <v>266</v>
      </c>
      <c r="D1267" t="s">
        <v>2040</v>
      </c>
      <c r="E1267" t="s">
        <v>16136</v>
      </c>
      <c r="F1267" t="s">
        <v>16137</v>
      </c>
      <c r="G1267" t="s">
        <v>9829</v>
      </c>
      <c r="H1267" t="s">
        <v>2043</v>
      </c>
      <c r="I1267" t="s">
        <v>2044</v>
      </c>
      <c r="J1267" t="s">
        <v>16138</v>
      </c>
      <c r="K1267" t="s">
        <v>78</v>
      </c>
      <c r="L1267" t="s">
        <v>16139</v>
      </c>
      <c r="M1267" s="27">
        <v>45945.333333333343</v>
      </c>
      <c r="N1267" s="27">
        <v>45947.493055555547</v>
      </c>
      <c r="P1267" t="s">
        <v>9833</v>
      </c>
      <c r="Q1267" t="s">
        <v>9834</v>
      </c>
      <c r="R1267" t="s">
        <v>1479</v>
      </c>
      <c r="S1267" t="s">
        <v>1479</v>
      </c>
      <c r="T1267" t="s">
        <v>82</v>
      </c>
      <c r="U1267" t="s">
        <v>7699</v>
      </c>
      <c r="V1267" t="s">
        <v>16140</v>
      </c>
      <c r="W1267" t="s">
        <v>84</v>
      </c>
      <c r="Y1267" t="s">
        <v>11</v>
      </c>
      <c r="Z1267" t="s">
        <v>86</v>
      </c>
      <c r="AA1267" t="s">
        <v>2049</v>
      </c>
      <c r="AB1267" s="28">
        <v>1</v>
      </c>
      <c r="AC1267" s="40">
        <v>67654</v>
      </c>
      <c r="AD1267" s="40">
        <f t="shared" si="19"/>
        <v>67654</v>
      </c>
    </row>
    <row r="1268" spans="1:30">
      <c r="A1268" t="s">
        <v>277</v>
      </c>
      <c r="B1268" t="s">
        <v>151</v>
      </c>
      <c r="C1268" t="s">
        <v>152</v>
      </c>
      <c r="D1268" t="s">
        <v>2442</v>
      </c>
      <c r="E1268" t="s">
        <v>16141</v>
      </c>
      <c r="F1268" t="s">
        <v>3851</v>
      </c>
      <c r="G1268" t="s">
        <v>9829</v>
      </c>
      <c r="H1268" t="s">
        <v>328</v>
      </c>
      <c r="I1268" t="s">
        <v>2445</v>
      </c>
      <c r="J1268" t="s">
        <v>3852</v>
      </c>
      <c r="K1268" t="s">
        <v>78</v>
      </c>
      <c r="L1268" t="s">
        <v>16142</v>
      </c>
      <c r="M1268" s="27">
        <v>45945.333333333343</v>
      </c>
      <c r="N1268" s="27">
        <v>45951.384722222218</v>
      </c>
      <c r="P1268" t="s">
        <v>9833</v>
      </c>
      <c r="Q1268" t="s">
        <v>9834</v>
      </c>
      <c r="R1268" t="s">
        <v>1479</v>
      </c>
      <c r="S1268" t="s">
        <v>1479</v>
      </c>
      <c r="T1268" t="s">
        <v>82</v>
      </c>
      <c r="U1268" t="s">
        <v>7699</v>
      </c>
      <c r="V1268" t="s">
        <v>16143</v>
      </c>
      <c r="W1268" t="s">
        <v>84</v>
      </c>
      <c r="Y1268" t="s">
        <v>11</v>
      </c>
      <c r="Z1268" t="s">
        <v>86</v>
      </c>
      <c r="AA1268" t="s">
        <v>342</v>
      </c>
      <c r="AB1268" s="28">
        <v>1</v>
      </c>
      <c r="AC1268" s="40">
        <v>67654</v>
      </c>
      <c r="AD1268" s="40">
        <f t="shared" si="19"/>
        <v>67654</v>
      </c>
    </row>
    <row r="1269" spans="1:30">
      <c r="A1269" t="s">
        <v>343</v>
      </c>
      <c r="B1269" t="s">
        <v>68</v>
      </c>
      <c r="C1269" t="s">
        <v>69</v>
      </c>
      <c r="D1269" t="s">
        <v>16144</v>
      </c>
      <c r="E1269" t="s">
        <v>16145</v>
      </c>
      <c r="F1269" t="s">
        <v>16146</v>
      </c>
      <c r="G1269" t="s">
        <v>9838</v>
      </c>
      <c r="H1269" t="s">
        <v>798</v>
      </c>
      <c r="I1269" t="s">
        <v>16147</v>
      </c>
      <c r="J1269" t="s">
        <v>16148</v>
      </c>
      <c r="K1269" t="s">
        <v>78</v>
      </c>
      <c r="L1269" t="s">
        <v>16149</v>
      </c>
      <c r="M1269" s="27">
        <v>45945.333333333343</v>
      </c>
      <c r="N1269" s="27">
        <v>45947.668055555558</v>
      </c>
      <c r="P1269" t="s">
        <v>9840</v>
      </c>
      <c r="R1269" t="s">
        <v>1479</v>
      </c>
      <c r="S1269" t="s">
        <v>1479</v>
      </c>
      <c r="U1269" t="s">
        <v>7699</v>
      </c>
      <c r="V1269" t="s">
        <v>16150</v>
      </c>
      <c r="W1269" t="s">
        <v>9840</v>
      </c>
      <c r="Y1269" t="s">
        <v>13</v>
      </c>
      <c r="Z1269" t="s">
        <v>86</v>
      </c>
      <c r="AB1269" s="28">
        <v>0</v>
      </c>
      <c r="AC1269" s="40">
        <v>35780</v>
      </c>
      <c r="AD1269" s="40">
        <f t="shared" si="19"/>
        <v>35780</v>
      </c>
    </row>
    <row r="1270" spans="1:30">
      <c r="A1270" t="s">
        <v>191</v>
      </c>
      <c r="B1270" t="s">
        <v>192</v>
      </c>
      <c r="C1270" t="s">
        <v>193</v>
      </c>
      <c r="D1270" t="s">
        <v>227</v>
      </c>
      <c r="E1270" t="s">
        <v>16151</v>
      </c>
      <c r="F1270" t="s">
        <v>16152</v>
      </c>
      <c r="G1270" t="s">
        <v>9829</v>
      </c>
      <c r="H1270" t="s">
        <v>197</v>
      </c>
      <c r="I1270" t="s">
        <v>230</v>
      </c>
      <c r="J1270" t="s">
        <v>16153</v>
      </c>
      <c r="K1270" t="s">
        <v>78</v>
      </c>
      <c r="L1270" t="s">
        <v>16154</v>
      </c>
      <c r="M1270" s="27">
        <v>45945.333333333343</v>
      </c>
      <c r="N1270" s="27">
        <v>45957.537499999999</v>
      </c>
      <c r="P1270" t="s">
        <v>9833</v>
      </c>
      <c r="Q1270" t="s">
        <v>9834</v>
      </c>
      <c r="R1270" t="s">
        <v>783</v>
      </c>
      <c r="S1270" t="s">
        <v>2152</v>
      </c>
      <c r="U1270" t="s">
        <v>7699</v>
      </c>
      <c r="V1270" t="s">
        <v>16155</v>
      </c>
      <c r="W1270" t="s">
        <v>84</v>
      </c>
      <c r="Y1270" t="s">
        <v>8</v>
      </c>
      <c r="Z1270" t="s">
        <v>86</v>
      </c>
      <c r="AA1270" t="s">
        <v>7627</v>
      </c>
      <c r="AB1270" s="28">
        <v>1</v>
      </c>
      <c r="AC1270" s="40">
        <v>35780</v>
      </c>
      <c r="AD1270" s="40">
        <f t="shared" si="19"/>
        <v>35780</v>
      </c>
    </row>
    <row r="1271" spans="1:30">
      <c r="A1271" t="s">
        <v>288</v>
      </c>
      <c r="B1271" t="s">
        <v>113</v>
      </c>
      <c r="C1271" t="s">
        <v>114</v>
      </c>
      <c r="D1271" t="s">
        <v>1193</v>
      </c>
      <c r="E1271" t="s">
        <v>16156</v>
      </c>
      <c r="F1271" t="s">
        <v>4607</v>
      </c>
      <c r="G1271" t="s">
        <v>9829</v>
      </c>
      <c r="H1271" t="s">
        <v>197</v>
      </c>
      <c r="I1271" t="s">
        <v>1196</v>
      </c>
      <c r="J1271" t="s">
        <v>4608</v>
      </c>
      <c r="K1271" t="s">
        <v>78</v>
      </c>
      <c r="L1271" t="s">
        <v>16157</v>
      </c>
      <c r="M1271" s="27">
        <v>45945.350162037037</v>
      </c>
      <c r="N1271" s="27">
        <v>45947.52847222222</v>
      </c>
      <c r="P1271" t="s">
        <v>9833</v>
      </c>
      <c r="Q1271" t="s">
        <v>9834</v>
      </c>
      <c r="R1271" t="s">
        <v>1470</v>
      </c>
      <c r="S1271" t="s">
        <v>1470</v>
      </c>
      <c r="T1271" t="s">
        <v>82</v>
      </c>
      <c r="U1271" t="s">
        <v>7699</v>
      </c>
      <c r="V1271" t="s">
        <v>16158</v>
      </c>
      <c r="W1271" t="s">
        <v>84</v>
      </c>
      <c r="Y1271" t="s">
        <v>11</v>
      </c>
      <c r="Z1271" t="s">
        <v>86</v>
      </c>
      <c r="AA1271" t="s">
        <v>1846</v>
      </c>
      <c r="AB1271" s="28">
        <v>1</v>
      </c>
      <c r="AC1271" s="40">
        <v>67654</v>
      </c>
      <c r="AD1271" s="40">
        <f t="shared" si="19"/>
        <v>67654</v>
      </c>
    </row>
    <row r="1272" spans="1:30">
      <c r="A1272" t="s">
        <v>265</v>
      </c>
      <c r="B1272" t="s">
        <v>68</v>
      </c>
      <c r="C1272" t="s">
        <v>266</v>
      </c>
      <c r="D1272" t="s">
        <v>6283</v>
      </c>
      <c r="E1272" t="s">
        <v>16159</v>
      </c>
      <c r="F1272" t="s">
        <v>16160</v>
      </c>
      <c r="G1272" t="s">
        <v>9829</v>
      </c>
      <c r="H1272" t="s">
        <v>270</v>
      </c>
      <c r="I1272" t="s">
        <v>265</v>
      </c>
      <c r="J1272" t="s">
        <v>16161</v>
      </c>
      <c r="K1272" t="s">
        <v>78</v>
      </c>
      <c r="L1272" t="s">
        <v>16162</v>
      </c>
      <c r="M1272" s="27">
        <v>45945.333333333343</v>
      </c>
      <c r="N1272" s="27">
        <v>45947.566666666673</v>
      </c>
      <c r="P1272" t="s">
        <v>9833</v>
      </c>
      <c r="Q1272" t="s">
        <v>9834</v>
      </c>
      <c r="R1272" t="s">
        <v>1470</v>
      </c>
      <c r="S1272" t="s">
        <v>1470</v>
      </c>
      <c r="T1272" t="s">
        <v>82</v>
      </c>
      <c r="U1272" t="s">
        <v>7699</v>
      </c>
      <c r="V1272" t="s">
        <v>16163</v>
      </c>
      <c r="W1272" t="s">
        <v>84</v>
      </c>
      <c r="Y1272" t="s">
        <v>8</v>
      </c>
      <c r="Z1272" t="s">
        <v>86</v>
      </c>
      <c r="AA1272" t="s">
        <v>2108</v>
      </c>
      <c r="AB1272" s="28">
        <v>1</v>
      </c>
      <c r="AC1272" s="40">
        <v>35780</v>
      </c>
      <c r="AD1272" s="40">
        <f t="shared" si="19"/>
        <v>35780</v>
      </c>
    </row>
    <row r="1273" spans="1:30">
      <c r="A1273" t="s">
        <v>459</v>
      </c>
      <c r="B1273" t="s">
        <v>460</v>
      </c>
      <c r="C1273" t="s">
        <v>461</v>
      </c>
      <c r="D1273" t="s">
        <v>512</v>
      </c>
      <c r="E1273" t="s">
        <v>16164</v>
      </c>
      <c r="F1273" t="s">
        <v>16165</v>
      </c>
      <c r="G1273" t="s">
        <v>9829</v>
      </c>
      <c r="H1273" t="s">
        <v>460</v>
      </c>
      <c r="I1273" t="s">
        <v>459</v>
      </c>
      <c r="J1273" t="s">
        <v>16166</v>
      </c>
      <c r="K1273" t="s">
        <v>78</v>
      </c>
      <c r="L1273" t="s">
        <v>16167</v>
      </c>
      <c r="M1273" s="27">
        <v>45945.333333333343</v>
      </c>
      <c r="N1273" s="27">
        <v>45947.506944444453</v>
      </c>
      <c r="P1273" t="s">
        <v>9833</v>
      </c>
      <c r="Q1273" t="s">
        <v>9834</v>
      </c>
      <c r="R1273" t="s">
        <v>1479</v>
      </c>
      <c r="S1273" t="s">
        <v>1479</v>
      </c>
      <c r="T1273" t="s">
        <v>82</v>
      </c>
      <c r="U1273" t="s">
        <v>7699</v>
      </c>
      <c r="V1273" t="s">
        <v>16168</v>
      </c>
      <c r="W1273" t="s">
        <v>84</v>
      </c>
      <c r="Y1273" t="s">
        <v>8</v>
      </c>
      <c r="Z1273" t="s">
        <v>86</v>
      </c>
      <c r="AA1273" t="s">
        <v>1597</v>
      </c>
      <c r="AB1273" s="28">
        <v>1</v>
      </c>
      <c r="AC1273" s="40">
        <v>35780</v>
      </c>
      <c r="AD1273" s="40">
        <f t="shared" si="19"/>
        <v>35780</v>
      </c>
    </row>
    <row r="1274" spans="1:30">
      <c r="A1274" t="s">
        <v>965</v>
      </c>
      <c r="B1274" t="s">
        <v>119</v>
      </c>
      <c r="C1274" t="s">
        <v>120</v>
      </c>
      <c r="D1274" t="s">
        <v>966</v>
      </c>
      <c r="E1274" t="s">
        <v>16169</v>
      </c>
      <c r="F1274" t="s">
        <v>16170</v>
      </c>
      <c r="G1274" t="s">
        <v>9829</v>
      </c>
      <c r="H1274" t="s">
        <v>969</v>
      </c>
      <c r="I1274" t="s">
        <v>965</v>
      </c>
      <c r="J1274" t="s">
        <v>16171</v>
      </c>
      <c r="K1274" t="s">
        <v>78</v>
      </c>
      <c r="L1274" t="s">
        <v>16172</v>
      </c>
      <c r="M1274" s="27">
        <v>45945.347708333327</v>
      </c>
      <c r="N1274" s="27">
        <v>45947.513194444437</v>
      </c>
      <c r="P1274" t="s">
        <v>9833</v>
      </c>
      <c r="Q1274" t="s">
        <v>9834</v>
      </c>
      <c r="R1274" t="s">
        <v>1479</v>
      </c>
      <c r="S1274" t="s">
        <v>1479</v>
      </c>
      <c r="T1274" t="s">
        <v>82</v>
      </c>
      <c r="U1274" t="s">
        <v>7699</v>
      </c>
      <c r="V1274" t="s">
        <v>16173</v>
      </c>
      <c r="W1274" t="s">
        <v>84</v>
      </c>
      <c r="Y1274" t="s">
        <v>8</v>
      </c>
      <c r="Z1274" t="s">
        <v>86</v>
      </c>
      <c r="AA1274" t="s">
        <v>974</v>
      </c>
      <c r="AB1274" s="28">
        <v>1</v>
      </c>
      <c r="AC1274" s="40">
        <v>35780</v>
      </c>
      <c r="AD1274" s="40">
        <f t="shared" si="19"/>
        <v>35780</v>
      </c>
    </row>
    <row r="1275" spans="1:30">
      <c r="A1275" t="s">
        <v>965</v>
      </c>
      <c r="B1275" t="s">
        <v>119</v>
      </c>
      <c r="C1275" t="s">
        <v>120</v>
      </c>
      <c r="D1275" t="s">
        <v>1685</v>
      </c>
      <c r="E1275" t="s">
        <v>16174</v>
      </c>
      <c r="F1275" t="s">
        <v>16175</v>
      </c>
      <c r="G1275" t="s">
        <v>9829</v>
      </c>
      <c r="H1275" t="s">
        <v>969</v>
      </c>
      <c r="I1275" t="s">
        <v>1688</v>
      </c>
      <c r="J1275" t="s">
        <v>16176</v>
      </c>
      <c r="K1275" t="s">
        <v>78</v>
      </c>
      <c r="L1275" t="s">
        <v>16177</v>
      </c>
      <c r="M1275" s="27">
        <v>45945.350601851853</v>
      </c>
      <c r="N1275" s="27">
        <v>45947.53125</v>
      </c>
      <c r="P1275" t="s">
        <v>9833</v>
      </c>
      <c r="Q1275" t="s">
        <v>9834</v>
      </c>
      <c r="R1275" t="s">
        <v>1470</v>
      </c>
      <c r="S1275" t="s">
        <v>1470</v>
      </c>
      <c r="T1275" t="s">
        <v>82</v>
      </c>
      <c r="U1275" t="s">
        <v>7699</v>
      </c>
      <c r="V1275" t="s">
        <v>16178</v>
      </c>
      <c r="W1275" t="s">
        <v>84</v>
      </c>
      <c r="Y1275" t="s">
        <v>11</v>
      </c>
      <c r="Z1275" t="s">
        <v>86</v>
      </c>
      <c r="AA1275" t="s">
        <v>1693</v>
      </c>
      <c r="AB1275" s="28">
        <v>1</v>
      </c>
      <c r="AC1275" s="40">
        <v>67654</v>
      </c>
      <c r="AD1275" s="40">
        <f t="shared" si="19"/>
        <v>67654</v>
      </c>
    </row>
    <row r="1276" spans="1:30">
      <c r="A1276" t="s">
        <v>459</v>
      </c>
      <c r="B1276" t="s">
        <v>460</v>
      </c>
      <c r="C1276" t="s">
        <v>461</v>
      </c>
      <c r="D1276" t="s">
        <v>1988</v>
      </c>
      <c r="E1276" t="s">
        <v>16179</v>
      </c>
      <c r="F1276" t="s">
        <v>7666</v>
      </c>
      <c r="G1276" t="s">
        <v>9829</v>
      </c>
      <c r="H1276" t="s">
        <v>460</v>
      </c>
      <c r="I1276" t="s">
        <v>1991</v>
      </c>
      <c r="J1276" t="s">
        <v>7667</v>
      </c>
      <c r="K1276" t="s">
        <v>78</v>
      </c>
      <c r="L1276" t="s">
        <v>16180</v>
      </c>
      <c r="M1276" s="27">
        <v>45945.361597222232</v>
      </c>
      <c r="N1276" s="27">
        <v>45948.450694444437</v>
      </c>
      <c r="P1276" t="s">
        <v>9833</v>
      </c>
      <c r="Q1276" t="s">
        <v>9834</v>
      </c>
      <c r="R1276" t="s">
        <v>1470</v>
      </c>
      <c r="S1276" t="s">
        <v>1470</v>
      </c>
      <c r="T1276" t="s">
        <v>82</v>
      </c>
      <c r="U1276" t="s">
        <v>7699</v>
      </c>
      <c r="V1276" t="s">
        <v>16181</v>
      </c>
      <c r="W1276" t="s">
        <v>84</v>
      </c>
      <c r="Y1276" t="s">
        <v>11</v>
      </c>
      <c r="Z1276" t="s">
        <v>86</v>
      </c>
      <c r="AA1276" t="s">
        <v>1875</v>
      </c>
      <c r="AB1276" s="28">
        <v>1</v>
      </c>
      <c r="AC1276" s="40">
        <v>67654</v>
      </c>
      <c r="AD1276" s="40">
        <f t="shared" si="19"/>
        <v>67654</v>
      </c>
    </row>
    <row r="1277" spans="1:30">
      <c r="A1277" t="s">
        <v>343</v>
      </c>
      <c r="B1277" t="s">
        <v>68</v>
      </c>
      <c r="C1277" t="s">
        <v>69</v>
      </c>
      <c r="D1277" t="s">
        <v>344</v>
      </c>
      <c r="E1277" t="s">
        <v>16182</v>
      </c>
      <c r="F1277" t="s">
        <v>16183</v>
      </c>
      <c r="G1277" t="s">
        <v>9829</v>
      </c>
      <c r="H1277" t="s">
        <v>347</v>
      </c>
      <c r="I1277" t="s">
        <v>343</v>
      </c>
      <c r="J1277" t="s">
        <v>16184</v>
      </c>
      <c r="K1277" t="s">
        <v>78</v>
      </c>
      <c r="L1277" t="s">
        <v>16185</v>
      </c>
      <c r="M1277" s="27">
        <v>45945.374201388891</v>
      </c>
      <c r="N1277" s="27">
        <v>45948.454861111109</v>
      </c>
      <c r="P1277" t="s">
        <v>9833</v>
      </c>
      <c r="Q1277" t="s">
        <v>9834</v>
      </c>
      <c r="R1277" t="s">
        <v>1470</v>
      </c>
      <c r="S1277" t="s">
        <v>1470</v>
      </c>
      <c r="T1277" t="s">
        <v>1664</v>
      </c>
      <c r="U1277" t="s">
        <v>8856</v>
      </c>
      <c r="V1277" t="s">
        <v>16186</v>
      </c>
      <c r="W1277" t="s">
        <v>84</v>
      </c>
      <c r="Y1277" t="s">
        <v>8</v>
      </c>
      <c r="Z1277" t="s">
        <v>86</v>
      </c>
      <c r="AA1277" t="s">
        <v>366</v>
      </c>
      <c r="AB1277" s="28">
        <v>1</v>
      </c>
      <c r="AC1277" s="40">
        <v>35780</v>
      </c>
      <c r="AD1277" s="40">
        <f t="shared" si="19"/>
        <v>35780</v>
      </c>
    </row>
    <row r="1278" spans="1:30">
      <c r="A1278" t="s">
        <v>459</v>
      </c>
      <c r="B1278" t="s">
        <v>460</v>
      </c>
      <c r="C1278" t="s">
        <v>461</v>
      </c>
      <c r="D1278" t="s">
        <v>1861</v>
      </c>
      <c r="E1278" t="s">
        <v>16187</v>
      </c>
      <c r="F1278" t="s">
        <v>16188</v>
      </c>
      <c r="G1278" t="s">
        <v>9829</v>
      </c>
      <c r="H1278" t="s">
        <v>460</v>
      </c>
      <c r="I1278" t="s">
        <v>1864</v>
      </c>
      <c r="J1278" t="s">
        <v>16189</v>
      </c>
      <c r="K1278" t="s">
        <v>78</v>
      </c>
      <c r="L1278" t="s">
        <v>16190</v>
      </c>
      <c r="M1278" s="27">
        <v>45945.392314814817</v>
      </c>
      <c r="N1278" s="27">
        <v>45948.465277777781</v>
      </c>
      <c r="P1278" t="s">
        <v>9833</v>
      </c>
      <c r="Q1278" t="s">
        <v>9834</v>
      </c>
      <c r="R1278" t="s">
        <v>1479</v>
      </c>
      <c r="S1278" t="s">
        <v>1479</v>
      </c>
      <c r="T1278" t="s">
        <v>82</v>
      </c>
      <c r="U1278" t="s">
        <v>7699</v>
      </c>
      <c r="V1278" t="s">
        <v>16191</v>
      </c>
      <c r="W1278" t="s">
        <v>84</v>
      </c>
      <c r="Y1278" t="s">
        <v>11</v>
      </c>
      <c r="Z1278" t="s">
        <v>86</v>
      </c>
      <c r="AA1278" t="s">
        <v>700</v>
      </c>
      <c r="AB1278" s="28">
        <v>1</v>
      </c>
      <c r="AC1278" s="40">
        <v>67654</v>
      </c>
      <c r="AD1278" s="40">
        <f t="shared" si="19"/>
        <v>67654</v>
      </c>
    </row>
    <row r="1279" spans="1:30">
      <c r="A1279" t="s">
        <v>191</v>
      </c>
      <c r="B1279" t="s">
        <v>192</v>
      </c>
      <c r="C1279" t="s">
        <v>193</v>
      </c>
      <c r="D1279" t="s">
        <v>208</v>
      </c>
      <c r="E1279" t="s">
        <v>16192</v>
      </c>
      <c r="F1279" t="s">
        <v>16193</v>
      </c>
      <c r="G1279" t="s">
        <v>9829</v>
      </c>
      <c r="H1279" t="s">
        <v>197</v>
      </c>
      <c r="I1279" t="s">
        <v>211</v>
      </c>
      <c r="J1279" t="s">
        <v>16194</v>
      </c>
      <c r="K1279" t="s">
        <v>78</v>
      </c>
      <c r="L1279" t="s">
        <v>16195</v>
      </c>
      <c r="M1279" s="27">
        <v>45945.384131944447</v>
      </c>
      <c r="N1279" s="27">
        <v>45950.401388888888</v>
      </c>
      <c r="P1279" t="s">
        <v>9833</v>
      </c>
      <c r="Q1279" t="s">
        <v>9834</v>
      </c>
      <c r="R1279" t="s">
        <v>80</v>
      </c>
      <c r="S1279" t="s">
        <v>81</v>
      </c>
      <c r="U1279" t="s">
        <v>7699</v>
      </c>
      <c r="V1279" t="s">
        <v>16196</v>
      </c>
      <c r="W1279" t="s">
        <v>84</v>
      </c>
      <c r="Y1279" t="s">
        <v>8</v>
      </c>
      <c r="Z1279" t="s">
        <v>86</v>
      </c>
      <c r="AA1279" t="s">
        <v>7627</v>
      </c>
      <c r="AB1279" s="28">
        <v>1</v>
      </c>
      <c r="AC1279" s="40">
        <v>35780</v>
      </c>
      <c r="AD1279" s="40">
        <f t="shared" si="19"/>
        <v>35780</v>
      </c>
    </row>
    <row r="1280" spans="1:30">
      <c r="A1280" t="s">
        <v>277</v>
      </c>
      <c r="B1280" t="s">
        <v>151</v>
      </c>
      <c r="C1280" t="s">
        <v>152</v>
      </c>
      <c r="D1280" t="s">
        <v>1059</v>
      </c>
      <c r="E1280" t="s">
        <v>16197</v>
      </c>
      <c r="F1280" t="s">
        <v>4625</v>
      </c>
      <c r="G1280" t="s">
        <v>9829</v>
      </c>
      <c r="H1280" t="s">
        <v>328</v>
      </c>
      <c r="I1280" t="s">
        <v>1062</v>
      </c>
      <c r="J1280" t="s">
        <v>4626</v>
      </c>
      <c r="K1280" t="s">
        <v>78</v>
      </c>
      <c r="L1280" t="s">
        <v>16198</v>
      </c>
      <c r="M1280" s="27">
        <v>45945.38486111111</v>
      </c>
      <c r="N1280" s="27">
        <v>45948.460416666669</v>
      </c>
      <c r="P1280" t="s">
        <v>9833</v>
      </c>
      <c r="Q1280" t="s">
        <v>9834</v>
      </c>
      <c r="R1280" t="s">
        <v>80</v>
      </c>
      <c r="S1280" t="s">
        <v>187</v>
      </c>
      <c r="T1280" t="s">
        <v>82</v>
      </c>
      <c r="U1280" t="s">
        <v>7699</v>
      </c>
      <c r="V1280" t="s">
        <v>16199</v>
      </c>
      <c r="W1280" t="s">
        <v>84</v>
      </c>
      <c r="Y1280" t="s">
        <v>8</v>
      </c>
      <c r="Z1280" t="s">
        <v>86</v>
      </c>
      <c r="AA1280" t="s">
        <v>736</v>
      </c>
      <c r="AB1280" s="28">
        <v>1</v>
      </c>
      <c r="AC1280" s="40">
        <v>35780</v>
      </c>
      <c r="AD1280" s="40">
        <f t="shared" si="19"/>
        <v>35780</v>
      </c>
    </row>
    <row r="1281" spans="1:30">
      <c r="A1281" t="s">
        <v>112</v>
      </c>
      <c r="B1281" t="s">
        <v>113</v>
      </c>
      <c r="C1281" t="s">
        <v>114</v>
      </c>
      <c r="D1281" t="s">
        <v>115</v>
      </c>
      <c r="E1281" t="s">
        <v>16200</v>
      </c>
      <c r="F1281" t="s">
        <v>3600</v>
      </c>
      <c r="G1281" t="s">
        <v>9829</v>
      </c>
      <c r="H1281" t="s">
        <v>116</v>
      </c>
      <c r="I1281" t="s">
        <v>112</v>
      </c>
      <c r="J1281" t="s">
        <v>3601</v>
      </c>
      <c r="K1281" t="s">
        <v>78</v>
      </c>
      <c r="L1281" t="s">
        <v>16201</v>
      </c>
      <c r="M1281" s="27">
        <v>45945.393923611111</v>
      </c>
      <c r="N1281" s="27">
        <v>45951.388888888891</v>
      </c>
      <c r="P1281" t="s">
        <v>9833</v>
      </c>
      <c r="Q1281" t="s">
        <v>9834</v>
      </c>
      <c r="R1281" t="s">
        <v>80</v>
      </c>
      <c r="S1281" t="s">
        <v>187</v>
      </c>
      <c r="T1281" t="s">
        <v>82</v>
      </c>
      <c r="U1281" t="s">
        <v>7699</v>
      </c>
      <c r="V1281" t="s">
        <v>16202</v>
      </c>
      <c r="W1281" t="s">
        <v>84</v>
      </c>
      <c r="Y1281" t="s">
        <v>8</v>
      </c>
      <c r="Z1281" t="s">
        <v>86</v>
      </c>
      <c r="AA1281" t="s">
        <v>1777</v>
      </c>
      <c r="AB1281" s="28">
        <v>1</v>
      </c>
      <c r="AC1281" s="40">
        <v>35780</v>
      </c>
      <c r="AD1281" s="40">
        <f t="shared" si="19"/>
        <v>35780</v>
      </c>
    </row>
    <row r="1282" spans="1:30">
      <c r="A1282" t="s">
        <v>277</v>
      </c>
      <c r="B1282" t="s">
        <v>151</v>
      </c>
      <c r="C1282" t="s">
        <v>152</v>
      </c>
      <c r="D1282" t="s">
        <v>849</v>
      </c>
      <c r="E1282" t="s">
        <v>16203</v>
      </c>
      <c r="F1282" t="s">
        <v>16204</v>
      </c>
      <c r="G1282" t="s">
        <v>9829</v>
      </c>
      <c r="H1282" t="s">
        <v>328</v>
      </c>
      <c r="I1282" t="s">
        <v>852</v>
      </c>
      <c r="J1282" t="s">
        <v>16205</v>
      </c>
      <c r="K1282" t="s">
        <v>78</v>
      </c>
      <c r="L1282" t="s">
        <v>16206</v>
      </c>
      <c r="M1282" s="27">
        <v>45945.396412037036</v>
      </c>
      <c r="N1282" s="27">
        <v>45951.390972222223</v>
      </c>
      <c r="P1282" t="s">
        <v>9833</v>
      </c>
      <c r="Q1282" t="s">
        <v>9834</v>
      </c>
      <c r="R1282" t="s">
        <v>80</v>
      </c>
      <c r="S1282" t="s">
        <v>187</v>
      </c>
      <c r="T1282" t="s">
        <v>82</v>
      </c>
      <c r="U1282" t="s">
        <v>7699</v>
      </c>
      <c r="V1282" t="s">
        <v>16207</v>
      </c>
      <c r="W1282" t="s">
        <v>84</v>
      </c>
      <c r="Y1282" t="s">
        <v>11</v>
      </c>
      <c r="Z1282" t="s">
        <v>86</v>
      </c>
      <c r="AA1282" t="s">
        <v>342</v>
      </c>
      <c r="AB1282" s="28">
        <v>1</v>
      </c>
      <c r="AC1282" s="40">
        <v>67654</v>
      </c>
      <c r="AD1282" s="40">
        <f t="shared" si="19"/>
        <v>67654</v>
      </c>
    </row>
    <row r="1283" spans="1:30">
      <c r="A1283" t="s">
        <v>150</v>
      </c>
      <c r="B1283" t="s">
        <v>151</v>
      </c>
      <c r="C1283" t="s">
        <v>152</v>
      </c>
      <c r="D1283" t="s">
        <v>2339</v>
      </c>
      <c r="E1283" t="s">
        <v>16208</v>
      </c>
      <c r="F1283" t="s">
        <v>16209</v>
      </c>
      <c r="G1283" t="s">
        <v>9829</v>
      </c>
      <c r="H1283" t="s">
        <v>156</v>
      </c>
      <c r="I1283" t="s">
        <v>150</v>
      </c>
      <c r="J1283" t="s">
        <v>16210</v>
      </c>
      <c r="K1283" t="s">
        <v>78</v>
      </c>
      <c r="L1283" t="s">
        <v>16211</v>
      </c>
      <c r="M1283" s="27">
        <v>45945.400856481479</v>
      </c>
      <c r="N1283" s="27">
        <v>45947.51666666667</v>
      </c>
      <c r="P1283" t="s">
        <v>9833</v>
      </c>
      <c r="Q1283" t="s">
        <v>9834</v>
      </c>
      <c r="R1283" t="s">
        <v>80</v>
      </c>
      <c r="S1283" t="s">
        <v>187</v>
      </c>
      <c r="T1283" t="s">
        <v>82</v>
      </c>
      <c r="U1283" t="s">
        <v>7699</v>
      </c>
      <c r="V1283" t="s">
        <v>16212</v>
      </c>
      <c r="W1283" t="s">
        <v>84</v>
      </c>
      <c r="Y1283" t="s">
        <v>8</v>
      </c>
      <c r="Z1283" t="s">
        <v>86</v>
      </c>
      <c r="AA1283" t="s">
        <v>2078</v>
      </c>
      <c r="AB1283" s="28">
        <v>1</v>
      </c>
      <c r="AC1283" s="40">
        <v>35780</v>
      </c>
      <c r="AD1283" s="40">
        <f t="shared" ref="AD1283:AD1346" si="20">AC1283</f>
        <v>35780</v>
      </c>
    </row>
    <row r="1284" spans="1:30">
      <c r="A1284" t="s">
        <v>150</v>
      </c>
      <c r="B1284" t="s">
        <v>151</v>
      </c>
      <c r="C1284" t="s">
        <v>152</v>
      </c>
      <c r="D1284" t="s">
        <v>11862</v>
      </c>
      <c r="E1284" t="s">
        <v>16213</v>
      </c>
      <c r="F1284" t="s">
        <v>16214</v>
      </c>
      <c r="G1284" t="s">
        <v>9829</v>
      </c>
      <c r="H1284" t="s">
        <v>156</v>
      </c>
      <c r="I1284" t="s">
        <v>11865</v>
      </c>
      <c r="J1284" t="s">
        <v>16215</v>
      </c>
      <c r="K1284" t="s">
        <v>78</v>
      </c>
      <c r="L1284" t="s">
        <v>16216</v>
      </c>
      <c r="M1284" s="27">
        <v>45945.39739583333</v>
      </c>
      <c r="N1284" s="27">
        <v>45951.520138888889</v>
      </c>
      <c r="P1284" t="s">
        <v>9833</v>
      </c>
      <c r="Q1284" t="s">
        <v>9834</v>
      </c>
      <c r="R1284" t="s">
        <v>1479</v>
      </c>
      <c r="S1284" t="s">
        <v>1479</v>
      </c>
      <c r="T1284" t="s">
        <v>82</v>
      </c>
      <c r="U1284" t="s">
        <v>7699</v>
      </c>
      <c r="V1284" t="s">
        <v>16217</v>
      </c>
      <c r="W1284" t="s">
        <v>9836</v>
      </c>
      <c r="Y1284" t="s">
        <v>13</v>
      </c>
      <c r="Z1284" t="s">
        <v>86</v>
      </c>
      <c r="AA1284" t="s">
        <v>173</v>
      </c>
      <c r="AB1284" s="28">
        <v>0</v>
      </c>
      <c r="AC1284" s="40">
        <v>35780</v>
      </c>
      <c r="AD1284" s="40">
        <f t="shared" si="20"/>
        <v>35780</v>
      </c>
    </row>
    <row r="1285" spans="1:30">
      <c r="A1285" t="s">
        <v>150</v>
      </c>
      <c r="B1285" t="s">
        <v>151</v>
      </c>
      <c r="C1285" t="s">
        <v>152</v>
      </c>
      <c r="D1285" t="s">
        <v>2339</v>
      </c>
      <c r="E1285" t="s">
        <v>16218</v>
      </c>
      <c r="F1285" t="s">
        <v>16219</v>
      </c>
      <c r="G1285" t="s">
        <v>9829</v>
      </c>
      <c r="H1285" t="s">
        <v>156</v>
      </c>
      <c r="I1285" t="s">
        <v>150</v>
      </c>
      <c r="J1285" t="s">
        <v>16220</v>
      </c>
      <c r="K1285" t="s">
        <v>78</v>
      </c>
      <c r="L1285" t="s">
        <v>16221</v>
      </c>
      <c r="M1285" s="27">
        <v>45945.400185185194</v>
      </c>
      <c r="N1285" s="27">
        <v>45947.515277777777</v>
      </c>
      <c r="P1285" t="s">
        <v>9833</v>
      </c>
      <c r="Q1285" t="s">
        <v>9834</v>
      </c>
      <c r="R1285" t="s">
        <v>80</v>
      </c>
      <c r="S1285" t="s">
        <v>187</v>
      </c>
      <c r="T1285" t="s">
        <v>82</v>
      </c>
      <c r="U1285" t="s">
        <v>7699</v>
      </c>
      <c r="V1285" t="s">
        <v>16212</v>
      </c>
      <c r="W1285" t="s">
        <v>84</v>
      </c>
      <c r="Y1285" t="s">
        <v>8</v>
      </c>
      <c r="Z1285" t="s">
        <v>86</v>
      </c>
      <c r="AA1285" t="s">
        <v>2078</v>
      </c>
      <c r="AB1285" s="28">
        <v>1</v>
      </c>
      <c r="AC1285" s="40">
        <v>35780</v>
      </c>
      <c r="AD1285" s="40">
        <f t="shared" si="20"/>
        <v>35780</v>
      </c>
    </row>
    <row r="1286" spans="1:30">
      <c r="A1286" t="s">
        <v>277</v>
      </c>
      <c r="B1286" t="s">
        <v>151</v>
      </c>
      <c r="C1286" t="s">
        <v>152</v>
      </c>
      <c r="D1286" t="s">
        <v>325</v>
      </c>
      <c r="E1286" t="s">
        <v>16222</v>
      </c>
      <c r="F1286" t="s">
        <v>16223</v>
      </c>
      <c r="G1286" t="s">
        <v>9829</v>
      </c>
      <c r="H1286" t="s">
        <v>328</v>
      </c>
      <c r="I1286" t="s">
        <v>277</v>
      </c>
      <c r="J1286" t="s">
        <v>16224</v>
      </c>
      <c r="K1286" t="s">
        <v>78</v>
      </c>
      <c r="L1286" t="s">
        <v>16225</v>
      </c>
      <c r="M1286" s="27">
        <v>45945.394513888888</v>
      </c>
      <c r="N1286" s="27">
        <v>45948.467361111107</v>
      </c>
      <c r="P1286" t="s">
        <v>9833</v>
      </c>
      <c r="Q1286" t="s">
        <v>9834</v>
      </c>
      <c r="R1286" t="s">
        <v>80</v>
      </c>
      <c r="S1286" t="s">
        <v>187</v>
      </c>
      <c r="T1286" t="s">
        <v>82</v>
      </c>
      <c r="U1286" t="s">
        <v>7699</v>
      </c>
      <c r="V1286" t="s">
        <v>16226</v>
      </c>
      <c r="W1286" t="s">
        <v>84</v>
      </c>
      <c r="Y1286" t="s">
        <v>8</v>
      </c>
      <c r="Z1286" t="s">
        <v>86</v>
      </c>
      <c r="AA1286" t="s">
        <v>342</v>
      </c>
      <c r="AB1286" s="28">
        <v>1</v>
      </c>
      <c r="AC1286" s="40">
        <v>35780</v>
      </c>
      <c r="AD1286" s="40">
        <f t="shared" si="20"/>
        <v>35780</v>
      </c>
    </row>
    <row r="1287" spans="1:30">
      <c r="A1287" t="s">
        <v>277</v>
      </c>
      <c r="B1287" t="s">
        <v>151</v>
      </c>
      <c r="C1287" t="s">
        <v>152</v>
      </c>
      <c r="D1287" t="s">
        <v>334</v>
      </c>
      <c r="E1287" t="s">
        <v>16227</v>
      </c>
      <c r="F1287" t="s">
        <v>16228</v>
      </c>
      <c r="G1287" t="s">
        <v>9829</v>
      </c>
      <c r="H1287" t="s">
        <v>328</v>
      </c>
      <c r="I1287" t="s">
        <v>337</v>
      </c>
      <c r="J1287" t="s">
        <v>16229</v>
      </c>
      <c r="K1287" t="s">
        <v>78</v>
      </c>
      <c r="L1287" t="s">
        <v>16230</v>
      </c>
      <c r="M1287" s="27">
        <v>45945.401666666658</v>
      </c>
      <c r="N1287" s="27">
        <v>45952.398611111108</v>
      </c>
      <c r="P1287" t="s">
        <v>9833</v>
      </c>
      <c r="Q1287" t="s">
        <v>9834</v>
      </c>
      <c r="R1287" t="s">
        <v>1479</v>
      </c>
      <c r="S1287" t="s">
        <v>1479</v>
      </c>
      <c r="T1287" t="s">
        <v>82</v>
      </c>
      <c r="U1287" t="s">
        <v>7699</v>
      </c>
      <c r="V1287" t="s">
        <v>16231</v>
      </c>
      <c r="W1287" t="s">
        <v>84</v>
      </c>
      <c r="Y1287" t="s">
        <v>8</v>
      </c>
      <c r="Z1287" t="s">
        <v>86</v>
      </c>
      <c r="AA1287" t="s">
        <v>416</v>
      </c>
      <c r="AB1287" s="28">
        <v>1</v>
      </c>
      <c r="AC1287" s="40">
        <v>35780</v>
      </c>
      <c r="AD1287" s="40">
        <f t="shared" si="20"/>
        <v>35780</v>
      </c>
    </row>
    <row r="1288" spans="1:30">
      <c r="A1288" t="s">
        <v>191</v>
      </c>
      <c r="B1288" t="s">
        <v>192</v>
      </c>
      <c r="C1288" t="s">
        <v>193</v>
      </c>
      <c r="D1288" t="s">
        <v>194</v>
      </c>
      <c r="E1288" t="s">
        <v>16232</v>
      </c>
      <c r="F1288" t="s">
        <v>16233</v>
      </c>
      <c r="G1288" t="s">
        <v>9829</v>
      </c>
      <c r="H1288" t="s">
        <v>197</v>
      </c>
      <c r="I1288" t="s">
        <v>191</v>
      </c>
      <c r="J1288" t="s">
        <v>14717</v>
      </c>
      <c r="K1288" t="s">
        <v>78</v>
      </c>
      <c r="L1288" t="s">
        <v>16234</v>
      </c>
      <c r="M1288" s="27">
        <v>45945.403043981481</v>
      </c>
      <c r="N1288" s="27">
        <v>45951.433333333327</v>
      </c>
      <c r="P1288" t="s">
        <v>9833</v>
      </c>
      <c r="Q1288" t="s">
        <v>9834</v>
      </c>
      <c r="R1288" t="s">
        <v>783</v>
      </c>
      <c r="S1288" t="s">
        <v>2152</v>
      </c>
      <c r="U1288" t="s">
        <v>7699</v>
      </c>
      <c r="V1288" t="s">
        <v>16235</v>
      </c>
      <c r="W1288" t="s">
        <v>84</v>
      </c>
      <c r="Y1288" t="s">
        <v>8</v>
      </c>
      <c r="Z1288" t="s">
        <v>86</v>
      </c>
      <c r="AA1288" t="s">
        <v>7627</v>
      </c>
      <c r="AB1288" s="28">
        <v>1</v>
      </c>
      <c r="AC1288" s="40">
        <v>35780</v>
      </c>
      <c r="AD1288" s="40">
        <f t="shared" si="20"/>
        <v>35780</v>
      </c>
    </row>
    <row r="1289" spans="1:30">
      <c r="A1289" t="s">
        <v>459</v>
      </c>
      <c r="B1289" t="s">
        <v>460</v>
      </c>
      <c r="C1289" t="s">
        <v>461</v>
      </c>
      <c r="D1289" t="s">
        <v>512</v>
      </c>
      <c r="E1289" t="s">
        <v>16236</v>
      </c>
      <c r="F1289" t="s">
        <v>16237</v>
      </c>
      <c r="G1289" t="s">
        <v>9829</v>
      </c>
      <c r="H1289" t="s">
        <v>460</v>
      </c>
      <c r="I1289" t="s">
        <v>459</v>
      </c>
      <c r="J1289" t="s">
        <v>16238</v>
      </c>
      <c r="K1289" t="s">
        <v>78</v>
      </c>
      <c r="L1289" t="s">
        <v>16239</v>
      </c>
      <c r="M1289" s="27">
        <v>45945.40824074074</v>
      </c>
      <c r="N1289" s="27">
        <v>45948.47152777778</v>
      </c>
      <c r="P1289" t="s">
        <v>9833</v>
      </c>
      <c r="Q1289" t="s">
        <v>9834</v>
      </c>
      <c r="R1289" t="s">
        <v>1470</v>
      </c>
      <c r="S1289" t="s">
        <v>1470</v>
      </c>
      <c r="T1289" t="s">
        <v>82</v>
      </c>
      <c r="U1289" t="s">
        <v>7699</v>
      </c>
      <c r="V1289" t="s">
        <v>16240</v>
      </c>
      <c r="W1289" t="s">
        <v>84</v>
      </c>
      <c r="Y1289" t="s">
        <v>8</v>
      </c>
      <c r="Z1289" t="s">
        <v>86</v>
      </c>
      <c r="AA1289" t="s">
        <v>1597</v>
      </c>
      <c r="AB1289" s="28">
        <v>1</v>
      </c>
      <c r="AC1289" s="40">
        <v>35780</v>
      </c>
      <c r="AD1289" s="40">
        <f t="shared" si="20"/>
        <v>35780</v>
      </c>
    </row>
    <row r="1290" spans="1:30">
      <c r="A1290" t="s">
        <v>217</v>
      </c>
      <c r="B1290" t="s">
        <v>192</v>
      </c>
      <c r="C1290" t="s">
        <v>193</v>
      </c>
      <c r="D1290" t="s">
        <v>1241</v>
      </c>
      <c r="E1290" t="s">
        <v>16241</v>
      </c>
      <c r="F1290" t="s">
        <v>16242</v>
      </c>
      <c r="G1290" t="s">
        <v>9829</v>
      </c>
      <c r="H1290" t="s">
        <v>197</v>
      </c>
      <c r="I1290" t="s">
        <v>1244</v>
      </c>
      <c r="J1290" t="s">
        <v>16243</v>
      </c>
      <c r="K1290" t="s">
        <v>78</v>
      </c>
      <c r="L1290" t="s">
        <v>16244</v>
      </c>
      <c r="M1290" s="27">
        <v>45945.411377314813</v>
      </c>
      <c r="N1290" s="27">
        <v>45951.399305555547</v>
      </c>
      <c r="P1290" t="s">
        <v>9833</v>
      </c>
      <c r="Q1290" t="s">
        <v>9834</v>
      </c>
      <c r="R1290" t="s">
        <v>80</v>
      </c>
      <c r="S1290" t="s">
        <v>187</v>
      </c>
      <c r="T1290" t="s">
        <v>82</v>
      </c>
      <c r="U1290" t="s">
        <v>7699</v>
      </c>
      <c r="V1290" t="s">
        <v>16245</v>
      </c>
      <c r="W1290" t="s">
        <v>84</v>
      </c>
      <c r="Y1290" t="s">
        <v>11</v>
      </c>
      <c r="Z1290" t="s">
        <v>86</v>
      </c>
      <c r="AA1290" t="s">
        <v>403</v>
      </c>
      <c r="AB1290" s="28">
        <v>1</v>
      </c>
      <c r="AC1290" s="40">
        <v>67654</v>
      </c>
      <c r="AD1290" s="40">
        <f t="shared" si="20"/>
        <v>67654</v>
      </c>
    </row>
    <row r="1291" spans="1:30">
      <c r="A1291" t="s">
        <v>191</v>
      </c>
      <c r="B1291" t="s">
        <v>192</v>
      </c>
      <c r="C1291" t="s">
        <v>193</v>
      </c>
      <c r="D1291" t="s">
        <v>194</v>
      </c>
      <c r="E1291" t="s">
        <v>16246</v>
      </c>
      <c r="F1291" t="s">
        <v>5362</v>
      </c>
      <c r="G1291" t="s">
        <v>9829</v>
      </c>
      <c r="H1291" t="s">
        <v>197</v>
      </c>
      <c r="I1291" t="s">
        <v>191</v>
      </c>
      <c r="J1291" t="s">
        <v>5363</v>
      </c>
      <c r="K1291" t="s">
        <v>78</v>
      </c>
      <c r="L1291" t="s">
        <v>16247</v>
      </c>
      <c r="M1291" s="27">
        <v>45945.405833333331</v>
      </c>
      <c r="N1291" s="27">
        <v>45950.402777777781</v>
      </c>
      <c r="P1291" t="s">
        <v>9833</v>
      </c>
      <c r="Q1291" t="s">
        <v>9834</v>
      </c>
      <c r="R1291" t="s">
        <v>80</v>
      </c>
      <c r="S1291" t="s">
        <v>187</v>
      </c>
      <c r="U1291" t="s">
        <v>7699</v>
      </c>
      <c r="V1291" t="s">
        <v>16248</v>
      </c>
      <c r="W1291" t="s">
        <v>84</v>
      </c>
      <c r="Y1291" t="s">
        <v>8</v>
      </c>
      <c r="Z1291" t="s">
        <v>86</v>
      </c>
      <c r="AA1291" t="s">
        <v>7627</v>
      </c>
      <c r="AB1291" s="28">
        <v>1</v>
      </c>
      <c r="AC1291" s="40">
        <v>35780</v>
      </c>
      <c r="AD1291" s="40">
        <f t="shared" si="20"/>
        <v>35780</v>
      </c>
    </row>
    <row r="1292" spans="1:30">
      <c r="A1292" t="s">
        <v>1134</v>
      </c>
      <c r="B1292" t="s">
        <v>113</v>
      </c>
      <c r="C1292" t="s">
        <v>114</v>
      </c>
      <c r="D1292" t="s">
        <v>4642</v>
      </c>
      <c r="E1292" t="s">
        <v>16249</v>
      </c>
      <c r="F1292" t="s">
        <v>4644</v>
      </c>
      <c r="G1292" t="s">
        <v>9829</v>
      </c>
      <c r="H1292" t="s">
        <v>2713</v>
      </c>
      <c r="I1292" t="s">
        <v>4645</v>
      </c>
      <c r="J1292" t="s">
        <v>4646</v>
      </c>
      <c r="K1292" t="s">
        <v>78</v>
      </c>
      <c r="L1292" t="s">
        <v>16250</v>
      </c>
      <c r="M1292" s="27">
        <v>45945.41642361111</v>
      </c>
      <c r="N1292" s="27">
        <v>45947.560416666667</v>
      </c>
      <c r="P1292" t="s">
        <v>9833</v>
      </c>
      <c r="Q1292" t="s">
        <v>9834</v>
      </c>
      <c r="R1292" t="s">
        <v>80</v>
      </c>
      <c r="S1292" t="s">
        <v>187</v>
      </c>
      <c r="T1292" t="s">
        <v>82</v>
      </c>
      <c r="U1292" t="s">
        <v>7699</v>
      </c>
      <c r="V1292" t="s">
        <v>16251</v>
      </c>
      <c r="W1292" t="s">
        <v>84</v>
      </c>
      <c r="Y1292" t="s">
        <v>11</v>
      </c>
      <c r="Z1292" t="s">
        <v>86</v>
      </c>
      <c r="AA1292" t="s">
        <v>2718</v>
      </c>
      <c r="AB1292" s="28">
        <v>1</v>
      </c>
      <c r="AC1292" s="40">
        <v>67654</v>
      </c>
      <c r="AD1292" s="40">
        <f t="shared" si="20"/>
        <v>67654</v>
      </c>
    </row>
    <row r="1293" spans="1:30">
      <c r="A1293" t="s">
        <v>191</v>
      </c>
      <c r="B1293" t="s">
        <v>192</v>
      </c>
      <c r="C1293" t="s">
        <v>193</v>
      </c>
      <c r="D1293" t="s">
        <v>194</v>
      </c>
      <c r="E1293" t="s">
        <v>16252</v>
      </c>
      <c r="F1293" t="s">
        <v>16253</v>
      </c>
      <c r="G1293" t="s">
        <v>9829</v>
      </c>
      <c r="H1293" t="s">
        <v>197</v>
      </c>
      <c r="I1293" t="s">
        <v>191</v>
      </c>
      <c r="J1293" t="s">
        <v>16254</v>
      </c>
      <c r="K1293" t="s">
        <v>78</v>
      </c>
      <c r="L1293" t="s">
        <v>16255</v>
      </c>
      <c r="M1293" s="27">
        <v>45945.41202546296</v>
      </c>
      <c r="N1293" s="27">
        <v>45951.434027777781</v>
      </c>
      <c r="P1293" t="s">
        <v>9833</v>
      </c>
      <c r="Q1293" t="s">
        <v>9834</v>
      </c>
      <c r="R1293" t="s">
        <v>783</v>
      </c>
      <c r="S1293" t="s">
        <v>792</v>
      </c>
      <c r="U1293" t="s">
        <v>7699</v>
      </c>
      <c r="V1293" t="s">
        <v>16256</v>
      </c>
      <c r="W1293" t="s">
        <v>84</v>
      </c>
      <c r="Y1293" t="s">
        <v>8</v>
      </c>
      <c r="Z1293" t="s">
        <v>86</v>
      </c>
      <c r="AA1293" t="s">
        <v>7627</v>
      </c>
      <c r="AB1293" s="28">
        <v>1</v>
      </c>
      <c r="AC1293" s="40">
        <v>35780</v>
      </c>
      <c r="AD1293" s="40">
        <f t="shared" si="20"/>
        <v>35780</v>
      </c>
    </row>
    <row r="1294" spans="1:30">
      <c r="A1294" t="s">
        <v>67</v>
      </c>
      <c r="B1294" t="s">
        <v>68</v>
      </c>
      <c r="C1294" t="s">
        <v>8579</v>
      </c>
      <c r="D1294" t="s">
        <v>2719</v>
      </c>
      <c r="E1294" t="s">
        <v>16257</v>
      </c>
      <c r="F1294" t="s">
        <v>16258</v>
      </c>
      <c r="G1294" t="s">
        <v>9838</v>
      </c>
      <c r="H1294" t="s">
        <v>75</v>
      </c>
      <c r="I1294" t="s">
        <v>2722</v>
      </c>
      <c r="J1294" t="s">
        <v>16259</v>
      </c>
      <c r="K1294" t="s">
        <v>78</v>
      </c>
      <c r="L1294" t="s">
        <v>16260</v>
      </c>
      <c r="M1294" s="27">
        <v>45945.418611111112</v>
      </c>
      <c r="N1294" s="27">
        <v>45952.413888888892</v>
      </c>
      <c r="P1294" t="s">
        <v>9840</v>
      </c>
      <c r="R1294" t="s">
        <v>80</v>
      </c>
      <c r="S1294" t="s">
        <v>81</v>
      </c>
      <c r="U1294" t="s">
        <v>7699</v>
      </c>
      <c r="V1294" t="s">
        <v>16261</v>
      </c>
      <c r="W1294" t="s">
        <v>9840</v>
      </c>
      <c r="Y1294" t="s">
        <v>15</v>
      </c>
      <c r="Z1294" t="s">
        <v>86</v>
      </c>
      <c r="AB1294" s="28">
        <v>0</v>
      </c>
      <c r="AC1294" s="40">
        <v>35780</v>
      </c>
      <c r="AD1294" s="40">
        <f t="shared" si="20"/>
        <v>35780</v>
      </c>
    </row>
    <row r="1295" spans="1:30">
      <c r="A1295" t="s">
        <v>459</v>
      </c>
      <c r="B1295" t="s">
        <v>460</v>
      </c>
      <c r="C1295" t="s">
        <v>461</v>
      </c>
      <c r="D1295" t="s">
        <v>512</v>
      </c>
      <c r="E1295" t="s">
        <v>16262</v>
      </c>
      <c r="F1295" t="s">
        <v>16263</v>
      </c>
      <c r="G1295" t="s">
        <v>9829</v>
      </c>
      <c r="H1295" t="s">
        <v>460</v>
      </c>
      <c r="I1295" t="s">
        <v>459</v>
      </c>
      <c r="J1295" t="s">
        <v>16264</v>
      </c>
      <c r="K1295" t="s">
        <v>78</v>
      </c>
      <c r="L1295" t="s">
        <v>16265</v>
      </c>
      <c r="M1295" s="27">
        <v>45945.438090277778</v>
      </c>
      <c r="N1295" s="27">
        <v>45951.434027777781</v>
      </c>
      <c r="P1295" t="s">
        <v>9833</v>
      </c>
      <c r="Q1295" t="s">
        <v>9834</v>
      </c>
      <c r="R1295" t="s">
        <v>1479</v>
      </c>
      <c r="S1295" t="s">
        <v>1479</v>
      </c>
      <c r="T1295" t="s">
        <v>82</v>
      </c>
      <c r="U1295" t="s">
        <v>7699</v>
      </c>
      <c r="V1295" t="s">
        <v>16266</v>
      </c>
      <c r="W1295" t="s">
        <v>84</v>
      </c>
      <c r="Y1295" t="s">
        <v>8</v>
      </c>
      <c r="Z1295" t="s">
        <v>86</v>
      </c>
      <c r="AA1295" t="s">
        <v>1875</v>
      </c>
      <c r="AB1295" s="28">
        <v>1</v>
      </c>
      <c r="AC1295" s="40">
        <v>35780</v>
      </c>
      <c r="AD1295" s="40">
        <f t="shared" si="20"/>
        <v>35780</v>
      </c>
    </row>
    <row r="1296" spans="1:30">
      <c r="A1296" t="s">
        <v>343</v>
      </c>
      <c r="B1296" t="s">
        <v>68</v>
      </c>
      <c r="C1296" t="s">
        <v>69</v>
      </c>
      <c r="D1296" t="s">
        <v>503</v>
      </c>
      <c r="E1296" t="s">
        <v>16267</v>
      </c>
      <c r="F1296" t="s">
        <v>16268</v>
      </c>
      <c r="G1296" t="s">
        <v>9829</v>
      </c>
      <c r="H1296" t="s">
        <v>347</v>
      </c>
      <c r="I1296" t="s">
        <v>506</v>
      </c>
      <c r="J1296" t="s">
        <v>16269</v>
      </c>
      <c r="K1296" t="s">
        <v>78</v>
      </c>
      <c r="L1296" t="s">
        <v>16270</v>
      </c>
      <c r="M1296" s="27">
        <v>45945.437384259261</v>
      </c>
      <c r="N1296" s="27">
        <v>45951.40347222222</v>
      </c>
      <c r="P1296" t="s">
        <v>9833</v>
      </c>
      <c r="Q1296" t="s">
        <v>9834</v>
      </c>
      <c r="R1296" t="s">
        <v>1470</v>
      </c>
      <c r="S1296" t="s">
        <v>1470</v>
      </c>
      <c r="T1296" t="s">
        <v>82</v>
      </c>
      <c r="U1296" t="s">
        <v>7699</v>
      </c>
      <c r="V1296" t="s">
        <v>16271</v>
      </c>
      <c r="W1296" t="s">
        <v>84</v>
      </c>
      <c r="Y1296" t="s">
        <v>11</v>
      </c>
      <c r="Z1296" t="s">
        <v>86</v>
      </c>
      <c r="AA1296" t="s">
        <v>387</v>
      </c>
      <c r="AB1296" s="28">
        <v>1</v>
      </c>
      <c r="AC1296" s="40">
        <v>67654</v>
      </c>
      <c r="AD1296" s="40">
        <f t="shared" si="20"/>
        <v>67654</v>
      </c>
    </row>
    <row r="1297" spans="1:30">
      <c r="A1297" t="s">
        <v>459</v>
      </c>
      <c r="B1297" t="s">
        <v>460</v>
      </c>
      <c r="C1297" t="s">
        <v>461</v>
      </c>
      <c r="D1297" t="s">
        <v>11848</v>
      </c>
      <c r="E1297" t="s">
        <v>16272</v>
      </c>
      <c r="F1297" t="s">
        <v>16273</v>
      </c>
      <c r="G1297" t="s">
        <v>9829</v>
      </c>
      <c r="H1297" t="s">
        <v>460</v>
      </c>
      <c r="I1297" t="s">
        <v>11851</v>
      </c>
      <c r="J1297" t="s">
        <v>16274</v>
      </c>
      <c r="K1297" t="s">
        <v>78</v>
      </c>
      <c r="L1297" t="s">
        <v>16275</v>
      </c>
      <c r="M1297" s="27">
        <v>45945.435069444437</v>
      </c>
      <c r="N1297" s="27">
        <v>45951.402777777781</v>
      </c>
      <c r="P1297" t="s">
        <v>9833</v>
      </c>
      <c r="Q1297" t="s">
        <v>9834</v>
      </c>
      <c r="R1297" t="s">
        <v>1470</v>
      </c>
      <c r="S1297" t="s">
        <v>1470</v>
      </c>
      <c r="T1297" t="s">
        <v>82</v>
      </c>
      <c r="U1297" t="s">
        <v>7699</v>
      </c>
      <c r="V1297" t="s">
        <v>16276</v>
      </c>
      <c r="W1297" t="s">
        <v>84</v>
      </c>
      <c r="Y1297" t="s">
        <v>11</v>
      </c>
      <c r="Z1297" t="s">
        <v>86</v>
      </c>
      <c r="AA1297" t="s">
        <v>1113</v>
      </c>
      <c r="AB1297" s="28">
        <v>1</v>
      </c>
      <c r="AC1297" s="40">
        <v>67654</v>
      </c>
      <c r="AD1297" s="40">
        <f t="shared" si="20"/>
        <v>67654</v>
      </c>
    </row>
    <row r="1298" spans="1:30">
      <c r="A1298" t="s">
        <v>965</v>
      </c>
      <c r="B1298" t="s">
        <v>119</v>
      </c>
      <c r="C1298" t="s">
        <v>120</v>
      </c>
      <c r="D1298" t="s">
        <v>12122</v>
      </c>
      <c r="E1298" t="s">
        <v>16277</v>
      </c>
      <c r="F1298" t="s">
        <v>16278</v>
      </c>
      <c r="G1298" t="s">
        <v>9829</v>
      </c>
      <c r="H1298" t="s">
        <v>969</v>
      </c>
      <c r="I1298" t="s">
        <v>12125</v>
      </c>
      <c r="J1298" t="s">
        <v>16279</v>
      </c>
      <c r="K1298" t="s">
        <v>78</v>
      </c>
      <c r="L1298" t="s">
        <v>16280</v>
      </c>
      <c r="M1298" s="27">
        <v>45945.440416666657</v>
      </c>
      <c r="N1298" s="27">
        <v>45951.519444444442</v>
      </c>
      <c r="P1298" t="s">
        <v>9833</v>
      </c>
      <c r="Q1298" t="s">
        <v>9834</v>
      </c>
      <c r="R1298" t="s">
        <v>1470</v>
      </c>
      <c r="S1298" t="s">
        <v>1470</v>
      </c>
      <c r="T1298" t="s">
        <v>82</v>
      </c>
      <c r="U1298" t="s">
        <v>7699</v>
      </c>
      <c r="V1298" t="s">
        <v>16281</v>
      </c>
      <c r="W1298" t="s">
        <v>9836</v>
      </c>
      <c r="Y1298" t="s">
        <v>13</v>
      </c>
      <c r="Z1298" t="s">
        <v>86</v>
      </c>
      <c r="AA1298" t="s">
        <v>974</v>
      </c>
      <c r="AB1298" s="28">
        <v>0</v>
      </c>
      <c r="AC1298" s="40">
        <v>35780</v>
      </c>
      <c r="AD1298" s="40">
        <f t="shared" si="20"/>
        <v>35780</v>
      </c>
    </row>
    <row r="1299" spans="1:30">
      <c r="A1299" t="s">
        <v>459</v>
      </c>
      <c r="B1299" t="s">
        <v>460</v>
      </c>
      <c r="C1299" t="s">
        <v>461</v>
      </c>
      <c r="D1299" t="s">
        <v>1784</v>
      </c>
      <c r="E1299" t="s">
        <v>16282</v>
      </c>
      <c r="F1299" t="s">
        <v>16283</v>
      </c>
      <c r="G1299" t="s">
        <v>9829</v>
      </c>
      <c r="H1299" t="s">
        <v>460</v>
      </c>
      <c r="I1299" t="s">
        <v>1787</v>
      </c>
      <c r="J1299" t="s">
        <v>16284</v>
      </c>
      <c r="K1299" t="s">
        <v>78</v>
      </c>
      <c r="L1299" t="s">
        <v>16285</v>
      </c>
      <c r="M1299" s="27">
        <v>45945.450208333343</v>
      </c>
      <c r="N1299" s="27">
        <v>45951.518055555563</v>
      </c>
      <c r="P1299" t="s">
        <v>9833</v>
      </c>
      <c r="Q1299" t="s">
        <v>9834</v>
      </c>
      <c r="R1299" t="s">
        <v>1479</v>
      </c>
      <c r="S1299" t="s">
        <v>1479</v>
      </c>
      <c r="T1299" t="s">
        <v>82</v>
      </c>
      <c r="U1299" t="s">
        <v>7699</v>
      </c>
      <c r="V1299" t="s">
        <v>16286</v>
      </c>
      <c r="W1299" t="s">
        <v>84</v>
      </c>
      <c r="Y1299" t="s">
        <v>11</v>
      </c>
      <c r="Z1299" t="s">
        <v>86</v>
      </c>
      <c r="AA1299" t="s">
        <v>539</v>
      </c>
      <c r="AB1299" s="28">
        <v>1</v>
      </c>
      <c r="AC1299" s="40">
        <v>67654</v>
      </c>
      <c r="AD1299" s="40">
        <f t="shared" si="20"/>
        <v>67654</v>
      </c>
    </row>
    <row r="1300" spans="1:30">
      <c r="A1300" t="s">
        <v>191</v>
      </c>
      <c r="B1300" t="s">
        <v>192</v>
      </c>
      <c r="C1300" t="s">
        <v>193</v>
      </c>
      <c r="D1300" t="s">
        <v>208</v>
      </c>
      <c r="E1300" t="s">
        <v>16287</v>
      </c>
      <c r="F1300" t="s">
        <v>16288</v>
      </c>
      <c r="G1300" t="s">
        <v>9829</v>
      </c>
      <c r="H1300" t="s">
        <v>197</v>
      </c>
      <c r="I1300" t="s">
        <v>211</v>
      </c>
      <c r="J1300" t="s">
        <v>16289</v>
      </c>
      <c r="K1300" t="s">
        <v>78</v>
      </c>
      <c r="L1300" t="s">
        <v>16290</v>
      </c>
      <c r="M1300" s="27">
        <v>45945.47084490741</v>
      </c>
      <c r="N1300" s="27">
        <v>45950.404166666667</v>
      </c>
      <c r="P1300" t="s">
        <v>9833</v>
      </c>
      <c r="Q1300" t="s">
        <v>9834</v>
      </c>
      <c r="R1300" t="s">
        <v>783</v>
      </c>
      <c r="S1300" t="s">
        <v>2152</v>
      </c>
      <c r="U1300" t="s">
        <v>7699</v>
      </c>
      <c r="V1300" t="s">
        <v>16291</v>
      </c>
      <c r="W1300" t="s">
        <v>84</v>
      </c>
      <c r="Y1300" t="s">
        <v>8</v>
      </c>
      <c r="Z1300" t="s">
        <v>86</v>
      </c>
      <c r="AA1300" t="s">
        <v>7627</v>
      </c>
      <c r="AB1300" s="28">
        <v>1</v>
      </c>
      <c r="AC1300" s="40">
        <v>35780</v>
      </c>
      <c r="AD1300" s="40">
        <f t="shared" si="20"/>
        <v>35780</v>
      </c>
    </row>
    <row r="1301" spans="1:30">
      <c r="A1301" t="s">
        <v>1377</v>
      </c>
      <c r="B1301" t="s">
        <v>68</v>
      </c>
      <c r="C1301" t="s">
        <v>266</v>
      </c>
      <c r="D1301" t="s">
        <v>4238</v>
      </c>
      <c r="E1301" t="s">
        <v>16292</v>
      </c>
      <c r="F1301" t="s">
        <v>16293</v>
      </c>
      <c r="G1301" t="s">
        <v>9829</v>
      </c>
      <c r="H1301" t="s">
        <v>2043</v>
      </c>
      <c r="I1301" t="s">
        <v>4241</v>
      </c>
      <c r="J1301" t="s">
        <v>16294</v>
      </c>
      <c r="K1301" t="s">
        <v>78</v>
      </c>
      <c r="L1301" t="s">
        <v>16295</v>
      </c>
      <c r="M1301" s="27">
        <v>45945.471435185187</v>
      </c>
      <c r="N1301" s="27">
        <v>45947.53402777778</v>
      </c>
      <c r="P1301" t="s">
        <v>9833</v>
      </c>
      <c r="Q1301" t="s">
        <v>9834</v>
      </c>
      <c r="R1301" t="s">
        <v>80</v>
      </c>
      <c r="S1301" t="s">
        <v>187</v>
      </c>
      <c r="T1301" t="s">
        <v>82</v>
      </c>
      <c r="U1301" t="s">
        <v>7699</v>
      </c>
      <c r="V1301" t="s">
        <v>16296</v>
      </c>
      <c r="W1301" t="s">
        <v>84</v>
      </c>
      <c r="Y1301" t="s">
        <v>11</v>
      </c>
      <c r="Z1301" t="s">
        <v>86</v>
      </c>
      <c r="AA1301" t="s">
        <v>2049</v>
      </c>
      <c r="AB1301" s="28">
        <v>1</v>
      </c>
      <c r="AC1301" s="40">
        <v>67654</v>
      </c>
      <c r="AD1301" s="40">
        <f t="shared" si="20"/>
        <v>67654</v>
      </c>
    </row>
    <row r="1302" spans="1:30">
      <c r="A1302" t="s">
        <v>288</v>
      </c>
      <c r="B1302" t="s">
        <v>113</v>
      </c>
      <c r="C1302" t="s">
        <v>114</v>
      </c>
      <c r="D1302" t="s">
        <v>8101</v>
      </c>
      <c r="E1302" t="s">
        <v>16297</v>
      </c>
      <c r="F1302" t="s">
        <v>16298</v>
      </c>
      <c r="G1302" t="s">
        <v>9829</v>
      </c>
      <c r="H1302" t="s">
        <v>292</v>
      </c>
      <c r="I1302" t="s">
        <v>8104</v>
      </c>
      <c r="J1302" t="s">
        <v>16299</v>
      </c>
      <c r="K1302" t="s">
        <v>78</v>
      </c>
      <c r="L1302" t="s">
        <v>16300</v>
      </c>
      <c r="M1302" s="27">
        <v>45945.469965277778</v>
      </c>
      <c r="N1302" s="27">
        <v>45951.435416666667</v>
      </c>
      <c r="P1302" t="s">
        <v>9833</v>
      </c>
      <c r="Q1302" t="s">
        <v>9834</v>
      </c>
      <c r="R1302" t="s">
        <v>1470</v>
      </c>
      <c r="S1302" t="s">
        <v>1470</v>
      </c>
      <c r="T1302" t="s">
        <v>82</v>
      </c>
      <c r="U1302" t="s">
        <v>7699</v>
      </c>
      <c r="V1302" t="s">
        <v>16301</v>
      </c>
      <c r="W1302" t="s">
        <v>84</v>
      </c>
      <c r="Y1302" t="s">
        <v>11</v>
      </c>
      <c r="Z1302" t="s">
        <v>86</v>
      </c>
      <c r="AA1302" t="s">
        <v>245</v>
      </c>
      <c r="AB1302" s="28">
        <v>1</v>
      </c>
      <c r="AC1302" s="40">
        <v>67654</v>
      </c>
      <c r="AD1302" s="40">
        <f t="shared" si="20"/>
        <v>67654</v>
      </c>
    </row>
    <row r="1303" spans="1:30">
      <c r="A1303" t="s">
        <v>288</v>
      </c>
      <c r="B1303" t="s">
        <v>113</v>
      </c>
      <c r="C1303" t="s">
        <v>114</v>
      </c>
      <c r="D1303" t="s">
        <v>4673</v>
      </c>
      <c r="E1303" t="s">
        <v>16302</v>
      </c>
      <c r="F1303" t="s">
        <v>4675</v>
      </c>
      <c r="G1303" t="s">
        <v>9829</v>
      </c>
      <c r="H1303" t="s">
        <v>292</v>
      </c>
      <c r="I1303" t="s">
        <v>4676</v>
      </c>
      <c r="J1303" t="s">
        <v>4677</v>
      </c>
      <c r="K1303" t="s">
        <v>78</v>
      </c>
      <c r="L1303" t="s">
        <v>16303</v>
      </c>
      <c r="M1303" s="27">
        <v>45945.495208333326</v>
      </c>
      <c r="N1303" s="27">
        <v>45951.436805555553</v>
      </c>
      <c r="P1303" t="s">
        <v>9833</v>
      </c>
      <c r="Q1303" t="s">
        <v>9834</v>
      </c>
      <c r="R1303" t="s">
        <v>80</v>
      </c>
      <c r="S1303" t="s">
        <v>81</v>
      </c>
      <c r="T1303" t="s">
        <v>82</v>
      </c>
      <c r="U1303" t="s">
        <v>7699</v>
      </c>
      <c r="V1303" t="s">
        <v>16304</v>
      </c>
      <c r="W1303" t="s">
        <v>84</v>
      </c>
      <c r="Y1303" t="s">
        <v>11</v>
      </c>
      <c r="Z1303" t="s">
        <v>86</v>
      </c>
      <c r="AA1303" t="s">
        <v>245</v>
      </c>
      <c r="AB1303" s="28">
        <v>1</v>
      </c>
      <c r="AC1303" s="40">
        <v>67654</v>
      </c>
      <c r="AD1303" s="40">
        <f t="shared" si="20"/>
        <v>67654</v>
      </c>
    </row>
    <row r="1304" spans="1:30">
      <c r="A1304" t="s">
        <v>343</v>
      </c>
      <c r="B1304" t="s">
        <v>68</v>
      </c>
      <c r="C1304" t="s">
        <v>69</v>
      </c>
      <c r="D1304" t="s">
        <v>344</v>
      </c>
      <c r="E1304" t="s">
        <v>16305</v>
      </c>
      <c r="F1304" t="s">
        <v>16306</v>
      </c>
      <c r="G1304" t="s">
        <v>9829</v>
      </c>
      <c r="H1304" t="s">
        <v>347</v>
      </c>
      <c r="I1304" t="s">
        <v>343</v>
      </c>
      <c r="J1304" t="s">
        <v>16307</v>
      </c>
      <c r="K1304" t="s">
        <v>78</v>
      </c>
      <c r="L1304" t="s">
        <v>16308</v>
      </c>
      <c r="M1304" s="27">
        <v>45945.497037037043</v>
      </c>
      <c r="N1304" s="27">
        <v>45951.4375</v>
      </c>
      <c r="P1304" t="s">
        <v>9833</v>
      </c>
      <c r="Q1304" t="s">
        <v>9834</v>
      </c>
      <c r="R1304" t="s">
        <v>1470</v>
      </c>
      <c r="S1304" t="s">
        <v>1470</v>
      </c>
      <c r="T1304" t="s">
        <v>82</v>
      </c>
      <c r="U1304" t="s">
        <v>7699</v>
      </c>
      <c r="V1304" t="s">
        <v>16309</v>
      </c>
      <c r="W1304" t="s">
        <v>84</v>
      </c>
      <c r="Y1304" t="s">
        <v>8</v>
      </c>
      <c r="Z1304" t="s">
        <v>86</v>
      </c>
      <c r="AA1304" t="s">
        <v>359</v>
      </c>
      <c r="AB1304" s="28">
        <v>1</v>
      </c>
      <c r="AC1304" s="40">
        <v>35780</v>
      </c>
      <c r="AD1304" s="40">
        <f t="shared" si="20"/>
        <v>35780</v>
      </c>
    </row>
    <row r="1305" spans="1:30">
      <c r="A1305" t="s">
        <v>1134</v>
      </c>
      <c r="B1305" t="s">
        <v>113</v>
      </c>
      <c r="C1305" t="s">
        <v>8579</v>
      </c>
      <c r="D1305" t="s">
        <v>11447</v>
      </c>
      <c r="E1305" t="s">
        <v>16310</v>
      </c>
      <c r="F1305" t="s">
        <v>16311</v>
      </c>
      <c r="G1305" t="s">
        <v>9838</v>
      </c>
      <c r="H1305" t="s">
        <v>2713</v>
      </c>
      <c r="I1305" t="s">
        <v>11450</v>
      </c>
      <c r="J1305" t="s">
        <v>16312</v>
      </c>
      <c r="K1305" t="s">
        <v>78</v>
      </c>
      <c r="L1305" t="s">
        <v>16313</v>
      </c>
      <c r="M1305" s="27">
        <v>45945.482476851852</v>
      </c>
      <c r="N1305" s="27">
        <v>45950.623611111107</v>
      </c>
      <c r="P1305" t="s">
        <v>9840</v>
      </c>
      <c r="R1305" t="s">
        <v>1470</v>
      </c>
      <c r="S1305" t="s">
        <v>1470</v>
      </c>
      <c r="U1305" t="s">
        <v>7699</v>
      </c>
      <c r="V1305" t="s">
        <v>16314</v>
      </c>
      <c r="W1305" t="s">
        <v>9840</v>
      </c>
      <c r="Y1305" t="s">
        <v>15</v>
      </c>
      <c r="Z1305" t="s">
        <v>86</v>
      </c>
      <c r="AB1305" s="28">
        <v>0</v>
      </c>
      <c r="AC1305" s="40">
        <v>35780</v>
      </c>
      <c r="AD1305" s="40">
        <f t="shared" si="20"/>
        <v>35780</v>
      </c>
    </row>
    <row r="1306" spans="1:30">
      <c r="A1306" t="s">
        <v>265</v>
      </c>
      <c r="B1306" t="s">
        <v>68</v>
      </c>
      <c r="C1306" t="s">
        <v>266</v>
      </c>
      <c r="D1306" t="s">
        <v>6283</v>
      </c>
      <c r="E1306" t="s">
        <v>16315</v>
      </c>
      <c r="F1306" t="s">
        <v>16316</v>
      </c>
      <c r="G1306" t="s">
        <v>9829</v>
      </c>
      <c r="H1306" t="s">
        <v>270</v>
      </c>
      <c r="I1306" t="s">
        <v>265</v>
      </c>
      <c r="J1306" t="s">
        <v>16317</v>
      </c>
      <c r="K1306" t="s">
        <v>78</v>
      </c>
      <c r="L1306" t="s">
        <v>16318</v>
      </c>
      <c r="M1306" s="27">
        <v>45945.505277777767</v>
      </c>
      <c r="N1306" s="27">
        <v>45951.658333333333</v>
      </c>
      <c r="P1306" t="s">
        <v>9833</v>
      </c>
      <c r="Q1306" t="s">
        <v>9834</v>
      </c>
      <c r="R1306" t="s">
        <v>1479</v>
      </c>
      <c r="S1306" t="s">
        <v>1479</v>
      </c>
      <c r="T1306" t="s">
        <v>82</v>
      </c>
      <c r="U1306" t="s">
        <v>7699</v>
      </c>
      <c r="V1306" t="s">
        <v>16319</v>
      </c>
      <c r="W1306" t="s">
        <v>84</v>
      </c>
      <c r="Y1306" t="s">
        <v>8</v>
      </c>
      <c r="Z1306" t="s">
        <v>86</v>
      </c>
      <c r="AA1306" t="s">
        <v>1290</v>
      </c>
      <c r="AB1306" s="28">
        <v>1</v>
      </c>
      <c r="AC1306" s="40">
        <v>35780</v>
      </c>
      <c r="AD1306" s="40">
        <f t="shared" si="20"/>
        <v>35780</v>
      </c>
    </row>
    <row r="1307" spans="1:30">
      <c r="A1307" t="s">
        <v>1377</v>
      </c>
      <c r="B1307" t="s">
        <v>68</v>
      </c>
      <c r="C1307" t="s">
        <v>266</v>
      </c>
      <c r="D1307" t="s">
        <v>8299</v>
      </c>
      <c r="E1307" t="s">
        <v>16320</v>
      </c>
      <c r="F1307" t="s">
        <v>16321</v>
      </c>
      <c r="G1307" t="s">
        <v>9829</v>
      </c>
      <c r="H1307" t="s">
        <v>347</v>
      </c>
      <c r="I1307" t="s">
        <v>8302</v>
      </c>
      <c r="J1307" t="s">
        <v>16322</v>
      </c>
      <c r="K1307" t="s">
        <v>78</v>
      </c>
      <c r="L1307" t="s">
        <v>16323</v>
      </c>
      <c r="M1307" s="27">
        <v>45945.51190972222</v>
      </c>
      <c r="N1307" s="27">
        <v>45951.468055555553</v>
      </c>
      <c r="P1307" t="s">
        <v>9833</v>
      </c>
      <c r="Q1307" t="s">
        <v>9834</v>
      </c>
      <c r="R1307" t="s">
        <v>1470</v>
      </c>
      <c r="S1307" t="s">
        <v>1470</v>
      </c>
      <c r="T1307" t="s">
        <v>82</v>
      </c>
      <c r="U1307" t="s">
        <v>7699</v>
      </c>
      <c r="V1307" t="s">
        <v>16324</v>
      </c>
      <c r="W1307" t="s">
        <v>84</v>
      </c>
      <c r="Y1307" t="s">
        <v>11</v>
      </c>
      <c r="Z1307" t="s">
        <v>86</v>
      </c>
      <c r="AA1307" t="s">
        <v>2049</v>
      </c>
      <c r="AB1307" s="28">
        <v>1</v>
      </c>
      <c r="AC1307" s="40">
        <v>67654</v>
      </c>
      <c r="AD1307" s="40">
        <f t="shared" si="20"/>
        <v>67654</v>
      </c>
    </row>
    <row r="1308" spans="1:30">
      <c r="A1308" t="s">
        <v>112</v>
      </c>
      <c r="B1308" t="s">
        <v>113</v>
      </c>
      <c r="C1308" t="s">
        <v>114</v>
      </c>
      <c r="D1308" t="s">
        <v>3302</v>
      </c>
      <c r="E1308" t="s">
        <v>16325</v>
      </c>
      <c r="F1308" t="s">
        <v>16326</v>
      </c>
      <c r="G1308" t="s">
        <v>9829</v>
      </c>
      <c r="H1308" t="s">
        <v>116</v>
      </c>
      <c r="I1308" t="s">
        <v>3305</v>
      </c>
      <c r="J1308" t="s">
        <v>16327</v>
      </c>
      <c r="K1308" t="s">
        <v>78</v>
      </c>
      <c r="L1308" t="s">
        <v>16328</v>
      </c>
      <c r="M1308" s="27">
        <v>45945.516712962963</v>
      </c>
      <c r="N1308" s="27">
        <v>45947.507638888892</v>
      </c>
      <c r="P1308" t="s">
        <v>9833</v>
      </c>
      <c r="Q1308" t="s">
        <v>9834</v>
      </c>
      <c r="R1308" t="s">
        <v>1470</v>
      </c>
      <c r="S1308" t="s">
        <v>1470</v>
      </c>
      <c r="T1308" t="s">
        <v>82</v>
      </c>
      <c r="U1308" t="s">
        <v>7699</v>
      </c>
      <c r="V1308" t="s">
        <v>16329</v>
      </c>
      <c r="W1308" t="s">
        <v>84</v>
      </c>
      <c r="Y1308" t="s">
        <v>11</v>
      </c>
      <c r="Z1308" t="s">
        <v>86</v>
      </c>
      <c r="AA1308" t="s">
        <v>117</v>
      </c>
      <c r="AB1308" s="28">
        <v>1</v>
      </c>
      <c r="AC1308" s="40">
        <v>67654</v>
      </c>
      <c r="AD1308" s="40">
        <f t="shared" si="20"/>
        <v>67654</v>
      </c>
    </row>
    <row r="1309" spans="1:30">
      <c r="A1309" t="s">
        <v>343</v>
      </c>
      <c r="B1309" t="s">
        <v>68</v>
      </c>
      <c r="C1309" t="s">
        <v>69</v>
      </c>
      <c r="D1309" t="s">
        <v>503</v>
      </c>
      <c r="E1309" t="s">
        <v>16330</v>
      </c>
      <c r="F1309" t="s">
        <v>16331</v>
      </c>
      <c r="G1309" t="s">
        <v>9829</v>
      </c>
      <c r="H1309" t="s">
        <v>347</v>
      </c>
      <c r="I1309" t="s">
        <v>506</v>
      </c>
      <c r="J1309" t="s">
        <v>16332</v>
      </c>
      <c r="K1309" t="s">
        <v>78</v>
      </c>
      <c r="L1309" t="s">
        <v>16333</v>
      </c>
      <c r="M1309" s="27">
        <v>45945.50675925926</v>
      </c>
      <c r="N1309" s="27">
        <v>45951.438888888893</v>
      </c>
      <c r="P1309" t="s">
        <v>9833</v>
      </c>
      <c r="Q1309" t="s">
        <v>9834</v>
      </c>
      <c r="R1309" t="s">
        <v>80</v>
      </c>
      <c r="S1309" t="s">
        <v>187</v>
      </c>
      <c r="T1309" t="s">
        <v>82</v>
      </c>
      <c r="U1309" t="s">
        <v>7699</v>
      </c>
      <c r="V1309" t="s">
        <v>16334</v>
      </c>
      <c r="W1309" t="s">
        <v>84</v>
      </c>
      <c r="Y1309" t="s">
        <v>11</v>
      </c>
      <c r="Z1309" t="s">
        <v>86</v>
      </c>
      <c r="AA1309" t="s">
        <v>387</v>
      </c>
      <c r="AB1309" s="28">
        <v>1</v>
      </c>
      <c r="AC1309" s="40">
        <v>67654</v>
      </c>
      <c r="AD1309" s="40">
        <f t="shared" si="20"/>
        <v>67654</v>
      </c>
    </row>
    <row r="1310" spans="1:30">
      <c r="A1310" t="s">
        <v>288</v>
      </c>
      <c r="B1310" t="s">
        <v>113</v>
      </c>
      <c r="C1310" t="s">
        <v>114</v>
      </c>
      <c r="D1310" t="s">
        <v>16335</v>
      </c>
      <c r="E1310" t="s">
        <v>16336</v>
      </c>
      <c r="F1310" t="s">
        <v>16337</v>
      </c>
      <c r="G1310" t="s">
        <v>9829</v>
      </c>
      <c r="H1310" t="s">
        <v>292</v>
      </c>
      <c r="I1310" t="s">
        <v>16338</v>
      </c>
      <c r="J1310" t="s">
        <v>16339</v>
      </c>
      <c r="K1310" t="s">
        <v>78</v>
      </c>
      <c r="L1310" t="s">
        <v>16340</v>
      </c>
      <c r="M1310" s="27">
        <v>45945.511319444442</v>
      </c>
      <c r="N1310" s="27">
        <v>45951.441666666673</v>
      </c>
      <c r="P1310" t="s">
        <v>9833</v>
      </c>
      <c r="Q1310" t="s">
        <v>9834</v>
      </c>
      <c r="R1310" t="s">
        <v>1470</v>
      </c>
      <c r="S1310" t="s">
        <v>1470</v>
      </c>
      <c r="T1310" t="s">
        <v>5314</v>
      </c>
      <c r="U1310" t="s">
        <v>16341</v>
      </c>
      <c r="V1310" t="s">
        <v>16342</v>
      </c>
      <c r="W1310" t="s">
        <v>1801</v>
      </c>
      <c r="Y1310" t="s">
        <v>11</v>
      </c>
      <c r="Z1310" t="s">
        <v>86</v>
      </c>
      <c r="AA1310" t="s">
        <v>297</v>
      </c>
      <c r="AB1310" s="28">
        <v>0</v>
      </c>
      <c r="AC1310" s="40">
        <v>41241</v>
      </c>
      <c r="AD1310" s="40">
        <f t="shared" si="20"/>
        <v>41241</v>
      </c>
    </row>
    <row r="1311" spans="1:30">
      <c r="A1311" t="s">
        <v>343</v>
      </c>
      <c r="B1311" t="s">
        <v>68</v>
      </c>
      <c r="C1311" t="s">
        <v>69</v>
      </c>
      <c r="D1311" t="s">
        <v>379</v>
      </c>
      <c r="E1311" t="s">
        <v>16343</v>
      </c>
      <c r="F1311" t="s">
        <v>16344</v>
      </c>
      <c r="G1311" t="s">
        <v>9829</v>
      </c>
      <c r="H1311" t="s">
        <v>347</v>
      </c>
      <c r="I1311" t="s">
        <v>382</v>
      </c>
      <c r="J1311" t="s">
        <v>16345</v>
      </c>
      <c r="K1311" t="s">
        <v>78</v>
      </c>
      <c r="L1311" t="s">
        <v>16346</v>
      </c>
      <c r="M1311" s="27">
        <v>45945.506388888891</v>
      </c>
      <c r="N1311" s="27">
        <v>45951.44027777778</v>
      </c>
      <c r="P1311" t="s">
        <v>9833</v>
      </c>
      <c r="Q1311" t="s">
        <v>9834</v>
      </c>
      <c r="R1311" t="s">
        <v>1470</v>
      </c>
      <c r="S1311" t="s">
        <v>1470</v>
      </c>
      <c r="T1311" t="s">
        <v>82</v>
      </c>
      <c r="U1311" t="s">
        <v>7699</v>
      </c>
      <c r="V1311" t="s">
        <v>16334</v>
      </c>
      <c r="W1311" t="s">
        <v>84</v>
      </c>
      <c r="Y1311" t="s">
        <v>8</v>
      </c>
      <c r="Z1311" t="s">
        <v>86</v>
      </c>
      <c r="AA1311" t="s">
        <v>387</v>
      </c>
      <c r="AB1311" s="28">
        <v>1</v>
      </c>
      <c r="AC1311" s="40">
        <v>35780</v>
      </c>
      <c r="AD1311" s="40">
        <f t="shared" si="20"/>
        <v>35780</v>
      </c>
    </row>
    <row r="1312" spans="1:30">
      <c r="A1312" t="s">
        <v>118</v>
      </c>
      <c r="B1312" t="s">
        <v>119</v>
      </c>
      <c r="C1312" t="s">
        <v>8579</v>
      </c>
      <c r="D1312" t="s">
        <v>4929</v>
      </c>
      <c r="E1312" t="s">
        <v>16347</v>
      </c>
      <c r="F1312" t="s">
        <v>16348</v>
      </c>
      <c r="G1312" t="s">
        <v>9838</v>
      </c>
      <c r="H1312" t="s">
        <v>124</v>
      </c>
      <c r="I1312" t="s">
        <v>4932</v>
      </c>
      <c r="J1312" t="s">
        <v>16349</v>
      </c>
      <c r="K1312" t="s">
        <v>78</v>
      </c>
      <c r="L1312" t="s">
        <v>16350</v>
      </c>
      <c r="M1312" s="27">
        <v>45945.51122685185</v>
      </c>
      <c r="N1312" s="27">
        <v>45950.622916666667</v>
      </c>
      <c r="P1312" t="s">
        <v>9840</v>
      </c>
      <c r="R1312" t="s">
        <v>1470</v>
      </c>
      <c r="S1312" t="s">
        <v>1470</v>
      </c>
      <c r="U1312" t="s">
        <v>7699</v>
      </c>
      <c r="V1312" t="s">
        <v>16351</v>
      </c>
      <c r="W1312" t="s">
        <v>9840</v>
      </c>
      <c r="Y1312" t="s">
        <v>139</v>
      </c>
      <c r="Z1312" t="s">
        <v>4937</v>
      </c>
      <c r="AB1312" s="28">
        <v>0</v>
      </c>
      <c r="AC1312" s="40">
        <v>35780</v>
      </c>
      <c r="AD1312" s="40">
        <f t="shared" si="20"/>
        <v>35780</v>
      </c>
    </row>
    <row r="1313" spans="1:30">
      <c r="A1313" t="s">
        <v>150</v>
      </c>
      <c r="B1313" t="s">
        <v>151</v>
      </c>
      <c r="C1313" t="s">
        <v>152</v>
      </c>
      <c r="D1313" t="s">
        <v>171</v>
      </c>
      <c r="E1313" t="s">
        <v>16352</v>
      </c>
      <c r="F1313" t="s">
        <v>16353</v>
      </c>
      <c r="G1313" t="s">
        <v>9829</v>
      </c>
      <c r="H1313" t="s">
        <v>156</v>
      </c>
      <c r="I1313" t="s">
        <v>172</v>
      </c>
      <c r="J1313" t="s">
        <v>16354</v>
      </c>
      <c r="K1313" t="s">
        <v>78</v>
      </c>
      <c r="L1313" t="s">
        <v>16355</v>
      </c>
      <c r="M1313" s="27">
        <v>45945.512789351851</v>
      </c>
      <c r="N1313" s="27">
        <v>45951.443055555559</v>
      </c>
      <c r="P1313" t="s">
        <v>9833</v>
      </c>
      <c r="Q1313" t="s">
        <v>9834</v>
      </c>
      <c r="R1313" t="s">
        <v>80</v>
      </c>
      <c r="S1313" t="s">
        <v>187</v>
      </c>
      <c r="T1313" t="s">
        <v>82</v>
      </c>
      <c r="U1313" t="s">
        <v>7699</v>
      </c>
      <c r="V1313" t="s">
        <v>16356</v>
      </c>
      <c r="W1313" t="s">
        <v>84</v>
      </c>
      <c r="Y1313" t="s">
        <v>8</v>
      </c>
      <c r="Z1313" t="s">
        <v>86</v>
      </c>
      <c r="AA1313" t="s">
        <v>173</v>
      </c>
      <c r="AB1313" s="28">
        <v>1</v>
      </c>
      <c r="AC1313" s="40">
        <v>35780</v>
      </c>
      <c r="AD1313" s="40">
        <f t="shared" si="20"/>
        <v>35780</v>
      </c>
    </row>
    <row r="1314" spans="1:30">
      <c r="A1314" t="s">
        <v>191</v>
      </c>
      <c r="B1314" t="s">
        <v>192</v>
      </c>
      <c r="C1314" t="s">
        <v>193</v>
      </c>
      <c r="D1314" t="s">
        <v>194</v>
      </c>
      <c r="E1314" t="s">
        <v>16357</v>
      </c>
      <c r="F1314" t="s">
        <v>16358</v>
      </c>
      <c r="G1314" t="s">
        <v>9829</v>
      </c>
      <c r="H1314" t="s">
        <v>197</v>
      </c>
      <c r="I1314" t="s">
        <v>191</v>
      </c>
      <c r="J1314" t="s">
        <v>16359</v>
      </c>
      <c r="K1314" t="s">
        <v>78</v>
      </c>
      <c r="L1314" t="s">
        <v>16360</v>
      </c>
      <c r="M1314" s="27">
        <v>45945.513194444437</v>
      </c>
      <c r="N1314" s="27">
        <v>45950.40625</v>
      </c>
      <c r="P1314" t="s">
        <v>9833</v>
      </c>
      <c r="Q1314" t="s">
        <v>9834</v>
      </c>
      <c r="R1314" t="s">
        <v>80</v>
      </c>
      <c r="S1314" t="s">
        <v>187</v>
      </c>
      <c r="U1314" t="s">
        <v>7699</v>
      </c>
      <c r="V1314" t="s">
        <v>16361</v>
      </c>
      <c r="W1314" t="s">
        <v>84</v>
      </c>
      <c r="Y1314" t="s">
        <v>8</v>
      </c>
      <c r="Z1314" t="s">
        <v>86</v>
      </c>
      <c r="AA1314" t="s">
        <v>7627</v>
      </c>
      <c r="AB1314" s="28">
        <v>1</v>
      </c>
      <c r="AC1314" s="40">
        <v>35780</v>
      </c>
      <c r="AD1314" s="40">
        <f t="shared" si="20"/>
        <v>35780</v>
      </c>
    </row>
    <row r="1315" spans="1:30">
      <c r="A1315" t="s">
        <v>191</v>
      </c>
      <c r="B1315" t="s">
        <v>192</v>
      </c>
      <c r="C1315" t="s">
        <v>193</v>
      </c>
      <c r="D1315" t="s">
        <v>194</v>
      </c>
      <c r="E1315" t="s">
        <v>16362</v>
      </c>
      <c r="F1315" t="s">
        <v>16363</v>
      </c>
      <c r="G1315" t="s">
        <v>9829</v>
      </c>
      <c r="H1315" t="s">
        <v>197</v>
      </c>
      <c r="I1315" t="s">
        <v>191</v>
      </c>
      <c r="J1315" t="s">
        <v>16364</v>
      </c>
      <c r="K1315" t="s">
        <v>78</v>
      </c>
      <c r="L1315" t="s">
        <v>16365</v>
      </c>
      <c r="M1315" s="27">
        <v>45945.513935185183</v>
      </c>
      <c r="N1315" s="27">
        <v>45950.406944444447</v>
      </c>
      <c r="P1315" t="s">
        <v>9833</v>
      </c>
      <c r="Q1315" t="s">
        <v>9834</v>
      </c>
      <c r="R1315" t="s">
        <v>1470</v>
      </c>
      <c r="S1315" t="s">
        <v>1470</v>
      </c>
      <c r="U1315" t="s">
        <v>7699</v>
      </c>
      <c r="V1315" t="s">
        <v>16366</v>
      </c>
      <c r="W1315" t="s">
        <v>84</v>
      </c>
      <c r="Y1315" t="s">
        <v>8</v>
      </c>
      <c r="Z1315" t="s">
        <v>86</v>
      </c>
      <c r="AA1315" t="s">
        <v>7627</v>
      </c>
      <c r="AB1315" s="28">
        <v>1</v>
      </c>
      <c r="AC1315" s="40">
        <v>35780</v>
      </c>
      <c r="AD1315" s="40">
        <f t="shared" si="20"/>
        <v>35780</v>
      </c>
    </row>
    <row r="1316" spans="1:30">
      <c r="A1316" t="s">
        <v>277</v>
      </c>
      <c r="B1316" t="s">
        <v>151</v>
      </c>
      <c r="C1316" t="s">
        <v>152</v>
      </c>
      <c r="D1316" t="s">
        <v>5909</v>
      </c>
      <c r="E1316" t="s">
        <v>16367</v>
      </c>
      <c r="F1316" t="s">
        <v>16368</v>
      </c>
      <c r="G1316" t="s">
        <v>9829</v>
      </c>
      <c r="H1316" t="s">
        <v>328</v>
      </c>
      <c r="I1316" t="s">
        <v>5912</v>
      </c>
      <c r="J1316" t="s">
        <v>16369</v>
      </c>
      <c r="K1316" t="s">
        <v>78</v>
      </c>
      <c r="L1316" t="s">
        <v>16370</v>
      </c>
      <c r="M1316" s="27">
        <v>45945.514548611107</v>
      </c>
      <c r="N1316" s="27">
        <v>45951.445833333331</v>
      </c>
      <c r="P1316" t="s">
        <v>9833</v>
      </c>
      <c r="Q1316" t="s">
        <v>9834</v>
      </c>
      <c r="R1316" t="s">
        <v>1470</v>
      </c>
      <c r="S1316" t="s">
        <v>1470</v>
      </c>
      <c r="T1316" t="s">
        <v>82</v>
      </c>
      <c r="U1316" t="s">
        <v>7699</v>
      </c>
      <c r="V1316" t="s">
        <v>16371</v>
      </c>
      <c r="W1316" t="s">
        <v>84</v>
      </c>
      <c r="Y1316" t="s">
        <v>13</v>
      </c>
      <c r="Z1316" t="s">
        <v>86</v>
      </c>
      <c r="AA1316" t="s">
        <v>342</v>
      </c>
      <c r="AB1316" s="28">
        <v>1</v>
      </c>
      <c r="AC1316" s="40">
        <v>35780</v>
      </c>
      <c r="AD1316" s="40">
        <f t="shared" si="20"/>
        <v>35780</v>
      </c>
    </row>
    <row r="1317" spans="1:30">
      <c r="A1317" t="s">
        <v>191</v>
      </c>
      <c r="B1317" t="s">
        <v>192</v>
      </c>
      <c r="C1317" t="s">
        <v>193</v>
      </c>
      <c r="D1317" t="s">
        <v>194</v>
      </c>
      <c r="E1317" t="s">
        <v>16372</v>
      </c>
      <c r="F1317" t="s">
        <v>16373</v>
      </c>
      <c r="G1317" t="s">
        <v>9829</v>
      </c>
      <c r="H1317" t="s">
        <v>197</v>
      </c>
      <c r="I1317" t="s">
        <v>191</v>
      </c>
      <c r="J1317" t="s">
        <v>16374</v>
      </c>
      <c r="K1317" t="s">
        <v>78</v>
      </c>
      <c r="L1317" t="s">
        <v>16375</v>
      </c>
      <c r="M1317" s="27">
        <v>45945.517384259263</v>
      </c>
      <c r="N1317" s="27">
        <v>45951.43472222222</v>
      </c>
      <c r="P1317" t="s">
        <v>9833</v>
      </c>
      <c r="Q1317" t="s">
        <v>9834</v>
      </c>
      <c r="R1317" t="s">
        <v>1470</v>
      </c>
      <c r="S1317" t="s">
        <v>1470</v>
      </c>
      <c r="U1317" t="s">
        <v>7699</v>
      </c>
      <c r="V1317" t="s">
        <v>16376</v>
      </c>
      <c r="W1317" t="s">
        <v>84</v>
      </c>
      <c r="Y1317" t="s">
        <v>8</v>
      </c>
      <c r="Z1317" t="s">
        <v>86</v>
      </c>
      <c r="AA1317" t="s">
        <v>7627</v>
      </c>
      <c r="AB1317" s="28">
        <v>1</v>
      </c>
      <c r="AC1317" s="40">
        <v>35780</v>
      </c>
      <c r="AD1317" s="40">
        <f t="shared" si="20"/>
        <v>35780</v>
      </c>
    </row>
    <row r="1318" spans="1:30">
      <c r="A1318" t="s">
        <v>459</v>
      </c>
      <c r="B1318" t="s">
        <v>460</v>
      </c>
      <c r="C1318" t="s">
        <v>461</v>
      </c>
      <c r="D1318" t="s">
        <v>512</v>
      </c>
      <c r="E1318" t="s">
        <v>16377</v>
      </c>
      <c r="F1318" t="s">
        <v>16378</v>
      </c>
      <c r="G1318" t="s">
        <v>9829</v>
      </c>
      <c r="H1318" t="s">
        <v>460</v>
      </c>
      <c r="I1318" t="s">
        <v>459</v>
      </c>
      <c r="J1318" t="s">
        <v>16379</v>
      </c>
      <c r="K1318" t="s">
        <v>78</v>
      </c>
      <c r="L1318" t="s">
        <v>16380</v>
      </c>
      <c r="M1318" s="27">
        <v>45945.53</v>
      </c>
      <c r="N1318" s="27">
        <v>45951.447222222218</v>
      </c>
      <c r="P1318" t="s">
        <v>9833</v>
      </c>
      <c r="Q1318" t="s">
        <v>9834</v>
      </c>
      <c r="R1318" t="s">
        <v>1470</v>
      </c>
      <c r="S1318" t="s">
        <v>1470</v>
      </c>
      <c r="T1318" t="s">
        <v>82</v>
      </c>
      <c r="U1318" t="s">
        <v>7699</v>
      </c>
      <c r="V1318" t="s">
        <v>16381</v>
      </c>
      <c r="W1318" t="s">
        <v>84</v>
      </c>
      <c r="Y1318" t="s">
        <v>8</v>
      </c>
      <c r="Z1318" t="s">
        <v>86</v>
      </c>
      <c r="AA1318" t="s">
        <v>1597</v>
      </c>
      <c r="AB1318" s="28">
        <v>1</v>
      </c>
      <c r="AC1318" s="40">
        <v>35780</v>
      </c>
      <c r="AD1318" s="40">
        <f t="shared" si="20"/>
        <v>35780</v>
      </c>
    </row>
    <row r="1319" spans="1:30">
      <c r="A1319" t="s">
        <v>191</v>
      </c>
      <c r="B1319" t="s">
        <v>192</v>
      </c>
      <c r="C1319" t="s">
        <v>193</v>
      </c>
      <c r="D1319" t="s">
        <v>1201</v>
      </c>
      <c r="E1319" t="s">
        <v>16382</v>
      </c>
      <c r="F1319" t="s">
        <v>16383</v>
      </c>
      <c r="G1319" t="s">
        <v>9829</v>
      </c>
      <c r="H1319" t="s">
        <v>197</v>
      </c>
      <c r="I1319" t="s">
        <v>1204</v>
      </c>
      <c r="J1319" t="s">
        <v>16384</v>
      </c>
      <c r="K1319" t="s">
        <v>78</v>
      </c>
      <c r="L1319" t="s">
        <v>16385</v>
      </c>
      <c r="M1319" s="27">
        <v>45945.531944444447</v>
      </c>
      <c r="N1319" s="27">
        <v>45948.615277777782</v>
      </c>
      <c r="P1319" t="s">
        <v>9833</v>
      </c>
      <c r="Q1319" t="s">
        <v>9834</v>
      </c>
      <c r="R1319" t="s">
        <v>1470</v>
      </c>
      <c r="S1319" t="s">
        <v>1470</v>
      </c>
      <c r="T1319" t="s">
        <v>82</v>
      </c>
      <c r="U1319" t="s">
        <v>7699</v>
      </c>
      <c r="V1319" t="s">
        <v>16386</v>
      </c>
      <c r="W1319" t="s">
        <v>84</v>
      </c>
      <c r="Y1319" t="s">
        <v>8</v>
      </c>
      <c r="Z1319" t="s">
        <v>86</v>
      </c>
      <c r="AA1319" t="s">
        <v>254</v>
      </c>
      <c r="AB1319" s="28">
        <v>1</v>
      </c>
      <c r="AC1319" s="40">
        <v>35780</v>
      </c>
      <c r="AD1319" s="40">
        <f t="shared" si="20"/>
        <v>35780</v>
      </c>
    </row>
    <row r="1320" spans="1:30">
      <c r="A1320" t="s">
        <v>112</v>
      </c>
      <c r="B1320" t="s">
        <v>113</v>
      </c>
      <c r="C1320" t="s">
        <v>114</v>
      </c>
      <c r="D1320" t="s">
        <v>16387</v>
      </c>
      <c r="E1320" t="s">
        <v>16388</v>
      </c>
      <c r="F1320" t="s">
        <v>16389</v>
      </c>
      <c r="G1320" t="s">
        <v>9829</v>
      </c>
      <c r="H1320" t="s">
        <v>116</v>
      </c>
      <c r="I1320" t="s">
        <v>16390</v>
      </c>
      <c r="J1320" t="s">
        <v>16391</v>
      </c>
      <c r="K1320" t="s">
        <v>78</v>
      </c>
      <c r="L1320" t="s">
        <v>16392</v>
      </c>
      <c r="M1320" s="27">
        <v>45945.533090277779</v>
      </c>
      <c r="N1320" s="27">
        <v>45951.411805555559</v>
      </c>
      <c r="R1320" t="s">
        <v>1479</v>
      </c>
      <c r="S1320" t="s">
        <v>1479</v>
      </c>
      <c r="T1320" t="s">
        <v>82</v>
      </c>
      <c r="U1320" t="s">
        <v>7699</v>
      </c>
      <c r="V1320" t="s">
        <v>16393</v>
      </c>
      <c r="W1320" t="s">
        <v>84</v>
      </c>
      <c r="Y1320" t="s">
        <v>11</v>
      </c>
      <c r="Z1320" t="s">
        <v>86</v>
      </c>
      <c r="AA1320" t="s">
        <v>2360</v>
      </c>
      <c r="AB1320" s="28">
        <v>1</v>
      </c>
      <c r="AC1320" s="40">
        <v>67654</v>
      </c>
      <c r="AD1320" s="40">
        <f t="shared" si="20"/>
        <v>67654</v>
      </c>
    </row>
    <row r="1321" spans="1:30">
      <c r="A1321" t="s">
        <v>459</v>
      </c>
      <c r="B1321" t="s">
        <v>460</v>
      </c>
      <c r="C1321" t="s">
        <v>461</v>
      </c>
      <c r="D1321" t="s">
        <v>1784</v>
      </c>
      <c r="E1321" t="s">
        <v>16394</v>
      </c>
      <c r="F1321" t="s">
        <v>16395</v>
      </c>
      <c r="G1321" t="s">
        <v>9829</v>
      </c>
      <c r="H1321" t="s">
        <v>460</v>
      </c>
      <c r="I1321" t="s">
        <v>1787</v>
      </c>
      <c r="J1321" t="s">
        <v>16396</v>
      </c>
      <c r="K1321" t="s">
        <v>78</v>
      </c>
      <c r="L1321" t="s">
        <v>16397</v>
      </c>
      <c r="M1321" s="27">
        <v>45945.535694444443</v>
      </c>
      <c r="N1321" s="27">
        <v>45951.476388888892</v>
      </c>
      <c r="P1321" t="s">
        <v>9833</v>
      </c>
      <c r="Q1321" t="s">
        <v>9834</v>
      </c>
      <c r="R1321" t="s">
        <v>1479</v>
      </c>
      <c r="S1321" t="s">
        <v>1479</v>
      </c>
      <c r="T1321" t="s">
        <v>82</v>
      </c>
      <c r="U1321" t="s">
        <v>7699</v>
      </c>
      <c r="V1321" t="s">
        <v>16398</v>
      </c>
      <c r="W1321" t="s">
        <v>84</v>
      </c>
      <c r="Y1321" t="s">
        <v>11</v>
      </c>
      <c r="Z1321" t="s">
        <v>86</v>
      </c>
      <c r="AA1321" t="s">
        <v>539</v>
      </c>
      <c r="AB1321" s="28">
        <v>1</v>
      </c>
      <c r="AC1321" s="40">
        <v>67654</v>
      </c>
      <c r="AD1321" s="40">
        <f t="shared" si="20"/>
        <v>67654</v>
      </c>
    </row>
    <row r="1322" spans="1:30">
      <c r="A1322" t="s">
        <v>965</v>
      </c>
      <c r="B1322" t="s">
        <v>119</v>
      </c>
      <c r="C1322" t="s">
        <v>120</v>
      </c>
      <c r="D1322" t="s">
        <v>3437</v>
      </c>
      <c r="E1322" t="s">
        <v>16399</v>
      </c>
      <c r="F1322" t="s">
        <v>16400</v>
      </c>
      <c r="G1322" t="s">
        <v>11760</v>
      </c>
      <c r="H1322" t="s">
        <v>969</v>
      </c>
      <c r="I1322" t="s">
        <v>3440</v>
      </c>
      <c r="J1322" t="s">
        <v>15369</v>
      </c>
      <c r="K1322" t="s">
        <v>78</v>
      </c>
      <c r="L1322" t="s">
        <v>16401</v>
      </c>
      <c r="M1322" s="27">
        <v>45945.527777777781</v>
      </c>
      <c r="N1322" s="27">
        <v>45945.694444444453</v>
      </c>
      <c r="P1322" t="s">
        <v>9833</v>
      </c>
      <c r="Q1322" t="s">
        <v>9834</v>
      </c>
      <c r="R1322" t="s">
        <v>1470</v>
      </c>
      <c r="S1322" t="s">
        <v>1470</v>
      </c>
      <c r="U1322" t="s">
        <v>11763</v>
      </c>
      <c r="V1322" t="s">
        <v>15901</v>
      </c>
      <c r="W1322" t="s">
        <v>1801</v>
      </c>
      <c r="Y1322" t="s">
        <v>11</v>
      </c>
      <c r="Z1322" t="s">
        <v>86</v>
      </c>
      <c r="AB1322" s="28">
        <v>0</v>
      </c>
      <c r="AC1322" s="40">
        <v>41241</v>
      </c>
      <c r="AD1322" s="40">
        <f t="shared" si="20"/>
        <v>41241</v>
      </c>
    </row>
    <row r="1323" spans="1:30">
      <c r="A1323" t="s">
        <v>1377</v>
      </c>
      <c r="B1323" t="s">
        <v>68</v>
      </c>
      <c r="C1323" t="s">
        <v>266</v>
      </c>
      <c r="D1323" t="s">
        <v>2584</v>
      </c>
      <c r="E1323" t="s">
        <v>16402</v>
      </c>
      <c r="F1323" t="s">
        <v>16403</v>
      </c>
      <c r="G1323" t="s">
        <v>9829</v>
      </c>
      <c r="H1323" t="s">
        <v>1381</v>
      </c>
      <c r="I1323" t="s">
        <v>2587</v>
      </c>
      <c r="J1323" t="s">
        <v>16404</v>
      </c>
      <c r="K1323" t="s">
        <v>78</v>
      </c>
      <c r="L1323" t="s">
        <v>16405</v>
      </c>
      <c r="M1323" s="27">
        <v>45945.530740740738</v>
      </c>
      <c r="N1323" s="27">
        <v>45951.447916666657</v>
      </c>
      <c r="P1323" t="s">
        <v>9833</v>
      </c>
      <c r="Q1323" t="s">
        <v>9834</v>
      </c>
      <c r="R1323" t="s">
        <v>80</v>
      </c>
      <c r="S1323" t="s">
        <v>187</v>
      </c>
      <c r="T1323" t="s">
        <v>82</v>
      </c>
      <c r="U1323" t="s">
        <v>7699</v>
      </c>
      <c r="V1323" t="s">
        <v>16406</v>
      </c>
      <c r="W1323" t="s">
        <v>84</v>
      </c>
      <c r="Y1323" t="s">
        <v>8</v>
      </c>
      <c r="Z1323" t="s">
        <v>86</v>
      </c>
      <c r="AA1323" t="s">
        <v>2735</v>
      </c>
      <c r="AB1323" s="28">
        <v>1</v>
      </c>
      <c r="AC1323" s="40">
        <v>35780</v>
      </c>
      <c r="AD1323" s="40">
        <f t="shared" si="20"/>
        <v>35780</v>
      </c>
    </row>
    <row r="1324" spans="1:30">
      <c r="A1324" t="s">
        <v>1377</v>
      </c>
      <c r="B1324" t="s">
        <v>68</v>
      </c>
      <c r="C1324" t="s">
        <v>266</v>
      </c>
      <c r="D1324" t="s">
        <v>1378</v>
      </c>
      <c r="E1324" t="s">
        <v>16407</v>
      </c>
      <c r="F1324" t="s">
        <v>3960</v>
      </c>
      <c r="G1324" t="s">
        <v>9829</v>
      </c>
      <c r="H1324" t="s">
        <v>1381</v>
      </c>
      <c r="I1324" t="s">
        <v>1377</v>
      </c>
      <c r="J1324" t="s">
        <v>3961</v>
      </c>
      <c r="K1324" t="s">
        <v>78</v>
      </c>
      <c r="L1324" t="s">
        <v>16408</v>
      </c>
      <c r="M1324" s="27">
        <v>45945.557962962957</v>
      </c>
      <c r="N1324" s="27">
        <v>45947.502083333333</v>
      </c>
      <c r="P1324" t="s">
        <v>9833</v>
      </c>
      <c r="Q1324" t="s">
        <v>9834</v>
      </c>
      <c r="R1324" t="s">
        <v>783</v>
      </c>
      <c r="S1324" t="s">
        <v>1750</v>
      </c>
      <c r="T1324" t="s">
        <v>82</v>
      </c>
      <c r="U1324" t="s">
        <v>7699</v>
      </c>
      <c r="V1324" t="s">
        <v>16409</v>
      </c>
      <c r="W1324" t="s">
        <v>84</v>
      </c>
      <c r="Y1324" t="s">
        <v>8</v>
      </c>
      <c r="Z1324" t="s">
        <v>86</v>
      </c>
      <c r="AA1324" t="s">
        <v>2108</v>
      </c>
      <c r="AB1324" s="28">
        <v>1</v>
      </c>
      <c r="AC1324" s="40">
        <v>35780</v>
      </c>
      <c r="AD1324" s="40">
        <f t="shared" si="20"/>
        <v>35780</v>
      </c>
    </row>
    <row r="1325" spans="1:30">
      <c r="A1325" t="s">
        <v>217</v>
      </c>
      <c r="B1325" t="s">
        <v>192</v>
      </c>
      <c r="C1325" t="s">
        <v>193</v>
      </c>
      <c r="D1325" t="s">
        <v>900</v>
      </c>
      <c r="E1325" t="s">
        <v>16410</v>
      </c>
      <c r="F1325" t="s">
        <v>9867</v>
      </c>
      <c r="G1325" t="s">
        <v>9838</v>
      </c>
      <c r="H1325" t="s">
        <v>903</v>
      </c>
      <c r="I1325" t="s">
        <v>904</v>
      </c>
      <c r="J1325" t="s">
        <v>9868</v>
      </c>
      <c r="K1325" t="s">
        <v>78</v>
      </c>
      <c r="L1325" t="s">
        <v>16411</v>
      </c>
      <c r="M1325" s="27">
        <v>45945.563240740739</v>
      </c>
      <c r="N1325" s="27">
        <v>45953.404166666667</v>
      </c>
      <c r="P1325" t="s">
        <v>9840</v>
      </c>
      <c r="R1325" t="s">
        <v>80</v>
      </c>
      <c r="S1325" t="s">
        <v>81</v>
      </c>
      <c r="U1325" t="s">
        <v>7699</v>
      </c>
      <c r="V1325" t="s">
        <v>16412</v>
      </c>
      <c r="W1325" t="s">
        <v>9840</v>
      </c>
      <c r="Y1325" t="s">
        <v>139</v>
      </c>
      <c r="Z1325" t="s">
        <v>909</v>
      </c>
      <c r="AB1325" s="28">
        <v>0</v>
      </c>
      <c r="AC1325" s="40">
        <v>35780</v>
      </c>
      <c r="AD1325" s="40">
        <f t="shared" si="20"/>
        <v>35780</v>
      </c>
    </row>
    <row r="1326" spans="1:30">
      <c r="A1326" t="s">
        <v>569</v>
      </c>
      <c r="B1326" t="s">
        <v>119</v>
      </c>
      <c r="C1326" t="s">
        <v>120</v>
      </c>
      <c r="D1326" t="s">
        <v>4589</v>
      </c>
      <c r="E1326" t="s">
        <v>16413</v>
      </c>
      <c r="F1326" t="s">
        <v>16414</v>
      </c>
      <c r="G1326" t="s">
        <v>9829</v>
      </c>
      <c r="H1326" t="s">
        <v>766</v>
      </c>
      <c r="I1326" t="s">
        <v>4590</v>
      </c>
      <c r="J1326" t="s">
        <v>16415</v>
      </c>
      <c r="K1326" t="s">
        <v>78</v>
      </c>
      <c r="L1326" t="s">
        <v>16416</v>
      </c>
      <c r="M1326" s="27">
        <v>45945.553437499999</v>
      </c>
      <c r="N1326" s="27">
        <v>45951.518750000003</v>
      </c>
      <c r="P1326" t="s">
        <v>9833</v>
      </c>
      <c r="Q1326" t="s">
        <v>9834</v>
      </c>
      <c r="R1326" t="s">
        <v>1470</v>
      </c>
      <c r="S1326" t="s">
        <v>1470</v>
      </c>
      <c r="T1326" t="s">
        <v>82</v>
      </c>
      <c r="U1326" t="s">
        <v>7699</v>
      </c>
      <c r="V1326" t="s">
        <v>16417</v>
      </c>
      <c r="W1326" t="s">
        <v>9836</v>
      </c>
      <c r="Y1326" t="s">
        <v>13</v>
      </c>
      <c r="Z1326" t="s">
        <v>86</v>
      </c>
      <c r="AA1326" t="s">
        <v>6238</v>
      </c>
      <c r="AB1326" s="28">
        <v>0</v>
      </c>
      <c r="AC1326" s="40">
        <v>35780</v>
      </c>
      <c r="AD1326" s="40">
        <f t="shared" si="20"/>
        <v>35780</v>
      </c>
    </row>
    <row r="1327" spans="1:30">
      <c r="A1327" t="s">
        <v>613</v>
      </c>
      <c r="B1327" t="s">
        <v>151</v>
      </c>
      <c r="C1327" t="s">
        <v>8579</v>
      </c>
      <c r="D1327" t="s">
        <v>2241</v>
      </c>
      <c r="E1327" t="s">
        <v>16418</v>
      </c>
      <c r="F1327" t="s">
        <v>16419</v>
      </c>
      <c r="G1327" t="s">
        <v>9838</v>
      </c>
      <c r="H1327" t="s">
        <v>258</v>
      </c>
      <c r="I1327" t="s">
        <v>2244</v>
      </c>
      <c r="J1327" t="s">
        <v>16420</v>
      </c>
      <c r="K1327" t="s">
        <v>78</v>
      </c>
      <c r="L1327" t="s">
        <v>16421</v>
      </c>
      <c r="M1327" s="27">
        <v>45945.558379629627</v>
      </c>
      <c r="N1327" s="27">
        <v>45947.665972222218</v>
      </c>
      <c r="P1327" t="s">
        <v>9840</v>
      </c>
      <c r="R1327" t="s">
        <v>1470</v>
      </c>
      <c r="S1327" t="s">
        <v>1470</v>
      </c>
      <c r="U1327" t="s">
        <v>7699</v>
      </c>
      <c r="V1327" t="s">
        <v>16422</v>
      </c>
      <c r="W1327" t="s">
        <v>9840</v>
      </c>
      <c r="Y1327" t="s">
        <v>13</v>
      </c>
      <c r="Z1327" t="s">
        <v>86</v>
      </c>
      <c r="AB1327" s="28">
        <v>0</v>
      </c>
      <c r="AC1327" s="40">
        <v>35780</v>
      </c>
      <c r="AD1327" s="40">
        <f t="shared" si="20"/>
        <v>35780</v>
      </c>
    </row>
    <row r="1328" spans="1:30">
      <c r="A1328" t="s">
        <v>217</v>
      </c>
      <c r="B1328" t="s">
        <v>192</v>
      </c>
      <c r="C1328" t="s">
        <v>193</v>
      </c>
      <c r="D1328" t="s">
        <v>6844</v>
      </c>
      <c r="E1328" t="s">
        <v>16423</v>
      </c>
      <c r="F1328" t="s">
        <v>16424</v>
      </c>
      <c r="G1328" t="s">
        <v>9838</v>
      </c>
      <c r="H1328" t="s">
        <v>197</v>
      </c>
      <c r="I1328" t="s">
        <v>6847</v>
      </c>
      <c r="J1328" t="s">
        <v>16425</v>
      </c>
      <c r="K1328" t="s">
        <v>78</v>
      </c>
      <c r="L1328" t="s">
        <v>16426</v>
      </c>
      <c r="M1328" s="27">
        <v>45945.571250000001</v>
      </c>
      <c r="N1328" s="27">
        <v>45952.478472222218</v>
      </c>
      <c r="P1328" t="s">
        <v>9840</v>
      </c>
      <c r="R1328" t="s">
        <v>1470</v>
      </c>
      <c r="S1328" t="s">
        <v>1470</v>
      </c>
      <c r="U1328" t="s">
        <v>7699</v>
      </c>
      <c r="V1328" t="s">
        <v>16427</v>
      </c>
      <c r="W1328" t="s">
        <v>9840</v>
      </c>
      <c r="Y1328" t="s">
        <v>13</v>
      </c>
      <c r="Z1328" t="s">
        <v>86</v>
      </c>
      <c r="AB1328" s="28">
        <v>0</v>
      </c>
      <c r="AC1328" s="40">
        <v>35780</v>
      </c>
      <c r="AD1328" s="40">
        <f t="shared" si="20"/>
        <v>35780</v>
      </c>
    </row>
    <row r="1329" spans="1:30">
      <c r="A1329" t="s">
        <v>150</v>
      </c>
      <c r="B1329" t="s">
        <v>151</v>
      </c>
      <c r="C1329" t="s">
        <v>152</v>
      </c>
      <c r="D1329" t="s">
        <v>2339</v>
      </c>
      <c r="E1329" t="s">
        <v>16428</v>
      </c>
      <c r="F1329" t="s">
        <v>16429</v>
      </c>
      <c r="G1329" t="s">
        <v>9829</v>
      </c>
      <c r="H1329" t="s">
        <v>156</v>
      </c>
      <c r="I1329" t="s">
        <v>150</v>
      </c>
      <c r="J1329" t="s">
        <v>16430</v>
      </c>
      <c r="K1329" t="s">
        <v>78</v>
      </c>
      <c r="L1329" t="s">
        <v>16431</v>
      </c>
      <c r="M1329" s="27">
        <v>45945.577407407407</v>
      </c>
      <c r="N1329" s="27">
        <v>45951.45</v>
      </c>
      <c r="P1329" t="s">
        <v>9833</v>
      </c>
      <c r="Q1329" t="s">
        <v>9834</v>
      </c>
      <c r="R1329" t="s">
        <v>80</v>
      </c>
      <c r="S1329" t="s">
        <v>187</v>
      </c>
      <c r="T1329" t="s">
        <v>82</v>
      </c>
      <c r="U1329" t="s">
        <v>7699</v>
      </c>
      <c r="V1329" t="s">
        <v>16432</v>
      </c>
      <c r="W1329" t="s">
        <v>84</v>
      </c>
      <c r="Y1329" t="s">
        <v>8</v>
      </c>
      <c r="Z1329" t="s">
        <v>86</v>
      </c>
      <c r="AA1329" t="s">
        <v>2078</v>
      </c>
      <c r="AB1329" s="28">
        <v>1</v>
      </c>
      <c r="AC1329" s="40">
        <v>35780</v>
      </c>
      <c r="AD1329" s="40">
        <f t="shared" si="20"/>
        <v>35780</v>
      </c>
    </row>
    <row r="1330" spans="1:30">
      <c r="A1330" t="s">
        <v>442</v>
      </c>
      <c r="B1330" t="s">
        <v>113</v>
      </c>
      <c r="C1330" t="s">
        <v>114</v>
      </c>
      <c r="D1330" t="s">
        <v>3078</v>
      </c>
      <c r="E1330" t="s">
        <v>16433</v>
      </c>
      <c r="F1330" t="s">
        <v>16434</v>
      </c>
      <c r="G1330" t="s">
        <v>9829</v>
      </c>
      <c r="H1330" t="s">
        <v>2713</v>
      </c>
      <c r="I1330" t="s">
        <v>3081</v>
      </c>
      <c r="J1330" t="s">
        <v>16435</v>
      </c>
      <c r="K1330" t="s">
        <v>78</v>
      </c>
      <c r="L1330" t="s">
        <v>16436</v>
      </c>
      <c r="M1330" s="27">
        <v>45945.578564814823</v>
      </c>
      <c r="N1330" s="27">
        <v>45951.518055555563</v>
      </c>
      <c r="P1330" t="s">
        <v>9833</v>
      </c>
      <c r="Q1330" t="s">
        <v>9834</v>
      </c>
      <c r="R1330" t="s">
        <v>1470</v>
      </c>
      <c r="S1330" t="s">
        <v>1470</v>
      </c>
      <c r="T1330" t="s">
        <v>82</v>
      </c>
      <c r="U1330" t="s">
        <v>7699</v>
      </c>
      <c r="V1330" t="s">
        <v>16437</v>
      </c>
      <c r="W1330" t="s">
        <v>9836</v>
      </c>
      <c r="Y1330" t="s">
        <v>13</v>
      </c>
      <c r="Z1330" t="s">
        <v>86</v>
      </c>
      <c r="AA1330" t="s">
        <v>2301</v>
      </c>
      <c r="AB1330" s="28">
        <v>0</v>
      </c>
      <c r="AC1330" s="40">
        <v>35780</v>
      </c>
      <c r="AD1330" s="40">
        <f t="shared" si="20"/>
        <v>35780</v>
      </c>
    </row>
    <row r="1331" spans="1:30">
      <c r="A1331" t="s">
        <v>217</v>
      </c>
      <c r="B1331" t="s">
        <v>192</v>
      </c>
      <c r="C1331" t="s">
        <v>193</v>
      </c>
      <c r="D1331" t="s">
        <v>1241</v>
      </c>
      <c r="E1331" t="s">
        <v>16438</v>
      </c>
      <c r="F1331" t="s">
        <v>16439</v>
      </c>
      <c r="G1331" t="s">
        <v>9829</v>
      </c>
      <c r="H1331" t="s">
        <v>197</v>
      </c>
      <c r="I1331" t="s">
        <v>1244</v>
      </c>
      <c r="J1331" t="s">
        <v>16440</v>
      </c>
      <c r="K1331" t="s">
        <v>78</v>
      </c>
      <c r="L1331" t="s">
        <v>16441</v>
      </c>
      <c r="M1331" s="27">
        <v>45945.583391203712</v>
      </c>
      <c r="N1331" s="27">
        <v>45947.556944444441</v>
      </c>
      <c r="P1331" t="s">
        <v>9833</v>
      </c>
      <c r="Q1331" t="s">
        <v>9834</v>
      </c>
      <c r="R1331" t="s">
        <v>1470</v>
      </c>
      <c r="S1331" t="s">
        <v>1470</v>
      </c>
      <c r="T1331" t="s">
        <v>82</v>
      </c>
      <c r="U1331" t="s">
        <v>7699</v>
      </c>
      <c r="V1331" t="s">
        <v>16442</v>
      </c>
      <c r="W1331" t="s">
        <v>84</v>
      </c>
      <c r="Y1331" t="s">
        <v>11</v>
      </c>
      <c r="Z1331" t="s">
        <v>86</v>
      </c>
      <c r="AA1331" t="s">
        <v>403</v>
      </c>
      <c r="AB1331" s="28">
        <v>1</v>
      </c>
      <c r="AC1331" s="40">
        <v>67654</v>
      </c>
      <c r="AD1331" s="40">
        <f t="shared" si="20"/>
        <v>67654</v>
      </c>
    </row>
    <row r="1332" spans="1:30">
      <c r="A1332" t="s">
        <v>191</v>
      </c>
      <c r="B1332" t="s">
        <v>192</v>
      </c>
      <c r="C1332" t="s">
        <v>193</v>
      </c>
      <c r="D1332" t="s">
        <v>1201</v>
      </c>
      <c r="E1332" t="s">
        <v>16443</v>
      </c>
      <c r="F1332" t="s">
        <v>16444</v>
      </c>
      <c r="G1332" t="s">
        <v>9829</v>
      </c>
      <c r="H1332" t="s">
        <v>197</v>
      </c>
      <c r="I1332" t="s">
        <v>1204</v>
      </c>
      <c r="J1332" t="s">
        <v>16445</v>
      </c>
      <c r="K1332" t="s">
        <v>78</v>
      </c>
      <c r="L1332" t="s">
        <v>16446</v>
      </c>
      <c r="M1332" s="27">
        <v>45945.582638888889</v>
      </c>
      <c r="N1332" s="27">
        <v>45948.613194444442</v>
      </c>
      <c r="P1332" t="s">
        <v>9833</v>
      </c>
      <c r="Q1332" t="s">
        <v>9834</v>
      </c>
      <c r="R1332" t="s">
        <v>1470</v>
      </c>
      <c r="S1332" t="s">
        <v>1470</v>
      </c>
      <c r="T1332" t="s">
        <v>82</v>
      </c>
      <c r="U1332" t="s">
        <v>7699</v>
      </c>
      <c r="V1332" t="s">
        <v>16447</v>
      </c>
      <c r="W1332" t="s">
        <v>84</v>
      </c>
      <c r="Y1332" t="s">
        <v>8</v>
      </c>
      <c r="Z1332" t="s">
        <v>86</v>
      </c>
      <c r="AA1332" t="s">
        <v>254</v>
      </c>
      <c r="AB1332" s="28">
        <v>1</v>
      </c>
      <c r="AC1332" s="40">
        <v>35780</v>
      </c>
      <c r="AD1332" s="40">
        <f t="shared" si="20"/>
        <v>35780</v>
      </c>
    </row>
    <row r="1333" spans="1:30">
      <c r="A1333" t="s">
        <v>1377</v>
      </c>
      <c r="B1333" t="s">
        <v>68</v>
      </c>
      <c r="C1333" t="s">
        <v>266</v>
      </c>
      <c r="D1333" t="s">
        <v>2584</v>
      </c>
      <c r="E1333" t="s">
        <v>16448</v>
      </c>
      <c r="F1333" t="s">
        <v>11332</v>
      </c>
      <c r="G1333" t="s">
        <v>9829</v>
      </c>
      <c r="H1333" t="s">
        <v>1381</v>
      </c>
      <c r="I1333" t="s">
        <v>2587</v>
      </c>
      <c r="J1333" t="s">
        <v>11333</v>
      </c>
      <c r="K1333" t="s">
        <v>78</v>
      </c>
      <c r="L1333" t="s">
        <v>16449</v>
      </c>
      <c r="M1333" s="27">
        <v>45945.596435185187</v>
      </c>
      <c r="N1333" s="27">
        <v>45951.412499999999</v>
      </c>
      <c r="P1333" t="s">
        <v>9833</v>
      </c>
      <c r="Q1333" t="s">
        <v>9834</v>
      </c>
      <c r="R1333" t="s">
        <v>1479</v>
      </c>
      <c r="S1333" t="s">
        <v>1479</v>
      </c>
      <c r="T1333" t="s">
        <v>82</v>
      </c>
      <c r="U1333" t="s">
        <v>7699</v>
      </c>
      <c r="V1333" t="s">
        <v>16450</v>
      </c>
      <c r="W1333" t="s">
        <v>84</v>
      </c>
      <c r="Y1333" t="s">
        <v>8</v>
      </c>
      <c r="Z1333" t="s">
        <v>86</v>
      </c>
      <c r="AA1333" t="s">
        <v>2735</v>
      </c>
      <c r="AB1333" s="28">
        <v>1</v>
      </c>
      <c r="AC1333" s="40">
        <v>35780</v>
      </c>
      <c r="AD1333" s="40">
        <f t="shared" si="20"/>
        <v>35780</v>
      </c>
    </row>
    <row r="1334" spans="1:30">
      <c r="A1334" t="s">
        <v>217</v>
      </c>
      <c r="B1334" t="s">
        <v>192</v>
      </c>
      <c r="C1334" t="s">
        <v>193</v>
      </c>
      <c r="D1334" t="s">
        <v>8896</v>
      </c>
      <c r="E1334" t="s">
        <v>16451</v>
      </c>
      <c r="F1334" t="s">
        <v>16452</v>
      </c>
      <c r="G1334" t="s">
        <v>9829</v>
      </c>
      <c r="H1334" t="s">
        <v>197</v>
      </c>
      <c r="I1334" t="s">
        <v>8899</v>
      </c>
      <c r="J1334" t="s">
        <v>16453</v>
      </c>
      <c r="K1334" t="s">
        <v>78</v>
      </c>
      <c r="L1334" t="s">
        <v>16454</v>
      </c>
      <c r="M1334" s="27">
        <v>45945.599421296298</v>
      </c>
      <c r="N1334" s="27">
        <v>45952.40625</v>
      </c>
      <c r="P1334" t="s">
        <v>9833</v>
      </c>
      <c r="Q1334" t="s">
        <v>9834</v>
      </c>
      <c r="R1334" t="s">
        <v>80</v>
      </c>
      <c r="S1334" t="s">
        <v>81</v>
      </c>
      <c r="T1334" t="s">
        <v>82</v>
      </c>
      <c r="U1334" t="s">
        <v>7699</v>
      </c>
      <c r="V1334" t="s">
        <v>16455</v>
      </c>
      <c r="W1334" t="s">
        <v>9836</v>
      </c>
      <c r="Y1334" t="s">
        <v>11</v>
      </c>
      <c r="Z1334" t="s">
        <v>86</v>
      </c>
      <c r="AA1334" t="s">
        <v>403</v>
      </c>
      <c r="AB1334" s="28">
        <v>0</v>
      </c>
      <c r="AC1334" s="40">
        <v>67654</v>
      </c>
      <c r="AD1334" s="40">
        <f t="shared" si="20"/>
        <v>67654</v>
      </c>
    </row>
    <row r="1335" spans="1:30">
      <c r="A1335" t="s">
        <v>277</v>
      </c>
      <c r="B1335" t="s">
        <v>151</v>
      </c>
      <c r="C1335" t="s">
        <v>152</v>
      </c>
      <c r="D1335" t="s">
        <v>2785</v>
      </c>
      <c r="E1335" t="s">
        <v>16456</v>
      </c>
      <c r="F1335" t="s">
        <v>16457</v>
      </c>
      <c r="G1335" t="s">
        <v>9829</v>
      </c>
      <c r="H1335" t="s">
        <v>328</v>
      </c>
      <c r="I1335" t="s">
        <v>2059</v>
      </c>
      <c r="J1335" t="s">
        <v>16458</v>
      </c>
      <c r="K1335" t="s">
        <v>78</v>
      </c>
      <c r="L1335" t="s">
        <v>16459</v>
      </c>
      <c r="M1335" s="27">
        <v>45945.603750000002</v>
      </c>
      <c r="N1335" s="27">
        <v>45951.409722222219</v>
      </c>
      <c r="P1335" t="s">
        <v>9833</v>
      </c>
      <c r="Q1335" t="s">
        <v>9834</v>
      </c>
      <c r="R1335" t="s">
        <v>1470</v>
      </c>
      <c r="S1335" t="s">
        <v>1470</v>
      </c>
      <c r="T1335" t="s">
        <v>82</v>
      </c>
      <c r="U1335" t="s">
        <v>7699</v>
      </c>
      <c r="V1335" t="s">
        <v>16460</v>
      </c>
      <c r="W1335" t="s">
        <v>84</v>
      </c>
      <c r="Y1335" t="s">
        <v>11</v>
      </c>
      <c r="Z1335" t="s">
        <v>86</v>
      </c>
      <c r="AA1335" t="s">
        <v>848</v>
      </c>
      <c r="AB1335" s="28">
        <v>1</v>
      </c>
      <c r="AC1335" s="40">
        <v>67654</v>
      </c>
      <c r="AD1335" s="40">
        <f t="shared" si="20"/>
        <v>67654</v>
      </c>
    </row>
    <row r="1336" spans="1:30">
      <c r="A1336" t="s">
        <v>343</v>
      </c>
      <c r="B1336" t="s">
        <v>68</v>
      </c>
      <c r="C1336" t="s">
        <v>69</v>
      </c>
      <c r="D1336" t="s">
        <v>795</v>
      </c>
      <c r="E1336" t="s">
        <v>16461</v>
      </c>
      <c r="F1336" t="s">
        <v>16462</v>
      </c>
      <c r="G1336" t="s">
        <v>9829</v>
      </c>
      <c r="H1336" t="s">
        <v>798</v>
      </c>
      <c r="I1336" t="s">
        <v>799</v>
      </c>
      <c r="J1336" t="s">
        <v>16463</v>
      </c>
      <c r="K1336" t="s">
        <v>78</v>
      </c>
      <c r="L1336" t="s">
        <v>16464</v>
      </c>
      <c r="M1336" s="27">
        <v>45945.608703703707</v>
      </c>
      <c r="N1336" s="27">
        <v>45951.451388888891</v>
      </c>
      <c r="P1336" t="s">
        <v>9833</v>
      </c>
      <c r="Q1336" t="s">
        <v>9834</v>
      </c>
      <c r="R1336" t="s">
        <v>80</v>
      </c>
      <c r="S1336" t="s">
        <v>81</v>
      </c>
      <c r="T1336" t="s">
        <v>82</v>
      </c>
      <c r="U1336" t="s">
        <v>7699</v>
      </c>
      <c r="V1336" t="s">
        <v>16465</v>
      </c>
      <c r="W1336" t="s">
        <v>84</v>
      </c>
      <c r="Y1336" t="s">
        <v>11</v>
      </c>
      <c r="Z1336" t="s">
        <v>86</v>
      </c>
      <c r="AA1336" t="s">
        <v>511</v>
      </c>
      <c r="AB1336" s="28">
        <v>1</v>
      </c>
      <c r="AC1336" s="40">
        <v>67654</v>
      </c>
      <c r="AD1336" s="40">
        <f t="shared" si="20"/>
        <v>67654</v>
      </c>
    </row>
    <row r="1337" spans="1:30">
      <c r="A1337" t="s">
        <v>1377</v>
      </c>
      <c r="B1337" t="s">
        <v>68</v>
      </c>
      <c r="C1337" t="s">
        <v>266</v>
      </c>
      <c r="D1337" t="s">
        <v>1378</v>
      </c>
      <c r="E1337" t="s">
        <v>16466</v>
      </c>
      <c r="F1337" t="s">
        <v>16467</v>
      </c>
      <c r="G1337" t="s">
        <v>9829</v>
      </c>
      <c r="H1337" t="s">
        <v>1381</v>
      </c>
      <c r="I1337" t="s">
        <v>1377</v>
      </c>
      <c r="J1337" t="s">
        <v>16468</v>
      </c>
      <c r="K1337" t="s">
        <v>78</v>
      </c>
      <c r="L1337" t="s">
        <v>16469</v>
      </c>
      <c r="M1337" s="27">
        <v>45945.616944444453</v>
      </c>
      <c r="N1337" s="27">
        <v>45947.55</v>
      </c>
      <c r="P1337" t="s">
        <v>9833</v>
      </c>
      <c r="Q1337" t="s">
        <v>9834</v>
      </c>
      <c r="R1337" t="s">
        <v>80</v>
      </c>
      <c r="S1337" t="s">
        <v>187</v>
      </c>
      <c r="T1337" t="s">
        <v>82</v>
      </c>
      <c r="U1337" t="s">
        <v>7699</v>
      </c>
      <c r="V1337" t="s">
        <v>16470</v>
      </c>
      <c r="W1337" t="s">
        <v>84</v>
      </c>
      <c r="Y1337" t="s">
        <v>8</v>
      </c>
      <c r="Z1337" t="s">
        <v>86</v>
      </c>
      <c r="AA1337" t="s">
        <v>2108</v>
      </c>
      <c r="AB1337" s="28">
        <v>1</v>
      </c>
      <c r="AC1337" s="40">
        <v>35780</v>
      </c>
      <c r="AD1337" s="40">
        <f t="shared" si="20"/>
        <v>35780</v>
      </c>
    </row>
    <row r="1338" spans="1:30">
      <c r="A1338" t="s">
        <v>459</v>
      </c>
      <c r="B1338" t="s">
        <v>460</v>
      </c>
      <c r="C1338" t="s">
        <v>461</v>
      </c>
      <c r="D1338" t="s">
        <v>11608</v>
      </c>
      <c r="E1338" t="s">
        <v>16471</v>
      </c>
      <c r="F1338" t="s">
        <v>16472</v>
      </c>
      <c r="G1338" t="s">
        <v>9829</v>
      </c>
      <c r="H1338" t="s">
        <v>460</v>
      </c>
      <c r="I1338" t="s">
        <v>11611</v>
      </c>
      <c r="J1338" t="s">
        <v>16473</v>
      </c>
      <c r="K1338" t="s">
        <v>78</v>
      </c>
      <c r="L1338" t="s">
        <v>16474</v>
      </c>
      <c r="M1338" s="27">
        <v>45945.621770833342</v>
      </c>
      <c r="N1338" s="27">
        <v>45951.393055555563</v>
      </c>
      <c r="P1338" t="s">
        <v>9833</v>
      </c>
      <c r="Q1338" t="s">
        <v>9834</v>
      </c>
      <c r="R1338" t="s">
        <v>1470</v>
      </c>
      <c r="S1338" t="s">
        <v>1470</v>
      </c>
      <c r="T1338" t="s">
        <v>82</v>
      </c>
      <c r="U1338" t="s">
        <v>7699</v>
      </c>
      <c r="V1338" t="s">
        <v>16475</v>
      </c>
      <c r="W1338" t="s">
        <v>84</v>
      </c>
      <c r="Y1338" t="s">
        <v>11</v>
      </c>
      <c r="Z1338" t="s">
        <v>86</v>
      </c>
      <c r="AA1338" t="s">
        <v>1875</v>
      </c>
      <c r="AB1338" s="28">
        <v>1</v>
      </c>
      <c r="AC1338" s="40">
        <v>67654</v>
      </c>
      <c r="AD1338" s="40">
        <f t="shared" si="20"/>
        <v>67654</v>
      </c>
    </row>
    <row r="1339" spans="1:30">
      <c r="A1339" t="s">
        <v>191</v>
      </c>
      <c r="B1339" t="s">
        <v>192</v>
      </c>
      <c r="C1339" t="s">
        <v>193</v>
      </c>
      <c r="D1339" t="s">
        <v>194</v>
      </c>
      <c r="E1339" t="s">
        <v>16476</v>
      </c>
      <c r="F1339" t="s">
        <v>16477</v>
      </c>
      <c r="G1339" t="s">
        <v>9829</v>
      </c>
      <c r="H1339" t="s">
        <v>197</v>
      </c>
      <c r="I1339" t="s">
        <v>191</v>
      </c>
      <c r="J1339" t="s">
        <v>16478</v>
      </c>
      <c r="K1339" t="s">
        <v>78</v>
      </c>
      <c r="L1339" t="s">
        <v>16479</v>
      </c>
      <c r="M1339" s="27">
        <v>45945.630266203712</v>
      </c>
      <c r="N1339" s="27">
        <v>45951.435416666667</v>
      </c>
      <c r="P1339" t="s">
        <v>9833</v>
      </c>
      <c r="Q1339" t="s">
        <v>9834</v>
      </c>
      <c r="R1339" t="s">
        <v>80</v>
      </c>
      <c r="S1339" t="s">
        <v>187</v>
      </c>
      <c r="U1339" t="s">
        <v>7699</v>
      </c>
      <c r="V1339" t="s">
        <v>16480</v>
      </c>
      <c r="W1339" t="s">
        <v>84</v>
      </c>
      <c r="Y1339" t="s">
        <v>8</v>
      </c>
      <c r="Z1339" t="s">
        <v>86</v>
      </c>
      <c r="AA1339" t="s">
        <v>7627</v>
      </c>
      <c r="AB1339" s="28">
        <v>1</v>
      </c>
      <c r="AC1339" s="40">
        <v>35780</v>
      </c>
      <c r="AD1339" s="40">
        <f t="shared" si="20"/>
        <v>35780</v>
      </c>
    </row>
    <row r="1340" spans="1:30">
      <c r="A1340" t="s">
        <v>118</v>
      </c>
      <c r="B1340" t="s">
        <v>119</v>
      </c>
      <c r="C1340" t="s">
        <v>120</v>
      </c>
      <c r="D1340" t="s">
        <v>121</v>
      </c>
      <c r="E1340" t="s">
        <v>16481</v>
      </c>
      <c r="F1340" t="s">
        <v>16482</v>
      </c>
      <c r="G1340" t="s">
        <v>9829</v>
      </c>
      <c r="H1340" t="s">
        <v>124</v>
      </c>
      <c r="I1340" t="s">
        <v>125</v>
      </c>
      <c r="J1340" t="s">
        <v>8873</v>
      </c>
      <c r="K1340" t="s">
        <v>78</v>
      </c>
      <c r="L1340" t="s">
        <v>16483</v>
      </c>
      <c r="M1340" s="27">
        <v>45945.630902777782</v>
      </c>
      <c r="N1340" s="27">
        <v>45951.395138888889</v>
      </c>
      <c r="P1340" t="s">
        <v>9833</v>
      </c>
      <c r="Q1340" t="s">
        <v>9834</v>
      </c>
      <c r="R1340" t="s">
        <v>1470</v>
      </c>
      <c r="S1340" t="s">
        <v>1470</v>
      </c>
      <c r="T1340" t="s">
        <v>82</v>
      </c>
      <c r="U1340" t="s">
        <v>7699</v>
      </c>
      <c r="V1340" t="s">
        <v>16484</v>
      </c>
      <c r="W1340" t="s">
        <v>84</v>
      </c>
      <c r="Y1340" t="s">
        <v>15</v>
      </c>
      <c r="Z1340" t="s">
        <v>86</v>
      </c>
      <c r="AA1340" t="s">
        <v>130</v>
      </c>
      <c r="AB1340" s="28">
        <v>1</v>
      </c>
      <c r="AC1340" s="40">
        <v>35780</v>
      </c>
      <c r="AD1340" s="40">
        <f t="shared" si="20"/>
        <v>35780</v>
      </c>
    </row>
    <row r="1341" spans="1:30">
      <c r="A1341" t="s">
        <v>277</v>
      </c>
      <c r="B1341" t="s">
        <v>151</v>
      </c>
      <c r="C1341" t="s">
        <v>152</v>
      </c>
      <c r="D1341" t="s">
        <v>5755</v>
      </c>
      <c r="E1341" t="s">
        <v>16485</v>
      </c>
      <c r="F1341" t="s">
        <v>16486</v>
      </c>
      <c r="G1341" t="s">
        <v>9829</v>
      </c>
      <c r="H1341" t="s">
        <v>328</v>
      </c>
      <c r="I1341" t="s">
        <v>5758</v>
      </c>
      <c r="J1341" t="s">
        <v>16487</v>
      </c>
      <c r="K1341" t="s">
        <v>78</v>
      </c>
      <c r="L1341" t="s">
        <v>16488</v>
      </c>
      <c r="M1341" s="27">
        <v>45945.634965277779</v>
      </c>
      <c r="N1341" s="27">
        <v>45951.517361111109</v>
      </c>
      <c r="P1341" t="s">
        <v>9833</v>
      </c>
      <c r="Q1341" t="s">
        <v>9834</v>
      </c>
      <c r="R1341" t="s">
        <v>80</v>
      </c>
      <c r="S1341" t="s">
        <v>81</v>
      </c>
      <c r="T1341" t="s">
        <v>82</v>
      </c>
      <c r="U1341" t="s">
        <v>7699</v>
      </c>
      <c r="V1341" t="s">
        <v>16489</v>
      </c>
      <c r="W1341" t="s">
        <v>9836</v>
      </c>
      <c r="Y1341" t="s">
        <v>11</v>
      </c>
      <c r="Z1341" t="s">
        <v>86</v>
      </c>
      <c r="AA1341" t="s">
        <v>342</v>
      </c>
      <c r="AB1341" s="28">
        <v>0</v>
      </c>
      <c r="AC1341" s="40">
        <v>67654</v>
      </c>
      <c r="AD1341" s="40">
        <f t="shared" si="20"/>
        <v>67654</v>
      </c>
    </row>
    <row r="1342" spans="1:30">
      <c r="A1342" t="s">
        <v>459</v>
      </c>
      <c r="B1342" t="s">
        <v>460</v>
      </c>
      <c r="C1342" t="s">
        <v>461</v>
      </c>
      <c r="D1342" t="s">
        <v>512</v>
      </c>
      <c r="E1342" t="s">
        <v>16490</v>
      </c>
      <c r="F1342" t="s">
        <v>16491</v>
      </c>
      <c r="G1342" t="s">
        <v>9829</v>
      </c>
      <c r="H1342" t="s">
        <v>460</v>
      </c>
      <c r="I1342" t="s">
        <v>459</v>
      </c>
      <c r="J1342" t="s">
        <v>16492</v>
      </c>
      <c r="K1342" t="s">
        <v>78</v>
      </c>
      <c r="L1342" t="s">
        <v>16493</v>
      </c>
      <c r="M1342" s="27">
        <v>45945.64298611111</v>
      </c>
      <c r="N1342" s="27">
        <v>45947.563194444447</v>
      </c>
      <c r="P1342" t="s">
        <v>9833</v>
      </c>
      <c r="Q1342" t="s">
        <v>9834</v>
      </c>
      <c r="R1342" t="s">
        <v>80</v>
      </c>
      <c r="S1342" t="s">
        <v>187</v>
      </c>
      <c r="T1342" t="s">
        <v>82</v>
      </c>
      <c r="U1342" t="s">
        <v>7699</v>
      </c>
      <c r="V1342" t="s">
        <v>16494</v>
      </c>
      <c r="W1342" t="s">
        <v>84</v>
      </c>
      <c r="Y1342" t="s">
        <v>8</v>
      </c>
      <c r="Z1342" t="s">
        <v>86</v>
      </c>
      <c r="AA1342" t="s">
        <v>778</v>
      </c>
      <c r="AB1342" s="28">
        <v>1</v>
      </c>
      <c r="AC1342" s="40">
        <v>35780</v>
      </c>
      <c r="AD1342" s="40">
        <f t="shared" si="20"/>
        <v>35780</v>
      </c>
    </row>
    <row r="1343" spans="1:30">
      <c r="A1343" t="s">
        <v>459</v>
      </c>
      <c r="B1343" t="s">
        <v>460</v>
      </c>
      <c r="C1343" t="s">
        <v>461</v>
      </c>
      <c r="D1343" t="s">
        <v>512</v>
      </c>
      <c r="E1343" t="s">
        <v>16495</v>
      </c>
      <c r="F1343" t="s">
        <v>16496</v>
      </c>
      <c r="G1343" t="s">
        <v>9829</v>
      </c>
      <c r="H1343" t="s">
        <v>460</v>
      </c>
      <c r="I1343" t="s">
        <v>459</v>
      </c>
      <c r="J1343" t="s">
        <v>16497</v>
      </c>
      <c r="K1343" t="s">
        <v>78</v>
      </c>
      <c r="L1343" t="s">
        <v>16498</v>
      </c>
      <c r="M1343" s="27">
        <v>45945.643784722219</v>
      </c>
      <c r="N1343" s="27">
        <v>45951.396527777782</v>
      </c>
      <c r="P1343" t="s">
        <v>9833</v>
      </c>
      <c r="Q1343" t="s">
        <v>9834</v>
      </c>
      <c r="R1343" t="s">
        <v>1470</v>
      </c>
      <c r="S1343" t="s">
        <v>1470</v>
      </c>
      <c r="T1343" t="s">
        <v>82</v>
      </c>
      <c r="U1343" t="s">
        <v>7699</v>
      </c>
      <c r="V1343" t="s">
        <v>16499</v>
      </c>
      <c r="W1343" t="s">
        <v>84</v>
      </c>
      <c r="Y1343" t="s">
        <v>8</v>
      </c>
      <c r="Z1343" t="s">
        <v>86</v>
      </c>
      <c r="AA1343" t="s">
        <v>4324</v>
      </c>
      <c r="AB1343" s="28">
        <v>1</v>
      </c>
      <c r="AC1343" s="40">
        <v>35780</v>
      </c>
      <c r="AD1343" s="40">
        <f t="shared" si="20"/>
        <v>35780</v>
      </c>
    </row>
    <row r="1344" spans="1:30">
      <c r="A1344" t="s">
        <v>683</v>
      </c>
      <c r="B1344" t="s">
        <v>113</v>
      </c>
      <c r="C1344" t="s">
        <v>114</v>
      </c>
      <c r="D1344" t="s">
        <v>684</v>
      </c>
      <c r="E1344" t="s">
        <v>16500</v>
      </c>
      <c r="F1344" t="s">
        <v>12650</v>
      </c>
      <c r="G1344" t="s">
        <v>9829</v>
      </c>
      <c r="H1344" t="s">
        <v>281</v>
      </c>
      <c r="I1344" t="s">
        <v>683</v>
      </c>
      <c r="J1344" t="s">
        <v>12651</v>
      </c>
      <c r="K1344" t="s">
        <v>78</v>
      </c>
      <c r="L1344" t="s">
        <v>16501</v>
      </c>
      <c r="M1344" s="27">
        <v>45945.648599537039</v>
      </c>
      <c r="N1344" s="27">
        <v>45952.624305555553</v>
      </c>
      <c r="P1344" t="s">
        <v>9833</v>
      </c>
      <c r="Q1344" t="s">
        <v>9834</v>
      </c>
      <c r="R1344" t="s">
        <v>1470</v>
      </c>
      <c r="S1344" t="s">
        <v>1470</v>
      </c>
      <c r="T1344" t="s">
        <v>82</v>
      </c>
      <c r="U1344" t="s">
        <v>7699</v>
      </c>
      <c r="V1344" t="s">
        <v>16502</v>
      </c>
      <c r="W1344" t="s">
        <v>84</v>
      </c>
      <c r="Y1344" t="s">
        <v>8</v>
      </c>
      <c r="Z1344" t="s">
        <v>86</v>
      </c>
      <c r="AA1344" t="s">
        <v>691</v>
      </c>
      <c r="AB1344" s="28">
        <v>1</v>
      </c>
      <c r="AC1344" s="40">
        <v>35780</v>
      </c>
      <c r="AD1344" s="40">
        <f t="shared" si="20"/>
        <v>35780</v>
      </c>
    </row>
    <row r="1345" spans="1:30">
      <c r="A1345" t="s">
        <v>613</v>
      </c>
      <c r="B1345" t="s">
        <v>151</v>
      </c>
      <c r="C1345" t="s">
        <v>152</v>
      </c>
      <c r="D1345" t="s">
        <v>12432</v>
      </c>
      <c r="E1345" t="s">
        <v>16503</v>
      </c>
      <c r="F1345" t="s">
        <v>16504</v>
      </c>
      <c r="G1345" t="s">
        <v>9829</v>
      </c>
      <c r="H1345" t="s">
        <v>328</v>
      </c>
      <c r="I1345" t="s">
        <v>12435</v>
      </c>
      <c r="J1345" t="s">
        <v>16505</v>
      </c>
      <c r="K1345" t="s">
        <v>78</v>
      </c>
      <c r="L1345" t="s">
        <v>16506</v>
      </c>
      <c r="M1345" s="27">
        <v>45945.650925925933</v>
      </c>
      <c r="N1345" s="27">
        <v>45951.4</v>
      </c>
      <c r="P1345" t="s">
        <v>9833</v>
      </c>
      <c r="Q1345" t="s">
        <v>9834</v>
      </c>
      <c r="R1345" t="s">
        <v>1470</v>
      </c>
      <c r="S1345" t="s">
        <v>1470</v>
      </c>
      <c r="T1345" t="s">
        <v>82</v>
      </c>
      <c r="U1345" t="s">
        <v>7699</v>
      </c>
      <c r="V1345" t="s">
        <v>16507</v>
      </c>
      <c r="W1345" t="s">
        <v>84</v>
      </c>
      <c r="Y1345" t="s">
        <v>13</v>
      </c>
      <c r="Z1345" t="s">
        <v>86</v>
      </c>
      <c r="AA1345" t="s">
        <v>3464</v>
      </c>
      <c r="AB1345" s="28">
        <v>1</v>
      </c>
      <c r="AC1345" s="40">
        <v>35780</v>
      </c>
      <c r="AD1345" s="40">
        <f t="shared" si="20"/>
        <v>35780</v>
      </c>
    </row>
    <row r="1346" spans="1:30">
      <c r="A1346" t="s">
        <v>191</v>
      </c>
      <c r="B1346" t="s">
        <v>192</v>
      </c>
      <c r="C1346" t="s">
        <v>193</v>
      </c>
      <c r="D1346" t="s">
        <v>194</v>
      </c>
      <c r="E1346" t="s">
        <v>16508</v>
      </c>
      <c r="F1346" t="s">
        <v>16509</v>
      </c>
      <c r="G1346" t="s">
        <v>9829</v>
      </c>
      <c r="H1346" t="s">
        <v>197</v>
      </c>
      <c r="I1346" t="s">
        <v>191</v>
      </c>
      <c r="J1346" t="s">
        <v>16510</v>
      </c>
      <c r="K1346" t="s">
        <v>78</v>
      </c>
      <c r="L1346" t="s">
        <v>16511</v>
      </c>
      <c r="M1346" s="27">
        <v>45945.650277777779</v>
      </c>
      <c r="N1346" s="27">
        <v>45952.616666666669</v>
      </c>
      <c r="P1346" t="s">
        <v>9833</v>
      </c>
      <c r="Q1346" t="s">
        <v>9834</v>
      </c>
      <c r="R1346" t="s">
        <v>1479</v>
      </c>
      <c r="S1346" t="s">
        <v>1470</v>
      </c>
      <c r="U1346" t="s">
        <v>7699</v>
      </c>
      <c r="V1346" t="s">
        <v>16512</v>
      </c>
      <c r="W1346" t="s">
        <v>84</v>
      </c>
      <c r="Y1346" t="s">
        <v>8</v>
      </c>
      <c r="Z1346" t="s">
        <v>86</v>
      </c>
      <c r="AA1346" t="s">
        <v>7627</v>
      </c>
      <c r="AB1346" s="28">
        <v>1</v>
      </c>
      <c r="AC1346" s="40">
        <v>35780</v>
      </c>
      <c r="AD1346" s="40">
        <f t="shared" si="20"/>
        <v>35780</v>
      </c>
    </row>
    <row r="1347" spans="1:30">
      <c r="A1347" t="s">
        <v>288</v>
      </c>
      <c r="B1347" t="s">
        <v>113</v>
      </c>
      <c r="C1347" t="s">
        <v>114</v>
      </c>
      <c r="D1347" t="s">
        <v>10425</v>
      </c>
      <c r="E1347" t="s">
        <v>16513</v>
      </c>
      <c r="F1347" t="s">
        <v>16514</v>
      </c>
      <c r="G1347" t="s">
        <v>9838</v>
      </c>
      <c r="H1347" t="s">
        <v>292</v>
      </c>
      <c r="I1347" t="s">
        <v>10428</v>
      </c>
      <c r="J1347" t="s">
        <v>16515</v>
      </c>
      <c r="K1347" t="s">
        <v>78</v>
      </c>
      <c r="L1347" t="s">
        <v>16516</v>
      </c>
      <c r="M1347" s="27">
        <v>45945.666030092587</v>
      </c>
      <c r="N1347" s="27">
        <v>45952.648611111108</v>
      </c>
      <c r="P1347" t="s">
        <v>9840</v>
      </c>
      <c r="R1347" t="s">
        <v>1470</v>
      </c>
      <c r="S1347" t="s">
        <v>1470</v>
      </c>
      <c r="U1347" t="s">
        <v>7699</v>
      </c>
      <c r="V1347" t="s">
        <v>16517</v>
      </c>
      <c r="W1347" t="s">
        <v>9840</v>
      </c>
      <c r="Y1347" t="s">
        <v>15</v>
      </c>
      <c r="Z1347" t="s">
        <v>86</v>
      </c>
      <c r="AB1347" s="28">
        <v>0</v>
      </c>
      <c r="AC1347" s="40">
        <v>35780</v>
      </c>
      <c r="AD1347" s="40">
        <f t="shared" ref="AD1347:AD1410" si="21">AC1347</f>
        <v>35780</v>
      </c>
    </row>
    <row r="1348" spans="1:30">
      <c r="A1348" t="s">
        <v>277</v>
      </c>
      <c r="B1348" t="s">
        <v>151</v>
      </c>
      <c r="C1348" t="s">
        <v>152</v>
      </c>
      <c r="D1348" t="s">
        <v>334</v>
      </c>
      <c r="E1348" t="s">
        <v>16518</v>
      </c>
      <c r="F1348" t="s">
        <v>4763</v>
      </c>
      <c r="G1348" t="s">
        <v>9829</v>
      </c>
      <c r="H1348" t="s">
        <v>328</v>
      </c>
      <c r="I1348" t="s">
        <v>337</v>
      </c>
      <c r="J1348" t="s">
        <v>4764</v>
      </c>
      <c r="K1348" t="s">
        <v>78</v>
      </c>
      <c r="L1348" t="s">
        <v>16519</v>
      </c>
      <c r="M1348" s="27">
        <v>45945.651597222219</v>
      </c>
      <c r="N1348" s="27">
        <v>45947.554166666669</v>
      </c>
      <c r="P1348" t="s">
        <v>9833</v>
      </c>
      <c r="Q1348" t="s">
        <v>9834</v>
      </c>
      <c r="R1348" t="s">
        <v>80</v>
      </c>
      <c r="S1348" t="s">
        <v>81</v>
      </c>
      <c r="T1348" t="s">
        <v>82</v>
      </c>
      <c r="U1348" t="s">
        <v>7699</v>
      </c>
      <c r="V1348" t="s">
        <v>16520</v>
      </c>
      <c r="W1348" t="s">
        <v>84</v>
      </c>
      <c r="Y1348" t="s">
        <v>8</v>
      </c>
      <c r="Z1348" t="s">
        <v>86</v>
      </c>
      <c r="AA1348" t="s">
        <v>416</v>
      </c>
      <c r="AB1348" s="28">
        <v>1</v>
      </c>
      <c r="AC1348" s="40">
        <v>35780</v>
      </c>
      <c r="AD1348" s="40">
        <f t="shared" si="21"/>
        <v>35780</v>
      </c>
    </row>
    <row r="1349" spans="1:30">
      <c r="A1349" t="s">
        <v>459</v>
      </c>
      <c r="B1349" t="s">
        <v>460</v>
      </c>
      <c r="C1349" t="s">
        <v>461</v>
      </c>
      <c r="D1349" t="s">
        <v>1861</v>
      </c>
      <c r="E1349" t="s">
        <v>16521</v>
      </c>
      <c r="F1349" t="s">
        <v>10983</v>
      </c>
      <c r="G1349" t="s">
        <v>9829</v>
      </c>
      <c r="H1349" t="s">
        <v>460</v>
      </c>
      <c r="I1349" t="s">
        <v>1864</v>
      </c>
      <c r="J1349" t="s">
        <v>10984</v>
      </c>
      <c r="K1349" t="s">
        <v>78</v>
      </c>
      <c r="L1349" t="s">
        <v>16522</v>
      </c>
      <c r="M1349" s="27">
        <v>45945.666689814818</v>
      </c>
      <c r="N1349" s="27">
        <v>45948.37777777778</v>
      </c>
      <c r="P1349" t="s">
        <v>9833</v>
      </c>
      <c r="Q1349" t="s">
        <v>9834</v>
      </c>
      <c r="R1349" t="s">
        <v>1479</v>
      </c>
      <c r="S1349" t="s">
        <v>1479</v>
      </c>
      <c r="T1349" t="s">
        <v>82</v>
      </c>
      <c r="U1349" t="s">
        <v>7699</v>
      </c>
      <c r="V1349" t="s">
        <v>16523</v>
      </c>
      <c r="W1349" t="s">
        <v>84</v>
      </c>
      <c r="Y1349" t="s">
        <v>11</v>
      </c>
      <c r="Z1349" t="s">
        <v>86</v>
      </c>
      <c r="AA1349" t="s">
        <v>700</v>
      </c>
      <c r="AB1349" s="28">
        <v>1</v>
      </c>
      <c r="AC1349" s="40">
        <v>67654</v>
      </c>
      <c r="AD1349" s="40">
        <f t="shared" si="21"/>
        <v>67654</v>
      </c>
    </row>
    <row r="1350" spans="1:30">
      <c r="A1350" t="s">
        <v>1134</v>
      </c>
      <c r="B1350" t="s">
        <v>113</v>
      </c>
      <c r="C1350" t="s">
        <v>8579</v>
      </c>
      <c r="D1350" t="s">
        <v>1135</v>
      </c>
      <c r="E1350" t="s">
        <v>16524</v>
      </c>
      <c r="F1350" t="s">
        <v>16525</v>
      </c>
      <c r="G1350" t="s">
        <v>9838</v>
      </c>
      <c r="H1350" t="s">
        <v>1138</v>
      </c>
      <c r="I1350" t="s">
        <v>1139</v>
      </c>
      <c r="J1350" t="s">
        <v>16526</v>
      </c>
      <c r="K1350" t="s">
        <v>78</v>
      </c>
      <c r="L1350" t="s">
        <v>16527</v>
      </c>
      <c r="M1350" s="27">
        <v>45945.670763888891</v>
      </c>
      <c r="N1350" s="27">
        <v>45950.615972222222</v>
      </c>
      <c r="P1350" t="s">
        <v>9840</v>
      </c>
      <c r="R1350" t="s">
        <v>80</v>
      </c>
      <c r="S1350" t="s">
        <v>81</v>
      </c>
      <c r="U1350" t="s">
        <v>7699</v>
      </c>
      <c r="V1350" t="s">
        <v>16528</v>
      </c>
      <c r="W1350" t="s">
        <v>9840</v>
      </c>
      <c r="Y1350" t="s">
        <v>13</v>
      </c>
      <c r="Z1350" t="s">
        <v>86</v>
      </c>
      <c r="AB1350" s="28">
        <v>0</v>
      </c>
      <c r="AC1350" s="40">
        <v>35780</v>
      </c>
      <c r="AD1350" s="40">
        <f t="shared" si="21"/>
        <v>35780</v>
      </c>
    </row>
    <row r="1351" spans="1:30">
      <c r="A1351" t="s">
        <v>191</v>
      </c>
      <c r="B1351" t="s">
        <v>192</v>
      </c>
      <c r="C1351" t="s">
        <v>193</v>
      </c>
      <c r="D1351" t="s">
        <v>194</v>
      </c>
      <c r="E1351" t="s">
        <v>16529</v>
      </c>
      <c r="F1351" t="s">
        <v>16530</v>
      </c>
      <c r="G1351" t="s">
        <v>9829</v>
      </c>
      <c r="H1351" t="s">
        <v>197</v>
      </c>
      <c r="I1351" t="s">
        <v>191</v>
      </c>
      <c r="J1351" t="s">
        <v>16531</v>
      </c>
      <c r="K1351" t="s">
        <v>78</v>
      </c>
      <c r="L1351" t="s">
        <v>16532</v>
      </c>
      <c r="M1351" s="27">
        <v>45945.676087962973</v>
      </c>
      <c r="N1351" s="27">
        <v>45951.436111111107</v>
      </c>
      <c r="P1351" t="s">
        <v>9833</v>
      </c>
      <c r="Q1351" t="s">
        <v>9834</v>
      </c>
      <c r="R1351" t="s">
        <v>80</v>
      </c>
      <c r="S1351" t="s">
        <v>187</v>
      </c>
      <c r="U1351" t="s">
        <v>7699</v>
      </c>
      <c r="V1351" t="s">
        <v>16533</v>
      </c>
      <c r="W1351" t="s">
        <v>84</v>
      </c>
      <c r="Y1351" t="s">
        <v>8</v>
      </c>
      <c r="Z1351" t="s">
        <v>86</v>
      </c>
      <c r="AA1351" t="s">
        <v>7627</v>
      </c>
      <c r="AB1351" s="28">
        <v>1</v>
      </c>
      <c r="AC1351" s="40">
        <v>35780</v>
      </c>
      <c r="AD1351" s="40">
        <f t="shared" si="21"/>
        <v>35780</v>
      </c>
    </row>
    <row r="1352" spans="1:30">
      <c r="A1352" t="s">
        <v>1377</v>
      </c>
      <c r="B1352" t="s">
        <v>68</v>
      </c>
      <c r="C1352" t="s">
        <v>266</v>
      </c>
      <c r="D1352" t="s">
        <v>2584</v>
      </c>
      <c r="E1352" t="s">
        <v>16534</v>
      </c>
      <c r="F1352" t="s">
        <v>16535</v>
      </c>
      <c r="G1352" t="s">
        <v>9829</v>
      </c>
      <c r="H1352" t="s">
        <v>1381</v>
      </c>
      <c r="I1352" t="s">
        <v>2587</v>
      </c>
      <c r="J1352" t="s">
        <v>16536</v>
      </c>
      <c r="K1352" t="s">
        <v>78</v>
      </c>
      <c r="L1352" t="s">
        <v>16537</v>
      </c>
      <c r="M1352" s="27">
        <v>45945.676666666674</v>
      </c>
      <c r="N1352" s="27">
        <v>45951.386111111111</v>
      </c>
      <c r="P1352" t="s">
        <v>9833</v>
      </c>
      <c r="Q1352" t="s">
        <v>9834</v>
      </c>
      <c r="R1352" t="s">
        <v>80</v>
      </c>
      <c r="S1352" t="s">
        <v>187</v>
      </c>
      <c r="T1352" t="s">
        <v>82</v>
      </c>
      <c r="U1352" t="s">
        <v>7699</v>
      </c>
      <c r="V1352" t="s">
        <v>16538</v>
      </c>
      <c r="W1352" t="s">
        <v>84</v>
      </c>
      <c r="Y1352" t="s">
        <v>8</v>
      </c>
      <c r="Z1352" t="s">
        <v>86</v>
      </c>
      <c r="AA1352" t="s">
        <v>8864</v>
      </c>
      <c r="AB1352" s="28">
        <v>1</v>
      </c>
      <c r="AC1352" s="40">
        <v>35780</v>
      </c>
      <c r="AD1352" s="40">
        <f t="shared" si="21"/>
        <v>35780</v>
      </c>
    </row>
    <row r="1353" spans="1:30">
      <c r="A1353" t="s">
        <v>277</v>
      </c>
      <c r="B1353" t="s">
        <v>151</v>
      </c>
      <c r="C1353" t="s">
        <v>8579</v>
      </c>
      <c r="D1353" t="s">
        <v>11855</v>
      </c>
      <c r="E1353" t="s">
        <v>16539</v>
      </c>
      <c r="F1353" t="s">
        <v>16540</v>
      </c>
      <c r="G1353" t="s">
        <v>9838</v>
      </c>
      <c r="H1353" t="s">
        <v>281</v>
      </c>
      <c r="I1353" t="s">
        <v>11858</v>
      </c>
      <c r="J1353" t="s">
        <v>16541</v>
      </c>
      <c r="K1353" t="s">
        <v>78</v>
      </c>
      <c r="L1353" t="s">
        <v>16542</v>
      </c>
      <c r="M1353" s="27">
        <v>45945.686851851853</v>
      </c>
      <c r="N1353" s="27">
        <v>45950.617361111108</v>
      </c>
      <c r="P1353" t="s">
        <v>9840</v>
      </c>
      <c r="R1353" t="s">
        <v>80</v>
      </c>
      <c r="S1353" t="s">
        <v>187</v>
      </c>
      <c r="U1353" t="s">
        <v>7699</v>
      </c>
      <c r="V1353" t="s">
        <v>16543</v>
      </c>
      <c r="W1353" t="s">
        <v>9840</v>
      </c>
      <c r="Y1353" t="s">
        <v>13</v>
      </c>
      <c r="Z1353" t="s">
        <v>86</v>
      </c>
      <c r="AB1353" s="28">
        <v>0</v>
      </c>
      <c r="AC1353" s="40">
        <v>35780</v>
      </c>
      <c r="AD1353" s="40">
        <f t="shared" si="21"/>
        <v>35780</v>
      </c>
    </row>
    <row r="1354" spans="1:30">
      <c r="A1354" t="s">
        <v>112</v>
      </c>
      <c r="B1354" t="s">
        <v>113</v>
      </c>
      <c r="C1354" t="s">
        <v>114</v>
      </c>
      <c r="D1354" t="s">
        <v>4776</v>
      </c>
      <c r="E1354" t="s">
        <v>16544</v>
      </c>
      <c r="F1354" t="s">
        <v>4778</v>
      </c>
      <c r="G1354" t="s">
        <v>11760</v>
      </c>
      <c r="H1354" t="s">
        <v>116</v>
      </c>
      <c r="I1354" t="s">
        <v>4779</v>
      </c>
      <c r="J1354" t="s">
        <v>4780</v>
      </c>
      <c r="K1354" t="s">
        <v>78</v>
      </c>
      <c r="L1354" t="s">
        <v>16545</v>
      </c>
      <c r="M1354" s="27">
        <v>45945.67083333333</v>
      </c>
      <c r="N1354" s="27">
        <v>45951.491666666669</v>
      </c>
      <c r="P1354" t="s">
        <v>9833</v>
      </c>
      <c r="Q1354" t="s">
        <v>9834</v>
      </c>
      <c r="R1354" t="s">
        <v>80</v>
      </c>
      <c r="S1354" t="s">
        <v>187</v>
      </c>
      <c r="U1354" t="s">
        <v>16341</v>
      </c>
      <c r="V1354" t="s">
        <v>16546</v>
      </c>
      <c r="W1354" t="s">
        <v>1801</v>
      </c>
      <c r="Y1354" t="s">
        <v>13</v>
      </c>
      <c r="Z1354" t="s">
        <v>86</v>
      </c>
      <c r="AB1354" s="28">
        <v>0</v>
      </c>
      <c r="AC1354" s="40">
        <v>41241</v>
      </c>
      <c r="AD1354" s="40">
        <f t="shared" si="21"/>
        <v>41241</v>
      </c>
    </row>
    <row r="1355" spans="1:30">
      <c r="A1355" t="s">
        <v>442</v>
      </c>
      <c r="B1355" t="s">
        <v>113</v>
      </c>
      <c r="C1355" t="s">
        <v>114</v>
      </c>
      <c r="D1355" t="s">
        <v>452</v>
      </c>
      <c r="E1355" t="s">
        <v>16547</v>
      </c>
      <c r="F1355" t="s">
        <v>16548</v>
      </c>
      <c r="G1355" t="s">
        <v>9829</v>
      </c>
      <c r="H1355" t="s">
        <v>446</v>
      </c>
      <c r="I1355" t="s">
        <v>455</v>
      </c>
      <c r="J1355" t="s">
        <v>16549</v>
      </c>
      <c r="K1355" t="s">
        <v>78</v>
      </c>
      <c r="L1355" t="s">
        <v>16550</v>
      </c>
      <c r="M1355" s="27">
        <v>45945.678379629629</v>
      </c>
      <c r="N1355" s="27">
        <v>45951.387499999997</v>
      </c>
      <c r="P1355" t="s">
        <v>9833</v>
      </c>
      <c r="Q1355" t="s">
        <v>9834</v>
      </c>
      <c r="R1355" t="s">
        <v>1470</v>
      </c>
      <c r="S1355" t="s">
        <v>1470</v>
      </c>
      <c r="T1355" t="s">
        <v>82</v>
      </c>
      <c r="U1355" t="s">
        <v>7699</v>
      </c>
      <c r="V1355" t="s">
        <v>16551</v>
      </c>
      <c r="W1355" t="s">
        <v>84</v>
      </c>
      <c r="Y1355" t="s">
        <v>8</v>
      </c>
      <c r="Z1355" t="s">
        <v>86</v>
      </c>
      <c r="AA1355" t="s">
        <v>1263</v>
      </c>
      <c r="AB1355" s="28">
        <v>1</v>
      </c>
      <c r="AC1355" s="40">
        <v>35780</v>
      </c>
      <c r="AD1355" s="40">
        <f t="shared" si="21"/>
        <v>35780</v>
      </c>
    </row>
    <row r="1356" spans="1:30">
      <c r="A1356" t="s">
        <v>683</v>
      </c>
      <c r="B1356" t="s">
        <v>113</v>
      </c>
      <c r="C1356" t="s">
        <v>114</v>
      </c>
      <c r="D1356" t="s">
        <v>2397</v>
      </c>
      <c r="E1356" t="s">
        <v>16552</v>
      </c>
      <c r="F1356" t="s">
        <v>9949</v>
      </c>
      <c r="G1356" t="s">
        <v>9829</v>
      </c>
      <c r="H1356" t="s">
        <v>281</v>
      </c>
      <c r="I1356" t="s">
        <v>2400</v>
      </c>
      <c r="J1356" t="s">
        <v>9950</v>
      </c>
      <c r="K1356" t="s">
        <v>78</v>
      </c>
      <c r="L1356" t="s">
        <v>16553</v>
      </c>
      <c r="M1356" s="27">
        <v>45945.681840277779</v>
      </c>
      <c r="N1356" s="27">
        <v>45952.595833333333</v>
      </c>
      <c r="P1356" t="s">
        <v>9833</v>
      </c>
      <c r="Q1356" t="s">
        <v>9834</v>
      </c>
      <c r="R1356" t="s">
        <v>1470</v>
      </c>
      <c r="S1356" t="s">
        <v>1470</v>
      </c>
      <c r="T1356" t="s">
        <v>82</v>
      </c>
      <c r="U1356" t="s">
        <v>7699</v>
      </c>
      <c r="V1356" t="s">
        <v>16554</v>
      </c>
      <c r="W1356" t="s">
        <v>84</v>
      </c>
      <c r="Y1356" t="s">
        <v>11</v>
      </c>
      <c r="Z1356" t="s">
        <v>86</v>
      </c>
      <c r="AA1356" t="s">
        <v>1144</v>
      </c>
      <c r="AB1356" s="28">
        <v>1</v>
      </c>
      <c r="AC1356" s="40">
        <v>67654</v>
      </c>
      <c r="AD1356" s="40">
        <f t="shared" si="21"/>
        <v>67654</v>
      </c>
    </row>
    <row r="1357" spans="1:30">
      <c r="A1357" t="s">
        <v>277</v>
      </c>
      <c r="B1357" t="s">
        <v>151</v>
      </c>
      <c r="C1357" t="s">
        <v>152</v>
      </c>
      <c r="D1357" t="s">
        <v>334</v>
      </c>
      <c r="E1357" t="s">
        <v>16555</v>
      </c>
      <c r="F1357" t="s">
        <v>16556</v>
      </c>
      <c r="G1357" t="s">
        <v>9829</v>
      </c>
      <c r="H1357" t="s">
        <v>328</v>
      </c>
      <c r="I1357" t="s">
        <v>337</v>
      </c>
      <c r="J1357" t="s">
        <v>16557</v>
      </c>
      <c r="K1357" t="s">
        <v>78</v>
      </c>
      <c r="L1357" t="s">
        <v>16558</v>
      </c>
      <c r="M1357" s="27">
        <v>45945.682581018518</v>
      </c>
      <c r="N1357" s="27">
        <v>45951.402777777781</v>
      </c>
      <c r="P1357" t="s">
        <v>9833</v>
      </c>
      <c r="Q1357" t="s">
        <v>9834</v>
      </c>
      <c r="R1357" t="s">
        <v>80</v>
      </c>
      <c r="S1357" t="s">
        <v>187</v>
      </c>
      <c r="T1357" t="s">
        <v>82</v>
      </c>
      <c r="U1357" t="s">
        <v>7699</v>
      </c>
      <c r="V1357" t="s">
        <v>16559</v>
      </c>
      <c r="W1357" t="s">
        <v>84</v>
      </c>
      <c r="Y1357" t="s">
        <v>8</v>
      </c>
      <c r="Z1357" t="s">
        <v>86</v>
      </c>
      <c r="AA1357" t="s">
        <v>416</v>
      </c>
      <c r="AB1357" s="28">
        <v>1</v>
      </c>
      <c r="AC1357" s="40">
        <v>35780</v>
      </c>
      <c r="AD1357" s="40">
        <f t="shared" si="21"/>
        <v>35780</v>
      </c>
    </row>
    <row r="1358" spans="1:30">
      <c r="A1358" t="s">
        <v>613</v>
      </c>
      <c r="B1358" t="s">
        <v>151</v>
      </c>
      <c r="C1358" t="s">
        <v>152</v>
      </c>
      <c r="D1358" t="s">
        <v>1273</v>
      </c>
      <c r="E1358" t="s">
        <v>16560</v>
      </c>
      <c r="F1358" t="s">
        <v>16561</v>
      </c>
      <c r="G1358" t="s">
        <v>9829</v>
      </c>
      <c r="H1358" t="s">
        <v>258</v>
      </c>
      <c r="I1358" t="s">
        <v>1276</v>
      </c>
      <c r="J1358" t="s">
        <v>16562</v>
      </c>
      <c r="K1358" t="s">
        <v>78</v>
      </c>
      <c r="L1358" t="s">
        <v>16563</v>
      </c>
      <c r="M1358" s="27">
        <v>45945.685127314813</v>
      </c>
      <c r="N1358" s="27">
        <v>45951.404861111107</v>
      </c>
      <c r="P1358" t="s">
        <v>9833</v>
      </c>
      <c r="Q1358" t="s">
        <v>9834</v>
      </c>
      <c r="R1358" t="s">
        <v>1479</v>
      </c>
      <c r="S1358" t="s">
        <v>1479</v>
      </c>
      <c r="T1358" t="s">
        <v>82</v>
      </c>
      <c r="U1358" t="s">
        <v>7699</v>
      </c>
      <c r="V1358" t="s">
        <v>16564</v>
      </c>
      <c r="W1358" t="s">
        <v>84</v>
      </c>
      <c r="Y1358" t="s">
        <v>11</v>
      </c>
      <c r="Z1358" t="s">
        <v>86</v>
      </c>
      <c r="AA1358" t="s">
        <v>1281</v>
      </c>
      <c r="AB1358" s="28">
        <v>1</v>
      </c>
      <c r="AC1358" s="40">
        <v>67654</v>
      </c>
      <c r="AD1358" s="40">
        <f t="shared" si="21"/>
        <v>67654</v>
      </c>
    </row>
    <row r="1359" spans="1:30">
      <c r="A1359" t="s">
        <v>343</v>
      </c>
      <c r="B1359" t="s">
        <v>68</v>
      </c>
      <c r="C1359" t="s">
        <v>69</v>
      </c>
      <c r="D1359" t="s">
        <v>344</v>
      </c>
      <c r="E1359" t="s">
        <v>16565</v>
      </c>
      <c r="F1359" t="s">
        <v>16566</v>
      </c>
      <c r="G1359" t="s">
        <v>9829</v>
      </c>
      <c r="H1359" t="s">
        <v>347</v>
      </c>
      <c r="I1359" t="s">
        <v>343</v>
      </c>
      <c r="J1359" t="s">
        <v>16567</v>
      </c>
      <c r="K1359" t="s">
        <v>78</v>
      </c>
      <c r="L1359" t="s">
        <v>16568</v>
      </c>
      <c r="M1359" s="27">
        <v>45945.689768518518</v>
      </c>
      <c r="N1359" s="27">
        <v>45951.415972222218</v>
      </c>
      <c r="P1359" t="s">
        <v>9833</v>
      </c>
      <c r="Q1359" t="s">
        <v>9834</v>
      </c>
      <c r="R1359" t="s">
        <v>80</v>
      </c>
      <c r="S1359" t="s">
        <v>81</v>
      </c>
      <c r="T1359" t="s">
        <v>82</v>
      </c>
      <c r="U1359" t="s">
        <v>7699</v>
      </c>
      <c r="V1359" t="s">
        <v>16569</v>
      </c>
      <c r="W1359" t="s">
        <v>84</v>
      </c>
      <c r="Y1359" t="s">
        <v>8</v>
      </c>
      <c r="Z1359" t="s">
        <v>86</v>
      </c>
      <c r="AA1359" t="s">
        <v>511</v>
      </c>
      <c r="AB1359" s="28">
        <v>1</v>
      </c>
      <c r="AC1359" s="40">
        <v>35780</v>
      </c>
      <c r="AD1359" s="40">
        <f t="shared" si="21"/>
        <v>35780</v>
      </c>
    </row>
    <row r="1360" spans="1:30">
      <c r="A1360" t="s">
        <v>277</v>
      </c>
      <c r="B1360" t="s">
        <v>151</v>
      </c>
      <c r="C1360" t="s">
        <v>152</v>
      </c>
      <c r="D1360" t="s">
        <v>2785</v>
      </c>
      <c r="E1360" t="s">
        <v>16570</v>
      </c>
      <c r="F1360" t="s">
        <v>16571</v>
      </c>
      <c r="G1360" t="s">
        <v>9829</v>
      </c>
      <c r="H1360" t="s">
        <v>328</v>
      </c>
      <c r="I1360" t="s">
        <v>2059</v>
      </c>
      <c r="J1360" t="s">
        <v>16572</v>
      </c>
      <c r="K1360" t="s">
        <v>78</v>
      </c>
      <c r="L1360" t="s">
        <v>16573</v>
      </c>
      <c r="M1360" s="27">
        <v>45945.694340277783</v>
      </c>
      <c r="N1360" s="27">
        <v>45951.415972222218</v>
      </c>
      <c r="P1360" t="s">
        <v>9833</v>
      </c>
      <c r="Q1360" t="s">
        <v>9834</v>
      </c>
      <c r="R1360" t="s">
        <v>1470</v>
      </c>
      <c r="S1360" t="s">
        <v>1470</v>
      </c>
      <c r="T1360" t="s">
        <v>82</v>
      </c>
      <c r="U1360" t="s">
        <v>7699</v>
      </c>
      <c r="V1360" t="s">
        <v>16574</v>
      </c>
      <c r="W1360" t="s">
        <v>84</v>
      </c>
      <c r="Y1360" t="s">
        <v>11</v>
      </c>
      <c r="Z1360" t="s">
        <v>86</v>
      </c>
      <c r="AA1360" t="s">
        <v>848</v>
      </c>
      <c r="AB1360" s="28">
        <v>1</v>
      </c>
      <c r="AC1360" s="40">
        <v>67654</v>
      </c>
      <c r="AD1360" s="40">
        <f t="shared" si="21"/>
        <v>67654</v>
      </c>
    </row>
    <row r="1361" spans="1:30">
      <c r="A1361" t="s">
        <v>191</v>
      </c>
      <c r="B1361" t="s">
        <v>192</v>
      </c>
      <c r="C1361" t="s">
        <v>193</v>
      </c>
      <c r="D1361" t="s">
        <v>194</v>
      </c>
      <c r="E1361" t="s">
        <v>16575</v>
      </c>
      <c r="F1361" t="s">
        <v>16576</v>
      </c>
      <c r="G1361" t="s">
        <v>9829</v>
      </c>
      <c r="H1361" t="s">
        <v>197</v>
      </c>
      <c r="I1361" t="s">
        <v>191</v>
      </c>
      <c r="J1361" t="s">
        <v>16577</v>
      </c>
      <c r="K1361" t="s">
        <v>78</v>
      </c>
      <c r="L1361" t="s">
        <v>16578</v>
      </c>
      <c r="M1361" s="27">
        <v>45945.704398148147</v>
      </c>
      <c r="N1361" s="27">
        <v>45952.384722222218</v>
      </c>
      <c r="P1361" t="s">
        <v>9833</v>
      </c>
      <c r="Q1361" t="s">
        <v>9834</v>
      </c>
      <c r="R1361" t="s">
        <v>1479</v>
      </c>
      <c r="S1361" t="s">
        <v>1479</v>
      </c>
      <c r="U1361" t="s">
        <v>7699</v>
      </c>
      <c r="V1361" t="s">
        <v>16579</v>
      </c>
      <c r="W1361" t="s">
        <v>84</v>
      </c>
      <c r="Y1361" t="s">
        <v>8</v>
      </c>
      <c r="Z1361" t="s">
        <v>86</v>
      </c>
      <c r="AA1361" t="s">
        <v>1916</v>
      </c>
      <c r="AB1361" s="28">
        <v>1</v>
      </c>
      <c r="AC1361" s="40">
        <v>35780</v>
      </c>
      <c r="AD1361" s="40">
        <f t="shared" si="21"/>
        <v>35780</v>
      </c>
    </row>
    <row r="1362" spans="1:30">
      <c r="A1362" t="s">
        <v>67</v>
      </c>
      <c r="B1362" t="s">
        <v>68</v>
      </c>
      <c r="C1362" t="s">
        <v>69</v>
      </c>
      <c r="D1362" t="s">
        <v>3750</v>
      </c>
      <c r="E1362" t="s">
        <v>16580</v>
      </c>
      <c r="F1362" t="s">
        <v>10834</v>
      </c>
      <c r="G1362" t="s">
        <v>9829</v>
      </c>
      <c r="H1362" t="s">
        <v>143</v>
      </c>
      <c r="I1362" t="s">
        <v>3753</v>
      </c>
      <c r="J1362" t="s">
        <v>10835</v>
      </c>
      <c r="K1362" t="s">
        <v>78</v>
      </c>
      <c r="L1362" t="s">
        <v>16581</v>
      </c>
      <c r="M1362" s="27">
        <v>45945.723229166673</v>
      </c>
      <c r="N1362" s="27">
        <v>45951.618055555547</v>
      </c>
      <c r="P1362" t="s">
        <v>9833</v>
      </c>
      <c r="Q1362" t="s">
        <v>9834</v>
      </c>
      <c r="R1362" t="s">
        <v>1470</v>
      </c>
      <c r="S1362" t="s">
        <v>1470</v>
      </c>
      <c r="T1362" t="s">
        <v>82</v>
      </c>
      <c r="U1362" t="s">
        <v>7699</v>
      </c>
      <c r="V1362" t="s">
        <v>16582</v>
      </c>
      <c r="W1362" t="s">
        <v>9836</v>
      </c>
      <c r="Y1362" t="s">
        <v>11</v>
      </c>
      <c r="Z1362" t="s">
        <v>86</v>
      </c>
      <c r="AA1362" t="s">
        <v>97</v>
      </c>
      <c r="AB1362" s="28">
        <v>0</v>
      </c>
      <c r="AC1362" s="40">
        <v>67654</v>
      </c>
      <c r="AD1362" s="40">
        <f t="shared" si="21"/>
        <v>67654</v>
      </c>
    </row>
    <row r="1363" spans="1:30">
      <c r="A1363" t="s">
        <v>442</v>
      </c>
      <c r="B1363" t="s">
        <v>113</v>
      </c>
      <c r="C1363" t="s">
        <v>114</v>
      </c>
      <c r="D1363" t="s">
        <v>452</v>
      </c>
      <c r="E1363" t="s">
        <v>16583</v>
      </c>
      <c r="F1363" t="s">
        <v>16584</v>
      </c>
      <c r="G1363" t="s">
        <v>9829</v>
      </c>
      <c r="H1363" t="s">
        <v>446</v>
      </c>
      <c r="I1363" t="s">
        <v>455</v>
      </c>
      <c r="J1363" t="s">
        <v>16585</v>
      </c>
      <c r="K1363" t="s">
        <v>78</v>
      </c>
      <c r="L1363" t="s">
        <v>16586</v>
      </c>
      <c r="M1363" s="27">
        <v>45945.707002314812</v>
      </c>
      <c r="N1363" s="27">
        <v>45947.529861111107</v>
      </c>
      <c r="P1363" t="s">
        <v>9833</v>
      </c>
      <c r="Q1363" t="s">
        <v>9834</v>
      </c>
      <c r="R1363" t="s">
        <v>1470</v>
      </c>
      <c r="S1363" t="s">
        <v>1470</v>
      </c>
      <c r="T1363" t="s">
        <v>82</v>
      </c>
      <c r="U1363" t="s">
        <v>7699</v>
      </c>
      <c r="V1363" t="s">
        <v>16587</v>
      </c>
      <c r="W1363" t="s">
        <v>84</v>
      </c>
      <c r="Y1363" t="s">
        <v>8</v>
      </c>
      <c r="Z1363" t="s">
        <v>86</v>
      </c>
      <c r="AA1363" t="s">
        <v>1263</v>
      </c>
      <c r="AB1363" s="28">
        <v>1</v>
      </c>
      <c r="AC1363" s="40">
        <v>35780</v>
      </c>
      <c r="AD1363" s="40">
        <f t="shared" si="21"/>
        <v>35780</v>
      </c>
    </row>
    <row r="1364" spans="1:30">
      <c r="A1364" t="s">
        <v>1377</v>
      </c>
      <c r="B1364" t="s">
        <v>68</v>
      </c>
      <c r="C1364" t="s">
        <v>266</v>
      </c>
      <c r="D1364" t="s">
        <v>2584</v>
      </c>
      <c r="E1364" t="s">
        <v>16588</v>
      </c>
      <c r="F1364" t="s">
        <v>3773</v>
      </c>
      <c r="G1364" t="s">
        <v>9829</v>
      </c>
      <c r="H1364" t="s">
        <v>1381</v>
      </c>
      <c r="I1364" t="s">
        <v>2587</v>
      </c>
      <c r="J1364" t="s">
        <v>3774</v>
      </c>
      <c r="K1364" t="s">
        <v>78</v>
      </c>
      <c r="L1364" t="s">
        <v>16589</v>
      </c>
      <c r="M1364" s="27">
        <v>45945.720046296286</v>
      </c>
      <c r="N1364" s="27">
        <v>45951.427083333343</v>
      </c>
      <c r="P1364" t="s">
        <v>9833</v>
      </c>
      <c r="Q1364" t="s">
        <v>9834</v>
      </c>
      <c r="R1364" t="s">
        <v>80</v>
      </c>
      <c r="S1364" t="s">
        <v>81</v>
      </c>
      <c r="T1364" t="s">
        <v>82</v>
      </c>
      <c r="U1364" t="s">
        <v>7699</v>
      </c>
      <c r="V1364" t="s">
        <v>16590</v>
      </c>
      <c r="W1364" t="s">
        <v>84</v>
      </c>
      <c r="Y1364" t="s">
        <v>8</v>
      </c>
      <c r="Z1364" t="s">
        <v>86</v>
      </c>
      <c r="AA1364" t="s">
        <v>2735</v>
      </c>
      <c r="AB1364" s="28">
        <v>1</v>
      </c>
      <c r="AC1364" s="40">
        <v>35780</v>
      </c>
      <c r="AD1364" s="40">
        <f t="shared" si="21"/>
        <v>35780</v>
      </c>
    </row>
    <row r="1365" spans="1:30">
      <c r="A1365" t="s">
        <v>613</v>
      </c>
      <c r="B1365" t="s">
        <v>151</v>
      </c>
      <c r="C1365" t="s">
        <v>152</v>
      </c>
      <c r="D1365" t="s">
        <v>4146</v>
      </c>
      <c r="E1365" t="s">
        <v>16591</v>
      </c>
      <c r="F1365" t="s">
        <v>16592</v>
      </c>
      <c r="G1365" t="s">
        <v>9829</v>
      </c>
      <c r="H1365" t="s">
        <v>258</v>
      </c>
      <c r="I1365" t="s">
        <v>4149</v>
      </c>
      <c r="J1365" t="s">
        <v>12396</v>
      </c>
      <c r="K1365" t="s">
        <v>78</v>
      </c>
      <c r="L1365" t="s">
        <v>16593</v>
      </c>
      <c r="M1365" s="27">
        <v>45945.716527777768</v>
      </c>
      <c r="N1365" s="27">
        <v>45947.490277777782</v>
      </c>
      <c r="P1365" t="s">
        <v>9833</v>
      </c>
      <c r="Q1365" t="s">
        <v>9834</v>
      </c>
      <c r="R1365" t="s">
        <v>1470</v>
      </c>
      <c r="S1365" t="s">
        <v>1470</v>
      </c>
      <c r="T1365" t="s">
        <v>82</v>
      </c>
      <c r="U1365" t="s">
        <v>7699</v>
      </c>
      <c r="V1365" t="s">
        <v>16594</v>
      </c>
      <c r="W1365" t="s">
        <v>9836</v>
      </c>
      <c r="Y1365" t="s">
        <v>11</v>
      </c>
      <c r="Z1365" t="s">
        <v>86</v>
      </c>
      <c r="AA1365" t="s">
        <v>2941</v>
      </c>
      <c r="AB1365" s="28">
        <v>0</v>
      </c>
      <c r="AC1365" s="40">
        <v>67654</v>
      </c>
      <c r="AD1365" s="40">
        <f t="shared" si="21"/>
        <v>67654</v>
      </c>
    </row>
    <row r="1366" spans="1:30">
      <c r="A1366" t="s">
        <v>343</v>
      </c>
      <c r="B1366" t="s">
        <v>68</v>
      </c>
      <c r="C1366" t="s">
        <v>69</v>
      </c>
      <c r="D1366" t="s">
        <v>1091</v>
      </c>
      <c r="E1366" t="s">
        <v>16595</v>
      </c>
      <c r="F1366" t="s">
        <v>16596</v>
      </c>
      <c r="G1366" t="s">
        <v>9829</v>
      </c>
      <c r="H1366" t="s">
        <v>347</v>
      </c>
      <c r="I1366" t="s">
        <v>1094</v>
      </c>
      <c r="J1366" t="s">
        <v>16597</v>
      </c>
      <c r="K1366" t="s">
        <v>78</v>
      </c>
      <c r="L1366" t="s">
        <v>16598</v>
      </c>
      <c r="M1366" s="27">
        <v>45945.737986111111</v>
      </c>
      <c r="N1366" s="27">
        <v>45947.552083333343</v>
      </c>
      <c r="P1366" t="s">
        <v>9833</v>
      </c>
      <c r="Q1366" t="s">
        <v>9834</v>
      </c>
      <c r="R1366" t="s">
        <v>80</v>
      </c>
      <c r="S1366" t="s">
        <v>81</v>
      </c>
      <c r="T1366" t="s">
        <v>82</v>
      </c>
      <c r="U1366" t="s">
        <v>7699</v>
      </c>
      <c r="V1366" t="s">
        <v>16599</v>
      </c>
      <c r="W1366" t="s">
        <v>84</v>
      </c>
      <c r="Y1366" t="s">
        <v>11</v>
      </c>
      <c r="Z1366" t="s">
        <v>86</v>
      </c>
      <c r="AA1366" t="s">
        <v>2850</v>
      </c>
      <c r="AB1366" s="28">
        <v>1</v>
      </c>
      <c r="AC1366" s="40">
        <v>67654</v>
      </c>
      <c r="AD1366" s="40">
        <f t="shared" si="21"/>
        <v>67654</v>
      </c>
    </row>
    <row r="1367" spans="1:30">
      <c r="A1367" t="s">
        <v>265</v>
      </c>
      <c r="B1367" t="s">
        <v>68</v>
      </c>
      <c r="C1367" t="s">
        <v>266</v>
      </c>
      <c r="D1367" t="s">
        <v>16600</v>
      </c>
      <c r="E1367" t="s">
        <v>16601</v>
      </c>
      <c r="F1367" t="s">
        <v>16602</v>
      </c>
      <c r="G1367" t="s">
        <v>9829</v>
      </c>
      <c r="H1367" t="s">
        <v>270</v>
      </c>
      <c r="I1367" t="s">
        <v>16603</v>
      </c>
      <c r="J1367" t="s">
        <v>16604</v>
      </c>
      <c r="K1367" t="s">
        <v>78</v>
      </c>
      <c r="L1367" t="s">
        <v>16605</v>
      </c>
      <c r="M1367" s="27">
        <v>45946.333333333343</v>
      </c>
      <c r="N1367" s="27">
        <v>45951.43472222222</v>
      </c>
      <c r="P1367" t="s">
        <v>9833</v>
      </c>
      <c r="Q1367" t="s">
        <v>9834</v>
      </c>
      <c r="R1367" t="s">
        <v>1479</v>
      </c>
      <c r="S1367" t="s">
        <v>1479</v>
      </c>
      <c r="T1367" t="s">
        <v>82</v>
      </c>
      <c r="U1367" t="s">
        <v>7699</v>
      </c>
      <c r="V1367" t="s">
        <v>16606</v>
      </c>
      <c r="W1367" t="s">
        <v>84</v>
      </c>
      <c r="Y1367" t="s">
        <v>8</v>
      </c>
      <c r="Z1367" t="s">
        <v>86</v>
      </c>
      <c r="AA1367" t="s">
        <v>1290</v>
      </c>
      <c r="AB1367" s="28">
        <v>1</v>
      </c>
      <c r="AC1367" s="40">
        <v>35780</v>
      </c>
      <c r="AD1367" s="40">
        <f t="shared" si="21"/>
        <v>35780</v>
      </c>
    </row>
    <row r="1368" spans="1:30">
      <c r="A1368" t="s">
        <v>288</v>
      </c>
      <c r="B1368" t="s">
        <v>113</v>
      </c>
      <c r="C1368" t="s">
        <v>114</v>
      </c>
      <c r="D1368" t="s">
        <v>1320</v>
      </c>
      <c r="E1368" t="s">
        <v>16607</v>
      </c>
      <c r="F1368" t="s">
        <v>16608</v>
      </c>
      <c r="G1368" t="s">
        <v>9829</v>
      </c>
      <c r="H1368" t="s">
        <v>292</v>
      </c>
      <c r="I1368" t="s">
        <v>1323</v>
      </c>
      <c r="J1368" t="s">
        <v>16609</v>
      </c>
      <c r="K1368" t="s">
        <v>78</v>
      </c>
      <c r="L1368" t="s">
        <v>16610</v>
      </c>
      <c r="M1368" s="27">
        <v>45945.739942129629</v>
      </c>
      <c r="N1368" s="27">
        <v>45951.615277777782</v>
      </c>
      <c r="P1368" t="s">
        <v>9833</v>
      </c>
      <c r="Q1368" t="s">
        <v>9834</v>
      </c>
      <c r="R1368" t="s">
        <v>80</v>
      </c>
      <c r="S1368" t="s">
        <v>81</v>
      </c>
      <c r="T1368" t="s">
        <v>82</v>
      </c>
      <c r="U1368" t="s">
        <v>7699</v>
      </c>
      <c r="V1368" t="s">
        <v>16611</v>
      </c>
      <c r="W1368" t="s">
        <v>9836</v>
      </c>
      <c r="Y1368" t="s">
        <v>11</v>
      </c>
      <c r="Z1368" t="s">
        <v>86</v>
      </c>
      <c r="AA1368" t="s">
        <v>1710</v>
      </c>
      <c r="AB1368" s="28">
        <v>0</v>
      </c>
      <c r="AC1368" s="40">
        <v>67654</v>
      </c>
      <c r="AD1368" s="40">
        <f t="shared" si="21"/>
        <v>67654</v>
      </c>
    </row>
    <row r="1369" spans="1:30">
      <c r="A1369" t="s">
        <v>459</v>
      </c>
      <c r="B1369" t="s">
        <v>460</v>
      </c>
      <c r="C1369" t="s">
        <v>461</v>
      </c>
      <c r="D1369" t="s">
        <v>11119</v>
      </c>
      <c r="E1369" t="s">
        <v>16612</v>
      </c>
      <c r="F1369" t="s">
        <v>16613</v>
      </c>
      <c r="G1369" t="s">
        <v>9829</v>
      </c>
      <c r="H1369" t="s">
        <v>460</v>
      </c>
      <c r="I1369" t="s">
        <v>11122</v>
      </c>
      <c r="J1369" t="s">
        <v>16614</v>
      </c>
      <c r="K1369" t="s">
        <v>78</v>
      </c>
      <c r="L1369" t="s">
        <v>16615</v>
      </c>
      <c r="M1369" s="27">
        <v>45945.740428240737</v>
      </c>
      <c r="N1369" s="27">
        <v>45951.429166666669</v>
      </c>
      <c r="P1369" t="s">
        <v>9833</v>
      </c>
      <c r="Q1369" t="s">
        <v>9834</v>
      </c>
      <c r="R1369" t="s">
        <v>1470</v>
      </c>
      <c r="S1369" t="s">
        <v>1470</v>
      </c>
      <c r="T1369" t="s">
        <v>82</v>
      </c>
      <c r="U1369" t="s">
        <v>7699</v>
      </c>
      <c r="V1369" t="s">
        <v>16616</v>
      </c>
      <c r="W1369" t="s">
        <v>84</v>
      </c>
      <c r="Y1369" t="s">
        <v>11</v>
      </c>
      <c r="Z1369" t="s">
        <v>86</v>
      </c>
      <c r="AA1369" t="s">
        <v>546</v>
      </c>
      <c r="AB1369" s="28">
        <v>1</v>
      </c>
      <c r="AC1369" s="40">
        <v>67654</v>
      </c>
      <c r="AD1369" s="40">
        <f t="shared" si="21"/>
        <v>67654</v>
      </c>
    </row>
    <row r="1370" spans="1:30">
      <c r="A1370" t="s">
        <v>191</v>
      </c>
      <c r="B1370" t="s">
        <v>192</v>
      </c>
      <c r="C1370" t="s">
        <v>193</v>
      </c>
      <c r="D1370" t="s">
        <v>194</v>
      </c>
      <c r="E1370" t="s">
        <v>16617</v>
      </c>
      <c r="F1370" t="s">
        <v>16618</v>
      </c>
      <c r="G1370" t="s">
        <v>9829</v>
      </c>
      <c r="H1370" t="s">
        <v>197</v>
      </c>
      <c r="I1370" t="s">
        <v>191</v>
      </c>
      <c r="J1370" t="s">
        <v>16619</v>
      </c>
      <c r="K1370" t="s">
        <v>78</v>
      </c>
      <c r="L1370" t="s">
        <v>16620</v>
      </c>
      <c r="M1370" s="27">
        <v>45946.333333333343</v>
      </c>
      <c r="N1370" s="27">
        <v>45950.408333333333</v>
      </c>
      <c r="P1370" t="s">
        <v>9833</v>
      </c>
      <c r="Q1370" t="s">
        <v>9834</v>
      </c>
      <c r="R1370" t="s">
        <v>80</v>
      </c>
      <c r="S1370" t="s">
        <v>187</v>
      </c>
      <c r="U1370" t="s">
        <v>7699</v>
      </c>
      <c r="V1370" t="s">
        <v>16621</v>
      </c>
      <c r="W1370" t="s">
        <v>84</v>
      </c>
      <c r="Y1370" t="s">
        <v>8</v>
      </c>
      <c r="Z1370" t="s">
        <v>86</v>
      </c>
      <c r="AA1370" t="s">
        <v>7627</v>
      </c>
      <c r="AB1370" s="28">
        <v>1</v>
      </c>
      <c r="AC1370" s="40">
        <v>35780</v>
      </c>
      <c r="AD1370" s="40">
        <f t="shared" si="21"/>
        <v>35780</v>
      </c>
    </row>
    <row r="1371" spans="1:30">
      <c r="A1371" t="s">
        <v>265</v>
      </c>
      <c r="B1371" t="s">
        <v>68</v>
      </c>
      <c r="C1371" t="s">
        <v>266</v>
      </c>
      <c r="D1371" t="s">
        <v>16600</v>
      </c>
      <c r="E1371" t="s">
        <v>16622</v>
      </c>
      <c r="F1371" t="s">
        <v>16623</v>
      </c>
      <c r="G1371" t="s">
        <v>9829</v>
      </c>
      <c r="H1371" t="s">
        <v>270</v>
      </c>
      <c r="I1371" t="s">
        <v>16603</v>
      </c>
      <c r="J1371" t="s">
        <v>16624</v>
      </c>
      <c r="K1371" t="s">
        <v>78</v>
      </c>
      <c r="L1371" t="s">
        <v>16625</v>
      </c>
      <c r="M1371" s="27">
        <v>45946.333333333343</v>
      </c>
      <c r="N1371" s="27">
        <v>45948.630555555559</v>
      </c>
      <c r="P1371" t="s">
        <v>9833</v>
      </c>
      <c r="Q1371" t="s">
        <v>9834</v>
      </c>
      <c r="R1371" t="s">
        <v>1479</v>
      </c>
      <c r="S1371" t="s">
        <v>1479</v>
      </c>
      <c r="T1371" t="s">
        <v>82</v>
      </c>
      <c r="U1371" t="s">
        <v>7699</v>
      </c>
      <c r="V1371" t="s">
        <v>16626</v>
      </c>
      <c r="W1371" t="s">
        <v>84</v>
      </c>
      <c r="Y1371" t="s">
        <v>8</v>
      </c>
      <c r="Z1371" t="s">
        <v>86</v>
      </c>
      <c r="AA1371" t="s">
        <v>1290</v>
      </c>
      <c r="AB1371" s="28">
        <v>1</v>
      </c>
      <c r="AC1371" s="40">
        <v>35780</v>
      </c>
      <c r="AD1371" s="40">
        <f t="shared" si="21"/>
        <v>35780</v>
      </c>
    </row>
    <row r="1372" spans="1:30">
      <c r="A1372" t="s">
        <v>217</v>
      </c>
      <c r="B1372" t="s">
        <v>192</v>
      </c>
      <c r="C1372" t="s">
        <v>193</v>
      </c>
      <c r="D1372" t="s">
        <v>900</v>
      </c>
      <c r="E1372" t="s">
        <v>16627</v>
      </c>
      <c r="F1372" t="s">
        <v>16628</v>
      </c>
      <c r="G1372" t="s">
        <v>9838</v>
      </c>
      <c r="H1372" t="s">
        <v>903</v>
      </c>
      <c r="I1372" t="s">
        <v>904</v>
      </c>
      <c r="J1372" t="s">
        <v>16629</v>
      </c>
      <c r="K1372" t="s">
        <v>78</v>
      </c>
      <c r="L1372" t="s">
        <v>16630</v>
      </c>
      <c r="M1372" s="27">
        <v>45946.333333333343</v>
      </c>
      <c r="N1372" s="27">
        <v>45958.371527777781</v>
      </c>
      <c r="P1372" t="s">
        <v>9840</v>
      </c>
      <c r="R1372" t="s">
        <v>1479</v>
      </c>
      <c r="S1372" t="s">
        <v>1479</v>
      </c>
      <c r="U1372" t="s">
        <v>7699</v>
      </c>
      <c r="V1372" t="s">
        <v>16631</v>
      </c>
      <c r="W1372" t="s">
        <v>9840</v>
      </c>
      <c r="Y1372" t="s">
        <v>139</v>
      </c>
      <c r="Z1372" t="s">
        <v>909</v>
      </c>
      <c r="AB1372" s="28">
        <v>0</v>
      </c>
      <c r="AC1372" s="40">
        <v>35780</v>
      </c>
      <c r="AD1372" s="40">
        <f t="shared" si="21"/>
        <v>35780</v>
      </c>
    </row>
    <row r="1373" spans="1:30">
      <c r="A1373" t="s">
        <v>459</v>
      </c>
      <c r="B1373" t="s">
        <v>460</v>
      </c>
      <c r="C1373" t="s">
        <v>461</v>
      </c>
      <c r="D1373" t="s">
        <v>2135</v>
      </c>
      <c r="E1373" t="s">
        <v>16632</v>
      </c>
      <c r="F1373" t="s">
        <v>16633</v>
      </c>
      <c r="G1373" t="s">
        <v>9829</v>
      </c>
      <c r="H1373" t="s">
        <v>460</v>
      </c>
      <c r="I1373" t="s">
        <v>2138</v>
      </c>
      <c r="J1373" t="s">
        <v>16634</v>
      </c>
      <c r="K1373" t="s">
        <v>78</v>
      </c>
      <c r="L1373" t="s">
        <v>16635</v>
      </c>
      <c r="M1373" s="27">
        <v>45946.333333333343</v>
      </c>
      <c r="N1373" s="27">
        <v>45948.632638888892</v>
      </c>
      <c r="P1373" t="s">
        <v>9833</v>
      </c>
      <c r="Q1373" t="s">
        <v>9834</v>
      </c>
      <c r="R1373" t="s">
        <v>1470</v>
      </c>
      <c r="S1373" t="s">
        <v>1470</v>
      </c>
      <c r="T1373" t="s">
        <v>82</v>
      </c>
      <c r="U1373" t="s">
        <v>7699</v>
      </c>
      <c r="V1373" t="s">
        <v>16636</v>
      </c>
      <c r="W1373" t="s">
        <v>84</v>
      </c>
      <c r="Y1373" t="s">
        <v>8</v>
      </c>
      <c r="Z1373" t="s">
        <v>86</v>
      </c>
      <c r="AA1373" t="s">
        <v>470</v>
      </c>
      <c r="AB1373" s="28">
        <v>1</v>
      </c>
      <c r="AC1373" s="40">
        <v>35780</v>
      </c>
      <c r="AD1373" s="40">
        <f t="shared" si="21"/>
        <v>35780</v>
      </c>
    </row>
    <row r="1374" spans="1:30">
      <c r="A1374" t="s">
        <v>459</v>
      </c>
      <c r="B1374" t="s">
        <v>460</v>
      </c>
      <c r="C1374" t="s">
        <v>461</v>
      </c>
      <c r="D1374" t="s">
        <v>512</v>
      </c>
      <c r="E1374" t="s">
        <v>16637</v>
      </c>
      <c r="F1374" t="s">
        <v>16638</v>
      </c>
      <c r="G1374" t="s">
        <v>9829</v>
      </c>
      <c r="H1374" t="s">
        <v>460</v>
      </c>
      <c r="I1374" t="s">
        <v>459</v>
      </c>
      <c r="J1374" t="s">
        <v>16639</v>
      </c>
      <c r="K1374" t="s">
        <v>78</v>
      </c>
      <c r="L1374" t="s">
        <v>16640</v>
      </c>
      <c r="M1374" s="27">
        <v>45946.333333333343</v>
      </c>
      <c r="N1374" s="27">
        <v>45948.634722222218</v>
      </c>
      <c r="P1374" t="s">
        <v>9833</v>
      </c>
      <c r="Q1374" t="s">
        <v>9834</v>
      </c>
      <c r="R1374" t="s">
        <v>80</v>
      </c>
      <c r="S1374" t="s">
        <v>187</v>
      </c>
      <c r="T1374" t="s">
        <v>82</v>
      </c>
      <c r="U1374" t="s">
        <v>7699</v>
      </c>
      <c r="V1374" t="s">
        <v>16641</v>
      </c>
      <c r="W1374" t="s">
        <v>84</v>
      </c>
      <c r="Y1374" t="s">
        <v>8</v>
      </c>
      <c r="Z1374" t="s">
        <v>86</v>
      </c>
      <c r="AA1374" t="s">
        <v>2172</v>
      </c>
      <c r="AB1374" s="28">
        <v>1</v>
      </c>
      <c r="AC1374" s="40">
        <v>35780</v>
      </c>
      <c r="AD1374" s="40">
        <f t="shared" si="21"/>
        <v>35780</v>
      </c>
    </row>
    <row r="1375" spans="1:30">
      <c r="A1375" t="s">
        <v>191</v>
      </c>
      <c r="B1375" t="s">
        <v>192</v>
      </c>
      <c r="C1375" t="s">
        <v>193</v>
      </c>
      <c r="D1375" t="s">
        <v>3349</v>
      </c>
      <c r="E1375" t="s">
        <v>16642</v>
      </c>
      <c r="F1375" t="s">
        <v>16643</v>
      </c>
      <c r="G1375" t="s">
        <v>9829</v>
      </c>
      <c r="H1375" t="s">
        <v>197</v>
      </c>
      <c r="I1375" t="s">
        <v>3352</v>
      </c>
      <c r="J1375" t="s">
        <v>16644</v>
      </c>
      <c r="K1375" t="s">
        <v>78</v>
      </c>
      <c r="L1375" t="s">
        <v>16645</v>
      </c>
      <c r="M1375" s="27">
        <v>45946.333333333343</v>
      </c>
      <c r="N1375" s="27">
        <v>45951.652777777781</v>
      </c>
      <c r="P1375" t="s">
        <v>9833</v>
      </c>
      <c r="Q1375" t="s">
        <v>9834</v>
      </c>
      <c r="R1375" t="s">
        <v>1470</v>
      </c>
      <c r="S1375" t="s">
        <v>1470</v>
      </c>
      <c r="T1375" t="s">
        <v>82</v>
      </c>
      <c r="U1375" t="s">
        <v>7699</v>
      </c>
      <c r="V1375" t="s">
        <v>16646</v>
      </c>
      <c r="W1375" t="s">
        <v>9836</v>
      </c>
      <c r="Y1375" t="s">
        <v>11</v>
      </c>
      <c r="Z1375" t="s">
        <v>86</v>
      </c>
      <c r="AA1375" t="s">
        <v>202</v>
      </c>
      <c r="AB1375" s="28">
        <v>0</v>
      </c>
      <c r="AC1375" s="40">
        <v>67654</v>
      </c>
      <c r="AD1375" s="40">
        <f t="shared" si="21"/>
        <v>67654</v>
      </c>
    </row>
    <row r="1376" spans="1:30">
      <c r="A1376" t="s">
        <v>191</v>
      </c>
      <c r="B1376" t="s">
        <v>192</v>
      </c>
      <c r="C1376" t="s">
        <v>193</v>
      </c>
      <c r="D1376" t="s">
        <v>1233</v>
      </c>
      <c r="E1376" t="s">
        <v>16647</v>
      </c>
      <c r="F1376" t="s">
        <v>16648</v>
      </c>
      <c r="G1376" t="s">
        <v>9838</v>
      </c>
      <c r="H1376" t="s">
        <v>197</v>
      </c>
      <c r="I1376" t="s">
        <v>1236</v>
      </c>
      <c r="J1376" t="s">
        <v>16649</v>
      </c>
      <c r="K1376" t="s">
        <v>78</v>
      </c>
      <c r="L1376" t="s">
        <v>16650</v>
      </c>
      <c r="M1376" s="27">
        <v>45946.333333333343</v>
      </c>
      <c r="N1376" s="27">
        <v>45952.681944444441</v>
      </c>
      <c r="P1376" t="s">
        <v>9840</v>
      </c>
      <c r="R1376" t="s">
        <v>80</v>
      </c>
      <c r="S1376" t="s">
        <v>81</v>
      </c>
      <c r="U1376" t="s">
        <v>7699</v>
      </c>
      <c r="V1376" t="s">
        <v>16651</v>
      </c>
      <c r="W1376" t="s">
        <v>9840</v>
      </c>
      <c r="Y1376" t="s">
        <v>15</v>
      </c>
      <c r="Z1376" t="s">
        <v>86</v>
      </c>
      <c r="AB1376" s="28">
        <v>0</v>
      </c>
      <c r="AC1376" s="40">
        <v>35780</v>
      </c>
      <c r="AD1376" s="40">
        <f t="shared" si="21"/>
        <v>35780</v>
      </c>
    </row>
    <row r="1377" spans="1:30">
      <c r="A1377" t="s">
        <v>459</v>
      </c>
      <c r="B1377" t="s">
        <v>460</v>
      </c>
      <c r="C1377" t="s">
        <v>461</v>
      </c>
      <c r="D1377" t="s">
        <v>1988</v>
      </c>
      <c r="E1377" t="s">
        <v>16652</v>
      </c>
      <c r="F1377" t="s">
        <v>16653</v>
      </c>
      <c r="G1377" t="s">
        <v>9829</v>
      </c>
      <c r="H1377" t="s">
        <v>460</v>
      </c>
      <c r="I1377" t="s">
        <v>1991</v>
      </c>
      <c r="J1377" t="s">
        <v>16654</v>
      </c>
      <c r="K1377" t="s">
        <v>78</v>
      </c>
      <c r="L1377" t="s">
        <v>16655</v>
      </c>
      <c r="M1377" s="27">
        <v>45946.334131944437</v>
      </c>
      <c r="N1377" s="27">
        <v>45948.638194444437</v>
      </c>
      <c r="P1377" t="s">
        <v>9833</v>
      </c>
      <c r="Q1377" t="s">
        <v>9834</v>
      </c>
      <c r="R1377" t="s">
        <v>1470</v>
      </c>
      <c r="S1377" t="s">
        <v>1470</v>
      </c>
      <c r="T1377" t="s">
        <v>82</v>
      </c>
      <c r="U1377" t="s">
        <v>7699</v>
      </c>
      <c r="V1377" t="s">
        <v>16656</v>
      </c>
      <c r="W1377" t="s">
        <v>84</v>
      </c>
      <c r="Y1377" t="s">
        <v>11</v>
      </c>
      <c r="Z1377" t="s">
        <v>86</v>
      </c>
      <c r="AA1377" t="s">
        <v>1875</v>
      </c>
      <c r="AB1377" s="28">
        <v>1</v>
      </c>
      <c r="AC1377" s="40">
        <v>67654</v>
      </c>
      <c r="AD1377" s="40">
        <f t="shared" si="21"/>
        <v>67654</v>
      </c>
    </row>
    <row r="1378" spans="1:30">
      <c r="A1378" t="s">
        <v>569</v>
      </c>
      <c r="B1378" t="s">
        <v>119</v>
      </c>
      <c r="C1378" t="s">
        <v>120</v>
      </c>
      <c r="D1378" t="s">
        <v>1711</v>
      </c>
      <c r="E1378" t="s">
        <v>16657</v>
      </c>
      <c r="F1378" t="s">
        <v>16658</v>
      </c>
      <c r="G1378" t="s">
        <v>9829</v>
      </c>
      <c r="H1378" t="s">
        <v>573</v>
      </c>
      <c r="I1378" t="s">
        <v>1714</v>
      </c>
      <c r="J1378" t="s">
        <v>16659</v>
      </c>
      <c r="K1378" t="s">
        <v>78</v>
      </c>
      <c r="L1378" t="s">
        <v>16660</v>
      </c>
      <c r="M1378" s="27">
        <v>45946.334583333337</v>
      </c>
      <c r="N1378" s="27">
        <v>45948.636805555558</v>
      </c>
      <c r="P1378" t="s">
        <v>9833</v>
      </c>
      <c r="Q1378" t="s">
        <v>9834</v>
      </c>
      <c r="R1378" t="s">
        <v>1470</v>
      </c>
      <c r="S1378" t="s">
        <v>1470</v>
      </c>
      <c r="T1378" t="s">
        <v>82</v>
      </c>
      <c r="U1378" t="s">
        <v>7699</v>
      </c>
      <c r="V1378" t="s">
        <v>16661</v>
      </c>
      <c r="W1378" t="s">
        <v>84</v>
      </c>
      <c r="Y1378" t="s">
        <v>11</v>
      </c>
      <c r="Z1378" t="s">
        <v>86</v>
      </c>
      <c r="AA1378" t="s">
        <v>1500</v>
      </c>
      <c r="AB1378" s="28">
        <v>1</v>
      </c>
      <c r="AC1378" s="40">
        <v>67654</v>
      </c>
      <c r="AD1378" s="40">
        <f t="shared" si="21"/>
        <v>67654</v>
      </c>
    </row>
    <row r="1379" spans="1:30">
      <c r="A1379" t="s">
        <v>343</v>
      </c>
      <c r="B1379" t="s">
        <v>68</v>
      </c>
      <c r="C1379" t="s">
        <v>69</v>
      </c>
      <c r="D1379" t="s">
        <v>2857</v>
      </c>
      <c r="E1379" t="s">
        <v>16662</v>
      </c>
      <c r="F1379" t="s">
        <v>10376</v>
      </c>
      <c r="G1379" t="s">
        <v>9829</v>
      </c>
      <c r="H1379" t="s">
        <v>347</v>
      </c>
      <c r="I1379" t="s">
        <v>2860</v>
      </c>
      <c r="J1379" t="s">
        <v>10377</v>
      </c>
      <c r="K1379" t="s">
        <v>78</v>
      </c>
      <c r="L1379" t="s">
        <v>16663</v>
      </c>
      <c r="M1379" s="27">
        <v>45946.333333333343</v>
      </c>
      <c r="N1379" s="27">
        <v>45952.605555555558</v>
      </c>
      <c r="P1379" t="s">
        <v>9833</v>
      </c>
      <c r="Q1379" t="s">
        <v>9834</v>
      </c>
      <c r="R1379" t="s">
        <v>1479</v>
      </c>
      <c r="S1379" t="s">
        <v>1479</v>
      </c>
      <c r="T1379" t="s">
        <v>82</v>
      </c>
      <c r="U1379" t="s">
        <v>7699</v>
      </c>
      <c r="V1379" t="s">
        <v>16664</v>
      </c>
      <c r="W1379" t="s">
        <v>84</v>
      </c>
      <c r="Y1379" t="s">
        <v>11</v>
      </c>
      <c r="Z1379" t="s">
        <v>86</v>
      </c>
      <c r="AA1379" t="s">
        <v>359</v>
      </c>
      <c r="AB1379" s="28">
        <v>1</v>
      </c>
      <c r="AC1379" s="40">
        <v>67654</v>
      </c>
      <c r="AD1379" s="40">
        <f t="shared" si="21"/>
        <v>67654</v>
      </c>
    </row>
    <row r="1380" spans="1:30">
      <c r="A1380" t="s">
        <v>150</v>
      </c>
      <c r="B1380" t="s">
        <v>151</v>
      </c>
      <c r="C1380" t="s">
        <v>152</v>
      </c>
      <c r="D1380" t="s">
        <v>3233</v>
      </c>
      <c r="E1380" t="s">
        <v>16665</v>
      </c>
      <c r="F1380" t="s">
        <v>16666</v>
      </c>
      <c r="G1380" t="s">
        <v>9829</v>
      </c>
      <c r="H1380" t="s">
        <v>156</v>
      </c>
      <c r="I1380" t="s">
        <v>3236</v>
      </c>
      <c r="J1380" t="s">
        <v>16667</v>
      </c>
      <c r="K1380" t="s">
        <v>78</v>
      </c>
      <c r="L1380" t="s">
        <v>16668</v>
      </c>
      <c r="M1380" s="27">
        <v>45946.35355324074</v>
      </c>
      <c r="N1380" s="27">
        <v>45951.51666666667</v>
      </c>
      <c r="P1380" t="s">
        <v>9833</v>
      </c>
      <c r="Q1380" t="s">
        <v>9834</v>
      </c>
      <c r="R1380" t="s">
        <v>1470</v>
      </c>
      <c r="S1380" t="s">
        <v>1470</v>
      </c>
      <c r="T1380" t="s">
        <v>82</v>
      </c>
      <c r="U1380" t="s">
        <v>7699</v>
      </c>
      <c r="V1380" t="s">
        <v>16669</v>
      </c>
      <c r="W1380" t="s">
        <v>9836</v>
      </c>
      <c r="Y1380" t="s">
        <v>11</v>
      </c>
      <c r="Z1380" t="s">
        <v>86</v>
      </c>
      <c r="AA1380" t="s">
        <v>3941</v>
      </c>
      <c r="AB1380" s="28">
        <v>0</v>
      </c>
      <c r="AC1380" s="40">
        <v>67654</v>
      </c>
      <c r="AD1380" s="40">
        <f t="shared" si="21"/>
        <v>67654</v>
      </c>
    </row>
    <row r="1381" spans="1:30">
      <c r="A1381" t="s">
        <v>150</v>
      </c>
      <c r="B1381" t="s">
        <v>151</v>
      </c>
      <c r="C1381" t="s">
        <v>152</v>
      </c>
      <c r="D1381" t="s">
        <v>2339</v>
      </c>
      <c r="E1381" t="s">
        <v>16670</v>
      </c>
      <c r="F1381" t="s">
        <v>16671</v>
      </c>
      <c r="G1381" t="s">
        <v>9829</v>
      </c>
      <c r="H1381" t="s">
        <v>156</v>
      </c>
      <c r="I1381" t="s">
        <v>150</v>
      </c>
      <c r="J1381" t="s">
        <v>16672</v>
      </c>
      <c r="K1381" t="s">
        <v>78</v>
      </c>
      <c r="L1381" t="s">
        <v>16673</v>
      </c>
      <c r="M1381" s="27">
        <v>45946.364999999998</v>
      </c>
      <c r="N1381" s="27">
        <v>45947.491666666669</v>
      </c>
      <c r="P1381" t="s">
        <v>9833</v>
      </c>
      <c r="Q1381" t="s">
        <v>9834</v>
      </c>
      <c r="R1381" t="s">
        <v>1470</v>
      </c>
      <c r="S1381" t="s">
        <v>1470</v>
      </c>
      <c r="T1381" t="s">
        <v>82</v>
      </c>
      <c r="U1381" t="s">
        <v>7699</v>
      </c>
      <c r="V1381" t="s">
        <v>16674</v>
      </c>
      <c r="W1381" t="s">
        <v>9836</v>
      </c>
      <c r="Y1381" t="s">
        <v>8</v>
      </c>
      <c r="Z1381" t="s">
        <v>86</v>
      </c>
      <c r="AA1381" t="s">
        <v>3941</v>
      </c>
      <c r="AB1381" s="28">
        <v>0</v>
      </c>
      <c r="AC1381" s="40">
        <v>35780</v>
      </c>
      <c r="AD1381" s="40">
        <f t="shared" si="21"/>
        <v>35780</v>
      </c>
    </row>
    <row r="1382" spans="1:30">
      <c r="A1382" t="s">
        <v>343</v>
      </c>
      <c r="B1382" t="s">
        <v>68</v>
      </c>
      <c r="C1382" t="s">
        <v>69</v>
      </c>
      <c r="D1382" t="s">
        <v>344</v>
      </c>
      <c r="E1382" t="s">
        <v>16675</v>
      </c>
      <c r="F1382" t="s">
        <v>16676</v>
      </c>
      <c r="G1382" t="s">
        <v>9829</v>
      </c>
      <c r="H1382" t="s">
        <v>347</v>
      </c>
      <c r="I1382" t="s">
        <v>343</v>
      </c>
      <c r="J1382" t="s">
        <v>8859</v>
      </c>
      <c r="K1382" t="s">
        <v>78</v>
      </c>
      <c r="L1382" t="s">
        <v>16677</v>
      </c>
      <c r="M1382" s="27">
        <v>45946.37128472222</v>
      </c>
      <c r="N1382" s="27">
        <v>45951.44027777778</v>
      </c>
      <c r="P1382" t="s">
        <v>9833</v>
      </c>
      <c r="Q1382" t="s">
        <v>9834</v>
      </c>
      <c r="R1382" t="s">
        <v>1470</v>
      </c>
      <c r="S1382" t="s">
        <v>1470</v>
      </c>
      <c r="T1382" t="s">
        <v>1664</v>
      </c>
      <c r="U1382" t="s">
        <v>8215</v>
      </c>
      <c r="V1382" t="s">
        <v>16678</v>
      </c>
      <c r="W1382" t="s">
        <v>84</v>
      </c>
      <c r="Y1382" t="s">
        <v>8</v>
      </c>
      <c r="Z1382" t="s">
        <v>86</v>
      </c>
      <c r="AA1382" t="s">
        <v>761</v>
      </c>
      <c r="AB1382" s="28">
        <v>1</v>
      </c>
      <c r="AC1382" s="40">
        <v>35780</v>
      </c>
      <c r="AD1382" s="40">
        <f t="shared" si="21"/>
        <v>35780</v>
      </c>
    </row>
    <row r="1383" spans="1:30">
      <c r="A1383" t="s">
        <v>277</v>
      </c>
      <c r="B1383" t="s">
        <v>151</v>
      </c>
      <c r="C1383" t="s">
        <v>152</v>
      </c>
      <c r="D1383" t="s">
        <v>325</v>
      </c>
      <c r="E1383" t="s">
        <v>16679</v>
      </c>
      <c r="F1383" t="s">
        <v>16680</v>
      </c>
      <c r="G1383" t="s">
        <v>9829</v>
      </c>
      <c r="H1383" t="s">
        <v>328</v>
      </c>
      <c r="I1383" t="s">
        <v>277</v>
      </c>
      <c r="J1383" t="s">
        <v>16681</v>
      </c>
      <c r="K1383" t="s">
        <v>78</v>
      </c>
      <c r="L1383" t="s">
        <v>16682</v>
      </c>
      <c r="M1383" s="27">
        <v>45946.390266203707</v>
      </c>
      <c r="N1383" s="27">
        <v>45948.628472222219</v>
      </c>
      <c r="P1383" t="s">
        <v>9833</v>
      </c>
      <c r="Q1383" t="s">
        <v>9834</v>
      </c>
      <c r="R1383" t="s">
        <v>80</v>
      </c>
      <c r="S1383" t="s">
        <v>187</v>
      </c>
      <c r="T1383" t="s">
        <v>82</v>
      </c>
      <c r="U1383" t="s">
        <v>7699</v>
      </c>
      <c r="V1383" t="s">
        <v>16683</v>
      </c>
      <c r="W1383" t="s">
        <v>84</v>
      </c>
      <c r="Y1383" t="s">
        <v>8</v>
      </c>
      <c r="Z1383" t="s">
        <v>86</v>
      </c>
      <c r="AA1383" t="s">
        <v>342</v>
      </c>
      <c r="AB1383" s="28">
        <v>1</v>
      </c>
      <c r="AC1383" s="40">
        <v>35780</v>
      </c>
      <c r="AD1383" s="40">
        <f t="shared" si="21"/>
        <v>35780</v>
      </c>
    </row>
    <row r="1384" spans="1:30">
      <c r="A1384" t="s">
        <v>191</v>
      </c>
      <c r="B1384" t="s">
        <v>192</v>
      </c>
      <c r="C1384" t="s">
        <v>193</v>
      </c>
      <c r="D1384" t="s">
        <v>3376</v>
      </c>
      <c r="E1384" t="s">
        <v>16684</v>
      </c>
      <c r="F1384" t="s">
        <v>16685</v>
      </c>
      <c r="G1384" t="s">
        <v>9829</v>
      </c>
      <c r="H1384" t="s">
        <v>197</v>
      </c>
      <c r="I1384" t="s">
        <v>3379</v>
      </c>
      <c r="J1384" t="s">
        <v>16686</v>
      </c>
      <c r="K1384" t="s">
        <v>78</v>
      </c>
      <c r="L1384" t="s">
        <v>16687</v>
      </c>
      <c r="M1384" s="27">
        <v>45946.390856481477</v>
      </c>
      <c r="N1384" s="27">
        <v>45951.961805555547</v>
      </c>
      <c r="P1384" t="s">
        <v>9833</v>
      </c>
      <c r="Q1384" t="s">
        <v>9834</v>
      </c>
      <c r="R1384" t="s">
        <v>1479</v>
      </c>
      <c r="S1384" t="s">
        <v>1479</v>
      </c>
      <c r="T1384" t="s">
        <v>82</v>
      </c>
      <c r="U1384" t="s">
        <v>7699</v>
      </c>
      <c r="V1384" t="s">
        <v>16688</v>
      </c>
      <c r="W1384" t="s">
        <v>9836</v>
      </c>
      <c r="Y1384" t="s">
        <v>11</v>
      </c>
      <c r="Z1384" t="s">
        <v>86</v>
      </c>
      <c r="AA1384" t="s">
        <v>254</v>
      </c>
      <c r="AB1384" s="28">
        <v>0</v>
      </c>
      <c r="AC1384" s="40">
        <v>67654</v>
      </c>
      <c r="AD1384" s="40">
        <f t="shared" si="21"/>
        <v>67654</v>
      </c>
    </row>
    <row r="1385" spans="1:30">
      <c r="A1385" t="s">
        <v>965</v>
      </c>
      <c r="B1385" t="s">
        <v>119</v>
      </c>
      <c r="C1385" t="s">
        <v>120</v>
      </c>
      <c r="D1385" t="s">
        <v>966</v>
      </c>
      <c r="E1385" t="s">
        <v>16689</v>
      </c>
      <c r="F1385" t="s">
        <v>16690</v>
      </c>
      <c r="G1385" t="s">
        <v>9829</v>
      </c>
      <c r="H1385" t="s">
        <v>969</v>
      </c>
      <c r="I1385" t="s">
        <v>965</v>
      </c>
      <c r="J1385" t="s">
        <v>16691</v>
      </c>
      <c r="K1385" t="s">
        <v>78</v>
      </c>
      <c r="L1385" t="s">
        <v>16692</v>
      </c>
      <c r="M1385" s="27">
        <v>45946.412256944437</v>
      </c>
      <c r="N1385" s="27">
        <v>45948.620138888888</v>
      </c>
      <c r="P1385" t="s">
        <v>9833</v>
      </c>
      <c r="Q1385" t="s">
        <v>9834</v>
      </c>
      <c r="R1385" t="s">
        <v>783</v>
      </c>
      <c r="S1385" t="s">
        <v>1791</v>
      </c>
      <c r="T1385" t="s">
        <v>82</v>
      </c>
      <c r="U1385" t="s">
        <v>7699</v>
      </c>
      <c r="V1385" t="s">
        <v>16693</v>
      </c>
      <c r="W1385" t="s">
        <v>84</v>
      </c>
      <c r="Y1385" t="s">
        <v>8</v>
      </c>
      <c r="Z1385" t="s">
        <v>86</v>
      </c>
      <c r="AA1385" t="s">
        <v>974</v>
      </c>
      <c r="AB1385" s="28">
        <v>1</v>
      </c>
      <c r="AC1385" s="40">
        <v>35780</v>
      </c>
      <c r="AD1385" s="40">
        <f t="shared" si="21"/>
        <v>35780</v>
      </c>
    </row>
    <row r="1386" spans="1:30">
      <c r="A1386" t="s">
        <v>277</v>
      </c>
      <c r="B1386" t="s">
        <v>151</v>
      </c>
      <c r="C1386" t="s">
        <v>152</v>
      </c>
      <c r="D1386" t="s">
        <v>325</v>
      </c>
      <c r="E1386" t="s">
        <v>16694</v>
      </c>
      <c r="F1386" t="s">
        <v>16695</v>
      </c>
      <c r="G1386" t="s">
        <v>9829</v>
      </c>
      <c r="H1386" t="s">
        <v>328</v>
      </c>
      <c r="I1386" t="s">
        <v>277</v>
      </c>
      <c r="J1386" t="s">
        <v>16696</v>
      </c>
      <c r="K1386" t="s">
        <v>78</v>
      </c>
      <c r="L1386" t="s">
        <v>16697</v>
      </c>
      <c r="M1386" s="27">
        <v>45946.409212962957</v>
      </c>
      <c r="N1386" s="27">
        <v>45948.618055555547</v>
      </c>
      <c r="P1386" t="s">
        <v>9833</v>
      </c>
      <c r="Q1386" t="s">
        <v>9834</v>
      </c>
      <c r="R1386" t="s">
        <v>1479</v>
      </c>
      <c r="S1386" t="s">
        <v>1470</v>
      </c>
      <c r="T1386" t="s">
        <v>82</v>
      </c>
      <c r="U1386" t="s">
        <v>7699</v>
      </c>
      <c r="V1386" t="s">
        <v>16698</v>
      </c>
      <c r="W1386" t="s">
        <v>84</v>
      </c>
      <c r="Y1386" t="s">
        <v>8</v>
      </c>
      <c r="Z1386" t="s">
        <v>86</v>
      </c>
      <c r="AA1386" t="s">
        <v>342</v>
      </c>
      <c r="AB1386" s="28">
        <v>1</v>
      </c>
      <c r="AC1386" s="40">
        <v>35780</v>
      </c>
      <c r="AD1386" s="40">
        <f t="shared" si="21"/>
        <v>35780</v>
      </c>
    </row>
    <row r="1387" spans="1:30">
      <c r="A1387" t="s">
        <v>343</v>
      </c>
      <c r="B1387" t="s">
        <v>68</v>
      </c>
      <c r="C1387" t="s">
        <v>69</v>
      </c>
      <c r="D1387" t="s">
        <v>6586</v>
      </c>
      <c r="E1387" t="s">
        <v>16699</v>
      </c>
      <c r="F1387" t="s">
        <v>16700</v>
      </c>
      <c r="G1387" t="s">
        <v>9829</v>
      </c>
      <c r="H1387" t="s">
        <v>347</v>
      </c>
      <c r="I1387" t="s">
        <v>6589</v>
      </c>
      <c r="J1387" t="s">
        <v>16701</v>
      </c>
      <c r="K1387" t="s">
        <v>78</v>
      </c>
      <c r="L1387" t="s">
        <v>16702</v>
      </c>
      <c r="M1387" s="27">
        <v>45946.412951388891</v>
      </c>
      <c r="N1387" s="27">
        <v>45948.519444444442</v>
      </c>
      <c r="P1387" t="s">
        <v>9833</v>
      </c>
      <c r="Q1387" t="s">
        <v>9834</v>
      </c>
      <c r="R1387" t="s">
        <v>80</v>
      </c>
      <c r="S1387" t="s">
        <v>81</v>
      </c>
      <c r="T1387" t="s">
        <v>82</v>
      </c>
      <c r="U1387" t="s">
        <v>7699</v>
      </c>
      <c r="V1387" t="s">
        <v>16703</v>
      </c>
      <c r="W1387" t="s">
        <v>84</v>
      </c>
      <c r="Y1387" t="s">
        <v>11</v>
      </c>
      <c r="Z1387" t="s">
        <v>86</v>
      </c>
      <c r="AA1387" t="s">
        <v>366</v>
      </c>
      <c r="AB1387" s="28">
        <v>1</v>
      </c>
      <c r="AC1387" s="40">
        <v>67654</v>
      </c>
      <c r="AD1387" s="40">
        <f t="shared" si="21"/>
        <v>67654</v>
      </c>
    </row>
    <row r="1388" spans="1:30">
      <c r="A1388" t="s">
        <v>150</v>
      </c>
      <c r="B1388" t="s">
        <v>151</v>
      </c>
      <c r="C1388" t="s">
        <v>152</v>
      </c>
      <c r="D1388" t="s">
        <v>2339</v>
      </c>
      <c r="E1388" t="s">
        <v>16704</v>
      </c>
      <c r="F1388" t="s">
        <v>16705</v>
      </c>
      <c r="G1388" t="s">
        <v>9829</v>
      </c>
      <c r="H1388" t="s">
        <v>156</v>
      </c>
      <c r="I1388" t="s">
        <v>150</v>
      </c>
      <c r="J1388" t="s">
        <v>16706</v>
      </c>
      <c r="K1388" t="s">
        <v>78</v>
      </c>
      <c r="L1388" t="s">
        <v>16707</v>
      </c>
      <c r="M1388" s="27">
        <v>45946.421226851853</v>
      </c>
      <c r="N1388" s="27">
        <v>45948.381944444453</v>
      </c>
      <c r="P1388" t="s">
        <v>9833</v>
      </c>
      <c r="Q1388" t="s">
        <v>9834</v>
      </c>
      <c r="R1388" t="s">
        <v>1479</v>
      </c>
      <c r="S1388" t="s">
        <v>1479</v>
      </c>
      <c r="T1388" t="s">
        <v>82</v>
      </c>
      <c r="U1388" t="s">
        <v>7699</v>
      </c>
      <c r="V1388" t="s">
        <v>16708</v>
      </c>
      <c r="W1388" t="s">
        <v>84</v>
      </c>
      <c r="Y1388" t="s">
        <v>8</v>
      </c>
      <c r="Z1388" t="s">
        <v>86</v>
      </c>
      <c r="AA1388" t="s">
        <v>3941</v>
      </c>
      <c r="AB1388" s="28">
        <v>1</v>
      </c>
      <c r="AC1388" s="40">
        <v>35780</v>
      </c>
      <c r="AD1388" s="40">
        <f t="shared" si="21"/>
        <v>35780</v>
      </c>
    </row>
    <row r="1389" spans="1:30">
      <c r="A1389" t="s">
        <v>217</v>
      </c>
      <c r="B1389" t="s">
        <v>192</v>
      </c>
      <c r="C1389" t="s">
        <v>193</v>
      </c>
      <c r="D1389" t="s">
        <v>1241</v>
      </c>
      <c r="E1389" t="s">
        <v>16709</v>
      </c>
      <c r="F1389" t="s">
        <v>16710</v>
      </c>
      <c r="G1389" t="s">
        <v>9829</v>
      </c>
      <c r="H1389" t="s">
        <v>197</v>
      </c>
      <c r="I1389" t="s">
        <v>1244</v>
      </c>
      <c r="J1389" t="s">
        <v>16711</v>
      </c>
      <c r="K1389" t="s">
        <v>78</v>
      </c>
      <c r="L1389" t="s">
        <v>16712</v>
      </c>
      <c r="M1389" s="27">
        <v>45946.425115740742</v>
      </c>
      <c r="N1389" s="27">
        <v>45951.654861111107</v>
      </c>
      <c r="P1389" t="s">
        <v>9833</v>
      </c>
      <c r="Q1389" t="s">
        <v>9834</v>
      </c>
      <c r="R1389" t="s">
        <v>1470</v>
      </c>
      <c r="S1389" t="s">
        <v>1470</v>
      </c>
      <c r="T1389" t="s">
        <v>82</v>
      </c>
      <c r="U1389" t="s">
        <v>7699</v>
      </c>
      <c r="V1389" t="s">
        <v>16713</v>
      </c>
      <c r="W1389" t="s">
        <v>84</v>
      </c>
      <c r="Y1389" t="s">
        <v>11</v>
      </c>
      <c r="Z1389" t="s">
        <v>86</v>
      </c>
      <c r="AA1389" t="s">
        <v>403</v>
      </c>
      <c r="AB1389" s="28">
        <v>1</v>
      </c>
      <c r="AC1389" s="40">
        <v>67654</v>
      </c>
      <c r="AD1389" s="40">
        <f t="shared" si="21"/>
        <v>67654</v>
      </c>
    </row>
    <row r="1390" spans="1:30">
      <c r="A1390" t="s">
        <v>613</v>
      </c>
      <c r="B1390" t="s">
        <v>151</v>
      </c>
      <c r="C1390" t="s">
        <v>152</v>
      </c>
      <c r="D1390" t="s">
        <v>5449</v>
      </c>
      <c r="E1390" t="s">
        <v>16714</v>
      </c>
      <c r="F1390" t="s">
        <v>16715</v>
      </c>
      <c r="G1390" t="s">
        <v>9829</v>
      </c>
      <c r="H1390" t="s">
        <v>328</v>
      </c>
      <c r="I1390" t="s">
        <v>5452</v>
      </c>
      <c r="J1390" t="s">
        <v>16716</v>
      </c>
      <c r="K1390" t="s">
        <v>78</v>
      </c>
      <c r="L1390" t="s">
        <v>16717</v>
      </c>
      <c r="M1390" s="27">
        <v>45946.414664351847</v>
      </c>
      <c r="N1390" s="27">
        <v>45948.611111111109</v>
      </c>
      <c r="P1390" t="s">
        <v>9833</v>
      </c>
      <c r="Q1390" t="s">
        <v>9834</v>
      </c>
      <c r="R1390" t="s">
        <v>1479</v>
      </c>
      <c r="S1390" t="s">
        <v>1479</v>
      </c>
      <c r="T1390" t="s">
        <v>82</v>
      </c>
      <c r="U1390" t="s">
        <v>7699</v>
      </c>
      <c r="V1390" t="s">
        <v>16718</v>
      </c>
      <c r="W1390" t="s">
        <v>84</v>
      </c>
      <c r="Y1390" t="s">
        <v>11</v>
      </c>
      <c r="Z1390" t="s">
        <v>86</v>
      </c>
      <c r="AA1390" t="s">
        <v>3464</v>
      </c>
      <c r="AB1390" s="28">
        <v>1</v>
      </c>
      <c r="AC1390" s="40">
        <v>67654</v>
      </c>
      <c r="AD1390" s="40">
        <f t="shared" si="21"/>
        <v>67654</v>
      </c>
    </row>
    <row r="1391" spans="1:30">
      <c r="A1391" t="s">
        <v>191</v>
      </c>
      <c r="B1391" t="s">
        <v>192</v>
      </c>
      <c r="C1391" t="s">
        <v>193</v>
      </c>
      <c r="D1391" t="s">
        <v>208</v>
      </c>
      <c r="E1391" t="s">
        <v>16719</v>
      </c>
      <c r="F1391" t="s">
        <v>16720</v>
      </c>
      <c r="G1391" t="s">
        <v>9829</v>
      </c>
      <c r="H1391" t="s">
        <v>197</v>
      </c>
      <c r="I1391" t="s">
        <v>211</v>
      </c>
      <c r="J1391" t="s">
        <v>16721</v>
      </c>
      <c r="K1391" t="s">
        <v>78</v>
      </c>
      <c r="L1391" t="s">
        <v>16722</v>
      </c>
      <c r="M1391" s="27">
        <v>45946.424097222232</v>
      </c>
      <c r="N1391" s="27">
        <v>45951.436805555553</v>
      </c>
      <c r="P1391" t="s">
        <v>9833</v>
      </c>
      <c r="Q1391" t="s">
        <v>9834</v>
      </c>
      <c r="R1391" t="s">
        <v>80</v>
      </c>
      <c r="S1391" t="s">
        <v>187</v>
      </c>
      <c r="U1391" t="s">
        <v>7699</v>
      </c>
      <c r="V1391" t="s">
        <v>16723</v>
      </c>
      <c r="W1391" t="s">
        <v>84</v>
      </c>
      <c r="Y1391" t="s">
        <v>8</v>
      </c>
      <c r="Z1391" t="s">
        <v>86</v>
      </c>
      <c r="AA1391" t="s">
        <v>7627</v>
      </c>
      <c r="AB1391" s="28">
        <v>1</v>
      </c>
      <c r="AC1391" s="40">
        <v>35780</v>
      </c>
      <c r="AD1391" s="40">
        <f t="shared" si="21"/>
        <v>35780</v>
      </c>
    </row>
    <row r="1392" spans="1:30">
      <c r="A1392" t="s">
        <v>343</v>
      </c>
      <c r="B1392" t="s">
        <v>68</v>
      </c>
      <c r="C1392" t="s">
        <v>69</v>
      </c>
      <c r="D1392" t="s">
        <v>379</v>
      </c>
      <c r="E1392" t="s">
        <v>16724</v>
      </c>
      <c r="F1392" t="s">
        <v>16725</v>
      </c>
      <c r="G1392" t="s">
        <v>9829</v>
      </c>
      <c r="H1392" t="s">
        <v>347</v>
      </c>
      <c r="I1392" t="s">
        <v>382</v>
      </c>
      <c r="J1392" t="s">
        <v>16726</v>
      </c>
      <c r="K1392" t="s">
        <v>78</v>
      </c>
      <c r="L1392" t="s">
        <v>16727</v>
      </c>
      <c r="M1392" s="27">
        <v>45946.426574074067</v>
      </c>
      <c r="N1392" s="27">
        <v>45948.624305555553</v>
      </c>
      <c r="P1392" t="s">
        <v>9833</v>
      </c>
      <c r="Q1392" t="s">
        <v>9834</v>
      </c>
      <c r="R1392" t="s">
        <v>1470</v>
      </c>
      <c r="S1392" t="s">
        <v>1470</v>
      </c>
      <c r="T1392" t="s">
        <v>82</v>
      </c>
      <c r="U1392" t="s">
        <v>7699</v>
      </c>
      <c r="V1392" t="s">
        <v>16728</v>
      </c>
      <c r="W1392" t="s">
        <v>84</v>
      </c>
      <c r="Y1392" t="s">
        <v>8</v>
      </c>
      <c r="Z1392" t="s">
        <v>86</v>
      </c>
      <c r="AA1392" t="s">
        <v>2850</v>
      </c>
      <c r="AB1392" s="28">
        <v>1</v>
      </c>
      <c r="AC1392" s="40">
        <v>35780</v>
      </c>
      <c r="AD1392" s="40">
        <f t="shared" si="21"/>
        <v>35780</v>
      </c>
    </row>
    <row r="1393" spans="1:30">
      <c r="A1393" t="s">
        <v>191</v>
      </c>
      <c r="B1393" t="s">
        <v>192</v>
      </c>
      <c r="C1393" t="s">
        <v>193</v>
      </c>
      <c r="D1393" t="s">
        <v>227</v>
      </c>
      <c r="E1393" t="s">
        <v>16729</v>
      </c>
      <c r="F1393" t="s">
        <v>16730</v>
      </c>
      <c r="G1393" t="s">
        <v>9829</v>
      </c>
      <c r="H1393" t="s">
        <v>197</v>
      </c>
      <c r="I1393" t="s">
        <v>230</v>
      </c>
      <c r="J1393" t="s">
        <v>16731</v>
      </c>
      <c r="K1393" t="s">
        <v>78</v>
      </c>
      <c r="L1393" t="s">
        <v>16732</v>
      </c>
      <c r="M1393" s="27">
        <v>45946.42423611111</v>
      </c>
      <c r="N1393" s="27">
        <v>45952.386111111111</v>
      </c>
      <c r="P1393" t="s">
        <v>9833</v>
      </c>
      <c r="Q1393" t="s">
        <v>9834</v>
      </c>
      <c r="R1393" t="s">
        <v>80</v>
      </c>
      <c r="S1393" t="s">
        <v>81</v>
      </c>
      <c r="U1393" t="s">
        <v>7699</v>
      </c>
      <c r="V1393" t="s">
        <v>16733</v>
      </c>
      <c r="W1393" t="s">
        <v>84</v>
      </c>
      <c r="Y1393" t="s">
        <v>8</v>
      </c>
      <c r="Z1393" t="s">
        <v>86</v>
      </c>
      <c r="AA1393" t="s">
        <v>1916</v>
      </c>
      <c r="AB1393" s="28">
        <v>1</v>
      </c>
      <c r="AC1393" s="40">
        <v>35780</v>
      </c>
      <c r="AD1393" s="40">
        <f t="shared" si="21"/>
        <v>35780</v>
      </c>
    </row>
    <row r="1394" spans="1:30">
      <c r="A1394" t="s">
        <v>191</v>
      </c>
      <c r="B1394" t="s">
        <v>192</v>
      </c>
      <c r="C1394" t="s">
        <v>193</v>
      </c>
      <c r="D1394" t="s">
        <v>555</v>
      </c>
      <c r="E1394" t="s">
        <v>16734</v>
      </c>
      <c r="F1394" t="s">
        <v>16735</v>
      </c>
      <c r="G1394" t="s">
        <v>9838</v>
      </c>
      <c r="H1394" t="s">
        <v>197</v>
      </c>
      <c r="I1394" t="s">
        <v>558</v>
      </c>
      <c r="J1394" t="s">
        <v>16736</v>
      </c>
      <c r="K1394" t="s">
        <v>78</v>
      </c>
      <c r="L1394" t="s">
        <v>16737</v>
      </c>
      <c r="M1394" s="27">
        <v>45946.438194444447</v>
      </c>
      <c r="N1394" s="27">
        <v>45953.34097222222</v>
      </c>
      <c r="P1394" t="s">
        <v>9840</v>
      </c>
      <c r="R1394" t="s">
        <v>1470</v>
      </c>
      <c r="S1394" t="s">
        <v>1470</v>
      </c>
      <c r="U1394" t="s">
        <v>7699</v>
      </c>
      <c r="V1394" t="s">
        <v>16738</v>
      </c>
      <c r="W1394" t="s">
        <v>9840</v>
      </c>
      <c r="Y1394" t="s">
        <v>11</v>
      </c>
      <c r="Z1394" t="s">
        <v>86</v>
      </c>
      <c r="AB1394" s="28">
        <v>0</v>
      </c>
      <c r="AC1394" s="40">
        <v>67654</v>
      </c>
      <c r="AD1394" s="40">
        <f t="shared" si="21"/>
        <v>67654</v>
      </c>
    </row>
    <row r="1395" spans="1:30">
      <c r="A1395" t="s">
        <v>191</v>
      </c>
      <c r="B1395" t="s">
        <v>192</v>
      </c>
      <c r="C1395" t="s">
        <v>193</v>
      </c>
      <c r="D1395" t="s">
        <v>194</v>
      </c>
      <c r="E1395" t="s">
        <v>16739</v>
      </c>
      <c r="F1395" t="s">
        <v>4972</v>
      </c>
      <c r="G1395" t="s">
        <v>9829</v>
      </c>
      <c r="H1395" t="s">
        <v>197</v>
      </c>
      <c r="I1395" t="s">
        <v>191</v>
      </c>
      <c r="J1395" t="s">
        <v>4973</v>
      </c>
      <c r="K1395" t="s">
        <v>78</v>
      </c>
      <c r="L1395" t="s">
        <v>16740</v>
      </c>
      <c r="M1395" s="27">
        <v>45946.439618055563</v>
      </c>
      <c r="N1395" s="27">
        <v>45952.615972222222</v>
      </c>
      <c r="P1395" t="s">
        <v>9833</v>
      </c>
      <c r="Q1395" t="s">
        <v>9834</v>
      </c>
      <c r="R1395" t="s">
        <v>80</v>
      </c>
      <c r="S1395" t="s">
        <v>187</v>
      </c>
      <c r="U1395" t="s">
        <v>7699</v>
      </c>
      <c r="V1395" t="s">
        <v>16741</v>
      </c>
      <c r="W1395" t="s">
        <v>84</v>
      </c>
      <c r="Y1395" t="s">
        <v>8</v>
      </c>
      <c r="Z1395" t="s">
        <v>86</v>
      </c>
      <c r="AA1395" t="s">
        <v>7627</v>
      </c>
      <c r="AB1395" s="28">
        <v>1</v>
      </c>
      <c r="AC1395" s="40">
        <v>35780</v>
      </c>
      <c r="AD1395" s="40">
        <f t="shared" si="21"/>
        <v>35780</v>
      </c>
    </row>
    <row r="1396" spans="1:30">
      <c r="A1396" t="s">
        <v>191</v>
      </c>
      <c r="B1396" t="s">
        <v>192</v>
      </c>
      <c r="C1396" t="s">
        <v>193</v>
      </c>
      <c r="D1396" t="s">
        <v>208</v>
      </c>
      <c r="E1396" t="s">
        <v>16742</v>
      </c>
      <c r="F1396" t="s">
        <v>16743</v>
      </c>
      <c r="G1396" t="s">
        <v>9829</v>
      </c>
      <c r="H1396" t="s">
        <v>197</v>
      </c>
      <c r="I1396" t="s">
        <v>211</v>
      </c>
      <c r="J1396" t="s">
        <v>16744</v>
      </c>
      <c r="K1396" t="s">
        <v>78</v>
      </c>
      <c r="L1396" t="s">
        <v>16745</v>
      </c>
      <c r="M1396" s="27">
        <v>45946.437418981477</v>
      </c>
      <c r="N1396" s="27">
        <v>45950.40902777778</v>
      </c>
      <c r="P1396" t="s">
        <v>9833</v>
      </c>
      <c r="Q1396" t="s">
        <v>9834</v>
      </c>
      <c r="R1396" t="s">
        <v>80</v>
      </c>
      <c r="S1396" t="s">
        <v>187</v>
      </c>
      <c r="U1396" t="s">
        <v>7699</v>
      </c>
      <c r="V1396" t="s">
        <v>16746</v>
      </c>
      <c r="W1396" t="s">
        <v>84</v>
      </c>
      <c r="Y1396" t="s">
        <v>8</v>
      </c>
      <c r="Z1396" t="s">
        <v>86</v>
      </c>
      <c r="AA1396" t="s">
        <v>7627</v>
      </c>
      <c r="AB1396" s="28">
        <v>1</v>
      </c>
      <c r="AC1396" s="40">
        <v>35780</v>
      </c>
      <c r="AD1396" s="40">
        <f t="shared" si="21"/>
        <v>35780</v>
      </c>
    </row>
    <row r="1397" spans="1:30">
      <c r="A1397" t="s">
        <v>217</v>
      </c>
      <c r="B1397" t="s">
        <v>192</v>
      </c>
      <c r="C1397" t="s">
        <v>193</v>
      </c>
      <c r="D1397" t="s">
        <v>1241</v>
      </c>
      <c r="E1397" t="s">
        <v>16747</v>
      </c>
      <c r="F1397" t="s">
        <v>2460</v>
      </c>
      <c r="G1397" t="s">
        <v>9829</v>
      </c>
      <c r="H1397" t="s">
        <v>197</v>
      </c>
      <c r="I1397" t="s">
        <v>1244</v>
      </c>
      <c r="J1397" t="s">
        <v>2461</v>
      </c>
      <c r="K1397" t="s">
        <v>78</v>
      </c>
      <c r="L1397" t="s">
        <v>16748</v>
      </c>
      <c r="M1397" s="27">
        <v>45946.4455787037</v>
      </c>
      <c r="N1397" s="27">
        <v>45951.464583333327</v>
      </c>
      <c r="P1397" t="s">
        <v>9833</v>
      </c>
      <c r="Q1397" t="s">
        <v>9834</v>
      </c>
      <c r="R1397" t="s">
        <v>783</v>
      </c>
      <c r="S1397" t="s">
        <v>2152</v>
      </c>
      <c r="T1397" t="s">
        <v>82</v>
      </c>
      <c r="U1397" t="s">
        <v>7699</v>
      </c>
      <c r="V1397" t="s">
        <v>16749</v>
      </c>
      <c r="W1397" t="s">
        <v>84</v>
      </c>
      <c r="Y1397" t="s">
        <v>11</v>
      </c>
      <c r="Z1397" t="s">
        <v>86</v>
      </c>
      <c r="AA1397" t="s">
        <v>403</v>
      </c>
      <c r="AB1397" s="28">
        <v>1</v>
      </c>
      <c r="AC1397" s="40">
        <v>67654</v>
      </c>
      <c r="AD1397" s="40">
        <f t="shared" si="21"/>
        <v>67654</v>
      </c>
    </row>
    <row r="1398" spans="1:30">
      <c r="A1398" t="s">
        <v>442</v>
      </c>
      <c r="B1398" t="s">
        <v>113</v>
      </c>
      <c r="C1398" t="s">
        <v>114</v>
      </c>
      <c r="D1398" t="s">
        <v>3078</v>
      </c>
      <c r="E1398" t="s">
        <v>16750</v>
      </c>
      <c r="F1398" t="s">
        <v>4990</v>
      </c>
      <c r="G1398" t="s">
        <v>9829</v>
      </c>
      <c r="H1398" t="s">
        <v>2713</v>
      </c>
      <c r="I1398" t="s">
        <v>3081</v>
      </c>
      <c r="J1398" t="s">
        <v>4991</v>
      </c>
      <c r="K1398" t="s">
        <v>78</v>
      </c>
      <c r="L1398" t="s">
        <v>16751</v>
      </c>
      <c r="M1398" s="27">
        <v>45946.44635416667</v>
      </c>
      <c r="N1398" s="27">
        <v>45953.422222222223</v>
      </c>
      <c r="P1398" t="s">
        <v>9833</v>
      </c>
      <c r="Q1398" t="s">
        <v>9834</v>
      </c>
      <c r="R1398" t="s">
        <v>1470</v>
      </c>
      <c r="S1398" t="s">
        <v>1470</v>
      </c>
      <c r="T1398" t="s">
        <v>82</v>
      </c>
      <c r="U1398" t="s">
        <v>7699</v>
      </c>
      <c r="V1398" t="s">
        <v>16752</v>
      </c>
      <c r="W1398" t="s">
        <v>9836</v>
      </c>
      <c r="Y1398" t="s">
        <v>13</v>
      </c>
      <c r="Z1398" t="s">
        <v>86</v>
      </c>
      <c r="AA1398" t="s">
        <v>2360</v>
      </c>
      <c r="AB1398" s="28">
        <v>0</v>
      </c>
      <c r="AC1398" s="40">
        <v>35780</v>
      </c>
      <c r="AD1398" s="40">
        <f t="shared" si="21"/>
        <v>35780</v>
      </c>
    </row>
    <row r="1399" spans="1:30">
      <c r="A1399" t="s">
        <v>112</v>
      </c>
      <c r="B1399" t="s">
        <v>113</v>
      </c>
      <c r="C1399" t="s">
        <v>114</v>
      </c>
      <c r="D1399" t="s">
        <v>8692</v>
      </c>
      <c r="E1399" t="s">
        <v>16753</v>
      </c>
      <c r="F1399" t="s">
        <v>16754</v>
      </c>
      <c r="G1399" t="s">
        <v>9829</v>
      </c>
      <c r="H1399" t="s">
        <v>116</v>
      </c>
      <c r="I1399" t="s">
        <v>8695</v>
      </c>
      <c r="J1399" t="s">
        <v>16755</v>
      </c>
      <c r="K1399" t="s">
        <v>78</v>
      </c>
      <c r="L1399" t="s">
        <v>16756</v>
      </c>
      <c r="M1399" s="27">
        <v>45946.447175925918</v>
      </c>
      <c r="N1399" s="27">
        <v>45951.45</v>
      </c>
      <c r="P1399" t="s">
        <v>9833</v>
      </c>
      <c r="Q1399" t="s">
        <v>9834</v>
      </c>
      <c r="R1399" t="s">
        <v>1470</v>
      </c>
      <c r="S1399" t="s">
        <v>1470</v>
      </c>
      <c r="T1399" t="s">
        <v>82</v>
      </c>
      <c r="U1399" t="s">
        <v>7699</v>
      </c>
      <c r="V1399" t="s">
        <v>16757</v>
      </c>
      <c r="W1399" t="s">
        <v>84</v>
      </c>
      <c r="Y1399" t="s">
        <v>11</v>
      </c>
      <c r="Z1399" t="s">
        <v>86</v>
      </c>
      <c r="AA1399" t="s">
        <v>117</v>
      </c>
      <c r="AB1399" s="28">
        <v>1</v>
      </c>
      <c r="AC1399" s="40">
        <v>67654</v>
      </c>
      <c r="AD1399" s="40">
        <f t="shared" si="21"/>
        <v>67654</v>
      </c>
    </row>
    <row r="1400" spans="1:30">
      <c r="A1400" t="s">
        <v>343</v>
      </c>
      <c r="B1400" t="s">
        <v>68</v>
      </c>
      <c r="C1400" t="s">
        <v>69</v>
      </c>
      <c r="D1400" t="s">
        <v>344</v>
      </c>
      <c r="E1400" t="s">
        <v>16758</v>
      </c>
      <c r="F1400" t="s">
        <v>16759</v>
      </c>
      <c r="G1400" t="s">
        <v>9829</v>
      </c>
      <c r="H1400" t="s">
        <v>347</v>
      </c>
      <c r="I1400" t="s">
        <v>343</v>
      </c>
      <c r="J1400" t="s">
        <v>16760</v>
      </c>
      <c r="K1400" t="s">
        <v>78</v>
      </c>
      <c r="L1400" t="s">
        <v>16761</v>
      </c>
      <c r="M1400" s="27">
        <v>45946.456238425933</v>
      </c>
      <c r="N1400" s="27">
        <v>45948.50277777778</v>
      </c>
      <c r="P1400" t="s">
        <v>9833</v>
      </c>
      <c r="Q1400" t="s">
        <v>9834</v>
      </c>
      <c r="R1400" t="s">
        <v>1479</v>
      </c>
      <c r="S1400" t="s">
        <v>1479</v>
      </c>
      <c r="T1400" t="s">
        <v>82</v>
      </c>
      <c r="U1400" t="s">
        <v>7699</v>
      </c>
      <c r="V1400" t="s">
        <v>16762</v>
      </c>
      <c r="W1400" t="s">
        <v>84</v>
      </c>
      <c r="Y1400" t="s">
        <v>8</v>
      </c>
      <c r="Z1400" t="s">
        <v>86</v>
      </c>
      <c r="AA1400" t="s">
        <v>352</v>
      </c>
      <c r="AB1400" s="28">
        <v>1</v>
      </c>
      <c r="AC1400" s="40">
        <v>35780</v>
      </c>
      <c r="AD1400" s="40">
        <f t="shared" si="21"/>
        <v>35780</v>
      </c>
    </row>
    <row r="1401" spans="1:30">
      <c r="A1401" t="s">
        <v>277</v>
      </c>
      <c r="B1401" t="s">
        <v>151</v>
      </c>
      <c r="C1401" t="s">
        <v>152</v>
      </c>
      <c r="D1401" t="s">
        <v>5909</v>
      </c>
      <c r="E1401" t="s">
        <v>16763</v>
      </c>
      <c r="F1401" t="s">
        <v>16764</v>
      </c>
      <c r="G1401" t="s">
        <v>9838</v>
      </c>
      <c r="H1401" t="s">
        <v>328</v>
      </c>
      <c r="I1401" t="s">
        <v>5912</v>
      </c>
      <c r="J1401" t="s">
        <v>16765</v>
      </c>
      <c r="K1401" t="s">
        <v>78</v>
      </c>
      <c r="L1401" t="s">
        <v>16766</v>
      </c>
      <c r="M1401" s="27">
        <v>45946.456909722219</v>
      </c>
      <c r="N1401" s="27">
        <v>45950.721863425933</v>
      </c>
      <c r="P1401" t="s">
        <v>9840</v>
      </c>
      <c r="R1401" t="s">
        <v>1479</v>
      </c>
      <c r="S1401" t="s">
        <v>1470</v>
      </c>
      <c r="U1401" t="s">
        <v>7699</v>
      </c>
      <c r="V1401" t="s">
        <v>16767</v>
      </c>
      <c r="W1401" t="s">
        <v>9840</v>
      </c>
      <c r="Y1401" t="s">
        <v>13</v>
      </c>
      <c r="Z1401" t="s">
        <v>86</v>
      </c>
      <c r="AB1401" s="28">
        <v>0</v>
      </c>
      <c r="AC1401" s="40">
        <v>35780</v>
      </c>
      <c r="AD1401" s="40">
        <f t="shared" si="21"/>
        <v>35780</v>
      </c>
    </row>
    <row r="1402" spans="1:30">
      <c r="A1402" t="s">
        <v>191</v>
      </c>
      <c r="B1402" t="s">
        <v>192</v>
      </c>
      <c r="C1402" t="s">
        <v>193</v>
      </c>
      <c r="D1402" t="s">
        <v>194</v>
      </c>
      <c r="E1402" t="s">
        <v>16768</v>
      </c>
      <c r="F1402" t="s">
        <v>16769</v>
      </c>
      <c r="G1402" t="s">
        <v>9829</v>
      </c>
      <c r="H1402" t="s">
        <v>197</v>
      </c>
      <c r="I1402" t="s">
        <v>191</v>
      </c>
      <c r="J1402" t="s">
        <v>16770</v>
      </c>
      <c r="K1402" t="s">
        <v>78</v>
      </c>
      <c r="L1402" t="s">
        <v>16771</v>
      </c>
      <c r="M1402" s="27">
        <v>45946.459537037037</v>
      </c>
      <c r="N1402" s="27">
        <v>45958.449305555558</v>
      </c>
      <c r="P1402" t="s">
        <v>9833</v>
      </c>
      <c r="Q1402" t="s">
        <v>9834</v>
      </c>
      <c r="R1402" t="s">
        <v>783</v>
      </c>
      <c r="S1402" t="s">
        <v>792</v>
      </c>
      <c r="U1402" t="s">
        <v>7699</v>
      </c>
      <c r="V1402" t="s">
        <v>16772</v>
      </c>
      <c r="W1402" t="s">
        <v>84</v>
      </c>
      <c r="Y1402" t="s">
        <v>8</v>
      </c>
      <c r="Z1402" t="s">
        <v>86</v>
      </c>
      <c r="AB1402" s="28">
        <v>1</v>
      </c>
      <c r="AC1402" s="40">
        <v>35780</v>
      </c>
      <c r="AD1402" s="40">
        <f t="shared" si="21"/>
        <v>35780</v>
      </c>
    </row>
    <row r="1403" spans="1:30">
      <c r="A1403" t="s">
        <v>442</v>
      </c>
      <c r="B1403" t="s">
        <v>113</v>
      </c>
      <c r="C1403" t="s">
        <v>114</v>
      </c>
      <c r="D1403" t="s">
        <v>13187</v>
      </c>
      <c r="E1403" t="s">
        <v>16773</v>
      </c>
      <c r="F1403" t="s">
        <v>16774</v>
      </c>
      <c r="G1403" t="s">
        <v>9829</v>
      </c>
      <c r="H1403" t="s">
        <v>2713</v>
      </c>
      <c r="I1403" t="s">
        <v>13190</v>
      </c>
      <c r="J1403" t="s">
        <v>16775</v>
      </c>
      <c r="K1403" t="s">
        <v>78</v>
      </c>
      <c r="L1403" t="s">
        <v>16776</v>
      </c>
      <c r="M1403" s="27">
        <v>45946.459826388891</v>
      </c>
      <c r="N1403" s="27">
        <v>45948.508333333331</v>
      </c>
      <c r="P1403" t="s">
        <v>9833</v>
      </c>
      <c r="Q1403" t="s">
        <v>9834</v>
      </c>
      <c r="R1403" t="s">
        <v>1470</v>
      </c>
      <c r="S1403" t="s">
        <v>1470</v>
      </c>
      <c r="T1403" t="s">
        <v>82</v>
      </c>
      <c r="U1403" t="s">
        <v>7699</v>
      </c>
      <c r="V1403" t="s">
        <v>16777</v>
      </c>
      <c r="W1403" t="s">
        <v>84</v>
      </c>
      <c r="Y1403" t="s">
        <v>11</v>
      </c>
      <c r="Z1403" t="s">
        <v>86</v>
      </c>
      <c r="AA1403" t="s">
        <v>2301</v>
      </c>
      <c r="AB1403" s="28">
        <v>1</v>
      </c>
      <c r="AC1403" s="40">
        <v>67654</v>
      </c>
      <c r="AD1403" s="40">
        <f t="shared" si="21"/>
        <v>67654</v>
      </c>
    </row>
    <row r="1404" spans="1:30">
      <c r="A1404" t="s">
        <v>459</v>
      </c>
      <c r="B1404" t="s">
        <v>460</v>
      </c>
      <c r="C1404" t="s">
        <v>461</v>
      </c>
      <c r="D1404" t="s">
        <v>16778</v>
      </c>
      <c r="E1404" t="s">
        <v>16779</v>
      </c>
      <c r="F1404" t="s">
        <v>16780</v>
      </c>
      <c r="G1404" t="s">
        <v>9829</v>
      </c>
      <c r="H1404" t="s">
        <v>460</v>
      </c>
      <c r="I1404" t="s">
        <v>16781</v>
      </c>
      <c r="J1404" t="s">
        <v>16782</v>
      </c>
      <c r="K1404" t="s">
        <v>78</v>
      </c>
      <c r="L1404" t="s">
        <v>16783</v>
      </c>
      <c r="M1404" s="27">
        <v>45946.455763888887</v>
      </c>
      <c r="N1404" s="27">
        <v>45952.517361111109</v>
      </c>
      <c r="P1404" t="s">
        <v>9833</v>
      </c>
      <c r="Q1404" t="s">
        <v>9834</v>
      </c>
      <c r="R1404" t="s">
        <v>1479</v>
      </c>
      <c r="S1404" t="s">
        <v>1470</v>
      </c>
      <c r="T1404" t="s">
        <v>82</v>
      </c>
      <c r="U1404" t="s">
        <v>7699</v>
      </c>
      <c r="V1404" t="s">
        <v>16784</v>
      </c>
      <c r="W1404" t="s">
        <v>84</v>
      </c>
      <c r="Y1404" t="s">
        <v>11</v>
      </c>
      <c r="Z1404" t="s">
        <v>86</v>
      </c>
      <c r="AA1404" t="s">
        <v>1875</v>
      </c>
      <c r="AB1404" s="28">
        <v>1</v>
      </c>
      <c r="AC1404" s="40">
        <v>67654</v>
      </c>
      <c r="AD1404" s="40">
        <f t="shared" si="21"/>
        <v>67654</v>
      </c>
    </row>
    <row r="1405" spans="1:30">
      <c r="A1405" t="s">
        <v>150</v>
      </c>
      <c r="B1405" t="s">
        <v>151</v>
      </c>
      <c r="C1405" t="s">
        <v>152</v>
      </c>
      <c r="D1405" t="s">
        <v>2339</v>
      </c>
      <c r="E1405" t="s">
        <v>16785</v>
      </c>
      <c r="F1405" t="s">
        <v>16786</v>
      </c>
      <c r="G1405" t="s">
        <v>9829</v>
      </c>
      <c r="H1405" t="s">
        <v>156</v>
      </c>
      <c r="I1405" t="s">
        <v>150</v>
      </c>
      <c r="J1405" t="s">
        <v>16787</v>
      </c>
      <c r="K1405" t="s">
        <v>78</v>
      </c>
      <c r="L1405" t="s">
        <v>16788</v>
      </c>
      <c r="M1405" s="27">
        <v>45946.464363425926</v>
      </c>
      <c r="N1405" s="27">
        <v>45948.509722222218</v>
      </c>
      <c r="P1405" t="s">
        <v>9833</v>
      </c>
      <c r="Q1405" t="s">
        <v>9834</v>
      </c>
      <c r="R1405" t="s">
        <v>80</v>
      </c>
      <c r="S1405" t="s">
        <v>81</v>
      </c>
      <c r="T1405" t="s">
        <v>82</v>
      </c>
      <c r="U1405" t="s">
        <v>7699</v>
      </c>
      <c r="V1405" t="s">
        <v>16789</v>
      </c>
      <c r="W1405" t="s">
        <v>84</v>
      </c>
      <c r="Y1405" t="s">
        <v>8</v>
      </c>
      <c r="Z1405" t="s">
        <v>86</v>
      </c>
      <c r="AA1405" t="s">
        <v>162</v>
      </c>
      <c r="AB1405" s="28">
        <v>1</v>
      </c>
      <c r="AC1405" s="40">
        <v>35780</v>
      </c>
      <c r="AD1405" s="40">
        <f t="shared" si="21"/>
        <v>35780</v>
      </c>
    </row>
    <row r="1406" spans="1:30">
      <c r="A1406" t="s">
        <v>442</v>
      </c>
      <c r="B1406" t="s">
        <v>113</v>
      </c>
      <c r="C1406" t="s">
        <v>114</v>
      </c>
      <c r="D1406" t="s">
        <v>452</v>
      </c>
      <c r="E1406" t="s">
        <v>16790</v>
      </c>
      <c r="F1406" t="s">
        <v>16791</v>
      </c>
      <c r="G1406" t="s">
        <v>9829</v>
      </c>
      <c r="H1406" t="s">
        <v>446</v>
      </c>
      <c r="I1406" t="s">
        <v>455</v>
      </c>
      <c r="J1406" t="s">
        <v>16792</v>
      </c>
      <c r="K1406" t="s">
        <v>78</v>
      </c>
      <c r="L1406" t="s">
        <v>16793</v>
      </c>
      <c r="M1406" s="27">
        <v>45946.48847222222</v>
      </c>
      <c r="N1406" s="27">
        <v>45951.440972222219</v>
      </c>
      <c r="P1406" t="s">
        <v>9833</v>
      </c>
      <c r="Q1406" t="s">
        <v>9834</v>
      </c>
      <c r="R1406" t="s">
        <v>1470</v>
      </c>
      <c r="S1406" t="s">
        <v>1470</v>
      </c>
      <c r="T1406" t="s">
        <v>82</v>
      </c>
      <c r="U1406" t="s">
        <v>7699</v>
      </c>
      <c r="V1406" t="s">
        <v>16794</v>
      </c>
      <c r="W1406" t="s">
        <v>84</v>
      </c>
      <c r="Y1406" t="s">
        <v>8</v>
      </c>
      <c r="Z1406" t="s">
        <v>86</v>
      </c>
      <c r="AA1406" t="s">
        <v>8858</v>
      </c>
      <c r="AB1406" s="28">
        <v>1</v>
      </c>
      <c r="AC1406" s="40">
        <v>35780</v>
      </c>
      <c r="AD1406" s="40">
        <f t="shared" si="21"/>
        <v>35780</v>
      </c>
    </row>
    <row r="1407" spans="1:30">
      <c r="A1407" t="s">
        <v>343</v>
      </c>
      <c r="B1407" t="s">
        <v>68</v>
      </c>
      <c r="C1407" t="s">
        <v>69</v>
      </c>
      <c r="D1407" t="s">
        <v>1414</v>
      </c>
      <c r="E1407" t="s">
        <v>16795</v>
      </c>
      <c r="F1407" t="s">
        <v>16796</v>
      </c>
      <c r="G1407" t="s">
        <v>9829</v>
      </c>
      <c r="H1407" t="s">
        <v>347</v>
      </c>
      <c r="I1407" t="s">
        <v>1417</v>
      </c>
      <c r="J1407" t="s">
        <v>16797</v>
      </c>
      <c r="K1407" t="s">
        <v>78</v>
      </c>
      <c r="L1407" t="s">
        <v>16798</v>
      </c>
      <c r="M1407" s="27">
        <v>45946.474999999999</v>
      </c>
      <c r="N1407" s="27">
        <v>45948.387499999997</v>
      </c>
      <c r="P1407" t="s">
        <v>9833</v>
      </c>
      <c r="Q1407" t="s">
        <v>9834</v>
      </c>
      <c r="R1407" t="s">
        <v>1470</v>
      </c>
      <c r="S1407" t="s">
        <v>1470</v>
      </c>
      <c r="T1407" t="s">
        <v>82</v>
      </c>
      <c r="U1407" t="s">
        <v>7699</v>
      </c>
      <c r="V1407" t="s">
        <v>16799</v>
      </c>
      <c r="W1407" t="s">
        <v>84</v>
      </c>
      <c r="Y1407" t="s">
        <v>11</v>
      </c>
      <c r="Z1407" t="s">
        <v>86</v>
      </c>
      <c r="AA1407" t="s">
        <v>366</v>
      </c>
      <c r="AB1407" s="28">
        <v>1</v>
      </c>
      <c r="AC1407" s="40">
        <v>67654</v>
      </c>
      <c r="AD1407" s="40">
        <f t="shared" si="21"/>
        <v>67654</v>
      </c>
    </row>
    <row r="1408" spans="1:30">
      <c r="A1408" t="s">
        <v>343</v>
      </c>
      <c r="B1408" t="s">
        <v>68</v>
      </c>
      <c r="C1408" t="s">
        <v>69</v>
      </c>
      <c r="D1408" t="s">
        <v>1414</v>
      </c>
      <c r="E1408" t="s">
        <v>16800</v>
      </c>
      <c r="F1408" t="s">
        <v>16801</v>
      </c>
      <c r="G1408" t="s">
        <v>9829</v>
      </c>
      <c r="H1408" t="s">
        <v>347</v>
      </c>
      <c r="I1408" t="s">
        <v>1417</v>
      </c>
      <c r="J1408" t="s">
        <v>16802</v>
      </c>
      <c r="K1408" t="s">
        <v>78</v>
      </c>
      <c r="L1408" t="s">
        <v>16803</v>
      </c>
      <c r="M1408" s="27">
        <v>45946.477083333331</v>
      </c>
      <c r="N1408" s="27">
        <v>45948.51666666667</v>
      </c>
      <c r="P1408" t="s">
        <v>9833</v>
      </c>
      <c r="Q1408" t="s">
        <v>9834</v>
      </c>
      <c r="R1408" t="s">
        <v>1470</v>
      </c>
      <c r="S1408" t="s">
        <v>1470</v>
      </c>
      <c r="T1408" t="s">
        <v>82</v>
      </c>
      <c r="U1408" t="s">
        <v>7699</v>
      </c>
      <c r="V1408" t="s">
        <v>16804</v>
      </c>
      <c r="W1408" t="s">
        <v>84</v>
      </c>
      <c r="Y1408" t="s">
        <v>11</v>
      </c>
      <c r="Z1408" t="s">
        <v>86</v>
      </c>
      <c r="AA1408" t="s">
        <v>366</v>
      </c>
      <c r="AB1408" s="28">
        <v>1</v>
      </c>
      <c r="AC1408" s="40">
        <v>67654</v>
      </c>
      <c r="AD1408" s="40">
        <f t="shared" si="21"/>
        <v>67654</v>
      </c>
    </row>
    <row r="1409" spans="1:30">
      <c r="A1409" t="s">
        <v>191</v>
      </c>
      <c r="B1409" t="s">
        <v>192</v>
      </c>
      <c r="C1409" t="s">
        <v>193</v>
      </c>
      <c r="D1409" t="s">
        <v>8469</v>
      </c>
      <c r="E1409" t="s">
        <v>16805</v>
      </c>
      <c r="F1409" t="s">
        <v>16806</v>
      </c>
      <c r="G1409" t="s">
        <v>9829</v>
      </c>
      <c r="H1409" t="s">
        <v>197</v>
      </c>
      <c r="I1409" t="s">
        <v>8472</v>
      </c>
      <c r="J1409" t="s">
        <v>4786</v>
      </c>
      <c r="K1409" t="s">
        <v>78</v>
      </c>
      <c r="L1409" t="s">
        <v>16807</v>
      </c>
      <c r="M1409" s="27">
        <v>45946.495578703703</v>
      </c>
      <c r="N1409" s="27">
        <v>45951.433333333327</v>
      </c>
      <c r="P1409" t="s">
        <v>9833</v>
      </c>
      <c r="Q1409" t="s">
        <v>9834</v>
      </c>
      <c r="R1409" t="s">
        <v>80</v>
      </c>
      <c r="S1409" t="s">
        <v>81</v>
      </c>
      <c r="T1409" t="s">
        <v>82</v>
      </c>
      <c r="U1409" t="s">
        <v>7699</v>
      </c>
      <c r="V1409" t="s">
        <v>16808</v>
      </c>
      <c r="W1409" t="s">
        <v>84</v>
      </c>
      <c r="Y1409" t="s">
        <v>11</v>
      </c>
      <c r="Z1409" t="s">
        <v>86</v>
      </c>
      <c r="AA1409" t="s">
        <v>254</v>
      </c>
      <c r="AB1409" s="28">
        <v>1</v>
      </c>
      <c r="AC1409" s="40">
        <v>67654</v>
      </c>
      <c r="AD1409" s="40">
        <f t="shared" si="21"/>
        <v>67654</v>
      </c>
    </row>
    <row r="1410" spans="1:30">
      <c r="A1410" t="s">
        <v>118</v>
      </c>
      <c r="B1410" t="s">
        <v>119</v>
      </c>
      <c r="C1410" t="s">
        <v>8579</v>
      </c>
      <c r="D1410" t="s">
        <v>6106</v>
      </c>
      <c r="E1410" t="s">
        <v>16809</v>
      </c>
      <c r="F1410" t="s">
        <v>6108</v>
      </c>
      <c r="G1410" t="s">
        <v>9838</v>
      </c>
      <c r="H1410" t="s">
        <v>309</v>
      </c>
      <c r="I1410" t="s">
        <v>6109</v>
      </c>
      <c r="J1410" t="s">
        <v>6110</v>
      </c>
      <c r="K1410" t="s">
        <v>78</v>
      </c>
      <c r="L1410" t="s">
        <v>16810</v>
      </c>
      <c r="M1410" s="27">
        <v>45946.496319444443</v>
      </c>
      <c r="N1410" s="27">
        <v>45950.615277777782</v>
      </c>
      <c r="P1410" t="s">
        <v>9840</v>
      </c>
      <c r="R1410" t="s">
        <v>1479</v>
      </c>
      <c r="S1410" t="s">
        <v>1479</v>
      </c>
      <c r="U1410" t="s">
        <v>7699</v>
      </c>
      <c r="V1410" t="s">
        <v>16811</v>
      </c>
      <c r="W1410" t="s">
        <v>9840</v>
      </c>
      <c r="Y1410" t="s">
        <v>13</v>
      </c>
      <c r="Z1410" t="s">
        <v>86</v>
      </c>
      <c r="AB1410" s="28">
        <v>0</v>
      </c>
      <c r="AC1410" s="40">
        <v>35780</v>
      </c>
      <c r="AD1410" s="40">
        <f t="shared" si="21"/>
        <v>35780</v>
      </c>
    </row>
    <row r="1411" spans="1:30">
      <c r="A1411" t="s">
        <v>191</v>
      </c>
      <c r="B1411" t="s">
        <v>192</v>
      </c>
      <c r="C1411" t="s">
        <v>193</v>
      </c>
      <c r="D1411" t="s">
        <v>227</v>
      </c>
      <c r="E1411" t="s">
        <v>16812</v>
      </c>
      <c r="F1411" t="s">
        <v>16813</v>
      </c>
      <c r="G1411" t="s">
        <v>9829</v>
      </c>
      <c r="H1411" t="s">
        <v>197</v>
      </c>
      <c r="I1411" t="s">
        <v>230</v>
      </c>
      <c r="J1411" t="s">
        <v>16814</v>
      </c>
      <c r="K1411" t="s">
        <v>78</v>
      </c>
      <c r="L1411" t="s">
        <v>16815</v>
      </c>
      <c r="M1411" s="27">
        <v>45946.502152777779</v>
      </c>
      <c r="N1411" s="27">
        <v>45952.386805555558</v>
      </c>
      <c r="P1411" t="s">
        <v>9833</v>
      </c>
      <c r="Q1411" t="s">
        <v>9834</v>
      </c>
      <c r="R1411" t="s">
        <v>80</v>
      </c>
      <c r="S1411" t="s">
        <v>187</v>
      </c>
      <c r="U1411" t="s">
        <v>7699</v>
      </c>
      <c r="V1411" t="s">
        <v>16816</v>
      </c>
      <c r="W1411" t="s">
        <v>84</v>
      </c>
      <c r="Y1411" t="s">
        <v>8</v>
      </c>
      <c r="Z1411" t="s">
        <v>86</v>
      </c>
      <c r="AA1411" t="s">
        <v>1916</v>
      </c>
      <c r="AB1411" s="28">
        <v>1</v>
      </c>
      <c r="AC1411" s="40">
        <v>35780</v>
      </c>
      <c r="AD1411" s="40">
        <f t="shared" ref="AD1411:AD1474" si="22">AC1411</f>
        <v>35780</v>
      </c>
    </row>
    <row r="1412" spans="1:30">
      <c r="A1412" t="s">
        <v>288</v>
      </c>
      <c r="B1412" t="s">
        <v>113</v>
      </c>
      <c r="C1412" t="s">
        <v>114</v>
      </c>
      <c r="D1412" t="s">
        <v>1193</v>
      </c>
      <c r="E1412" t="s">
        <v>16817</v>
      </c>
      <c r="F1412" t="s">
        <v>16818</v>
      </c>
      <c r="G1412" t="s">
        <v>9829</v>
      </c>
      <c r="H1412" t="s">
        <v>197</v>
      </c>
      <c r="I1412" t="s">
        <v>1196</v>
      </c>
      <c r="J1412" t="s">
        <v>16819</v>
      </c>
      <c r="K1412" t="s">
        <v>78</v>
      </c>
      <c r="L1412" t="s">
        <v>16820</v>
      </c>
      <c r="M1412" s="27">
        <v>45946.491238425922</v>
      </c>
      <c r="N1412" s="27">
        <v>45951.630555555559</v>
      </c>
      <c r="P1412" t="s">
        <v>9833</v>
      </c>
      <c r="Q1412" t="s">
        <v>9834</v>
      </c>
      <c r="R1412" t="s">
        <v>1470</v>
      </c>
      <c r="S1412" t="s">
        <v>1470</v>
      </c>
      <c r="T1412" t="s">
        <v>82</v>
      </c>
      <c r="U1412" t="s">
        <v>7699</v>
      </c>
      <c r="V1412" t="s">
        <v>16821</v>
      </c>
      <c r="W1412" t="s">
        <v>84</v>
      </c>
      <c r="Y1412" t="s">
        <v>11</v>
      </c>
      <c r="Z1412" t="s">
        <v>86</v>
      </c>
      <c r="AA1412" t="s">
        <v>1710</v>
      </c>
      <c r="AB1412" s="28">
        <v>1</v>
      </c>
      <c r="AC1412" s="40">
        <v>67654</v>
      </c>
      <c r="AD1412" s="40">
        <f t="shared" si="22"/>
        <v>67654</v>
      </c>
    </row>
    <row r="1413" spans="1:30">
      <c r="A1413" t="s">
        <v>191</v>
      </c>
      <c r="B1413" t="s">
        <v>192</v>
      </c>
      <c r="C1413" t="s">
        <v>193</v>
      </c>
      <c r="D1413" t="s">
        <v>194</v>
      </c>
      <c r="E1413" t="s">
        <v>16822</v>
      </c>
      <c r="F1413" t="s">
        <v>10141</v>
      </c>
      <c r="G1413" t="s">
        <v>9829</v>
      </c>
      <c r="H1413" t="s">
        <v>197</v>
      </c>
      <c r="I1413" t="s">
        <v>191</v>
      </c>
      <c r="J1413" t="s">
        <v>10142</v>
      </c>
      <c r="K1413" t="s">
        <v>78</v>
      </c>
      <c r="L1413" t="s">
        <v>16823</v>
      </c>
      <c r="M1413" s="27">
        <v>45946.506701388891</v>
      </c>
      <c r="N1413" s="27">
        <v>45951.4375</v>
      </c>
      <c r="P1413" t="s">
        <v>9833</v>
      </c>
      <c r="Q1413" t="s">
        <v>9834</v>
      </c>
      <c r="R1413" t="s">
        <v>80</v>
      </c>
      <c r="S1413" t="s">
        <v>187</v>
      </c>
      <c r="U1413" t="s">
        <v>7699</v>
      </c>
      <c r="V1413" t="s">
        <v>16824</v>
      </c>
      <c r="W1413" t="s">
        <v>84</v>
      </c>
      <c r="Y1413" t="s">
        <v>8</v>
      </c>
      <c r="Z1413" t="s">
        <v>86</v>
      </c>
      <c r="AA1413" t="s">
        <v>7627</v>
      </c>
      <c r="AB1413" s="28">
        <v>1</v>
      </c>
      <c r="AC1413" s="40">
        <v>35780</v>
      </c>
      <c r="AD1413" s="40">
        <f t="shared" si="22"/>
        <v>35780</v>
      </c>
    </row>
    <row r="1414" spans="1:30">
      <c r="A1414" t="s">
        <v>343</v>
      </c>
      <c r="B1414" t="s">
        <v>68</v>
      </c>
      <c r="C1414" t="s">
        <v>69</v>
      </c>
      <c r="D1414" t="s">
        <v>1291</v>
      </c>
      <c r="E1414" t="s">
        <v>16825</v>
      </c>
      <c r="F1414" t="s">
        <v>16826</v>
      </c>
      <c r="G1414" t="s">
        <v>9829</v>
      </c>
      <c r="H1414" t="s">
        <v>798</v>
      </c>
      <c r="I1414" t="s">
        <v>1294</v>
      </c>
      <c r="J1414" t="s">
        <v>16827</v>
      </c>
      <c r="K1414" t="s">
        <v>78</v>
      </c>
      <c r="L1414" t="s">
        <v>16828</v>
      </c>
      <c r="M1414" s="27">
        <v>45946.500150462962</v>
      </c>
      <c r="N1414" s="27">
        <v>45951.45416666667</v>
      </c>
      <c r="P1414" t="s">
        <v>9833</v>
      </c>
      <c r="Q1414" t="s">
        <v>9834</v>
      </c>
      <c r="R1414" t="s">
        <v>1470</v>
      </c>
      <c r="S1414" t="s">
        <v>1470</v>
      </c>
      <c r="T1414" t="s">
        <v>82</v>
      </c>
      <c r="U1414" t="s">
        <v>7699</v>
      </c>
      <c r="V1414" t="s">
        <v>16829</v>
      </c>
      <c r="W1414" t="s">
        <v>84</v>
      </c>
      <c r="Y1414" t="s">
        <v>13</v>
      </c>
      <c r="Z1414" t="s">
        <v>86</v>
      </c>
      <c r="AA1414" t="s">
        <v>1299</v>
      </c>
      <c r="AB1414" s="28">
        <v>1</v>
      </c>
      <c r="AC1414" s="40">
        <v>35780</v>
      </c>
      <c r="AD1414" s="40">
        <f t="shared" si="22"/>
        <v>35780</v>
      </c>
    </row>
    <row r="1415" spans="1:30">
      <c r="A1415" t="s">
        <v>191</v>
      </c>
      <c r="B1415" t="s">
        <v>192</v>
      </c>
      <c r="C1415" t="s">
        <v>193</v>
      </c>
      <c r="D1415" t="s">
        <v>194</v>
      </c>
      <c r="E1415" t="s">
        <v>16830</v>
      </c>
      <c r="F1415" t="s">
        <v>16831</v>
      </c>
      <c r="G1415" t="s">
        <v>9829</v>
      </c>
      <c r="H1415" t="s">
        <v>197</v>
      </c>
      <c r="I1415" t="s">
        <v>191</v>
      </c>
      <c r="J1415" t="s">
        <v>16832</v>
      </c>
      <c r="K1415" t="s">
        <v>78</v>
      </c>
      <c r="L1415" t="s">
        <v>16833</v>
      </c>
      <c r="M1415" s="27">
        <v>45946.538356481477</v>
      </c>
      <c r="N1415" s="27">
        <v>45957.538194444453</v>
      </c>
      <c r="P1415" t="s">
        <v>9833</v>
      </c>
      <c r="Q1415" t="s">
        <v>9834</v>
      </c>
      <c r="R1415" t="s">
        <v>783</v>
      </c>
      <c r="S1415" t="s">
        <v>1750</v>
      </c>
      <c r="U1415" t="s">
        <v>7699</v>
      </c>
      <c r="V1415" t="s">
        <v>16834</v>
      </c>
      <c r="W1415" t="s">
        <v>84</v>
      </c>
      <c r="Y1415" t="s">
        <v>8</v>
      </c>
      <c r="Z1415" t="s">
        <v>86</v>
      </c>
      <c r="AA1415" t="s">
        <v>7627</v>
      </c>
      <c r="AB1415" s="28">
        <v>1</v>
      </c>
      <c r="AC1415" s="40">
        <v>35780</v>
      </c>
      <c r="AD1415" s="40">
        <f t="shared" si="22"/>
        <v>35780</v>
      </c>
    </row>
    <row r="1416" spans="1:30">
      <c r="A1416" t="s">
        <v>744</v>
      </c>
      <c r="B1416" t="s">
        <v>113</v>
      </c>
      <c r="C1416" t="s">
        <v>114</v>
      </c>
      <c r="D1416" t="s">
        <v>16835</v>
      </c>
      <c r="E1416" t="s">
        <v>16836</v>
      </c>
      <c r="F1416" t="s">
        <v>16837</v>
      </c>
      <c r="G1416" t="s">
        <v>9829</v>
      </c>
      <c r="H1416" t="s">
        <v>748</v>
      </c>
      <c r="I1416" t="s">
        <v>16838</v>
      </c>
      <c r="J1416" t="s">
        <v>16839</v>
      </c>
      <c r="K1416" t="s">
        <v>78</v>
      </c>
      <c r="L1416" t="s">
        <v>16840</v>
      </c>
      <c r="M1416" s="27">
        <v>45946.563287037039</v>
      </c>
      <c r="N1416" s="27">
        <v>45954.659722222219</v>
      </c>
      <c r="P1416" t="s">
        <v>9833</v>
      </c>
      <c r="Q1416" t="s">
        <v>9834</v>
      </c>
      <c r="R1416" t="s">
        <v>80</v>
      </c>
      <c r="S1416" t="s">
        <v>187</v>
      </c>
      <c r="T1416" t="s">
        <v>82</v>
      </c>
      <c r="U1416" t="s">
        <v>7699</v>
      </c>
      <c r="V1416" t="s">
        <v>16841</v>
      </c>
      <c r="W1416" t="s">
        <v>9836</v>
      </c>
      <c r="Y1416" t="s">
        <v>15</v>
      </c>
      <c r="Z1416" t="s">
        <v>11959</v>
      </c>
      <c r="AA1416" t="s">
        <v>754</v>
      </c>
      <c r="AB1416" s="28">
        <v>0</v>
      </c>
      <c r="AC1416" s="40">
        <v>35780</v>
      </c>
      <c r="AD1416" s="40">
        <f t="shared" si="22"/>
        <v>35780</v>
      </c>
    </row>
    <row r="1417" spans="1:30">
      <c r="A1417" t="s">
        <v>191</v>
      </c>
      <c r="B1417" t="s">
        <v>192</v>
      </c>
      <c r="C1417" t="s">
        <v>193</v>
      </c>
      <c r="D1417" t="s">
        <v>194</v>
      </c>
      <c r="E1417" t="s">
        <v>16842</v>
      </c>
      <c r="F1417" t="s">
        <v>16843</v>
      </c>
      <c r="G1417" t="s">
        <v>9829</v>
      </c>
      <c r="H1417" t="s">
        <v>197</v>
      </c>
      <c r="I1417" t="s">
        <v>191</v>
      </c>
      <c r="J1417" t="s">
        <v>16844</v>
      </c>
      <c r="K1417" t="s">
        <v>78</v>
      </c>
      <c r="L1417" t="s">
        <v>16845</v>
      </c>
      <c r="M1417" s="27">
        <v>45946.568738425929</v>
      </c>
      <c r="N1417" s="27">
        <v>45950.423611111109</v>
      </c>
      <c r="P1417" t="s">
        <v>9833</v>
      </c>
      <c r="Q1417" t="s">
        <v>9834</v>
      </c>
      <c r="R1417" t="s">
        <v>1479</v>
      </c>
      <c r="S1417" t="s">
        <v>1479</v>
      </c>
      <c r="U1417" t="s">
        <v>7699</v>
      </c>
      <c r="V1417" t="s">
        <v>16846</v>
      </c>
      <c r="W1417" t="s">
        <v>84</v>
      </c>
      <c r="Y1417" t="s">
        <v>8</v>
      </c>
      <c r="Z1417" t="s">
        <v>86</v>
      </c>
      <c r="AA1417" t="s">
        <v>7627</v>
      </c>
      <c r="AB1417" s="28">
        <v>1</v>
      </c>
      <c r="AC1417" s="40">
        <v>35780</v>
      </c>
      <c r="AD1417" s="40">
        <f t="shared" si="22"/>
        <v>35780</v>
      </c>
    </row>
    <row r="1418" spans="1:30">
      <c r="A1418" t="s">
        <v>288</v>
      </c>
      <c r="B1418" t="s">
        <v>113</v>
      </c>
      <c r="C1418" t="s">
        <v>114</v>
      </c>
      <c r="D1418" t="s">
        <v>6911</v>
      </c>
      <c r="E1418" t="s">
        <v>16847</v>
      </c>
      <c r="F1418" t="s">
        <v>16848</v>
      </c>
      <c r="G1418" t="s">
        <v>9829</v>
      </c>
      <c r="H1418" t="s">
        <v>292</v>
      </c>
      <c r="I1418" t="s">
        <v>6914</v>
      </c>
      <c r="J1418" t="s">
        <v>16849</v>
      </c>
      <c r="K1418" t="s">
        <v>78</v>
      </c>
      <c r="L1418" t="s">
        <v>16850</v>
      </c>
      <c r="M1418" s="27">
        <v>45946.582395833328</v>
      </c>
      <c r="N1418" s="27">
        <v>45951.455555555563</v>
      </c>
      <c r="P1418" t="s">
        <v>9833</v>
      </c>
      <c r="Q1418" t="s">
        <v>9834</v>
      </c>
      <c r="R1418" t="s">
        <v>80</v>
      </c>
      <c r="S1418" t="s">
        <v>187</v>
      </c>
      <c r="T1418" t="s">
        <v>82</v>
      </c>
      <c r="U1418" t="s">
        <v>7699</v>
      </c>
      <c r="V1418" t="s">
        <v>16851</v>
      </c>
      <c r="W1418" t="s">
        <v>84</v>
      </c>
      <c r="Y1418" t="s">
        <v>13</v>
      </c>
      <c r="Z1418" t="s">
        <v>86</v>
      </c>
      <c r="AA1418" t="s">
        <v>7026</v>
      </c>
      <c r="AB1418" s="28">
        <v>1</v>
      </c>
      <c r="AC1418" s="40">
        <v>35780</v>
      </c>
      <c r="AD1418" s="40">
        <f t="shared" si="22"/>
        <v>35780</v>
      </c>
    </row>
    <row r="1419" spans="1:30">
      <c r="A1419" t="s">
        <v>191</v>
      </c>
      <c r="B1419" t="s">
        <v>192</v>
      </c>
      <c r="C1419" t="s">
        <v>193</v>
      </c>
      <c r="D1419" t="s">
        <v>208</v>
      </c>
      <c r="E1419" t="s">
        <v>16852</v>
      </c>
      <c r="F1419" t="s">
        <v>16853</v>
      </c>
      <c r="G1419" t="s">
        <v>9829</v>
      </c>
      <c r="H1419" t="s">
        <v>197</v>
      </c>
      <c r="I1419" t="s">
        <v>211</v>
      </c>
      <c r="J1419" t="s">
        <v>16854</v>
      </c>
      <c r="K1419" t="s">
        <v>78</v>
      </c>
      <c r="L1419" t="s">
        <v>16855</v>
      </c>
      <c r="M1419" s="27">
        <v>45946.567361111112</v>
      </c>
      <c r="N1419" s="27">
        <v>45952.320833333331</v>
      </c>
      <c r="P1419" t="s">
        <v>9833</v>
      </c>
      <c r="Q1419" t="s">
        <v>9834</v>
      </c>
      <c r="R1419" t="s">
        <v>80</v>
      </c>
      <c r="S1419" t="s">
        <v>81</v>
      </c>
      <c r="T1419" t="s">
        <v>82</v>
      </c>
      <c r="U1419" t="s">
        <v>7699</v>
      </c>
      <c r="V1419" t="s">
        <v>16856</v>
      </c>
      <c r="W1419" t="s">
        <v>84</v>
      </c>
      <c r="Y1419" t="s">
        <v>8</v>
      </c>
      <c r="Z1419" t="s">
        <v>86</v>
      </c>
      <c r="AA1419" t="s">
        <v>226</v>
      </c>
      <c r="AB1419" s="28">
        <v>1</v>
      </c>
      <c r="AC1419" s="40">
        <v>35780</v>
      </c>
      <c r="AD1419" s="40">
        <f t="shared" si="22"/>
        <v>35780</v>
      </c>
    </row>
    <row r="1420" spans="1:30">
      <c r="A1420" t="s">
        <v>459</v>
      </c>
      <c r="B1420" t="s">
        <v>460</v>
      </c>
      <c r="C1420" t="s">
        <v>461</v>
      </c>
      <c r="D1420" t="s">
        <v>2135</v>
      </c>
      <c r="E1420" t="s">
        <v>16857</v>
      </c>
      <c r="F1420" t="s">
        <v>16858</v>
      </c>
      <c r="G1420" t="s">
        <v>9829</v>
      </c>
      <c r="H1420" t="s">
        <v>460</v>
      </c>
      <c r="I1420" t="s">
        <v>2138</v>
      </c>
      <c r="J1420" t="s">
        <v>16859</v>
      </c>
      <c r="K1420" t="s">
        <v>78</v>
      </c>
      <c r="L1420" t="s">
        <v>16860</v>
      </c>
      <c r="M1420" s="27">
        <v>45946.568356481483</v>
      </c>
      <c r="N1420" s="27">
        <v>45948.412499999999</v>
      </c>
      <c r="P1420" t="s">
        <v>9833</v>
      </c>
      <c r="Q1420" t="s">
        <v>9834</v>
      </c>
      <c r="R1420" t="s">
        <v>1470</v>
      </c>
      <c r="S1420" t="s">
        <v>1470</v>
      </c>
      <c r="T1420" t="s">
        <v>82</v>
      </c>
      <c r="U1420" t="s">
        <v>7699</v>
      </c>
      <c r="V1420" t="s">
        <v>16636</v>
      </c>
      <c r="W1420" t="s">
        <v>84</v>
      </c>
      <c r="Y1420" t="s">
        <v>8</v>
      </c>
      <c r="Z1420" t="s">
        <v>86</v>
      </c>
      <c r="AA1420" t="s">
        <v>470</v>
      </c>
      <c r="AB1420" s="28">
        <v>1</v>
      </c>
      <c r="AC1420" s="40">
        <v>35780</v>
      </c>
      <c r="AD1420" s="40">
        <f t="shared" si="22"/>
        <v>35780</v>
      </c>
    </row>
    <row r="1421" spans="1:30">
      <c r="A1421" t="s">
        <v>569</v>
      </c>
      <c r="B1421" t="s">
        <v>119</v>
      </c>
      <c r="C1421" t="s">
        <v>8579</v>
      </c>
      <c r="D1421" t="s">
        <v>16861</v>
      </c>
      <c r="E1421" t="s">
        <v>16862</v>
      </c>
      <c r="F1421" t="s">
        <v>16863</v>
      </c>
      <c r="G1421" t="s">
        <v>9838</v>
      </c>
      <c r="H1421" t="s">
        <v>573</v>
      </c>
      <c r="I1421" t="s">
        <v>16864</v>
      </c>
      <c r="J1421" t="s">
        <v>16865</v>
      </c>
      <c r="K1421" t="s">
        <v>78</v>
      </c>
      <c r="L1421" t="s">
        <v>16866</v>
      </c>
      <c r="M1421" s="27">
        <v>45946.576932870368</v>
      </c>
      <c r="N1421" s="27">
        <v>45953.568749999999</v>
      </c>
      <c r="P1421" t="s">
        <v>9840</v>
      </c>
      <c r="R1421" t="s">
        <v>1470</v>
      </c>
      <c r="S1421" t="s">
        <v>1470</v>
      </c>
      <c r="U1421" t="s">
        <v>7699</v>
      </c>
      <c r="V1421" t="s">
        <v>16867</v>
      </c>
      <c r="W1421" t="s">
        <v>9840</v>
      </c>
      <c r="Y1421" t="s">
        <v>13</v>
      </c>
      <c r="Z1421" t="s">
        <v>86</v>
      </c>
      <c r="AB1421" s="28">
        <v>0</v>
      </c>
      <c r="AC1421" s="40">
        <v>35780</v>
      </c>
      <c r="AD1421" s="40">
        <f t="shared" si="22"/>
        <v>35780</v>
      </c>
    </row>
    <row r="1422" spans="1:30">
      <c r="A1422" t="s">
        <v>191</v>
      </c>
      <c r="B1422" t="s">
        <v>192</v>
      </c>
      <c r="C1422" t="s">
        <v>193</v>
      </c>
      <c r="D1422" t="s">
        <v>208</v>
      </c>
      <c r="E1422" t="s">
        <v>16868</v>
      </c>
      <c r="F1422" t="s">
        <v>16869</v>
      </c>
      <c r="G1422" t="s">
        <v>9829</v>
      </c>
      <c r="H1422" t="s">
        <v>197</v>
      </c>
      <c r="I1422" t="s">
        <v>211</v>
      </c>
      <c r="J1422" t="s">
        <v>2446</v>
      </c>
      <c r="K1422" t="s">
        <v>78</v>
      </c>
      <c r="L1422" t="s">
        <v>16870</v>
      </c>
      <c r="M1422" s="27">
        <v>45946.581157407411</v>
      </c>
      <c r="N1422" s="27">
        <v>45951.438194444447</v>
      </c>
      <c r="P1422" t="s">
        <v>9833</v>
      </c>
      <c r="Q1422" t="s">
        <v>9834</v>
      </c>
      <c r="R1422" t="s">
        <v>80</v>
      </c>
      <c r="S1422" t="s">
        <v>81</v>
      </c>
      <c r="U1422" t="s">
        <v>7699</v>
      </c>
      <c r="V1422" t="s">
        <v>16871</v>
      </c>
      <c r="W1422" t="s">
        <v>84</v>
      </c>
      <c r="Y1422" t="s">
        <v>8</v>
      </c>
      <c r="Z1422" t="s">
        <v>86</v>
      </c>
      <c r="AA1422" t="s">
        <v>7627</v>
      </c>
      <c r="AB1422" s="28">
        <v>1</v>
      </c>
      <c r="AC1422" s="40">
        <v>35780</v>
      </c>
      <c r="AD1422" s="40">
        <f t="shared" si="22"/>
        <v>35780</v>
      </c>
    </row>
    <row r="1423" spans="1:30">
      <c r="A1423" t="s">
        <v>965</v>
      </c>
      <c r="B1423" t="s">
        <v>119</v>
      </c>
      <c r="C1423" t="s">
        <v>120</v>
      </c>
      <c r="D1423" t="s">
        <v>966</v>
      </c>
      <c r="E1423" t="s">
        <v>16872</v>
      </c>
      <c r="F1423" t="s">
        <v>16873</v>
      </c>
      <c r="G1423" t="s">
        <v>9829</v>
      </c>
      <c r="H1423" t="s">
        <v>969</v>
      </c>
      <c r="I1423" t="s">
        <v>965</v>
      </c>
      <c r="J1423" t="s">
        <v>16874</v>
      </c>
      <c r="K1423" t="s">
        <v>78</v>
      </c>
      <c r="L1423" t="s">
        <v>16875</v>
      </c>
      <c r="M1423" s="27">
        <v>45946.58189814815</v>
      </c>
      <c r="N1423" s="27">
        <v>45948.417361111111</v>
      </c>
      <c r="P1423" t="s">
        <v>9833</v>
      </c>
      <c r="Q1423" t="s">
        <v>9834</v>
      </c>
      <c r="R1423" t="s">
        <v>80</v>
      </c>
      <c r="S1423" t="s">
        <v>187</v>
      </c>
      <c r="T1423" t="s">
        <v>82</v>
      </c>
      <c r="U1423" t="s">
        <v>7699</v>
      </c>
      <c r="V1423" t="s">
        <v>16876</v>
      </c>
      <c r="W1423" t="s">
        <v>84</v>
      </c>
      <c r="Y1423" t="s">
        <v>8</v>
      </c>
      <c r="Z1423" t="s">
        <v>86</v>
      </c>
      <c r="AA1423" t="s">
        <v>974</v>
      </c>
      <c r="AB1423" s="28">
        <v>1</v>
      </c>
      <c r="AC1423" s="40">
        <v>35780</v>
      </c>
      <c r="AD1423" s="40">
        <f t="shared" si="22"/>
        <v>35780</v>
      </c>
    </row>
    <row r="1424" spans="1:30">
      <c r="A1424" t="s">
        <v>343</v>
      </c>
      <c r="B1424" t="s">
        <v>68</v>
      </c>
      <c r="C1424" t="s">
        <v>69</v>
      </c>
      <c r="D1424" t="s">
        <v>2491</v>
      </c>
      <c r="E1424" t="s">
        <v>16877</v>
      </c>
      <c r="F1424" t="s">
        <v>8317</v>
      </c>
      <c r="G1424" t="s">
        <v>9829</v>
      </c>
      <c r="H1424" t="s">
        <v>347</v>
      </c>
      <c r="I1424" t="s">
        <v>2494</v>
      </c>
      <c r="J1424" t="s">
        <v>8318</v>
      </c>
      <c r="K1424" t="s">
        <v>78</v>
      </c>
      <c r="L1424" t="s">
        <v>16878</v>
      </c>
      <c r="M1424" s="27">
        <v>45946.605578703697</v>
      </c>
      <c r="N1424" s="27">
        <v>45948.43472222222</v>
      </c>
      <c r="P1424" t="s">
        <v>9833</v>
      </c>
      <c r="Q1424" t="s">
        <v>9834</v>
      </c>
      <c r="R1424" t="s">
        <v>1470</v>
      </c>
      <c r="S1424" t="s">
        <v>1470</v>
      </c>
      <c r="T1424" t="s">
        <v>82</v>
      </c>
      <c r="U1424" t="s">
        <v>7699</v>
      </c>
      <c r="V1424" t="s">
        <v>16879</v>
      </c>
      <c r="W1424" t="s">
        <v>84</v>
      </c>
      <c r="Y1424" t="s">
        <v>11</v>
      </c>
      <c r="Z1424" t="s">
        <v>86</v>
      </c>
      <c r="AA1424" t="s">
        <v>761</v>
      </c>
      <c r="AB1424" s="28">
        <v>1</v>
      </c>
      <c r="AC1424" s="40">
        <v>67654</v>
      </c>
      <c r="AD1424" s="40">
        <f t="shared" si="22"/>
        <v>67654</v>
      </c>
    </row>
    <row r="1425" spans="1:30">
      <c r="A1425" t="s">
        <v>442</v>
      </c>
      <c r="B1425" t="s">
        <v>113</v>
      </c>
      <c r="C1425" t="s">
        <v>114</v>
      </c>
      <c r="D1425" t="s">
        <v>443</v>
      </c>
      <c r="E1425" t="s">
        <v>16880</v>
      </c>
      <c r="F1425" t="s">
        <v>16881</v>
      </c>
      <c r="G1425" t="s">
        <v>9829</v>
      </c>
      <c r="H1425" t="s">
        <v>446</v>
      </c>
      <c r="I1425" t="s">
        <v>442</v>
      </c>
      <c r="J1425" t="s">
        <v>16882</v>
      </c>
      <c r="K1425" t="s">
        <v>78</v>
      </c>
      <c r="L1425" t="s">
        <v>16883</v>
      </c>
      <c r="M1425" s="27">
        <v>45946.606423611112</v>
      </c>
      <c r="N1425" s="27">
        <v>45948.4375</v>
      </c>
      <c r="P1425" t="s">
        <v>9833</v>
      </c>
      <c r="Q1425" t="s">
        <v>9834</v>
      </c>
      <c r="R1425" t="s">
        <v>1470</v>
      </c>
      <c r="S1425" t="s">
        <v>1470</v>
      </c>
      <c r="T1425" t="s">
        <v>82</v>
      </c>
      <c r="U1425" t="s">
        <v>7699</v>
      </c>
      <c r="V1425" t="s">
        <v>16884</v>
      </c>
      <c r="W1425" t="s">
        <v>84</v>
      </c>
      <c r="Y1425" t="s">
        <v>8</v>
      </c>
      <c r="Z1425" t="s">
        <v>86</v>
      </c>
      <c r="AA1425" t="s">
        <v>8858</v>
      </c>
      <c r="AB1425" s="28">
        <v>1</v>
      </c>
      <c r="AC1425" s="40">
        <v>35780</v>
      </c>
      <c r="AD1425" s="40">
        <f t="shared" si="22"/>
        <v>35780</v>
      </c>
    </row>
    <row r="1426" spans="1:30">
      <c r="A1426" t="s">
        <v>442</v>
      </c>
      <c r="B1426" t="s">
        <v>113</v>
      </c>
      <c r="C1426" t="s">
        <v>114</v>
      </c>
      <c r="D1426" t="s">
        <v>2352</v>
      </c>
      <c r="E1426" t="s">
        <v>16885</v>
      </c>
      <c r="F1426" t="s">
        <v>13268</v>
      </c>
      <c r="G1426" t="s">
        <v>9829</v>
      </c>
      <c r="H1426" t="s">
        <v>446</v>
      </c>
      <c r="I1426" t="s">
        <v>2355</v>
      </c>
      <c r="J1426" t="s">
        <v>13269</v>
      </c>
      <c r="K1426" t="s">
        <v>78</v>
      </c>
      <c r="L1426" t="s">
        <v>16886</v>
      </c>
      <c r="M1426" s="27">
        <v>45946.609143518523</v>
      </c>
      <c r="N1426" s="27">
        <v>45952.57708333333</v>
      </c>
      <c r="P1426" t="s">
        <v>9833</v>
      </c>
      <c r="Q1426" t="s">
        <v>9834</v>
      </c>
      <c r="R1426" t="s">
        <v>1470</v>
      </c>
      <c r="S1426" t="s">
        <v>1470</v>
      </c>
      <c r="T1426" t="s">
        <v>82</v>
      </c>
      <c r="U1426" t="s">
        <v>7699</v>
      </c>
      <c r="V1426" t="s">
        <v>16887</v>
      </c>
      <c r="W1426" t="s">
        <v>84</v>
      </c>
      <c r="Y1426" t="s">
        <v>11</v>
      </c>
      <c r="Z1426" t="s">
        <v>86</v>
      </c>
      <c r="AA1426" t="s">
        <v>2301</v>
      </c>
      <c r="AB1426" s="28">
        <v>1</v>
      </c>
      <c r="AC1426" s="40">
        <v>67654</v>
      </c>
      <c r="AD1426" s="40">
        <f t="shared" si="22"/>
        <v>67654</v>
      </c>
    </row>
    <row r="1427" spans="1:30">
      <c r="A1427" t="s">
        <v>1377</v>
      </c>
      <c r="B1427" t="s">
        <v>68</v>
      </c>
      <c r="C1427" t="s">
        <v>266</v>
      </c>
      <c r="D1427" t="s">
        <v>16888</v>
      </c>
      <c r="E1427" t="s">
        <v>16889</v>
      </c>
      <c r="F1427" t="s">
        <v>16890</v>
      </c>
      <c r="G1427" t="s">
        <v>9829</v>
      </c>
      <c r="H1427" t="s">
        <v>347</v>
      </c>
      <c r="I1427" t="s">
        <v>16891</v>
      </c>
      <c r="J1427" t="s">
        <v>16892</v>
      </c>
      <c r="K1427" t="s">
        <v>78</v>
      </c>
      <c r="L1427" t="s">
        <v>16893</v>
      </c>
      <c r="M1427" s="27">
        <v>45946.610729166663</v>
      </c>
      <c r="N1427" s="27">
        <v>45951.456944444442</v>
      </c>
      <c r="P1427" t="s">
        <v>9833</v>
      </c>
      <c r="Q1427" t="s">
        <v>9834</v>
      </c>
      <c r="R1427" t="s">
        <v>1470</v>
      </c>
      <c r="S1427" t="s">
        <v>1470</v>
      </c>
      <c r="T1427" t="s">
        <v>82</v>
      </c>
      <c r="U1427" t="s">
        <v>7699</v>
      </c>
      <c r="V1427" t="s">
        <v>16894</v>
      </c>
      <c r="W1427" t="s">
        <v>84</v>
      </c>
      <c r="Y1427" t="s">
        <v>11</v>
      </c>
      <c r="Z1427" t="s">
        <v>86</v>
      </c>
      <c r="AA1427" t="s">
        <v>276</v>
      </c>
      <c r="AB1427" s="28">
        <v>1</v>
      </c>
      <c r="AC1427" s="40">
        <v>67654</v>
      </c>
      <c r="AD1427" s="40">
        <f t="shared" si="22"/>
        <v>67654</v>
      </c>
    </row>
    <row r="1428" spans="1:30">
      <c r="A1428" t="s">
        <v>459</v>
      </c>
      <c r="B1428" t="s">
        <v>460</v>
      </c>
      <c r="C1428" t="s">
        <v>461</v>
      </c>
      <c r="D1428" t="s">
        <v>3287</v>
      </c>
      <c r="E1428" t="s">
        <v>16895</v>
      </c>
      <c r="F1428" t="s">
        <v>16896</v>
      </c>
      <c r="G1428" t="s">
        <v>9829</v>
      </c>
      <c r="H1428" t="s">
        <v>460</v>
      </c>
      <c r="I1428" t="s">
        <v>3290</v>
      </c>
      <c r="J1428" t="s">
        <v>16897</v>
      </c>
      <c r="K1428" t="s">
        <v>78</v>
      </c>
      <c r="L1428" t="s">
        <v>16898</v>
      </c>
      <c r="M1428" s="27">
        <v>45946.608402777783</v>
      </c>
      <c r="N1428" s="27">
        <v>45952.575694444437</v>
      </c>
      <c r="P1428" t="s">
        <v>9833</v>
      </c>
      <c r="Q1428" t="s">
        <v>9834</v>
      </c>
      <c r="R1428" t="s">
        <v>1470</v>
      </c>
      <c r="S1428" t="s">
        <v>1470</v>
      </c>
      <c r="T1428" t="s">
        <v>1664</v>
      </c>
      <c r="U1428" t="s">
        <v>8856</v>
      </c>
      <c r="V1428" t="s">
        <v>16899</v>
      </c>
      <c r="W1428" t="s">
        <v>84</v>
      </c>
      <c r="Y1428" t="s">
        <v>11</v>
      </c>
      <c r="Z1428" t="s">
        <v>86</v>
      </c>
      <c r="AA1428" t="s">
        <v>470</v>
      </c>
      <c r="AB1428" s="28">
        <v>1</v>
      </c>
      <c r="AC1428" s="40">
        <v>67654</v>
      </c>
      <c r="AD1428" s="40">
        <f t="shared" si="22"/>
        <v>67654</v>
      </c>
    </row>
    <row r="1429" spans="1:30">
      <c r="A1429" t="s">
        <v>191</v>
      </c>
      <c r="B1429" t="s">
        <v>192</v>
      </c>
      <c r="C1429" t="s">
        <v>193</v>
      </c>
      <c r="D1429" t="s">
        <v>194</v>
      </c>
      <c r="E1429" t="s">
        <v>16900</v>
      </c>
      <c r="F1429" t="s">
        <v>16901</v>
      </c>
      <c r="G1429" t="s">
        <v>9829</v>
      </c>
      <c r="H1429" t="s">
        <v>197</v>
      </c>
      <c r="I1429" t="s">
        <v>191</v>
      </c>
      <c r="J1429" t="s">
        <v>16902</v>
      </c>
      <c r="K1429" t="s">
        <v>78</v>
      </c>
      <c r="L1429" t="s">
        <v>16903</v>
      </c>
      <c r="M1429" s="27">
        <v>45946.609120370369</v>
      </c>
      <c r="N1429" s="27">
        <v>45951.454861111109</v>
      </c>
      <c r="P1429" t="s">
        <v>9833</v>
      </c>
      <c r="Q1429" t="s">
        <v>9834</v>
      </c>
      <c r="R1429" t="s">
        <v>80</v>
      </c>
      <c r="S1429" t="s">
        <v>187</v>
      </c>
      <c r="U1429" t="s">
        <v>7699</v>
      </c>
      <c r="V1429" t="s">
        <v>16904</v>
      </c>
      <c r="W1429" t="s">
        <v>84</v>
      </c>
      <c r="Y1429" t="s">
        <v>8</v>
      </c>
      <c r="Z1429" t="s">
        <v>86</v>
      </c>
      <c r="AA1429" t="s">
        <v>7627</v>
      </c>
      <c r="AB1429" s="28">
        <v>1</v>
      </c>
      <c r="AC1429" s="40">
        <v>35780</v>
      </c>
      <c r="AD1429" s="40">
        <f t="shared" si="22"/>
        <v>35780</v>
      </c>
    </row>
    <row r="1430" spans="1:30">
      <c r="A1430" t="s">
        <v>459</v>
      </c>
      <c r="B1430" t="s">
        <v>460</v>
      </c>
      <c r="C1430" t="s">
        <v>461</v>
      </c>
      <c r="D1430" t="s">
        <v>1784</v>
      </c>
      <c r="E1430" t="s">
        <v>16905</v>
      </c>
      <c r="F1430" t="s">
        <v>16906</v>
      </c>
      <c r="G1430" t="s">
        <v>9829</v>
      </c>
      <c r="H1430" t="s">
        <v>460</v>
      </c>
      <c r="I1430" t="s">
        <v>1787</v>
      </c>
      <c r="J1430" t="s">
        <v>16907</v>
      </c>
      <c r="K1430" t="s">
        <v>78</v>
      </c>
      <c r="L1430" t="s">
        <v>16908</v>
      </c>
      <c r="M1430" s="27">
        <v>45946.613819444443</v>
      </c>
      <c r="N1430" s="27">
        <v>45951.498611111107</v>
      </c>
      <c r="P1430" t="s">
        <v>9833</v>
      </c>
      <c r="Q1430" t="s">
        <v>9834</v>
      </c>
      <c r="R1430" t="s">
        <v>1470</v>
      </c>
      <c r="S1430" t="s">
        <v>1470</v>
      </c>
      <c r="T1430" t="s">
        <v>82</v>
      </c>
      <c r="U1430" t="s">
        <v>7699</v>
      </c>
      <c r="V1430" t="s">
        <v>16909</v>
      </c>
      <c r="W1430" t="s">
        <v>84</v>
      </c>
      <c r="Y1430" t="s">
        <v>11</v>
      </c>
      <c r="Z1430" t="s">
        <v>86</v>
      </c>
      <c r="AA1430" t="s">
        <v>539</v>
      </c>
      <c r="AB1430" s="28">
        <v>1</v>
      </c>
      <c r="AC1430" s="40">
        <v>67654</v>
      </c>
      <c r="AD1430" s="40">
        <f t="shared" si="22"/>
        <v>67654</v>
      </c>
    </row>
    <row r="1431" spans="1:30">
      <c r="A1431" t="s">
        <v>459</v>
      </c>
      <c r="B1431" t="s">
        <v>460</v>
      </c>
      <c r="C1431" t="s">
        <v>461</v>
      </c>
      <c r="D1431" t="s">
        <v>1784</v>
      </c>
      <c r="E1431" t="s">
        <v>16910</v>
      </c>
      <c r="F1431" t="s">
        <v>16911</v>
      </c>
      <c r="G1431" t="s">
        <v>9829</v>
      </c>
      <c r="H1431" t="s">
        <v>460</v>
      </c>
      <c r="I1431" t="s">
        <v>1787</v>
      </c>
      <c r="J1431" t="s">
        <v>16912</v>
      </c>
      <c r="K1431" t="s">
        <v>78</v>
      </c>
      <c r="L1431" t="s">
        <v>16913</v>
      </c>
      <c r="M1431" s="27">
        <v>45946.614999999998</v>
      </c>
      <c r="N1431" s="27">
        <v>45951.629166666673</v>
      </c>
      <c r="P1431" t="s">
        <v>9833</v>
      </c>
      <c r="Q1431" t="s">
        <v>9834</v>
      </c>
      <c r="R1431" t="s">
        <v>1470</v>
      </c>
      <c r="S1431" t="s">
        <v>1470</v>
      </c>
      <c r="T1431" t="s">
        <v>82</v>
      </c>
      <c r="U1431" t="s">
        <v>7699</v>
      </c>
      <c r="V1431" t="s">
        <v>16914</v>
      </c>
      <c r="W1431" t="s">
        <v>84</v>
      </c>
      <c r="Y1431" t="s">
        <v>11</v>
      </c>
      <c r="Z1431" t="s">
        <v>86</v>
      </c>
      <c r="AA1431" t="s">
        <v>539</v>
      </c>
      <c r="AB1431" s="28">
        <v>1</v>
      </c>
      <c r="AC1431" s="40">
        <v>67654</v>
      </c>
      <c r="AD1431" s="40">
        <f t="shared" si="22"/>
        <v>67654</v>
      </c>
    </row>
    <row r="1432" spans="1:30">
      <c r="A1432" t="s">
        <v>459</v>
      </c>
      <c r="B1432" t="s">
        <v>460</v>
      </c>
      <c r="C1432" t="s">
        <v>461</v>
      </c>
      <c r="D1432" t="s">
        <v>1861</v>
      </c>
      <c r="E1432" t="s">
        <v>16915</v>
      </c>
      <c r="F1432" t="s">
        <v>14711</v>
      </c>
      <c r="G1432" t="s">
        <v>9829</v>
      </c>
      <c r="H1432" t="s">
        <v>460</v>
      </c>
      <c r="I1432" t="s">
        <v>1864</v>
      </c>
      <c r="J1432" t="s">
        <v>14712</v>
      </c>
      <c r="K1432" t="s">
        <v>78</v>
      </c>
      <c r="L1432" t="s">
        <v>16916</v>
      </c>
      <c r="M1432" s="27">
        <v>45946.620925925927</v>
      </c>
      <c r="N1432" s="27">
        <v>45948.492361111108</v>
      </c>
      <c r="P1432" t="s">
        <v>9833</v>
      </c>
      <c r="Q1432" t="s">
        <v>9834</v>
      </c>
      <c r="R1432" t="s">
        <v>80</v>
      </c>
      <c r="S1432" t="s">
        <v>81</v>
      </c>
      <c r="T1432" t="s">
        <v>82</v>
      </c>
      <c r="U1432" t="s">
        <v>7699</v>
      </c>
      <c r="V1432" t="s">
        <v>16917</v>
      </c>
      <c r="W1432" t="s">
        <v>84</v>
      </c>
      <c r="Y1432" t="s">
        <v>11</v>
      </c>
      <c r="Z1432" t="s">
        <v>86</v>
      </c>
      <c r="AA1432" t="s">
        <v>700</v>
      </c>
      <c r="AB1432" s="28">
        <v>1</v>
      </c>
      <c r="AC1432" s="40">
        <v>67654</v>
      </c>
      <c r="AD1432" s="40">
        <f t="shared" si="22"/>
        <v>67654</v>
      </c>
    </row>
    <row r="1433" spans="1:30">
      <c r="A1433" t="s">
        <v>191</v>
      </c>
      <c r="B1433" t="s">
        <v>192</v>
      </c>
      <c r="C1433" t="s">
        <v>193</v>
      </c>
      <c r="D1433" t="s">
        <v>194</v>
      </c>
      <c r="E1433" t="s">
        <v>16918</v>
      </c>
      <c r="F1433" t="s">
        <v>16919</v>
      </c>
      <c r="G1433" t="s">
        <v>9829</v>
      </c>
      <c r="H1433" t="s">
        <v>197</v>
      </c>
      <c r="I1433" t="s">
        <v>191</v>
      </c>
      <c r="J1433" t="s">
        <v>16920</v>
      </c>
      <c r="K1433" t="s">
        <v>78</v>
      </c>
      <c r="L1433" t="s">
        <v>16921</v>
      </c>
      <c r="M1433" s="27">
        <v>45946.621504629627</v>
      </c>
      <c r="N1433" s="27">
        <v>45951.695138888892</v>
      </c>
      <c r="P1433" t="s">
        <v>9833</v>
      </c>
      <c r="Q1433" t="s">
        <v>9834</v>
      </c>
      <c r="R1433" t="s">
        <v>1479</v>
      </c>
      <c r="S1433" t="s">
        <v>1479</v>
      </c>
      <c r="U1433" t="s">
        <v>7699</v>
      </c>
      <c r="V1433" t="s">
        <v>16922</v>
      </c>
      <c r="W1433" t="s">
        <v>84</v>
      </c>
      <c r="Y1433" t="s">
        <v>8</v>
      </c>
      <c r="Z1433" t="s">
        <v>86</v>
      </c>
      <c r="AA1433" t="s">
        <v>16923</v>
      </c>
      <c r="AB1433" s="28">
        <v>1</v>
      </c>
      <c r="AC1433" s="40">
        <v>35780</v>
      </c>
      <c r="AD1433" s="40">
        <f t="shared" si="22"/>
        <v>35780</v>
      </c>
    </row>
    <row r="1434" spans="1:30">
      <c r="A1434" t="s">
        <v>217</v>
      </c>
      <c r="B1434" t="s">
        <v>192</v>
      </c>
      <c r="C1434" t="s">
        <v>193</v>
      </c>
      <c r="D1434" t="s">
        <v>8896</v>
      </c>
      <c r="E1434" t="s">
        <v>16924</v>
      </c>
      <c r="F1434" t="s">
        <v>16925</v>
      </c>
      <c r="G1434" t="s">
        <v>9829</v>
      </c>
      <c r="H1434" t="s">
        <v>197</v>
      </c>
      <c r="I1434" t="s">
        <v>8899</v>
      </c>
      <c r="J1434" t="s">
        <v>16926</v>
      </c>
      <c r="K1434" t="s">
        <v>78</v>
      </c>
      <c r="L1434" t="s">
        <v>16927</v>
      </c>
      <c r="M1434" s="27">
        <v>45946.632476851853</v>
      </c>
      <c r="N1434" s="27">
        <v>45952.665277777778</v>
      </c>
      <c r="P1434" t="s">
        <v>9833</v>
      </c>
      <c r="Q1434" t="s">
        <v>9834</v>
      </c>
      <c r="R1434" t="s">
        <v>1479</v>
      </c>
      <c r="S1434" t="s">
        <v>1470</v>
      </c>
      <c r="T1434" t="s">
        <v>82</v>
      </c>
      <c r="U1434" t="s">
        <v>7699</v>
      </c>
      <c r="V1434" t="s">
        <v>16928</v>
      </c>
      <c r="W1434" t="s">
        <v>9836</v>
      </c>
      <c r="Y1434" t="s">
        <v>11</v>
      </c>
      <c r="Z1434" t="s">
        <v>86</v>
      </c>
      <c r="AA1434" t="s">
        <v>403</v>
      </c>
      <c r="AB1434" s="28">
        <v>0</v>
      </c>
      <c r="AC1434" s="40">
        <v>67654</v>
      </c>
      <c r="AD1434" s="40">
        <f t="shared" si="22"/>
        <v>67654</v>
      </c>
    </row>
    <row r="1435" spans="1:30">
      <c r="A1435" t="s">
        <v>965</v>
      </c>
      <c r="B1435" t="s">
        <v>119</v>
      </c>
      <c r="C1435" t="s">
        <v>120</v>
      </c>
      <c r="D1435" t="s">
        <v>966</v>
      </c>
      <c r="E1435" t="s">
        <v>16929</v>
      </c>
      <c r="F1435" t="s">
        <v>16930</v>
      </c>
      <c r="G1435" t="s">
        <v>9829</v>
      </c>
      <c r="H1435" t="s">
        <v>969</v>
      </c>
      <c r="I1435" t="s">
        <v>965</v>
      </c>
      <c r="J1435" t="s">
        <v>16931</v>
      </c>
      <c r="K1435" t="s">
        <v>78</v>
      </c>
      <c r="L1435" t="s">
        <v>16932</v>
      </c>
      <c r="M1435" s="27">
        <v>45946.619675925933</v>
      </c>
      <c r="N1435" s="27">
        <v>45948.490277777782</v>
      </c>
      <c r="P1435" t="s">
        <v>9833</v>
      </c>
      <c r="Q1435" t="s">
        <v>9834</v>
      </c>
      <c r="R1435" t="s">
        <v>80</v>
      </c>
      <c r="S1435" t="s">
        <v>187</v>
      </c>
      <c r="T1435" t="s">
        <v>82</v>
      </c>
      <c r="U1435" t="s">
        <v>7699</v>
      </c>
      <c r="V1435" t="s">
        <v>16933</v>
      </c>
      <c r="W1435" t="s">
        <v>84</v>
      </c>
      <c r="Y1435" t="s">
        <v>8</v>
      </c>
      <c r="Z1435" t="s">
        <v>86</v>
      </c>
      <c r="AA1435" t="s">
        <v>974</v>
      </c>
      <c r="AB1435" s="28">
        <v>1</v>
      </c>
      <c r="AC1435" s="40">
        <v>35780</v>
      </c>
      <c r="AD1435" s="40">
        <f t="shared" si="22"/>
        <v>35780</v>
      </c>
    </row>
    <row r="1436" spans="1:30">
      <c r="A1436" t="s">
        <v>1377</v>
      </c>
      <c r="B1436" t="s">
        <v>68</v>
      </c>
      <c r="C1436" t="s">
        <v>266</v>
      </c>
      <c r="D1436" t="s">
        <v>16934</v>
      </c>
      <c r="E1436" t="s">
        <v>16935</v>
      </c>
      <c r="F1436" t="s">
        <v>16936</v>
      </c>
      <c r="G1436" t="s">
        <v>9829</v>
      </c>
      <c r="H1436" t="s">
        <v>1381</v>
      </c>
      <c r="I1436" t="s">
        <v>16937</v>
      </c>
      <c r="J1436" t="s">
        <v>16938</v>
      </c>
      <c r="K1436" t="s">
        <v>78</v>
      </c>
      <c r="L1436" t="s">
        <v>16939</v>
      </c>
      <c r="M1436" s="27">
        <v>45946.62023148148</v>
      </c>
      <c r="N1436" s="27">
        <v>45951.468055555553</v>
      </c>
      <c r="P1436" t="s">
        <v>9833</v>
      </c>
      <c r="Q1436" t="s">
        <v>9834</v>
      </c>
      <c r="R1436" t="s">
        <v>1479</v>
      </c>
      <c r="S1436" t="s">
        <v>1479</v>
      </c>
      <c r="T1436" t="s">
        <v>82</v>
      </c>
      <c r="U1436" t="s">
        <v>7699</v>
      </c>
      <c r="V1436" t="s">
        <v>16940</v>
      </c>
      <c r="W1436" t="s">
        <v>84</v>
      </c>
      <c r="Y1436" t="s">
        <v>11</v>
      </c>
      <c r="Z1436" t="s">
        <v>86</v>
      </c>
      <c r="AA1436" t="s">
        <v>2735</v>
      </c>
      <c r="AB1436" s="28">
        <v>1</v>
      </c>
      <c r="AC1436" s="40">
        <v>67654</v>
      </c>
      <c r="AD1436" s="40">
        <f t="shared" si="22"/>
        <v>67654</v>
      </c>
    </row>
    <row r="1437" spans="1:30">
      <c r="A1437" t="s">
        <v>1377</v>
      </c>
      <c r="B1437" t="s">
        <v>68</v>
      </c>
      <c r="C1437" t="s">
        <v>266</v>
      </c>
      <c r="D1437" t="s">
        <v>2584</v>
      </c>
      <c r="E1437" t="s">
        <v>16941</v>
      </c>
      <c r="F1437" t="s">
        <v>16942</v>
      </c>
      <c r="G1437" t="s">
        <v>9829</v>
      </c>
      <c r="H1437" t="s">
        <v>1381</v>
      </c>
      <c r="I1437" t="s">
        <v>2587</v>
      </c>
      <c r="J1437" t="s">
        <v>16943</v>
      </c>
      <c r="K1437" t="s">
        <v>78</v>
      </c>
      <c r="L1437" t="s">
        <v>16944</v>
      </c>
      <c r="M1437" s="27">
        <v>45946.622349537043</v>
      </c>
      <c r="N1437" s="27">
        <v>45948.496527777781</v>
      </c>
      <c r="P1437" t="s">
        <v>9833</v>
      </c>
      <c r="Q1437" t="s">
        <v>9834</v>
      </c>
      <c r="R1437" t="s">
        <v>1470</v>
      </c>
      <c r="S1437" t="s">
        <v>1470</v>
      </c>
      <c r="T1437" t="s">
        <v>82</v>
      </c>
      <c r="U1437" t="s">
        <v>7699</v>
      </c>
      <c r="V1437" t="s">
        <v>16945</v>
      </c>
      <c r="W1437" t="s">
        <v>84</v>
      </c>
      <c r="Y1437" t="s">
        <v>8</v>
      </c>
      <c r="Z1437" t="s">
        <v>86</v>
      </c>
      <c r="AA1437" t="s">
        <v>8864</v>
      </c>
      <c r="AB1437" s="28">
        <v>1</v>
      </c>
      <c r="AC1437" s="40">
        <v>35780</v>
      </c>
      <c r="AD1437" s="40">
        <f t="shared" si="22"/>
        <v>35780</v>
      </c>
    </row>
    <row r="1438" spans="1:30">
      <c r="A1438" t="s">
        <v>118</v>
      </c>
      <c r="B1438" t="s">
        <v>119</v>
      </c>
      <c r="C1438" t="s">
        <v>8579</v>
      </c>
      <c r="D1438" t="s">
        <v>2560</v>
      </c>
      <c r="E1438" t="s">
        <v>16946</v>
      </c>
      <c r="F1438" t="s">
        <v>16947</v>
      </c>
      <c r="G1438" t="s">
        <v>9838</v>
      </c>
      <c r="H1438" t="s">
        <v>309</v>
      </c>
      <c r="I1438" t="s">
        <v>2563</v>
      </c>
      <c r="J1438" t="s">
        <v>16948</v>
      </c>
      <c r="K1438" t="s">
        <v>78</v>
      </c>
      <c r="L1438" t="s">
        <v>16949</v>
      </c>
      <c r="M1438" s="27">
        <v>45946.633159722223</v>
      </c>
      <c r="N1438" s="27">
        <v>45953.404166666667</v>
      </c>
      <c r="P1438" t="s">
        <v>9840</v>
      </c>
      <c r="R1438" t="s">
        <v>1479</v>
      </c>
      <c r="S1438" t="s">
        <v>1479</v>
      </c>
      <c r="U1438" t="s">
        <v>7699</v>
      </c>
      <c r="V1438" t="s">
        <v>16950</v>
      </c>
      <c r="W1438" t="s">
        <v>9840</v>
      </c>
      <c r="Y1438" t="s">
        <v>13</v>
      </c>
      <c r="Z1438" t="s">
        <v>86</v>
      </c>
      <c r="AB1438" s="28">
        <v>0</v>
      </c>
      <c r="AC1438" s="40">
        <v>35780</v>
      </c>
      <c r="AD1438" s="40">
        <f t="shared" si="22"/>
        <v>35780</v>
      </c>
    </row>
    <row r="1439" spans="1:30">
      <c r="A1439" t="s">
        <v>150</v>
      </c>
      <c r="B1439" t="s">
        <v>151</v>
      </c>
      <c r="C1439" t="s">
        <v>8579</v>
      </c>
      <c r="D1439" t="s">
        <v>153</v>
      </c>
      <c r="E1439" t="s">
        <v>16951</v>
      </c>
      <c r="F1439" t="s">
        <v>16952</v>
      </c>
      <c r="G1439" t="s">
        <v>9838</v>
      </c>
      <c r="H1439" t="s">
        <v>156</v>
      </c>
      <c r="I1439" t="s">
        <v>157</v>
      </c>
      <c r="J1439" t="s">
        <v>16953</v>
      </c>
      <c r="K1439" t="s">
        <v>78</v>
      </c>
      <c r="L1439" t="s">
        <v>16954</v>
      </c>
      <c r="M1439" s="27">
        <v>45946.640370370369</v>
      </c>
      <c r="N1439" s="27">
        <v>45952.663888888892</v>
      </c>
      <c r="P1439" t="s">
        <v>9840</v>
      </c>
      <c r="R1439" t="s">
        <v>80</v>
      </c>
      <c r="S1439" t="s">
        <v>81</v>
      </c>
      <c r="U1439" t="s">
        <v>7699</v>
      </c>
      <c r="V1439" t="s">
        <v>16955</v>
      </c>
      <c r="W1439" t="s">
        <v>9840</v>
      </c>
      <c r="Y1439" t="s">
        <v>15</v>
      </c>
      <c r="Z1439" t="s">
        <v>86</v>
      </c>
      <c r="AB1439" s="28">
        <v>0</v>
      </c>
      <c r="AC1439" s="40">
        <v>35780</v>
      </c>
      <c r="AD1439" s="40">
        <f t="shared" si="22"/>
        <v>35780</v>
      </c>
    </row>
    <row r="1440" spans="1:30">
      <c r="A1440" t="s">
        <v>191</v>
      </c>
      <c r="B1440" t="s">
        <v>192</v>
      </c>
      <c r="C1440" t="s">
        <v>193</v>
      </c>
      <c r="D1440" t="s">
        <v>1472</v>
      </c>
      <c r="E1440" t="s">
        <v>16956</v>
      </c>
      <c r="F1440" t="s">
        <v>16957</v>
      </c>
      <c r="G1440" t="s">
        <v>9838</v>
      </c>
      <c r="H1440" t="s">
        <v>903</v>
      </c>
      <c r="I1440" t="s">
        <v>1475</v>
      </c>
      <c r="J1440" t="s">
        <v>16958</v>
      </c>
      <c r="K1440" t="s">
        <v>78</v>
      </c>
      <c r="L1440" t="s">
        <v>16959</v>
      </c>
      <c r="M1440" s="27">
        <v>45946.641446759262</v>
      </c>
      <c r="N1440" s="27">
        <v>45958.515972222223</v>
      </c>
      <c r="P1440" t="s">
        <v>9840</v>
      </c>
      <c r="R1440" t="s">
        <v>80</v>
      </c>
      <c r="S1440" t="s">
        <v>81</v>
      </c>
      <c r="U1440" t="s">
        <v>7699</v>
      </c>
      <c r="V1440" t="s">
        <v>16960</v>
      </c>
      <c r="W1440" t="s">
        <v>9840</v>
      </c>
      <c r="Y1440" t="s">
        <v>139</v>
      </c>
      <c r="Z1440" t="s">
        <v>1482</v>
      </c>
      <c r="AB1440" s="28">
        <v>0</v>
      </c>
      <c r="AC1440" s="40">
        <v>35780</v>
      </c>
      <c r="AD1440" s="40">
        <f t="shared" si="22"/>
        <v>35780</v>
      </c>
    </row>
    <row r="1441" spans="1:30">
      <c r="A1441" t="s">
        <v>191</v>
      </c>
      <c r="B1441" t="s">
        <v>192</v>
      </c>
      <c r="C1441" t="s">
        <v>193</v>
      </c>
      <c r="D1441" t="s">
        <v>5161</v>
      </c>
      <c r="E1441" t="s">
        <v>16961</v>
      </c>
      <c r="F1441" t="s">
        <v>16962</v>
      </c>
      <c r="G1441" t="s">
        <v>9829</v>
      </c>
      <c r="H1441" t="s">
        <v>197</v>
      </c>
      <c r="I1441" t="s">
        <v>5164</v>
      </c>
      <c r="J1441" t="s">
        <v>16963</v>
      </c>
      <c r="K1441" t="s">
        <v>78</v>
      </c>
      <c r="L1441" t="s">
        <v>16964</v>
      </c>
      <c r="M1441" s="27">
        <v>45946.643750000003</v>
      </c>
      <c r="N1441" s="27">
        <v>45951.442361111112</v>
      </c>
      <c r="P1441" t="s">
        <v>9833</v>
      </c>
      <c r="Q1441" t="s">
        <v>9834</v>
      </c>
      <c r="R1441" t="s">
        <v>1479</v>
      </c>
      <c r="S1441" t="s">
        <v>1470</v>
      </c>
      <c r="T1441" t="s">
        <v>82</v>
      </c>
      <c r="U1441" t="s">
        <v>7699</v>
      </c>
      <c r="V1441" t="s">
        <v>16965</v>
      </c>
      <c r="W1441" t="s">
        <v>84</v>
      </c>
      <c r="Y1441" t="s">
        <v>8</v>
      </c>
      <c r="Z1441" t="s">
        <v>86</v>
      </c>
      <c r="AA1441" t="s">
        <v>1981</v>
      </c>
      <c r="AB1441" s="28">
        <v>1</v>
      </c>
      <c r="AC1441" s="40">
        <v>35780</v>
      </c>
      <c r="AD1441" s="40">
        <f t="shared" si="22"/>
        <v>35780</v>
      </c>
    </row>
    <row r="1442" spans="1:30">
      <c r="A1442" t="s">
        <v>191</v>
      </c>
      <c r="B1442" t="s">
        <v>192</v>
      </c>
      <c r="C1442" t="s">
        <v>193</v>
      </c>
      <c r="D1442" t="s">
        <v>194</v>
      </c>
      <c r="E1442" t="s">
        <v>16966</v>
      </c>
      <c r="F1442" t="s">
        <v>16967</v>
      </c>
      <c r="G1442" t="s">
        <v>9829</v>
      </c>
      <c r="H1442" t="s">
        <v>197</v>
      </c>
      <c r="I1442" t="s">
        <v>191</v>
      </c>
      <c r="J1442" t="s">
        <v>16968</v>
      </c>
      <c r="K1442" t="s">
        <v>78</v>
      </c>
      <c r="L1442" t="s">
        <v>16969</v>
      </c>
      <c r="M1442" s="27">
        <v>45946.659687500003</v>
      </c>
      <c r="N1442" s="27">
        <v>45954.447222222218</v>
      </c>
      <c r="P1442" t="s">
        <v>9833</v>
      </c>
      <c r="Q1442" t="s">
        <v>9834</v>
      </c>
      <c r="R1442" t="s">
        <v>80</v>
      </c>
      <c r="S1442" t="s">
        <v>187</v>
      </c>
      <c r="U1442" t="s">
        <v>7699</v>
      </c>
      <c r="V1442" t="s">
        <v>16970</v>
      </c>
      <c r="W1442" t="s">
        <v>84</v>
      </c>
      <c r="Y1442" t="s">
        <v>8</v>
      </c>
      <c r="Z1442" t="s">
        <v>86</v>
      </c>
      <c r="AA1442" t="s">
        <v>7627</v>
      </c>
      <c r="AB1442" s="28">
        <v>1</v>
      </c>
      <c r="AC1442" s="40">
        <v>35780</v>
      </c>
      <c r="AD1442" s="40">
        <f t="shared" si="22"/>
        <v>35780</v>
      </c>
    </row>
    <row r="1443" spans="1:30">
      <c r="A1443" t="s">
        <v>191</v>
      </c>
      <c r="B1443" t="s">
        <v>192</v>
      </c>
      <c r="C1443" t="s">
        <v>193</v>
      </c>
      <c r="D1443" t="s">
        <v>194</v>
      </c>
      <c r="E1443" t="s">
        <v>16971</v>
      </c>
      <c r="F1443" t="s">
        <v>16972</v>
      </c>
      <c r="G1443" t="s">
        <v>9829</v>
      </c>
      <c r="H1443" t="s">
        <v>197</v>
      </c>
      <c r="I1443" t="s">
        <v>191</v>
      </c>
      <c r="J1443" t="s">
        <v>16973</v>
      </c>
      <c r="K1443" t="s">
        <v>78</v>
      </c>
      <c r="L1443" t="s">
        <v>16974</v>
      </c>
      <c r="M1443" s="27">
        <v>45946.660231481481</v>
      </c>
      <c r="N1443" s="27">
        <v>45951.455555555563</v>
      </c>
      <c r="P1443" t="s">
        <v>9833</v>
      </c>
      <c r="Q1443" t="s">
        <v>9834</v>
      </c>
      <c r="R1443" t="s">
        <v>80</v>
      </c>
      <c r="S1443" t="s">
        <v>187</v>
      </c>
      <c r="U1443" t="s">
        <v>7699</v>
      </c>
      <c r="V1443" t="s">
        <v>16975</v>
      </c>
      <c r="W1443" t="s">
        <v>84</v>
      </c>
      <c r="Y1443" t="s">
        <v>8</v>
      </c>
      <c r="Z1443" t="s">
        <v>86</v>
      </c>
      <c r="AA1443" t="s">
        <v>7627</v>
      </c>
      <c r="AB1443" s="28">
        <v>1</v>
      </c>
      <c r="AC1443" s="40">
        <v>35780</v>
      </c>
      <c r="AD1443" s="40">
        <f t="shared" si="22"/>
        <v>35780</v>
      </c>
    </row>
    <row r="1444" spans="1:30">
      <c r="A1444" t="s">
        <v>191</v>
      </c>
      <c r="B1444" t="s">
        <v>192</v>
      </c>
      <c r="C1444" t="s">
        <v>193</v>
      </c>
      <c r="D1444" t="s">
        <v>194</v>
      </c>
      <c r="E1444" t="s">
        <v>16976</v>
      </c>
      <c r="F1444" t="s">
        <v>16977</v>
      </c>
      <c r="G1444" t="s">
        <v>9829</v>
      </c>
      <c r="H1444" t="s">
        <v>197</v>
      </c>
      <c r="I1444" t="s">
        <v>191</v>
      </c>
      <c r="J1444" t="s">
        <v>16978</v>
      </c>
      <c r="K1444" t="s">
        <v>78</v>
      </c>
      <c r="L1444" t="s">
        <v>16979</v>
      </c>
      <c r="M1444" s="27">
        <v>45946.666203703702</v>
      </c>
      <c r="N1444" s="27">
        <v>45952.385416666657</v>
      </c>
      <c r="P1444" t="s">
        <v>9833</v>
      </c>
      <c r="Q1444" t="s">
        <v>9834</v>
      </c>
      <c r="R1444" t="s">
        <v>1479</v>
      </c>
      <c r="S1444" t="s">
        <v>1479</v>
      </c>
      <c r="U1444" t="s">
        <v>7699</v>
      </c>
      <c r="V1444" t="s">
        <v>16980</v>
      </c>
      <c r="W1444" t="s">
        <v>84</v>
      </c>
      <c r="Y1444" t="s">
        <v>8</v>
      </c>
      <c r="Z1444" t="s">
        <v>86</v>
      </c>
      <c r="AA1444" t="s">
        <v>1916</v>
      </c>
      <c r="AB1444" s="28">
        <v>1</v>
      </c>
      <c r="AC1444" s="40">
        <v>35780</v>
      </c>
      <c r="AD1444" s="40">
        <f t="shared" si="22"/>
        <v>35780</v>
      </c>
    </row>
    <row r="1445" spans="1:30">
      <c r="A1445" t="s">
        <v>288</v>
      </c>
      <c r="B1445" t="s">
        <v>113</v>
      </c>
      <c r="C1445" t="s">
        <v>114</v>
      </c>
      <c r="D1445" t="s">
        <v>8101</v>
      </c>
      <c r="E1445" t="s">
        <v>16981</v>
      </c>
      <c r="F1445" t="s">
        <v>16982</v>
      </c>
      <c r="G1445" t="s">
        <v>9829</v>
      </c>
      <c r="H1445" t="s">
        <v>292</v>
      </c>
      <c r="I1445" t="s">
        <v>8104</v>
      </c>
      <c r="J1445" t="s">
        <v>16983</v>
      </c>
      <c r="K1445" t="s">
        <v>78</v>
      </c>
      <c r="L1445" t="s">
        <v>16984</v>
      </c>
      <c r="M1445" s="27">
        <v>45946.645150462973</v>
      </c>
      <c r="N1445" s="27">
        <v>45951.459027777782</v>
      </c>
      <c r="P1445" t="s">
        <v>9833</v>
      </c>
      <c r="Q1445" t="s">
        <v>9834</v>
      </c>
      <c r="R1445" t="s">
        <v>1470</v>
      </c>
      <c r="S1445" t="s">
        <v>1470</v>
      </c>
      <c r="T1445" t="s">
        <v>82</v>
      </c>
      <c r="U1445" t="s">
        <v>7699</v>
      </c>
      <c r="V1445" t="s">
        <v>16985</v>
      </c>
      <c r="W1445" t="s">
        <v>84</v>
      </c>
      <c r="Y1445" t="s">
        <v>11</v>
      </c>
      <c r="Z1445" t="s">
        <v>86</v>
      </c>
      <c r="AA1445" t="s">
        <v>245</v>
      </c>
      <c r="AB1445" s="28">
        <v>1</v>
      </c>
      <c r="AC1445" s="40">
        <v>67654</v>
      </c>
      <c r="AD1445" s="40">
        <f t="shared" si="22"/>
        <v>67654</v>
      </c>
    </row>
    <row r="1446" spans="1:30">
      <c r="A1446" t="s">
        <v>118</v>
      </c>
      <c r="B1446" t="s">
        <v>119</v>
      </c>
      <c r="C1446" t="s">
        <v>8579</v>
      </c>
      <c r="D1446" t="s">
        <v>13047</v>
      </c>
      <c r="E1446" t="s">
        <v>16986</v>
      </c>
      <c r="F1446" t="s">
        <v>16987</v>
      </c>
      <c r="G1446" t="s">
        <v>9838</v>
      </c>
      <c r="H1446" t="s">
        <v>309</v>
      </c>
      <c r="I1446" t="s">
        <v>13050</v>
      </c>
      <c r="J1446" t="s">
        <v>16988</v>
      </c>
      <c r="K1446" t="s">
        <v>78</v>
      </c>
      <c r="L1446" t="s">
        <v>16989</v>
      </c>
      <c r="M1446" s="27">
        <v>45946.652418981481</v>
      </c>
      <c r="N1446" s="27">
        <v>45950.613888888889</v>
      </c>
      <c r="P1446" t="s">
        <v>9840</v>
      </c>
      <c r="R1446" t="s">
        <v>1470</v>
      </c>
      <c r="S1446" t="s">
        <v>1470</v>
      </c>
      <c r="U1446" t="s">
        <v>7699</v>
      </c>
      <c r="V1446" t="s">
        <v>16990</v>
      </c>
      <c r="W1446" t="s">
        <v>9840</v>
      </c>
      <c r="Y1446" t="s">
        <v>13</v>
      </c>
      <c r="Z1446" t="s">
        <v>86</v>
      </c>
      <c r="AB1446" s="28">
        <v>0</v>
      </c>
      <c r="AC1446" s="40">
        <v>35780</v>
      </c>
      <c r="AD1446" s="40">
        <f t="shared" si="22"/>
        <v>35780</v>
      </c>
    </row>
    <row r="1447" spans="1:30">
      <c r="A1447" t="s">
        <v>118</v>
      </c>
      <c r="B1447" t="s">
        <v>119</v>
      </c>
      <c r="C1447" t="s">
        <v>8579</v>
      </c>
      <c r="D1447" t="s">
        <v>13047</v>
      </c>
      <c r="E1447" t="s">
        <v>16991</v>
      </c>
      <c r="F1447" t="s">
        <v>16992</v>
      </c>
      <c r="G1447" t="s">
        <v>9838</v>
      </c>
      <c r="H1447" t="s">
        <v>309</v>
      </c>
      <c r="I1447" t="s">
        <v>13050</v>
      </c>
      <c r="J1447" t="s">
        <v>16993</v>
      </c>
      <c r="K1447" t="s">
        <v>78</v>
      </c>
      <c r="L1447" t="s">
        <v>16994</v>
      </c>
      <c r="M1447" s="27">
        <v>45946.65829861111</v>
      </c>
      <c r="N1447" s="27">
        <v>45950.631331018521</v>
      </c>
      <c r="P1447" t="s">
        <v>9840</v>
      </c>
      <c r="R1447" t="s">
        <v>1470</v>
      </c>
      <c r="S1447" t="s">
        <v>1470</v>
      </c>
      <c r="U1447" t="s">
        <v>7699</v>
      </c>
      <c r="V1447" t="s">
        <v>16995</v>
      </c>
      <c r="W1447" t="s">
        <v>9840</v>
      </c>
      <c r="Y1447" t="s">
        <v>13</v>
      </c>
      <c r="Z1447" t="s">
        <v>86</v>
      </c>
      <c r="AB1447" s="28">
        <v>0</v>
      </c>
      <c r="AC1447" s="40">
        <v>35780</v>
      </c>
      <c r="AD1447" s="40">
        <f t="shared" si="22"/>
        <v>35780</v>
      </c>
    </row>
    <row r="1448" spans="1:30">
      <c r="A1448" t="s">
        <v>683</v>
      </c>
      <c r="B1448" t="s">
        <v>113</v>
      </c>
      <c r="C1448" t="s">
        <v>114</v>
      </c>
      <c r="D1448" t="s">
        <v>2268</v>
      </c>
      <c r="E1448" t="s">
        <v>16996</v>
      </c>
      <c r="F1448" t="s">
        <v>16997</v>
      </c>
      <c r="G1448" t="s">
        <v>9829</v>
      </c>
      <c r="H1448" t="s">
        <v>281</v>
      </c>
      <c r="I1448" t="s">
        <v>2271</v>
      </c>
      <c r="J1448" t="s">
        <v>16998</v>
      </c>
      <c r="K1448" t="s">
        <v>78</v>
      </c>
      <c r="L1448" t="s">
        <v>16999</v>
      </c>
      <c r="M1448" s="27">
        <v>45946.658819444441</v>
      </c>
      <c r="N1448" s="27">
        <v>45954.660416666673</v>
      </c>
      <c r="P1448" t="s">
        <v>9833</v>
      </c>
      <c r="Q1448" t="s">
        <v>9834</v>
      </c>
      <c r="R1448" t="s">
        <v>80</v>
      </c>
      <c r="S1448" t="s">
        <v>81</v>
      </c>
      <c r="T1448" t="s">
        <v>82</v>
      </c>
      <c r="U1448" t="s">
        <v>7699</v>
      </c>
      <c r="V1448" t="s">
        <v>17000</v>
      </c>
      <c r="W1448" t="s">
        <v>9836</v>
      </c>
      <c r="Y1448" t="s">
        <v>15</v>
      </c>
      <c r="Z1448" t="s">
        <v>86</v>
      </c>
      <c r="AA1448" t="s">
        <v>691</v>
      </c>
      <c r="AB1448" s="28">
        <v>0</v>
      </c>
      <c r="AC1448" s="40">
        <v>35780</v>
      </c>
      <c r="AD1448" s="40">
        <f t="shared" si="22"/>
        <v>35780</v>
      </c>
    </row>
    <row r="1449" spans="1:30">
      <c r="A1449" t="s">
        <v>762</v>
      </c>
      <c r="B1449" t="s">
        <v>119</v>
      </c>
      <c r="C1449" t="s">
        <v>120</v>
      </c>
      <c r="D1449" t="s">
        <v>17001</v>
      </c>
      <c r="E1449" t="s">
        <v>17002</v>
      </c>
      <c r="F1449" t="s">
        <v>17003</v>
      </c>
      <c r="G1449" t="s">
        <v>9829</v>
      </c>
      <c r="H1449" t="s">
        <v>766</v>
      </c>
      <c r="I1449" t="s">
        <v>17004</v>
      </c>
      <c r="J1449" t="s">
        <v>17005</v>
      </c>
      <c r="K1449" t="s">
        <v>78</v>
      </c>
      <c r="L1449" t="s">
        <v>17006</v>
      </c>
      <c r="M1449" s="27">
        <v>45946.653067129628</v>
      </c>
      <c r="N1449" s="27">
        <v>45951.461111111108</v>
      </c>
      <c r="P1449" t="s">
        <v>9833</v>
      </c>
      <c r="Q1449" t="s">
        <v>9834</v>
      </c>
      <c r="R1449" t="s">
        <v>80</v>
      </c>
      <c r="S1449" t="s">
        <v>81</v>
      </c>
      <c r="T1449" t="s">
        <v>82</v>
      </c>
      <c r="U1449" t="s">
        <v>7699</v>
      </c>
      <c r="V1449" t="s">
        <v>17007</v>
      </c>
      <c r="W1449" t="s">
        <v>9836</v>
      </c>
      <c r="Y1449" t="s">
        <v>11</v>
      </c>
      <c r="Z1449" t="s">
        <v>86</v>
      </c>
      <c r="AA1449" t="s">
        <v>771</v>
      </c>
      <c r="AB1449" s="28">
        <v>0</v>
      </c>
      <c r="AC1449" s="40">
        <v>67654</v>
      </c>
      <c r="AD1449" s="40">
        <f t="shared" si="22"/>
        <v>67654</v>
      </c>
    </row>
    <row r="1450" spans="1:30">
      <c r="A1450" t="s">
        <v>683</v>
      </c>
      <c r="B1450" t="s">
        <v>113</v>
      </c>
      <c r="C1450" t="s">
        <v>8579</v>
      </c>
      <c r="D1450" t="s">
        <v>1306</v>
      </c>
      <c r="E1450" t="s">
        <v>17008</v>
      </c>
      <c r="F1450" t="s">
        <v>17009</v>
      </c>
      <c r="G1450" t="s">
        <v>9838</v>
      </c>
      <c r="H1450" t="s">
        <v>281</v>
      </c>
      <c r="I1450" t="s">
        <v>1309</v>
      </c>
      <c r="J1450" t="s">
        <v>17010</v>
      </c>
      <c r="K1450" t="s">
        <v>78</v>
      </c>
      <c r="L1450" t="s">
        <v>17011</v>
      </c>
      <c r="M1450" s="27">
        <v>45946.655231481483</v>
      </c>
      <c r="N1450" s="27">
        <v>45950.718055555553</v>
      </c>
      <c r="P1450" t="s">
        <v>9840</v>
      </c>
      <c r="R1450" t="s">
        <v>1479</v>
      </c>
      <c r="S1450" t="s">
        <v>1479</v>
      </c>
      <c r="U1450" t="s">
        <v>7699</v>
      </c>
      <c r="V1450" t="s">
        <v>17012</v>
      </c>
      <c r="W1450" t="s">
        <v>9840</v>
      </c>
      <c r="Y1450" t="s">
        <v>15</v>
      </c>
      <c r="Z1450" t="s">
        <v>86</v>
      </c>
      <c r="AB1450" s="28">
        <v>0</v>
      </c>
      <c r="AC1450" s="40">
        <v>35780</v>
      </c>
      <c r="AD1450" s="40">
        <f t="shared" si="22"/>
        <v>35780</v>
      </c>
    </row>
    <row r="1451" spans="1:30">
      <c r="A1451" t="s">
        <v>191</v>
      </c>
      <c r="B1451" t="s">
        <v>192</v>
      </c>
      <c r="C1451" t="s">
        <v>193</v>
      </c>
      <c r="D1451" t="s">
        <v>255</v>
      </c>
      <c r="E1451" t="s">
        <v>17013</v>
      </c>
      <c r="F1451" t="s">
        <v>17014</v>
      </c>
      <c r="G1451" t="s">
        <v>9838</v>
      </c>
      <c r="H1451" t="s">
        <v>258</v>
      </c>
      <c r="I1451" t="s">
        <v>259</v>
      </c>
      <c r="J1451" t="s">
        <v>17015</v>
      </c>
      <c r="K1451" t="s">
        <v>78</v>
      </c>
      <c r="L1451" t="s">
        <v>17016</v>
      </c>
      <c r="M1451" s="27">
        <v>45946.664664351847</v>
      </c>
      <c r="N1451" s="27">
        <v>45954.633333333331</v>
      </c>
      <c r="P1451" t="s">
        <v>9840</v>
      </c>
      <c r="R1451" t="s">
        <v>80</v>
      </c>
      <c r="S1451" t="s">
        <v>81</v>
      </c>
      <c r="U1451" t="s">
        <v>11145</v>
      </c>
      <c r="V1451" t="s">
        <v>17017</v>
      </c>
      <c r="W1451" t="s">
        <v>9840</v>
      </c>
      <c r="Y1451" t="s">
        <v>15</v>
      </c>
      <c r="Z1451" t="s">
        <v>86</v>
      </c>
      <c r="AB1451" s="28">
        <v>0</v>
      </c>
      <c r="AC1451" s="40">
        <v>35780</v>
      </c>
      <c r="AD1451" s="40">
        <f t="shared" si="22"/>
        <v>35780</v>
      </c>
    </row>
    <row r="1452" spans="1:30">
      <c r="A1452" t="s">
        <v>683</v>
      </c>
      <c r="B1452" t="s">
        <v>113</v>
      </c>
      <c r="C1452" t="s">
        <v>114</v>
      </c>
      <c r="D1452" t="s">
        <v>684</v>
      </c>
      <c r="E1452" t="s">
        <v>17018</v>
      </c>
      <c r="F1452" t="s">
        <v>17019</v>
      </c>
      <c r="G1452" t="s">
        <v>9829</v>
      </c>
      <c r="H1452" t="s">
        <v>281</v>
      </c>
      <c r="I1452" t="s">
        <v>683</v>
      </c>
      <c r="J1452" t="s">
        <v>17020</v>
      </c>
      <c r="K1452" t="s">
        <v>78</v>
      </c>
      <c r="L1452" t="s">
        <v>17021</v>
      </c>
      <c r="M1452" s="27">
        <v>45946.668703703697</v>
      </c>
      <c r="N1452" s="27">
        <v>45953.502083333333</v>
      </c>
      <c r="P1452" t="s">
        <v>9833</v>
      </c>
      <c r="Q1452" t="s">
        <v>9834</v>
      </c>
      <c r="R1452" t="s">
        <v>80</v>
      </c>
      <c r="S1452" t="s">
        <v>187</v>
      </c>
      <c r="T1452" t="s">
        <v>82</v>
      </c>
      <c r="U1452" t="s">
        <v>7699</v>
      </c>
      <c r="V1452" t="s">
        <v>17022</v>
      </c>
      <c r="W1452" t="s">
        <v>84</v>
      </c>
      <c r="Y1452" t="s">
        <v>8</v>
      </c>
      <c r="Z1452" t="s">
        <v>86</v>
      </c>
      <c r="AA1452" t="s">
        <v>691</v>
      </c>
      <c r="AB1452" s="28">
        <v>1</v>
      </c>
      <c r="AC1452" s="40">
        <v>35780</v>
      </c>
      <c r="AD1452" s="40">
        <f t="shared" si="22"/>
        <v>35780</v>
      </c>
    </row>
    <row r="1453" spans="1:30">
      <c r="A1453" t="s">
        <v>288</v>
      </c>
      <c r="B1453" t="s">
        <v>113</v>
      </c>
      <c r="C1453" t="s">
        <v>114</v>
      </c>
      <c r="D1453" t="s">
        <v>289</v>
      </c>
      <c r="E1453" t="s">
        <v>17023</v>
      </c>
      <c r="F1453" t="s">
        <v>17024</v>
      </c>
      <c r="G1453" t="s">
        <v>9829</v>
      </c>
      <c r="H1453" t="s">
        <v>292</v>
      </c>
      <c r="I1453" t="s">
        <v>288</v>
      </c>
      <c r="J1453" t="s">
        <v>17025</v>
      </c>
      <c r="K1453" t="s">
        <v>78</v>
      </c>
      <c r="L1453" t="s">
        <v>17026</v>
      </c>
      <c r="M1453" s="27">
        <v>45946.672430555547</v>
      </c>
      <c r="N1453" s="27">
        <v>45948.40625</v>
      </c>
      <c r="P1453" t="s">
        <v>9833</v>
      </c>
      <c r="Q1453" t="s">
        <v>9834</v>
      </c>
      <c r="R1453" t="s">
        <v>80</v>
      </c>
      <c r="S1453" t="s">
        <v>187</v>
      </c>
      <c r="T1453" t="s">
        <v>82</v>
      </c>
      <c r="U1453" t="s">
        <v>7699</v>
      </c>
      <c r="V1453" t="s">
        <v>17027</v>
      </c>
      <c r="W1453" t="s">
        <v>84</v>
      </c>
      <c r="Y1453" t="s">
        <v>8</v>
      </c>
      <c r="Z1453" t="s">
        <v>86</v>
      </c>
      <c r="AA1453" t="s">
        <v>7026</v>
      </c>
      <c r="AB1453" s="28">
        <v>1</v>
      </c>
      <c r="AC1453" s="40">
        <v>35780</v>
      </c>
      <c r="AD1453" s="40">
        <f t="shared" si="22"/>
        <v>35780</v>
      </c>
    </row>
    <row r="1454" spans="1:30">
      <c r="A1454" t="s">
        <v>191</v>
      </c>
      <c r="B1454" t="s">
        <v>192</v>
      </c>
      <c r="C1454" t="s">
        <v>193</v>
      </c>
      <c r="D1454" t="s">
        <v>1941</v>
      </c>
      <c r="E1454" t="s">
        <v>17028</v>
      </c>
      <c r="F1454" t="s">
        <v>17029</v>
      </c>
      <c r="G1454" t="s">
        <v>9829</v>
      </c>
      <c r="H1454" t="s">
        <v>197</v>
      </c>
      <c r="I1454" t="s">
        <v>1944</v>
      </c>
      <c r="J1454" t="s">
        <v>17030</v>
      </c>
      <c r="K1454" t="s">
        <v>78</v>
      </c>
      <c r="L1454" t="s">
        <v>17031</v>
      </c>
      <c r="M1454" s="27">
        <v>45946.687349537038</v>
      </c>
      <c r="N1454" s="27">
        <v>45953.673611111109</v>
      </c>
      <c r="P1454" t="s">
        <v>9833</v>
      </c>
      <c r="Q1454" t="s">
        <v>9834</v>
      </c>
      <c r="R1454" t="s">
        <v>80</v>
      </c>
      <c r="S1454" t="s">
        <v>187</v>
      </c>
      <c r="T1454" t="s">
        <v>82</v>
      </c>
      <c r="U1454" t="s">
        <v>7699</v>
      </c>
      <c r="V1454" t="s">
        <v>17032</v>
      </c>
      <c r="W1454" t="s">
        <v>84</v>
      </c>
      <c r="Y1454" t="s">
        <v>11</v>
      </c>
      <c r="Z1454" t="s">
        <v>86</v>
      </c>
      <c r="AA1454" t="s">
        <v>599</v>
      </c>
      <c r="AB1454" s="28">
        <v>1</v>
      </c>
      <c r="AC1454" s="40">
        <v>67654</v>
      </c>
      <c r="AD1454" s="40">
        <f t="shared" si="22"/>
        <v>67654</v>
      </c>
    </row>
    <row r="1455" spans="1:30">
      <c r="A1455" t="s">
        <v>191</v>
      </c>
      <c r="B1455" t="s">
        <v>192</v>
      </c>
      <c r="C1455" t="s">
        <v>193</v>
      </c>
      <c r="D1455" t="s">
        <v>2056</v>
      </c>
      <c r="E1455" t="s">
        <v>17033</v>
      </c>
      <c r="F1455" t="s">
        <v>17034</v>
      </c>
      <c r="G1455" t="s">
        <v>9829</v>
      </c>
      <c r="H1455" t="s">
        <v>197</v>
      </c>
      <c r="I1455" t="s">
        <v>2059</v>
      </c>
      <c r="J1455" t="s">
        <v>17035</v>
      </c>
      <c r="K1455" t="s">
        <v>78</v>
      </c>
      <c r="L1455" t="s">
        <v>17036</v>
      </c>
      <c r="M1455" s="27">
        <v>45946.686666666668</v>
      </c>
      <c r="N1455" s="27">
        <v>45953.67083333333</v>
      </c>
      <c r="P1455" t="s">
        <v>9833</v>
      </c>
      <c r="Q1455" t="s">
        <v>9834</v>
      </c>
      <c r="R1455" t="s">
        <v>1470</v>
      </c>
      <c r="S1455" t="s">
        <v>1470</v>
      </c>
      <c r="T1455" t="s">
        <v>82</v>
      </c>
      <c r="U1455" t="s">
        <v>7699</v>
      </c>
      <c r="V1455" t="s">
        <v>17037</v>
      </c>
      <c r="W1455" t="s">
        <v>84</v>
      </c>
      <c r="Y1455" t="s">
        <v>11</v>
      </c>
      <c r="Z1455" t="s">
        <v>86</v>
      </c>
      <c r="AA1455" t="s">
        <v>599</v>
      </c>
      <c r="AB1455" s="28">
        <v>1</v>
      </c>
      <c r="AC1455" s="40">
        <v>67654</v>
      </c>
      <c r="AD1455" s="40">
        <f t="shared" si="22"/>
        <v>67654</v>
      </c>
    </row>
    <row r="1456" spans="1:30">
      <c r="A1456" t="s">
        <v>118</v>
      </c>
      <c r="B1456" t="s">
        <v>119</v>
      </c>
      <c r="C1456" t="s">
        <v>120</v>
      </c>
      <c r="D1456" t="s">
        <v>8869</v>
      </c>
      <c r="E1456" t="s">
        <v>17038</v>
      </c>
      <c r="F1456" t="s">
        <v>17039</v>
      </c>
      <c r="G1456" t="s">
        <v>9829</v>
      </c>
      <c r="H1456" t="s">
        <v>309</v>
      </c>
      <c r="I1456" t="s">
        <v>8870</v>
      </c>
      <c r="J1456" t="s">
        <v>17040</v>
      </c>
      <c r="K1456" t="s">
        <v>78</v>
      </c>
      <c r="L1456" t="s">
        <v>17041</v>
      </c>
      <c r="M1456" s="27">
        <v>45946.69222222222</v>
      </c>
      <c r="N1456" s="27">
        <v>45948.370138888888</v>
      </c>
      <c r="P1456" t="s">
        <v>9833</v>
      </c>
      <c r="Q1456" t="s">
        <v>9834</v>
      </c>
      <c r="R1456" t="s">
        <v>1470</v>
      </c>
      <c r="S1456" t="s">
        <v>1470</v>
      </c>
      <c r="T1456" t="s">
        <v>82</v>
      </c>
      <c r="U1456" t="s">
        <v>7699</v>
      </c>
      <c r="V1456" t="s">
        <v>17042</v>
      </c>
      <c r="W1456" t="s">
        <v>84</v>
      </c>
      <c r="Y1456" t="s">
        <v>11</v>
      </c>
      <c r="Z1456" t="s">
        <v>86</v>
      </c>
      <c r="AA1456" t="s">
        <v>316</v>
      </c>
      <c r="AB1456" s="28">
        <v>1</v>
      </c>
      <c r="AC1456" s="40">
        <v>67654</v>
      </c>
      <c r="AD1456" s="40">
        <f t="shared" si="22"/>
        <v>67654</v>
      </c>
    </row>
    <row r="1457" spans="1:30">
      <c r="A1457" t="s">
        <v>288</v>
      </c>
      <c r="B1457" t="s">
        <v>113</v>
      </c>
      <c r="C1457" t="s">
        <v>114</v>
      </c>
      <c r="D1457" t="s">
        <v>289</v>
      </c>
      <c r="E1457" t="s">
        <v>17043</v>
      </c>
      <c r="F1457" t="s">
        <v>17044</v>
      </c>
      <c r="G1457" t="s">
        <v>9829</v>
      </c>
      <c r="H1457" t="s">
        <v>292</v>
      </c>
      <c r="I1457" t="s">
        <v>288</v>
      </c>
      <c r="J1457" t="s">
        <v>17045</v>
      </c>
      <c r="K1457" t="s">
        <v>78</v>
      </c>
      <c r="L1457" t="s">
        <v>17046</v>
      </c>
      <c r="M1457" s="27">
        <v>45946.692997685182</v>
      </c>
      <c r="N1457" s="27">
        <v>45948.372916666667</v>
      </c>
      <c r="P1457" t="s">
        <v>9833</v>
      </c>
      <c r="Q1457" t="s">
        <v>9834</v>
      </c>
      <c r="R1457" t="s">
        <v>80</v>
      </c>
      <c r="S1457" t="s">
        <v>187</v>
      </c>
      <c r="T1457" t="s">
        <v>82</v>
      </c>
      <c r="U1457" t="s">
        <v>7699</v>
      </c>
      <c r="V1457" t="s">
        <v>17047</v>
      </c>
      <c r="W1457" t="s">
        <v>84</v>
      </c>
      <c r="Y1457" t="s">
        <v>8</v>
      </c>
      <c r="Z1457" t="s">
        <v>86</v>
      </c>
      <c r="AA1457" t="s">
        <v>7026</v>
      </c>
      <c r="AB1457" s="28">
        <v>1</v>
      </c>
      <c r="AC1457" s="40">
        <v>35780</v>
      </c>
      <c r="AD1457" s="40">
        <f t="shared" si="22"/>
        <v>35780</v>
      </c>
    </row>
    <row r="1458" spans="1:30">
      <c r="A1458" t="s">
        <v>459</v>
      </c>
      <c r="B1458" t="s">
        <v>460</v>
      </c>
      <c r="C1458" t="s">
        <v>461</v>
      </c>
      <c r="D1458" t="s">
        <v>512</v>
      </c>
      <c r="E1458" t="s">
        <v>17048</v>
      </c>
      <c r="F1458" t="s">
        <v>17049</v>
      </c>
      <c r="G1458" t="s">
        <v>9829</v>
      </c>
      <c r="H1458" t="s">
        <v>460</v>
      </c>
      <c r="I1458" t="s">
        <v>459</v>
      </c>
      <c r="J1458" t="s">
        <v>17050</v>
      </c>
      <c r="K1458" t="s">
        <v>78</v>
      </c>
      <c r="L1458" t="s">
        <v>17051</v>
      </c>
      <c r="M1458" s="27">
        <v>45946.697337962964</v>
      </c>
      <c r="N1458" s="27">
        <v>45951.456944444442</v>
      </c>
      <c r="P1458" t="s">
        <v>9833</v>
      </c>
      <c r="Q1458" t="s">
        <v>9834</v>
      </c>
      <c r="R1458" t="s">
        <v>80</v>
      </c>
      <c r="S1458" t="s">
        <v>187</v>
      </c>
      <c r="T1458" t="s">
        <v>82</v>
      </c>
      <c r="U1458" t="s">
        <v>7699</v>
      </c>
      <c r="V1458" t="s">
        <v>17052</v>
      </c>
      <c r="W1458" t="s">
        <v>84</v>
      </c>
      <c r="Y1458" t="s">
        <v>8</v>
      </c>
      <c r="Z1458" t="s">
        <v>86</v>
      </c>
      <c r="AA1458" t="s">
        <v>1875</v>
      </c>
      <c r="AB1458" s="28">
        <v>1</v>
      </c>
      <c r="AC1458" s="40">
        <v>35780</v>
      </c>
      <c r="AD1458" s="40">
        <f t="shared" si="22"/>
        <v>35780</v>
      </c>
    </row>
    <row r="1459" spans="1:30">
      <c r="A1459" t="s">
        <v>1377</v>
      </c>
      <c r="B1459" t="s">
        <v>68</v>
      </c>
      <c r="C1459" t="s">
        <v>266</v>
      </c>
      <c r="D1459" t="s">
        <v>2584</v>
      </c>
      <c r="E1459" t="s">
        <v>17053</v>
      </c>
      <c r="F1459" t="s">
        <v>17054</v>
      </c>
      <c r="G1459" t="s">
        <v>9829</v>
      </c>
      <c r="H1459" t="s">
        <v>1381</v>
      </c>
      <c r="I1459" t="s">
        <v>2587</v>
      </c>
      <c r="J1459" t="s">
        <v>17055</v>
      </c>
      <c r="K1459" t="s">
        <v>78</v>
      </c>
      <c r="L1459" t="s">
        <v>17056</v>
      </c>
      <c r="M1459" s="27">
        <v>45946.700428240743</v>
      </c>
      <c r="N1459" s="27">
        <v>45951.451388888891</v>
      </c>
      <c r="P1459" t="s">
        <v>9833</v>
      </c>
      <c r="Q1459" t="s">
        <v>9834</v>
      </c>
      <c r="R1459" t="s">
        <v>80</v>
      </c>
      <c r="S1459" t="s">
        <v>81</v>
      </c>
      <c r="T1459" t="s">
        <v>82</v>
      </c>
      <c r="U1459" t="s">
        <v>7699</v>
      </c>
      <c r="V1459" t="s">
        <v>17057</v>
      </c>
      <c r="W1459" t="s">
        <v>84</v>
      </c>
      <c r="Y1459" t="s">
        <v>8</v>
      </c>
      <c r="Z1459" t="s">
        <v>86</v>
      </c>
      <c r="AA1459" t="s">
        <v>2108</v>
      </c>
      <c r="AB1459" s="28">
        <v>1</v>
      </c>
      <c r="AC1459" s="40">
        <v>35780</v>
      </c>
      <c r="AD1459" s="40">
        <f t="shared" si="22"/>
        <v>35780</v>
      </c>
    </row>
    <row r="1460" spans="1:30">
      <c r="A1460" t="s">
        <v>112</v>
      </c>
      <c r="B1460" t="s">
        <v>113</v>
      </c>
      <c r="C1460" t="s">
        <v>114</v>
      </c>
      <c r="D1460" t="s">
        <v>115</v>
      </c>
      <c r="E1460" t="s">
        <v>17058</v>
      </c>
      <c r="F1460" t="s">
        <v>17059</v>
      </c>
      <c r="G1460" t="s">
        <v>9829</v>
      </c>
      <c r="H1460" t="s">
        <v>116</v>
      </c>
      <c r="I1460" t="s">
        <v>112</v>
      </c>
      <c r="J1460" t="s">
        <v>17060</v>
      </c>
      <c r="K1460" t="s">
        <v>78</v>
      </c>
      <c r="L1460" t="s">
        <v>17061</v>
      </c>
      <c r="M1460" s="27">
        <v>45946.701539351852</v>
      </c>
      <c r="N1460" s="27">
        <v>45952.512499999997</v>
      </c>
      <c r="P1460" t="s">
        <v>9833</v>
      </c>
      <c r="Q1460" t="s">
        <v>9834</v>
      </c>
      <c r="R1460" t="s">
        <v>1470</v>
      </c>
      <c r="S1460" t="s">
        <v>1470</v>
      </c>
      <c r="T1460" t="s">
        <v>82</v>
      </c>
      <c r="U1460" t="s">
        <v>7699</v>
      </c>
      <c r="V1460" t="s">
        <v>17062</v>
      </c>
      <c r="W1460" t="s">
        <v>84</v>
      </c>
      <c r="Y1460" t="s">
        <v>8</v>
      </c>
      <c r="Z1460" t="s">
        <v>86</v>
      </c>
      <c r="AA1460" t="s">
        <v>117</v>
      </c>
      <c r="AB1460" s="28">
        <v>1</v>
      </c>
      <c r="AC1460" s="40">
        <v>35780</v>
      </c>
      <c r="AD1460" s="40">
        <f t="shared" si="22"/>
        <v>35780</v>
      </c>
    </row>
    <row r="1461" spans="1:30">
      <c r="A1461" t="s">
        <v>683</v>
      </c>
      <c r="B1461" t="s">
        <v>113</v>
      </c>
      <c r="C1461" t="s">
        <v>114</v>
      </c>
      <c r="D1461" t="s">
        <v>684</v>
      </c>
      <c r="E1461" t="s">
        <v>17063</v>
      </c>
      <c r="F1461" t="s">
        <v>17064</v>
      </c>
      <c r="G1461" t="s">
        <v>9829</v>
      </c>
      <c r="H1461" t="s">
        <v>281</v>
      </c>
      <c r="I1461" t="s">
        <v>683</v>
      </c>
      <c r="J1461" t="s">
        <v>17065</v>
      </c>
      <c r="K1461" t="s">
        <v>78</v>
      </c>
      <c r="L1461" t="s">
        <v>17066</v>
      </c>
      <c r="M1461" s="27">
        <v>45946.711400462962</v>
      </c>
      <c r="N1461" s="27">
        <v>45953.429861111108</v>
      </c>
      <c r="P1461" t="s">
        <v>9833</v>
      </c>
      <c r="Q1461" t="s">
        <v>9834</v>
      </c>
      <c r="R1461" t="s">
        <v>1470</v>
      </c>
      <c r="S1461" t="s">
        <v>1470</v>
      </c>
      <c r="T1461" t="s">
        <v>82</v>
      </c>
      <c r="U1461" t="s">
        <v>7699</v>
      </c>
      <c r="V1461" t="s">
        <v>17067</v>
      </c>
      <c r="W1461" t="s">
        <v>84</v>
      </c>
      <c r="Y1461" t="s">
        <v>8</v>
      </c>
      <c r="Z1461" t="s">
        <v>86</v>
      </c>
      <c r="AA1461" t="s">
        <v>691</v>
      </c>
      <c r="AB1461" s="28">
        <v>1</v>
      </c>
      <c r="AC1461" s="40">
        <v>35780</v>
      </c>
      <c r="AD1461" s="40">
        <f t="shared" si="22"/>
        <v>35780</v>
      </c>
    </row>
    <row r="1462" spans="1:30">
      <c r="A1462" t="s">
        <v>277</v>
      </c>
      <c r="B1462" t="s">
        <v>151</v>
      </c>
      <c r="C1462" t="s">
        <v>152</v>
      </c>
      <c r="D1462" t="s">
        <v>849</v>
      </c>
      <c r="E1462" t="s">
        <v>17068</v>
      </c>
      <c r="F1462" t="s">
        <v>17069</v>
      </c>
      <c r="G1462" t="s">
        <v>9829</v>
      </c>
      <c r="H1462" t="s">
        <v>328</v>
      </c>
      <c r="I1462" t="s">
        <v>852</v>
      </c>
      <c r="J1462" t="s">
        <v>17070</v>
      </c>
      <c r="K1462" t="s">
        <v>78</v>
      </c>
      <c r="L1462" t="s">
        <v>17071</v>
      </c>
      <c r="M1462" s="27">
        <v>45946.702696759261</v>
      </c>
      <c r="N1462" s="27">
        <v>45951.454861111109</v>
      </c>
      <c r="P1462" t="s">
        <v>9833</v>
      </c>
      <c r="Q1462" t="s">
        <v>9834</v>
      </c>
      <c r="R1462" t="s">
        <v>1470</v>
      </c>
      <c r="S1462" t="s">
        <v>1470</v>
      </c>
      <c r="T1462" t="s">
        <v>82</v>
      </c>
      <c r="U1462" t="s">
        <v>7699</v>
      </c>
      <c r="V1462" t="s">
        <v>17072</v>
      </c>
      <c r="W1462" t="s">
        <v>84</v>
      </c>
      <c r="Y1462" t="s">
        <v>11</v>
      </c>
      <c r="Z1462" t="s">
        <v>86</v>
      </c>
      <c r="AA1462" t="s">
        <v>342</v>
      </c>
      <c r="AB1462" s="28">
        <v>1</v>
      </c>
      <c r="AC1462" s="40">
        <v>67654</v>
      </c>
      <c r="AD1462" s="40">
        <f t="shared" si="22"/>
        <v>67654</v>
      </c>
    </row>
    <row r="1463" spans="1:30">
      <c r="A1463" t="s">
        <v>67</v>
      </c>
      <c r="B1463" t="s">
        <v>68</v>
      </c>
      <c r="C1463" t="s">
        <v>69</v>
      </c>
      <c r="D1463" t="s">
        <v>17073</v>
      </c>
      <c r="E1463" t="s">
        <v>17074</v>
      </c>
      <c r="F1463" t="s">
        <v>17075</v>
      </c>
      <c r="G1463" t="s">
        <v>9829</v>
      </c>
      <c r="H1463" t="s">
        <v>143</v>
      </c>
      <c r="I1463" t="s">
        <v>17076</v>
      </c>
      <c r="J1463" t="s">
        <v>17077</v>
      </c>
      <c r="K1463" t="s">
        <v>78</v>
      </c>
      <c r="L1463" t="s">
        <v>17078</v>
      </c>
      <c r="M1463" s="27">
        <v>45946.707453703697</v>
      </c>
      <c r="N1463" s="27">
        <v>45951.457638888889</v>
      </c>
      <c r="P1463" t="s">
        <v>9833</v>
      </c>
      <c r="Q1463" t="s">
        <v>9834</v>
      </c>
      <c r="R1463" t="s">
        <v>1479</v>
      </c>
      <c r="S1463" t="s">
        <v>1479</v>
      </c>
      <c r="T1463" t="s">
        <v>82</v>
      </c>
      <c r="U1463" t="s">
        <v>7699</v>
      </c>
      <c r="V1463" t="s">
        <v>17079</v>
      </c>
      <c r="W1463" t="s">
        <v>84</v>
      </c>
      <c r="Y1463" t="s">
        <v>11</v>
      </c>
      <c r="Z1463" t="s">
        <v>86</v>
      </c>
      <c r="AA1463" t="s">
        <v>97</v>
      </c>
      <c r="AB1463" s="28">
        <v>1</v>
      </c>
      <c r="AC1463" s="40">
        <v>67654</v>
      </c>
      <c r="AD1463" s="40">
        <f t="shared" si="22"/>
        <v>67654</v>
      </c>
    </row>
    <row r="1464" spans="1:30">
      <c r="A1464" t="s">
        <v>613</v>
      </c>
      <c r="B1464" t="s">
        <v>151</v>
      </c>
      <c r="C1464" t="s">
        <v>8579</v>
      </c>
      <c r="D1464" t="s">
        <v>17080</v>
      </c>
      <c r="E1464" t="s">
        <v>17081</v>
      </c>
      <c r="F1464" t="s">
        <v>17082</v>
      </c>
      <c r="G1464" t="s">
        <v>9838</v>
      </c>
      <c r="H1464" t="s">
        <v>258</v>
      </c>
      <c r="I1464" t="s">
        <v>17083</v>
      </c>
      <c r="J1464" t="s">
        <v>17084</v>
      </c>
      <c r="K1464" t="s">
        <v>78</v>
      </c>
      <c r="L1464" t="s">
        <v>17085</v>
      </c>
      <c r="M1464" s="27">
        <v>45947.333333333343</v>
      </c>
      <c r="N1464" s="27">
        <v>45951.404328703713</v>
      </c>
      <c r="P1464" t="s">
        <v>9840</v>
      </c>
      <c r="R1464" t="s">
        <v>1479</v>
      </c>
      <c r="S1464" t="s">
        <v>1479</v>
      </c>
      <c r="U1464" t="s">
        <v>7699</v>
      </c>
      <c r="V1464" t="s">
        <v>17086</v>
      </c>
      <c r="W1464" t="s">
        <v>9840</v>
      </c>
      <c r="Y1464" t="s">
        <v>13</v>
      </c>
      <c r="Z1464" t="s">
        <v>86</v>
      </c>
      <c r="AB1464" s="28">
        <v>0</v>
      </c>
      <c r="AC1464" s="40">
        <v>35780</v>
      </c>
      <c r="AD1464" s="40">
        <f t="shared" si="22"/>
        <v>35780</v>
      </c>
    </row>
    <row r="1465" spans="1:30">
      <c r="A1465" t="s">
        <v>744</v>
      </c>
      <c r="B1465" t="s">
        <v>113</v>
      </c>
      <c r="C1465" t="s">
        <v>114</v>
      </c>
      <c r="D1465" t="s">
        <v>17087</v>
      </c>
      <c r="E1465" t="s">
        <v>17088</v>
      </c>
      <c r="F1465" t="s">
        <v>17089</v>
      </c>
      <c r="G1465" t="s">
        <v>9829</v>
      </c>
      <c r="H1465" t="s">
        <v>748</v>
      </c>
      <c r="I1465" t="s">
        <v>17090</v>
      </c>
      <c r="J1465" t="s">
        <v>6292</v>
      </c>
      <c r="K1465" t="s">
        <v>78</v>
      </c>
      <c r="L1465" t="s">
        <v>17091</v>
      </c>
      <c r="M1465" s="27">
        <v>45947.333333333343</v>
      </c>
      <c r="N1465" s="27">
        <v>45951.371527777781</v>
      </c>
      <c r="P1465" t="s">
        <v>9833</v>
      </c>
      <c r="Q1465" t="s">
        <v>9834</v>
      </c>
      <c r="R1465" t="s">
        <v>80</v>
      </c>
      <c r="S1465" t="s">
        <v>81</v>
      </c>
      <c r="T1465" t="s">
        <v>82</v>
      </c>
      <c r="U1465" t="s">
        <v>7699</v>
      </c>
      <c r="V1465" t="s">
        <v>17092</v>
      </c>
      <c r="W1465" t="s">
        <v>84</v>
      </c>
      <c r="Y1465" t="s">
        <v>11</v>
      </c>
      <c r="Z1465" t="s">
        <v>86</v>
      </c>
      <c r="AA1465" t="s">
        <v>1272</v>
      </c>
      <c r="AB1465" s="28">
        <v>1</v>
      </c>
      <c r="AC1465" s="40">
        <v>67654</v>
      </c>
      <c r="AD1465" s="40">
        <f t="shared" si="22"/>
        <v>67654</v>
      </c>
    </row>
    <row r="1466" spans="1:30">
      <c r="A1466" t="s">
        <v>191</v>
      </c>
      <c r="B1466" t="s">
        <v>192</v>
      </c>
      <c r="C1466" t="s">
        <v>193</v>
      </c>
      <c r="D1466" t="s">
        <v>8469</v>
      </c>
      <c r="E1466" t="s">
        <v>17093</v>
      </c>
      <c r="F1466" t="s">
        <v>17094</v>
      </c>
      <c r="G1466" t="s">
        <v>9829</v>
      </c>
      <c r="H1466" t="s">
        <v>197</v>
      </c>
      <c r="I1466" t="s">
        <v>8472</v>
      </c>
      <c r="J1466" t="s">
        <v>17095</v>
      </c>
      <c r="K1466" t="s">
        <v>78</v>
      </c>
      <c r="L1466" t="s">
        <v>17096</v>
      </c>
      <c r="M1466" s="27">
        <v>45947.333333333343</v>
      </c>
      <c r="N1466" s="27">
        <v>45951.418749999997</v>
      </c>
      <c r="P1466" t="s">
        <v>9833</v>
      </c>
      <c r="Q1466" t="s">
        <v>9834</v>
      </c>
      <c r="R1466" t="s">
        <v>1470</v>
      </c>
      <c r="S1466" t="s">
        <v>1470</v>
      </c>
      <c r="T1466" t="s">
        <v>82</v>
      </c>
      <c r="U1466" t="s">
        <v>7699</v>
      </c>
      <c r="V1466" t="s">
        <v>17097</v>
      </c>
      <c r="W1466" t="s">
        <v>84</v>
      </c>
      <c r="Y1466" t="s">
        <v>11</v>
      </c>
      <c r="Z1466" t="s">
        <v>86</v>
      </c>
      <c r="AA1466" t="s">
        <v>254</v>
      </c>
      <c r="AB1466" s="28">
        <v>1</v>
      </c>
      <c r="AC1466" s="40">
        <v>67654</v>
      </c>
      <c r="AD1466" s="40">
        <f t="shared" si="22"/>
        <v>67654</v>
      </c>
    </row>
    <row r="1467" spans="1:30">
      <c r="A1467" t="s">
        <v>1377</v>
      </c>
      <c r="B1467" t="s">
        <v>68</v>
      </c>
      <c r="C1467" t="s">
        <v>266</v>
      </c>
      <c r="D1467" t="s">
        <v>1378</v>
      </c>
      <c r="E1467" t="s">
        <v>17098</v>
      </c>
      <c r="F1467" t="s">
        <v>17099</v>
      </c>
      <c r="G1467" t="s">
        <v>9829</v>
      </c>
      <c r="H1467" t="s">
        <v>1381</v>
      </c>
      <c r="I1467" t="s">
        <v>1377</v>
      </c>
      <c r="J1467" t="s">
        <v>17100</v>
      </c>
      <c r="K1467" t="s">
        <v>78</v>
      </c>
      <c r="L1467" t="s">
        <v>17101</v>
      </c>
      <c r="M1467" s="27">
        <v>45947.333333333343</v>
      </c>
      <c r="N1467" s="27">
        <v>45951.425000000003</v>
      </c>
      <c r="P1467" t="s">
        <v>9833</v>
      </c>
      <c r="Q1467" t="s">
        <v>9834</v>
      </c>
      <c r="R1467" t="s">
        <v>1470</v>
      </c>
      <c r="S1467" t="s">
        <v>1470</v>
      </c>
      <c r="T1467" t="s">
        <v>82</v>
      </c>
      <c r="U1467" t="s">
        <v>7699</v>
      </c>
      <c r="V1467" t="s">
        <v>17102</v>
      </c>
      <c r="W1467" t="s">
        <v>84</v>
      </c>
      <c r="Y1467" t="s">
        <v>8</v>
      </c>
      <c r="Z1467" t="s">
        <v>86</v>
      </c>
      <c r="AA1467" t="s">
        <v>2735</v>
      </c>
      <c r="AB1467" s="28">
        <v>1</v>
      </c>
      <c r="AC1467" s="40">
        <v>35780</v>
      </c>
      <c r="AD1467" s="40">
        <f t="shared" si="22"/>
        <v>35780</v>
      </c>
    </row>
    <row r="1468" spans="1:30">
      <c r="A1468" t="s">
        <v>1134</v>
      </c>
      <c r="B1468" t="s">
        <v>113</v>
      </c>
      <c r="C1468" t="s">
        <v>114</v>
      </c>
      <c r="D1468" t="s">
        <v>1135</v>
      </c>
      <c r="E1468" t="s">
        <v>17103</v>
      </c>
      <c r="F1468" t="s">
        <v>17104</v>
      </c>
      <c r="G1468" t="s">
        <v>9829</v>
      </c>
      <c r="H1468" t="s">
        <v>1138</v>
      </c>
      <c r="I1468" t="s">
        <v>1139</v>
      </c>
      <c r="J1468" t="s">
        <v>17105</v>
      </c>
      <c r="K1468" t="s">
        <v>78</v>
      </c>
      <c r="L1468" t="s">
        <v>17106</v>
      </c>
      <c r="M1468" s="27">
        <v>45947.333333333343</v>
      </c>
      <c r="N1468" s="27">
        <v>45955.451388888891</v>
      </c>
      <c r="P1468" t="s">
        <v>9833</v>
      </c>
      <c r="Q1468" t="s">
        <v>9834</v>
      </c>
      <c r="R1468" t="s">
        <v>80</v>
      </c>
      <c r="S1468" t="s">
        <v>187</v>
      </c>
      <c r="T1468" t="s">
        <v>82</v>
      </c>
      <c r="U1468" t="s">
        <v>7699</v>
      </c>
      <c r="V1468" t="s">
        <v>17107</v>
      </c>
      <c r="W1468" t="s">
        <v>9836</v>
      </c>
      <c r="Y1468" t="s">
        <v>13</v>
      </c>
      <c r="Z1468" t="s">
        <v>86</v>
      </c>
      <c r="AA1468" t="s">
        <v>2718</v>
      </c>
      <c r="AB1468" s="28">
        <v>0</v>
      </c>
      <c r="AC1468" s="40">
        <v>35780</v>
      </c>
      <c r="AD1468" s="40">
        <f t="shared" si="22"/>
        <v>35780</v>
      </c>
    </row>
    <row r="1469" spans="1:30">
      <c r="A1469" t="s">
        <v>191</v>
      </c>
      <c r="B1469" t="s">
        <v>192</v>
      </c>
      <c r="C1469" t="s">
        <v>193</v>
      </c>
      <c r="D1469" t="s">
        <v>194</v>
      </c>
      <c r="E1469" t="s">
        <v>17108</v>
      </c>
      <c r="F1469" t="s">
        <v>17109</v>
      </c>
      <c r="G1469" t="s">
        <v>9829</v>
      </c>
      <c r="H1469" t="s">
        <v>197</v>
      </c>
      <c r="I1469" t="s">
        <v>191</v>
      </c>
      <c r="J1469" t="s">
        <v>17110</v>
      </c>
      <c r="K1469" t="s">
        <v>78</v>
      </c>
      <c r="L1469" t="s">
        <v>17111</v>
      </c>
      <c r="M1469" s="27">
        <v>45947.333333333343</v>
      </c>
      <c r="N1469" s="27">
        <v>45951.695833333331</v>
      </c>
      <c r="P1469" t="s">
        <v>9833</v>
      </c>
      <c r="Q1469" t="s">
        <v>9834</v>
      </c>
      <c r="R1469" t="s">
        <v>80</v>
      </c>
      <c r="S1469" t="s">
        <v>187</v>
      </c>
      <c r="U1469" t="s">
        <v>7699</v>
      </c>
      <c r="V1469" t="s">
        <v>17112</v>
      </c>
      <c r="W1469" t="s">
        <v>84</v>
      </c>
      <c r="Y1469" t="s">
        <v>8</v>
      </c>
      <c r="Z1469" t="s">
        <v>86</v>
      </c>
      <c r="AA1469" t="s">
        <v>7627</v>
      </c>
      <c r="AB1469" s="28">
        <v>1</v>
      </c>
      <c r="AC1469" s="40">
        <v>35780</v>
      </c>
      <c r="AD1469" s="40">
        <f t="shared" si="22"/>
        <v>35780</v>
      </c>
    </row>
    <row r="1470" spans="1:30">
      <c r="A1470" t="s">
        <v>459</v>
      </c>
      <c r="B1470" t="s">
        <v>460</v>
      </c>
      <c r="C1470" t="s">
        <v>461</v>
      </c>
      <c r="D1470" t="s">
        <v>512</v>
      </c>
      <c r="E1470" t="s">
        <v>17113</v>
      </c>
      <c r="F1470" t="s">
        <v>17114</v>
      </c>
      <c r="G1470" t="s">
        <v>9829</v>
      </c>
      <c r="H1470" t="s">
        <v>460</v>
      </c>
      <c r="I1470" t="s">
        <v>459</v>
      </c>
      <c r="J1470" t="s">
        <v>17115</v>
      </c>
      <c r="K1470" t="s">
        <v>78</v>
      </c>
      <c r="L1470" t="s">
        <v>17116</v>
      </c>
      <c r="M1470" s="27">
        <v>45947.345081018517</v>
      </c>
      <c r="N1470" s="27">
        <v>45951.511111111111</v>
      </c>
      <c r="P1470" t="s">
        <v>9833</v>
      </c>
      <c r="Q1470" t="s">
        <v>9834</v>
      </c>
      <c r="R1470" t="s">
        <v>80</v>
      </c>
      <c r="S1470" t="s">
        <v>187</v>
      </c>
      <c r="T1470" t="s">
        <v>82</v>
      </c>
      <c r="U1470" t="s">
        <v>7699</v>
      </c>
      <c r="V1470" t="s">
        <v>17117</v>
      </c>
      <c r="W1470" t="s">
        <v>84</v>
      </c>
      <c r="Y1470" t="s">
        <v>8</v>
      </c>
      <c r="Z1470" t="s">
        <v>86</v>
      </c>
      <c r="AA1470" t="s">
        <v>778</v>
      </c>
      <c r="AB1470" s="28">
        <v>1</v>
      </c>
      <c r="AC1470" s="40">
        <v>35780</v>
      </c>
      <c r="AD1470" s="40">
        <f t="shared" si="22"/>
        <v>35780</v>
      </c>
    </row>
    <row r="1471" spans="1:30">
      <c r="A1471" t="s">
        <v>288</v>
      </c>
      <c r="B1471" t="s">
        <v>113</v>
      </c>
      <c r="C1471" t="s">
        <v>114</v>
      </c>
      <c r="D1471" t="s">
        <v>1193</v>
      </c>
      <c r="E1471" t="s">
        <v>17118</v>
      </c>
      <c r="F1471" t="s">
        <v>17119</v>
      </c>
      <c r="G1471" t="s">
        <v>9829</v>
      </c>
      <c r="H1471" t="s">
        <v>197</v>
      </c>
      <c r="I1471" t="s">
        <v>1196</v>
      </c>
      <c r="J1471" t="s">
        <v>17120</v>
      </c>
      <c r="K1471" t="s">
        <v>78</v>
      </c>
      <c r="L1471" t="s">
        <v>17121</v>
      </c>
      <c r="M1471" s="27">
        <v>45947.349166666667</v>
      </c>
      <c r="N1471" s="27">
        <v>45951.560416666667</v>
      </c>
      <c r="P1471" t="s">
        <v>9833</v>
      </c>
      <c r="Q1471" t="s">
        <v>9834</v>
      </c>
      <c r="R1471" t="s">
        <v>80</v>
      </c>
      <c r="S1471" t="s">
        <v>187</v>
      </c>
      <c r="T1471" t="s">
        <v>82</v>
      </c>
      <c r="U1471" t="s">
        <v>7699</v>
      </c>
      <c r="V1471" t="s">
        <v>17122</v>
      </c>
      <c r="W1471" t="s">
        <v>84</v>
      </c>
      <c r="Y1471" t="s">
        <v>11</v>
      </c>
      <c r="Z1471" t="s">
        <v>86</v>
      </c>
      <c r="AA1471" t="s">
        <v>1710</v>
      </c>
      <c r="AB1471" s="28">
        <v>1</v>
      </c>
      <c r="AC1471" s="40">
        <v>67654</v>
      </c>
      <c r="AD1471" s="40">
        <f t="shared" si="22"/>
        <v>67654</v>
      </c>
    </row>
    <row r="1472" spans="1:30">
      <c r="A1472" t="s">
        <v>613</v>
      </c>
      <c r="B1472" t="s">
        <v>151</v>
      </c>
      <c r="C1472" t="s">
        <v>152</v>
      </c>
      <c r="D1472" t="s">
        <v>7633</v>
      </c>
      <c r="E1472" t="s">
        <v>17123</v>
      </c>
      <c r="F1472" t="s">
        <v>17124</v>
      </c>
      <c r="G1472" t="s">
        <v>9829</v>
      </c>
      <c r="H1472" t="s">
        <v>258</v>
      </c>
      <c r="I1472" t="s">
        <v>613</v>
      </c>
      <c r="J1472" t="s">
        <v>17125</v>
      </c>
      <c r="K1472" t="s">
        <v>78</v>
      </c>
      <c r="L1472" t="s">
        <v>17126</v>
      </c>
      <c r="M1472" s="27">
        <v>45947.352094907408</v>
      </c>
      <c r="N1472" s="27">
        <v>45948.368055555547</v>
      </c>
      <c r="P1472" t="s">
        <v>9833</v>
      </c>
      <c r="Q1472" t="s">
        <v>9834</v>
      </c>
      <c r="R1472" t="s">
        <v>1470</v>
      </c>
      <c r="S1472" t="s">
        <v>1470</v>
      </c>
      <c r="T1472" t="s">
        <v>82</v>
      </c>
      <c r="U1472" t="s">
        <v>7699</v>
      </c>
      <c r="V1472" t="s">
        <v>17127</v>
      </c>
      <c r="W1472" t="s">
        <v>84</v>
      </c>
      <c r="Y1472" t="s">
        <v>8</v>
      </c>
      <c r="Z1472" t="s">
        <v>86</v>
      </c>
      <c r="AA1472" t="s">
        <v>1281</v>
      </c>
      <c r="AB1472" s="28">
        <v>1</v>
      </c>
      <c r="AC1472" s="40">
        <v>35780</v>
      </c>
      <c r="AD1472" s="40">
        <f t="shared" si="22"/>
        <v>35780</v>
      </c>
    </row>
    <row r="1473" spans="1:30">
      <c r="A1473" t="s">
        <v>277</v>
      </c>
      <c r="B1473" t="s">
        <v>151</v>
      </c>
      <c r="C1473" t="s">
        <v>152</v>
      </c>
      <c r="D1473" t="s">
        <v>325</v>
      </c>
      <c r="E1473" t="s">
        <v>17128</v>
      </c>
      <c r="F1473" t="s">
        <v>17129</v>
      </c>
      <c r="G1473" t="s">
        <v>9829</v>
      </c>
      <c r="H1473" t="s">
        <v>328</v>
      </c>
      <c r="I1473" t="s">
        <v>277</v>
      </c>
      <c r="J1473" t="s">
        <v>17130</v>
      </c>
      <c r="K1473" t="s">
        <v>78</v>
      </c>
      <c r="L1473" t="s">
        <v>17131</v>
      </c>
      <c r="M1473" s="27">
        <v>45947.342615740738</v>
      </c>
      <c r="N1473" s="27">
        <v>45951.42291666667</v>
      </c>
      <c r="P1473" t="s">
        <v>9833</v>
      </c>
      <c r="Q1473" t="s">
        <v>9834</v>
      </c>
      <c r="R1473" t="s">
        <v>80</v>
      </c>
      <c r="S1473" t="s">
        <v>187</v>
      </c>
      <c r="T1473" t="s">
        <v>82</v>
      </c>
      <c r="U1473" t="s">
        <v>7699</v>
      </c>
      <c r="V1473" t="s">
        <v>17132</v>
      </c>
      <c r="W1473" t="s">
        <v>84</v>
      </c>
      <c r="Y1473" t="s">
        <v>8</v>
      </c>
      <c r="Z1473" t="s">
        <v>86</v>
      </c>
      <c r="AA1473" t="s">
        <v>287</v>
      </c>
      <c r="AB1473" s="28">
        <v>1</v>
      </c>
      <c r="AC1473" s="40">
        <v>35780</v>
      </c>
      <c r="AD1473" s="40">
        <f t="shared" si="22"/>
        <v>35780</v>
      </c>
    </row>
    <row r="1474" spans="1:30">
      <c r="A1474" t="s">
        <v>683</v>
      </c>
      <c r="B1474" t="s">
        <v>113</v>
      </c>
      <c r="C1474" t="s">
        <v>114</v>
      </c>
      <c r="D1474" t="s">
        <v>684</v>
      </c>
      <c r="E1474" t="s">
        <v>17133</v>
      </c>
      <c r="F1474" t="s">
        <v>17134</v>
      </c>
      <c r="G1474" t="s">
        <v>9829</v>
      </c>
      <c r="H1474" t="s">
        <v>281</v>
      </c>
      <c r="I1474" t="s">
        <v>683</v>
      </c>
      <c r="J1474" t="s">
        <v>17135</v>
      </c>
      <c r="K1474" t="s">
        <v>78</v>
      </c>
      <c r="L1474" t="s">
        <v>17136</v>
      </c>
      <c r="M1474" s="27">
        <v>45947.343229166669</v>
      </c>
      <c r="N1474" s="27">
        <v>45952.597222222219</v>
      </c>
      <c r="P1474" t="s">
        <v>9833</v>
      </c>
      <c r="Q1474" t="s">
        <v>9834</v>
      </c>
      <c r="R1474" t="s">
        <v>1479</v>
      </c>
      <c r="S1474" t="s">
        <v>1479</v>
      </c>
      <c r="T1474" t="s">
        <v>82</v>
      </c>
      <c r="U1474" t="s">
        <v>7699</v>
      </c>
      <c r="V1474" t="s">
        <v>17137</v>
      </c>
      <c r="W1474" t="s">
        <v>84</v>
      </c>
      <c r="Y1474" t="s">
        <v>8</v>
      </c>
      <c r="Z1474" t="s">
        <v>86</v>
      </c>
      <c r="AA1474" t="s">
        <v>691</v>
      </c>
      <c r="AB1474" s="28">
        <v>1</v>
      </c>
      <c r="AC1474" s="40">
        <v>35780</v>
      </c>
      <c r="AD1474" s="40">
        <f t="shared" si="22"/>
        <v>35780</v>
      </c>
    </row>
    <row r="1475" spans="1:30">
      <c r="A1475" t="s">
        <v>744</v>
      </c>
      <c r="B1475" t="s">
        <v>113</v>
      </c>
      <c r="C1475" t="s">
        <v>114</v>
      </c>
      <c r="D1475" t="s">
        <v>8382</v>
      </c>
      <c r="E1475" t="s">
        <v>17138</v>
      </c>
      <c r="F1475" t="s">
        <v>17139</v>
      </c>
      <c r="G1475" t="s">
        <v>9829</v>
      </c>
      <c r="H1475" t="s">
        <v>748</v>
      </c>
      <c r="I1475" t="s">
        <v>8385</v>
      </c>
      <c r="J1475" t="s">
        <v>17140</v>
      </c>
      <c r="K1475" t="s">
        <v>78</v>
      </c>
      <c r="L1475" t="s">
        <v>17141</v>
      </c>
      <c r="M1475" s="27">
        <v>45947.350995370369</v>
      </c>
      <c r="N1475" s="27">
        <v>45951.375</v>
      </c>
      <c r="P1475" t="s">
        <v>9833</v>
      </c>
      <c r="Q1475" t="s">
        <v>9834</v>
      </c>
      <c r="R1475" t="s">
        <v>80</v>
      </c>
      <c r="S1475" t="s">
        <v>81</v>
      </c>
      <c r="T1475" t="s">
        <v>82</v>
      </c>
      <c r="U1475" t="s">
        <v>7699</v>
      </c>
      <c r="V1475" t="s">
        <v>17142</v>
      </c>
      <c r="W1475" t="s">
        <v>84</v>
      </c>
      <c r="Y1475" t="s">
        <v>11</v>
      </c>
      <c r="Z1475" t="s">
        <v>86</v>
      </c>
      <c r="AA1475" t="s">
        <v>754</v>
      </c>
      <c r="AB1475" s="28">
        <v>1</v>
      </c>
      <c r="AC1475" s="40">
        <v>67654</v>
      </c>
      <c r="AD1475" s="40">
        <f t="shared" ref="AD1475:AD1538" si="23">AC1475</f>
        <v>67654</v>
      </c>
    </row>
    <row r="1476" spans="1:30">
      <c r="A1476" t="s">
        <v>343</v>
      </c>
      <c r="B1476" t="s">
        <v>68</v>
      </c>
      <c r="C1476" t="s">
        <v>69</v>
      </c>
      <c r="D1476" t="s">
        <v>344</v>
      </c>
      <c r="E1476" t="s">
        <v>17143</v>
      </c>
      <c r="F1476" t="s">
        <v>17144</v>
      </c>
      <c r="G1476" t="s">
        <v>9829</v>
      </c>
      <c r="H1476" t="s">
        <v>347</v>
      </c>
      <c r="I1476" t="s">
        <v>343</v>
      </c>
      <c r="J1476" t="s">
        <v>17145</v>
      </c>
      <c r="K1476" t="s">
        <v>78</v>
      </c>
      <c r="L1476" t="s">
        <v>17146</v>
      </c>
      <c r="M1476" s="27">
        <v>45947.351631944453</v>
      </c>
      <c r="N1476" s="27">
        <v>45951.37222222222</v>
      </c>
      <c r="P1476" t="s">
        <v>9833</v>
      </c>
      <c r="Q1476" t="s">
        <v>9834</v>
      </c>
      <c r="R1476" t="s">
        <v>80</v>
      </c>
      <c r="S1476" t="s">
        <v>187</v>
      </c>
      <c r="T1476" t="s">
        <v>82</v>
      </c>
      <c r="U1476" t="s">
        <v>7699</v>
      </c>
      <c r="V1476" t="s">
        <v>17147</v>
      </c>
      <c r="W1476" t="s">
        <v>84</v>
      </c>
      <c r="Y1476" t="s">
        <v>8</v>
      </c>
      <c r="Z1476" t="s">
        <v>86</v>
      </c>
      <c r="AA1476" t="s">
        <v>8855</v>
      </c>
      <c r="AB1476" s="28">
        <v>1</v>
      </c>
      <c r="AC1476" s="40">
        <v>35780</v>
      </c>
      <c r="AD1476" s="40">
        <f t="shared" si="23"/>
        <v>35780</v>
      </c>
    </row>
    <row r="1477" spans="1:30">
      <c r="A1477" t="s">
        <v>118</v>
      </c>
      <c r="B1477" t="s">
        <v>119</v>
      </c>
      <c r="C1477" t="s">
        <v>8579</v>
      </c>
      <c r="D1477" t="s">
        <v>2560</v>
      </c>
      <c r="E1477" t="s">
        <v>17148</v>
      </c>
      <c r="F1477" t="s">
        <v>17149</v>
      </c>
      <c r="G1477" t="s">
        <v>9838</v>
      </c>
      <c r="H1477" t="s">
        <v>309</v>
      </c>
      <c r="I1477" t="s">
        <v>2563</v>
      </c>
      <c r="J1477" t="s">
        <v>17150</v>
      </c>
      <c r="K1477" t="s">
        <v>78</v>
      </c>
      <c r="L1477" t="s">
        <v>17151</v>
      </c>
      <c r="M1477" s="27">
        <v>45947.366087962961</v>
      </c>
      <c r="N1477" s="27">
        <v>45953.740972222222</v>
      </c>
      <c r="P1477" t="s">
        <v>9840</v>
      </c>
      <c r="R1477" t="s">
        <v>80</v>
      </c>
      <c r="S1477" t="s">
        <v>187</v>
      </c>
      <c r="U1477" t="s">
        <v>7699</v>
      </c>
      <c r="V1477" t="s">
        <v>17152</v>
      </c>
      <c r="W1477" t="s">
        <v>9840</v>
      </c>
      <c r="Y1477" t="s">
        <v>13</v>
      </c>
      <c r="Z1477" t="s">
        <v>86</v>
      </c>
      <c r="AB1477" s="28">
        <v>0</v>
      </c>
      <c r="AC1477" s="40">
        <v>35780</v>
      </c>
      <c r="AD1477" s="40">
        <f t="shared" si="23"/>
        <v>35780</v>
      </c>
    </row>
    <row r="1478" spans="1:30">
      <c r="A1478" t="s">
        <v>288</v>
      </c>
      <c r="B1478" t="s">
        <v>113</v>
      </c>
      <c r="C1478" t="s">
        <v>114</v>
      </c>
      <c r="D1478" t="s">
        <v>289</v>
      </c>
      <c r="E1478" t="s">
        <v>17153</v>
      </c>
      <c r="F1478" t="s">
        <v>17154</v>
      </c>
      <c r="G1478" t="s">
        <v>9829</v>
      </c>
      <c r="H1478" t="s">
        <v>292</v>
      </c>
      <c r="I1478" t="s">
        <v>288</v>
      </c>
      <c r="J1478" t="s">
        <v>17155</v>
      </c>
      <c r="K1478" t="s">
        <v>78</v>
      </c>
      <c r="L1478" t="s">
        <v>17156</v>
      </c>
      <c r="M1478" s="27">
        <v>45947.36041666667</v>
      </c>
      <c r="N1478" s="27">
        <v>45951.699305555558</v>
      </c>
      <c r="P1478" t="s">
        <v>9833</v>
      </c>
      <c r="Q1478" t="s">
        <v>9834</v>
      </c>
      <c r="R1478" t="s">
        <v>1479</v>
      </c>
      <c r="S1478" t="s">
        <v>1479</v>
      </c>
      <c r="T1478" t="s">
        <v>82</v>
      </c>
      <c r="U1478" t="s">
        <v>7699</v>
      </c>
      <c r="V1478" t="s">
        <v>17157</v>
      </c>
      <c r="W1478" t="s">
        <v>84</v>
      </c>
      <c r="Y1478" t="s">
        <v>8</v>
      </c>
      <c r="Z1478" t="s">
        <v>86</v>
      </c>
      <c r="AA1478" t="s">
        <v>7026</v>
      </c>
      <c r="AB1478" s="28">
        <v>1</v>
      </c>
      <c r="AC1478" s="40">
        <v>35780</v>
      </c>
      <c r="AD1478" s="40">
        <f t="shared" si="23"/>
        <v>35780</v>
      </c>
    </row>
    <row r="1479" spans="1:30">
      <c r="A1479" t="s">
        <v>459</v>
      </c>
      <c r="B1479" t="s">
        <v>460</v>
      </c>
      <c r="C1479" t="s">
        <v>461</v>
      </c>
      <c r="D1479" t="s">
        <v>512</v>
      </c>
      <c r="E1479" t="s">
        <v>17158</v>
      </c>
      <c r="F1479" t="s">
        <v>17159</v>
      </c>
      <c r="G1479" t="s">
        <v>9829</v>
      </c>
      <c r="H1479" t="s">
        <v>460</v>
      </c>
      <c r="I1479" t="s">
        <v>459</v>
      </c>
      <c r="J1479" t="s">
        <v>17160</v>
      </c>
      <c r="K1479" t="s">
        <v>78</v>
      </c>
      <c r="L1479" t="s">
        <v>17161</v>
      </c>
      <c r="M1479" s="27">
        <v>45947.365532407413</v>
      </c>
      <c r="N1479" s="27">
        <v>45951.380555555559</v>
      </c>
      <c r="P1479" t="s">
        <v>9833</v>
      </c>
      <c r="Q1479" t="s">
        <v>9834</v>
      </c>
      <c r="R1479" t="s">
        <v>1470</v>
      </c>
      <c r="S1479" t="s">
        <v>1470</v>
      </c>
      <c r="T1479" t="s">
        <v>82</v>
      </c>
      <c r="U1479" t="s">
        <v>7699</v>
      </c>
      <c r="V1479" t="s">
        <v>17162</v>
      </c>
      <c r="W1479" t="s">
        <v>84</v>
      </c>
      <c r="Y1479" t="s">
        <v>8</v>
      </c>
      <c r="Z1479" t="s">
        <v>86</v>
      </c>
      <c r="AA1479" t="s">
        <v>1113</v>
      </c>
      <c r="AB1479" s="28">
        <v>1</v>
      </c>
      <c r="AC1479" s="40">
        <v>35780</v>
      </c>
      <c r="AD1479" s="40">
        <f t="shared" si="23"/>
        <v>35780</v>
      </c>
    </row>
    <row r="1480" spans="1:30">
      <c r="A1480" t="s">
        <v>459</v>
      </c>
      <c r="B1480" t="s">
        <v>460</v>
      </c>
      <c r="C1480" t="s">
        <v>461</v>
      </c>
      <c r="D1480" t="s">
        <v>2135</v>
      </c>
      <c r="E1480" t="s">
        <v>17163</v>
      </c>
      <c r="F1480" t="s">
        <v>17164</v>
      </c>
      <c r="G1480" t="s">
        <v>9829</v>
      </c>
      <c r="H1480" t="s">
        <v>460</v>
      </c>
      <c r="I1480" t="s">
        <v>2138</v>
      </c>
      <c r="J1480" t="s">
        <v>17165</v>
      </c>
      <c r="K1480" t="s">
        <v>78</v>
      </c>
      <c r="L1480" t="s">
        <v>17166</v>
      </c>
      <c r="M1480" s="27">
        <v>45947.368923611109</v>
      </c>
      <c r="N1480" s="27">
        <v>45951.411805555559</v>
      </c>
      <c r="P1480" t="s">
        <v>9833</v>
      </c>
      <c r="Q1480" t="s">
        <v>9834</v>
      </c>
      <c r="R1480" t="s">
        <v>783</v>
      </c>
      <c r="S1480" t="s">
        <v>792</v>
      </c>
      <c r="T1480" t="s">
        <v>82</v>
      </c>
      <c r="U1480" t="s">
        <v>7699</v>
      </c>
      <c r="V1480" t="s">
        <v>17167</v>
      </c>
      <c r="W1480" t="s">
        <v>84</v>
      </c>
      <c r="Y1480" t="s">
        <v>8</v>
      </c>
      <c r="Z1480" t="s">
        <v>86</v>
      </c>
      <c r="AA1480" t="s">
        <v>546</v>
      </c>
      <c r="AB1480" s="28">
        <v>1</v>
      </c>
      <c r="AC1480" s="40">
        <v>35780</v>
      </c>
      <c r="AD1480" s="40">
        <f t="shared" si="23"/>
        <v>35780</v>
      </c>
    </row>
    <row r="1481" spans="1:30">
      <c r="A1481" t="s">
        <v>191</v>
      </c>
      <c r="B1481" t="s">
        <v>192</v>
      </c>
      <c r="C1481" t="s">
        <v>193</v>
      </c>
      <c r="D1481" t="s">
        <v>4138</v>
      </c>
      <c r="E1481" t="s">
        <v>17168</v>
      </c>
      <c r="F1481" t="s">
        <v>17169</v>
      </c>
      <c r="G1481" t="s">
        <v>9829</v>
      </c>
      <c r="H1481" t="s">
        <v>197</v>
      </c>
      <c r="I1481" t="s">
        <v>4141</v>
      </c>
      <c r="J1481" t="s">
        <v>17170</v>
      </c>
      <c r="K1481" t="s">
        <v>78</v>
      </c>
      <c r="L1481" t="s">
        <v>17171</v>
      </c>
      <c r="M1481" s="27">
        <v>45947.375335648147</v>
      </c>
      <c r="N1481" s="27">
        <v>45951.973611111112</v>
      </c>
      <c r="P1481" t="s">
        <v>9833</v>
      </c>
      <c r="Q1481" t="s">
        <v>9834</v>
      </c>
      <c r="R1481" t="s">
        <v>1470</v>
      </c>
      <c r="S1481" t="s">
        <v>1470</v>
      </c>
      <c r="T1481" t="s">
        <v>82</v>
      </c>
      <c r="U1481" t="s">
        <v>7699</v>
      </c>
      <c r="V1481" t="s">
        <v>17172</v>
      </c>
      <c r="W1481" t="s">
        <v>9836</v>
      </c>
      <c r="Y1481" t="s">
        <v>11</v>
      </c>
      <c r="Z1481" t="s">
        <v>86</v>
      </c>
      <c r="AA1481" t="s">
        <v>254</v>
      </c>
      <c r="AB1481" s="28">
        <v>0</v>
      </c>
      <c r="AC1481" s="40">
        <v>67654</v>
      </c>
      <c r="AD1481" s="40">
        <f t="shared" si="23"/>
        <v>67654</v>
      </c>
    </row>
    <row r="1482" spans="1:30">
      <c r="A1482" t="s">
        <v>277</v>
      </c>
      <c r="B1482" t="s">
        <v>151</v>
      </c>
      <c r="C1482" t="s">
        <v>152</v>
      </c>
      <c r="D1482" t="s">
        <v>325</v>
      </c>
      <c r="E1482" t="s">
        <v>17173</v>
      </c>
      <c r="F1482" t="s">
        <v>17174</v>
      </c>
      <c r="G1482" t="s">
        <v>9829</v>
      </c>
      <c r="H1482" t="s">
        <v>328</v>
      </c>
      <c r="I1482" t="s">
        <v>277</v>
      </c>
      <c r="J1482" t="s">
        <v>17175</v>
      </c>
      <c r="K1482" t="s">
        <v>78</v>
      </c>
      <c r="L1482" t="s">
        <v>17176</v>
      </c>
      <c r="M1482" s="27">
        <v>45947.383796296293</v>
      </c>
      <c r="N1482" s="27">
        <v>45948.363888888889</v>
      </c>
      <c r="P1482" t="s">
        <v>9833</v>
      </c>
      <c r="Q1482" t="s">
        <v>9834</v>
      </c>
      <c r="R1482" t="s">
        <v>80</v>
      </c>
      <c r="S1482" t="s">
        <v>187</v>
      </c>
      <c r="T1482" t="s">
        <v>82</v>
      </c>
      <c r="U1482" t="s">
        <v>7699</v>
      </c>
      <c r="V1482" t="s">
        <v>17177</v>
      </c>
      <c r="W1482" t="s">
        <v>84</v>
      </c>
      <c r="Y1482" t="s">
        <v>8</v>
      </c>
      <c r="Z1482" t="s">
        <v>86</v>
      </c>
      <c r="AA1482" t="s">
        <v>736</v>
      </c>
      <c r="AB1482" s="28">
        <v>1</v>
      </c>
      <c r="AC1482" s="40">
        <v>35780</v>
      </c>
      <c r="AD1482" s="40">
        <f t="shared" si="23"/>
        <v>35780</v>
      </c>
    </row>
    <row r="1483" spans="1:30">
      <c r="A1483" t="s">
        <v>288</v>
      </c>
      <c r="B1483" t="s">
        <v>113</v>
      </c>
      <c r="C1483" t="s">
        <v>114</v>
      </c>
      <c r="D1483" t="s">
        <v>1126</v>
      </c>
      <c r="E1483" t="s">
        <v>17178</v>
      </c>
      <c r="F1483" t="s">
        <v>17179</v>
      </c>
      <c r="G1483" t="s">
        <v>9829</v>
      </c>
      <c r="H1483" t="s">
        <v>292</v>
      </c>
      <c r="I1483" t="s">
        <v>1129</v>
      </c>
      <c r="J1483" t="s">
        <v>17180</v>
      </c>
      <c r="K1483" t="s">
        <v>78</v>
      </c>
      <c r="L1483" t="s">
        <v>17181</v>
      </c>
      <c r="M1483" s="27">
        <v>45947.376168981478</v>
      </c>
      <c r="N1483" s="27">
        <v>45951.651388888888</v>
      </c>
      <c r="P1483" t="s">
        <v>9833</v>
      </c>
      <c r="Q1483" t="s">
        <v>9834</v>
      </c>
      <c r="R1483" t="s">
        <v>80</v>
      </c>
      <c r="S1483" t="s">
        <v>81</v>
      </c>
      <c r="T1483" t="s">
        <v>82</v>
      </c>
      <c r="U1483" t="s">
        <v>7699</v>
      </c>
      <c r="V1483" t="s">
        <v>17182</v>
      </c>
      <c r="W1483" t="s">
        <v>84</v>
      </c>
      <c r="Y1483" t="s">
        <v>11</v>
      </c>
      <c r="Z1483" t="s">
        <v>86</v>
      </c>
      <c r="AA1483" t="s">
        <v>1846</v>
      </c>
      <c r="AB1483" s="28">
        <v>1</v>
      </c>
      <c r="AC1483" s="40">
        <v>67654</v>
      </c>
      <c r="AD1483" s="40">
        <f t="shared" si="23"/>
        <v>67654</v>
      </c>
    </row>
    <row r="1484" spans="1:30">
      <c r="A1484" t="s">
        <v>112</v>
      </c>
      <c r="B1484" t="s">
        <v>113</v>
      </c>
      <c r="C1484" t="s">
        <v>114</v>
      </c>
      <c r="D1484" t="s">
        <v>115</v>
      </c>
      <c r="E1484" t="s">
        <v>17183</v>
      </c>
      <c r="F1484" t="s">
        <v>17184</v>
      </c>
      <c r="G1484" t="s">
        <v>9829</v>
      </c>
      <c r="H1484" t="s">
        <v>116</v>
      </c>
      <c r="I1484" t="s">
        <v>112</v>
      </c>
      <c r="J1484" t="s">
        <v>17185</v>
      </c>
      <c r="K1484" t="s">
        <v>78</v>
      </c>
      <c r="L1484" t="s">
        <v>17186</v>
      </c>
      <c r="M1484" s="27">
        <v>45947.386666666673</v>
      </c>
      <c r="N1484" s="27">
        <v>45952.620833333327</v>
      </c>
      <c r="P1484" t="s">
        <v>9833</v>
      </c>
      <c r="Q1484" t="s">
        <v>9834</v>
      </c>
      <c r="R1484" t="s">
        <v>80</v>
      </c>
      <c r="S1484" t="s">
        <v>187</v>
      </c>
      <c r="T1484" t="s">
        <v>82</v>
      </c>
      <c r="U1484" t="s">
        <v>7699</v>
      </c>
      <c r="V1484" t="s">
        <v>17187</v>
      </c>
      <c r="W1484" t="s">
        <v>84</v>
      </c>
      <c r="Y1484" t="s">
        <v>8</v>
      </c>
      <c r="Z1484" t="s">
        <v>86</v>
      </c>
      <c r="AA1484" t="s">
        <v>1777</v>
      </c>
      <c r="AB1484" s="28">
        <v>1</v>
      </c>
      <c r="AC1484" s="40">
        <v>35780</v>
      </c>
      <c r="AD1484" s="40">
        <f t="shared" si="23"/>
        <v>35780</v>
      </c>
    </row>
    <row r="1485" spans="1:30">
      <c r="A1485" t="s">
        <v>343</v>
      </c>
      <c r="B1485" t="s">
        <v>68</v>
      </c>
      <c r="C1485" t="s">
        <v>69</v>
      </c>
      <c r="D1485" t="s">
        <v>344</v>
      </c>
      <c r="E1485" t="s">
        <v>17188</v>
      </c>
      <c r="F1485" t="s">
        <v>17189</v>
      </c>
      <c r="G1485" t="s">
        <v>9829</v>
      </c>
      <c r="H1485" t="s">
        <v>347</v>
      </c>
      <c r="I1485" t="s">
        <v>343</v>
      </c>
      <c r="J1485" t="s">
        <v>17190</v>
      </c>
      <c r="K1485" t="s">
        <v>78</v>
      </c>
      <c r="L1485" t="s">
        <v>17191</v>
      </c>
      <c r="M1485" s="27">
        <v>45947.402499999997</v>
      </c>
      <c r="N1485" s="27">
        <v>45951.352777777778</v>
      </c>
      <c r="P1485" t="s">
        <v>9833</v>
      </c>
      <c r="Q1485" t="s">
        <v>9834</v>
      </c>
      <c r="R1485" t="s">
        <v>80</v>
      </c>
      <c r="S1485" t="s">
        <v>187</v>
      </c>
      <c r="T1485" t="s">
        <v>82</v>
      </c>
      <c r="U1485" t="s">
        <v>7699</v>
      </c>
      <c r="V1485" t="s">
        <v>17192</v>
      </c>
      <c r="W1485" t="s">
        <v>84</v>
      </c>
      <c r="Y1485" t="s">
        <v>8</v>
      </c>
      <c r="Z1485" t="s">
        <v>86</v>
      </c>
      <c r="AA1485" t="s">
        <v>511</v>
      </c>
      <c r="AB1485" s="28">
        <v>1</v>
      </c>
      <c r="AC1485" s="40">
        <v>35780</v>
      </c>
      <c r="AD1485" s="40">
        <f t="shared" si="23"/>
        <v>35780</v>
      </c>
    </row>
    <row r="1486" spans="1:30">
      <c r="A1486" t="s">
        <v>191</v>
      </c>
      <c r="B1486" t="s">
        <v>192</v>
      </c>
      <c r="C1486" t="s">
        <v>193</v>
      </c>
      <c r="D1486" t="s">
        <v>194</v>
      </c>
      <c r="E1486" t="s">
        <v>17193</v>
      </c>
      <c r="F1486" t="s">
        <v>17194</v>
      </c>
      <c r="G1486" t="s">
        <v>9829</v>
      </c>
      <c r="H1486" t="s">
        <v>197</v>
      </c>
      <c r="I1486" t="s">
        <v>191</v>
      </c>
      <c r="J1486" t="s">
        <v>17195</v>
      </c>
      <c r="K1486" t="s">
        <v>78</v>
      </c>
      <c r="L1486" t="s">
        <v>17196</v>
      </c>
      <c r="M1486" s="27">
        <v>45947.403229166674</v>
      </c>
      <c r="N1486" s="27">
        <v>45954.384027777778</v>
      </c>
      <c r="P1486" t="s">
        <v>9833</v>
      </c>
      <c r="Q1486" t="s">
        <v>9834</v>
      </c>
      <c r="R1486" t="s">
        <v>80</v>
      </c>
      <c r="S1486" t="s">
        <v>187</v>
      </c>
      <c r="U1486" t="s">
        <v>7699</v>
      </c>
      <c r="V1486" t="s">
        <v>17197</v>
      </c>
      <c r="W1486" t="s">
        <v>84</v>
      </c>
      <c r="Y1486" t="s">
        <v>8</v>
      </c>
      <c r="Z1486" t="s">
        <v>86</v>
      </c>
      <c r="AA1486" t="s">
        <v>7627</v>
      </c>
      <c r="AB1486" s="28">
        <v>1</v>
      </c>
      <c r="AC1486" s="40">
        <v>35780</v>
      </c>
      <c r="AD1486" s="40">
        <f t="shared" si="23"/>
        <v>35780</v>
      </c>
    </row>
    <row r="1487" spans="1:30">
      <c r="A1487" t="s">
        <v>569</v>
      </c>
      <c r="B1487" t="s">
        <v>119</v>
      </c>
      <c r="C1487" t="s">
        <v>120</v>
      </c>
      <c r="D1487" t="s">
        <v>570</v>
      </c>
      <c r="E1487" t="s">
        <v>17198</v>
      </c>
      <c r="F1487" t="s">
        <v>17199</v>
      </c>
      <c r="G1487" t="s">
        <v>9829</v>
      </c>
      <c r="H1487" t="s">
        <v>573</v>
      </c>
      <c r="I1487" t="s">
        <v>569</v>
      </c>
      <c r="J1487" t="s">
        <v>8738</v>
      </c>
      <c r="K1487" t="s">
        <v>78</v>
      </c>
      <c r="L1487" t="s">
        <v>17200</v>
      </c>
      <c r="M1487" s="27">
        <v>45947.404074074067</v>
      </c>
      <c r="N1487" s="27">
        <v>45948.359722222223</v>
      </c>
      <c r="P1487" t="s">
        <v>9833</v>
      </c>
      <c r="Q1487" t="s">
        <v>9834</v>
      </c>
      <c r="R1487" t="s">
        <v>1479</v>
      </c>
      <c r="S1487" t="s">
        <v>1479</v>
      </c>
      <c r="T1487" t="s">
        <v>82</v>
      </c>
      <c r="U1487" t="s">
        <v>7699</v>
      </c>
      <c r="V1487" t="s">
        <v>17201</v>
      </c>
      <c r="W1487" t="s">
        <v>84</v>
      </c>
      <c r="Y1487" t="s">
        <v>8</v>
      </c>
      <c r="Z1487" t="s">
        <v>86</v>
      </c>
      <c r="AA1487" t="s">
        <v>1667</v>
      </c>
      <c r="AB1487" s="28">
        <v>1</v>
      </c>
      <c r="AC1487" s="40">
        <v>35780</v>
      </c>
      <c r="AD1487" s="40">
        <f t="shared" si="23"/>
        <v>35780</v>
      </c>
    </row>
    <row r="1488" spans="1:30">
      <c r="A1488" t="s">
        <v>150</v>
      </c>
      <c r="B1488" t="s">
        <v>151</v>
      </c>
      <c r="C1488" t="s">
        <v>152</v>
      </c>
      <c r="D1488" t="s">
        <v>2339</v>
      </c>
      <c r="E1488" t="s">
        <v>17202</v>
      </c>
      <c r="F1488" t="s">
        <v>17203</v>
      </c>
      <c r="G1488" t="s">
        <v>9829</v>
      </c>
      <c r="H1488" t="s">
        <v>156</v>
      </c>
      <c r="I1488" t="s">
        <v>150</v>
      </c>
      <c r="J1488" t="s">
        <v>17204</v>
      </c>
      <c r="K1488" t="s">
        <v>78</v>
      </c>
      <c r="L1488" t="s">
        <v>17205</v>
      </c>
      <c r="M1488" s="27">
        <v>45947.407719907409</v>
      </c>
      <c r="N1488" s="27">
        <v>45952.395833333343</v>
      </c>
      <c r="P1488" t="s">
        <v>9833</v>
      </c>
      <c r="Q1488" t="s">
        <v>9834</v>
      </c>
      <c r="R1488" t="s">
        <v>80</v>
      </c>
      <c r="S1488" t="s">
        <v>187</v>
      </c>
      <c r="T1488" t="s">
        <v>82</v>
      </c>
      <c r="U1488" t="s">
        <v>7699</v>
      </c>
      <c r="V1488" t="s">
        <v>17206</v>
      </c>
      <c r="W1488" t="s">
        <v>84</v>
      </c>
      <c r="Y1488" t="s">
        <v>8</v>
      </c>
      <c r="Z1488" t="s">
        <v>86</v>
      </c>
      <c r="AA1488" t="s">
        <v>1471</v>
      </c>
      <c r="AB1488" s="28">
        <v>1</v>
      </c>
      <c r="AC1488" s="40">
        <v>35780</v>
      </c>
      <c r="AD1488" s="40">
        <f t="shared" si="23"/>
        <v>35780</v>
      </c>
    </row>
    <row r="1489" spans="1:30">
      <c r="A1489" t="s">
        <v>569</v>
      </c>
      <c r="B1489" t="s">
        <v>119</v>
      </c>
      <c r="C1489" t="s">
        <v>120</v>
      </c>
      <c r="D1489" t="s">
        <v>570</v>
      </c>
      <c r="E1489" t="s">
        <v>17207</v>
      </c>
      <c r="F1489" t="s">
        <v>17208</v>
      </c>
      <c r="G1489" t="s">
        <v>9829</v>
      </c>
      <c r="H1489" t="s">
        <v>573</v>
      </c>
      <c r="I1489" t="s">
        <v>569</v>
      </c>
      <c r="J1489" t="s">
        <v>17209</v>
      </c>
      <c r="K1489" t="s">
        <v>78</v>
      </c>
      <c r="L1489" t="s">
        <v>17210</v>
      </c>
      <c r="M1489" s="27">
        <v>45947.42082175926</v>
      </c>
      <c r="N1489" s="27">
        <v>45950.340277777781</v>
      </c>
      <c r="P1489" t="s">
        <v>9833</v>
      </c>
      <c r="Q1489" t="s">
        <v>9834</v>
      </c>
      <c r="R1489" t="s">
        <v>783</v>
      </c>
      <c r="S1489" t="s">
        <v>1791</v>
      </c>
      <c r="T1489" t="s">
        <v>82</v>
      </c>
      <c r="U1489" t="s">
        <v>7699</v>
      </c>
      <c r="V1489" t="s">
        <v>17211</v>
      </c>
      <c r="W1489" t="s">
        <v>84</v>
      </c>
      <c r="Y1489" t="s">
        <v>8</v>
      </c>
      <c r="Z1489" t="s">
        <v>86</v>
      </c>
      <c r="AA1489" t="s">
        <v>1500</v>
      </c>
      <c r="AB1489" s="28">
        <v>1</v>
      </c>
      <c r="AC1489" s="40">
        <v>35780</v>
      </c>
      <c r="AD1489" s="40">
        <f t="shared" si="23"/>
        <v>35780</v>
      </c>
    </row>
    <row r="1490" spans="1:30">
      <c r="A1490" t="s">
        <v>112</v>
      </c>
      <c r="B1490" t="s">
        <v>113</v>
      </c>
      <c r="C1490" t="s">
        <v>114</v>
      </c>
      <c r="D1490" t="s">
        <v>13828</v>
      </c>
      <c r="E1490" t="s">
        <v>17212</v>
      </c>
      <c r="F1490" t="s">
        <v>17213</v>
      </c>
      <c r="G1490" t="s">
        <v>11760</v>
      </c>
      <c r="H1490" t="s">
        <v>116</v>
      </c>
      <c r="I1490" t="s">
        <v>13831</v>
      </c>
      <c r="J1490" t="s">
        <v>17214</v>
      </c>
      <c r="K1490" t="s">
        <v>78</v>
      </c>
      <c r="L1490" t="s">
        <v>17215</v>
      </c>
      <c r="M1490" s="27">
        <v>45947.416516203702</v>
      </c>
      <c r="N1490" s="27">
        <v>45948.490972222222</v>
      </c>
      <c r="P1490" t="s">
        <v>9833</v>
      </c>
      <c r="Q1490" t="s">
        <v>9834</v>
      </c>
      <c r="R1490" t="s">
        <v>80</v>
      </c>
      <c r="S1490" t="s">
        <v>81</v>
      </c>
      <c r="U1490" t="s">
        <v>16341</v>
      </c>
      <c r="V1490" t="s">
        <v>17216</v>
      </c>
      <c r="W1490" t="s">
        <v>1801</v>
      </c>
      <c r="Y1490" t="s">
        <v>11</v>
      </c>
      <c r="Z1490" t="s">
        <v>86</v>
      </c>
      <c r="AB1490" s="28">
        <v>0</v>
      </c>
      <c r="AC1490" s="40">
        <v>41241</v>
      </c>
      <c r="AD1490" s="40">
        <f t="shared" si="23"/>
        <v>41241</v>
      </c>
    </row>
    <row r="1491" spans="1:30">
      <c r="A1491" t="s">
        <v>343</v>
      </c>
      <c r="B1491" t="s">
        <v>68</v>
      </c>
      <c r="C1491" t="s">
        <v>69</v>
      </c>
      <c r="D1491" t="s">
        <v>344</v>
      </c>
      <c r="E1491" t="s">
        <v>17217</v>
      </c>
      <c r="F1491" t="s">
        <v>14030</v>
      </c>
      <c r="G1491" t="s">
        <v>9829</v>
      </c>
      <c r="H1491" t="s">
        <v>347</v>
      </c>
      <c r="I1491" t="s">
        <v>343</v>
      </c>
      <c r="J1491" t="s">
        <v>14031</v>
      </c>
      <c r="K1491" t="s">
        <v>78</v>
      </c>
      <c r="L1491" t="s">
        <v>17218</v>
      </c>
      <c r="M1491" s="27">
        <v>45947.419895833344</v>
      </c>
      <c r="N1491" s="27">
        <v>45951.413888888892</v>
      </c>
      <c r="P1491" t="s">
        <v>9833</v>
      </c>
      <c r="Q1491" t="s">
        <v>9834</v>
      </c>
      <c r="R1491" t="s">
        <v>1479</v>
      </c>
      <c r="S1491" t="s">
        <v>1479</v>
      </c>
      <c r="T1491" t="s">
        <v>82</v>
      </c>
      <c r="U1491" t="s">
        <v>7699</v>
      </c>
      <c r="V1491" t="s">
        <v>17219</v>
      </c>
      <c r="W1491" t="s">
        <v>84</v>
      </c>
      <c r="Y1491" t="s">
        <v>8</v>
      </c>
      <c r="Z1491" t="s">
        <v>86</v>
      </c>
      <c r="AA1491" t="s">
        <v>511</v>
      </c>
      <c r="AB1491" s="28">
        <v>1</v>
      </c>
      <c r="AC1491" s="40">
        <v>35780</v>
      </c>
      <c r="AD1491" s="40">
        <f t="shared" si="23"/>
        <v>35780</v>
      </c>
    </row>
    <row r="1492" spans="1:30">
      <c r="A1492" t="s">
        <v>277</v>
      </c>
      <c r="B1492" t="s">
        <v>151</v>
      </c>
      <c r="C1492" t="s">
        <v>152</v>
      </c>
      <c r="D1492" t="s">
        <v>325</v>
      </c>
      <c r="E1492" t="s">
        <v>17220</v>
      </c>
      <c r="F1492" t="s">
        <v>17221</v>
      </c>
      <c r="G1492" t="s">
        <v>9829</v>
      </c>
      <c r="H1492" t="s">
        <v>328</v>
      </c>
      <c r="I1492" t="s">
        <v>277</v>
      </c>
      <c r="J1492" t="s">
        <v>17222</v>
      </c>
      <c r="K1492" t="s">
        <v>78</v>
      </c>
      <c r="L1492" t="s">
        <v>17223</v>
      </c>
      <c r="M1492" s="27">
        <v>45947.426354166673</v>
      </c>
      <c r="N1492" s="27">
        <v>45952.625694444447</v>
      </c>
      <c r="P1492" t="s">
        <v>9833</v>
      </c>
      <c r="Q1492" t="s">
        <v>9834</v>
      </c>
      <c r="R1492" t="s">
        <v>80</v>
      </c>
      <c r="S1492" t="s">
        <v>187</v>
      </c>
      <c r="T1492" t="s">
        <v>82</v>
      </c>
      <c r="U1492" t="s">
        <v>7699</v>
      </c>
      <c r="V1492" t="s">
        <v>17224</v>
      </c>
      <c r="W1492" t="s">
        <v>84</v>
      </c>
      <c r="Y1492" t="s">
        <v>8</v>
      </c>
      <c r="Z1492" t="s">
        <v>86</v>
      </c>
      <c r="AA1492" t="s">
        <v>736</v>
      </c>
      <c r="AB1492" s="28">
        <v>1</v>
      </c>
      <c r="AC1492" s="40">
        <v>35780</v>
      </c>
      <c r="AD1492" s="40">
        <f t="shared" si="23"/>
        <v>35780</v>
      </c>
    </row>
    <row r="1493" spans="1:30">
      <c r="A1493" t="s">
        <v>191</v>
      </c>
      <c r="B1493" t="s">
        <v>192</v>
      </c>
      <c r="C1493" t="s">
        <v>193</v>
      </c>
      <c r="D1493" t="s">
        <v>194</v>
      </c>
      <c r="E1493" t="s">
        <v>17225</v>
      </c>
      <c r="F1493" t="s">
        <v>17226</v>
      </c>
      <c r="G1493" t="s">
        <v>11760</v>
      </c>
      <c r="H1493" t="s">
        <v>197</v>
      </c>
      <c r="I1493" t="s">
        <v>191</v>
      </c>
      <c r="J1493" t="s">
        <v>17227</v>
      </c>
      <c r="K1493" t="s">
        <v>78</v>
      </c>
      <c r="L1493" t="s">
        <v>17228</v>
      </c>
      <c r="M1493" s="27">
        <v>45947.44332175926</v>
      </c>
      <c r="N1493" s="27">
        <v>45948.557638888888</v>
      </c>
      <c r="P1493" t="s">
        <v>9833</v>
      </c>
      <c r="Q1493" t="s">
        <v>9834</v>
      </c>
      <c r="R1493" t="s">
        <v>1470</v>
      </c>
      <c r="S1493" t="s">
        <v>1470</v>
      </c>
      <c r="U1493" t="s">
        <v>17229</v>
      </c>
      <c r="V1493" t="s">
        <v>17216</v>
      </c>
      <c r="W1493" t="s">
        <v>1801</v>
      </c>
      <c r="Y1493" t="s">
        <v>8</v>
      </c>
      <c r="Z1493" t="s">
        <v>86</v>
      </c>
      <c r="AB1493" s="28">
        <v>0</v>
      </c>
      <c r="AC1493" s="40">
        <v>41241</v>
      </c>
      <c r="AD1493" s="40">
        <f t="shared" si="23"/>
        <v>41241</v>
      </c>
    </row>
    <row r="1494" spans="1:30">
      <c r="A1494" t="s">
        <v>459</v>
      </c>
      <c r="B1494" t="s">
        <v>460</v>
      </c>
      <c r="C1494" t="s">
        <v>461</v>
      </c>
      <c r="D1494" t="s">
        <v>2135</v>
      </c>
      <c r="E1494" t="s">
        <v>17230</v>
      </c>
      <c r="F1494" t="s">
        <v>17231</v>
      </c>
      <c r="G1494" t="s">
        <v>9829</v>
      </c>
      <c r="H1494" t="s">
        <v>460</v>
      </c>
      <c r="I1494" t="s">
        <v>2138</v>
      </c>
      <c r="J1494" t="s">
        <v>17232</v>
      </c>
      <c r="K1494" t="s">
        <v>78</v>
      </c>
      <c r="L1494" t="s">
        <v>17233</v>
      </c>
      <c r="M1494" s="27">
        <v>45947.43273148148</v>
      </c>
      <c r="N1494" s="27">
        <v>45951.35</v>
      </c>
      <c r="P1494" t="s">
        <v>9833</v>
      </c>
      <c r="Q1494" t="s">
        <v>9834</v>
      </c>
      <c r="R1494" t="s">
        <v>80</v>
      </c>
      <c r="S1494" t="s">
        <v>187</v>
      </c>
      <c r="T1494" t="s">
        <v>82</v>
      </c>
      <c r="U1494" t="s">
        <v>7699</v>
      </c>
      <c r="V1494" t="s">
        <v>17234</v>
      </c>
      <c r="W1494" t="s">
        <v>84</v>
      </c>
      <c r="Y1494" t="s">
        <v>8</v>
      </c>
      <c r="Z1494" t="s">
        <v>86</v>
      </c>
      <c r="AA1494" t="s">
        <v>470</v>
      </c>
      <c r="AB1494" s="28">
        <v>1</v>
      </c>
      <c r="AC1494" s="40">
        <v>35780</v>
      </c>
      <c r="AD1494" s="40">
        <f t="shared" si="23"/>
        <v>35780</v>
      </c>
    </row>
    <row r="1495" spans="1:30">
      <c r="A1495" t="s">
        <v>613</v>
      </c>
      <c r="B1495" t="s">
        <v>151</v>
      </c>
      <c r="C1495" t="s">
        <v>152</v>
      </c>
      <c r="D1495" t="s">
        <v>4146</v>
      </c>
      <c r="E1495" t="s">
        <v>17235</v>
      </c>
      <c r="F1495" t="s">
        <v>17236</v>
      </c>
      <c r="G1495" t="s">
        <v>9829</v>
      </c>
      <c r="H1495" t="s">
        <v>258</v>
      </c>
      <c r="I1495" t="s">
        <v>4149</v>
      </c>
      <c r="J1495" t="s">
        <v>17237</v>
      </c>
      <c r="K1495" t="s">
        <v>78</v>
      </c>
      <c r="L1495" t="s">
        <v>17238</v>
      </c>
      <c r="M1495" s="27">
        <v>45947.440567129634</v>
      </c>
      <c r="N1495" s="27">
        <v>45951.513888888891</v>
      </c>
      <c r="P1495" t="s">
        <v>9833</v>
      </c>
      <c r="Q1495" t="s">
        <v>9834</v>
      </c>
      <c r="R1495" t="s">
        <v>1470</v>
      </c>
      <c r="S1495" t="s">
        <v>1470</v>
      </c>
      <c r="T1495" t="s">
        <v>82</v>
      </c>
      <c r="U1495" t="s">
        <v>7699</v>
      </c>
      <c r="V1495" t="s">
        <v>17239</v>
      </c>
      <c r="W1495" t="s">
        <v>9836</v>
      </c>
      <c r="Y1495" t="s">
        <v>11</v>
      </c>
      <c r="Z1495" t="s">
        <v>86</v>
      </c>
      <c r="AA1495" t="s">
        <v>2941</v>
      </c>
      <c r="AB1495" s="28">
        <v>0</v>
      </c>
      <c r="AC1495" s="40">
        <v>67654</v>
      </c>
      <c r="AD1495" s="40">
        <f t="shared" si="23"/>
        <v>67654</v>
      </c>
    </row>
    <row r="1496" spans="1:30">
      <c r="A1496" t="s">
        <v>343</v>
      </c>
      <c r="B1496" t="s">
        <v>68</v>
      </c>
      <c r="C1496" t="s">
        <v>69</v>
      </c>
      <c r="D1496" t="s">
        <v>1291</v>
      </c>
      <c r="E1496" t="s">
        <v>17240</v>
      </c>
      <c r="F1496" t="s">
        <v>17241</v>
      </c>
      <c r="G1496" t="s">
        <v>9829</v>
      </c>
      <c r="H1496" t="s">
        <v>798</v>
      </c>
      <c r="I1496" t="s">
        <v>1294</v>
      </c>
      <c r="J1496" t="s">
        <v>17242</v>
      </c>
      <c r="K1496" t="s">
        <v>78</v>
      </c>
      <c r="L1496" t="s">
        <v>17243</v>
      </c>
      <c r="M1496" s="27">
        <v>45947.443969907406</v>
      </c>
      <c r="N1496" s="27">
        <v>45951.4375</v>
      </c>
      <c r="P1496" t="s">
        <v>9833</v>
      </c>
      <c r="Q1496" t="s">
        <v>9834</v>
      </c>
      <c r="R1496" t="s">
        <v>1479</v>
      </c>
      <c r="S1496" t="s">
        <v>1479</v>
      </c>
      <c r="T1496" t="s">
        <v>82</v>
      </c>
      <c r="U1496" t="s">
        <v>7699</v>
      </c>
      <c r="V1496" t="s">
        <v>17244</v>
      </c>
      <c r="W1496" t="s">
        <v>84</v>
      </c>
      <c r="Y1496" t="s">
        <v>13</v>
      </c>
      <c r="Z1496" t="s">
        <v>86</v>
      </c>
      <c r="AA1496" t="s">
        <v>1299</v>
      </c>
      <c r="AB1496" s="28">
        <v>1</v>
      </c>
      <c r="AC1496" s="40">
        <v>35780</v>
      </c>
      <c r="AD1496" s="40">
        <f t="shared" si="23"/>
        <v>35780</v>
      </c>
    </row>
    <row r="1497" spans="1:30">
      <c r="A1497" t="s">
        <v>1377</v>
      </c>
      <c r="B1497" t="s">
        <v>68</v>
      </c>
      <c r="C1497" t="s">
        <v>266</v>
      </c>
      <c r="D1497" t="s">
        <v>1378</v>
      </c>
      <c r="E1497" t="s">
        <v>17245</v>
      </c>
      <c r="F1497" t="s">
        <v>17246</v>
      </c>
      <c r="G1497" t="s">
        <v>9829</v>
      </c>
      <c r="H1497" t="s">
        <v>1381</v>
      </c>
      <c r="I1497" t="s">
        <v>1377</v>
      </c>
      <c r="J1497" t="s">
        <v>17247</v>
      </c>
      <c r="K1497" t="s">
        <v>78</v>
      </c>
      <c r="L1497" t="s">
        <v>17248</v>
      </c>
      <c r="M1497" s="27">
        <v>45947.445798611108</v>
      </c>
      <c r="N1497" s="27">
        <v>45951.472916666673</v>
      </c>
      <c r="P1497" t="s">
        <v>9833</v>
      </c>
      <c r="Q1497" t="s">
        <v>9834</v>
      </c>
      <c r="R1497" t="s">
        <v>1470</v>
      </c>
      <c r="S1497" t="s">
        <v>1470</v>
      </c>
      <c r="T1497" t="s">
        <v>82</v>
      </c>
      <c r="U1497" t="s">
        <v>7699</v>
      </c>
      <c r="V1497" t="s">
        <v>17249</v>
      </c>
      <c r="W1497" t="s">
        <v>84</v>
      </c>
      <c r="Y1497" t="s">
        <v>8</v>
      </c>
      <c r="Z1497" t="s">
        <v>86</v>
      </c>
      <c r="AA1497" t="s">
        <v>2108</v>
      </c>
      <c r="AB1497" s="28">
        <v>1</v>
      </c>
      <c r="AC1497" s="40">
        <v>35780</v>
      </c>
      <c r="AD1497" s="40">
        <f t="shared" si="23"/>
        <v>35780</v>
      </c>
    </row>
    <row r="1498" spans="1:30">
      <c r="A1498" t="s">
        <v>112</v>
      </c>
      <c r="B1498" t="s">
        <v>113</v>
      </c>
      <c r="C1498" t="s">
        <v>114</v>
      </c>
      <c r="D1498" t="s">
        <v>115</v>
      </c>
      <c r="E1498" t="s">
        <v>17250</v>
      </c>
      <c r="F1498" t="s">
        <v>17251</v>
      </c>
      <c r="G1498" t="s">
        <v>9829</v>
      </c>
      <c r="H1498" t="s">
        <v>116</v>
      </c>
      <c r="I1498" t="s">
        <v>112</v>
      </c>
      <c r="J1498" t="s">
        <v>17252</v>
      </c>
      <c r="K1498" t="s">
        <v>78</v>
      </c>
      <c r="L1498" t="s">
        <v>17253</v>
      </c>
      <c r="M1498" s="27">
        <v>45947.441493055558</v>
      </c>
      <c r="N1498" s="27">
        <v>45951.39166666667</v>
      </c>
      <c r="P1498" t="s">
        <v>9833</v>
      </c>
      <c r="Q1498" t="s">
        <v>9834</v>
      </c>
      <c r="R1498" t="s">
        <v>80</v>
      </c>
      <c r="S1498" t="s">
        <v>187</v>
      </c>
      <c r="T1498" t="s">
        <v>82</v>
      </c>
      <c r="U1498" t="s">
        <v>7699</v>
      </c>
      <c r="V1498" t="s">
        <v>17254</v>
      </c>
      <c r="W1498" t="s">
        <v>84</v>
      </c>
      <c r="Y1498" t="s">
        <v>8</v>
      </c>
      <c r="Z1498" t="s">
        <v>86</v>
      </c>
      <c r="AA1498" t="s">
        <v>117</v>
      </c>
      <c r="AB1498" s="28">
        <v>1</v>
      </c>
      <c r="AC1498" s="40">
        <v>35780</v>
      </c>
      <c r="AD1498" s="40">
        <f t="shared" si="23"/>
        <v>35780</v>
      </c>
    </row>
    <row r="1499" spans="1:30">
      <c r="A1499" t="s">
        <v>150</v>
      </c>
      <c r="B1499" t="s">
        <v>151</v>
      </c>
      <c r="C1499" t="s">
        <v>152</v>
      </c>
      <c r="D1499" t="s">
        <v>2339</v>
      </c>
      <c r="E1499" t="s">
        <v>17255</v>
      </c>
      <c r="F1499" t="s">
        <v>17256</v>
      </c>
      <c r="G1499" t="s">
        <v>9829</v>
      </c>
      <c r="H1499" t="s">
        <v>156</v>
      </c>
      <c r="I1499" t="s">
        <v>150</v>
      </c>
      <c r="J1499" t="s">
        <v>17257</v>
      </c>
      <c r="K1499" t="s">
        <v>78</v>
      </c>
      <c r="L1499" t="s">
        <v>17258</v>
      </c>
      <c r="M1499" s="27">
        <v>45947.444745370369</v>
      </c>
      <c r="N1499" s="27">
        <v>45951.40902777778</v>
      </c>
      <c r="P1499" t="s">
        <v>9833</v>
      </c>
      <c r="Q1499" t="s">
        <v>9834</v>
      </c>
      <c r="R1499" t="s">
        <v>1479</v>
      </c>
      <c r="S1499" t="s">
        <v>1479</v>
      </c>
      <c r="T1499" t="s">
        <v>82</v>
      </c>
      <c r="U1499" t="s">
        <v>7699</v>
      </c>
      <c r="V1499" t="s">
        <v>17259</v>
      </c>
      <c r="W1499" t="s">
        <v>84</v>
      </c>
      <c r="Y1499" t="s">
        <v>8</v>
      </c>
      <c r="Z1499" t="s">
        <v>86</v>
      </c>
      <c r="AA1499" t="s">
        <v>1471</v>
      </c>
      <c r="AB1499" s="28">
        <v>1</v>
      </c>
      <c r="AC1499" s="40">
        <v>35780</v>
      </c>
      <c r="AD1499" s="40">
        <f t="shared" si="23"/>
        <v>35780</v>
      </c>
    </row>
    <row r="1500" spans="1:30">
      <c r="A1500" t="s">
        <v>112</v>
      </c>
      <c r="B1500" t="s">
        <v>113</v>
      </c>
      <c r="C1500" t="s">
        <v>114</v>
      </c>
      <c r="D1500" t="s">
        <v>115</v>
      </c>
      <c r="E1500" t="s">
        <v>17260</v>
      </c>
      <c r="F1500" t="s">
        <v>17261</v>
      </c>
      <c r="G1500" t="s">
        <v>9829</v>
      </c>
      <c r="H1500" t="s">
        <v>116</v>
      </c>
      <c r="I1500" t="s">
        <v>112</v>
      </c>
      <c r="J1500" t="s">
        <v>17262</v>
      </c>
      <c r="K1500" t="s">
        <v>78</v>
      </c>
      <c r="L1500" t="s">
        <v>17263</v>
      </c>
      <c r="M1500" s="27">
        <v>45947.446516203701</v>
      </c>
      <c r="N1500" s="27">
        <v>45951.384027777778</v>
      </c>
      <c r="P1500" t="s">
        <v>9833</v>
      </c>
      <c r="Q1500" t="s">
        <v>9834</v>
      </c>
      <c r="R1500" t="s">
        <v>1470</v>
      </c>
      <c r="S1500" t="s">
        <v>1470</v>
      </c>
      <c r="T1500" t="s">
        <v>82</v>
      </c>
      <c r="U1500" t="s">
        <v>7699</v>
      </c>
      <c r="V1500" t="s">
        <v>17264</v>
      </c>
      <c r="W1500" t="s">
        <v>84</v>
      </c>
      <c r="Y1500" t="s">
        <v>8</v>
      </c>
      <c r="Z1500" t="s">
        <v>86</v>
      </c>
      <c r="AA1500" t="s">
        <v>1777</v>
      </c>
      <c r="AB1500" s="28">
        <v>1</v>
      </c>
      <c r="AC1500" s="40">
        <v>35780</v>
      </c>
      <c r="AD1500" s="40">
        <f t="shared" si="23"/>
        <v>35780</v>
      </c>
    </row>
    <row r="1501" spans="1:30">
      <c r="A1501" t="s">
        <v>459</v>
      </c>
      <c r="B1501" t="s">
        <v>460</v>
      </c>
      <c r="C1501" t="s">
        <v>461</v>
      </c>
      <c r="D1501" t="s">
        <v>512</v>
      </c>
      <c r="E1501" t="s">
        <v>17265</v>
      </c>
      <c r="F1501" t="s">
        <v>17266</v>
      </c>
      <c r="G1501" t="s">
        <v>11760</v>
      </c>
      <c r="H1501" t="s">
        <v>460</v>
      </c>
      <c r="I1501" t="s">
        <v>459</v>
      </c>
      <c r="J1501" t="s">
        <v>17267</v>
      </c>
      <c r="K1501" t="s">
        <v>78</v>
      </c>
      <c r="L1501" t="s">
        <v>17268</v>
      </c>
      <c r="M1501" s="27">
        <v>45947.462337962963</v>
      </c>
      <c r="N1501" s="27">
        <v>45948.488888888889</v>
      </c>
      <c r="P1501" t="s">
        <v>9833</v>
      </c>
      <c r="Q1501" t="s">
        <v>9834</v>
      </c>
      <c r="R1501" t="s">
        <v>1470</v>
      </c>
      <c r="S1501" t="s">
        <v>1470</v>
      </c>
      <c r="U1501" t="s">
        <v>11763</v>
      </c>
      <c r="V1501" t="s">
        <v>17269</v>
      </c>
      <c r="W1501" t="s">
        <v>1801</v>
      </c>
      <c r="Y1501" t="s">
        <v>8</v>
      </c>
      <c r="Z1501" t="s">
        <v>86</v>
      </c>
      <c r="AB1501" s="28">
        <v>0</v>
      </c>
      <c r="AC1501" s="40">
        <v>41241</v>
      </c>
      <c r="AD1501" s="40">
        <f t="shared" si="23"/>
        <v>41241</v>
      </c>
    </row>
    <row r="1502" spans="1:30">
      <c r="A1502" t="s">
        <v>569</v>
      </c>
      <c r="B1502" t="s">
        <v>119</v>
      </c>
      <c r="C1502" t="s">
        <v>120</v>
      </c>
      <c r="D1502" t="s">
        <v>570</v>
      </c>
      <c r="E1502" t="s">
        <v>17270</v>
      </c>
      <c r="F1502" t="s">
        <v>17271</v>
      </c>
      <c r="G1502" t="s">
        <v>9829</v>
      </c>
      <c r="H1502" t="s">
        <v>573</v>
      </c>
      <c r="I1502" t="s">
        <v>569</v>
      </c>
      <c r="J1502" t="s">
        <v>17272</v>
      </c>
      <c r="K1502" t="s">
        <v>78</v>
      </c>
      <c r="L1502" t="s">
        <v>17273</v>
      </c>
      <c r="M1502" s="27">
        <v>45947.487997685188</v>
      </c>
      <c r="N1502" s="27">
        <v>45951.388194444437</v>
      </c>
      <c r="P1502" t="s">
        <v>9833</v>
      </c>
      <c r="Q1502" t="s">
        <v>9834</v>
      </c>
      <c r="R1502" t="s">
        <v>1479</v>
      </c>
      <c r="S1502" t="s">
        <v>1479</v>
      </c>
      <c r="T1502" t="s">
        <v>82</v>
      </c>
      <c r="U1502" t="s">
        <v>7699</v>
      </c>
      <c r="V1502" t="s">
        <v>17274</v>
      </c>
      <c r="W1502" t="s">
        <v>84</v>
      </c>
      <c r="Y1502" t="s">
        <v>8</v>
      </c>
      <c r="Z1502" t="s">
        <v>86</v>
      </c>
      <c r="AA1502" t="s">
        <v>2706</v>
      </c>
      <c r="AB1502" s="28">
        <v>1</v>
      </c>
      <c r="AC1502" s="40">
        <v>35780</v>
      </c>
      <c r="AD1502" s="40">
        <f t="shared" si="23"/>
        <v>35780</v>
      </c>
    </row>
    <row r="1503" spans="1:30">
      <c r="A1503" t="s">
        <v>191</v>
      </c>
      <c r="B1503" t="s">
        <v>192</v>
      </c>
      <c r="C1503" t="s">
        <v>193</v>
      </c>
      <c r="D1503" t="s">
        <v>993</v>
      </c>
      <c r="E1503" t="s">
        <v>17275</v>
      </c>
      <c r="F1503" t="s">
        <v>17276</v>
      </c>
      <c r="G1503" t="s">
        <v>9838</v>
      </c>
      <c r="H1503" t="s">
        <v>197</v>
      </c>
      <c r="I1503" t="s">
        <v>996</v>
      </c>
      <c r="J1503" t="s">
        <v>17277</v>
      </c>
      <c r="K1503" t="s">
        <v>78</v>
      </c>
      <c r="L1503" t="s">
        <v>17278</v>
      </c>
      <c r="M1503" s="27">
        <v>45947.464733796303</v>
      </c>
      <c r="N1503" s="27">
        <v>45959.50277777778</v>
      </c>
      <c r="P1503" t="s">
        <v>9840</v>
      </c>
      <c r="R1503" t="s">
        <v>1470</v>
      </c>
      <c r="S1503" t="s">
        <v>1470</v>
      </c>
      <c r="U1503" t="s">
        <v>7699</v>
      </c>
      <c r="V1503" t="s">
        <v>17279</v>
      </c>
      <c r="W1503" t="s">
        <v>9840</v>
      </c>
      <c r="Y1503" t="s">
        <v>13</v>
      </c>
      <c r="Z1503" t="s">
        <v>86</v>
      </c>
      <c r="AB1503" s="28">
        <v>0</v>
      </c>
      <c r="AC1503" s="40">
        <v>35780</v>
      </c>
      <c r="AD1503" s="40">
        <f t="shared" si="23"/>
        <v>35780</v>
      </c>
    </row>
    <row r="1504" spans="1:30">
      <c r="A1504" t="s">
        <v>442</v>
      </c>
      <c r="B1504" t="s">
        <v>113</v>
      </c>
      <c r="C1504" t="s">
        <v>114</v>
      </c>
      <c r="D1504" t="s">
        <v>443</v>
      </c>
      <c r="E1504" t="s">
        <v>17280</v>
      </c>
      <c r="F1504" t="s">
        <v>17281</v>
      </c>
      <c r="G1504" t="s">
        <v>9829</v>
      </c>
      <c r="H1504" t="s">
        <v>446</v>
      </c>
      <c r="I1504" t="s">
        <v>442</v>
      </c>
      <c r="J1504" t="s">
        <v>17282</v>
      </c>
      <c r="K1504" t="s">
        <v>78</v>
      </c>
      <c r="L1504" t="s">
        <v>17283</v>
      </c>
      <c r="M1504" s="27">
        <v>45947.491516203707</v>
      </c>
      <c r="N1504" s="27">
        <v>45951.384722222218</v>
      </c>
      <c r="P1504" t="s">
        <v>9833</v>
      </c>
      <c r="Q1504" t="s">
        <v>9834</v>
      </c>
      <c r="R1504" t="s">
        <v>1470</v>
      </c>
      <c r="S1504" t="s">
        <v>1470</v>
      </c>
      <c r="T1504" t="s">
        <v>82</v>
      </c>
      <c r="U1504" t="s">
        <v>7699</v>
      </c>
      <c r="V1504" t="s">
        <v>17284</v>
      </c>
      <c r="W1504" t="s">
        <v>84</v>
      </c>
      <c r="Y1504" t="s">
        <v>8</v>
      </c>
      <c r="Z1504" t="s">
        <v>86</v>
      </c>
      <c r="AA1504" t="s">
        <v>2360</v>
      </c>
      <c r="AB1504" s="28">
        <v>1</v>
      </c>
      <c r="AC1504" s="40">
        <v>35780</v>
      </c>
      <c r="AD1504" s="40">
        <f t="shared" si="23"/>
        <v>35780</v>
      </c>
    </row>
    <row r="1505" spans="1:30">
      <c r="A1505" t="s">
        <v>191</v>
      </c>
      <c r="B1505" t="s">
        <v>192</v>
      </c>
      <c r="C1505" t="s">
        <v>193</v>
      </c>
      <c r="D1505" t="s">
        <v>194</v>
      </c>
      <c r="E1505" t="s">
        <v>17285</v>
      </c>
      <c r="F1505" t="s">
        <v>12672</v>
      </c>
      <c r="G1505" t="s">
        <v>9829</v>
      </c>
      <c r="H1505" t="s">
        <v>197</v>
      </c>
      <c r="I1505" t="s">
        <v>191</v>
      </c>
      <c r="J1505" t="s">
        <v>12673</v>
      </c>
      <c r="K1505" t="s">
        <v>78</v>
      </c>
      <c r="L1505" t="s">
        <v>17286</v>
      </c>
      <c r="M1505" s="27">
        <v>45947.492476851847</v>
      </c>
      <c r="N1505" s="27">
        <v>45953.356944444437</v>
      </c>
      <c r="P1505" t="s">
        <v>9833</v>
      </c>
      <c r="Q1505" t="s">
        <v>9834</v>
      </c>
      <c r="R1505" t="s">
        <v>80</v>
      </c>
      <c r="S1505" t="s">
        <v>187</v>
      </c>
      <c r="U1505" t="s">
        <v>7699</v>
      </c>
      <c r="V1505" t="s">
        <v>17287</v>
      </c>
      <c r="W1505" t="s">
        <v>84</v>
      </c>
      <c r="Y1505" t="s">
        <v>8</v>
      </c>
      <c r="Z1505" t="s">
        <v>86</v>
      </c>
      <c r="AA1505" t="s">
        <v>1916</v>
      </c>
      <c r="AB1505" s="28">
        <v>1</v>
      </c>
      <c r="AC1505" s="40">
        <v>35780</v>
      </c>
      <c r="AD1505" s="40">
        <f t="shared" si="23"/>
        <v>35780</v>
      </c>
    </row>
    <row r="1506" spans="1:30">
      <c r="A1506" t="s">
        <v>67</v>
      </c>
      <c r="B1506" t="s">
        <v>68</v>
      </c>
      <c r="C1506" t="s">
        <v>69</v>
      </c>
      <c r="D1506" t="s">
        <v>484</v>
      </c>
      <c r="E1506" t="s">
        <v>17288</v>
      </c>
      <c r="F1506" t="s">
        <v>17289</v>
      </c>
      <c r="G1506" t="s">
        <v>9829</v>
      </c>
      <c r="H1506" t="s">
        <v>143</v>
      </c>
      <c r="I1506" t="s">
        <v>67</v>
      </c>
      <c r="J1506" t="s">
        <v>17290</v>
      </c>
      <c r="K1506" t="s">
        <v>78</v>
      </c>
      <c r="L1506" t="s">
        <v>17291</v>
      </c>
      <c r="M1506" s="27">
        <v>45947.493935185194</v>
      </c>
      <c r="N1506" s="27">
        <v>45951.338888888888</v>
      </c>
      <c r="P1506" t="s">
        <v>9833</v>
      </c>
      <c r="Q1506" t="s">
        <v>9834</v>
      </c>
      <c r="R1506" t="s">
        <v>80</v>
      </c>
      <c r="S1506" t="s">
        <v>187</v>
      </c>
      <c r="T1506" t="s">
        <v>82</v>
      </c>
      <c r="U1506" t="s">
        <v>7699</v>
      </c>
      <c r="V1506" t="s">
        <v>17292</v>
      </c>
      <c r="W1506" t="s">
        <v>84</v>
      </c>
      <c r="Y1506" t="s">
        <v>8</v>
      </c>
      <c r="Z1506" t="s">
        <v>86</v>
      </c>
      <c r="AA1506" t="s">
        <v>729</v>
      </c>
      <c r="AB1506" s="28">
        <v>1</v>
      </c>
      <c r="AC1506" s="40">
        <v>35780</v>
      </c>
      <c r="AD1506" s="40">
        <f t="shared" si="23"/>
        <v>35780</v>
      </c>
    </row>
    <row r="1507" spans="1:30">
      <c r="A1507" t="s">
        <v>459</v>
      </c>
      <c r="B1507" t="s">
        <v>460</v>
      </c>
      <c r="C1507" t="s">
        <v>461</v>
      </c>
      <c r="D1507" t="s">
        <v>9521</v>
      </c>
      <c r="E1507" t="s">
        <v>17293</v>
      </c>
      <c r="F1507" t="s">
        <v>17294</v>
      </c>
      <c r="G1507" t="s">
        <v>9829</v>
      </c>
      <c r="H1507" t="s">
        <v>460</v>
      </c>
      <c r="I1507" t="s">
        <v>9524</v>
      </c>
      <c r="J1507" t="s">
        <v>17295</v>
      </c>
      <c r="K1507" t="s">
        <v>78</v>
      </c>
      <c r="L1507" t="s">
        <v>17296</v>
      </c>
      <c r="M1507" s="27">
        <v>45947.495578703703</v>
      </c>
      <c r="N1507" s="27">
        <v>45951.470833333333</v>
      </c>
      <c r="P1507" t="s">
        <v>9833</v>
      </c>
      <c r="Q1507" t="s">
        <v>9834</v>
      </c>
      <c r="R1507" t="s">
        <v>1470</v>
      </c>
      <c r="S1507" t="s">
        <v>1470</v>
      </c>
      <c r="T1507" t="s">
        <v>82</v>
      </c>
      <c r="U1507" t="s">
        <v>7699</v>
      </c>
      <c r="V1507" t="s">
        <v>17297</v>
      </c>
      <c r="W1507" t="s">
        <v>84</v>
      </c>
      <c r="Y1507" t="s">
        <v>11</v>
      </c>
      <c r="Z1507" t="s">
        <v>86</v>
      </c>
      <c r="AA1507" t="s">
        <v>539</v>
      </c>
      <c r="AB1507" s="28">
        <v>1</v>
      </c>
      <c r="AC1507" s="40">
        <v>67654</v>
      </c>
      <c r="AD1507" s="40">
        <f t="shared" si="23"/>
        <v>67654</v>
      </c>
    </row>
    <row r="1508" spans="1:30">
      <c r="A1508" t="s">
        <v>191</v>
      </c>
      <c r="B1508" t="s">
        <v>192</v>
      </c>
      <c r="C1508" t="s">
        <v>193</v>
      </c>
      <c r="D1508" t="s">
        <v>194</v>
      </c>
      <c r="E1508" t="s">
        <v>17298</v>
      </c>
      <c r="F1508" t="s">
        <v>17299</v>
      </c>
      <c r="G1508" t="s">
        <v>9829</v>
      </c>
      <c r="H1508" t="s">
        <v>197</v>
      </c>
      <c r="I1508" t="s">
        <v>191</v>
      </c>
      <c r="J1508" t="s">
        <v>17300</v>
      </c>
      <c r="K1508" t="s">
        <v>78</v>
      </c>
      <c r="L1508" t="s">
        <v>17301</v>
      </c>
      <c r="M1508" s="27">
        <v>45947.502627314818</v>
      </c>
      <c r="N1508" s="27">
        <v>45953.357638888891</v>
      </c>
      <c r="P1508" t="s">
        <v>9833</v>
      </c>
      <c r="Q1508" t="s">
        <v>9834</v>
      </c>
      <c r="R1508" t="s">
        <v>80</v>
      </c>
      <c r="S1508" t="s">
        <v>187</v>
      </c>
      <c r="U1508" t="s">
        <v>7699</v>
      </c>
      <c r="V1508" t="s">
        <v>17302</v>
      </c>
      <c r="W1508" t="s">
        <v>84</v>
      </c>
      <c r="Y1508" t="s">
        <v>8</v>
      </c>
      <c r="Z1508" t="s">
        <v>86</v>
      </c>
      <c r="AA1508" t="s">
        <v>1916</v>
      </c>
      <c r="AB1508" s="28">
        <v>1</v>
      </c>
      <c r="AC1508" s="40">
        <v>35780</v>
      </c>
      <c r="AD1508" s="40">
        <f t="shared" si="23"/>
        <v>35780</v>
      </c>
    </row>
    <row r="1509" spans="1:30">
      <c r="A1509" t="s">
        <v>67</v>
      </c>
      <c r="B1509" t="s">
        <v>68</v>
      </c>
      <c r="C1509" t="s">
        <v>69</v>
      </c>
      <c r="D1509" t="s">
        <v>17303</v>
      </c>
      <c r="E1509" t="s">
        <v>17304</v>
      </c>
      <c r="F1509" t="s">
        <v>17305</v>
      </c>
      <c r="G1509" t="s">
        <v>9829</v>
      </c>
      <c r="H1509" t="s">
        <v>143</v>
      </c>
      <c r="I1509" t="s">
        <v>17306</v>
      </c>
      <c r="J1509" t="s">
        <v>17307</v>
      </c>
      <c r="K1509" t="s">
        <v>78</v>
      </c>
      <c r="L1509" t="s">
        <v>17308</v>
      </c>
      <c r="M1509" s="27">
        <v>45947.505543981482</v>
      </c>
      <c r="N1509" s="27">
        <v>45953.452777777777</v>
      </c>
      <c r="P1509" t="s">
        <v>9833</v>
      </c>
      <c r="Q1509" t="s">
        <v>9834</v>
      </c>
      <c r="R1509" t="s">
        <v>1470</v>
      </c>
      <c r="S1509" t="s">
        <v>1470</v>
      </c>
      <c r="T1509" t="s">
        <v>82</v>
      </c>
      <c r="U1509" t="s">
        <v>7699</v>
      </c>
      <c r="V1509" t="s">
        <v>17309</v>
      </c>
      <c r="W1509" t="s">
        <v>9836</v>
      </c>
      <c r="Y1509" t="s">
        <v>11</v>
      </c>
      <c r="Z1509" t="s">
        <v>86</v>
      </c>
      <c r="AA1509" t="s">
        <v>149</v>
      </c>
      <c r="AB1509" s="28">
        <v>0</v>
      </c>
      <c r="AC1509" s="40">
        <v>67654</v>
      </c>
      <c r="AD1509" s="40">
        <f t="shared" si="23"/>
        <v>67654</v>
      </c>
    </row>
    <row r="1510" spans="1:30">
      <c r="A1510" t="s">
        <v>112</v>
      </c>
      <c r="B1510" t="s">
        <v>113</v>
      </c>
      <c r="C1510" t="s">
        <v>114</v>
      </c>
      <c r="D1510" t="s">
        <v>115</v>
      </c>
      <c r="E1510" t="s">
        <v>17310</v>
      </c>
      <c r="F1510" t="s">
        <v>17311</v>
      </c>
      <c r="G1510" t="s">
        <v>11760</v>
      </c>
      <c r="H1510" t="s">
        <v>116</v>
      </c>
      <c r="I1510" t="s">
        <v>112</v>
      </c>
      <c r="J1510" t="s">
        <v>17312</v>
      </c>
      <c r="K1510" t="s">
        <v>78</v>
      </c>
      <c r="L1510" t="s">
        <v>17313</v>
      </c>
      <c r="M1510" s="27">
        <v>45947.499652777777</v>
      </c>
      <c r="N1510" s="27">
        <v>45948.486111111109</v>
      </c>
      <c r="P1510" t="s">
        <v>9833</v>
      </c>
      <c r="Q1510" t="s">
        <v>9834</v>
      </c>
      <c r="R1510" t="s">
        <v>1479</v>
      </c>
      <c r="S1510" t="s">
        <v>1479</v>
      </c>
      <c r="U1510" t="s">
        <v>16341</v>
      </c>
      <c r="W1510" t="s">
        <v>1801</v>
      </c>
      <c r="Y1510" t="s">
        <v>8</v>
      </c>
      <c r="Z1510" t="s">
        <v>86</v>
      </c>
      <c r="AB1510" s="28">
        <v>0</v>
      </c>
      <c r="AC1510" s="40">
        <v>41241</v>
      </c>
      <c r="AD1510" s="40">
        <f t="shared" si="23"/>
        <v>41241</v>
      </c>
    </row>
    <row r="1511" spans="1:30">
      <c r="A1511" t="s">
        <v>343</v>
      </c>
      <c r="B1511" t="s">
        <v>68</v>
      </c>
      <c r="C1511" t="s">
        <v>69</v>
      </c>
      <c r="D1511" t="s">
        <v>344</v>
      </c>
      <c r="E1511" t="s">
        <v>17314</v>
      </c>
      <c r="F1511" t="s">
        <v>17315</v>
      </c>
      <c r="G1511" t="s">
        <v>9829</v>
      </c>
      <c r="H1511" t="s">
        <v>347</v>
      </c>
      <c r="I1511" t="s">
        <v>343</v>
      </c>
      <c r="J1511" t="s">
        <v>17316</v>
      </c>
      <c r="K1511" t="s">
        <v>78</v>
      </c>
      <c r="L1511" t="s">
        <v>17317</v>
      </c>
      <c r="M1511" s="27">
        <v>45947.513182870367</v>
      </c>
      <c r="N1511" s="27">
        <v>45950.724305555559</v>
      </c>
      <c r="P1511" t="s">
        <v>9833</v>
      </c>
      <c r="Q1511" t="s">
        <v>9834</v>
      </c>
      <c r="R1511" t="s">
        <v>80</v>
      </c>
      <c r="S1511" t="s">
        <v>81</v>
      </c>
      <c r="T1511" t="s">
        <v>82</v>
      </c>
      <c r="U1511" t="s">
        <v>7699</v>
      </c>
      <c r="V1511" t="s">
        <v>17318</v>
      </c>
      <c r="W1511" t="s">
        <v>84</v>
      </c>
      <c r="Y1511" t="s">
        <v>8</v>
      </c>
      <c r="Z1511" t="s">
        <v>86</v>
      </c>
      <c r="AA1511" t="s">
        <v>761</v>
      </c>
      <c r="AB1511" s="28">
        <v>1</v>
      </c>
      <c r="AC1511" s="40">
        <v>35780</v>
      </c>
      <c r="AD1511" s="40">
        <f t="shared" si="23"/>
        <v>35780</v>
      </c>
    </row>
    <row r="1512" spans="1:30">
      <c r="A1512" t="s">
        <v>191</v>
      </c>
      <c r="B1512" t="s">
        <v>192</v>
      </c>
      <c r="C1512" t="s">
        <v>193</v>
      </c>
      <c r="D1512" t="s">
        <v>2004</v>
      </c>
      <c r="E1512" t="s">
        <v>17319</v>
      </c>
      <c r="F1512" t="s">
        <v>17320</v>
      </c>
      <c r="G1512" t="s">
        <v>9829</v>
      </c>
      <c r="H1512" t="s">
        <v>903</v>
      </c>
      <c r="I1512" t="s">
        <v>2007</v>
      </c>
      <c r="J1512" t="s">
        <v>17321</v>
      </c>
      <c r="K1512" t="s">
        <v>78</v>
      </c>
      <c r="L1512" t="s">
        <v>17322</v>
      </c>
      <c r="M1512" s="27">
        <v>45947.507060185177</v>
      </c>
      <c r="N1512" s="27">
        <v>45953.453472222223</v>
      </c>
      <c r="P1512" t="s">
        <v>9833</v>
      </c>
      <c r="Q1512" t="s">
        <v>9834</v>
      </c>
      <c r="R1512" t="s">
        <v>1479</v>
      </c>
      <c r="S1512" t="s">
        <v>1479</v>
      </c>
      <c r="T1512" t="s">
        <v>82</v>
      </c>
      <c r="U1512" t="s">
        <v>7699</v>
      </c>
      <c r="V1512" t="s">
        <v>17323</v>
      </c>
      <c r="W1512" t="s">
        <v>9836</v>
      </c>
      <c r="Y1512" t="s">
        <v>139</v>
      </c>
      <c r="Z1512" t="s">
        <v>1482</v>
      </c>
      <c r="AA1512" t="s">
        <v>202</v>
      </c>
      <c r="AB1512" s="28">
        <v>0</v>
      </c>
      <c r="AC1512" s="40">
        <v>35780</v>
      </c>
      <c r="AD1512" s="40">
        <f t="shared" si="23"/>
        <v>35780</v>
      </c>
    </row>
    <row r="1513" spans="1:30">
      <c r="A1513" t="s">
        <v>459</v>
      </c>
      <c r="B1513" t="s">
        <v>460</v>
      </c>
      <c r="C1513" t="s">
        <v>461</v>
      </c>
      <c r="D1513" t="s">
        <v>512</v>
      </c>
      <c r="E1513" t="s">
        <v>17324</v>
      </c>
      <c r="F1513" t="s">
        <v>17325</v>
      </c>
      <c r="G1513" t="s">
        <v>9829</v>
      </c>
      <c r="H1513" t="s">
        <v>460</v>
      </c>
      <c r="I1513" t="s">
        <v>459</v>
      </c>
      <c r="J1513" t="s">
        <v>17326</v>
      </c>
      <c r="K1513" t="s">
        <v>78</v>
      </c>
      <c r="L1513" t="s">
        <v>17327</v>
      </c>
      <c r="M1513" s="27">
        <v>45947.520520833343</v>
      </c>
      <c r="N1513" s="27">
        <v>45950.70208333333</v>
      </c>
      <c r="P1513" t="s">
        <v>9833</v>
      </c>
      <c r="Q1513" t="s">
        <v>9834</v>
      </c>
      <c r="R1513" t="s">
        <v>1470</v>
      </c>
      <c r="S1513" t="s">
        <v>1470</v>
      </c>
      <c r="T1513" t="s">
        <v>82</v>
      </c>
      <c r="U1513" t="s">
        <v>7699</v>
      </c>
      <c r="V1513" t="s">
        <v>17328</v>
      </c>
      <c r="W1513" t="s">
        <v>84</v>
      </c>
      <c r="Y1513" t="s">
        <v>8</v>
      </c>
      <c r="Z1513" t="s">
        <v>86</v>
      </c>
      <c r="AA1513" t="s">
        <v>2172</v>
      </c>
      <c r="AB1513" s="28">
        <v>1</v>
      </c>
      <c r="AC1513" s="40">
        <v>35780</v>
      </c>
      <c r="AD1513" s="40">
        <f t="shared" si="23"/>
        <v>35780</v>
      </c>
    </row>
    <row r="1514" spans="1:30">
      <c r="A1514" t="s">
        <v>288</v>
      </c>
      <c r="B1514" t="s">
        <v>113</v>
      </c>
      <c r="C1514" t="s">
        <v>114</v>
      </c>
      <c r="D1514" t="s">
        <v>1126</v>
      </c>
      <c r="E1514" t="s">
        <v>17329</v>
      </c>
      <c r="F1514" t="s">
        <v>17330</v>
      </c>
      <c r="G1514" t="s">
        <v>9829</v>
      </c>
      <c r="H1514" t="s">
        <v>292</v>
      </c>
      <c r="I1514" t="s">
        <v>1129</v>
      </c>
      <c r="J1514" t="s">
        <v>17331</v>
      </c>
      <c r="K1514" t="s">
        <v>78</v>
      </c>
      <c r="L1514" t="s">
        <v>17332</v>
      </c>
      <c r="M1514" s="27">
        <v>45947.533032407409</v>
      </c>
      <c r="N1514" s="27">
        <v>45951.617361111108</v>
      </c>
      <c r="P1514" t="s">
        <v>9833</v>
      </c>
      <c r="Q1514" t="s">
        <v>9834</v>
      </c>
      <c r="R1514" t="s">
        <v>80</v>
      </c>
      <c r="S1514" t="s">
        <v>81</v>
      </c>
      <c r="T1514" t="s">
        <v>82</v>
      </c>
      <c r="U1514" t="s">
        <v>7699</v>
      </c>
      <c r="V1514" t="s">
        <v>17333</v>
      </c>
      <c r="W1514" t="s">
        <v>84</v>
      </c>
      <c r="Y1514" t="s">
        <v>11</v>
      </c>
      <c r="Z1514" t="s">
        <v>86</v>
      </c>
      <c r="AA1514" t="s">
        <v>1846</v>
      </c>
      <c r="AB1514" s="28">
        <v>1</v>
      </c>
      <c r="AC1514" s="40">
        <v>67654</v>
      </c>
      <c r="AD1514" s="40">
        <f t="shared" si="23"/>
        <v>67654</v>
      </c>
    </row>
    <row r="1515" spans="1:30">
      <c r="A1515" t="s">
        <v>459</v>
      </c>
      <c r="B1515" t="s">
        <v>460</v>
      </c>
      <c r="C1515" t="s">
        <v>461</v>
      </c>
      <c r="D1515" t="s">
        <v>2135</v>
      </c>
      <c r="E1515" t="s">
        <v>17334</v>
      </c>
      <c r="F1515" t="s">
        <v>17335</v>
      </c>
      <c r="G1515" t="s">
        <v>9829</v>
      </c>
      <c r="H1515" t="s">
        <v>460</v>
      </c>
      <c r="I1515" t="s">
        <v>2138</v>
      </c>
      <c r="J1515" t="s">
        <v>17336</v>
      </c>
      <c r="K1515" t="s">
        <v>78</v>
      </c>
      <c r="L1515" t="s">
        <v>17337</v>
      </c>
      <c r="M1515" s="27">
        <v>45947.517928240741</v>
      </c>
      <c r="N1515" s="27">
        <v>45950.70416666667</v>
      </c>
      <c r="P1515" t="s">
        <v>9833</v>
      </c>
      <c r="Q1515" t="s">
        <v>9834</v>
      </c>
      <c r="R1515" t="s">
        <v>1470</v>
      </c>
      <c r="S1515" t="s">
        <v>1470</v>
      </c>
      <c r="T1515" t="s">
        <v>82</v>
      </c>
      <c r="U1515" t="s">
        <v>7699</v>
      </c>
      <c r="V1515" t="s">
        <v>17338</v>
      </c>
      <c r="W1515" t="s">
        <v>84</v>
      </c>
      <c r="Y1515" t="s">
        <v>8</v>
      </c>
      <c r="Z1515" t="s">
        <v>86</v>
      </c>
      <c r="AA1515" t="s">
        <v>546</v>
      </c>
      <c r="AB1515" s="28">
        <v>1</v>
      </c>
      <c r="AC1515" s="40">
        <v>35780</v>
      </c>
      <c r="AD1515" s="40">
        <f t="shared" si="23"/>
        <v>35780</v>
      </c>
    </row>
    <row r="1516" spans="1:30">
      <c r="A1516" t="s">
        <v>118</v>
      </c>
      <c r="B1516" t="s">
        <v>119</v>
      </c>
      <c r="C1516" t="s">
        <v>120</v>
      </c>
      <c r="D1516" t="s">
        <v>306</v>
      </c>
      <c r="E1516" t="s">
        <v>17339</v>
      </c>
      <c r="F1516" t="s">
        <v>17340</v>
      </c>
      <c r="G1516" t="s">
        <v>9829</v>
      </c>
      <c r="H1516" t="s">
        <v>309</v>
      </c>
      <c r="I1516" t="s">
        <v>118</v>
      </c>
      <c r="J1516" t="s">
        <v>17341</v>
      </c>
      <c r="K1516" t="s">
        <v>78</v>
      </c>
      <c r="L1516" t="s">
        <v>17342</v>
      </c>
      <c r="M1516" s="27">
        <v>45947.525937500002</v>
      </c>
      <c r="N1516" s="27">
        <v>45951.396527777782</v>
      </c>
      <c r="P1516" t="s">
        <v>9833</v>
      </c>
      <c r="Q1516" t="s">
        <v>9834</v>
      </c>
      <c r="R1516" t="s">
        <v>1479</v>
      </c>
      <c r="S1516" t="s">
        <v>1479</v>
      </c>
      <c r="T1516" t="s">
        <v>82</v>
      </c>
      <c r="U1516" t="s">
        <v>7699</v>
      </c>
      <c r="V1516" t="s">
        <v>17343</v>
      </c>
      <c r="W1516" t="s">
        <v>84</v>
      </c>
      <c r="Y1516" t="s">
        <v>8</v>
      </c>
      <c r="Z1516" t="s">
        <v>86</v>
      </c>
      <c r="AA1516" t="s">
        <v>2527</v>
      </c>
      <c r="AB1516" s="28">
        <v>1</v>
      </c>
      <c r="AC1516" s="40">
        <v>35780</v>
      </c>
      <c r="AD1516" s="40">
        <f t="shared" si="23"/>
        <v>35780</v>
      </c>
    </row>
    <row r="1517" spans="1:30">
      <c r="A1517" t="s">
        <v>217</v>
      </c>
      <c r="B1517" t="s">
        <v>192</v>
      </c>
      <c r="C1517" t="s">
        <v>193</v>
      </c>
      <c r="D1517" t="s">
        <v>396</v>
      </c>
      <c r="E1517" t="s">
        <v>17344</v>
      </c>
      <c r="F1517" t="s">
        <v>17345</v>
      </c>
      <c r="G1517" t="s">
        <v>9829</v>
      </c>
      <c r="H1517" t="s">
        <v>197</v>
      </c>
      <c r="I1517" t="s">
        <v>217</v>
      </c>
      <c r="J1517" t="s">
        <v>17346</v>
      </c>
      <c r="K1517" t="s">
        <v>78</v>
      </c>
      <c r="L1517" t="s">
        <v>17347</v>
      </c>
      <c r="M1517" s="27">
        <v>45947.549733796302</v>
      </c>
      <c r="N1517" s="27">
        <v>45951.677083333343</v>
      </c>
      <c r="P1517" t="s">
        <v>9833</v>
      </c>
      <c r="Q1517" t="s">
        <v>9834</v>
      </c>
      <c r="R1517" t="s">
        <v>80</v>
      </c>
      <c r="S1517" t="s">
        <v>187</v>
      </c>
      <c r="T1517" t="s">
        <v>82</v>
      </c>
      <c r="U1517" t="s">
        <v>7699</v>
      </c>
      <c r="V1517" t="s">
        <v>17348</v>
      </c>
      <c r="W1517" t="s">
        <v>84</v>
      </c>
      <c r="Y1517" t="s">
        <v>8</v>
      </c>
      <c r="Z1517" t="s">
        <v>86</v>
      </c>
      <c r="AA1517" t="s">
        <v>403</v>
      </c>
      <c r="AB1517" s="28">
        <v>1</v>
      </c>
      <c r="AC1517" s="40">
        <v>35780</v>
      </c>
      <c r="AD1517" s="40">
        <f t="shared" si="23"/>
        <v>35780</v>
      </c>
    </row>
    <row r="1518" spans="1:30">
      <c r="A1518" t="s">
        <v>191</v>
      </c>
      <c r="B1518" t="s">
        <v>192</v>
      </c>
      <c r="C1518" t="s">
        <v>193</v>
      </c>
      <c r="D1518" t="s">
        <v>194</v>
      </c>
      <c r="E1518" t="s">
        <v>17349</v>
      </c>
      <c r="F1518" t="s">
        <v>17350</v>
      </c>
      <c r="G1518" t="s">
        <v>9829</v>
      </c>
      <c r="H1518" t="s">
        <v>197</v>
      </c>
      <c r="I1518" t="s">
        <v>191</v>
      </c>
      <c r="J1518" t="s">
        <v>17351</v>
      </c>
      <c r="K1518" t="s">
        <v>78</v>
      </c>
      <c r="L1518" t="s">
        <v>17352</v>
      </c>
      <c r="M1518" s="27">
        <v>45947.551076388889</v>
      </c>
      <c r="N1518" s="27">
        <v>45957.538888888892</v>
      </c>
      <c r="P1518" t="s">
        <v>9833</v>
      </c>
      <c r="Q1518" t="s">
        <v>9834</v>
      </c>
      <c r="R1518" t="s">
        <v>80</v>
      </c>
      <c r="S1518" t="s">
        <v>187</v>
      </c>
      <c r="U1518" t="s">
        <v>7699</v>
      </c>
      <c r="V1518" t="s">
        <v>17353</v>
      </c>
      <c r="W1518" t="s">
        <v>84</v>
      </c>
      <c r="Y1518" t="s">
        <v>8</v>
      </c>
      <c r="Z1518" t="s">
        <v>86</v>
      </c>
      <c r="AA1518" t="s">
        <v>7627</v>
      </c>
      <c r="AB1518" s="28">
        <v>1</v>
      </c>
      <c r="AC1518" s="40">
        <v>35780</v>
      </c>
      <c r="AD1518" s="40">
        <f t="shared" si="23"/>
        <v>35780</v>
      </c>
    </row>
    <row r="1519" spans="1:30">
      <c r="A1519" t="s">
        <v>459</v>
      </c>
      <c r="B1519" t="s">
        <v>460</v>
      </c>
      <c r="C1519" t="s">
        <v>461</v>
      </c>
      <c r="D1519" t="s">
        <v>3384</v>
      </c>
      <c r="E1519" t="s">
        <v>17354</v>
      </c>
      <c r="F1519" t="s">
        <v>17355</v>
      </c>
      <c r="G1519" t="s">
        <v>9829</v>
      </c>
      <c r="H1519" t="s">
        <v>460</v>
      </c>
      <c r="I1519" t="s">
        <v>3387</v>
      </c>
      <c r="J1519" t="s">
        <v>17356</v>
      </c>
      <c r="K1519" t="s">
        <v>78</v>
      </c>
      <c r="L1519" t="s">
        <v>17357</v>
      </c>
      <c r="M1519" s="27">
        <v>45947.552060185182</v>
      </c>
      <c r="N1519" s="27">
        <v>45951.348611111112</v>
      </c>
      <c r="P1519" t="s">
        <v>9833</v>
      </c>
      <c r="Q1519" t="s">
        <v>9834</v>
      </c>
      <c r="R1519" t="s">
        <v>1470</v>
      </c>
      <c r="S1519" t="s">
        <v>1470</v>
      </c>
      <c r="T1519" t="s">
        <v>1664</v>
      </c>
      <c r="U1519" t="s">
        <v>8215</v>
      </c>
      <c r="V1519" t="s">
        <v>17358</v>
      </c>
      <c r="W1519" t="s">
        <v>84</v>
      </c>
      <c r="Y1519" t="s">
        <v>8</v>
      </c>
      <c r="Z1519" t="s">
        <v>86</v>
      </c>
      <c r="AA1519" t="s">
        <v>964</v>
      </c>
      <c r="AB1519" s="28">
        <v>1</v>
      </c>
      <c r="AC1519" s="40">
        <v>35780</v>
      </c>
      <c r="AD1519" s="40">
        <f t="shared" si="23"/>
        <v>35780</v>
      </c>
    </row>
    <row r="1520" spans="1:30">
      <c r="A1520" t="s">
        <v>569</v>
      </c>
      <c r="B1520" t="s">
        <v>119</v>
      </c>
      <c r="C1520" t="s">
        <v>120</v>
      </c>
      <c r="D1520" t="s">
        <v>570</v>
      </c>
      <c r="E1520" t="s">
        <v>17359</v>
      </c>
      <c r="F1520" t="s">
        <v>17360</v>
      </c>
      <c r="G1520" t="s">
        <v>9829</v>
      </c>
      <c r="H1520" t="s">
        <v>573</v>
      </c>
      <c r="I1520" t="s">
        <v>569</v>
      </c>
      <c r="J1520" t="s">
        <v>17361</v>
      </c>
      <c r="K1520" t="s">
        <v>78</v>
      </c>
      <c r="L1520" t="s">
        <v>17362</v>
      </c>
      <c r="M1520" s="27">
        <v>45947.569074074083</v>
      </c>
      <c r="N1520" s="27">
        <v>45951.382638888892</v>
      </c>
      <c r="P1520" t="s">
        <v>9833</v>
      </c>
      <c r="Q1520" t="s">
        <v>9834</v>
      </c>
      <c r="R1520" t="s">
        <v>1470</v>
      </c>
      <c r="S1520" t="s">
        <v>1470</v>
      </c>
      <c r="T1520" t="s">
        <v>82</v>
      </c>
      <c r="U1520" t="s">
        <v>7699</v>
      </c>
      <c r="V1520" t="s">
        <v>17363</v>
      </c>
      <c r="W1520" t="s">
        <v>84</v>
      </c>
      <c r="Y1520" t="s">
        <v>8</v>
      </c>
      <c r="Z1520" t="s">
        <v>86</v>
      </c>
      <c r="AA1520" t="s">
        <v>2706</v>
      </c>
      <c r="AB1520" s="28">
        <v>1</v>
      </c>
      <c r="AC1520" s="40">
        <v>35780</v>
      </c>
      <c r="AD1520" s="40">
        <f t="shared" si="23"/>
        <v>35780</v>
      </c>
    </row>
    <row r="1521" spans="1:30">
      <c r="A1521" t="s">
        <v>744</v>
      </c>
      <c r="B1521" t="s">
        <v>113</v>
      </c>
      <c r="C1521" t="s">
        <v>114</v>
      </c>
      <c r="D1521" t="s">
        <v>8382</v>
      </c>
      <c r="E1521" t="s">
        <v>17364</v>
      </c>
      <c r="F1521" t="s">
        <v>17365</v>
      </c>
      <c r="G1521" t="s">
        <v>9829</v>
      </c>
      <c r="H1521" t="s">
        <v>748</v>
      </c>
      <c r="I1521" t="s">
        <v>8385</v>
      </c>
      <c r="J1521" t="s">
        <v>17366</v>
      </c>
      <c r="K1521" t="s">
        <v>78</v>
      </c>
      <c r="L1521" t="s">
        <v>17367</v>
      </c>
      <c r="M1521" s="27">
        <v>45947.572905092587</v>
      </c>
      <c r="N1521" s="27">
        <v>45951.345138888893</v>
      </c>
      <c r="P1521" t="s">
        <v>9833</v>
      </c>
      <c r="Q1521" t="s">
        <v>9834</v>
      </c>
      <c r="R1521" t="s">
        <v>1470</v>
      </c>
      <c r="S1521" t="s">
        <v>1470</v>
      </c>
      <c r="T1521" t="s">
        <v>82</v>
      </c>
      <c r="U1521" t="s">
        <v>7699</v>
      </c>
      <c r="V1521" t="s">
        <v>17368</v>
      </c>
      <c r="W1521" t="s">
        <v>84</v>
      </c>
      <c r="Y1521" t="s">
        <v>11</v>
      </c>
      <c r="Z1521" t="s">
        <v>86</v>
      </c>
      <c r="AA1521" t="s">
        <v>754</v>
      </c>
      <c r="AB1521" s="28">
        <v>1</v>
      </c>
      <c r="AC1521" s="40">
        <v>67654</v>
      </c>
      <c r="AD1521" s="40">
        <f t="shared" si="23"/>
        <v>67654</v>
      </c>
    </row>
    <row r="1522" spans="1:30">
      <c r="A1522" t="s">
        <v>217</v>
      </c>
      <c r="B1522" t="s">
        <v>192</v>
      </c>
      <c r="C1522" t="s">
        <v>193</v>
      </c>
      <c r="D1522" t="s">
        <v>1241</v>
      </c>
      <c r="E1522" t="s">
        <v>17369</v>
      </c>
      <c r="F1522" t="s">
        <v>17370</v>
      </c>
      <c r="G1522" t="s">
        <v>9829</v>
      </c>
      <c r="H1522" t="s">
        <v>197</v>
      </c>
      <c r="I1522" t="s">
        <v>1244</v>
      </c>
      <c r="J1522" t="s">
        <v>17371</v>
      </c>
      <c r="K1522" t="s">
        <v>78</v>
      </c>
      <c r="L1522" t="s">
        <v>17372</v>
      </c>
      <c r="M1522" s="27">
        <v>45947.59952546296</v>
      </c>
      <c r="N1522" s="27">
        <v>45951.635416666657</v>
      </c>
      <c r="P1522" t="s">
        <v>9833</v>
      </c>
      <c r="Q1522" t="s">
        <v>9834</v>
      </c>
      <c r="R1522" t="s">
        <v>1470</v>
      </c>
      <c r="S1522" t="s">
        <v>1470</v>
      </c>
      <c r="T1522" t="s">
        <v>82</v>
      </c>
      <c r="U1522" t="s">
        <v>7699</v>
      </c>
      <c r="V1522" t="s">
        <v>17373</v>
      </c>
      <c r="W1522" t="s">
        <v>84</v>
      </c>
      <c r="Y1522" t="s">
        <v>11</v>
      </c>
      <c r="Z1522" t="s">
        <v>86</v>
      </c>
      <c r="AA1522" t="s">
        <v>403</v>
      </c>
      <c r="AB1522" s="28">
        <v>1</v>
      </c>
      <c r="AC1522" s="40">
        <v>67654</v>
      </c>
      <c r="AD1522" s="40">
        <f t="shared" si="23"/>
        <v>67654</v>
      </c>
    </row>
    <row r="1523" spans="1:30">
      <c r="A1523" t="s">
        <v>191</v>
      </c>
      <c r="B1523" t="s">
        <v>192</v>
      </c>
      <c r="C1523" t="s">
        <v>193</v>
      </c>
      <c r="D1523" t="s">
        <v>227</v>
      </c>
      <c r="E1523" t="s">
        <v>17374</v>
      </c>
      <c r="F1523" t="s">
        <v>17375</v>
      </c>
      <c r="G1523" t="s">
        <v>9829</v>
      </c>
      <c r="H1523" t="s">
        <v>197</v>
      </c>
      <c r="I1523" t="s">
        <v>230</v>
      </c>
      <c r="J1523" t="s">
        <v>17376</v>
      </c>
      <c r="K1523" t="s">
        <v>78</v>
      </c>
      <c r="L1523" t="s">
        <v>17377</v>
      </c>
      <c r="M1523" s="27">
        <v>45947.608182870368</v>
      </c>
      <c r="N1523" s="27">
        <v>45952.352083333331</v>
      </c>
      <c r="P1523" t="s">
        <v>9833</v>
      </c>
      <c r="Q1523" t="s">
        <v>9834</v>
      </c>
      <c r="R1523" t="s">
        <v>1470</v>
      </c>
      <c r="S1523" t="s">
        <v>1470</v>
      </c>
      <c r="U1523" t="s">
        <v>7699</v>
      </c>
      <c r="V1523" t="s">
        <v>17378</v>
      </c>
      <c r="W1523" t="s">
        <v>84</v>
      </c>
      <c r="Y1523" t="s">
        <v>8</v>
      </c>
      <c r="Z1523" t="s">
        <v>86</v>
      </c>
      <c r="AA1523" t="s">
        <v>7627</v>
      </c>
      <c r="AB1523" s="28">
        <v>1</v>
      </c>
      <c r="AC1523" s="40">
        <v>35780</v>
      </c>
      <c r="AD1523" s="40">
        <f t="shared" si="23"/>
        <v>35780</v>
      </c>
    </row>
    <row r="1524" spans="1:30">
      <c r="A1524" t="s">
        <v>112</v>
      </c>
      <c r="B1524" t="s">
        <v>113</v>
      </c>
      <c r="C1524" t="s">
        <v>114</v>
      </c>
      <c r="D1524" t="s">
        <v>115</v>
      </c>
      <c r="E1524" t="s">
        <v>17379</v>
      </c>
      <c r="F1524" t="s">
        <v>17380</v>
      </c>
      <c r="G1524" t="s">
        <v>9829</v>
      </c>
      <c r="H1524" t="s">
        <v>116</v>
      </c>
      <c r="I1524" t="s">
        <v>112</v>
      </c>
      <c r="J1524" t="s">
        <v>17381</v>
      </c>
      <c r="K1524" t="s">
        <v>78</v>
      </c>
      <c r="L1524" t="s">
        <v>17382</v>
      </c>
      <c r="M1524" s="27">
        <v>45947.622534722221</v>
      </c>
      <c r="N1524" s="27">
        <v>45951.473611111112</v>
      </c>
      <c r="P1524" t="s">
        <v>9833</v>
      </c>
      <c r="Q1524" t="s">
        <v>9834</v>
      </c>
      <c r="R1524" t="s">
        <v>80</v>
      </c>
      <c r="S1524" t="s">
        <v>187</v>
      </c>
      <c r="T1524" t="s">
        <v>82</v>
      </c>
      <c r="U1524" t="s">
        <v>7699</v>
      </c>
      <c r="V1524" t="s">
        <v>17383</v>
      </c>
      <c r="W1524" t="s">
        <v>84</v>
      </c>
      <c r="Y1524" t="s">
        <v>8</v>
      </c>
      <c r="Z1524" t="s">
        <v>86</v>
      </c>
      <c r="AA1524" t="s">
        <v>1777</v>
      </c>
      <c r="AB1524" s="28">
        <v>1</v>
      </c>
      <c r="AC1524" s="40">
        <v>35780</v>
      </c>
      <c r="AD1524" s="40">
        <f t="shared" si="23"/>
        <v>35780</v>
      </c>
    </row>
    <row r="1525" spans="1:30">
      <c r="A1525" t="s">
        <v>965</v>
      </c>
      <c r="B1525" t="s">
        <v>119</v>
      </c>
      <c r="C1525" t="s">
        <v>120</v>
      </c>
      <c r="D1525" t="s">
        <v>966</v>
      </c>
      <c r="E1525" t="s">
        <v>17384</v>
      </c>
      <c r="F1525" t="s">
        <v>13927</v>
      </c>
      <c r="G1525" t="s">
        <v>9829</v>
      </c>
      <c r="H1525" t="s">
        <v>969</v>
      </c>
      <c r="I1525" t="s">
        <v>965</v>
      </c>
      <c r="J1525" t="s">
        <v>13928</v>
      </c>
      <c r="K1525" t="s">
        <v>78</v>
      </c>
      <c r="L1525" t="s">
        <v>17385</v>
      </c>
      <c r="M1525" s="27">
        <v>45947.624178240738</v>
      </c>
      <c r="N1525" s="27">
        <v>45951.393055555563</v>
      </c>
      <c r="P1525" t="s">
        <v>9833</v>
      </c>
      <c r="Q1525" t="s">
        <v>9834</v>
      </c>
      <c r="R1525" t="s">
        <v>80</v>
      </c>
      <c r="S1525" t="s">
        <v>81</v>
      </c>
      <c r="T1525" t="s">
        <v>82</v>
      </c>
      <c r="U1525" t="s">
        <v>7699</v>
      </c>
      <c r="V1525" t="s">
        <v>17386</v>
      </c>
      <c r="W1525" t="s">
        <v>84</v>
      </c>
      <c r="Y1525" t="s">
        <v>8</v>
      </c>
      <c r="Z1525" t="s">
        <v>86</v>
      </c>
      <c r="AA1525" t="s">
        <v>974</v>
      </c>
      <c r="AB1525" s="28">
        <v>1</v>
      </c>
      <c r="AC1525" s="40">
        <v>35780</v>
      </c>
      <c r="AD1525" s="40">
        <f t="shared" si="23"/>
        <v>35780</v>
      </c>
    </row>
    <row r="1526" spans="1:30">
      <c r="A1526" t="s">
        <v>277</v>
      </c>
      <c r="B1526" t="s">
        <v>151</v>
      </c>
      <c r="C1526" t="s">
        <v>152</v>
      </c>
      <c r="D1526" t="s">
        <v>325</v>
      </c>
      <c r="E1526" t="s">
        <v>17387</v>
      </c>
      <c r="F1526" t="s">
        <v>17388</v>
      </c>
      <c r="G1526" t="s">
        <v>9829</v>
      </c>
      <c r="H1526" t="s">
        <v>328</v>
      </c>
      <c r="I1526" t="s">
        <v>277</v>
      </c>
      <c r="J1526" t="s">
        <v>17389</v>
      </c>
      <c r="K1526" t="s">
        <v>78</v>
      </c>
      <c r="L1526" t="s">
        <v>17390</v>
      </c>
      <c r="M1526" s="27">
        <v>45947.626423611109</v>
      </c>
      <c r="N1526" s="27">
        <v>45951.394444444442</v>
      </c>
      <c r="P1526" t="s">
        <v>9833</v>
      </c>
      <c r="Q1526" t="s">
        <v>9834</v>
      </c>
      <c r="R1526" t="s">
        <v>80</v>
      </c>
      <c r="S1526" t="s">
        <v>187</v>
      </c>
      <c r="T1526" t="s">
        <v>82</v>
      </c>
      <c r="U1526" t="s">
        <v>7699</v>
      </c>
      <c r="V1526" t="s">
        <v>17391</v>
      </c>
      <c r="W1526" t="s">
        <v>84</v>
      </c>
      <c r="Y1526" t="s">
        <v>8</v>
      </c>
      <c r="Z1526" t="s">
        <v>86</v>
      </c>
      <c r="AA1526" t="s">
        <v>736</v>
      </c>
      <c r="AB1526" s="28">
        <v>1</v>
      </c>
      <c r="AC1526" s="40">
        <v>35780</v>
      </c>
      <c r="AD1526" s="40">
        <f t="shared" si="23"/>
        <v>35780</v>
      </c>
    </row>
    <row r="1527" spans="1:30">
      <c r="A1527" t="s">
        <v>191</v>
      </c>
      <c r="B1527" t="s">
        <v>192</v>
      </c>
      <c r="C1527" t="s">
        <v>193</v>
      </c>
      <c r="D1527" t="s">
        <v>194</v>
      </c>
      <c r="E1527" t="s">
        <v>17392</v>
      </c>
      <c r="F1527" t="s">
        <v>7598</v>
      </c>
      <c r="G1527" t="s">
        <v>9829</v>
      </c>
      <c r="H1527" t="s">
        <v>197</v>
      </c>
      <c r="I1527" t="s">
        <v>191</v>
      </c>
      <c r="J1527" t="s">
        <v>7599</v>
      </c>
      <c r="K1527" t="s">
        <v>78</v>
      </c>
      <c r="L1527" t="s">
        <v>17393</v>
      </c>
      <c r="M1527" s="27">
        <v>45947.619976851849</v>
      </c>
      <c r="N1527" s="27">
        <v>45951.697222222218</v>
      </c>
      <c r="P1527" t="s">
        <v>9833</v>
      </c>
      <c r="Q1527" t="s">
        <v>9834</v>
      </c>
      <c r="R1527" t="s">
        <v>80</v>
      </c>
      <c r="S1527" t="s">
        <v>81</v>
      </c>
      <c r="U1527" t="s">
        <v>7699</v>
      </c>
      <c r="V1527" t="s">
        <v>17394</v>
      </c>
      <c r="W1527" t="s">
        <v>84</v>
      </c>
      <c r="Y1527" t="s">
        <v>8</v>
      </c>
      <c r="Z1527" t="s">
        <v>86</v>
      </c>
      <c r="AA1527" t="s">
        <v>7627</v>
      </c>
      <c r="AB1527" s="28">
        <v>1</v>
      </c>
      <c r="AC1527" s="40">
        <v>35780</v>
      </c>
      <c r="AD1527" s="40">
        <f t="shared" si="23"/>
        <v>35780</v>
      </c>
    </row>
    <row r="1528" spans="1:30">
      <c r="A1528" t="s">
        <v>343</v>
      </c>
      <c r="B1528" t="s">
        <v>68</v>
      </c>
      <c r="C1528" t="s">
        <v>69</v>
      </c>
      <c r="D1528" t="s">
        <v>17395</v>
      </c>
      <c r="E1528" t="s">
        <v>17396</v>
      </c>
      <c r="F1528" t="s">
        <v>17397</v>
      </c>
      <c r="G1528" t="s">
        <v>9838</v>
      </c>
      <c r="H1528" t="s">
        <v>798</v>
      </c>
      <c r="I1528" t="s">
        <v>17398</v>
      </c>
      <c r="J1528" t="s">
        <v>17399</v>
      </c>
      <c r="K1528" t="s">
        <v>78</v>
      </c>
      <c r="L1528" t="s">
        <v>17400</v>
      </c>
      <c r="M1528" s="27">
        <v>45947.62090277778</v>
      </c>
      <c r="N1528" s="27">
        <v>45959.502083333333</v>
      </c>
      <c r="P1528" t="s">
        <v>9840</v>
      </c>
      <c r="R1528" t="s">
        <v>1470</v>
      </c>
      <c r="S1528" t="s">
        <v>1470</v>
      </c>
      <c r="U1528" t="s">
        <v>7699</v>
      </c>
      <c r="V1528" t="s">
        <v>17401</v>
      </c>
      <c r="W1528" t="s">
        <v>9840</v>
      </c>
      <c r="Y1528" t="s">
        <v>13</v>
      </c>
      <c r="Z1528" t="s">
        <v>86</v>
      </c>
      <c r="AB1528" s="28">
        <v>0</v>
      </c>
      <c r="AC1528" s="40">
        <v>35780</v>
      </c>
      <c r="AD1528" s="40">
        <f t="shared" si="23"/>
        <v>35780</v>
      </c>
    </row>
    <row r="1529" spans="1:30">
      <c r="A1529" t="s">
        <v>343</v>
      </c>
      <c r="B1529" t="s">
        <v>68</v>
      </c>
      <c r="C1529" t="s">
        <v>69</v>
      </c>
      <c r="D1529" t="s">
        <v>4346</v>
      </c>
      <c r="E1529" t="s">
        <v>17402</v>
      </c>
      <c r="F1529" t="s">
        <v>17403</v>
      </c>
      <c r="G1529" t="s">
        <v>9829</v>
      </c>
      <c r="H1529" t="s">
        <v>347</v>
      </c>
      <c r="I1529" t="s">
        <v>4349</v>
      </c>
      <c r="J1529" t="s">
        <v>17404</v>
      </c>
      <c r="K1529" t="s">
        <v>78</v>
      </c>
      <c r="L1529" t="s">
        <v>17405</v>
      </c>
      <c r="M1529" s="27">
        <v>45947.621724537043</v>
      </c>
      <c r="N1529" s="27">
        <v>45950.397916666669</v>
      </c>
      <c r="P1529" t="s">
        <v>9833</v>
      </c>
      <c r="Q1529" t="s">
        <v>9834</v>
      </c>
      <c r="R1529" t="s">
        <v>783</v>
      </c>
      <c r="S1529" t="s">
        <v>1791</v>
      </c>
      <c r="T1529" t="s">
        <v>1664</v>
      </c>
      <c r="U1529" t="s">
        <v>8856</v>
      </c>
      <c r="V1529" t="s">
        <v>17406</v>
      </c>
      <c r="W1529" t="s">
        <v>84</v>
      </c>
      <c r="Y1529" t="s">
        <v>8</v>
      </c>
      <c r="Z1529" t="s">
        <v>86</v>
      </c>
      <c r="AA1529" t="s">
        <v>366</v>
      </c>
      <c r="AB1529" s="28">
        <v>1</v>
      </c>
      <c r="AC1529" s="40">
        <v>35780</v>
      </c>
      <c r="AD1529" s="40">
        <f t="shared" si="23"/>
        <v>35780</v>
      </c>
    </row>
    <row r="1530" spans="1:30">
      <c r="A1530" t="s">
        <v>265</v>
      </c>
      <c r="B1530" t="s">
        <v>68</v>
      </c>
      <c r="C1530" t="s">
        <v>266</v>
      </c>
      <c r="D1530" t="s">
        <v>3538</v>
      </c>
      <c r="E1530" t="s">
        <v>17407</v>
      </c>
      <c r="F1530" t="s">
        <v>17408</v>
      </c>
      <c r="G1530" t="s">
        <v>9829</v>
      </c>
      <c r="H1530" t="s">
        <v>270</v>
      </c>
      <c r="I1530" t="s">
        <v>3541</v>
      </c>
      <c r="J1530" t="s">
        <v>17409</v>
      </c>
      <c r="K1530" t="s">
        <v>78</v>
      </c>
      <c r="L1530" t="s">
        <v>17410</v>
      </c>
      <c r="M1530" s="27">
        <v>45947.628182870372</v>
      </c>
      <c r="N1530" s="27">
        <v>45953.438888888893</v>
      </c>
      <c r="P1530" t="s">
        <v>9833</v>
      </c>
      <c r="Q1530" t="s">
        <v>9834</v>
      </c>
      <c r="R1530" t="s">
        <v>80</v>
      </c>
      <c r="S1530" t="s">
        <v>187</v>
      </c>
      <c r="T1530" t="s">
        <v>82</v>
      </c>
      <c r="U1530" t="s">
        <v>7699</v>
      </c>
      <c r="V1530" t="s">
        <v>17411</v>
      </c>
      <c r="W1530" t="s">
        <v>84</v>
      </c>
      <c r="Y1530" t="s">
        <v>11</v>
      </c>
      <c r="Z1530" t="s">
        <v>86</v>
      </c>
      <c r="AA1530" t="s">
        <v>276</v>
      </c>
      <c r="AB1530" s="28">
        <v>1</v>
      </c>
      <c r="AC1530" s="40">
        <v>67654</v>
      </c>
      <c r="AD1530" s="40">
        <f t="shared" si="23"/>
        <v>67654</v>
      </c>
    </row>
    <row r="1531" spans="1:30">
      <c r="A1531" t="s">
        <v>1134</v>
      </c>
      <c r="B1531" t="s">
        <v>113</v>
      </c>
      <c r="C1531" t="s">
        <v>114</v>
      </c>
      <c r="D1531" t="s">
        <v>9919</v>
      </c>
      <c r="E1531" t="s">
        <v>17412</v>
      </c>
      <c r="F1531" t="s">
        <v>9921</v>
      </c>
      <c r="G1531" t="s">
        <v>11760</v>
      </c>
      <c r="H1531" t="s">
        <v>2713</v>
      </c>
      <c r="I1531" t="s">
        <v>9922</v>
      </c>
      <c r="J1531" t="s">
        <v>9923</v>
      </c>
      <c r="K1531" t="s">
        <v>78</v>
      </c>
      <c r="L1531" t="s">
        <v>17413</v>
      </c>
      <c r="M1531" s="27">
        <v>45947.629143518519</v>
      </c>
      <c r="N1531" s="27">
        <v>45948.484027777777</v>
      </c>
      <c r="P1531" t="s">
        <v>9833</v>
      </c>
      <c r="Q1531" t="s">
        <v>9834</v>
      </c>
      <c r="R1531" t="s">
        <v>1470</v>
      </c>
      <c r="S1531" t="s">
        <v>1470</v>
      </c>
      <c r="U1531" t="s">
        <v>17229</v>
      </c>
      <c r="V1531" t="s">
        <v>17216</v>
      </c>
      <c r="W1531" t="s">
        <v>1801</v>
      </c>
      <c r="Y1531" t="s">
        <v>11</v>
      </c>
      <c r="Z1531" t="s">
        <v>86</v>
      </c>
      <c r="AB1531" s="28">
        <v>0</v>
      </c>
      <c r="AC1531" s="40">
        <v>41241</v>
      </c>
      <c r="AD1531" s="40">
        <f t="shared" si="23"/>
        <v>41241</v>
      </c>
    </row>
    <row r="1532" spans="1:30">
      <c r="A1532" t="s">
        <v>118</v>
      </c>
      <c r="B1532" t="s">
        <v>119</v>
      </c>
      <c r="C1532" t="s">
        <v>120</v>
      </c>
      <c r="D1532" t="s">
        <v>9188</v>
      </c>
      <c r="E1532" t="s">
        <v>17414</v>
      </c>
      <c r="F1532" t="s">
        <v>17415</v>
      </c>
      <c r="G1532" t="s">
        <v>9829</v>
      </c>
      <c r="H1532" t="s">
        <v>124</v>
      </c>
      <c r="I1532" t="s">
        <v>4215</v>
      </c>
      <c r="J1532" t="s">
        <v>17416</v>
      </c>
      <c r="K1532" t="s">
        <v>78</v>
      </c>
      <c r="L1532" t="s">
        <v>17417</v>
      </c>
      <c r="M1532" s="27">
        <v>45947.640115740738</v>
      </c>
      <c r="N1532" s="27">
        <v>45951.428472222222</v>
      </c>
      <c r="P1532" t="s">
        <v>9833</v>
      </c>
      <c r="Q1532" t="s">
        <v>9834</v>
      </c>
      <c r="R1532" t="s">
        <v>1470</v>
      </c>
      <c r="S1532" t="s">
        <v>1470</v>
      </c>
      <c r="T1532" t="s">
        <v>1664</v>
      </c>
      <c r="U1532" t="s">
        <v>8215</v>
      </c>
      <c r="V1532" t="s">
        <v>17418</v>
      </c>
      <c r="W1532" t="s">
        <v>84</v>
      </c>
      <c r="Y1532" t="s">
        <v>139</v>
      </c>
      <c r="Z1532" t="s">
        <v>86</v>
      </c>
      <c r="AA1532" t="s">
        <v>130</v>
      </c>
      <c r="AB1532" s="28">
        <v>1</v>
      </c>
      <c r="AC1532" s="40">
        <v>35780</v>
      </c>
      <c r="AD1532" s="40">
        <f t="shared" si="23"/>
        <v>35780</v>
      </c>
    </row>
    <row r="1533" spans="1:30">
      <c r="A1533" t="s">
        <v>569</v>
      </c>
      <c r="B1533" t="s">
        <v>119</v>
      </c>
      <c r="C1533" t="s">
        <v>8579</v>
      </c>
      <c r="D1533" t="s">
        <v>1489</v>
      </c>
      <c r="E1533" t="s">
        <v>17419</v>
      </c>
      <c r="F1533" t="s">
        <v>1491</v>
      </c>
      <c r="G1533" t="s">
        <v>9838</v>
      </c>
      <c r="H1533" t="s">
        <v>1492</v>
      </c>
      <c r="I1533" t="s">
        <v>1493</v>
      </c>
      <c r="J1533" t="s">
        <v>1494</v>
      </c>
      <c r="K1533" t="s">
        <v>78</v>
      </c>
      <c r="L1533" t="s">
        <v>17420</v>
      </c>
      <c r="M1533" s="27">
        <v>45947.64162037037</v>
      </c>
      <c r="N1533" s="27">
        <v>45952.714583333327</v>
      </c>
      <c r="P1533" t="s">
        <v>9840</v>
      </c>
      <c r="R1533" t="s">
        <v>1479</v>
      </c>
      <c r="S1533" t="s">
        <v>1479</v>
      </c>
      <c r="U1533" t="s">
        <v>7699</v>
      </c>
      <c r="V1533" t="s">
        <v>17421</v>
      </c>
      <c r="W1533" t="s">
        <v>9840</v>
      </c>
      <c r="Y1533" t="s">
        <v>15</v>
      </c>
      <c r="Z1533" t="s">
        <v>86</v>
      </c>
      <c r="AB1533" s="28">
        <v>0</v>
      </c>
      <c r="AC1533" s="40">
        <v>35780</v>
      </c>
      <c r="AD1533" s="40">
        <f t="shared" si="23"/>
        <v>35780</v>
      </c>
    </row>
    <row r="1534" spans="1:30">
      <c r="A1534" t="s">
        <v>277</v>
      </c>
      <c r="B1534" t="s">
        <v>151</v>
      </c>
      <c r="C1534" t="s">
        <v>152</v>
      </c>
      <c r="D1534" t="s">
        <v>17422</v>
      </c>
      <c r="E1534" t="s">
        <v>17423</v>
      </c>
      <c r="F1534" t="s">
        <v>17424</v>
      </c>
      <c r="G1534" t="s">
        <v>9838</v>
      </c>
      <c r="H1534" t="s">
        <v>3594</v>
      </c>
      <c r="I1534" t="s">
        <v>17425</v>
      </c>
      <c r="J1534" t="s">
        <v>17426</v>
      </c>
      <c r="K1534" t="s">
        <v>78</v>
      </c>
      <c r="L1534" t="s">
        <v>17427</v>
      </c>
      <c r="M1534" s="27">
        <v>45947.64261574074</v>
      </c>
      <c r="N1534" s="27">
        <v>45952.716666666667</v>
      </c>
      <c r="P1534" t="s">
        <v>9840</v>
      </c>
      <c r="R1534" t="s">
        <v>1470</v>
      </c>
      <c r="S1534" t="s">
        <v>1470</v>
      </c>
      <c r="U1534" t="s">
        <v>7699</v>
      </c>
      <c r="V1534" t="s">
        <v>17428</v>
      </c>
      <c r="W1534" t="s">
        <v>9840</v>
      </c>
      <c r="Y1534" t="s">
        <v>139</v>
      </c>
      <c r="Z1534" t="s">
        <v>1482</v>
      </c>
      <c r="AB1534" s="28">
        <v>0</v>
      </c>
      <c r="AC1534" s="40">
        <v>35780</v>
      </c>
      <c r="AD1534" s="40">
        <f t="shared" si="23"/>
        <v>35780</v>
      </c>
    </row>
    <row r="1535" spans="1:30">
      <c r="A1535" t="s">
        <v>150</v>
      </c>
      <c r="B1535" t="s">
        <v>151</v>
      </c>
      <c r="C1535" t="s">
        <v>152</v>
      </c>
      <c r="D1535" t="s">
        <v>2339</v>
      </c>
      <c r="E1535" t="s">
        <v>17429</v>
      </c>
      <c r="F1535" t="s">
        <v>17430</v>
      </c>
      <c r="G1535" t="s">
        <v>9829</v>
      </c>
      <c r="H1535" t="s">
        <v>156</v>
      </c>
      <c r="I1535" t="s">
        <v>150</v>
      </c>
      <c r="J1535" t="s">
        <v>17431</v>
      </c>
      <c r="K1535" t="s">
        <v>78</v>
      </c>
      <c r="L1535" t="s">
        <v>17432</v>
      </c>
      <c r="M1535" s="27">
        <v>45947.64371527778</v>
      </c>
      <c r="N1535" s="27">
        <v>45950.700694444437</v>
      </c>
      <c r="P1535" t="s">
        <v>9833</v>
      </c>
      <c r="Q1535" t="s">
        <v>9834</v>
      </c>
      <c r="R1535" t="s">
        <v>80</v>
      </c>
      <c r="S1535" t="s">
        <v>187</v>
      </c>
      <c r="T1535" t="s">
        <v>82</v>
      </c>
      <c r="U1535" t="s">
        <v>7699</v>
      </c>
      <c r="V1535" t="s">
        <v>17433</v>
      </c>
      <c r="W1535" t="s">
        <v>84</v>
      </c>
      <c r="Y1535" t="s">
        <v>8</v>
      </c>
      <c r="Z1535" t="s">
        <v>86</v>
      </c>
      <c r="AA1535" t="s">
        <v>3941</v>
      </c>
      <c r="AB1535" s="28">
        <v>1</v>
      </c>
      <c r="AC1535" s="40">
        <v>35780</v>
      </c>
      <c r="AD1535" s="40">
        <f t="shared" si="23"/>
        <v>35780</v>
      </c>
    </row>
    <row r="1536" spans="1:30">
      <c r="A1536" t="s">
        <v>343</v>
      </c>
      <c r="B1536" t="s">
        <v>68</v>
      </c>
      <c r="C1536" t="s">
        <v>69</v>
      </c>
      <c r="D1536" t="s">
        <v>344</v>
      </c>
      <c r="E1536" t="s">
        <v>17434</v>
      </c>
      <c r="F1536" t="s">
        <v>17435</v>
      </c>
      <c r="G1536" t="s">
        <v>9829</v>
      </c>
      <c r="H1536" t="s">
        <v>347</v>
      </c>
      <c r="I1536" t="s">
        <v>343</v>
      </c>
      <c r="J1536" t="s">
        <v>17436</v>
      </c>
      <c r="K1536" t="s">
        <v>78</v>
      </c>
      <c r="L1536" t="s">
        <v>17437</v>
      </c>
      <c r="M1536" s="27">
        <v>45947.66914351852</v>
      </c>
      <c r="N1536" s="27">
        <v>45951.407638888893</v>
      </c>
      <c r="P1536" t="s">
        <v>9833</v>
      </c>
      <c r="Q1536" t="s">
        <v>9834</v>
      </c>
      <c r="R1536" t="s">
        <v>1470</v>
      </c>
      <c r="S1536" t="s">
        <v>1470</v>
      </c>
      <c r="T1536" t="s">
        <v>82</v>
      </c>
      <c r="U1536" t="s">
        <v>7699</v>
      </c>
      <c r="V1536" t="s">
        <v>17438</v>
      </c>
      <c r="W1536" t="s">
        <v>84</v>
      </c>
      <c r="Y1536" t="s">
        <v>8</v>
      </c>
      <c r="Z1536" t="s">
        <v>86</v>
      </c>
      <c r="AA1536" t="s">
        <v>8855</v>
      </c>
      <c r="AB1536" s="28">
        <v>1</v>
      </c>
      <c r="AC1536" s="40">
        <v>35780</v>
      </c>
      <c r="AD1536" s="40">
        <f t="shared" si="23"/>
        <v>35780</v>
      </c>
    </row>
    <row r="1537" spans="1:30">
      <c r="A1537" t="s">
        <v>965</v>
      </c>
      <c r="B1537" t="s">
        <v>119</v>
      </c>
      <c r="C1537" t="s">
        <v>120</v>
      </c>
      <c r="D1537" t="s">
        <v>966</v>
      </c>
      <c r="E1537" t="s">
        <v>17439</v>
      </c>
      <c r="F1537" t="s">
        <v>17440</v>
      </c>
      <c r="G1537" t="s">
        <v>9829</v>
      </c>
      <c r="H1537" t="s">
        <v>969</v>
      </c>
      <c r="I1537" t="s">
        <v>965</v>
      </c>
      <c r="J1537" t="s">
        <v>17441</v>
      </c>
      <c r="K1537" t="s">
        <v>78</v>
      </c>
      <c r="L1537" t="s">
        <v>17442</v>
      </c>
      <c r="M1537" s="27">
        <v>45947.660312499997</v>
      </c>
      <c r="N1537" s="27">
        <v>45951.474305555559</v>
      </c>
      <c r="P1537" t="s">
        <v>9833</v>
      </c>
      <c r="Q1537" t="s">
        <v>9834</v>
      </c>
      <c r="R1537" t="s">
        <v>1479</v>
      </c>
      <c r="S1537" t="s">
        <v>1479</v>
      </c>
      <c r="T1537" t="s">
        <v>82</v>
      </c>
      <c r="U1537" t="s">
        <v>7699</v>
      </c>
      <c r="V1537" t="s">
        <v>17443</v>
      </c>
      <c r="W1537" t="s">
        <v>84</v>
      </c>
      <c r="Y1537" t="s">
        <v>8</v>
      </c>
      <c r="Z1537" t="s">
        <v>86</v>
      </c>
      <c r="AA1537" t="s">
        <v>1693</v>
      </c>
      <c r="AB1537" s="28">
        <v>1</v>
      </c>
      <c r="AC1537" s="40">
        <v>35780</v>
      </c>
      <c r="AD1537" s="40">
        <f t="shared" si="23"/>
        <v>35780</v>
      </c>
    </row>
    <row r="1538" spans="1:30">
      <c r="A1538" t="s">
        <v>191</v>
      </c>
      <c r="B1538" t="s">
        <v>192</v>
      </c>
      <c r="C1538" t="s">
        <v>193</v>
      </c>
      <c r="D1538" t="s">
        <v>208</v>
      </c>
      <c r="E1538" t="s">
        <v>17444</v>
      </c>
      <c r="F1538" t="s">
        <v>17445</v>
      </c>
      <c r="G1538" t="s">
        <v>9829</v>
      </c>
      <c r="H1538" t="s">
        <v>197</v>
      </c>
      <c r="I1538" t="s">
        <v>211</v>
      </c>
      <c r="J1538" t="s">
        <v>17446</v>
      </c>
      <c r="K1538" t="s">
        <v>78</v>
      </c>
      <c r="L1538" t="s">
        <v>17447</v>
      </c>
      <c r="M1538" s="27">
        <v>45947.661851851852</v>
      </c>
      <c r="N1538" s="27">
        <v>45951.697916666657</v>
      </c>
      <c r="P1538" t="s">
        <v>9833</v>
      </c>
      <c r="Q1538" t="s">
        <v>9834</v>
      </c>
      <c r="R1538" t="s">
        <v>1479</v>
      </c>
      <c r="S1538" t="s">
        <v>1470</v>
      </c>
      <c r="U1538" t="s">
        <v>7699</v>
      </c>
      <c r="V1538" t="s">
        <v>17448</v>
      </c>
      <c r="W1538" t="s">
        <v>84</v>
      </c>
      <c r="Y1538" t="s">
        <v>8</v>
      </c>
      <c r="Z1538" t="s">
        <v>86</v>
      </c>
      <c r="AA1538" t="s">
        <v>7627</v>
      </c>
      <c r="AB1538" s="28">
        <v>1</v>
      </c>
      <c r="AC1538" s="40">
        <v>35780</v>
      </c>
      <c r="AD1538" s="40">
        <f t="shared" si="23"/>
        <v>35780</v>
      </c>
    </row>
    <row r="1539" spans="1:30">
      <c r="A1539" t="s">
        <v>965</v>
      </c>
      <c r="B1539" t="s">
        <v>119</v>
      </c>
      <c r="C1539" t="s">
        <v>120</v>
      </c>
      <c r="D1539" t="s">
        <v>2483</v>
      </c>
      <c r="E1539" t="s">
        <v>17449</v>
      </c>
      <c r="F1539" t="s">
        <v>17450</v>
      </c>
      <c r="G1539" t="s">
        <v>9829</v>
      </c>
      <c r="H1539" t="s">
        <v>969</v>
      </c>
      <c r="I1539" t="s">
        <v>2486</v>
      </c>
      <c r="J1539" t="s">
        <v>17451</v>
      </c>
      <c r="K1539" t="s">
        <v>78</v>
      </c>
      <c r="L1539" t="s">
        <v>17452</v>
      </c>
      <c r="M1539" s="27">
        <v>45947.665902777779</v>
      </c>
      <c r="N1539" s="27">
        <v>45951.386805555558</v>
      </c>
      <c r="P1539" t="s">
        <v>9833</v>
      </c>
      <c r="Q1539" t="s">
        <v>9834</v>
      </c>
      <c r="R1539" t="s">
        <v>1479</v>
      </c>
      <c r="S1539" t="s">
        <v>1470</v>
      </c>
      <c r="T1539" t="s">
        <v>82</v>
      </c>
      <c r="U1539" t="s">
        <v>7699</v>
      </c>
      <c r="V1539" t="s">
        <v>17453</v>
      </c>
      <c r="W1539" t="s">
        <v>84</v>
      </c>
      <c r="Y1539" t="s">
        <v>11</v>
      </c>
      <c r="Z1539" t="s">
        <v>86</v>
      </c>
      <c r="AA1539" t="s">
        <v>1394</v>
      </c>
      <c r="AB1539" s="28">
        <v>1</v>
      </c>
      <c r="AC1539" s="40">
        <v>67654</v>
      </c>
      <c r="AD1539" s="40">
        <f t="shared" ref="AD1539:AD1602" si="24">AC1539</f>
        <v>67654</v>
      </c>
    </row>
    <row r="1540" spans="1:30">
      <c r="A1540" t="s">
        <v>965</v>
      </c>
      <c r="B1540" t="s">
        <v>119</v>
      </c>
      <c r="C1540" t="s">
        <v>8579</v>
      </c>
      <c r="D1540" t="s">
        <v>17454</v>
      </c>
      <c r="E1540" t="s">
        <v>17455</v>
      </c>
      <c r="F1540" t="s">
        <v>17456</v>
      </c>
      <c r="G1540" t="s">
        <v>9838</v>
      </c>
      <c r="H1540" t="s">
        <v>969</v>
      </c>
      <c r="I1540" t="s">
        <v>17457</v>
      </c>
      <c r="J1540" t="s">
        <v>17458</v>
      </c>
      <c r="K1540" t="s">
        <v>78</v>
      </c>
      <c r="L1540" t="s">
        <v>17459</v>
      </c>
      <c r="M1540" s="27">
        <v>45947.722453703696</v>
      </c>
      <c r="N1540" s="27">
        <v>45952.714583333327</v>
      </c>
      <c r="P1540" t="s">
        <v>9840</v>
      </c>
      <c r="R1540" t="s">
        <v>80</v>
      </c>
      <c r="S1540" t="s">
        <v>187</v>
      </c>
      <c r="U1540" t="s">
        <v>7699</v>
      </c>
      <c r="V1540" t="s">
        <v>17460</v>
      </c>
      <c r="W1540" t="s">
        <v>9840</v>
      </c>
      <c r="Y1540" t="s">
        <v>13</v>
      </c>
      <c r="Z1540" t="s">
        <v>86</v>
      </c>
      <c r="AB1540" s="28">
        <v>0</v>
      </c>
      <c r="AC1540" s="40">
        <v>35780</v>
      </c>
      <c r="AD1540" s="40">
        <f t="shared" si="24"/>
        <v>35780</v>
      </c>
    </row>
    <row r="1541" spans="1:30">
      <c r="A1541" t="s">
        <v>442</v>
      </c>
      <c r="B1541" t="s">
        <v>113</v>
      </c>
      <c r="C1541" t="s">
        <v>114</v>
      </c>
      <c r="D1541" t="s">
        <v>9074</v>
      </c>
      <c r="E1541" t="s">
        <v>17461</v>
      </c>
      <c r="F1541" t="s">
        <v>13303</v>
      </c>
      <c r="G1541" t="s">
        <v>9829</v>
      </c>
      <c r="H1541" t="s">
        <v>446</v>
      </c>
      <c r="I1541" t="s">
        <v>9077</v>
      </c>
      <c r="J1541" t="s">
        <v>13304</v>
      </c>
      <c r="K1541" t="s">
        <v>78</v>
      </c>
      <c r="L1541" t="s">
        <v>17462</v>
      </c>
      <c r="M1541" s="27">
        <v>45947.7190625</v>
      </c>
      <c r="N1541" s="27">
        <v>45951.399305555547</v>
      </c>
      <c r="P1541" t="s">
        <v>9833</v>
      </c>
      <c r="Q1541" t="s">
        <v>9834</v>
      </c>
      <c r="R1541" t="s">
        <v>783</v>
      </c>
      <c r="S1541" t="s">
        <v>2152</v>
      </c>
      <c r="T1541" t="s">
        <v>82</v>
      </c>
      <c r="U1541" t="s">
        <v>7699</v>
      </c>
      <c r="V1541" t="s">
        <v>17463</v>
      </c>
      <c r="W1541" t="s">
        <v>84</v>
      </c>
      <c r="Y1541" t="s">
        <v>11</v>
      </c>
      <c r="Z1541" t="s">
        <v>86</v>
      </c>
      <c r="AA1541" t="s">
        <v>1974</v>
      </c>
      <c r="AB1541" s="28">
        <v>1</v>
      </c>
      <c r="AC1541" s="40">
        <v>67654</v>
      </c>
      <c r="AD1541" s="40">
        <f t="shared" si="24"/>
        <v>67654</v>
      </c>
    </row>
    <row r="1542" spans="1:30">
      <c r="A1542" t="s">
        <v>277</v>
      </c>
      <c r="B1542" t="s">
        <v>151</v>
      </c>
      <c r="C1542" t="s">
        <v>152</v>
      </c>
      <c r="D1542" t="s">
        <v>1059</v>
      </c>
      <c r="E1542" t="s">
        <v>17464</v>
      </c>
      <c r="F1542" t="s">
        <v>17465</v>
      </c>
      <c r="G1542" t="s">
        <v>9829</v>
      </c>
      <c r="H1542" t="s">
        <v>328</v>
      </c>
      <c r="I1542" t="s">
        <v>1062</v>
      </c>
      <c r="J1542" t="s">
        <v>17466</v>
      </c>
      <c r="K1542" t="s">
        <v>78</v>
      </c>
      <c r="L1542" t="s">
        <v>17467</v>
      </c>
      <c r="M1542" s="27">
        <v>45947.720393518517</v>
      </c>
      <c r="N1542" s="27">
        <v>45951.429861111108</v>
      </c>
      <c r="P1542" t="s">
        <v>9833</v>
      </c>
      <c r="Q1542" t="s">
        <v>9834</v>
      </c>
      <c r="R1542" t="s">
        <v>80</v>
      </c>
      <c r="S1542" t="s">
        <v>187</v>
      </c>
      <c r="T1542" t="s">
        <v>82</v>
      </c>
      <c r="U1542" t="s">
        <v>7699</v>
      </c>
      <c r="V1542" t="s">
        <v>17468</v>
      </c>
      <c r="W1542" t="s">
        <v>84</v>
      </c>
      <c r="Y1542" t="s">
        <v>8</v>
      </c>
      <c r="Z1542" t="s">
        <v>86</v>
      </c>
      <c r="AA1542" t="s">
        <v>287</v>
      </c>
      <c r="AB1542" s="28">
        <v>1</v>
      </c>
      <c r="AC1542" s="40">
        <v>35780</v>
      </c>
      <c r="AD1542" s="40">
        <f t="shared" si="24"/>
        <v>35780</v>
      </c>
    </row>
    <row r="1543" spans="1:30">
      <c r="A1543" t="s">
        <v>569</v>
      </c>
      <c r="B1543" t="s">
        <v>119</v>
      </c>
      <c r="C1543" t="s">
        <v>120</v>
      </c>
      <c r="D1543" t="s">
        <v>1711</v>
      </c>
      <c r="E1543" t="s">
        <v>17469</v>
      </c>
      <c r="F1543" t="s">
        <v>17470</v>
      </c>
      <c r="G1543" t="s">
        <v>9829</v>
      </c>
      <c r="H1543" t="s">
        <v>573</v>
      </c>
      <c r="I1543" t="s">
        <v>1714</v>
      </c>
      <c r="J1543" t="s">
        <v>17471</v>
      </c>
      <c r="K1543" t="s">
        <v>78</v>
      </c>
      <c r="L1543" t="s">
        <v>17472</v>
      </c>
      <c r="M1543" s="27">
        <v>45947.726469907408</v>
      </c>
      <c r="N1543" s="27">
        <v>45951.386111111111</v>
      </c>
      <c r="P1543" t="s">
        <v>9833</v>
      </c>
      <c r="Q1543" t="s">
        <v>9834</v>
      </c>
      <c r="R1543" t="s">
        <v>1479</v>
      </c>
      <c r="S1543" t="s">
        <v>1479</v>
      </c>
      <c r="T1543" t="s">
        <v>82</v>
      </c>
      <c r="U1543" t="s">
        <v>7699</v>
      </c>
      <c r="V1543" t="s">
        <v>17473</v>
      </c>
      <c r="W1543" t="s">
        <v>84</v>
      </c>
      <c r="Y1543" t="s">
        <v>11</v>
      </c>
      <c r="Z1543" t="s">
        <v>86</v>
      </c>
      <c r="AA1543" t="s">
        <v>1500</v>
      </c>
      <c r="AB1543" s="28">
        <v>1</v>
      </c>
      <c r="AC1543" s="40">
        <v>67654</v>
      </c>
      <c r="AD1543" s="40">
        <f t="shared" si="24"/>
        <v>67654</v>
      </c>
    </row>
    <row r="1544" spans="1:30">
      <c r="A1544" t="s">
        <v>459</v>
      </c>
      <c r="B1544" t="s">
        <v>460</v>
      </c>
      <c r="C1544" t="s">
        <v>461</v>
      </c>
      <c r="D1544" t="s">
        <v>9818</v>
      </c>
      <c r="E1544" t="s">
        <v>17474</v>
      </c>
      <c r="F1544" t="s">
        <v>17475</v>
      </c>
      <c r="G1544" t="s">
        <v>9829</v>
      </c>
      <c r="H1544" t="s">
        <v>460</v>
      </c>
      <c r="I1544" t="s">
        <v>9821</v>
      </c>
      <c r="J1544" t="s">
        <v>17476</v>
      </c>
      <c r="K1544" t="s">
        <v>78</v>
      </c>
      <c r="L1544" t="s">
        <v>17477</v>
      </c>
      <c r="M1544" s="27">
        <v>45947.727546296293</v>
      </c>
      <c r="N1544" s="27">
        <v>45951.474305555559</v>
      </c>
      <c r="P1544" t="s">
        <v>9833</v>
      </c>
      <c r="Q1544" t="s">
        <v>9834</v>
      </c>
      <c r="R1544" t="s">
        <v>1470</v>
      </c>
      <c r="S1544" t="s">
        <v>1470</v>
      </c>
      <c r="T1544" t="s">
        <v>82</v>
      </c>
      <c r="U1544" t="s">
        <v>7699</v>
      </c>
      <c r="V1544" t="s">
        <v>17478</v>
      </c>
      <c r="W1544" t="s">
        <v>84</v>
      </c>
      <c r="Y1544" t="s">
        <v>11</v>
      </c>
      <c r="Z1544" t="s">
        <v>86</v>
      </c>
      <c r="AA1544" t="s">
        <v>539</v>
      </c>
      <c r="AB1544" s="28">
        <v>1</v>
      </c>
      <c r="AC1544" s="40">
        <v>67654</v>
      </c>
      <c r="AD1544" s="40">
        <f t="shared" si="24"/>
        <v>67654</v>
      </c>
    </row>
    <row r="1545" spans="1:30">
      <c r="A1545" t="s">
        <v>459</v>
      </c>
      <c r="B1545" t="s">
        <v>460</v>
      </c>
      <c r="C1545" t="s">
        <v>461</v>
      </c>
      <c r="D1545" t="s">
        <v>2135</v>
      </c>
      <c r="E1545" t="s">
        <v>17479</v>
      </c>
      <c r="F1545" t="s">
        <v>17480</v>
      </c>
      <c r="G1545" t="s">
        <v>9829</v>
      </c>
      <c r="H1545" t="s">
        <v>460</v>
      </c>
      <c r="I1545" t="s">
        <v>2138</v>
      </c>
      <c r="J1545" t="s">
        <v>17481</v>
      </c>
      <c r="K1545" t="s">
        <v>78</v>
      </c>
      <c r="L1545" t="s">
        <v>17482</v>
      </c>
      <c r="M1545" s="27">
        <v>45947.731574074067</v>
      </c>
      <c r="N1545" s="27">
        <v>45951.415972222218</v>
      </c>
      <c r="P1545" t="s">
        <v>9833</v>
      </c>
      <c r="Q1545" t="s">
        <v>9834</v>
      </c>
      <c r="R1545" t="s">
        <v>1470</v>
      </c>
      <c r="S1545" t="s">
        <v>1470</v>
      </c>
      <c r="T1545" t="s">
        <v>82</v>
      </c>
      <c r="U1545" t="s">
        <v>7699</v>
      </c>
      <c r="V1545" t="s">
        <v>17483</v>
      </c>
      <c r="W1545" t="s">
        <v>84</v>
      </c>
      <c r="Y1545" t="s">
        <v>8</v>
      </c>
      <c r="Z1545" t="s">
        <v>86</v>
      </c>
      <c r="AA1545" t="s">
        <v>546</v>
      </c>
      <c r="AB1545" s="28">
        <v>1</v>
      </c>
      <c r="AC1545" s="40">
        <v>35780</v>
      </c>
      <c r="AD1545" s="40">
        <f t="shared" si="24"/>
        <v>35780</v>
      </c>
    </row>
    <row r="1546" spans="1:30">
      <c r="A1546" t="s">
        <v>277</v>
      </c>
      <c r="B1546" t="s">
        <v>151</v>
      </c>
      <c r="C1546" t="s">
        <v>152</v>
      </c>
      <c r="D1546" t="s">
        <v>14603</v>
      </c>
      <c r="E1546" t="s">
        <v>17484</v>
      </c>
      <c r="F1546" t="s">
        <v>17485</v>
      </c>
      <c r="G1546" t="s">
        <v>9829</v>
      </c>
      <c r="H1546" t="s">
        <v>328</v>
      </c>
      <c r="I1546" t="s">
        <v>14606</v>
      </c>
      <c r="J1546" t="s">
        <v>17486</v>
      </c>
      <c r="K1546" t="s">
        <v>78</v>
      </c>
      <c r="L1546" t="s">
        <v>17487</v>
      </c>
      <c r="M1546" s="27">
        <v>45948.375</v>
      </c>
      <c r="N1546" s="27">
        <v>45957.477083333331</v>
      </c>
      <c r="P1546" t="s">
        <v>9833</v>
      </c>
      <c r="Q1546" t="s">
        <v>9834</v>
      </c>
      <c r="R1546" t="s">
        <v>1470</v>
      </c>
      <c r="S1546" t="s">
        <v>1470</v>
      </c>
      <c r="T1546" t="s">
        <v>82</v>
      </c>
      <c r="U1546" t="s">
        <v>7699</v>
      </c>
      <c r="V1546" t="s">
        <v>17488</v>
      </c>
      <c r="W1546" t="s">
        <v>9836</v>
      </c>
      <c r="Y1546" t="s">
        <v>13</v>
      </c>
      <c r="Z1546" t="s">
        <v>86</v>
      </c>
      <c r="AA1546" t="s">
        <v>287</v>
      </c>
      <c r="AB1546" s="28">
        <v>0</v>
      </c>
      <c r="AC1546" s="40">
        <v>35780</v>
      </c>
      <c r="AD1546" s="40">
        <f t="shared" si="24"/>
        <v>35780</v>
      </c>
    </row>
    <row r="1547" spans="1:30">
      <c r="A1547" t="s">
        <v>150</v>
      </c>
      <c r="B1547" t="s">
        <v>151</v>
      </c>
      <c r="C1547" t="s">
        <v>152</v>
      </c>
      <c r="D1547" t="s">
        <v>171</v>
      </c>
      <c r="E1547" t="s">
        <v>17489</v>
      </c>
      <c r="F1547" t="s">
        <v>17490</v>
      </c>
      <c r="G1547" t="s">
        <v>9829</v>
      </c>
      <c r="H1547" t="s">
        <v>156</v>
      </c>
      <c r="I1547" t="s">
        <v>172</v>
      </c>
      <c r="J1547" t="s">
        <v>17491</v>
      </c>
      <c r="K1547" t="s">
        <v>78</v>
      </c>
      <c r="L1547" t="s">
        <v>17492</v>
      </c>
      <c r="M1547" s="27">
        <v>45948.375</v>
      </c>
      <c r="N1547" s="27">
        <v>45951.34097222222</v>
      </c>
      <c r="P1547" t="s">
        <v>9833</v>
      </c>
      <c r="Q1547" t="s">
        <v>9834</v>
      </c>
      <c r="R1547" t="s">
        <v>1470</v>
      </c>
      <c r="S1547" t="s">
        <v>1470</v>
      </c>
      <c r="T1547" t="s">
        <v>82</v>
      </c>
      <c r="U1547" t="s">
        <v>7699</v>
      </c>
      <c r="V1547" t="s">
        <v>17493</v>
      </c>
      <c r="W1547" t="s">
        <v>84</v>
      </c>
      <c r="Y1547" t="s">
        <v>8</v>
      </c>
      <c r="Z1547" t="s">
        <v>86</v>
      </c>
      <c r="AA1547" t="s">
        <v>173</v>
      </c>
      <c r="AB1547" s="28">
        <v>1</v>
      </c>
      <c r="AC1547" s="40">
        <v>35780</v>
      </c>
      <c r="AD1547" s="40">
        <f t="shared" si="24"/>
        <v>35780</v>
      </c>
    </row>
    <row r="1548" spans="1:30">
      <c r="A1548" t="s">
        <v>613</v>
      </c>
      <c r="B1548" t="s">
        <v>151</v>
      </c>
      <c r="C1548" t="s">
        <v>152</v>
      </c>
      <c r="D1548" t="s">
        <v>8497</v>
      </c>
      <c r="E1548" t="s">
        <v>17494</v>
      </c>
      <c r="F1548" t="s">
        <v>17495</v>
      </c>
      <c r="G1548" t="s">
        <v>9829</v>
      </c>
      <c r="H1548" t="s">
        <v>258</v>
      </c>
      <c r="I1548" t="s">
        <v>8500</v>
      </c>
      <c r="J1548" t="s">
        <v>17496</v>
      </c>
      <c r="K1548" t="s">
        <v>78</v>
      </c>
      <c r="L1548" t="s">
        <v>17497</v>
      </c>
      <c r="M1548" s="27">
        <v>45948.375</v>
      </c>
      <c r="N1548" s="27">
        <v>45951.400694444441</v>
      </c>
      <c r="P1548" t="s">
        <v>9833</v>
      </c>
      <c r="Q1548" t="s">
        <v>9834</v>
      </c>
      <c r="R1548" t="s">
        <v>1479</v>
      </c>
      <c r="S1548" t="s">
        <v>1479</v>
      </c>
      <c r="T1548" t="s">
        <v>82</v>
      </c>
      <c r="U1548" t="s">
        <v>7699</v>
      </c>
      <c r="V1548" t="s">
        <v>17498</v>
      </c>
      <c r="W1548" t="s">
        <v>84</v>
      </c>
      <c r="Y1548" t="s">
        <v>11</v>
      </c>
      <c r="Z1548" t="s">
        <v>86</v>
      </c>
      <c r="AA1548" t="s">
        <v>622</v>
      </c>
      <c r="AB1548" s="28">
        <v>1</v>
      </c>
      <c r="AC1548" s="40">
        <v>67654</v>
      </c>
      <c r="AD1548" s="40">
        <f t="shared" si="24"/>
        <v>67654</v>
      </c>
    </row>
    <row r="1549" spans="1:30">
      <c r="A1549" t="s">
        <v>343</v>
      </c>
      <c r="B1549" t="s">
        <v>68</v>
      </c>
      <c r="C1549" t="s">
        <v>69</v>
      </c>
      <c r="D1549" t="s">
        <v>344</v>
      </c>
      <c r="E1549" t="s">
        <v>17499</v>
      </c>
      <c r="F1549" t="s">
        <v>14845</v>
      </c>
      <c r="G1549" t="s">
        <v>9829</v>
      </c>
      <c r="H1549" t="s">
        <v>347</v>
      </c>
      <c r="I1549" t="s">
        <v>343</v>
      </c>
      <c r="J1549" t="s">
        <v>14846</v>
      </c>
      <c r="K1549" t="s">
        <v>78</v>
      </c>
      <c r="L1549" t="s">
        <v>17500</v>
      </c>
      <c r="M1549" s="27">
        <v>45948.375</v>
      </c>
      <c r="N1549" s="27">
        <v>45951.343055555553</v>
      </c>
      <c r="P1549" t="s">
        <v>9833</v>
      </c>
      <c r="Q1549" t="s">
        <v>9834</v>
      </c>
      <c r="R1549" t="s">
        <v>1479</v>
      </c>
      <c r="S1549" t="s">
        <v>1479</v>
      </c>
      <c r="T1549" t="s">
        <v>82</v>
      </c>
      <c r="U1549" t="s">
        <v>7699</v>
      </c>
      <c r="V1549" t="s">
        <v>17501</v>
      </c>
      <c r="W1549" t="s">
        <v>84</v>
      </c>
      <c r="Y1549" t="s">
        <v>8</v>
      </c>
      <c r="Z1549" t="s">
        <v>86</v>
      </c>
      <c r="AA1549" t="s">
        <v>761</v>
      </c>
      <c r="AB1549" s="28">
        <v>1</v>
      </c>
      <c r="AC1549" s="40">
        <v>35780</v>
      </c>
      <c r="AD1549" s="40">
        <f t="shared" si="24"/>
        <v>35780</v>
      </c>
    </row>
    <row r="1550" spans="1:30">
      <c r="A1550" t="s">
        <v>191</v>
      </c>
      <c r="B1550" t="s">
        <v>192</v>
      </c>
      <c r="C1550" t="s">
        <v>193</v>
      </c>
      <c r="D1550" t="s">
        <v>194</v>
      </c>
      <c r="E1550" t="s">
        <v>17502</v>
      </c>
      <c r="F1550" t="s">
        <v>17503</v>
      </c>
      <c r="G1550" t="s">
        <v>9829</v>
      </c>
      <c r="H1550" t="s">
        <v>197</v>
      </c>
      <c r="I1550" t="s">
        <v>191</v>
      </c>
      <c r="J1550" t="s">
        <v>17504</v>
      </c>
      <c r="K1550" t="s">
        <v>78</v>
      </c>
      <c r="L1550" t="s">
        <v>17505</v>
      </c>
      <c r="M1550" s="27">
        <v>45948.375</v>
      </c>
      <c r="N1550" s="27">
        <v>45951.696527777778</v>
      </c>
      <c r="P1550" t="s">
        <v>9833</v>
      </c>
      <c r="Q1550" t="s">
        <v>9834</v>
      </c>
      <c r="R1550" t="s">
        <v>1470</v>
      </c>
      <c r="S1550" t="s">
        <v>1470</v>
      </c>
      <c r="U1550" t="s">
        <v>7699</v>
      </c>
      <c r="V1550" t="s">
        <v>17506</v>
      </c>
      <c r="W1550" t="s">
        <v>84</v>
      </c>
      <c r="Y1550" t="s">
        <v>8</v>
      </c>
      <c r="Z1550" t="s">
        <v>86</v>
      </c>
      <c r="AA1550" t="s">
        <v>7627</v>
      </c>
      <c r="AB1550" s="28">
        <v>1</v>
      </c>
      <c r="AC1550" s="40">
        <v>35780</v>
      </c>
      <c r="AD1550" s="40">
        <f t="shared" si="24"/>
        <v>35780</v>
      </c>
    </row>
    <row r="1551" spans="1:30">
      <c r="A1551" t="s">
        <v>343</v>
      </c>
      <c r="B1551" t="s">
        <v>68</v>
      </c>
      <c r="C1551" t="s">
        <v>69</v>
      </c>
      <c r="D1551" t="s">
        <v>344</v>
      </c>
      <c r="E1551" t="s">
        <v>17507</v>
      </c>
      <c r="F1551" t="s">
        <v>17508</v>
      </c>
      <c r="G1551" t="s">
        <v>9829</v>
      </c>
      <c r="H1551" t="s">
        <v>347</v>
      </c>
      <c r="I1551" t="s">
        <v>343</v>
      </c>
      <c r="J1551" t="s">
        <v>17509</v>
      </c>
      <c r="K1551" t="s">
        <v>78</v>
      </c>
      <c r="L1551" t="s">
        <v>17510</v>
      </c>
      <c r="M1551" s="27">
        <v>45947.744305555563</v>
      </c>
      <c r="N1551" s="27">
        <v>45951.398611111108</v>
      </c>
      <c r="P1551" t="s">
        <v>9833</v>
      </c>
      <c r="Q1551" t="s">
        <v>9834</v>
      </c>
      <c r="R1551" t="s">
        <v>1470</v>
      </c>
      <c r="S1551" t="s">
        <v>5313</v>
      </c>
      <c r="T1551" t="s">
        <v>82</v>
      </c>
      <c r="U1551" t="s">
        <v>7699</v>
      </c>
      <c r="V1551" t="s">
        <v>17511</v>
      </c>
      <c r="W1551" t="s">
        <v>84</v>
      </c>
      <c r="Y1551" t="s">
        <v>8</v>
      </c>
      <c r="Z1551" t="s">
        <v>86</v>
      </c>
      <c r="AA1551" t="s">
        <v>761</v>
      </c>
      <c r="AB1551" s="28">
        <v>1</v>
      </c>
      <c r="AC1551" s="40">
        <v>35780</v>
      </c>
      <c r="AD1551" s="40">
        <f t="shared" si="24"/>
        <v>35780</v>
      </c>
    </row>
    <row r="1552" spans="1:30">
      <c r="A1552" t="s">
        <v>683</v>
      </c>
      <c r="B1552" t="s">
        <v>113</v>
      </c>
      <c r="C1552" t="s">
        <v>114</v>
      </c>
      <c r="D1552" t="s">
        <v>684</v>
      </c>
      <c r="E1552" t="s">
        <v>17512</v>
      </c>
      <c r="F1552" t="s">
        <v>17513</v>
      </c>
      <c r="G1552" t="s">
        <v>9829</v>
      </c>
      <c r="H1552" t="s">
        <v>281</v>
      </c>
      <c r="I1552" t="s">
        <v>683</v>
      </c>
      <c r="J1552" t="s">
        <v>17514</v>
      </c>
      <c r="K1552" t="s">
        <v>78</v>
      </c>
      <c r="L1552" t="s">
        <v>17515</v>
      </c>
      <c r="M1552" s="27">
        <v>45948.375</v>
      </c>
      <c r="N1552" s="27">
        <v>45953.431250000001</v>
      </c>
      <c r="P1552" t="s">
        <v>9833</v>
      </c>
      <c r="Q1552" t="s">
        <v>9834</v>
      </c>
      <c r="R1552" t="s">
        <v>1479</v>
      </c>
      <c r="S1552" t="s">
        <v>1479</v>
      </c>
      <c r="T1552" t="s">
        <v>82</v>
      </c>
      <c r="U1552" t="s">
        <v>7699</v>
      </c>
      <c r="V1552" t="s">
        <v>17516</v>
      </c>
      <c r="W1552" t="s">
        <v>84</v>
      </c>
      <c r="Y1552" t="s">
        <v>8</v>
      </c>
      <c r="Z1552" t="s">
        <v>86</v>
      </c>
      <c r="AA1552" t="s">
        <v>691</v>
      </c>
      <c r="AB1552" s="28">
        <v>1</v>
      </c>
      <c r="AC1552" s="40">
        <v>35780</v>
      </c>
      <c r="AD1552" s="40">
        <f t="shared" si="24"/>
        <v>35780</v>
      </c>
    </row>
    <row r="1553" spans="1:30">
      <c r="A1553" t="s">
        <v>217</v>
      </c>
      <c r="B1553" t="s">
        <v>192</v>
      </c>
      <c r="C1553" t="s">
        <v>193</v>
      </c>
      <c r="D1553" t="s">
        <v>17517</v>
      </c>
      <c r="E1553" t="s">
        <v>17518</v>
      </c>
      <c r="F1553" t="s">
        <v>17519</v>
      </c>
      <c r="G1553" t="s">
        <v>9829</v>
      </c>
      <c r="H1553" t="s">
        <v>903</v>
      </c>
      <c r="I1553" t="s">
        <v>17520</v>
      </c>
      <c r="J1553" t="s">
        <v>17521</v>
      </c>
      <c r="K1553" t="s">
        <v>78</v>
      </c>
      <c r="L1553" t="s">
        <v>17522</v>
      </c>
      <c r="M1553" s="27">
        <v>45948.375</v>
      </c>
      <c r="N1553" s="27">
        <v>45953.54583333333</v>
      </c>
      <c r="P1553" t="s">
        <v>9833</v>
      </c>
      <c r="Q1553" t="s">
        <v>9834</v>
      </c>
      <c r="R1553" t="s">
        <v>1470</v>
      </c>
      <c r="S1553" t="s">
        <v>1470</v>
      </c>
      <c r="T1553" t="s">
        <v>82</v>
      </c>
      <c r="U1553" t="s">
        <v>7699</v>
      </c>
      <c r="V1553" t="s">
        <v>17523</v>
      </c>
      <c r="W1553" t="s">
        <v>9836</v>
      </c>
      <c r="Y1553" t="s">
        <v>15</v>
      </c>
      <c r="Z1553" t="s">
        <v>86</v>
      </c>
      <c r="AA1553" t="s">
        <v>2012</v>
      </c>
      <c r="AB1553" s="28">
        <v>0</v>
      </c>
      <c r="AC1553" s="40">
        <v>35780</v>
      </c>
      <c r="AD1553" s="40">
        <f t="shared" si="24"/>
        <v>35780</v>
      </c>
    </row>
    <row r="1554" spans="1:30">
      <c r="A1554" t="s">
        <v>277</v>
      </c>
      <c r="B1554" t="s">
        <v>151</v>
      </c>
      <c r="C1554" t="s">
        <v>152</v>
      </c>
      <c r="D1554" t="s">
        <v>325</v>
      </c>
      <c r="E1554" t="s">
        <v>17524</v>
      </c>
      <c r="F1554" t="s">
        <v>15081</v>
      </c>
      <c r="G1554" t="s">
        <v>9829</v>
      </c>
      <c r="H1554" t="s">
        <v>328</v>
      </c>
      <c r="I1554" t="s">
        <v>277</v>
      </c>
      <c r="J1554" t="s">
        <v>15082</v>
      </c>
      <c r="K1554" t="s">
        <v>78</v>
      </c>
      <c r="L1554" t="s">
        <v>17525</v>
      </c>
      <c r="M1554" s="27">
        <v>45948.375</v>
      </c>
      <c r="N1554" s="27">
        <v>45951.336111111108</v>
      </c>
      <c r="P1554" t="s">
        <v>9833</v>
      </c>
      <c r="Q1554" t="s">
        <v>9834</v>
      </c>
      <c r="R1554" t="s">
        <v>1470</v>
      </c>
      <c r="S1554" t="s">
        <v>1470</v>
      </c>
      <c r="T1554" t="s">
        <v>82</v>
      </c>
      <c r="U1554" t="s">
        <v>7699</v>
      </c>
      <c r="V1554" t="s">
        <v>17526</v>
      </c>
      <c r="W1554" t="s">
        <v>84</v>
      </c>
      <c r="Y1554" t="s">
        <v>8</v>
      </c>
      <c r="Z1554" t="s">
        <v>86</v>
      </c>
      <c r="AA1554" t="s">
        <v>736</v>
      </c>
      <c r="AB1554" s="28">
        <v>1</v>
      </c>
      <c r="AC1554" s="40">
        <v>35780</v>
      </c>
      <c r="AD1554" s="40">
        <f t="shared" si="24"/>
        <v>35780</v>
      </c>
    </row>
    <row r="1555" spans="1:30">
      <c r="A1555" t="s">
        <v>217</v>
      </c>
      <c r="B1555" t="s">
        <v>192</v>
      </c>
      <c r="C1555" t="s">
        <v>193</v>
      </c>
      <c r="D1555" t="s">
        <v>1241</v>
      </c>
      <c r="E1555" t="s">
        <v>17527</v>
      </c>
      <c r="F1555" t="s">
        <v>17528</v>
      </c>
      <c r="G1555" t="s">
        <v>9829</v>
      </c>
      <c r="H1555" t="s">
        <v>197</v>
      </c>
      <c r="I1555" t="s">
        <v>1244</v>
      </c>
      <c r="J1555" t="s">
        <v>17529</v>
      </c>
      <c r="K1555" t="s">
        <v>78</v>
      </c>
      <c r="L1555" t="s">
        <v>17530</v>
      </c>
      <c r="M1555" s="27">
        <v>45948.375</v>
      </c>
      <c r="N1555" s="27">
        <v>45951.627083333333</v>
      </c>
      <c r="P1555" t="s">
        <v>9833</v>
      </c>
      <c r="Q1555" t="s">
        <v>9834</v>
      </c>
      <c r="R1555" t="s">
        <v>80</v>
      </c>
      <c r="S1555" t="s">
        <v>81</v>
      </c>
      <c r="T1555" t="s">
        <v>82</v>
      </c>
      <c r="U1555" t="s">
        <v>7699</v>
      </c>
      <c r="V1555" t="s">
        <v>17531</v>
      </c>
      <c r="W1555" t="s">
        <v>84</v>
      </c>
      <c r="Y1555" t="s">
        <v>11</v>
      </c>
      <c r="Z1555" t="s">
        <v>86</v>
      </c>
      <c r="AA1555" t="s">
        <v>403</v>
      </c>
      <c r="AB1555" s="28">
        <v>1</v>
      </c>
      <c r="AC1555" s="40">
        <v>67654</v>
      </c>
      <c r="AD1555" s="40">
        <f t="shared" si="24"/>
        <v>67654</v>
      </c>
    </row>
    <row r="1556" spans="1:30">
      <c r="A1556" t="s">
        <v>288</v>
      </c>
      <c r="B1556" t="s">
        <v>113</v>
      </c>
      <c r="C1556" t="s">
        <v>114</v>
      </c>
      <c r="D1556" t="s">
        <v>10425</v>
      </c>
      <c r="E1556" t="s">
        <v>17532</v>
      </c>
      <c r="F1556" t="s">
        <v>17533</v>
      </c>
      <c r="G1556" t="s">
        <v>9838</v>
      </c>
      <c r="H1556" t="s">
        <v>292</v>
      </c>
      <c r="I1556" t="s">
        <v>10428</v>
      </c>
      <c r="J1556" t="s">
        <v>17534</v>
      </c>
      <c r="K1556" t="s">
        <v>78</v>
      </c>
      <c r="L1556" t="s">
        <v>17535</v>
      </c>
      <c r="M1556" s="27">
        <v>45948.375</v>
      </c>
      <c r="N1556" s="27">
        <v>45954.595833333333</v>
      </c>
      <c r="P1556" t="s">
        <v>9840</v>
      </c>
      <c r="R1556" t="s">
        <v>80</v>
      </c>
      <c r="S1556" t="s">
        <v>187</v>
      </c>
      <c r="U1556" t="s">
        <v>7699</v>
      </c>
      <c r="V1556" t="s">
        <v>17536</v>
      </c>
      <c r="W1556" t="s">
        <v>9840</v>
      </c>
      <c r="Y1556" t="s">
        <v>15</v>
      </c>
      <c r="Z1556" t="s">
        <v>86</v>
      </c>
      <c r="AB1556" s="28">
        <v>0</v>
      </c>
      <c r="AC1556" s="40">
        <v>35780</v>
      </c>
      <c r="AD1556" s="40">
        <f t="shared" si="24"/>
        <v>35780</v>
      </c>
    </row>
    <row r="1557" spans="1:30">
      <c r="A1557" t="s">
        <v>217</v>
      </c>
      <c r="B1557" t="s">
        <v>192</v>
      </c>
      <c r="C1557" t="s">
        <v>193</v>
      </c>
      <c r="D1557" t="s">
        <v>900</v>
      </c>
      <c r="E1557" t="s">
        <v>17537</v>
      </c>
      <c r="F1557" t="s">
        <v>17538</v>
      </c>
      <c r="G1557" t="s">
        <v>11760</v>
      </c>
      <c r="H1557" t="s">
        <v>903</v>
      </c>
      <c r="I1557" t="s">
        <v>904</v>
      </c>
      <c r="J1557" t="s">
        <v>17539</v>
      </c>
      <c r="K1557" t="s">
        <v>78</v>
      </c>
      <c r="L1557" t="s">
        <v>17540</v>
      </c>
      <c r="M1557" s="27">
        <v>45948.375</v>
      </c>
      <c r="N1557" s="27">
        <v>45954.669444444437</v>
      </c>
      <c r="P1557" t="s">
        <v>9833</v>
      </c>
      <c r="Q1557" t="s">
        <v>9834</v>
      </c>
      <c r="R1557" t="s">
        <v>1479</v>
      </c>
      <c r="S1557" t="s">
        <v>1470</v>
      </c>
      <c r="U1557" t="s">
        <v>7749</v>
      </c>
      <c r="V1557" t="s">
        <v>17541</v>
      </c>
      <c r="W1557" t="s">
        <v>1801</v>
      </c>
      <c r="Y1557" t="s">
        <v>139</v>
      </c>
      <c r="Z1557" t="s">
        <v>909</v>
      </c>
      <c r="AB1557" s="28">
        <v>0</v>
      </c>
      <c r="AC1557" s="40">
        <v>41241</v>
      </c>
      <c r="AD1557" s="40">
        <f t="shared" si="24"/>
        <v>41241</v>
      </c>
    </row>
    <row r="1558" spans="1:30">
      <c r="A1558" t="s">
        <v>67</v>
      </c>
      <c r="B1558" t="s">
        <v>68</v>
      </c>
      <c r="C1558" t="s">
        <v>8579</v>
      </c>
      <c r="D1558" t="s">
        <v>11952</v>
      </c>
      <c r="E1558" t="s">
        <v>17542</v>
      </c>
      <c r="F1558" t="s">
        <v>17543</v>
      </c>
      <c r="G1558" t="s">
        <v>9838</v>
      </c>
      <c r="H1558" t="s">
        <v>143</v>
      </c>
      <c r="I1558" t="s">
        <v>11955</v>
      </c>
      <c r="J1558" t="s">
        <v>17544</v>
      </c>
      <c r="K1558" t="s">
        <v>78</v>
      </c>
      <c r="L1558" t="s">
        <v>17545</v>
      </c>
      <c r="M1558" s="27">
        <v>45948.375</v>
      </c>
      <c r="N1558" s="27">
        <v>45960.526388888888</v>
      </c>
      <c r="P1558" t="s">
        <v>9840</v>
      </c>
      <c r="R1558" t="s">
        <v>1479</v>
      </c>
      <c r="S1558" t="s">
        <v>1479</v>
      </c>
      <c r="U1558" t="s">
        <v>7699</v>
      </c>
      <c r="V1558" t="s">
        <v>17546</v>
      </c>
      <c r="W1558" t="s">
        <v>9840</v>
      </c>
      <c r="Y1558" t="s">
        <v>139</v>
      </c>
      <c r="Z1558" t="s">
        <v>11959</v>
      </c>
      <c r="AB1558" s="28">
        <v>0</v>
      </c>
      <c r="AC1558" s="40">
        <v>35780</v>
      </c>
      <c r="AD1558" s="40">
        <f t="shared" si="24"/>
        <v>35780</v>
      </c>
    </row>
    <row r="1559" spans="1:30">
      <c r="A1559" t="s">
        <v>191</v>
      </c>
      <c r="B1559" t="s">
        <v>192</v>
      </c>
      <c r="C1559" t="s">
        <v>193</v>
      </c>
      <c r="D1559" t="s">
        <v>208</v>
      </c>
      <c r="E1559" t="s">
        <v>17547</v>
      </c>
      <c r="F1559" t="s">
        <v>17548</v>
      </c>
      <c r="G1559" t="s">
        <v>9829</v>
      </c>
      <c r="H1559" t="s">
        <v>197</v>
      </c>
      <c r="I1559" t="s">
        <v>211</v>
      </c>
      <c r="J1559" t="s">
        <v>17549</v>
      </c>
      <c r="K1559" t="s">
        <v>78</v>
      </c>
      <c r="L1559" t="s">
        <v>17550</v>
      </c>
      <c r="M1559" s="27">
        <v>45948.375</v>
      </c>
      <c r="N1559" s="27">
        <v>45952.352777777778</v>
      </c>
      <c r="P1559" t="s">
        <v>9833</v>
      </c>
      <c r="Q1559" t="s">
        <v>9834</v>
      </c>
      <c r="R1559" t="s">
        <v>80</v>
      </c>
      <c r="S1559" t="s">
        <v>187</v>
      </c>
      <c r="U1559" t="s">
        <v>7699</v>
      </c>
      <c r="V1559" t="s">
        <v>17551</v>
      </c>
      <c r="W1559" t="s">
        <v>84</v>
      </c>
      <c r="Y1559" t="s">
        <v>8</v>
      </c>
      <c r="Z1559" t="s">
        <v>86</v>
      </c>
      <c r="AA1559" t="s">
        <v>7627</v>
      </c>
      <c r="AB1559" s="28">
        <v>1</v>
      </c>
      <c r="AC1559" s="40">
        <v>35780</v>
      </c>
      <c r="AD1559" s="40">
        <f t="shared" si="24"/>
        <v>35780</v>
      </c>
    </row>
    <row r="1560" spans="1:30">
      <c r="A1560" t="s">
        <v>459</v>
      </c>
      <c r="B1560" t="s">
        <v>460</v>
      </c>
      <c r="C1560" t="s">
        <v>461</v>
      </c>
      <c r="D1560" t="s">
        <v>512</v>
      </c>
      <c r="E1560" t="s">
        <v>17552</v>
      </c>
      <c r="F1560" t="s">
        <v>17553</v>
      </c>
      <c r="G1560" t="s">
        <v>9829</v>
      </c>
      <c r="H1560" t="s">
        <v>460</v>
      </c>
      <c r="I1560" t="s">
        <v>459</v>
      </c>
      <c r="J1560" t="s">
        <v>17554</v>
      </c>
      <c r="K1560" t="s">
        <v>78</v>
      </c>
      <c r="L1560" t="s">
        <v>17555</v>
      </c>
      <c r="M1560" s="27">
        <v>45948.375</v>
      </c>
      <c r="N1560" s="27">
        <v>45951.430555555547</v>
      </c>
      <c r="P1560" t="s">
        <v>9833</v>
      </c>
      <c r="Q1560" t="s">
        <v>9834</v>
      </c>
      <c r="R1560" t="s">
        <v>80</v>
      </c>
      <c r="S1560" t="s">
        <v>187</v>
      </c>
      <c r="T1560" t="s">
        <v>82</v>
      </c>
      <c r="U1560" t="s">
        <v>7699</v>
      </c>
      <c r="V1560" t="s">
        <v>17556</v>
      </c>
      <c r="W1560" t="s">
        <v>84</v>
      </c>
      <c r="Y1560" t="s">
        <v>8</v>
      </c>
      <c r="Z1560" t="s">
        <v>86</v>
      </c>
      <c r="AA1560" t="s">
        <v>700</v>
      </c>
      <c r="AB1560" s="28">
        <v>1</v>
      </c>
      <c r="AC1560" s="40">
        <v>35780</v>
      </c>
      <c r="AD1560" s="40">
        <f t="shared" si="24"/>
        <v>35780</v>
      </c>
    </row>
    <row r="1561" spans="1:30">
      <c r="A1561" t="s">
        <v>744</v>
      </c>
      <c r="B1561" t="s">
        <v>113</v>
      </c>
      <c r="C1561" t="s">
        <v>114</v>
      </c>
      <c r="D1561" t="s">
        <v>17557</v>
      </c>
      <c r="E1561" t="s">
        <v>17558</v>
      </c>
      <c r="F1561" t="s">
        <v>17559</v>
      </c>
      <c r="G1561" t="s">
        <v>9829</v>
      </c>
      <c r="H1561" t="s">
        <v>748</v>
      </c>
      <c r="I1561" t="s">
        <v>17560</v>
      </c>
      <c r="J1561" t="s">
        <v>17561</v>
      </c>
      <c r="K1561" t="s">
        <v>78</v>
      </c>
      <c r="L1561" t="s">
        <v>17562</v>
      </c>
      <c r="M1561" s="27">
        <v>45948.388449074067</v>
      </c>
      <c r="N1561" s="27">
        <v>45951.625694444447</v>
      </c>
      <c r="P1561" t="s">
        <v>9833</v>
      </c>
      <c r="Q1561" t="s">
        <v>9834</v>
      </c>
      <c r="R1561" t="s">
        <v>80</v>
      </c>
      <c r="S1561" t="s">
        <v>81</v>
      </c>
      <c r="T1561" t="s">
        <v>82</v>
      </c>
      <c r="U1561" t="s">
        <v>7699</v>
      </c>
      <c r="V1561" t="s">
        <v>17563</v>
      </c>
      <c r="W1561" t="s">
        <v>84</v>
      </c>
      <c r="Y1561" t="s">
        <v>11</v>
      </c>
      <c r="Z1561" t="s">
        <v>86</v>
      </c>
      <c r="AA1561" t="s">
        <v>1272</v>
      </c>
      <c r="AB1561" s="28">
        <v>1</v>
      </c>
      <c r="AC1561" s="40">
        <v>67654</v>
      </c>
      <c r="AD1561" s="40">
        <f t="shared" si="24"/>
        <v>67654</v>
      </c>
    </row>
    <row r="1562" spans="1:30">
      <c r="A1562" t="s">
        <v>459</v>
      </c>
      <c r="B1562" t="s">
        <v>460</v>
      </c>
      <c r="C1562" t="s">
        <v>461</v>
      </c>
      <c r="D1562" t="s">
        <v>512</v>
      </c>
      <c r="E1562" t="s">
        <v>17564</v>
      </c>
      <c r="F1562" t="s">
        <v>17565</v>
      </c>
      <c r="G1562" t="s">
        <v>9829</v>
      </c>
      <c r="H1562" t="s">
        <v>460</v>
      </c>
      <c r="I1562" t="s">
        <v>459</v>
      </c>
      <c r="J1562" t="s">
        <v>17566</v>
      </c>
      <c r="K1562" t="s">
        <v>78</v>
      </c>
      <c r="L1562" t="s">
        <v>17567</v>
      </c>
      <c r="M1562" s="27">
        <v>45948.390821759262</v>
      </c>
      <c r="N1562" s="27">
        <v>45950.706944444442</v>
      </c>
      <c r="P1562" t="s">
        <v>9833</v>
      </c>
      <c r="Q1562" t="s">
        <v>9834</v>
      </c>
      <c r="R1562" t="s">
        <v>1479</v>
      </c>
      <c r="S1562" t="s">
        <v>1479</v>
      </c>
      <c r="T1562" t="s">
        <v>82</v>
      </c>
      <c r="U1562" t="s">
        <v>7699</v>
      </c>
      <c r="V1562" t="s">
        <v>17568</v>
      </c>
      <c r="W1562" t="s">
        <v>84</v>
      </c>
      <c r="Y1562" t="s">
        <v>8</v>
      </c>
      <c r="Z1562" t="s">
        <v>86</v>
      </c>
      <c r="AA1562" t="s">
        <v>526</v>
      </c>
      <c r="AB1562" s="28">
        <v>1</v>
      </c>
      <c r="AC1562" s="40">
        <v>35780</v>
      </c>
      <c r="AD1562" s="40">
        <f t="shared" si="24"/>
        <v>35780</v>
      </c>
    </row>
    <row r="1563" spans="1:30">
      <c r="A1563" t="s">
        <v>459</v>
      </c>
      <c r="B1563" t="s">
        <v>460</v>
      </c>
      <c r="C1563" t="s">
        <v>461</v>
      </c>
      <c r="D1563" t="s">
        <v>512</v>
      </c>
      <c r="E1563" t="s">
        <v>17569</v>
      </c>
      <c r="F1563" t="s">
        <v>17570</v>
      </c>
      <c r="G1563" t="s">
        <v>9829</v>
      </c>
      <c r="H1563" t="s">
        <v>460</v>
      </c>
      <c r="I1563" t="s">
        <v>459</v>
      </c>
      <c r="J1563" t="s">
        <v>529</v>
      </c>
      <c r="K1563" t="s">
        <v>78</v>
      </c>
      <c r="L1563" t="s">
        <v>17571</v>
      </c>
      <c r="M1563" s="27">
        <v>45948.375</v>
      </c>
      <c r="N1563" s="27">
        <v>45951.359027777777</v>
      </c>
      <c r="P1563" t="s">
        <v>9833</v>
      </c>
      <c r="Q1563" t="s">
        <v>9834</v>
      </c>
      <c r="R1563" t="s">
        <v>80</v>
      </c>
      <c r="S1563" t="s">
        <v>187</v>
      </c>
      <c r="T1563" t="s">
        <v>82</v>
      </c>
      <c r="U1563" t="s">
        <v>7699</v>
      </c>
      <c r="V1563" t="s">
        <v>17556</v>
      </c>
      <c r="W1563" t="s">
        <v>84</v>
      </c>
      <c r="Y1563" t="s">
        <v>8</v>
      </c>
      <c r="Z1563" t="s">
        <v>86</v>
      </c>
      <c r="AA1563" t="s">
        <v>700</v>
      </c>
      <c r="AB1563" s="28">
        <v>1</v>
      </c>
      <c r="AC1563" s="40">
        <v>35780</v>
      </c>
      <c r="AD1563" s="40">
        <f t="shared" si="24"/>
        <v>35780</v>
      </c>
    </row>
    <row r="1564" spans="1:30">
      <c r="A1564" t="s">
        <v>459</v>
      </c>
      <c r="B1564" t="s">
        <v>460</v>
      </c>
      <c r="C1564" t="s">
        <v>461</v>
      </c>
      <c r="D1564" t="s">
        <v>2135</v>
      </c>
      <c r="E1564" t="s">
        <v>17572</v>
      </c>
      <c r="F1564" t="s">
        <v>17573</v>
      </c>
      <c r="G1564" t="s">
        <v>9829</v>
      </c>
      <c r="H1564" t="s">
        <v>460</v>
      </c>
      <c r="I1564" t="s">
        <v>2138</v>
      </c>
      <c r="J1564" t="s">
        <v>17574</v>
      </c>
      <c r="K1564" t="s">
        <v>78</v>
      </c>
      <c r="L1564" t="s">
        <v>17575</v>
      </c>
      <c r="M1564" s="27">
        <v>45948.467141203713</v>
      </c>
      <c r="N1564" s="27">
        <v>45951.354861111111</v>
      </c>
      <c r="P1564" t="s">
        <v>9833</v>
      </c>
      <c r="Q1564" t="s">
        <v>9834</v>
      </c>
      <c r="R1564" t="s">
        <v>1479</v>
      </c>
      <c r="S1564" t="s">
        <v>1479</v>
      </c>
      <c r="T1564" t="s">
        <v>82</v>
      </c>
      <c r="U1564" t="s">
        <v>7699</v>
      </c>
      <c r="V1564" t="s">
        <v>17576</v>
      </c>
      <c r="W1564" t="s">
        <v>84</v>
      </c>
      <c r="Y1564" t="s">
        <v>8</v>
      </c>
      <c r="Z1564" t="s">
        <v>86</v>
      </c>
      <c r="AA1564" t="s">
        <v>546</v>
      </c>
      <c r="AB1564" s="28">
        <v>1</v>
      </c>
      <c r="AC1564" s="40">
        <v>35780</v>
      </c>
      <c r="AD1564" s="40">
        <f t="shared" si="24"/>
        <v>35780</v>
      </c>
    </row>
    <row r="1565" spans="1:30">
      <c r="A1565" t="s">
        <v>1134</v>
      </c>
      <c r="B1565" t="s">
        <v>113</v>
      </c>
      <c r="C1565" t="s">
        <v>8579</v>
      </c>
      <c r="D1565" t="s">
        <v>1328</v>
      </c>
      <c r="E1565" t="s">
        <v>17577</v>
      </c>
      <c r="F1565" t="s">
        <v>17578</v>
      </c>
      <c r="G1565" t="s">
        <v>9838</v>
      </c>
      <c r="H1565" t="s">
        <v>1138</v>
      </c>
      <c r="I1565" t="s">
        <v>1331</v>
      </c>
      <c r="J1565" t="s">
        <v>17579</v>
      </c>
      <c r="K1565" t="s">
        <v>78</v>
      </c>
      <c r="L1565" t="s">
        <v>17580</v>
      </c>
      <c r="M1565" s="27">
        <v>45948.462256944447</v>
      </c>
      <c r="N1565" s="27">
        <v>45952.724293981482</v>
      </c>
      <c r="P1565" t="s">
        <v>9840</v>
      </c>
      <c r="R1565" t="s">
        <v>80</v>
      </c>
      <c r="S1565" t="s">
        <v>187</v>
      </c>
      <c r="U1565" t="s">
        <v>7699</v>
      </c>
      <c r="V1565" t="s">
        <v>17581</v>
      </c>
      <c r="W1565" t="s">
        <v>9840</v>
      </c>
      <c r="Y1565" t="s">
        <v>15</v>
      </c>
      <c r="Z1565" t="s">
        <v>86</v>
      </c>
      <c r="AB1565" s="28">
        <v>0</v>
      </c>
      <c r="AC1565" s="40">
        <v>35780</v>
      </c>
      <c r="AD1565" s="40">
        <f t="shared" si="24"/>
        <v>35780</v>
      </c>
    </row>
    <row r="1566" spans="1:30">
      <c r="A1566" t="s">
        <v>277</v>
      </c>
      <c r="B1566" t="s">
        <v>151</v>
      </c>
      <c r="C1566" t="s">
        <v>152</v>
      </c>
      <c r="D1566" t="s">
        <v>849</v>
      </c>
      <c r="E1566" t="s">
        <v>17582</v>
      </c>
      <c r="F1566" t="s">
        <v>17583</v>
      </c>
      <c r="G1566" t="s">
        <v>9829</v>
      </c>
      <c r="H1566" t="s">
        <v>328</v>
      </c>
      <c r="I1566" t="s">
        <v>852</v>
      </c>
      <c r="J1566" t="s">
        <v>17584</v>
      </c>
      <c r="K1566" t="s">
        <v>78</v>
      </c>
      <c r="L1566" t="s">
        <v>17585</v>
      </c>
      <c r="M1566" s="27">
        <v>45950.333333333343</v>
      </c>
      <c r="N1566" s="27">
        <v>45950.497291666667</v>
      </c>
      <c r="P1566" t="s">
        <v>9833</v>
      </c>
      <c r="Q1566" t="s">
        <v>9834</v>
      </c>
      <c r="R1566" t="s">
        <v>80</v>
      </c>
      <c r="S1566" t="s">
        <v>187</v>
      </c>
      <c r="T1566" t="s">
        <v>82</v>
      </c>
      <c r="V1566" t="s">
        <v>17586</v>
      </c>
      <c r="W1566" t="s">
        <v>84</v>
      </c>
      <c r="Y1566" t="s">
        <v>11</v>
      </c>
      <c r="Z1566" t="s">
        <v>86</v>
      </c>
      <c r="AA1566" t="s">
        <v>287</v>
      </c>
      <c r="AB1566" s="28">
        <v>1</v>
      </c>
      <c r="AC1566" s="40">
        <v>67654</v>
      </c>
      <c r="AD1566" s="40">
        <f t="shared" si="24"/>
        <v>67654</v>
      </c>
    </row>
    <row r="1567" spans="1:30">
      <c r="A1567" t="s">
        <v>191</v>
      </c>
      <c r="B1567" t="s">
        <v>192</v>
      </c>
      <c r="C1567" t="s">
        <v>193</v>
      </c>
      <c r="D1567" t="s">
        <v>606</v>
      </c>
      <c r="E1567" t="s">
        <v>17587</v>
      </c>
      <c r="F1567" t="s">
        <v>17588</v>
      </c>
      <c r="G1567" t="s">
        <v>9829</v>
      </c>
      <c r="H1567" t="s">
        <v>197</v>
      </c>
      <c r="I1567" t="s">
        <v>609</v>
      </c>
      <c r="J1567" t="s">
        <v>17589</v>
      </c>
      <c r="K1567" t="s">
        <v>78</v>
      </c>
      <c r="L1567" t="s">
        <v>17590</v>
      </c>
      <c r="M1567" s="27">
        <v>45950.333333333343</v>
      </c>
      <c r="N1567" s="27">
        <v>45954.448611111111</v>
      </c>
      <c r="P1567" t="s">
        <v>9833</v>
      </c>
      <c r="Q1567" t="s">
        <v>9834</v>
      </c>
      <c r="R1567" t="s">
        <v>783</v>
      </c>
      <c r="S1567" t="s">
        <v>792</v>
      </c>
      <c r="U1567" t="s">
        <v>7699</v>
      </c>
      <c r="V1567" t="s">
        <v>17591</v>
      </c>
      <c r="W1567" t="s">
        <v>84</v>
      </c>
      <c r="Y1567" t="s">
        <v>8</v>
      </c>
      <c r="Z1567" t="s">
        <v>86</v>
      </c>
      <c r="AA1567" t="s">
        <v>7627</v>
      </c>
      <c r="AB1567" s="28">
        <v>1</v>
      </c>
      <c r="AC1567" s="40">
        <v>35780</v>
      </c>
      <c r="AD1567" s="40">
        <f t="shared" si="24"/>
        <v>35780</v>
      </c>
    </row>
    <row r="1568" spans="1:30">
      <c r="A1568" t="s">
        <v>191</v>
      </c>
      <c r="B1568" t="s">
        <v>192</v>
      </c>
      <c r="C1568" t="s">
        <v>193</v>
      </c>
      <c r="D1568" t="s">
        <v>194</v>
      </c>
      <c r="E1568" t="s">
        <v>17592</v>
      </c>
      <c r="F1568" t="s">
        <v>17593</v>
      </c>
      <c r="G1568" t="s">
        <v>9829</v>
      </c>
      <c r="H1568" t="s">
        <v>197</v>
      </c>
      <c r="I1568" t="s">
        <v>191</v>
      </c>
      <c r="J1568" t="s">
        <v>17594</v>
      </c>
      <c r="K1568" t="s">
        <v>78</v>
      </c>
      <c r="L1568" t="s">
        <v>17595</v>
      </c>
      <c r="M1568" s="27">
        <v>45950.333333333343</v>
      </c>
      <c r="N1568" s="27">
        <v>45954.450694444437</v>
      </c>
      <c r="P1568" t="s">
        <v>9833</v>
      </c>
      <c r="Q1568" t="s">
        <v>9834</v>
      </c>
      <c r="R1568" t="s">
        <v>1479</v>
      </c>
      <c r="S1568" t="s">
        <v>1479</v>
      </c>
      <c r="U1568" t="s">
        <v>7699</v>
      </c>
      <c r="V1568" t="s">
        <v>17596</v>
      </c>
      <c r="W1568" t="s">
        <v>84</v>
      </c>
      <c r="Y1568" t="s">
        <v>8</v>
      </c>
      <c r="Z1568" t="s">
        <v>86</v>
      </c>
      <c r="AA1568" t="s">
        <v>7627</v>
      </c>
      <c r="AB1568" s="28">
        <v>1</v>
      </c>
      <c r="AC1568" s="40">
        <v>35780</v>
      </c>
      <c r="AD1568" s="40">
        <f t="shared" si="24"/>
        <v>35780</v>
      </c>
    </row>
    <row r="1569" spans="1:30">
      <c r="A1569" t="s">
        <v>118</v>
      </c>
      <c r="B1569" t="s">
        <v>119</v>
      </c>
      <c r="C1569" t="s">
        <v>120</v>
      </c>
      <c r="D1569" t="s">
        <v>701</v>
      </c>
      <c r="E1569" t="s">
        <v>17597</v>
      </c>
      <c r="F1569" t="s">
        <v>17598</v>
      </c>
      <c r="G1569" t="s">
        <v>9829</v>
      </c>
      <c r="H1569" t="s">
        <v>309</v>
      </c>
      <c r="I1569" t="s">
        <v>704</v>
      </c>
      <c r="J1569" t="s">
        <v>17599</v>
      </c>
      <c r="K1569" t="s">
        <v>78</v>
      </c>
      <c r="L1569" t="s">
        <v>17600</v>
      </c>
      <c r="M1569" s="27">
        <v>45950.333333333343</v>
      </c>
      <c r="N1569" s="27">
        <v>45952.649305555547</v>
      </c>
      <c r="P1569" t="s">
        <v>9833</v>
      </c>
      <c r="Q1569" t="s">
        <v>9834</v>
      </c>
      <c r="R1569" t="s">
        <v>1479</v>
      </c>
      <c r="S1569" t="s">
        <v>1479</v>
      </c>
      <c r="T1569" t="s">
        <v>82</v>
      </c>
      <c r="U1569" t="s">
        <v>7699</v>
      </c>
      <c r="V1569" t="s">
        <v>17601</v>
      </c>
      <c r="W1569" t="s">
        <v>84</v>
      </c>
      <c r="Y1569" t="s">
        <v>11</v>
      </c>
      <c r="Z1569" t="s">
        <v>86</v>
      </c>
      <c r="AA1569" t="s">
        <v>316</v>
      </c>
      <c r="AB1569" s="28">
        <v>1</v>
      </c>
      <c r="AC1569" s="40">
        <v>67654</v>
      </c>
      <c r="AD1569" s="40">
        <f t="shared" si="24"/>
        <v>67654</v>
      </c>
    </row>
    <row r="1570" spans="1:30">
      <c r="A1570" t="s">
        <v>288</v>
      </c>
      <c r="B1570" t="s">
        <v>113</v>
      </c>
      <c r="C1570" t="s">
        <v>114</v>
      </c>
      <c r="D1570" t="s">
        <v>289</v>
      </c>
      <c r="E1570" t="s">
        <v>17602</v>
      </c>
      <c r="F1570" t="s">
        <v>17603</v>
      </c>
      <c r="G1570" t="s">
        <v>9829</v>
      </c>
      <c r="H1570" t="s">
        <v>292</v>
      </c>
      <c r="I1570" t="s">
        <v>288</v>
      </c>
      <c r="J1570" t="s">
        <v>17604</v>
      </c>
      <c r="K1570" t="s">
        <v>78</v>
      </c>
      <c r="L1570" t="s">
        <v>17605</v>
      </c>
      <c r="M1570" s="27">
        <v>45950.333333333343</v>
      </c>
      <c r="N1570" s="27">
        <v>45951.659722222219</v>
      </c>
      <c r="P1570" t="s">
        <v>9833</v>
      </c>
      <c r="Q1570" t="s">
        <v>9834</v>
      </c>
      <c r="R1570" t="s">
        <v>1470</v>
      </c>
      <c r="S1570" t="s">
        <v>1470</v>
      </c>
      <c r="T1570" t="s">
        <v>82</v>
      </c>
      <c r="U1570" t="s">
        <v>7699</v>
      </c>
      <c r="V1570" t="s">
        <v>17606</v>
      </c>
      <c r="W1570" t="s">
        <v>84</v>
      </c>
      <c r="Y1570" t="s">
        <v>8</v>
      </c>
      <c r="Z1570" t="s">
        <v>86</v>
      </c>
      <c r="AA1570" t="s">
        <v>7026</v>
      </c>
      <c r="AB1570" s="28">
        <v>1</v>
      </c>
      <c r="AC1570" s="40">
        <v>35780</v>
      </c>
      <c r="AD1570" s="40">
        <f t="shared" si="24"/>
        <v>35780</v>
      </c>
    </row>
    <row r="1571" spans="1:30">
      <c r="A1571" t="s">
        <v>191</v>
      </c>
      <c r="B1571" t="s">
        <v>192</v>
      </c>
      <c r="C1571" t="s">
        <v>193</v>
      </c>
      <c r="D1571" t="s">
        <v>194</v>
      </c>
      <c r="E1571" t="s">
        <v>17607</v>
      </c>
      <c r="F1571" t="s">
        <v>3655</v>
      </c>
      <c r="G1571" t="s">
        <v>9829</v>
      </c>
      <c r="H1571" t="s">
        <v>197</v>
      </c>
      <c r="I1571" t="s">
        <v>191</v>
      </c>
      <c r="J1571" t="s">
        <v>3656</v>
      </c>
      <c r="K1571" t="s">
        <v>78</v>
      </c>
      <c r="L1571" t="s">
        <v>17608</v>
      </c>
      <c r="M1571" s="27">
        <v>45948.483090277783</v>
      </c>
      <c r="N1571" s="27">
        <v>45952.352777777778</v>
      </c>
      <c r="P1571" t="s">
        <v>9833</v>
      </c>
      <c r="Q1571" t="s">
        <v>9834</v>
      </c>
      <c r="R1571" t="s">
        <v>783</v>
      </c>
      <c r="S1571" t="s">
        <v>1750</v>
      </c>
      <c r="U1571" t="s">
        <v>7699</v>
      </c>
      <c r="V1571" t="s">
        <v>17609</v>
      </c>
      <c r="W1571" t="s">
        <v>84</v>
      </c>
      <c r="Y1571" t="s">
        <v>8</v>
      </c>
      <c r="Z1571" t="s">
        <v>86</v>
      </c>
      <c r="AA1571" t="s">
        <v>7627</v>
      </c>
      <c r="AB1571" s="28">
        <v>1</v>
      </c>
      <c r="AC1571" s="40">
        <v>35780</v>
      </c>
      <c r="AD1571" s="40">
        <f t="shared" si="24"/>
        <v>35780</v>
      </c>
    </row>
    <row r="1572" spans="1:30">
      <c r="A1572" t="s">
        <v>343</v>
      </c>
      <c r="B1572" t="s">
        <v>68</v>
      </c>
      <c r="C1572" t="s">
        <v>69</v>
      </c>
      <c r="D1572" t="s">
        <v>379</v>
      </c>
      <c r="E1572" t="s">
        <v>17610</v>
      </c>
      <c r="F1572" t="s">
        <v>17611</v>
      </c>
      <c r="G1572" t="s">
        <v>9829</v>
      </c>
      <c r="H1572" t="s">
        <v>347</v>
      </c>
      <c r="I1572" t="s">
        <v>382</v>
      </c>
      <c r="J1572" t="s">
        <v>17612</v>
      </c>
      <c r="K1572" t="s">
        <v>78</v>
      </c>
      <c r="L1572" t="s">
        <v>17613</v>
      </c>
      <c r="M1572" s="27">
        <v>45948.492962962962</v>
      </c>
      <c r="N1572" s="27">
        <v>45951.369444444441</v>
      </c>
      <c r="P1572" t="s">
        <v>9833</v>
      </c>
      <c r="Q1572" t="s">
        <v>9834</v>
      </c>
      <c r="R1572" t="s">
        <v>1470</v>
      </c>
      <c r="S1572" t="s">
        <v>1470</v>
      </c>
      <c r="T1572" t="s">
        <v>82</v>
      </c>
      <c r="U1572" t="s">
        <v>7699</v>
      </c>
      <c r="V1572" t="s">
        <v>17614</v>
      </c>
      <c r="W1572" t="s">
        <v>84</v>
      </c>
      <c r="Y1572" t="s">
        <v>8</v>
      </c>
      <c r="Z1572" t="s">
        <v>86</v>
      </c>
      <c r="AA1572" t="s">
        <v>8852</v>
      </c>
      <c r="AB1572" s="28">
        <v>1</v>
      </c>
      <c r="AC1572" s="40">
        <v>35780</v>
      </c>
      <c r="AD1572" s="40">
        <f t="shared" si="24"/>
        <v>35780</v>
      </c>
    </row>
    <row r="1573" spans="1:30">
      <c r="A1573" t="s">
        <v>459</v>
      </c>
      <c r="B1573" t="s">
        <v>460</v>
      </c>
      <c r="C1573" t="s">
        <v>461</v>
      </c>
      <c r="D1573" t="s">
        <v>512</v>
      </c>
      <c r="E1573" t="s">
        <v>17615</v>
      </c>
      <c r="F1573" t="s">
        <v>17616</v>
      </c>
      <c r="G1573" t="s">
        <v>9829</v>
      </c>
      <c r="H1573" t="s">
        <v>460</v>
      </c>
      <c r="I1573" t="s">
        <v>459</v>
      </c>
      <c r="J1573" t="s">
        <v>17617</v>
      </c>
      <c r="K1573" t="s">
        <v>78</v>
      </c>
      <c r="L1573" t="s">
        <v>17618</v>
      </c>
      <c r="M1573" s="27">
        <v>45950.333333333343</v>
      </c>
      <c r="N1573" s="27">
        <v>45951.327777777777</v>
      </c>
      <c r="P1573" t="s">
        <v>9833</v>
      </c>
      <c r="Q1573" t="s">
        <v>9834</v>
      </c>
      <c r="R1573" t="s">
        <v>1470</v>
      </c>
      <c r="S1573" t="s">
        <v>1470</v>
      </c>
      <c r="T1573" t="s">
        <v>82</v>
      </c>
      <c r="U1573" t="s">
        <v>7699</v>
      </c>
      <c r="V1573" t="s">
        <v>17619</v>
      </c>
      <c r="W1573" t="s">
        <v>84</v>
      </c>
      <c r="Y1573" t="s">
        <v>8</v>
      </c>
      <c r="Z1573" t="s">
        <v>86</v>
      </c>
      <c r="AA1573" t="s">
        <v>778</v>
      </c>
      <c r="AB1573" s="28">
        <v>1</v>
      </c>
      <c r="AC1573" s="40">
        <v>35780</v>
      </c>
      <c r="AD1573" s="40">
        <f t="shared" si="24"/>
        <v>35780</v>
      </c>
    </row>
    <row r="1574" spans="1:30">
      <c r="A1574" t="s">
        <v>288</v>
      </c>
      <c r="B1574" t="s">
        <v>113</v>
      </c>
      <c r="C1574" t="s">
        <v>114</v>
      </c>
      <c r="D1574" t="s">
        <v>5940</v>
      </c>
      <c r="E1574" t="s">
        <v>17620</v>
      </c>
      <c r="F1574" t="s">
        <v>17621</v>
      </c>
      <c r="G1574" t="s">
        <v>9829</v>
      </c>
      <c r="H1574" t="s">
        <v>292</v>
      </c>
      <c r="I1574" t="s">
        <v>5943</v>
      </c>
      <c r="J1574" t="s">
        <v>17622</v>
      </c>
      <c r="K1574" t="s">
        <v>78</v>
      </c>
      <c r="L1574" t="s">
        <v>17623</v>
      </c>
      <c r="M1574" s="27">
        <v>45950.333333333343</v>
      </c>
      <c r="N1574" s="27">
        <v>45953.455555555563</v>
      </c>
      <c r="P1574" t="s">
        <v>9833</v>
      </c>
      <c r="Q1574" t="s">
        <v>9834</v>
      </c>
      <c r="R1574" t="s">
        <v>1470</v>
      </c>
      <c r="S1574" t="s">
        <v>1470</v>
      </c>
      <c r="T1574" t="s">
        <v>82</v>
      </c>
      <c r="U1574" t="s">
        <v>7699</v>
      </c>
      <c r="V1574" t="s">
        <v>17624</v>
      </c>
      <c r="W1574" t="s">
        <v>9836</v>
      </c>
      <c r="Y1574" t="s">
        <v>15</v>
      </c>
      <c r="Z1574" t="s">
        <v>86</v>
      </c>
      <c r="AA1574" t="s">
        <v>7026</v>
      </c>
      <c r="AB1574" s="28">
        <v>0</v>
      </c>
      <c r="AC1574" s="40">
        <v>35780</v>
      </c>
      <c r="AD1574" s="40">
        <f t="shared" si="24"/>
        <v>35780</v>
      </c>
    </row>
    <row r="1575" spans="1:30">
      <c r="A1575" t="s">
        <v>191</v>
      </c>
      <c r="B1575" t="s">
        <v>192</v>
      </c>
      <c r="C1575" t="s">
        <v>193</v>
      </c>
      <c r="D1575" t="s">
        <v>194</v>
      </c>
      <c r="E1575" t="s">
        <v>17625</v>
      </c>
      <c r="F1575" t="s">
        <v>17626</v>
      </c>
      <c r="G1575" t="s">
        <v>9829</v>
      </c>
      <c r="H1575" t="s">
        <v>197</v>
      </c>
      <c r="I1575" t="s">
        <v>191</v>
      </c>
      <c r="J1575" t="s">
        <v>17627</v>
      </c>
      <c r="K1575" t="s">
        <v>78</v>
      </c>
      <c r="L1575" t="s">
        <v>17628</v>
      </c>
      <c r="M1575" s="27">
        <v>45950.333333333343</v>
      </c>
      <c r="N1575" s="27">
        <v>45953.35833333333</v>
      </c>
      <c r="P1575" t="s">
        <v>9833</v>
      </c>
      <c r="Q1575" t="s">
        <v>9834</v>
      </c>
      <c r="R1575" t="s">
        <v>80</v>
      </c>
      <c r="S1575" t="s">
        <v>187</v>
      </c>
      <c r="U1575" t="s">
        <v>7699</v>
      </c>
      <c r="V1575" t="s">
        <v>17629</v>
      </c>
      <c r="W1575" t="s">
        <v>84</v>
      </c>
      <c r="Y1575" t="s">
        <v>8</v>
      </c>
      <c r="Z1575" t="s">
        <v>86</v>
      </c>
      <c r="AA1575" t="s">
        <v>1916</v>
      </c>
      <c r="AB1575" s="28">
        <v>1</v>
      </c>
      <c r="AC1575" s="40">
        <v>35780</v>
      </c>
      <c r="AD1575" s="40">
        <f t="shared" si="24"/>
        <v>35780</v>
      </c>
    </row>
    <row r="1576" spans="1:30">
      <c r="A1576" t="s">
        <v>191</v>
      </c>
      <c r="B1576" t="s">
        <v>192</v>
      </c>
      <c r="C1576" t="s">
        <v>193</v>
      </c>
      <c r="D1576" t="s">
        <v>667</v>
      </c>
      <c r="E1576" t="s">
        <v>17630</v>
      </c>
      <c r="F1576" t="s">
        <v>17631</v>
      </c>
      <c r="G1576" t="s">
        <v>9829</v>
      </c>
      <c r="H1576" t="s">
        <v>197</v>
      </c>
      <c r="I1576" t="s">
        <v>670</v>
      </c>
      <c r="J1576" t="s">
        <v>17632</v>
      </c>
      <c r="K1576" t="s">
        <v>78</v>
      </c>
      <c r="L1576" t="s">
        <v>17633</v>
      </c>
      <c r="M1576" s="27">
        <v>45950.333333333343</v>
      </c>
      <c r="N1576" s="27">
        <v>45950.529166666667</v>
      </c>
      <c r="P1576" t="s">
        <v>9833</v>
      </c>
      <c r="Q1576" t="s">
        <v>9834</v>
      </c>
      <c r="R1576" t="s">
        <v>80</v>
      </c>
      <c r="S1576" t="s">
        <v>187</v>
      </c>
      <c r="T1576" t="s">
        <v>82</v>
      </c>
      <c r="U1576" t="s">
        <v>7699</v>
      </c>
      <c r="V1576" t="s">
        <v>17634</v>
      </c>
      <c r="W1576" t="s">
        <v>84</v>
      </c>
      <c r="Y1576" t="s">
        <v>11</v>
      </c>
      <c r="Z1576" t="s">
        <v>86</v>
      </c>
      <c r="AA1576" t="s">
        <v>654</v>
      </c>
      <c r="AB1576" s="28">
        <v>1</v>
      </c>
      <c r="AC1576" s="40">
        <v>67654</v>
      </c>
      <c r="AD1576" s="40">
        <f t="shared" si="24"/>
        <v>67654</v>
      </c>
    </row>
    <row r="1577" spans="1:30">
      <c r="A1577" t="s">
        <v>343</v>
      </c>
      <c r="B1577" t="s">
        <v>68</v>
      </c>
      <c r="C1577" t="s">
        <v>69</v>
      </c>
      <c r="D1577" t="s">
        <v>1414</v>
      </c>
      <c r="E1577" t="s">
        <v>17635</v>
      </c>
      <c r="F1577" t="s">
        <v>17636</v>
      </c>
      <c r="G1577" t="s">
        <v>9829</v>
      </c>
      <c r="H1577" t="s">
        <v>347</v>
      </c>
      <c r="I1577" t="s">
        <v>1417</v>
      </c>
      <c r="J1577" t="s">
        <v>6510</v>
      </c>
      <c r="K1577" t="s">
        <v>78</v>
      </c>
      <c r="L1577" t="s">
        <v>17637</v>
      </c>
      <c r="M1577" s="27">
        <v>45950.333333333343</v>
      </c>
      <c r="N1577" s="27">
        <v>45950.68472222222</v>
      </c>
      <c r="P1577" t="s">
        <v>9833</v>
      </c>
      <c r="Q1577" t="s">
        <v>9834</v>
      </c>
      <c r="R1577" t="s">
        <v>1470</v>
      </c>
      <c r="S1577" t="s">
        <v>1470</v>
      </c>
      <c r="T1577" t="s">
        <v>82</v>
      </c>
      <c r="U1577" t="s">
        <v>7699</v>
      </c>
      <c r="V1577" t="s">
        <v>17638</v>
      </c>
      <c r="W1577" t="s">
        <v>84</v>
      </c>
      <c r="Y1577" t="s">
        <v>11</v>
      </c>
      <c r="Z1577" t="s">
        <v>86</v>
      </c>
      <c r="AA1577" t="s">
        <v>352</v>
      </c>
      <c r="AB1577" s="28">
        <v>1</v>
      </c>
      <c r="AC1577" s="40">
        <v>67654</v>
      </c>
      <c r="AD1577" s="40">
        <f t="shared" si="24"/>
        <v>67654</v>
      </c>
    </row>
    <row r="1578" spans="1:30">
      <c r="A1578" t="s">
        <v>744</v>
      </c>
      <c r="B1578" t="s">
        <v>113</v>
      </c>
      <c r="C1578" t="s">
        <v>114</v>
      </c>
      <c r="D1578" t="s">
        <v>9878</v>
      </c>
      <c r="E1578" t="s">
        <v>17639</v>
      </c>
      <c r="F1578" t="s">
        <v>9880</v>
      </c>
      <c r="G1578" t="s">
        <v>11760</v>
      </c>
      <c r="H1578" t="s">
        <v>748</v>
      </c>
      <c r="I1578" t="s">
        <v>9881</v>
      </c>
      <c r="J1578" t="s">
        <v>9882</v>
      </c>
      <c r="K1578" t="s">
        <v>78</v>
      </c>
      <c r="L1578" t="s">
        <v>17640</v>
      </c>
      <c r="M1578" s="27">
        <v>45950.333333333343</v>
      </c>
      <c r="N1578" s="27">
        <v>45952.713888888888</v>
      </c>
      <c r="P1578" t="s">
        <v>9833</v>
      </c>
      <c r="Q1578" t="s">
        <v>9834</v>
      </c>
      <c r="R1578" t="s">
        <v>1470</v>
      </c>
      <c r="S1578" t="s">
        <v>1470</v>
      </c>
      <c r="U1578" t="s">
        <v>17229</v>
      </c>
      <c r="V1578" t="s">
        <v>17641</v>
      </c>
      <c r="W1578" t="s">
        <v>1801</v>
      </c>
      <c r="Y1578" t="s">
        <v>13</v>
      </c>
      <c r="Z1578" t="s">
        <v>86</v>
      </c>
      <c r="AB1578" s="28">
        <v>0</v>
      </c>
      <c r="AC1578" s="40">
        <v>41241</v>
      </c>
      <c r="AD1578" s="40">
        <f t="shared" si="24"/>
        <v>41241</v>
      </c>
    </row>
    <row r="1579" spans="1:30">
      <c r="A1579" t="s">
        <v>277</v>
      </c>
      <c r="B1579" t="s">
        <v>151</v>
      </c>
      <c r="C1579" t="s">
        <v>152</v>
      </c>
      <c r="D1579" t="s">
        <v>2442</v>
      </c>
      <c r="E1579" t="s">
        <v>17642</v>
      </c>
      <c r="F1579" t="s">
        <v>17643</v>
      </c>
      <c r="G1579" t="s">
        <v>9829</v>
      </c>
      <c r="H1579" t="s">
        <v>328</v>
      </c>
      <c r="I1579" t="s">
        <v>2445</v>
      </c>
      <c r="J1579" t="s">
        <v>17644</v>
      </c>
      <c r="K1579" t="s">
        <v>78</v>
      </c>
      <c r="L1579" t="s">
        <v>17645</v>
      </c>
      <c r="M1579" s="27">
        <v>45948.4997337963</v>
      </c>
      <c r="N1579" s="27">
        <v>45951.375694444447</v>
      </c>
      <c r="P1579" t="s">
        <v>9833</v>
      </c>
      <c r="Q1579" t="s">
        <v>9834</v>
      </c>
      <c r="R1579" t="s">
        <v>1470</v>
      </c>
      <c r="S1579" t="s">
        <v>1470</v>
      </c>
      <c r="T1579" t="s">
        <v>82</v>
      </c>
      <c r="U1579" t="s">
        <v>7699</v>
      </c>
      <c r="V1579" t="s">
        <v>17646</v>
      </c>
      <c r="W1579" t="s">
        <v>84</v>
      </c>
      <c r="Y1579" t="s">
        <v>11</v>
      </c>
      <c r="Z1579" t="s">
        <v>86</v>
      </c>
      <c r="AA1579" t="s">
        <v>342</v>
      </c>
      <c r="AB1579" s="28">
        <v>1</v>
      </c>
      <c r="AC1579" s="40">
        <v>67654</v>
      </c>
      <c r="AD1579" s="40">
        <f t="shared" si="24"/>
        <v>67654</v>
      </c>
    </row>
    <row r="1580" spans="1:30">
      <c r="A1580" t="s">
        <v>569</v>
      </c>
      <c r="B1580" t="s">
        <v>119</v>
      </c>
      <c r="C1580" t="s">
        <v>120</v>
      </c>
      <c r="D1580" t="s">
        <v>7400</v>
      </c>
      <c r="E1580" t="s">
        <v>17647</v>
      </c>
      <c r="F1580" t="s">
        <v>17648</v>
      </c>
      <c r="G1580" t="s">
        <v>9829</v>
      </c>
      <c r="H1580" t="s">
        <v>573</v>
      </c>
      <c r="I1580" t="s">
        <v>282</v>
      </c>
      <c r="J1580" t="s">
        <v>17649</v>
      </c>
      <c r="K1580" t="s">
        <v>78</v>
      </c>
      <c r="L1580" t="s">
        <v>17650</v>
      </c>
      <c r="M1580" s="27">
        <v>45950.333333333343</v>
      </c>
      <c r="N1580" s="27">
        <v>45950.465914351851</v>
      </c>
      <c r="P1580" t="s">
        <v>9833</v>
      </c>
      <c r="Q1580" t="s">
        <v>9834</v>
      </c>
      <c r="R1580" t="s">
        <v>783</v>
      </c>
      <c r="S1580" t="s">
        <v>2152</v>
      </c>
      <c r="T1580" t="s">
        <v>82</v>
      </c>
      <c r="V1580" t="s">
        <v>17651</v>
      </c>
      <c r="W1580" t="s">
        <v>84</v>
      </c>
      <c r="Y1580" t="s">
        <v>11</v>
      </c>
      <c r="Z1580" t="s">
        <v>86</v>
      </c>
      <c r="AA1580" t="s">
        <v>1500</v>
      </c>
      <c r="AB1580" s="28">
        <v>1</v>
      </c>
      <c r="AC1580" s="40">
        <v>67654</v>
      </c>
      <c r="AD1580" s="40">
        <f t="shared" si="24"/>
        <v>67654</v>
      </c>
    </row>
    <row r="1581" spans="1:30">
      <c r="A1581" t="s">
        <v>191</v>
      </c>
      <c r="B1581" t="s">
        <v>192</v>
      </c>
      <c r="C1581" t="s">
        <v>193</v>
      </c>
      <c r="D1581" t="s">
        <v>17652</v>
      </c>
      <c r="E1581" t="s">
        <v>17653</v>
      </c>
      <c r="F1581" t="s">
        <v>17654</v>
      </c>
      <c r="G1581" t="s">
        <v>9829</v>
      </c>
      <c r="H1581" t="s">
        <v>197</v>
      </c>
      <c r="I1581" t="s">
        <v>14599</v>
      </c>
      <c r="J1581" t="s">
        <v>17655</v>
      </c>
      <c r="K1581" t="s">
        <v>78</v>
      </c>
      <c r="L1581" t="s">
        <v>17656</v>
      </c>
      <c r="M1581" s="27">
        <v>45950.333333333343</v>
      </c>
      <c r="N1581" s="27">
        <v>45953.456944444442</v>
      </c>
      <c r="P1581" t="s">
        <v>9833</v>
      </c>
      <c r="Q1581" t="s">
        <v>9834</v>
      </c>
      <c r="R1581" t="s">
        <v>80</v>
      </c>
      <c r="S1581" t="s">
        <v>81</v>
      </c>
      <c r="T1581" t="s">
        <v>82</v>
      </c>
      <c r="U1581" t="s">
        <v>7699</v>
      </c>
      <c r="V1581" t="s">
        <v>17657</v>
      </c>
      <c r="W1581" t="s">
        <v>9836</v>
      </c>
      <c r="Y1581" t="s">
        <v>13</v>
      </c>
      <c r="Z1581" t="s">
        <v>86</v>
      </c>
      <c r="AA1581" t="s">
        <v>202</v>
      </c>
      <c r="AB1581" s="28">
        <v>0</v>
      </c>
      <c r="AC1581" s="40">
        <v>35780</v>
      </c>
      <c r="AD1581" s="40">
        <f t="shared" si="24"/>
        <v>35780</v>
      </c>
    </row>
    <row r="1582" spans="1:30">
      <c r="A1582" t="s">
        <v>217</v>
      </c>
      <c r="B1582" t="s">
        <v>192</v>
      </c>
      <c r="C1582" t="s">
        <v>193</v>
      </c>
      <c r="D1582" t="s">
        <v>396</v>
      </c>
      <c r="E1582" t="s">
        <v>17658</v>
      </c>
      <c r="F1582" t="s">
        <v>17659</v>
      </c>
      <c r="G1582" t="s">
        <v>9829</v>
      </c>
      <c r="H1582" t="s">
        <v>197</v>
      </c>
      <c r="I1582" t="s">
        <v>217</v>
      </c>
      <c r="J1582" t="s">
        <v>17660</v>
      </c>
      <c r="K1582" t="s">
        <v>78</v>
      </c>
      <c r="L1582" t="s">
        <v>17661</v>
      </c>
      <c r="M1582" s="27">
        <v>45950.333333333343</v>
      </c>
      <c r="N1582" s="27">
        <v>45952.647916666669</v>
      </c>
      <c r="P1582" t="s">
        <v>9833</v>
      </c>
      <c r="Q1582" t="s">
        <v>9834</v>
      </c>
      <c r="R1582" t="s">
        <v>1479</v>
      </c>
      <c r="S1582" t="s">
        <v>1479</v>
      </c>
      <c r="T1582" t="s">
        <v>82</v>
      </c>
      <c r="U1582" t="s">
        <v>7699</v>
      </c>
      <c r="V1582" t="s">
        <v>17662</v>
      </c>
      <c r="W1582" t="s">
        <v>84</v>
      </c>
      <c r="Y1582" t="s">
        <v>8</v>
      </c>
      <c r="Z1582" t="s">
        <v>86</v>
      </c>
      <c r="AA1582" t="s">
        <v>1684</v>
      </c>
      <c r="AB1582" s="28">
        <v>1</v>
      </c>
      <c r="AC1582" s="40">
        <v>35780</v>
      </c>
      <c r="AD1582" s="40">
        <f t="shared" si="24"/>
        <v>35780</v>
      </c>
    </row>
    <row r="1583" spans="1:30">
      <c r="A1583" t="s">
        <v>217</v>
      </c>
      <c r="B1583" t="s">
        <v>192</v>
      </c>
      <c r="C1583" t="s">
        <v>193</v>
      </c>
      <c r="D1583" t="s">
        <v>1241</v>
      </c>
      <c r="E1583" t="s">
        <v>17663</v>
      </c>
      <c r="F1583" t="s">
        <v>17664</v>
      </c>
      <c r="G1583" t="s">
        <v>9829</v>
      </c>
      <c r="H1583" t="s">
        <v>197</v>
      </c>
      <c r="I1583" t="s">
        <v>1244</v>
      </c>
      <c r="J1583" t="s">
        <v>17665</v>
      </c>
      <c r="K1583" t="s">
        <v>78</v>
      </c>
      <c r="L1583" t="s">
        <v>17666</v>
      </c>
      <c r="M1583" s="27">
        <v>45950.333333333343</v>
      </c>
      <c r="N1583" s="27">
        <v>45951.622916666667</v>
      </c>
      <c r="P1583" t="s">
        <v>9833</v>
      </c>
      <c r="Q1583" t="s">
        <v>9834</v>
      </c>
      <c r="R1583" t="s">
        <v>1470</v>
      </c>
      <c r="S1583" t="s">
        <v>1470</v>
      </c>
      <c r="T1583" t="s">
        <v>82</v>
      </c>
      <c r="U1583" t="s">
        <v>7699</v>
      </c>
      <c r="V1583" t="s">
        <v>17667</v>
      </c>
      <c r="W1583" t="s">
        <v>84</v>
      </c>
      <c r="Y1583" t="s">
        <v>11</v>
      </c>
      <c r="Z1583" t="s">
        <v>86</v>
      </c>
      <c r="AA1583" t="s">
        <v>403</v>
      </c>
      <c r="AB1583" s="28">
        <v>1</v>
      </c>
      <c r="AC1583" s="40">
        <v>67654</v>
      </c>
      <c r="AD1583" s="40">
        <f t="shared" si="24"/>
        <v>67654</v>
      </c>
    </row>
    <row r="1584" spans="1:30">
      <c r="A1584" t="s">
        <v>150</v>
      </c>
      <c r="B1584" t="s">
        <v>151</v>
      </c>
      <c r="C1584" t="s">
        <v>152</v>
      </c>
      <c r="D1584" t="s">
        <v>10341</v>
      </c>
      <c r="E1584" t="s">
        <v>17668</v>
      </c>
      <c r="F1584" t="s">
        <v>12724</v>
      </c>
      <c r="G1584" t="s">
        <v>9829</v>
      </c>
      <c r="H1584" t="s">
        <v>156</v>
      </c>
      <c r="I1584" t="s">
        <v>10344</v>
      </c>
      <c r="J1584" t="s">
        <v>12725</v>
      </c>
      <c r="K1584" t="s">
        <v>78</v>
      </c>
      <c r="L1584" t="s">
        <v>17669</v>
      </c>
      <c r="M1584" s="27">
        <v>45948.594444444447</v>
      </c>
      <c r="N1584" s="27">
        <v>45952.441666666673</v>
      </c>
      <c r="P1584" t="s">
        <v>9833</v>
      </c>
      <c r="Q1584" t="s">
        <v>9834</v>
      </c>
      <c r="R1584" t="s">
        <v>80</v>
      </c>
      <c r="S1584" t="s">
        <v>187</v>
      </c>
      <c r="T1584" t="s">
        <v>82</v>
      </c>
      <c r="U1584" t="s">
        <v>7699</v>
      </c>
      <c r="V1584" t="s">
        <v>17670</v>
      </c>
      <c r="W1584" t="s">
        <v>84</v>
      </c>
      <c r="Y1584" t="s">
        <v>139</v>
      </c>
      <c r="Z1584" t="s">
        <v>86</v>
      </c>
      <c r="AA1584" t="s">
        <v>1471</v>
      </c>
      <c r="AB1584" s="28">
        <v>1</v>
      </c>
      <c r="AC1584" s="40">
        <v>35780</v>
      </c>
      <c r="AD1584" s="40">
        <f t="shared" si="24"/>
        <v>35780</v>
      </c>
    </row>
    <row r="1585" spans="1:30">
      <c r="A1585" t="s">
        <v>965</v>
      </c>
      <c r="B1585" t="s">
        <v>119</v>
      </c>
      <c r="C1585" t="s">
        <v>120</v>
      </c>
      <c r="D1585" t="s">
        <v>17671</v>
      </c>
      <c r="E1585" t="s">
        <v>17672</v>
      </c>
      <c r="F1585" t="s">
        <v>17673</v>
      </c>
      <c r="G1585" t="s">
        <v>9829</v>
      </c>
      <c r="H1585" t="s">
        <v>969</v>
      </c>
      <c r="I1585" t="s">
        <v>17674</v>
      </c>
      <c r="J1585" t="s">
        <v>17675</v>
      </c>
      <c r="K1585" t="s">
        <v>78</v>
      </c>
      <c r="L1585" t="s">
        <v>17676</v>
      </c>
      <c r="M1585" s="27">
        <v>45950.333333333343</v>
      </c>
      <c r="N1585" s="27">
        <v>45953.458333333343</v>
      </c>
      <c r="P1585" t="s">
        <v>9833</v>
      </c>
      <c r="Q1585" t="s">
        <v>9834</v>
      </c>
      <c r="R1585" t="s">
        <v>1479</v>
      </c>
      <c r="S1585" t="s">
        <v>1470</v>
      </c>
      <c r="T1585" t="s">
        <v>82</v>
      </c>
      <c r="U1585" t="s">
        <v>7699</v>
      </c>
      <c r="V1585" t="s">
        <v>17677</v>
      </c>
      <c r="W1585" t="s">
        <v>9836</v>
      </c>
      <c r="Y1585" t="s">
        <v>15</v>
      </c>
      <c r="Z1585" t="s">
        <v>86</v>
      </c>
      <c r="AA1585" t="s">
        <v>974</v>
      </c>
      <c r="AB1585" s="28">
        <v>0</v>
      </c>
      <c r="AC1585" s="40">
        <v>35780</v>
      </c>
      <c r="AD1585" s="40">
        <f t="shared" si="24"/>
        <v>35780</v>
      </c>
    </row>
    <row r="1586" spans="1:30">
      <c r="A1586" t="s">
        <v>459</v>
      </c>
      <c r="B1586" t="s">
        <v>460</v>
      </c>
      <c r="C1586" t="s">
        <v>461</v>
      </c>
      <c r="D1586" t="s">
        <v>512</v>
      </c>
      <c r="E1586" t="s">
        <v>17678</v>
      </c>
      <c r="F1586" t="s">
        <v>17679</v>
      </c>
      <c r="G1586" t="s">
        <v>9829</v>
      </c>
      <c r="H1586" t="s">
        <v>460</v>
      </c>
      <c r="I1586" t="s">
        <v>459</v>
      </c>
      <c r="J1586" t="s">
        <v>17680</v>
      </c>
      <c r="K1586" t="s">
        <v>78</v>
      </c>
      <c r="L1586" t="s">
        <v>17681</v>
      </c>
      <c r="M1586" s="27">
        <v>45950.333333333343</v>
      </c>
      <c r="N1586" s="27">
        <v>45950.64166666667</v>
      </c>
      <c r="P1586" t="s">
        <v>9833</v>
      </c>
      <c r="Q1586" t="s">
        <v>9834</v>
      </c>
      <c r="R1586" t="s">
        <v>1470</v>
      </c>
      <c r="S1586" t="s">
        <v>1470</v>
      </c>
      <c r="T1586" t="s">
        <v>82</v>
      </c>
      <c r="U1586" t="s">
        <v>7699</v>
      </c>
      <c r="V1586" t="s">
        <v>17682</v>
      </c>
      <c r="W1586" t="s">
        <v>84</v>
      </c>
      <c r="Y1586" t="s">
        <v>8</v>
      </c>
      <c r="Z1586" t="s">
        <v>86</v>
      </c>
      <c r="AA1586" t="s">
        <v>539</v>
      </c>
      <c r="AB1586" s="28">
        <v>1</v>
      </c>
      <c r="AC1586" s="40">
        <v>35780</v>
      </c>
      <c r="AD1586" s="40">
        <f t="shared" si="24"/>
        <v>35780</v>
      </c>
    </row>
    <row r="1587" spans="1:30">
      <c r="A1587" t="s">
        <v>150</v>
      </c>
      <c r="B1587" t="s">
        <v>151</v>
      </c>
      <c r="C1587" t="s">
        <v>152</v>
      </c>
      <c r="D1587" t="s">
        <v>2339</v>
      </c>
      <c r="E1587" t="s">
        <v>17683</v>
      </c>
      <c r="F1587" t="s">
        <v>17684</v>
      </c>
      <c r="G1587" t="s">
        <v>9829</v>
      </c>
      <c r="H1587" t="s">
        <v>156</v>
      </c>
      <c r="I1587" t="s">
        <v>150</v>
      </c>
      <c r="J1587" t="s">
        <v>17685</v>
      </c>
      <c r="K1587" t="s">
        <v>78</v>
      </c>
      <c r="L1587" t="s">
        <v>17686</v>
      </c>
      <c r="M1587" s="27">
        <v>45950.333333333343</v>
      </c>
      <c r="N1587" s="27">
        <v>45950.622916666667</v>
      </c>
      <c r="P1587" t="s">
        <v>9833</v>
      </c>
      <c r="Q1587" t="s">
        <v>9834</v>
      </c>
      <c r="R1587" t="s">
        <v>1470</v>
      </c>
      <c r="S1587" t="s">
        <v>1470</v>
      </c>
      <c r="T1587" t="s">
        <v>82</v>
      </c>
      <c r="U1587" t="s">
        <v>7699</v>
      </c>
      <c r="V1587" t="s">
        <v>17687</v>
      </c>
      <c r="W1587" t="s">
        <v>84</v>
      </c>
      <c r="Y1587" t="s">
        <v>8</v>
      </c>
      <c r="Z1587" t="s">
        <v>86</v>
      </c>
      <c r="AA1587" t="s">
        <v>162</v>
      </c>
      <c r="AB1587" s="28">
        <v>1</v>
      </c>
      <c r="AC1587" s="40">
        <v>35780</v>
      </c>
      <c r="AD1587" s="40">
        <f t="shared" si="24"/>
        <v>35780</v>
      </c>
    </row>
    <row r="1588" spans="1:30">
      <c r="A1588" t="s">
        <v>569</v>
      </c>
      <c r="B1588" t="s">
        <v>119</v>
      </c>
      <c r="C1588" t="s">
        <v>8579</v>
      </c>
      <c r="D1588" t="s">
        <v>17688</v>
      </c>
      <c r="E1588" t="s">
        <v>17689</v>
      </c>
      <c r="F1588" t="s">
        <v>17690</v>
      </c>
      <c r="G1588" t="s">
        <v>9838</v>
      </c>
      <c r="H1588" t="s">
        <v>1492</v>
      </c>
      <c r="I1588" t="s">
        <v>17691</v>
      </c>
      <c r="J1588" t="s">
        <v>17692</v>
      </c>
      <c r="K1588" t="s">
        <v>78</v>
      </c>
      <c r="L1588" t="s">
        <v>17693</v>
      </c>
      <c r="M1588" s="27">
        <v>45950.333333333343</v>
      </c>
      <c r="N1588" s="27">
        <v>45958.513888888891</v>
      </c>
      <c r="P1588" t="s">
        <v>9840</v>
      </c>
      <c r="R1588" t="s">
        <v>1479</v>
      </c>
      <c r="S1588" t="s">
        <v>1479</v>
      </c>
      <c r="U1588" t="s">
        <v>7699</v>
      </c>
      <c r="V1588" t="s">
        <v>17694</v>
      </c>
      <c r="W1588" t="s">
        <v>9840</v>
      </c>
      <c r="Y1588" t="s">
        <v>15</v>
      </c>
      <c r="Z1588" t="s">
        <v>86</v>
      </c>
      <c r="AB1588" s="28">
        <v>0</v>
      </c>
      <c r="AC1588" s="40">
        <v>35780</v>
      </c>
      <c r="AD1588" s="40">
        <f t="shared" si="24"/>
        <v>35780</v>
      </c>
    </row>
    <row r="1589" spans="1:30">
      <c r="A1589" t="s">
        <v>277</v>
      </c>
      <c r="B1589" t="s">
        <v>151</v>
      </c>
      <c r="C1589" t="s">
        <v>152</v>
      </c>
      <c r="D1589" t="s">
        <v>325</v>
      </c>
      <c r="E1589" t="s">
        <v>17695</v>
      </c>
      <c r="F1589" t="s">
        <v>17696</v>
      </c>
      <c r="G1589" t="s">
        <v>9829</v>
      </c>
      <c r="H1589" t="s">
        <v>328</v>
      </c>
      <c r="I1589" t="s">
        <v>277</v>
      </c>
      <c r="J1589" t="s">
        <v>17697</v>
      </c>
      <c r="K1589" t="s">
        <v>78</v>
      </c>
      <c r="L1589" t="s">
        <v>17698</v>
      </c>
      <c r="M1589" s="27">
        <v>45950.333333333343</v>
      </c>
      <c r="N1589" s="27">
        <v>45950.682638888888</v>
      </c>
      <c r="P1589" t="s">
        <v>9833</v>
      </c>
      <c r="Q1589" t="s">
        <v>9834</v>
      </c>
      <c r="R1589" t="s">
        <v>80</v>
      </c>
      <c r="S1589" t="s">
        <v>187</v>
      </c>
      <c r="T1589" t="s">
        <v>82</v>
      </c>
      <c r="U1589" t="s">
        <v>7699</v>
      </c>
      <c r="V1589" t="s">
        <v>17699</v>
      </c>
      <c r="W1589" t="s">
        <v>84</v>
      </c>
      <c r="Y1589" t="s">
        <v>8</v>
      </c>
      <c r="Z1589" t="s">
        <v>86</v>
      </c>
      <c r="AA1589" t="s">
        <v>585</v>
      </c>
      <c r="AB1589" s="28">
        <v>1</v>
      </c>
      <c r="AC1589" s="40">
        <v>35780</v>
      </c>
      <c r="AD1589" s="40">
        <f t="shared" si="24"/>
        <v>35780</v>
      </c>
    </row>
    <row r="1590" spans="1:30">
      <c r="A1590" t="s">
        <v>191</v>
      </c>
      <c r="B1590" t="s">
        <v>192</v>
      </c>
      <c r="C1590" t="s">
        <v>193</v>
      </c>
      <c r="D1590" t="s">
        <v>6568</v>
      </c>
      <c r="E1590" t="s">
        <v>17700</v>
      </c>
      <c r="F1590" t="s">
        <v>17701</v>
      </c>
      <c r="G1590" t="s">
        <v>9838</v>
      </c>
      <c r="H1590" t="s">
        <v>197</v>
      </c>
      <c r="I1590" t="s">
        <v>6571</v>
      </c>
      <c r="J1590" t="s">
        <v>17702</v>
      </c>
      <c r="K1590" t="s">
        <v>78</v>
      </c>
      <c r="L1590" t="s">
        <v>17703</v>
      </c>
      <c r="M1590" s="27">
        <v>45950.333333333343</v>
      </c>
      <c r="N1590" s="27">
        <v>45958.659722222219</v>
      </c>
      <c r="P1590" t="s">
        <v>9840</v>
      </c>
      <c r="R1590" t="s">
        <v>1470</v>
      </c>
      <c r="S1590" t="s">
        <v>1470</v>
      </c>
      <c r="U1590" t="s">
        <v>7699</v>
      </c>
      <c r="V1590" t="s">
        <v>17704</v>
      </c>
      <c r="W1590" t="s">
        <v>9840</v>
      </c>
      <c r="Y1590" t="s">
        <v>13</v>
      </c>
      <c r="Z1590" t="s">
        <v>86</v>
      </c>
      <c r="AB1590" s="28">
        <v>0</v>
      </c>
      <c r="AC1590" s="40">
        <v>35780</v>
      </c>
      <c r="AD1590" s="40">
        <f t="shared" si="24"/>
        <v>35780</v>
      </c>
    </row>
    <row r="1591" spans="1:30">
      <c r="A1591" t="s">
        <v>217</v>
      </c>
      <c r="B1591" t="s">
        <v>192</v>
      </c>
      <c r="C1591" t="s">
        <v>193</v>
      </c>
      <c r="D1591" t="s">
        <v>1676</v>
      </c>
      <c r="E1591" t="s">
        <v>17705</v>
      </c>
      <c r="F1591" t="s">
        <v>7058</v>
      </c>
      <c r="G1591" t="s">
        <v>9829</v>
      </c>
      <c r="H1591" t="s">
        <v>197</v>
      </c>
      <c r="I1591" t="s">
        <v>1679</v>
      </c>
      <c r="J1591" t="s">
        <v>7059</v>
      </c>
      <c r="K1591" t="s">
        <v>78</v>
      </c>
      <c r="L1591" t="s">
        <v>17706</v>
      </c>
      <c r="M1591" s="27">
        <v>45950.333333333343</v>
      </c>
      <c r="N1591" s="27">
        <v>45952.651388888888</v>
      </c>
      <c r="P1591" t="s">
        <v>9833</v>
      </c>
      <c r="Q1591" t="s">
        <v>9834</v>
      </c>
      <c r="R1591" t="s">
        <v>1479</v>
      </c>
      <c r="S1591" t="s">
        <v>1479</v>
      </c>
      <c r="T1591" t="s">
        <v>82</v>
      </c>
      <c r="U1591" t="s">
        <v>7699</v>
      </c>
      <c r="V1591" t="s">
        <v>17707</v>
      </c>
      <c r="W1591" t="s">
        <v>84</v>
      </c>
      <c r="Y1591" t="s">
        <v>8</v>
      </c>
      <c r="Z1591" t="s">
        <v>86</v>
      </c>
      <c r="AA1591" t="s">
        <v>1684</v>
      </c>
      <c r="AB1591" s="28">
        <v>1</v>
      </c>
      <c r="AC1591" s="40">
        <v>35780</v>
      </c>
      <c r="AD1591" s="40">
        <f t="shared" si="24"/>
        <v>35780</v>
      </c>
    </row>
    <row r="1592" spans="1:30">
      <c r="A1592" t="s">
        <v>277</v>
      </c>
      <c r="B1592" t="s">
        <v>151</v>
      </c>
      <c r="C1592" t="s">
        <v>152</v>
      </c>
      <c r="D1592" t="s">
        <v>849</v>
      </c>
      <c r="E1592" t="s">
        <v>17708</v>
      </c>
      <c r="F1592" t="s">
        <v>17709</v>
      </c>
      <c r="G1592" t="s">
        <v>9829</v>
      </c>
      <c r="H1592" t="s">
        <v>328</v>
      </c>
      <c r="I1592" t="s">
        <v>852</v>
      </c>
      <c r="J1592" t="s">
        <v>17710</v>
      </c>
      <c r="K1592" t="s">
        <v>78</v>
      </c>
      <c r="L1592" t="s">
        <v>17711</v>
      </c>
      <c r="M1592" s="27">
        <v>45950.333333333343</v>
      </c>
      <c r="N1592" s="27">
        <v>45950.688888888893</v>
      </c>
      <c r="P1592" t="s">
        <v>9833</v>
      </c>
      <c r="Q1592" t="s">
        <v>9834</v>
      </c>
      <c r="R1592" t="s">
        <v>80</v>
      </c>
      <c r="S1592" t="s">
        <v>187</v>
      </c>
      <c r="T1592" t="s">
        <v>82</v>
      </c>
      <c r="U1592" t="s">
        <v>7699</v>
      </c>
      <c r="V1592" t="s">
        <v>17712</v>
      </c>
      <c r="W1592" t="s">
        <v>84</v>
      </c>
      <c r="Y1592" t="s">
        <v>11</v>
      </c>
      <c r="Z1592" t="s">
        <v>86</v>
      </c>
      <c r="AA1592" t="s">
        <v>287</v>
      </c>
      <c r="AB1592" s="28">
        <v>1</v>
      </c>
      <c r="AC1592" s="40">
        <v>67654</v>
      </c>
      <c r="AD1592" s="40">
        <f t="shared" si="24"/>
        <v>67654</v>
      </c>
    </row>
    <row r="1593" spans="1:30">
      <c r="A1593" t="s">
        <v>191</v>
      </c>
      <c r="B1593" t="s">
        <v>192</v>
      </c>
      <c r="C1593" t="s">
        <v>193</v>
      </c>
      <c r="D1593" t="s">
        <v>227</v>
      </c>
      <c r="E1593" t="s">
        <v>17713</v>
      </c>
      <c r="F1593" t="s">
        <v>7623</v>
      </c>
      <c r="G1593" t="s">
        <v>11760</v>
      </c>
      <c r="H1593" t="s">
        <v>197</v>
      </c>
      <c r="I1593" t="s">
        <v>230</v>
      </c>
      <c r="J1593" t="s">
        <v>7624</v>
      </c>
      <c r="K1593" t="s">
        <v>78</v>
      </c>
      <c r="L1593" t="s">
        <v>17714</v>
      </c>
      <c r="M1593" s="27">
        <v>45950.333333333343</v>
      </c>
      <c r="N1593" s="27">
        <v>45951.652083333327</v>
      </c>
      <c r="P1593" t="s">
        <v>9833</v>
      </c>
      <c r="Q1593" t="s">
        <v>9834</v>
      </c>
      <c r="R1593" t="s">
        <v>1479</v>
      </c>
      <c r="S1593" t="s">
        <v>1470</v>
      </c>
      <c r="U1593" t="s">
        <v>15011</v>
      </c>
      <c r="V1593" t="s">
        <v>17715</v>
      </c>
      <c r="W1593" t="s">
        <v>1801</v>
      </c>
      <c r="Y1593" t="s">
        <v>8</v>
      </c>
      <c r="Z1593" t="s">
        <v>86</v>
      </c>
      <c r="AB1593" s="28">
        <v>0</v>
      </c>
      <c r="AC1593" s="40">
        <v>41241</v>
      </c>
      <c r="AD1593" s="40">
        <f t="shared" si="24"/>
        <v>41241</v>
      </c>
    </row>
    <row r="1594" spans="1:30">
      <c r="A1594" t="s">
        <v>459</v>
      </c>
      <c r="B1594" t="s">
        <v>460</v>
      </c>
      <c r="C1594" t="s">
        <v>461</v>
      </c>
      <c r="D1594" t="s">
        <v>17716</v>
      </c>
      <c r="E1594" t="s">
        <v>17717</v>
      </c>
      <c r="F1594" t="s">
        <v>17718</v>
      </c>
      <c r="G1594" t="s">
        <v>9829</v>
      </c>
      <c r="H1594" t="s">
        <v>460</v>
      </c>
      <c r="I1594" t="s">
        <v>17719</v>
      </c>
      <c r="J1594" t="s">
        <v>17720</v>
      </c>
      <c r="K1594" t="s">
        <v>78</v>
      </c>
      <c r="L1594" t="s">
        <v>17721</v>
      </c>
      <c r="M1594" s="27">
        <v>45950.333333333343</v>
      </c>
      <c r="N1594" s="27">
        <v>45953.356249999997</v>
      </c>
      <c r="P1594" t="s">
        <v>9833</v>
      </c>
      <c r="Q1594" t="s">
        <v>9834</v>
      </c>
      <c r="R1594" t="s">
        <v>80</v>
      </c>
      <c r="S1594" t="s">
        <v>81</v>
      </c>
      <c r="T1594" t="s">
        <v>82</v>
      </c>
      <c r="U1594" t="s">
        <v>7699</v>
      </c>
      <c r="V1594" t="s">
        <v>17722</v>
      </c>
      <c r="W1594" t="s">
        <v>84</v>
      </c>
      <c r="Y1594" t="s">
        <v>11</v>
      </c>
      <c r="Z1594" t="s">
        <v>86</v>
      </c>
      <c r="AA1594" t="s">
        <v>470</v>
      </c>
      <c r="AB1594" s="28">
        <v>1</v>
      </c>
      <c r="AC1594" s="40">
        <v>67654</v>
      </c>
      <c r="AD1594" s="40">
        <f t="shared" si="24"/>
        <v>67654</v>
      </c>
    </row>
    <row r="1595" spans="1:30">
      <c r="A1595" t="s">
        <v>118</v>
      </c>
      <c r="B1595" t="s">
        <v>119</v>
      </c>
      <c r="C1595" t="s">
        <v>8579</v>
      </c>
      <c r="D1595" t="s">
        <v>5552</v>
      </c>
      <c r="E1595" t="s">
        <v>17723</v>
      </c>
      <c r="F1595" t="s">
        <v>15106</v>
      </c>
      <c r="G1595" t="s">
        <v>9838</v>
      </c>
      <c r="H1595" t="s">
        <v>309</v>
      </c>
      <c r="I1595" t="s">
        <v>5555</v>
      </c>
      <c r="J1595" t="s">
        <v>15107</v>
      </c>
      <c r="K1595" t="s">
        <v>78</v>
      </c>
      <c r="L1595" t="s">
        <v>17724</v>
      </c>
      <c r="M1595" s="27">
        <v>45950.333333333343</v>
      </c>
      <c r="N1595" s="27">
        <v>45953.404166666667</v>
      </c>
      <c r="P1595" t="s">
        <v>9840</v>
      </c>
      <c r="R1595" t="s">
        <v>80</v>
      </c>
      <c r="S1595" t="s">
        <v>81</v>
      </c>
      <c r="U1595" t="s">
        <v>7699</v>
      </c>
      <c r="V1595" t="s">
        <v>17725</v>
      </c>
      <c r="W1595" t="s">
        <v>9840</v>
      </c>
      <c r="Y1595" t="s">
        <v>13</v>
      </c>
      <c r="Z1595" t="s">
        <v>86</v>
      </c>
      <c r="AB1595" s="28">
        <v>0</v>
      </c>
      <c r="AC1595" s="40">
        <v>35780</v>
      </c>
      <c r="AD1595" s="40">
        <f t="shared" si="24"/>
        <v>35780</v>
      </c>
    </row>
    <row r="1596" spans="1:30">
      <c r="A1596" t="s">
        <v>683</v>
      </c>
      <c r="B1596" t="s">
        <v>113</v>
      </c>
      <c r="C1596" t="s">
        <v>114</v>
      </c>
      <c r="D1596" t="s">
        <v>684</v>
      </c>
      <c r="E1596" t="s">
        <v>17726</v>
      </c>
      <c r="F1596" t="s">
        <v>2806</v>
      </c>
      <c r="G1596" t="s">
        <v>9829</v>
      </c>
      <c r="H1596" t="s">
        <v>281</v>
      </c>
      <c r="I1596" t="s">
        <v>683</v>
      </c>
      <c r="J1596" t="s">
        <v>2807</v>
      </c>
      <c r="K1596" t="s">
        <v>78</v>
      </c>
      <c r="L1596" t="s">
        <v>17727</v>
      </c>
      <c r="M1596" s="27">
        <v>45950.333333333343</v>
      </c>
      <c r="N1596" s="27">
        <v>45953.439583333333</v>
      </c>
      <c r="P1596" t="s">
        <v>9833</v>
      </c>
      <c r="Q1596" t="s">
        <v>9834</v>
      </c>
      <c r="R1596" t="s">
        <v>1470</v>
      </c>
      <c r="S1596" t="s">
        <v>1470</v>
      </c>
      <c r="T1596" t="s">
        <v>82</v>
      </c>
      <c r="U1596" t="s">
        <v>7699</v>
      </c>
      <c r="V1596" t="s">
        <v>17728</v>
      </c>
      <c r="W1596" t="s">
        <v>84</v>
      </c>
      <c r="Y1596" t="s">
        <v>8</v>
      </c>
      <c r="Z1596" t="s">
        <v>86</v>
      </c>
      <c r="AA1596" t="s">
        <v>691</v>
      </c>
      <c r="AB1596" s="28">
        <v>1</v>
      </c>
      <c r="AC1596" s="40">
        <v>35780</v>
      </c>
      <c r="AD1596" s="40">
        <f t="shared" si="24"/>
        <v>35780</v>
      </c>
    </row>
    <row r="1597" spans="1:30">
      <c r="A1597" t="s">
        <v>191</v>
      </c>
      <c r="B1597" t="s">
        <v>192</v>
      </c>
      <c r="C1597" t="s">
        <v>193</v>
      </c>
      <c r="D1597" t="s">
        <v>227</v>
      </c>
      <c r="E1597" t="s">
        <v>17729</v>
      </c>
      <c r="F1597" t="s">
        <v>17730</v>
      </c>
      <c r="G1597" t="s">
        <v>9829</v>
      </c>
      <c r="H1597" t="s">
        <v>197</v>
      </c>
      <c r="I1597" t="s">
        <v>230</v>
      </c>
      <c r="J1597" t="s">
        <v>17731</v>
      </c>
      <c r="K1597" t="s">
        <v>78</v>
      </c>
      <c r="L1597" t="s">
        <v>17732</v>
      </c>
      <c r="M1597" s="27">
        <v>45950.333333333343</v>
      </c>
      <c r="N1597" s="27">
        <v>45953.35833333333</v>
      </c>
      <c r="P1597" t="s">
        <v>9833</v>
      </c>
      <c r="Q1597" t="s">
        <v>9834</v>
      </c>
      <c r="R1597" t="s">
        <v>80</v>
      </c>
      <c r="S1597" t="s">
        <v>187</v>
      </c>
      <c r="U1597" t="s">
        <v>7699</v>
      </c>
      <c r="V1597" t="s">
        <v>17733</v>
      </c>
      <c r="W1597" t="s">
        <v>84</v>
      </c>
      <c r="Y1597" t="s">
        <v>8</v>
      </c>
      <c r="Z1597" t="s">
        <v>86</v>
      </c>
      <c r="AA1597" t="s">
        <v>1916</v>
      </c>
      <c r="AB1597" s="28">
        <v>1</v>
      </c>
      <c r="AC1597" s="40">
        <v>35780</v>
      </c>
      <c r="AD1597" s="40">
        <f t="shared" si="24"/>
        <v>35780</v>
      </c>
    </row>
    <row r="1598" spans="1:30">
      <c r="A1598" t="s">
        <v>569</v>
      </c>
      <c r="B1598" t="s">
        <v>119</v>
      </c>
      <c r="C1598" t="s">
        <v>8579</v>
      </c>
      <c r="D1598" t="s">
        <v>1489</v>
      </c>
      <c r="E1598" t="s">
        <v>17734</v>
      </c>
      <c r="F1598" t="s">
        <v>17735</v>
      </c>
      <c r="G1598" t="s">
        <v>9838</v>
      </c>
      <c r="H1598" t="s">
        <v>1492</v>
      </c>
      <c r="I1598" t="s">
        <v>1493</v>
      </c>
      <c r="J1598" t="s">
        <v>17736</v>
      </c>
      <c r="K1598" t="s">
        <v>78</v>
      </c>
      <c r="L1598" t="s">
        <v>17737</v>
      </c>
      <c r="M1598" s="27">
        <v>45950.333333333343</v>
      </c>
      <c r="N1598" s="27">
        <v>45953.6875</v>
      </c>
      <c r="P1598" t="s">
        <v>9840</v>
      </c>
      <c r="R1598" t="s">
        <v>1470</v>
      </c>
      <c r="S1598" t="s">
        <v>1470</v>
      </c>
      <c r="U1598" t="s">
        <v>7699</v>
      </c>
      <c r="V1598" t="s">
        <v>17738</v>
      </c>
      <c r="W1598" t="s">
        <v>9840</v>
      </c>
      <c r="Y1598" t="s">
        <v>15</v>
      </c>
      <c r="Z1598" t="s">
        <v>86</v>
      </c>
      <c r="AB1598" s="28">
        <v>0</v>
      </c>
      <c r="AC1598" s="40">
        <v>35780</v>
      </c>
      <c r="AD1598" s="40">
        <f t="shared" si="24"/>
        <v>35780</v>
      </c>
    </row>
    <row r="1599" spans="1:30">
      <c r="A1599" t="s">
        <v>288</v>
      </c>
      <c r="B1599" t="s">
        <v>113</v>
      </c>
      <c r="C1599" t="s">
        <v>114</v>
      </c>
      <c r="D1599" t="s">
        <v>9936</v>
      </c>
      <c r="E1599" t="s">
        <v>17739</v>
      </c>
      <c r="F1599" t="s">
        <v>17740</v>
      </c>
      <c r="G1599" t="s">
        <v>9838</v>
      </c>
      <c r="H1599" t="s">
        <v>197</v>
      </c>
      <c r="I1599" t="s">
        <v>9939</v>
      </c>
      <c r="J1599" t="s">
        <v>17741</v>
      </c>
      <c r="K1599" t="s">
        <v>78</v>
      </c>
      <c r="L1599" t="s">
        <v>17742</v>
      </c>
      <c r="M1599" s="27">
        <v>45950.333333333343</v>
      </c>
      <c r="N1599" s="27">
        <v>45958.371527777781</v>
      </c>
      <c r="P1599" t="s">
        <v>9840</v>
      </c>
      <c r="R1599" t="s">
        <v>80</v>
      </c>
      <c r="S1599" t="s">
        <v>81</v>
      </c>
      <c r="U1599" t="s">
        <v>7699</v>
      </c>
      <c r="V1599" t="s">
        <v>17743</v>
      </c>
      <c r="W1599" t="s">
        <v>9840</v>
      </c>
      <c r="Y1599" t="s">
        <v>13</v>
      </c>
      <c r="Z1599" t="s">
        <v>86</v>
      </c>
      <c r="AB1599" s="28">
        <v>0</v>
      </c>
      <c r="AC1599" s="40">
        <v>35780</v>
      </c>
      <c r="AD1599" s="40">
        <f t="shared" si="24"/>
        <v>35780</v>
      </c>
    </row>
    <row r="1600" spans="1:30">
      <c r="A1600" t="s">
        <v>1377</v>
      </c>
      <c r="B1600" t="s">
        <v>68</v>
      </c>
      <c r="C1600" t="s">
        <v>266</v>
      </c>
      <c r="D1600" t="s">
        <v>1378</v>
      </c>
      <c r="E1600" t="s">
        <v>17744</v>
      </c>
      <c r="F1600" t="s">
        <v>17745</v>
      </c>
      <c r="G1600" t="s">
        <v>9829</v>
      </c>
      <c r="H1600" t="s">
        <v>1381</v>
      </c>
      <c r="I1600" t="s">
        <v>1377</v>
      </c>
      <c r="J1600" t="s">
        <v>17746</v>
      </c>
      <c r="K1600" t="s">
        <v>78</v>
      </c>
      <c r="L1600" t="s">
        <v>17747</v>
      </c>
      <c r="M1600" s="27">
        <v>45950.333333333343</v>
      </c>
      <c r="N1600" s="27">
        <v>45950.686805555553</v>
      </c>
      <c r="P1600" t="s">
        <v>9833</v>
      </c>
      <c r="Q1600" t="s">
        <v>9834</v>
      </c>
      <c r="R1600" t="s">
        <v>80</v>
      </c>
      <c r="S1600" t="s">
        <v>187</v>
      </c>
      <c r="T1600" t="s">
        <v>82</v>
      </c>
      <c r="U1600" t="s">
        <v>7699</v>
      </c>
      <c r="V1600" t="s">
        <v>17748</v>
      </c>
      <c r="W1600" t="s">
        <v>84</v>
      </c>
      <c r="Y1600" t="s">
        <v>8</v>
      </c>
      <c r="Z1600" t="s">
        <v>86</v>
      </c>
      <c r="AA1600" t="s">
        <v>8864</v>
      </c>
      <c r="AB1600" s="28">
        <v>1</v>
      </c>
      <c r="AC1600" s="40">
        <v>35780</v>
      </c>
      <c r="AD1600" s="40">
        <f t="shared" si="24"/>
        <v>35780</v>
      </c>
    </row>
    <row r="1601" spans="1:30">
      <c r="A1601" t="s">
        <v>1134</v>
      </c>
      <c r="B1601" t="s">
        <v>113</v>
      </c>
      <c r="C1601" t="s">
        <v>114</v>
      </c>
      <c r="D1601" t="s">
        <v>17749</v>
      </c>
      <c r="E1601" t="s">
        <v>17750</v>
      </c>
      <c r="F1601" t="s">
        <v>17751</v>
      </c>
      <c r="G1601" t="s">
        <v>11760</v>
      </c>
      <c r="H1601" t="s">
        <v>2713</v>
      </c>
      <c r="I1601" t="s">
        <v>17752</v>
      </c>
      <c r="J1601" t="s">
        <v>17753</v>
      </c>
      <c r="K1601" t="s">
        <v>78</v>
      </c>
      <c r="L1601" t="s">
        <v>17754</v>
      </c>
      <c r="M1601" s="27">
        <v>45950.333333333343</v>
      </c>
      <c r="N1601" s="27">
        <v>45954.667361111111</v>
      </c>
      <c r="P1601" t="s">
        <v>9833</v>
      </c>
      <c r="Q1601" t="s">
        <v>9834</v>
      </c>
      <c r="R1601" t="s">
        <v>1479</v>
      </c>
      <c r="S1601" t="s">
        <v>1479</v>
      </c>
      <c r="U1601" t="s">
        <v>7749</v>
      </c>
      <c r="V1601" t="s">
        <v>17755</v>
      </c>
      <c r="W1601" t="s">
        <v>1801</v>
      </c>
      <c r="Y1601" t="s">
        <v>15</v>
      </c>
      <c r="Z1601" t="s">
        <v>86</v>
      </c>
      <c r="AB1601" s="28">
        <v>0</v>
      </c>
      <c r="AC1601" s="40">
        <v>41241</v>
      </c>
      <c r="AD1601" s="40">
        <f t="shared" si="24"/>
        <v>41241</v>
      </c>
    </row>
    <row r="1602" spans="1:30">
      <c r="A1602" t="s">
        <v>569</v>
      </c>
      <c r="B1602" t="s">
        <v>119</v>
      </c>
      <c r="C1602" t="s">
        <v>120</v>
      </c>
      <c r="D1602" t="s">
        <v>14948</v>
      </c>
      <c r="E1602" t="s">
        <v>17756</v>
      </c>
      <c r="F1602" t="s">
        <v>17757</v>
      </c>
      <c r="G1602" t="s">
        <v>9829</v>
      </c>
      <c r="H1602" t="s">
        <v>573</v>
      </c>
      <c r="I1602" t="s">
        <v>14951</v>
      </c>
      <c r="J1602" t="s">
        <v>17758</v>
      </c>
      <c r="K1602" t="s">
        <v>78</v>
      </c>
      <c r="L1602" t="s">
        <v>17759</v>
      </c>
      <c r="M1602" s="27">
        <v>45950.333333333343</v>
      </c>
      <c r="N1602" s="27">
        <v>45951.325694444437</v>
      </c>
      <c r="P1602" t="s">
        <v>9833</v>
      </c>
      <c r="Q1602" t="s">
        <v>9834</v>
      </c>
      <c r="R1602" t="s">
        <v>1470</v>
      </c>
      <c r="S1602" t="s">
        <v>1470</v>
      </c>
      <c r="T1602" t="s">
        <v>82</v>
      </c>
      <c r="U1602" t="s">
        <v>7699</v>
      </c>
      <c r="V1602" t="s">
        <v>17760</v>
      </c>
      <c r="W1602" t="s">
        <v>84</v>
      </c>
      <c r="Y1602" t="s">
        <v>11</v>
      </c>
      <c r="Z1602" t="s">
        <v>86</v>
      </c>
      <c r="AA1602" t="s">
        <v>2706</v>
      </c>
      <c r="AB1602" s="28">
        <v>1</v>
      </c>
      <c r="AC1602" s="40">
        <v>67654</v>
      </c>
      <c r="AD1602" s="40">
        <f t="shared" si="24"/>
        <v>67654</v>
      </c>
    </row>
    <row r="1603" spans="1:30">
      <c r="A1603" t="s">
        <v>67</v>
      </c>
      <c r="B1603" t="s">
        <v>68</v>
      </c>
      <c r="C1603" t="s">
        <v>69</v>
      </c>
      <c r="D1603" t="s">
        <v>4995</v>
      </c>
      <c r="E1603" t="s">
        <v>17761</v>
      </c>
      <c r="F1603" t="s">
        <v>17762</v>
      </c>
      <c r="G1603" t="s">
        <v>9829</v>
      </c>
      <c r="H1603" t="s">
        <v>143</v>
      </c>
      <c r="I1603" t="s">
        <v>4997</v>
      </c>
      <c r="J1603" t="s">
        <v>17763</v>
      </c>
      <c r="K1603" t="s">
        <v>78</v>
      </c>
      <c r="L1603" t="s">
        <v>17764</v>
      </c>
      <c r="M1603" s="27">
        <v>45950.333333333343</v>
      </c>
      <c r="N1603" s="27">
        <v>45952.365972222222</v>
      </c>
      <c r="P1603" t="s">
        <v>9833</v>
      </c>
      <c r="Q1603" t="s">
        <v>9834</v>
      </c>
      <c r="R1603" t="s">
        <v>1470</v>
      </c>
      <c r="S1603" t="s">
        <v>1470</v>
      </c>
      <c r="T1603" t="s">
        <v>82</v>
      </c>
      <c r="U1603" t="s">
        <v>7699</v>
      </c>
      <c r="V1603" t="s">
        <v>17765</v>
      </c>
      <c r="W1603" t="s">
        <v>9836</v>
      </c>
      <c r="Y1603" t="s">
        <v>15</v>
      </c>
      <c r="Z1603" t="s">
        <v>86</v>
      </c>
      <c r="AA1603" t="s">
        <v>149</v>
      </c>
      <c r="AB1603" s="28">
        <v>0</v>
      </c>
      <c r="AC1603" s="40">
        <v>35780</v>
      </c>
      <c r="AD1603" s="40">
        <f t="shared" ref="AD1603:AD1666" si="25">AC1603</f>
        <v>35780</v>
      </c>
    </row>
    <row r="1604" spans="1:30">
      <c r="A1604" t="s">
        <v>191</v>
      </c>
      <c r="B1604" t="s">
        <v>192</v>
      </c>
      <c r="C1604" t="s">
        <v>193</v>
      </c>
      <c r="D1604" t="s">
        <v>12018</v>
      </c>
      <c r="E1604" t="s">
        <v>17766</v>
      </c>
      <c r="F1604" t="s">
        <v>17767</v>
      </c>
      <c r="G1604" t="s">
        <v>9838</v>
      </c>
      <c r="H1604" t="s">
        <v>197</v>
      </c>
      <c r="I1604" t="s">
        <v>12021</v>
      </c>
      <c r="J1604" t="s">
        <v>17768</v>
      </c>
      <c r="K1604" t="s">
        <v>78</v>
      </c>
      <c r="L1604" t="s">
        <v>17769</v>
      </c>
      <c r="M1604" s="27">
        <v>45950.333333333343</v>
      </c>
      <c r="N1604" s="27">
        <v>45961.570833333331</v>
      </c>
      <c r="P1604" t="s">
        <v>9840</v>
      </c>
      <c r="R1604" t="s">
        <v>1479</v>
      </c>
      <c r="S1604" t="s">
        <v>1479</v>
      </c>
      <c r="U1604" t="s">
        <v>7699</v>
      </c>
      <c r="V1604" t="s">
        <v>17770</v>
      </c>
      <c r="W1604" t="s">
        <v>9840</v>
      </c>
      <c r="Y1604" t="s">
        <v>13</v>
      </c>
      <c r="Z1604" t="s">
        <v>86</v>
      </c>
      <c r="AB1604" s="28">
        <v>0</v>
      </c>
      <c r="AC1604" s="40">
        <v>35780</v>
      </c>
      <c r="AD1604" s="40">
        <f t="shared" si="25"/>
        <v>35780</v>
      </c>
    </row>
    <row r="1605" spans="1:30">
      <c r="A1605" t="s">
        <v>569</v>
      </c>
      <c r="B1605" t="s">
        <v>119</v>
      </c>
      <c r="C1605" t="s">
        <v>120</v>
      </c>
      <c r="D1605" t="s">
        <v>7400</v>
      </c>
      <c r="E1605" t="s">
        <v>17771</v>
      </c>
      <c r="F1605" t="s">
        <v>17772</v>
      </c>
      <c r="G1605" t="s">
        <v>9829</v>
      </c>
      <c r="H1605" t="s">
        <v>573</v>
      </c>
      <c r="I1605" t="s">
        <v>282</v>
      </c>
      <c r="J1605" t="s">
        <v>17773</v>
      </c>
      <c r="K1605" t="s">
        <v>78</v>
      </c>
      <c r="L1605" t="s">
        <v>17774</v>
      </c>
      <c r="M1605" s="27">
        <v>45950.333333333343</v>
      </c>
      <c r="N1605" s="27">
        <v>45950.647916666669</v>
      </c>
      <c r="P1605" t="s">
        <v>9833</v>
      </c>
      <c r="Q1605" t="s">
        <v>9834</v>
      </c>
      <c r="R1605" t="s">
        <v>1470</v>
      </c>
      <c r="S1605" t="s">
        <v>1470</v>
      </c>
      <c r="T1605" t="s">
        <v>82</v>
      </c>
      <c r="U1605" t="s">
        <v>7699</v>
      </c>
      <c r="V1605" t="s">
        <v>17775</v>
      </c>
      <c r="W1605" t="s">
        <v>84</v>
      </c>
      <c r="Y1605" t="s">
        <v>11</v>
      </c>
      <c r="Z1605" t="s">
        <v>86</v>
      </c>
      <c r="AA1605" t="s">
        <v>1500</v>
      </c>
      <c r="AB1605" s="28">
        <v>1</v>
      </c>
      <c r="AC1605" s="40">
        <v>67654</v>
      </c>
      <c r="AD1605" s="40">
        <f t="shared" si="25"/>
        <v>67654</v>
      </c>
    </row>
    <row r="1606" spans="1:30">
      <c r="A1606" t="s">
        <v>1377</v>
      </c>
      <c r="B1606" t="s">
        <v>68</v>
      </c>
      <c r="C1606" t="s">
        <v>266</v>
      </c>
      <c r="D1606" t="s">
        <v>2584</v>
      </c>
      <c r="E1606" t="s">
        <v>17776</v>
      </c>
      <c r="F1606" t="s">
        <v>17777</v>
      </c>
      <c r="G1606" t="s">
        <v>9829</v>
      </c>
      <c r="H1606" t="s">
        <v>1381</v>
      </c>
      <c r="I1606" t="s">
        <v>2587</v>
      </c>
      <c r="J1606" t="s">
        <v>17778</v>
      </c>
      <c r="K1606" t="s">
        <v>78</v>
      </c>
      <c r="L1606" t="s">
        <v>17779</v>
      </c>
      <c r="M1606" s="27">
        <v>45950.333333333343</v>
      </c>
      <c r="N1606" s="27">
        <v>45950.671527777777</v>
      </c>
      <c r="P1606" t="s">
        <v>9833</v>
      </c>
      <c r="Q1606" t="s">
        <v>9834</v>
      </c>
      <c r="R1606" t="s">
        <v>1470</v>
      </c>
      <c r="S1606" t="s">
        <v>1470</v>
      </c>
      <c r="T1606" t="s">
        <v>82</v>
      </c>
      <c r="U1606" t="s">
        <v>7699</v>
      </c>
      <c r="V1606" t="s">
        <v>17780</v>
      </c>
      <c r="W1606" t="s">
        <v>84</v>
      </c>
      <c r="Y1606" t="s">
        <v>8</v>
      </c>
      <c r="Z1606" t="s">
        <v>86</v>
      </c>
      <c r="AA1606" t="s">
        <v>8864</v>
      </c>
      <c r="AB1606" s="28">
        <v>1</v>
      </c>
      <c r="AC1606" s="40">
        <v>35780</v>
      </c>
      <c r="AD1606" s="40">
        <f t="shared" si="25"/>
        <v>35780</v>
      </c>
    </row>
    <row r="1607" spans="1:30">
      <c r="A1607" t="s">
        <v>343</v>
      </c>
      <c r="B1607" t="s">
        <v>68</v>
      </c>
      <c r="C1607" t="s">
        <v>69</v>
      </c>
      <c r="D1607" t="s">
        <v>5424</v>
      </c>
      <c r="E1607" t="s">
        <v>17781</v>
      </c>
      <c r="F1607" t="s">
        <v>17782</v>
      </c>
      <c r="G1607" t="s">
        <v>9829</v>
      </c>
      <c r="H1607" t="s">
        <v>347</v>
      </c>
      <c r="I1607" t="s">
        <v>5427</v>
      </c>
      <c r="J1607" t="s">
        <v>17783</v>
      </c>
      <c r="K1607" t="s">
        <v>78</v>
      </c>
      <c r="L1607" t="s">
        <v>17784</v>
      </c>
      <c r="M1607" s="27">
        <v>45950.333333333343</v>
      </c>
      <c r="N1607" s="27">
        <v>45950.654861111107</v>
      </c>
      <c r="P1607" t="s">
        <v>9833</v>
      </c>
      <c r="Q1607" t="s">
        <v>9834</v>
      </c>
      <c r="R1607" t="s">
        <v>1479</v>
      </c>
      <c r="S1607" t="s">
        <v>1479</v>
      </c>
      <c r="T1607" t="s">
        <v>82</v>
      </c>
      <c r="U1607" t="s">
        <v>7699</v>
      </c>
      <c r="V1607" t="s">
        <v>17785</v>
      </c>
      <c r="W1607" t="s">
        <v>84</v>
      </c>
      <c r="Y1607" t="s">
        <v>11</v>
      </c>
      <c r="Z1607" t="s">
        <v>86</v>
      </c>
      <c r="AA1607" t="s">
        <v>387</v>
      </c>
      <c r="AB1607" s="28">
        <v>1</v>
      </c>
      <c r="AC1607" s="40">
        <v>67654</v>
      </c>
      <c r="AD1607" s="40">
        <f t="shared" si="25"/>
        <v>67654</v>
      </c>
    </row>
    <row r="1608" spans="1:30">
      <c r="A1608" t="s">
        <v>67</v>
      </c>
      <c r="B1608" t="s">
        <v>68</v>
      </c>
      <c r="C1608" t="s">
        <v>69</v>
      </c>
      <c r="D1608" t="s">
        <v>10556</v>
      </c>
      <c r="E1608" t="s">
        <v>17786</v>
      </c>
      <c r="F1608" t="s">
        <v>17787</v>
      </c>
      <c r="G1608" t="s">
        <v>9829</v>
      </c>
      <c r="H1608" t="s">
        <v>143</v>
      </c>
      <c r="I1608" t="s">
        <v>10559</v>
      </c>
      <c r="J1608" t="s">
        <v>17788</v>
      </c>
      <c r="K1608" t="s">
        <v>78</v>
      </c>
      <c r="L1608" t="s">
        <v>17789</v>
      </c>
      <c r="M1608" s="27">
        <v>45950.333333333343</v>
      </c>
      <c r="N1608" s="27">
        <v>45952.407638888893</v>
      </c>
      <c r="P1608" t="s">
        <v>9833</v>
      </c>
      <c r="Q1608" t="s">
        <v>9834</v>
      </c>
      <c r="R1608" t="s">
        <v>1470</v>
      </c>
      <c r="S1608" t="s">
        <v>1470</v>
      </c>
      <c r="T1608" t="s">
        <v>82</v>
      </c>
      <c r="U1608" t="s">
        <v>7699</v>
      </c>
      <c r="V1608" t="s">
        <v>17790</v>
      </c>
      <c r="W1608" t="s">
        <v>9836</v>
      </c>
      <c r="Y1608" t="s">
        <v>11</v>
      </c>
      <c r="Z1608" t="s">
        <v>86</v>
      </c>
      <c r="AA1608" t="s">
        <v>149</v>
      </c>
      <c r="AB1608" s="28">
        <v>0</v>
      </c>
      <c r="AC1608" s="40">
        <v>67654</v>
      </c>
      <c r="AD1608" s="40">
        <f t="shared" si="25"/>
        <v>67654</v>
      </c>
    </row>
    <row r="1609" spans="1:30">
      <c r="A1609" t="s">
        <v>569</v>
      </c>
      <c r="B1609" t="s">
        <v>119</v>
      </c>
      <c r="C1609" t="s">
        <v>8579</v>
      </c>
      <c r="D1609" t="s">
        <v>709</v>
      </c>
      <c r="E1609" t="s">
        <v>17791</v>
      </c>
      <c r="F1609" t="s">
        <v>17792</v>
      </c>
      <c r="G1609" t="s">
        <v>9838</v>
      </c>
      <c r="H1609" t="s">
        <v>573</v>
      </c>
      <c r="I1609" t="s">
        <v>712</v>
      </c>
      <c r="J1609" t="s">
        <v>17793</v>
      </c>
      <c r="K1609" t="s">
        <v>78</v>
      </c>
      <c r="L1609" t="s">
        <v>17794</v>
      </c>
      <c r="M1609" s="27">
        <v>45950.333333333343</v>
      </c>
      <c r="N1609" s="27">
        <v>45952.711805555547</v>
      </c>
      <c r="P1609" t="s">
        <v>9840</v>
      </c>
      <c r="R1609" t="s">
        <v>1470</v>
      </c>
      <c r="S1609" t="s">
        <v>1470</v>
      </c>
      <c r="U1609" t="s">
        <v>7699</v>
      </c>
      <c r="V1609" t="s">
        <v>17795</v>
      </c>
      <c r="W1609" t="s">
        <v>9840</v>
      </c>
      <c r="Y1609" t="s">
        <v>13</v>
      </c>
      <c r="Z1609" t="s">
        <v>86</v>
      </c>
      <c r="AB1609" s="28">
        <v>0</v>
      </c>
      <c r="AC1609" s="40">
        <v>35780</v>
      </c>
      <c r="AD1609" s="40">
        <f t="shared" si="25"/>
        <v>35780</v>
      </c>
    </row>
    <row r="1610" spans="1:30">
      <c r="A1610" t="s">
        <v>118</v>
      </c>
      <c r="B1610" t="s">
        <v>119</v>
      </c>
      <c r="C1610" t="s">
        <v>120</v>
      </c>
      <c r="D1610" t="s">
        <v>306</v>
      </c>
      <c r="E1610" t="s">
        <v>17796</v>
      </c>
      <c r="F1610" t="s">
        <v>17797</v>
      </c>
      <c r="G1610" t="s">
        <v>9829</v>
      </c>
      <c r="H1610" t="s">
        <v>309</v>
      </c>
      <c r="I1610" t="s">
        <v>118</v>
      </c>
      <c r="J1610" t="s">
        <v>17798</v>
      </c>
      <c r="K1610" t="s">
        <v>78</v>
      </c>
      <c r="L1610" t="s">
        <v>17799</v>
      </c>
      <c r="M1610" s="27">
        <v>45950.333333333343</v>
      </c>
      <c r="N1610" s="27">
        <v>45952.443055555559</v>
      </c>
      <c r="P1610" t="s">
        <v>9833</v>
      </c>
      <c r="Q1610" t="s">
        <v>9834</v>
      </c>
      <c r="R1610" t="s">
        <v>1470</v>
      </c>
      <c r="S1610" t="s">
        <v>1470</v>
      </c>
      <c r="T1610" t="s">
        <v>82</v>
      </c>
      <c r="U1610" t="s">
        <v>7699</v>
      </c>
      <c r="V1610" t="s">
        <v>17800</v>
      </c>
      <c r="W1610" t="s">
        <v>84</v>
      </c>
      <c r="Y1610" t="s">
        <v>8</v>
      </c>
      <c r="Z1610" t="s">
        <v>86</v>
      </c>
      <c r="AA1610" t="s">
        <v>477</v>
      </c>
      <c r="AB1610" s="28">
        <v>1</v>
      </c>
      <c r="AC1610" s="40">
        <v>35780</v>
      </c>
      <c r="AD1610" s="40">
        <f t="shared" si="25"/>
        <v>35780</v>
      </c>
    </row>
    <row r="1611" spans="1:30">
      <c r="A1611" t="s">
        <v>343</v>
      </c>
      <c r="B1611" t="s">
        <v>68</v>
      </c>
      <c r="C1611" t="s">
        <v>69</v>
      </c>
      <c r="D1611" t="s">
        <v>17801</v>
      </c>
      <c r="E1611" t="s">
        <v>17802</v>
      </c>
      <c r="F1611" t="s">
        <v>17803</v>
      </c>
      <c r="G1611" t="s">
        <v>9838</v>
      </c>
      <c r="H1611" t="s">
        <v>798</v>
      </c>
      <c r="I1611" t="s">
        <v>17804</v>
      </c>
      <c r="J1611" t="s">
        <v>17805</v>
      </c>
      <c r="K1611" t="s">
        <v>78</v>
      </c>
      <c r="L1611" t="s">
        <v>17806</v>
      </c>
      <c r="M1611" s="27">
        <v>45950.333333333343</v>
      </c>
      <c r="N1611" s="27">
        <v>45958.515277777777</v>
      </c>
      <c r="P1611" t="s">
        <v>9840</v>
      </c>
      <c r="R1611" t="s">
        <v>1479</v>
      </c>
      <c r="S1611" t="s">
        <v>1479</v>
      </c>
      <c r="U1611" t="s">
        <v>7699</v>
      </c>
      <c r="V1611" t="s">
        <v>17807</v>
      </c>
      <c r="W1611" t="s">
        <v>9840</v>
      </c>
      <c r="Y1611" t="s">
        <v>13</v>
      </c>
      <c r="Z1611" t="s">
        <v>86</v>
      </c>
      <c r="AB1611" s="28">
        <v>0</v>
      </c>
      <c r="AC1611" s="40">
        <v>35780</v>
      </c>
      <c r="AD1611" s="40">
        <f t="shared" si="25"/>
        <v>35780</v>
      </c>
    </row>
    <row r="1612" spans="1:30">
      <c r="A1612" t="s">
        <v>112</v>
      </c>
      <c r="B1612" t="s">
        <v>113</v>
      </c>
      <c r="C1612" t="s">
        <v>114</v>
      </c>
      <c r="D1612" t="s">
        <v>115</v>
      </c>
      <c r="E1612" t="s">
        <v>17808</v>
      </c>
      <c r="F1612" t="s">
        <v>17809</v>
      </c>
      <c r="G1612" t="s">
        <v>9829</v>
      </c>
      <c r="H1612" t="s">
        <v>116</v>
      </c>
      <c r="I1612" t="s">
        <v>112</v>
      </c>
      <c r="J1612" t="s">
        <v>17810</v>
      </c>
      <c r="K1612" t="s">
        <v>78</v>
      </c>
      <c r="L1612" t="s">
        <v>17811</v>
      </c>
      <c r="M1612" s="27">
        <v>45950.333333333343</v>
      </c>
      <c r="N1612" s="27">
        <v>45954.50277777778</v>
      </c>
      <c r="P1612" t="s">
        <v>9833</v>
      </c>
      <c r="Q1612" t="s">
        <v>9834</v>
      </c>
      <c r="R1612" t="s">
        <v>80</v>
      </c>
      <c r="S1612" t="s">
        <v>187</v>
      </c>
      <c r="T1612" t="s">
        <v>82</v>
      </c>
      <c r="U1612" t="s">
        <v>7699</v>
      </c>
      <c r="V1612" t="s">
        <v>17812</v>
      </c>
      <c r="W1612" t="s">
        <v>84</v>
      </c>
      <c r="Y1612" t="s">
        <v>8</v>
      </c>
      <c r="Z1612" t="s">
        <v>86</v>
      </c>
      <c r="AA1612" t="s">
        <v>1777</v>
      </c>
      <c r="AB1612" s="28">
        <v>1</v>
      </c>
      <c r="AC1612" s="40">
        <v>35780</v>
      </c>
      <c r="AD1612" s="40">
        <f t="shared" si="25"/>
        <v>35780</v>
      </c>
    </row>
    <row r="1613" spans="1:30">
      <c r="A1613" t="s">
        <v>191</v>
      </c>
      <c r="B1613" t="s">
        <v>192</v>
      </c>
      <c r="C1613" t="s">
        <v>193</v>
      </c>
      <c r="D1613" t="s">
        <v>194</v>
      </c>
      <c r="E1613" t="s">
        <v>17813</v>
      </c>
      <c r="F1613" t="s">
        <v>17814</v>
      </c>
      <c r="G1613" t="s">
        <v>9829</v>
      </c>
      <c r="H1613" t="s">
        <v>197</v>
      </c>
      <c r="I1613" t="s">
        <v>191</v>
      </c>
      <c r="J1613" t="s">
        <v>17815</v>
      </c>
      <c r="K1613" t="s">
        <v>78</v>
      </c>
      <c r="L1613" t="s">
        <v>17816</v>
      </c>
      <c r="M1613" s="27">
        <v>45950.333333333343</v>
      </c>
      <c r="N1613" s="27">
        <v>45957.539583333331</v>
      </c>
      <c r="P1613" t="s">
        <v>9833</v>
      </c>
      <c r="Q1613" t="s">
        <v>9834</v>
      </c>
      <c r="R1613" t="s">
        <v>1470</v>
      </c>
      <c r="S1613" t="s">
        <v>1470</v>
      </c>
      <c r="U1613" t="s">
        <v>7699</v>
      </c>
      <c r="V1613" t="s">
        <v>17817</v>
      </c>
      <c r="W1613" t="s">
        <v>84</v>
      </c>
      <c r="Y1613" t="s">
        <v>8</v>
      </c>
      <c r="Z1613" t="s">
        <v>86</v>
      </c>
      <c r="AA1613" t="s">
        <v>7627</v>
      </c>
      <c r="AB1613" s="28">
        <v>1</v>
      </c>
      <c r="AC1613" s="40">
        <v>35780</v>
      </c>
      <c r="AD1613" s="40">
        <f t="shared" si="25"/>
        <v>35780</v>
      </c>
    </row>
    <row r="1614" spans="1:30">
      <c r="A1614" t="s">
        <v>343</v>
      </c>
      <c r="B1614" t="s">
        <v>68</v>
      </c>
      <c r="C1614" t="s">
        <v>69</v>
      </c>
      <c r="D1614" t="s">
        <v>344</v>
      </c>
      <c r="E1614" t="s">
        <v>17818</v>
      </c>
      <c r="F1614" t="s">
        <v>17819</v>
      </c>
      <c r="G1614" t="s">
        <v>9829</v>
      </c>
      <c r="H1614" t="s">
        <v>347</v>
      </c>
      <c r="I1614" t="s">
        <v>343</v>
      </c>
      <c r="J1614" t="s">
        <v>17820</v>
      </c>
      <c r="K1614" t="s">
        <v>78</v>
      </c>
      <c r="L1614" t="s">
        <v>17821</v>
      </c>
      <c r="M1614" s="27">
        <v>45950.333333333343</v>
      </c>
      <c r="N1614" s="27">
        <v>45950.509722222218</v>
      </c>
      <c r="P1614" t="s">
        <v>9833</v>
      </c>
      <c r="Q1614" t="s">
        <v>9834</v>
      </c>
      <c r="R1614" t="s">
        <v>80</v>
      </c>
      <c r="S1614" t="s">
        <v>187</v>
      </c>
      <c r="T1614" t="s">
        <v>82</v>
      </c>
      <c r="U1614" t="s">
        <v>7699</v>
      </c>
      <c r="V1614" t="s">
        <v>17822</v>
      </c>
      <c r="W1614" t="s">
        <v>84</v>
      </c>
      <c r="Y1614" t="s">
        <v>8</v>
      </c>
      <c r="Z1614" t="s">
        <v>86</v>
      </c>
      <c r="AA1614" t="s">
        <v>761</v>
      </c>
      <c r="AB1614" s="28">
        <v>1</v>
      </c>
      <c r="AC1614" s="40">
        <v>35780</v>
      </c>
      <c r="AD1614" s="40">
        <f t="shared" si="25"/>
        <v>35780</v>
      </c>
    </row>
    <row r="1615" spans="1:30">
      <c r="A1615" t="s">
        <v>191</v>
      </c>
      <c r="B1615" t="s">
        <v>192</v>
      </c>
      <c r="C1615" t="s">
        <v>193</v>
      </c>
      <c r="D1615" t="s">
        <v>194</v>
      </c>
      <c r="E1615" t="s">
        <v>17823</v>
      </c>
      <c r="F1615" t="s">
        <v>3255</v>
      </c>
      <c r="G1615" t="s">
        <v>9829</v>
      </c>
      <c r="H1615" t="s">
        <v>197</v>
      </c>
      <c r="I1615" t="s">
        <v>191</v>
      </c>
      <c r="J1615" t="s">
        <v>3256</v>
      </c>
      <c r="K1615" t="s">
        <v>78</v>
      </c>
      <c r="L1615" t="s">
        <v>17824</v>
      </c>
      <c r="M1615" s="27">
        <v>45950.333333333343</v>
      </c>
      <c r="N1615" s="27">
        <v>45953.359027777777</v>
      </c>
      <c r="P1615" t="s">
        <v>9833</v>
      </c>
      <c r="Q1615" t="s">
        <v>9834</v>
      </c>
      <c r="R1615" t="s">
        <v>80</v>
      </c>
      <c r="S1615" t="s">
        <v>81</v>
      </c>
      <c r="U1615" t="s">
        <v>7699</v>
      </c>
      <c r="V1615" t="s">
        <v>17825</v>
      </c>
      <c r="W1615" t="s">
        <v>84</v>
      </c>
      <c r="Y1615" t="s">
        <v>8</v>
      </c>
      <c r="Z1615" t="s">
        <v>86</v>
      </c>
      <c r="AA1615" t="s">
        <v>1916</v>
      </c>
      <c r="AB1615" s="28">
        <v>1</v>
      </c>
      <c r="AC1615" s="40">
        <v>35780</v>
      </c>
      <c r="AD1615" s="40">
        <f t="shared" si="25"/>
        <v>35780</v>
      </c>
    </row>
    <row r="1616" spans="1:30">
      <c r="A1616" t="s">
        <v>191</v>
      </c>
      <c r="B1616" t="s">
        <v>192</v>
      </c>
      <c r="C1616" t="s">
        <v>193</v>
      </c>
      <c r="D1616" t="s">
        <v>12745</v>
      </c>
      <c r="E1616" t="s">
        <v>17826</v>
      </c>
      <c r="F1616" t="s">
        <v>17827</v>
      </c>
      <c r="G1616" t="s">
        <v>9829</v>
      </c>
      <c r="H1616" t="s">
        <v>197</v>
      </c>
      <c r="I1616" t="s">
        <v>12748</v>
      </c>
      <c r="J1616" t="s">
        <v>17828</v>
      </c>
      <c r="K1616" t="s">
        <v>78</v>
      </c>
      <c r="L1616" t="s">
        <v>17829</v>
      </c>
      <c r="M1616" s="27">
        <v>45950.333333333343</v>
      </c>
      <c r="N1616" s="27">
        <v>45955.559027777781</v>
      </c>
      <c r="P1616" t="s">
        <v>9833</v>
      </c>
      <c r="Q1616" t="s">
        <v>9834</v>
      </c>
      <c r="R1616" t="s">
        <v>1470</v>
      </c>
      <c r="S1616" t="s">
        <v>1470</v>
      </c>
      <c r="T1616" t="s">
        <v>82</v>
      </c>
      <c r="U1616" t="s">
        <v>7699</v>
      </c>
      <c r="V1616" t="s">
        <v>17830</v>
      </c>
      <c r="W1616" t="s">
        <v>9836</v>
      </c>
      <c r="Y1616" t="s">
        <v>13</v>
      </c>
      <c r="Z1616" t="s">
        <v>86</v>
      </c>
      <c r="AA1616" t="s">
        <v>202</v>
      </c>
      <c r="AB1616" s="28">
        <v>0</v>
      </c>
      <c r="AC1616" s="40">
        <v>35780</v>
      </c>
      <c r="AD1616" s="40">
        <f t="shared" si="25"/>
        <v>35780</v>
      </c>
    </row>
    <row r="1617" spans="1:30">
      <c r="A1617" t="s">
        <v>118</v>
      </c>
      <c r="B1617" t="s">
        <v>119</v>
      </c>
      <c r="C1617" t="s">
        <v>8579</v>
      </c>
      <c r="D1617" t="s">
        <v>2560</v>
      </c>
      <c r="E1617" t="s">
        <v>17831</v>
      </c>
      <c r="F1617" t="s">
        <v>17832</v>
      </c>
      <c r="G1617" t="s">
        <v>9838</v>
      </c>
      <c r="H1617" t="s">
        <v>309</v>
      </c>
      <c r="I1617" t="s">
        <v>2563</v>
      </c>
      <c r="J1617" t="s">
        <v>17833</v>
      </c>
      <c r="K1617" t="s">
        <v>78</v>
      </c>
      <c r="L1617" t="s">
        <v>17834</v>
      </c>
      <c r="M1617" s="27">
        <v>45950.333333333343</v>
      </c>
      <c r="N1617" s="27">
        <v>45958.370833333327</v>
      </c>
      <c r="P1617" t="s">
        <v>9840</v>
      </c>
      <c r="R1617" t="s">
        <v>1479</v>
      </c>
      <c r="S1617" t="s">
        <v>1479</v>
      </c>
      <c r="U1617" t="s">
        <v>7699</v>
      </c>
      <c r="V1617" t="s">
        <v>17835</v>
      </c>
      <c r="W1617" t="s">
        <v>9840</v>
      </c>
      <c r="Y1617" t="s">
        <v>13</v>
      </c>
      <c r="Z1617" t="s">
        <v>86</v>
      </c>
      <c r="AB1617" s="28">
        <v>0</v>
      </c>
      <c r="AC1617" s="40">
        <v>35780</v>
      </c>
      <c r="AD1617" s="40">
        <f t="shared" si="25"/>
        <v>35780</v>
      </c>
    </row>
    <row r="1618" spans="1:30">
      <c r="A1618" t="s">
        <v>442</v>
      </c>
      <c r="B1618" t="s">
        <v>113</v>
      </c>
      <c r="C1618" t="s">
        <v>114</v>
      </c>
      <c r="D1618" t="s">
        <v>6146</v>
      </c>
      <c r="E1618" t="s">
        <v>17836</v>
      </c>
      <c r="F1618" t="s">
        <v>17837</v>
      </c>
      <c r="G1618" t="s">
        <v>9829</v>
      </c>
      <c r="H1618" t="s">
        <v>446</v>
      </c>
      <c r="I1618" t="s">
        <v>6149</v>
      </c>
      <c r="J1618" t="s">
        <v>17838</v>
      </c>
      <c r="K1618" t="s">
        <v>78</v>
      </c>
      <c r="L1618" t="s">
        <v>17839</v>
      </c>
      <c r="M1618" s="27">
        <v>45950.344918981478</v>
      </c>
      <c r="N1618" s="27">
        <v>45952.354166666657</v>
      </c>
      <c r="P1618" t="s">
        <v>9833</v>
      </c>
      <c r="Q1618" t="s">
        <v>9834</v>
      </c>
      <c r="R1618" t="s">
        <v>1479</v>
      </c>
      <c r="S1618" t="s">
        <v>1470</v>
      </c>
      <c r="T1618" t="s">
        <v>82</v>
      </c>
      <c r="U1618" t="s">
        <v>7699</v>
      </c>
      <c r="V1618" t="s">
        <v>17840</v>
      </c>
      <c r="W1618" t="s">
        <v>84</v>
      </c>
      <c r="Y1618" t="s">
        <v>11</v>
      </c>
      <c r="Z1618" t="s">
        <v>86</v>
      </c>
      <c r="AA1618" t="s">
        <v>451</v>
      </c>
      <c r="AB1618" s="28">
        <v>1</v>
      </c>
      <c r="AC1618" s="40">
        <v>67654</v>
      </c>
      <c r="AD1618" s="40">
        <f t="shared" si="25"/>
        <v>67654</v>
      </c>
    </row>
    <row r="1619" spans="1:30">
      <c r="A1619" t="s">
        <v>277</v>
      </c>
      <c r="B1619" t="s">
        <v>151</v>
      </c>
      <c r="C1619" t="s">
        <v>152</v>
      </c>
      <c r="D1619" t="s">
        <v>325</v>
      </c>
      <c r="E1619" t="s">
        <v>17841</v>
      </c>
      <c r="F1619" t="s">
        <v>17842</v>
      </c>
      <c r="G1619" t="s">
        <v>9829</v>
      </c>
      <c r="H1619" t="s">
        <v>328</v>
      </c>
      <c r="I1619" t="s">
        <v>277</v>
      </c>
      <c r="J1619" t="s">
        <v>17843</v>
      </c>
      <c r="K1619" t="s">
        <v>78</v>
      </c>
      <c r="L1619" t="s">
        <v>17844</v>
      </c>
      <c r="M1619" s="27">
        <v>45950.354722222219</v>
      </c>
      <c r="N1619" s="27">
        <v>45951.45208333333</v>
      </c>
      <c r="P1619" t="s">
        <v>9833</v>
      </c>
      <c r="Q1619" t="s">
        <v>9834</v>
      </c>
      <c r="R1619" t="s">
        <v>783</v>
      </c>
      <c r="S1619" t="s">
        <v>2152</v>
      </c>
      <c r="T1619" t="s">
        <v>82</v>
      </c>
      <c r="U1619" t="s">
        <v>7699</v>
      </c>
      <c r="V1619" t="s">
        <v>17845</v>
      </c>
      <c r="W1619" t="s">
        <v>84</v>
      </c>
      <c r="Y1619" t="s">
        <v>8</v>
      </c>
      <c r="Z1619" t="s">
        <v>86</v>
      </c>
      <c r="AA1619" t="s">
        <v>287</v>
      </c>
      <c r="AB1619" s="28">
        <v>1</v>
      </c>
      <c r="AC1619" s="40">
        <v>35780</v>
      </c>
      <c r="AD1619" s="40">
        <f t="shared" si="25"/>
        <v>35780</v>
      </c>
    </row>
    <row r="1620" spans="1:30">
      <c r="A1620" t="s">
        <v>683</v>
      </c>
      <c r="B1620" t="s">
        <v>113</v>
      </c>
      <c r="C1620" t="s">
        <v>114</v>
      </c>
      <c r="D1620" t="s">
        <v>684</v>
      </c>
      <c r="E1620" t="s">
        <v>17846</v>
      </c>
      <c r="F1620" t="s">
        <v>17847</v>
      </c>
      <c r="G1620" t="s">
        <v>9829</v>
      </c>
      <c r="H1620" t="s">
        <v>281</v>
      </c>
      <c r="I1620" t="s">
        <v>683</v>
      </c>
      <c r="J1620" t="s">
        <v>17848</v>
      </c>
      <c r="K1620" t="s">
        <v>78</v>
      </c>
      <c r="L1620" t="s">
        <v>17849</v>
      </c>
      <c r="M1620" s="27">
        <v>45950.376655092587</v>
      </c>
      <c r="N1620" s="27">
        <v>45953.645138888889</v>
      </c>
      <c r="P1620" t="s">
        <v>9833</v>
      </c>
      <c r="Q1620" t="s">
        <v>9834</v>
      </c>
      <c r="R1620" t="s">
        <v>80</v>
      </c>
      <c r="S1620" t="s">
        <v>81</v>
      </c>
      <c r="T1620" t="s">
        <v>82</v>
      </c>
      <c r="U1620" t="s">
        <v>7699</v>
      </c>
      <c r="V1620" t="s">
        <v>17850</v>
      </c>
      <c r="W1620" t="s">
        <v>84</v>
      </c>
      <c r="Y1620" t="s">
        <v>8</v>
      </c>
      <c r="Z1620" t="s">
        <v>86</v>
      </c>
      <c r="AA1620" t="s">
        <v>691</v>
      </c>
      <c r="AB1620" s="28">
        <v>1</v>
      </c>
      <c r="AC1620" s="40">
        <v>35780</v>
      </c>
      <c r="AD1620" s="40">
        <f t="shared" si="25"/>
        <v>35780</v>
      </c>
    </row>
    <row r="1621" spans="1:30">
      <c r="A1621" t="s">
        <v>459</v>
      </c>
      <c r="B1621" t="s">
        <v>460</v>
      </c>
      <c r="C1621" t="s">
        <v>461</v>
      </c>
      <c r="D1621" t="s">
        <v>512</v>
      </c>
      <c r="E1621" t="s">
        <v>17851</v>
      </c>
      <c r="F1621" t="s">
        <v>17852</v>
      </c>
      <c r="G1621" t="s">
        <v>9829</v>
      </c>
      <c r="H1621" t="s">
        <v>460</v>
      </c>
      <c r="I1621" t="s">
        <v>459</v>
      </c>
      <c r="J1621" t="s">
        <v>17853</v>
      </c>
      <c r="K1621" t="s">
        <v>78</v>
      </c>
      <c r="L1621" t="s">
        <v>17854</v>
      </c>
      <c r="M1621" s="27">
        <v>45950.381238425929</v>
      </c>
      <c r="N1621" s="27">
        <v>45950.710416666669</v>
      </c>
      <c r="P1621" t="s">
        <v>9833</v>
      </c>
      <c r="Q1621" t="s">
        <v>9834</v>
      </c>
      <c r="R1621" t="s">
        <v>783</v>
      </c>
      <c r="S1621" t="s">
        <v>2152</v>
      </c>
      <c r="T1621" t="s">
        <v>82</v>
      </c>
      <c r="U1621" t="s">
        <v>7699</v>
      </c>
      <c r="V1621" t="s">
        <v>17855</v>
      </c>
      <c r="W1621" t="s">
        <v>84</v>
      </c>
      <c r="Y1621" t="s">
        <v>8</v>
      </c>
      <c r="Z1621" t="s">
        <v>86</v>
      </c>
      <c r="AA1621" t="s">
        <v>1875</v>
      </c>
      <c r="AB1621" s="28">
        <v>1</v>
      </c>
      <c r="AC1621" s="40">
        <v>35780</v>
      </c>
      <c r="AD1621" s="40">
        <f t="shared" si="25"/>
        <v>35780</v>
      </c>
    </row>
    <row r="1622" spans="1:30">
      <c r="A1622" t="s">
        <v>459</v>
      </c>
      <c r="B1622" t="s">
        <v>460</v>
      </c>
      <c r="C1622" t="s">
        <v>461</v>
      </c>
      <c r="D1622" t="s">
        <v>512</v>
      </c>
      <c r="E1622" t="s">
        <v>17856</v>
      </c>
      <c r="F1622" t="s">
        <v>10963</v>
      </c>
      <c r="G1622" t="s">
        <v>9829</v>
      </c>
      <c r="H1622" t="s">
        <v>460</v>
      </c>
      <c r="I1622" t="s">
        <v>459</v>
      </c>
      <c r="J1622" t="s">
        <v>10964</v>
      </c>
      <c r="K1622" t="s">
        <v>78</v>
      </c>
      <c r="L1622" t="s">
        <v>17857</v>
      </c>
      <c r="M1622" s="27">
        <v>45950.585428240738</v>
      </c>
      <c r="N1622" s="27">
        <v>45953.661111111112</v>
      </c>
      <c r="P1622" t="s">
        <v>9833</v>
      </c>
      <c r="Q1622" t="s">
        <v>9834</v>
      </c>
      <c r="R1622" t="s">
        <v>80</v>
      </c>
      <c r="S1622" t="s">
        <v>187</v>
      </c>
      <c r="T1622" t="s">
        <v>82</v>
      </c>
      <c r="U1622" t="s">
        <v>7699</v>
      </c>
      <c r="V1622" t="s">
        <v>17858</v>
      </c>
      <c r="W1622" t="s">
        <v>84</v>
      </c>
      <c r="Y1622" t="s">
        <v>8</v>
      </c>
      <c r="Z1622" t="s">
        <v>86</v>
      </c>
      <c r="AA1622" t="s">
        <v>1597</v>
      </c>
      <c r="AB1622" s="28">
        <v>1</v>
      </c>
      <c r="AC1622" s="40">
        <v>35780</v>
      </c>
      <c r="AD1622" s="40">
        <f t="shared" si="25"/>
        <v>35780</v>
      </c>
    </row>
    <row r="1623" spans="1:30">
      <c r="A1623" t="s">
        <v>150</v>
      </c>
      <c r="B1623" t="s">
        <v>151</v>
      </c>
      <c r="C1623" t="s">
        <v>152</v>
      </c>
      <c r="D1623" t="s">
        <v>2339</v>
      </c>
      <c r="E1623" t="s">
        <v>17859</v>
      </c>
      <c r="F1623" t="s">
        <v>5561</v>
      </c>
      <c r="G1623" t="s">
        <v>9829</v>
      </c>
      <c r="H1623" t="s">
        <v>156</v>
      </c>
      <c r="I1623" t="s">
        <v>150</v>
      </c>
      <c r="J1623" t="s">
        <v>5562</v>
      </c>
      <c r="K1623" t="s">
        <v>78</v>
      </c>
      <c r="L1623" t="s">
        <v>17860</v>
      </c>
      <c r="M1623" s="27">
        <v>45950.58866898148</v>
      </c>
      <c r="N1623" s="27">
        <v>45951.491666666669</v>
      </c>
      <c r="P1623" t="s">
        <v>9833</v>
      </c>
      <c r="Q1623" t="s">
        <v>9834</v>
      </c>
      <c r="R1623" t="s">
        <v>80</v>
      </c>
      <c r="S1623" t="s">
        <v>187</v>
      </c>
      <c r="T1623" t="s">
        <v>82</v>
      </c>
      <c r="U1623" t="s">
        <v>7699</v>
      </c>
      <c r="V1623" t="s">
        <v>17861</v>
      </c>
      <c r="W1623" t="s">
        <v>84</v>
      </c>
      <c r="Y1623" t="s">
        <v>8</v>
      </c>
      <c r="Z1623" t="s">
        <v>86</v>
      </c>
      <c r="AA1623" t="s">
        <v>162</v>
      </c>
      <c r="AB1623" s="28">
        <v>1</v>
      </c>
      <c r="AC1623" s="40">
        <v>35780</v>
      </c>
      <c r="AD1623" s="40">
        <f t="shared" si="25"/>
        <v>35780</v>
      </c>
    </row>
    <row r="1624" spans="1:30">
      <c r="A1624" t="s">
        <v>459</v>
      </c>
      <c r="B1624" t="s">
        <v>460</v>
      </c>
      <c r="C1624" t="s">
        <v>461</v>
      </c>
      <c r="D1624" t="s">
        <v>512</v>
      </c>
      <c r="E1624" t="s">
        <v>17862</v>
      </c>
      <c r="F1624" t="s">
        <v>17863</v>
      </c>
      <c r="G1624" t="s">
        <v>9829</v>
      </c>
      <c r="H1624" t="s">
        <v>460</v>
      </c>
      <c r="I1624" t="s">
        <v>459</v>
      </c>
      <c r="J1624" t="s">
        <v>17864</v>
      </c>
      <c r="K1624" t="s">
        <v>78</v>
      </c>
      <c r="L1624" t="s">
        <v>17865</v>
      </c>
      <c r="M1624" s="27">
        <v>45950.594768518517</v>
      </c>
      <c r="N1624" s="27">
        <v>45951.513194444437</v>
      </c>
      <c r="P1624" t="s">
        <v>9833</v>
      </c>
      <c r="Q1624" t="s">
        <v>9834</v>
      </c>
      <c r="R1624" t="s">
        <v>80</v>
      </c>
      <c r="S1624" t="s">
        <v>81</v>
      </c>
      <c r="T1624" t="s">
        <v>82</v>
      </c>
      <c r="U1624" t="s">
        <v>7699</v>
      </c>
      <c r="V1624" t="s">
        <v>17866</v>
      </c>
      <c r="W1624" t="s">
        <v>84</v>
      </c>
      <c r="Y1624" t="s">
        <v>8</v>
      </c>
      <c r="Z1624" t="s">
        <v>86</v>
      </c>
      <c r="AA1624" t="s">
        <v>1875</v>
      </c>
      <c r="AB1624" s="28">
        <v>1</v>
      </c>
      <c r="AC1624" s="40">
        <v>35780</v>
      </c>
      <c r="AD1624" s="40">
        <f t="shared" si="25"/>
        <v>35780</v>
      </c>
    </row>
    <row r="1625" spans="1:30">
      <c r="A1625" t="s">
        <v>277</v>
      </c>
      <c r="B1625" t="s">
        <v>151</v>
      </c>
      <c r="C1625" t="s">
        <v>152</v>
      </c>
      <c r="D1625" t="s">
        <v>17867</v>
      </c>
      <c r="E1625" t="s">
        <v>17868</v>
      </c>
      <c r="F1625" t="s">
        <v>17869</v>
      </c>
      <c r="G1625" t="s">
        <v>9829</v>
      </c>
      <c r="H1625" t="s">
        <v>328</v>
      </c>
      <c r="I1625" t="s">
        <v>17870</v>
      </c>
      <c r="J1625" t="s">
        <v>17871</v>
      </c>
      <c r="K1625" t="s">
        <v>78</v>
      </c>
      <c r="L1625" t="s">
        <v>17872</v>
      </c>
      <c r="M1625" s="27">
        <v>45950.586030092592</v>
      </c>
      <c r="N1625" s="27">
        <v>45960.527083333327</v>
      </c>
      <c r="P1625" t="s">
        <v>9833</v>
      </c>
      <c r="Q1625" t="s">
        <v>9834</v>
      </c>
      <c r="R1625" t="s">
        <v>80</v>
      </c>
      <c r="S1625" t="s">
        <v>187</v>
      </c>
      <c r="T1625" t="s">
        <v>82</v>
      </c>
      <c r="U1625" t="s">
        <v>7699</v>
      </c>
      <c r="V1625" t="s">
        <v>17873</v>
      </c>
      <c r="W1625" t="s">
        <v>9836</v>
      </c>
      <c r="Y1625" t="s">
        <v>13</v>
      </c>
      <c r="Z1625" t="s">
        <v>86</v>
      </c>
      <c r="AA1625" t="s">
        <v>287</v>
      </c>
      <c r="AB1625" s="28">
        <v>0</v>
      </c>
      <c r="AC1625" s="40">
        <v>35780</v>
      </c>
      <c r="AD1625" s="40">
        <f t="shared" si="25"/>
        <v>35780</v>
      </c>
    </row>
    <row r="1626" spans="1:30">
      <c r="A1626" t="s">
        <v>191</v>
      </c>
      <c r="B1626" t="s">
        <v>192</v>
      </c>
      <c r="C1626" t="s">
        <v>193</v>
      </c>
      <c r="D1626" t="s">
        <v>227</v>
      </c>
      <c r="E1626" t="s">
        <v>17874</v>
      </c>
      <c r="F1626" t="s">
        <v>17875</v>
      </c>
      <c r="G1626" t="s">
        <v>9829</v>
      </c>
      <c r="H1626" t="s">
        <v>197</v>
      </c>
      <c r="I1626" t="s">
        <v>230</v>
      </c>
      <c r="J1626" t="s">
        <v>17876</v>
      </c>
      <c r="K1626" t="s">
        <v>78</v>
      </c>
      <c r="L1626" t="s">
        <v>17877</v>
      </c>
      <c r="M1626" s="27">
        <v>45950.588171296287</v>
      </c>
      <c r="N1626" s="27">
        <v>45953.359722222223</v>
      </c>
      <c r="P1626" t="s">
        <v>9833</v>
      </c>
      <c r="Q1626" t="s">
        <v>9834</v>
      </c>
      <c r="R1626" t="s">
        <v>80</v>
      </c>
      <c r="S1626" t="s">
        <v>187</v>
      </c>
      <c r="U1626" t="s">
        <v>7699</v>
      </c>
      <c r="V1626" t="s">
        <v>17878</v>
      </c>
      <c r="W1626" t="s">
        <v>84</v>
      </c>
      <c r="Y1626" t="s">
        <v>8</v>
      </c>
      <c r="Z1626" t="s">
        <v>86</v>
      </c>
      <c r="AA1626" t="s">
        <v>1916</v>
      </c>
      <c r="AB1626" s="28">
        <v>1</v>
      </c>
      <c r="AC1626" s="40">
        <v>35780</v>
      </c>
      <c r="AD1626" s="40">
        <f t="shared" si="25"/>
        <v>35780</v>
      </c>
    </row>
    <row r="1627" spans="1:30">
      <c r="A1627" t="s">
        <v>67</v>
      </c>
      <c r="B1627" t="s">
        <v>68</v>
      </c>
      <c r="C1627" t="s">
        <v>8579</v>
      </c>
      <c r="D1627" t="s">
        <v>317</v>
      </c>
      <c r="E1627" t="s">
        <v>17879</v>
      </c>
      <c r="F1627" t="s">
        <v>17880</v>
      </c>
      <c r="G1627" t="s">
        <v>9838</v>
      </c>
      <c r="H1627" t="s">
        <v>143</v>
      </c>
      <c r="I1627" t="s">
        <v>320</v>
      </c>
      <c r="J1627" t="s">
        <v>17881</v>
      </c>
      <c r="K1627" t="s">
        <v>78</v>
      </c>
      <c r="L1627" t="s">
        <v>17882</v>
      </c>
      <c r="M1627" s="27">
        <v>45950.60255787037</v>
      </c>
      <c r="N1627" s="27">
        <v>45960.664780092593</v>
      </c>
      <c r="P1627" t="s">
        <v>9840</v>
      </c>
      <c r="R1627" t="s">
        <v>80</v>
      </c>
      <c r="S1627" t="s">
        <v>187</v>
      </c>
      <c r="U1627" t="s">
        <v>7699</v>
      </c>
      <c r="V1627" t="s">
        <v>17883</v>
      </c>
      <c r="W1627" t="s">
        <v>9840</v>
      </c>
      <c r="Y1627" t="s">
        <v>13</v>
      </c>
      <c r="Z1627" t="s">
        <v>86</v>
      </c>
      <c r="AB1627" s="28">
        <v>0</v>
      </c>
      <c r="AC1627" s="40">
        <v>35780</v>
      </c>
      <c r="AD1627" s="40">
        <f t="shared" si="25"/>
        <v>35780</v>
      </c>
    </row>
    <row r="1628" spans="1:30">
      <c r="A1628" t="s">
        <v>442</v>
      </c>
      <c r="B1628" t="s">
        <v>113</v>
      </c>
      <c r="C1628" t="s">
        <v>114</v>
      </c>
      <c r="D1628" t="s">
        <v>443</v>
      </c>
      <c r="E1628" t="s">
        <v>17884</v>
      </c>
      <c r="F1628" t="s">
        <v>17885</v>
      </c>
      <c r="G1628" t="s">
        <v>9829</v>
      </c>
      <c r="H1628" t="s">
        <v>446</v>
      </c>
      <c r="I1628" t="s">
        <v>442</v>
      </c>
      <c r="J1628" t="s">
        <v>17886</v>
      </c>
      <c r="K1628" t="s">
        <v>78</v>
      </c>
      <c r="L1628" t="s">
        <v>17887</v>
      </c>
      <c r="M1628" s="27">
        <v>45950.609097222223</v>
      </c>
      <c r="N1628" s="27">
        <v>45951.673611111109</v>
      </c>
      <c r="P1628" t="s">
        <v>9833</v>
      </c>
      <c r="Q1628" t="s">
        <v>9834</v>
      </c>
      <c r="R1628" t="s">
        <v>783</v>
      </c>
      <c r="S1628" t="s">
        <v>792</v>
      </c>
      <c r="T1628" t="s">
        <v>82</v>
      </c>
      <c r="U1628" t="s">
        <v>7699</v>
      </c>
      <c r="V1628" t="s">
        <v>17888</v>
      </c>
      <c r="W1628" t="s">
        <v>84</v>
      </c>
      <c r="Y1628" t="s">
        <v>8</v>
      </c>
      <c r="Z1628" t="s">
        <v>86</v>
      </c>
      <c r="AA1628" t="s">
        <v>2360</v>
      </c>
      <c r="AB1628" s="28">
        <v>1</v>
      </c>
      <c r="AC1628" s="40">
        <v>35780</v>
      </c>
      <c r="AD1628" s="40">
        <f t="shared" si="25"/>
        <v>35780</v>
      </c>
    </row>
    <row r="1629" spans="1:30">
      <c r="A1629" t="s">
        <v>277</v>
      </c>
      <c r="B1629" t="s">
        <v>151</v>
      </c>
      <c r="C1629" t="s">
        <v>152</v>
      </c>
      <c r="D1629" t="s">
        <v>9326</v>
      </c>
      <c r="E1629" t="s">
        <v>17889</v>
      </c>
      <c r="F1629" t="s">
        <v>17890</v>
      </c>
      <c r="G1629" t="s">
        <v>9829</v>
      </c>
      <c r="H1629" t="s">
        <v>328</v>
      </c>
      <c r="I1629" t="s">
        <v>9329</v>
      </c>
      <c r="J1629" t="s">
        <v>17891</v>
      </c>
      <c r="K1629" t="s">
        <v>78</v>
      </c>
      <c r="L1629" t="s">
        <v>17892</v>
      </c>
      <c r="M1629" s="27">
        <v>45950.611030092587</v>
      </c>
      <c r="N1629" s="27">
        <v>45958.383333333331</v>
      </c>
      <c r="P1629" t="s">
        <v>9833</v>
      </c>
      <c r="Q1629" t="s">
        <v>9834</v>
      </c>
      <c r="R1629" t="s">
        <v>80</v>
      </c>
      <c r="S1629" t="s">
        <v>81</v>
      </c>
      <c r="T1629" t="s">
        <v>82</v>
      </c>
      <c r="U1629" t="s">
        <v>7699</v>
      </c>
      <c r="V1629" t="s">
        <v>17893</v>
      </c>
      <c r="W1629" t="s">
        <v>9836</v>
      </c>
      <c r="Y1629" t="s">
        <v>11</v>
      </c>
      <c r="Z1629" t="s">
        <v>86</v>
      </c>
      <c r="AA1629" t="s">
        <v>342</v>
      </c>
      <c r="AB1629" s="28">
        <v>0</v>
      </c>
      <c r="AC1629" s="40">
        <v>67654</v>
      </c>
      <c r="AD1629" s="40">
        <f t="shared" si="25"/>
        <v>67654</v>
      </c>
    </row>
    <row r="1630" spans="1:30">
      <c r="A1630" t="s">
        <v>343</v>
      </c>
      <c r="B1630" t="s">
        <v>68</v>
      </c>
      <c r="C1630" t="s">
        <v>69</v>
      </c>
      <c r="D1630" t="s">
        <v>344</v>
      </c>
      <c r="E1630" t="s">
        <v>17894</v>
      </c>
      <c r="F1630" t="s">
        <v>11706</v>
      </c>
      <c r="G1630" t="s">
        <v>9829</v>
      </c>
      <c r="H1630" t="s">
        <v>347</v>
      </c>
      <c r="I1630" t="s">
        <v>343</v>
      </c>
      <c r="J1630" t="s">
        <v>11707</v>
      </c>
      <c r="K1630" t="s">
        <v>78</v>
      </c>
      <c r="L1630" t="s">
        <v>17895</v>
      </c>
      <c r="M1630" s="27">
        <v>45950.614583333343</v>
      </c>
      <c r="N1630" s="27">
        <v>45953.42083333333</v>
      </c>
      <c r="P1630" t="s">
        <v>9833</v>
      </c>
      <c r="Q1630" t="s">
        <v>9834</v>
      </c>
      <c r="R1630" t="s">
        <v>783</v>
      </c>
      <c r="S1630" t="s">
        <v>792</v>
      </c>
      <c r="T1630" t="s">
        <v>82</v>
      </c>
      <c r="U1630" t="s">
        <v>7699</v>
      </c>
      <c r="V1630" t="s">
        <v>17896</v>
      </c>
      <c r="W1630" t="s">
        <v>84</v>
      </c>
      <c r="Y1630" t="s">
        <v>8</v>
      </c>
      <c r="Z1630" t="s">
        <v>86</v>
      </c>
      <c r="AA1630" t="s">
        <v>8855</v>
      </c>
      <c r="AB1630" s="28">
        <v>1</v>
      </c>
      <c r="AC1630" s="40">
        <v>35780</v>
      </c>
      <c r="AD1630" s="40">
        <f t="shared" si="25"/>
        <v>35780</v>
      </c>
    </row>
    <row r="1631" spans="1:30">
      <c r="A1631" t="s">
        <v>613</v>
      </c>
      <c r="B1631" t="s">
        <v>151</v>
      </c>
      <c r="C1631" t="s">
        <v>152</v>
      </c>
      <c r="D1631" t="s">
        <v>7633</v>
      </c>
      <c r="E1631" t="s">
        <v>17897</v>
      </c>
      <c r="F1631" t="s">
        <v>17898</v>
      </c>
      <c r="G1631" t="s">
        <v>9829</v>
      </c>
      <c r="H1631" t="s">
        <v>258</v>
      </c>
      <c r="I1631" t="s">
        <v>613</v>
      </c>
      <c r="J1631" t="s">
        <v>17899</v>
      </c>
      <c r="K1631" t="s">
        <v>78</v>
      </c>
      <c r="L1631" t="s">
        <v>17900</v>
      </c>
      <c r="M1631" s="27">
        <v>45950.618541666663</v>
      </c>
      <c r="N1631" s="27">
        <v>45953.529166666667</v>
      </c>
      <c r="P1631" t="s">
        <v>9833</v>
      </c>
      <c r="Q1631" t="s">
        <v>9834</v>
      </c>
      <c r="R1631" t="s">
        <v>80</v>
      </c>
      <c r="S1631" t="s">
        <v>81</v>
      </c>
      <c r="T1631" t="s">
        <v>82</v>
      </c>
      <c r="U1631" t="s">
        <v>7699</v>
      </c>
      <c r="V1631" t="s">
        <v>17901</v>
      </c>
      <c r="W1631" t="s">
        <v>84</v>
      </c>
      <c r="Y1631" t="s">
        <v>8</v>
      </c>
      <c r="Z1631" t="s">
        <v>86</v>
      </c>
      <c r="AA1631" t="s">
        <v>3464</v>
      </c>
      <c r="AB1631" s="28">
        <v>1</v>
      </c>
      <c r="AC1631" s="40">
        <v>35780</v>
      </c>
      <c r="AD1631" s="40">
        <f t="shared" si="25"/>
        <v>35780</v>
      </c>
    </row>
    <row r="1632" spans="1:30">
      <c r="A1632" t="s">
        <v>191</v>
      </c>
      <c r="B1632" t="s">
        <v>192</v>
      </c>
      <c r="C1632" t="s">
        <v>193</v>
      </c>
      <c r="D1632" t="s">
        <v>227</v>
      </c>
      <c r="E1632" t="s">
        <v>17902</v>
      </c>
      <c r="F1632" t="s">
        <v>11265</v>
      </c>
      <c r="G1632" t="s">
        <v>9829</v>
      </c>
      <c r="H1632" t="s">
        <v>197</v>
      </c>
      <c r="I1632" t="s">
        <v>230</v>
      </c>
      <c r="J1632" t="s">
        <v>11266</v>
      </c>
      <c r="K1632" t="s">
        <v>78</v>
      </c>
      <c r="L1632" t="s">
        <v>17903</v>
      </c>
      <c r="M1632" s="27">
        <v>45950.62703703704</v>
      </c>
      <c r="N1632" s="27">
        <v>45953.36041666667</v>
      </c>
      <c r="P1632" t="s">
        <v>9833</v>
      </c>
      <c r="Q1632" t="s">
        <v>9834</v>
      </c>
      <c r="R1632" t="s">
        <v>80</v>
      </c>
      <c r="S1632" t="s">
        <v>187</v>
      </c>
      <c r="U1632" t="s">
        <v>7699</v>
      </c>
      <c r="V1632" t="s">
        <v>17904</v>
      </c>
      <c r="W1632" t="s">
        <v>84</v>
      </c>
      <c r="Y1632" t="s">
        <v>8</v>
      </c>
      <c r="Z1632" t="s">
        <v>86</v>
      </c>
      <c r="AA1632" t="s">
        <v>1916</v>
      </c>
      <c r="AB1632" s="28">
        <v>1</v>
      </c>
      <c r="AC1632" s="40">
        <v>35780</v>
      </c>
      <c r="AD1632" s="40">
        <f t="shared" si="25"/>
        <v>35780</v>
      </c>
    </row>
    <row r="1633" spans="1:30">
      <c r="A1633" t="s">
        <v>191</v>
      </c>
      <c r="B1633" t="s">
        <v>192</v>
      </c>
      <c r="C1633" t="s">
        <v>193</v>
      </c>
      <c r="D1633" t="s">
        <v>227</v>
      </c>
      <c r="E1633" t="s">
        <v>17905</v>
      </c>
      <c r="F1633" t="s">
        <v>17906</v>
      </c>
      <c r="G1633" t="s">
        <v>9829</v>
      </c>
      <c r="H1633" t="s">
        <v>197</v>
      </c>
      <c r="I1633" t="s">
        <v>230</v>
      </c>
      <c r="J1633" t="s">
        <v>17907</v>
      </c>
      <c r="K1633" t="s">
        <v>78</v>
      </c>
      <c r="L1633" t="s">
        <v>17908</v>
      </c>
      <c r="M1633" s="27">
        <v>45950.631249999999</v>
      </c>
      <c r="N1633" s="27">
        <v>45959.408333333333</v>
      </c>
      <c r="P1633" t="s">
        <v>9833</v>
      </c>
      <c r="Q1633" t="s">
        <v>9834</v>
      </c>
      <c r="R1633" t="s">
        <v>80</v>
      </c>
      <c r="S1633" t="s">
        <v>187</v>
      </c>
      <c r="U1633" t="s">
        <v>7699</v>
      </c>
      <c r="V1633" t="s">
        <v>17909</v>
      </c>
      <c r="W1633" t="s">
        <v>84</v>
      </c>
      <c r="Y1633" t="s">
        <v>8</v>
      </c>
      <c r="Z1633" t="s">
        <v>86</v>
      </c>
      <c r="AA1633" t="s">
        <v>1916</v>
      </c>
      <c r="AB1633" s="28">
        <v>1</v>
      </c>
      <c r="AC1633" s="40">
        <v>35780</v>
      </c>
      <c r="AD1633" s="40">
        <f t="shared" si="25"/>
        <v>35780</v>
      </c>
    </row>
    <row r="1634" spans="1:30">
      <c r="A1634" t="s">
        <v>191</v>
      </c>
      <c r="B1634" t="s">
        <v>192</v>
      </c>
      <c r="C1634" t="s">
        <v>193</v>
      </c>
      <c r="D1634" t="s">
        <v>208</v>
      </c>
      <c r="E1634" t="s">
        <v>17910</v>
      </c>
      <c r="F1634" t="s">
        <v>17911</v>
      </c>
      <c r="G1634" t="s">
        <v>9829</v>
      </c>
      <c r="H1634" t="s">
        <v>197</v>
      </c>
      <c r="I1634" t="s">
        <v>211</v>
      </c>
      <c r="J1634" t="s">
        <v>17912</v>
      </c>
      <c r="K1634" t="s">
        <v>78</v>
      </c>
      <c r="L1634" t="s">
        <v>17913</v>
      </c>
      <c r="M1634" s="27">
        <v>45950.624780092592</v>
      </c>
      <c r="N1634" s="27">
        <v>45954.451388888891</v>
      </c>
      <c r="P1634" t="s">
        <v>9833</v>
      </c>
      <c r="Q1634" t="s">
        <v>9834</v>
      </c>
      <c r="R1634" t="s">
        <v>80</v>
      </c>
      <c r="S1634" t="s">
        <v>187</v>
      </c>
      <c r="U1634" t="s">
        <v>7699</v>
      </c>
      <c r="V1634" t="s">
        <v>17914</v>
      </c>
      <c r="W1634" t="s">
        <v>84</v>
      </c>
      <c r="Y1634" t="s">
        <v>8</v>
      </c>
      <c r="Z1634" t="s">
        <v>86</v>
      </c>
      <c r="AA1634" t="s">
        <v>7627</v>
      </c>
      <c r="AB1634" s="28">
        <v>1</v>
      </c>
      <c r="AC1634" s="40">
        <v>35780</v>
      </c>
      <c r="AD1634" s="40">
        <f t="shared" si="25"/>
        <v>35780</v>
      </c>
    </row>
    <row r="1635" spans="1:30">
      <c r="A1635" t="s">
        <v>191</v>
      </c>
      <c r="B1635" t="s">
        <v>192</v>
      </c>
      <c r="C1635" t="s">
        <v>193</v>
      </c>
      <c r="D1635" t="s">
        <v>194</v>
      </c>
      <c r="E1635" t="s">
        <v>17915</v>
      </c>
      <c r="F1635" t="s">
        <v>17916</v>
      </c>
      <c r="G1635" t="s">
        <v>9829</v>
      </c>
      <c r="H1635" t="s">
        <v>197</v>
      </c>
      <c r="I1635" t="s">
        <v>191</v>
      </c>
      <c r="J1635" t="s">
        <v>17917</v>
      </c>
      <c r="K1635" t="s">
        <v>78</v>
      </c>
      <c r="L1635" t="s">
        <v>17918</v>
      </c>
      <c r="M1635" s="27">
        <v>45950.638726851852</v>
      </c>
      <c r="N1635" s="27">
        <v>45953.361111111109</v>
      </c>
      <c r="P1635" t="s">
        <v>9833</v>
      </c>
      <c r="Q1635" t="s">
        <v>9834</v>
      </c>
      <c r="R1635" t="s">
        <v>80</v>
      </c>
      <c r="S1635" t="s">
        <v>81</v>
      </c>
      <c r="U1635" t="s">
        <v>7699</v>
      </c>
      <c r="V1635" t="s">
        <v>17919</v>
      </c>
      <c r="W1635" t="s">
        <v>84</v>
      </c>
      <c r="Y1635" t="s">
        <v>8</v>
      </c>
      <c r="Z1635" t="s">
        <v>86</v>
      </c>
      <c r="AA1635" t="s">
        <v>1916</v>
      </c>
      <c r="AB1635" s="28">
        <v>1</v>
      </c>
      <c r="AC1635" s="40">
        <v>35780</v>
      </c>
      <c r="AD1635" s="40">
        <f t="shared" si="25"/>
        <v>35780</v>
      </c>
    </row>
    <row r="1636" spans="1:30">
      <c r="A1636" t="s">
        <v>112</v>
      </c>
      <c r="B1636" t="s">
        <v>113</v>
      </c>
      <c r="C1636" t="s">
        <v>114</v>
      </c>
      <c r="D1636" t="s">
        <v>115</v>
      </c>
      <c r="E1636" t="s">
        <v>17920</v>
      </c>
      <c r="F1636" t="s">
        <v>17921</v>
      </c>
      <c r="G1636" t="s">
        <v>9829</v>
      </c>
      <c r="H1636" t="s">
        <v>116</v>
      </c>
      <c r="I1636" t="s">
        <v>112</v>
      </c>
      <c r="J1636" t="s">
        <v>17922</v>
      </c>
      <c r="K1636" t="s">
        <v>78</v>
      </c>
      <c r="L1636" t="s">
        <v>17923</v>
      </c>
      <c r="M1636" s="27">
        <v>45950.640833333331</v>
      </c>
      <c r="N1636" s="27">
        <v>45951.554861111108</v>
      </c>
      <c r="P1636" t="s">
        <v>9833</v>
      </c>
      <c r="Q1636" t="s">
        <v>9834</v>
      </c>
      <c r="R1636" t="s">
        <v>1470</v>
      </c>
      <c r="S1636" t="s">
        <v>1470</v>
      </c>
      <c r="T1636" t="s">
        <v>1664</v>
      </c>
      <c r="U1636" t="s">
        <v>7699</v>
      </c>
      <c r="V1636" t="s">
        <v>17924</v>
      </c>
      <c r="W1636" t="s">
        <v>84</v>
      </c>
      <c r="Y1636" t="s">
        <v>8</v>
      </c>
      <c r="Z1636" t="s">
        <v>86</v>
      </c>
      <c r="AA1636" t="s">
        <v>1777</v>
      </c>
      <c r="AB1636" s="28">
        <v>1</v>
      </c>
      <c r="AC1636" s="40">
        <v>35780</v>
      </c>
      <c r="AD1636" s="40">
        <f t="shared" si="25"/>
        <v>35780</v>
      </c>
    </row>
    <row r="1637" spans="1:30">
      <c r="A1637" t="s">
        <v>288</v>
      </c>
      <c r="B1637" t="s">
        <v>113</v>
      </c>
      <c r="C1637" t="s">
        <v>114</v>
      </c>
      <c r="D1637" t="s">
        <v>17925</v>
      </c>
      <c r="E1637" t="s">
        <v>17926</v>
      </c>
      <c r="F1637" t="s">
        <v>17927</v>
      </c>
      <c r="G1637" t="s">
        <v>9829</v>
      </c>
      <c r="H1637" t="s">
        <v>292</v>
      </c>
      <c r="I1637" t="s">
        <v>17928</v>
      </c>
      <c r="J1637" t="s">
        <v>17929</v>
      </c>
      <c r="K1637" t="s">
        <v>78</v>
      </c>
      <c r="L1637" t="s">
        <v>17930</v>
      </c>
      <c r="M1637" s="27">
        <v>45950.638113425928</v>
      </c>
      <c r="N1637" s="27">
        <v>45954.345138888893</v>
      </c>
      <c r="P1637" t="s">
        <v>9833</v>
      </c>
      <c r="Q1637" t="s">
        <v>9834</v>
      </c>
      <c r="R1637" t="s">
        <v>1479</v>
      </c>
      <c r="S1637" t="s">
        <v>1479</v>
      </c>
      <c r="T1637" t="s">
        <v>82</v>
      </c>
      <c r="U1637" t="s">
        <v>7699</v>
      </c>
      <c r="V1637" t="s">
        <v>17931</v>
      </c>
      <c r="W1637" t="s">
        <v>84</v>
      </c>
      <c r="Y1637" t="s">
        <v>11</v>
      </c>
      <c r="Z1637" t="s">
        <v>86</v>
      </c>
      <c r="AA1637" t="s">
        <v>297</v>
      </c>
      <c r="AB1637" s="28">
        <v>1</v>
      </c>
      <c r="AC1637" s="40">
        <v>67654</v>
      </c>
      <c r="AD1637" s="40">
        <f t="shared" si="25"/>
        <v>67654</v>
      </c>
    </row>
    <row r="1638" spans="1:30">
      <c r="A1638" t="s">
        <v>1134</v>
      </c>
      <c r="B1638" t="s">
        <v>113</v>
      </c>
      <c r="C1638" t="s">
        <v>114</v>
      </c>
      <c r="D1638" t="s">
        <v>9919</v>
      </c>
      <c r="E1638" t="s">
        <v>17932</v>
      </c>
      <c r="F1638" t="s">
        <v>17933</v>
      </c>
      <c r="G1638" t="s">
        <v>9829</v>
      </c>
      <c r="H1638" t="s">
        <v>2713</v>
      </c>
      <c r="I1638" t="s">
        <v>9922</v>
      </c>
      <c r="J1638" t="s">
        <v>17934</v>
      </c>
      <c r="K1638" t="s">
        <v>78</v>
      </c>
      <c r="L1638" t="s">
        <v>17935</v>
      </c>
      <c r="M1638" s="27">
        <v>45950.653692129628</v>
      </c>
      <c r="N1638" s="27">
        <v>45955.475694444453</v>
      </c>
      <c r="P1638" t="s">
        <v>9833</v>
      </c>
      <c r="Q1638" t="s">
        <v>9834</v>
      </c>
      <c r="R1638" t="s">
        <v>80</v>
      </c>
      <c r="S1638" t="s">
        <v>81</v>
      </c>
      <c r="T1638" t="s">
        <v>82</v>
      </c>
      <c r="U1638" t="s">
        <v>7699</v>
      </c>
      <c r="V1638" t="s">
        <v>17936</v>
      </c>
      <c r="W1638" t="s">
        <v>84</v>
      </c>
      <c r="Y1638" t="s">
        <v>11</v>
      </c>
      <c r="Z1638" t="s">
        <v>86</v>
      </c>
      <c r="AA1638" t="s">
        <v>2718</v>
      </c>
      <c r="AB1638" s="28">
        <v>1</v>
      </c>
      <c r="AC1638" s="40">
        <v>67654</v>
      </c>
      <c r="AD1638" s="40">
        <f t="shared" si="25"/>
        <v>67654</v>
      </c>
    </row>
    <row r="1639" spans="1:30">
      <c r="A1639" t="s">
        <v>118</v>
      </c>
      <c r="B1639" t="s">
        <v>119</v>
      </c>
      <c r="C1639" t="s">
        <v>8579</v>
      </c>
      <c r="D1639" t="s">
        <v>10789</v>
      </c>
      <c r="E1639" t="s">
        <v>17937</v>
      </c>
      <c r="F1639" t="s">
        <v>17938</v>
      </c>
      <c r="G1639" t="s">
        <v>9838</v>
      </c>
      <c r="H1639" t="s">
        <v>309</v>
      </c>
      <c r="I1639" t="s">
        <v>10792</v>
      </c>
      <c r="J1639" t="s">
        <v>17939</v>
      </c>
      <c r="K1639" t="s">
        <v>78</v>
      </c>
      <c r="L1639" t="s">
        <v>17940</v>
      </c>
      <c r="M1639" s="27">
        <v>45950.655324074083</v>
      </c>
      <c r="N1639" s="27">
        <v>45954.518055555563</v>
      </c>
      <c r="P1639" t="s">
        <v>9840</v>
      </c>
      <c r="R1639" t="s">
        <v>1470</v>
      </c>
      <c r="S1639" t="s">
        <v>1470</v>
      </c>
      <c r="U1639" t="s">
        <v>7699</v>
      </c>
      <c r="V1639" t="s">
        <v>17941</v>
      </c>
      <c r="W1639" t="s">
        <v>9840</v>
      </c>
      <c r="Y1639" t="s">
        <v>13</v>
      </c>
      <c r="Z1639" t="s">
        <v>86</v>
      </c>
      <c r="AB1639" s="28">
        <v>0</v>
      </c>
      <c r="AC1639" s="40">
        <v>35780</v>
      </c>
      <c r="AD1639" s="40">
        <f t="shared" si="25"/>
        <v>35780</v>
      </c>
    </row>
    <row r="1640" spans="1:30">
      <c r="A1640" t="s">
        <v>191</v>
      </c>
      <c r="B1640" t="s">
        <v>192</v>
      </c>
      <c r="C1640" t="s">
        <v>193</v>
      </c>
      <c r="D1640" t="s">
        <v>194</v>
      </c>
      <c r="E1640" t="s">
        <v>17942</v>
      </c>
      <c r="F1640" t="s">
        <v>17943</v>
      </c>
      <c r="G1640" t="s">
        <v>9829</v>
      </c>
      <c r="H1640" t="s">
        <v>197</v>
      </c>
      <c r="I1640" t="s">
        <v>191</v>
      </c>
      <c r="J1640" t="s">
        <v>17944</v>
      </c>
      <c r="K1640" t="s">
        <v>78</v>
      </c>
      <c r="L1640" t="s">
        <v>17945</v>
      </c>
      <c r="M1640" s="27">
        <v>45950.650810185187</v>
      </c>
      <c r="N1640" s="27">
        <v>45953.361805555563</v>
      </c>
      <c r="P1640" t="s">
        <v>9833</v>
      </c>
      <c r="Q1640" t="s">
        <v>9834</v>
      </c>
      <c r="R1640" t="s">
        <v>80</v>
      </c>
      <c r="S1640" t="s">
        <v>187</v>
      </c>
      <c r="U1640" t="s">
        <v>7699</v>
      </c>
      <c r="V1640" t="s">
        <v>17946</v>
      </c>
      <c r="W1640" t="s">
        <v>84</v>
      </c>
      <c r="Y1640" t="s">
        <v>8</v>
      </c>
      <c r="Z1640" t="s">
        <v>86</v>
      </c>
      <c r="AA1640" t="s">
        <v>1916</v>
      </c>
      <c r="AB1640" s="28">
        <v>1</v>
      </c>
      <c r="AC1640" s="40">
        <v>35780</v>
      </c>
      <c r="AD1640" s="40">
        <f t="shared" si="25"/>
        <v>35780</v>
      </c>
    </row>
    <row r="1641" spans="1:30">
      <c r="A1641" t="s">
        <v>343</v>
      </c>
      <c r="B1641" t="s">
        <v>68</v>
      </c>
      <c r="C1641" t="s">
        <v>69</v>
      </c>
      <c r="D1641" t="s">
        <v>344</v>
      </c>
      <c r="E1641" t="s">
        <v>17947</v>
      </c>
      <c r="F1641" t="s">
        <v>14224</v>
      </c>
      <c r="G1641" t="s">
        <v>9829</v>
      </c>
      <c r="H1641" t="s">
        <v>347</v>
      </c>
      <c r="I1641" t="s">
        <v>343</v>
      </c>
      <c r="J1641" t="s">
        <v>14225</v>
      </c>
      <c r="K1641" t="s">
        <v>78</v>
      </c>
      <c r="L1641" t="s">
        <v>17948</v>
      </c>
      <c r="M1641" s="27">
        <v>45950.658252314817</v>
      </c>
      <c r="N1641" s="27">
        <v>45951.515277777777</v>
      </c>
      <c r="P1641" t="s">
        <v>9833</v>
      </c>
      <c r="Q1641" t="s">
        <v>9834</v>
      </c>
      <c r="R1641" t="s">
        <v>1470</v>
      </c>
      <c r="S1641" t="s">
        <v>1470</v>
      </c>
      <c r="T1641" t="s">
        <v>82</v>
      </c>
      <c r="U1641" t="s">
        <v>7699</v>
      </c>
      <c r="V1641" t="s">
        <v>17949</v>
      </c>
      <c r="W1641" t="s">
        <v>84</v>
      </c>
      <c r="Y1641" t="s">
        <v>8</v>
      </c>
      <c r="Z1641" t="s">
        <v>86</v>
      </c>
      <c r="AA1641" t="s">
        <v>8855</v>
      </c>
      <c r="AB1641" s="28">
        <v>1</v>
      </c>
      <c r="AC1641" s="40">
        <v>35780</v>
      </c>
      <c r="AD1641" s="40">
        <f t="shared" si="25"/>
        <v>35780</v>
      </c>
    </row>
    <row r="1642" spans="1:30">
      <c r="A1642" t="s">
        <v>112</v>
      </c>
      <c r="B1642" t="s">
        <v>113</v>
      </c>
      <c r="C1642" t="s">
        <v>114</v>
      </c>
      <c r="D1642" t="s">
        <v>115</v>
      </c>
      <c r="E1642" t="s">
        <v>17950</v>
      </c>
      <c r="F1642" t="s">
        <v>17951</v>
      </c>
      <c r="G1642" t="s">
        <v>9829</v>
      </c>
      <c r="H1642" t="s">
        <v>116</v>
      </c>
      <c r="I1642" t="s">
        <v>112</v>
      </c>
      <c r="J1642" t="s">
        <v>17952</v>
      </c>
      <c r="K1642" t="s">
        <v>78</v>
      </c>
      <c r="L1642" t="s">
        <v>17953</v>
      </c>
      <c r="M1642" s="27">
        <v>45950.662939814807</v>
      </c>
      <c r="N1642" s="27">
        <v>45951.475694444453</v>
      </c>
      <c r="P1642" t="s">
        <v>9833</v>
      </c>
      <c r="Q1642" t="s">
        <v>9834</v>
      </c>
      <c r="R1642" t="s">
        <v>783</v>
      </c>
      <c r="S1642" t="s">
        <v>792</v>
      </c>
      <c r="T1642" t="s">
        <v>82</v>
      </c>
      <c r="U1642" t="s">
        <v>7699</v>
      </c>
      <c r="V1642" t="s">
        <v>17954</v>
      </c>
      <c r="W1642" t="s">
        <v>84</v>
      </c>
      <c r="Y1642" t="s">
        <v>8</v>
      </c>
      <c r="Z1642" t="s">
        <v>86</v>
      </c>
      <c r="AA1642" t="s">
        <v>1777</v>
      </c>
      <c r="AB1642" s="28">
        <v>1</v>
      </c>
      <c r="AC1642" s="40">
        <v>35780</v>
      </c>
      <c r="AD1642" s="40">
        <f t="shared" si="25"/>
        <v>35780</v>
      </c>
    </row>
    <row r="1643" spans="1:30">
      <c r="A1643" t="s">
        <v>459</v>
      </c>
      <c r="B1643" t="s">
        <v>460</v>
      </c>
      <c r="C1643" t="s">
        <v>461</v>
      </c>
      <c r="D1643" t="s">
        <v>512</v>
      </c>
      <c r="E1643" t="s">
        <v>17955</v>
      </c>
      <c r="F1643" t="s">
        <v>15129</v>
      </c>
      <c r="G1643" t="s">
        <v>9829</v>
      </c>
      <c r="H1643" t="s">
        <v>460</v>
      </c>
      <c r="I1643" t="s">
        <v>459</v>
      </c>
      <c r="J1643" t="s">
        <v>15130</v>
      </c>
      <c r="K1643" t="s">
        <v>78</v>
      </c>
      <c r="L1643" t="s">
        <v>17956</v>
      </c>
      <c r="M1643" s="27">
        <v>45950.670925925922</v>
      </c>
      <c r="N1643" s="27">
        <v>45951.448611111111</v>
      </c>
      <c r="P1643" t="s">
        <v>9833</v>
      </c>
      <c r="Q1643" t="s">
        <v>9834</v>
      </c>
      <c r="R1643" t="s">
        <v>1479</v>
      </c>
      <c r="S1643" t="s">
        <v>1479</v>
      </c>
      <c r="T1643" t="s">
        <v>82</v>
      </c>
      <c r="U1643" t="s">
        <v>7699</v>
      </c>
      <c r="V1643" t="s">
        <v>17957</v>
      </c>
      <c r="W1643" t="s">
        <v>84</v>
      </c>
      <c r="Y1643" t="s">
        <v>8</v>
      </c>
      <c r="Z1643" t="s">
        <v>86</v>
      </c>
      <c r="AA1643" t="s">
        <v>1597</v>
      </c>
      <c r="AB1643" s="28">
        <v>1</v>
      </c>
      <c r="AC1643" s="40">
        <v>35780</v>
      </c>
      <c r="AD1643" s="40">
        <f t="shared" si="25"/>
        <v>35780</v>
      </c>
    </row>
    <row r="1644" spans="1:30">
      <c r="A1644" t="s">
        <v>683</v>
      </c>
      <c r="B1644" t="s">
        <v>113</v>
      </c>
      <c r="C1644" t="s">
        <v>114</v>
      </c>
      <c r="D1644" t="s">
        <v>684</v>
      </c>
      <c r="E1644" t="s">
        <v>17958</v>
      </c>
      <c r="F1644" t="s">
        <v>17959</v>
      </c>
      <c r="G1644" t="s">
        <v>9829</v>
      </c>
      <c r="H1644" t="s">
        <v>281</v>
      </c>
      <c r="I1644" t="s">
        <v>683</v>
      </c>
      <c r="J1644" t="s">
        <v>17960</v>
      </c>
      <c r="K1644" t="s">
        <v>78</v>
      </c>
      <c r="L1644" t="s">
        <v>17961</v>
      </c>
      <c r="M1644" s="27">
        <v>45950.671736111108</v>
      </c>
      <c r="N1644" s="27">
        <v>45953.474305555559</v>
      </c>
      <c r="P1644" t="s">
        <v>9833</v>
      </c>
      <c r="Q1644" t="s">
        <v>9834</v>
      </c>
      <c r="R1644" t="s">
        <v>1470</v>
      </c>
      <c r="S1644" t="s">
        <v>1470</v>
      </c>
      <c r="T1644" t="s">
        <v>82</v>
      </c>
      <c r="U1644" t="s">
        <v>7699</v>
      </c>
      <c r="V1644" t="s">
        <v>17850</v>
      </c>
      <c r="W1644" t="s">
        <v>84</v>
      </c>
      <c r="Y1644" t="s">
        <v>8</v>
      </c>
      <c r="Z1644" t="s">
        <v>86</v>
      </c>
      <c r="AA1644" t="s">
        <v>691</v>
      </c>
      <c r="AB1644" s="28">
        <v>1</v>
      </c>
      <c r="AC1644" s="40">
        <v>35780</v>
      </c>
      <c r="AD1644" s="40">
        <f t="shared" si="25"/>
        <v>35780</v>
      </c>
    </row>
    <row r="1645" spans="1:30">
      <c r="A1645" t="s">
        <v>191</v>
      </c>
      <c r="B1645" t="s">
        <v>192</v>
      </c>
      <c r="C1645" t="s">
        <v>193</v>
      </c>
      <c r="D1645" t="s">
        <v>227</v>
      </c>
      <c r="E1645" t="s">
        <v>17962</v>
      </c>
      <c r="F1645" t="s">
        <v>17963</v>
      </c>
      <c r="G1645" t="s">
        <v>9829</v>
      </c>
      <c r="H1645" t="s">
        <v>197</v>
      </c>
      <c r="I1645" t="s">
        <v>230</v>
      </c>
      <c r="J1645" t="s">
        <v>17964</v>
      </c>
      <c r="K1645" t="s">
        <v>78</v>
      </c>
      <c r="L1645" t="s">
        <v>17965</v>
      </c>
      <c r="M1645" s="27">
        <v>45950.675497685188</v>
      </c>
      <c r="N1645" s="27">
        <v>45954.45208333333</v>
      </c>
      <c r="P1645" t="s">
        <v>9833</v>
      </c>
      <c r="Q1645" t="s">
        <v>9834</v>
      </c>
      <c r="R1645" t="s">
        <v>80</v>
      </c>
      <c r="S1645" t="s">
        <v>187</v>
      </c>
      <c r="U1645" t="s">
        <v>7699</v>
      </c>
      <c r="V1645" t="s">
        <v>17966</v>
      </c>
      <c r="W1645" t="s">
        <v>84</v>
      </c>
      <c r="Y1645" t="s">
        <v>8</v>
      </c>
      <c r="Z1645" t="s">
        <v>86</v>
      </c>
      <c r="AA1645" t="s">
        <v>7627</v>
      </c>
      <c r="AB1645" s="28">
        <v>1</v>
      </c>
      <c r="AC1645" s="40">
        <v>35780</v>
      </c>
      <c r="AD1645" s="40">
        <f t="shared" si="25"/>
        <v>35780</v>
      </c>
    </row>
    <row r="1646" spans="1:30">
      <c r="A1646" t="s">
        <v>288</v>
      </c>
      <c r="B1646" t="s">
        <v>113</v>
      </c>
      <c r="C1646" t="s">
        <v>114</v>
      </c>
      <c r="D1646" t="s">
        <v>289</v>
      </c>
      <c r="E1646" t="s">
        <v>17967</v>
      </c>
      <c r="F1646" t="s">
        <v>17968</v>
      </c>
      <c r="G1646" t="s">
        <v>9829</v>
      </c>
      <c r="H1646" t="s">
        <v>292</v>
      </c>
      <c r="I1646" t="s">
        <v>288</v>
      </c>
      <c r="J1646" t="s">
        <v>17969</v>
      </c>
      <c r="K1646" t="s">
        <v>78</v>
      </c>
      <c r="L1646" t="s">
        <v>17970</v>
      </c>
      <c r="M1646" s="27">
        <v>45950.675671296303</v>
      </c>
      <c r="N1646" s="27">
        <v>45951.42083333333</v>
      </c>
      <c r="P1646" t="s">
        <v>9833</v>
      </c>
      <c r="Q1646" t="s">
        <v>9834</v>
      </c>
      <c r="R1646" t="s">
        <v>783</v>
      </c>
      <c r="S1646" t="s">
        <v>1791</v>
      </c>
      <c r="T1646" t="s">
        <v>82</v>
      </c>
      <c r="U1646" t="s">
        <v>7699</v>
      </c>
      <c r="V1646" t="s">
        <v>17971</v>
      </c>
      <c r="W1646" t="s">
        <v>84</v>
      </c>
      <c r="Y1646" t="s">
        <v>8</v>
      </c>
      <c r="Z1646" t="s">
        <v>86</v>
      </c>
      <c r="AA1646" t="s">
        <v>7026</v>
      </c>
      <c r="AB1646" s="28">
        <v>1</v>
      </c>
      <c r="AC1646" s="40">
        <v>35780</v>
      </c>
      <c r="AD1646" s="40">
        <f t="shared" si="25"/>
        <v>35780</v>
      </c>
    </row>
    <row r="1647" spans="1:30">
      <c r="A1647" t="s">
        <v>118</v>
      </c>
      <c r="B1647" t="s">
        <v>119</v>
      </c>
      <c r="C1647" t="s">
        <v>120</v>
      </c>
      <c r="D1647" t="s">
        <v>17972</v>
      </c>
      <c r="E1647" t="s">
        <v>17973</v>
      </c>
      <c r="F1647" t="s">
        <v>17974</v>
      </c>
      <c r="G1647" t="s">
        <v>9829</v>
      </c>
      <c r="H1647" t="s">
        <v>309</v>
      </c>
      <c r="I1647" t="s">
        <v>17975</v>
      </c>
      <c r="J1647" t="s">
        <v>17976</v>
      </c>
      <c r="K1647" t="s">
        <v>78</v>
      </c>
      <c r="L1647" t="s">
        <v>17977</v>
      </c>
      <c r="M1647" s="27">
        <v>45950.676226851851</v>
      </c>
      <c r="N1647" s="27">
        <v>45952.629166666673</v>
      </c>
      <c r="P1647" t="s">
        <v>9833</v>
      </c>
      <c r="Q1647" t="s">
        <v>9834</v>
      </c>
      <c r="R1647" t="s">
        <v>1470</v>
      </c>
      <c r="S1647" t="s">
        <v>1470</v>
      </c>
      <c r="T1647" t="s">
        <v>82</v>
      </c>
      <c r="U1647" t="s">
        <v>7699</v>
      </c>
      <c r="V1647" t="s">
        <v>17978</v>
      </c>
      <c r="W1647" t="s">
        <v>84</v>
      </c>
      <c r="Y1647" t="s">
        <v>11</v>
      </c>
      <c r="Z1647" t="s">
        <v>86</v>
      </c>
      <c r="AA1647" t="s">
        <v>316</v>
      </c>
      <c r="AB1647" s="28">
        <v>1</v>
      </c>
      <c r="AC1647" s="40">
        <v>67654</v>
      </c>
      <c r="AD1647" s="40">
        <f t="shared" si="25"/>
        <v>67654</v>
      </c>
    </row>
    <row r="1648" spans="1:30">
      <c r="A1648" t="s">
        <v>191</v>
      </c>
      <c r="B1648" t="s">
        <v>192</v>
      </c>
      <c r="C1648" t="s">
        <v>193</v>
      </c>
      <c r="D1648" t="s">
        <v>227</v>
      </c>
      <c r="E1648" t="s">
        <v>17979</v>
      </c>
      <c r="F1648" t="s">
        <v>17980</v>
      </c>
      <c r="G1648" t="s">
        <v>9829</v>
      </c>
      <c r="H1648" t="s">
        <v>197</v>
      </c>
      <c r="I1648" t="s">
        <v>230</v>
      </c>
      <c r="J1648" t="s">
        <v>17981</v>
      </c>
      <c r="K1648" t="s">
        <v>78</v>
      </c>
      <c r="L1648" t="s">
        <v>17982</v>
      </c>
      <c r="M1648" s="27">
        <v>45950.682881944442</v>
      </c>
      <c r="N1648" s="27">
        <v>45957.540277777778</v>
      </c>
      <c r="P1648" t="s">
        <v>9833</v>
      </c>
      <c r="Q1648" t="s">
        <v>9834</v>
      </c>
      <c r="R1648" t="s">
        <v>80</v>
      </c>
      <c r="S1648" t="s">
        <v>187</v>
      </c>
      <c r="U1648" t="s">
        <v>7699</v>
      </c>
      <c r="V1648" t="s">
        <v>17983</v>
      </c>
      <c r="W1648" t="s">
        <v>84</v>
      </c>
      <c r="Y1648" t="s">
        <v>8</v>
      </c>
      <c r="Z1648" t="s">
        <v>86</v>
      </c>
      <c r="AA1648" t="s">
        <v>7627</v>
      </c>
      <c r="AB1648" s="28">
        <v>1</v>
      </c>
      <c r="AC1648" s="40">
        <v>35780</v>
      </c>
      <c r="AD1648" s="40">
        <f t="shared" si="25"/>
        <v>35780</v>
      </c>
    </row>
    <row r="1649" spans="1:30">
      <c r="A1649" t="s">
        <v>288</v>
      </c>
      <c r="B1649" t="s">
        <v>113</v>
      </c>
      <c r="C1649" t="s">
        <v>114</v>
      </c>
      <c r="D1649" t="s">
        <v>1126</v>
      </c>
      <c r="E1649" t="s">
        <v>17984</v>
      </c>
      <c r="F1649" t="s">
        <v>17985</v>
      </c>
      <c r="G1649" t="s">
        <v>9829</v>
      </c>
      <c r="H1649" t="s">
        <v>292</v>
      </c>
      <c r="I1649" t="s">
        <v>1129</v>
      </c>
      <c r="J1649" t="s">
        <v>17986</v>
      </c>
      <c r="K1649" t="s">
        <v>78</v>
      </c>
      <c r="L1649" t="s">
        <v>17987</v>
      </c>
      <c r="M1649" s="27">
        <v>45950.690254629633</v>
      </c>
      <c r="N1649" s="27">
        <v>45951.556944444441</v>
      </c>
      <c r="P1649" t="s">
        <v>9833</v>
      </c>
      <c r="Q1649" t="s">
        <v>9834</v>
      </c>
      <c r="R1649" t="s">
        <v>80</v>
      </c>
      <c r="S1649" t="s">
        <v>81</v>
      </c>
      <c r="T1649" t="s">
        <v>82</v>
      </c>
      <c r="U1649" t="s">
        <v>7699</v>
      </c>
      <c r="V1649" t="s">
        <v>17988</v>
      </c>
      <c r="W1649" t="s">
        <v>84</v>
      </c>
      <c r="Y1649" t="s">
        <v>11</v>
      </c>
      <c r="Z1649" t="s">
        <v>86</v>
      </c>
      <c r="AA1649" t="s">
        <v>1846</v>
      </c>
      <c r="AB1649" s="28">
        <v>1</v>
      </c>
      <c r="AC1649" s="40">
        <v>67654</v>
      </c>
      <c r="AD1649" s="40">
        <f t="shared" si="25"/>
        <v>67654</v>
      </c>
    </row>
    <row r="1650" spans="1:30">
      <c r="A1650" t="s">
        <v>683</v>
      </c>
      <c r="B1650" t="s">
        <v>113</v>
      </c>
      <c r="C1650" t="s">
        <v>8579</v>
      </c>
      <c r="D1650" t="s">
        <v>1574</v>
      </c>
      <c r="E1650" t="s">
        <v>17989</v>
      </c>
      <c r="F1650" t="s">
        <v>1576</v>
      </c>
      <c r="G1650" t="s">
        <v>9838</v>
      </c>
      <c r="H1650" t="s">
        <v>116</v>
      </c>
      <c r="I1650" t="s">
        <v>1577</v>
      </c>
      <c r="J1650" t="s">
        <v>1578</v>
      </c>
      <c r="K1650" t="s">
        <v>78</v>
      </c>
      <c r="L1650" t="s">
        <v>17990</v>
      </c>
      <c r="M1650" s="27">
        <v>45950.686944444453</v>
      </c>
      <c r="N1650" s="27">
        <v>45960.659722222219</v>
      </c>
      <c r="P1650" t="s">
        <v>9840</v>
      </c>
      <c r="R1650" t="s">
        <v>1470</v>
      </c>
      <c r="S1650" t="s">
        <v>1470</v>
      </c>
      <c r="U1650" t="s">
        <v>7699</v>
      </c>
      <c r="V1650" t="s">
        <v>17991</v>
      </c>
      <c r="W1650" t="s">
        <v>9840</v>
      </c>
      <c r="Y1650" t="s">
        <v>15</v>
      </c>
      <c r="Z1650" t="s">
        <v>86</v>
      </c>
      <c r="AB1650" s="28">
        <v>0</v>
      </c>
      <c r="AC1650" s="40">
        <v>35780</v>
      </c>
      <c r="AD1650" s="40">
        <f t="shared" si="25"/>
        <v>35780</v>
      </c>
    </row>
    <row r="1651" spans="1:30">
      <c r="A1651" t="s">
        <v>459</v>
      </c>
      <c r="B1651" t="s">
        <v>460</v>
      </c>
      <c r="C1651" t="s">
        <v>461</v>
      </c>
      <c r="D1651" t="s">
        <v>512</v>
      </c>
      <c r="E1651" t="s">
        <v>17992</v>
      </c>
      <c r="F1651" t="s">
        <v>17993</v>
      </c>
      <c r="G1651" t="s">
        <v>9829</v>
      </c>
      <c r="H1651" t="s">
        <v>460</v>
      </c>
      <c r="I1651" t="s">
        <v>459</v>
      </c>
      <c r="J1651" t="s">
        <v>17994</v>
      </c>
      <c r="K1651" t="s">
        <v>78</v>
      </c>
      <c r="L1651" t="s">
        <v>17995</v>
      </c>
      <c r="M1651" s="27">
        <v>45950.688622685193</v>
      </c>
      <c r="N1651" s="27">
        <v>45951.395138888889</v>
      </c>
      <c r="P1651" t="s">
        <v>9833</v>
      </c>
      <c r="Q1651" t="s">
        <v>9834</v>
      </c>
      <c r="R1651" t="s">
        <v>783</v>
      </c>
      <c r="S1651" t="s">
        <v>792</v>
      </c>
      <c r="T1651" t="s">
        <v>82</v>
      </c>
      <c r="U1651" t="s">
        <v>7699</v>
      </c>
      <c r="V1651" t="s">
        <v>17996</v>
      </c>
      <c r="W1651" t="s">
        <v>84</v>
      </c>
      <c r="Y1651" t="s">
        <v>8</v>
      </c>
      <c r="Z1651" t="s">
        <v>86</v>
      </c>
      <c r="AA1651" t="s">
        <v>526</v>
      </c>
      <c r="AB1651" s="28">
        <v>1</v>
      </c>
      <c r="AC1651" s="40">
        <v>35780</v>
      </c>
      <c r="AD1651" s="40">
        <f t="shared" si="25"/>
        <v>35780</v>
      </c>
    </row>
    <row r="1652" spans="1:30">
      <c r="A1652" t="s">
        <v>683</v>
      </c>
      <c r="B1652" t="s">
        <v>113</v>
      </c>
      <c r="C1652" t="s">
        <v>8579</v>
      </c>
      <c r="D1652" t="s">
        <v>1574</v>
      </c>
      <c r="E1652" t="s">
        <v>17997</v>
      </c>
      <c r="F1652" t="s">
        <v>17998</v>
      </c>
      <c r="G1652" t="s">
        <v>9838</v>
      </c>
      <c r="H1652" t="s">
        <v>116</v>
      </c>
      <c r="I1652" t="s">
        <v>1577</v>
      </c>
      <c r="J1652" t="s">
        <v>17999</v>
      </c>
      <c r="K1652" t="s">
        <v>78</v>
      </c>
      <c r="L1652" t="s">
        <v>18000</v>
      </c>
      <c r="M1652" s="27">
        <v>45950.68949074074</v>
      </c>
      <c r="N1652" s="27">
        <v>45960.657638888893</v>
      </c>
      <c r="P1652" t="s">
        <v>9840</v>
      </c>
      <c r="R1652" t="s">
        <v>1479</v>
      </c>
      <c r="S1652" t="s">
        <v>1470</v>
      </c>
      <c r="U1652" t="s">
        <v>7699</v>
      </c>
      <c r="V1652" t="s">
        <v>18001</v>
      </c>
      <c r="W1652" t="s">
        <v>9840</v>
      </c>
      <c r="Y1652" t="s">
        <v>15</v>
      </c>
      <c r="Z1652" t="s">
        <v>86</v>
      </c>
      <c r="AB1652" s="28">
        <v>0</v>
      </c>
      <c r="AC1652" s="40">
        <v>35780</v>
      </c>
      <c r="AD1652" s="40">
        <f t="shared" si="25"/>
        <v>35780</v>
      </c>
    </row>
    <row r="1653" spans="1:30">
      <c r="A1653" t="s">
        <v>191</v>
      </c>
      <c r="B1653" t="s">
        <v>192</v>
      </c>
      <c r="C1653" t="s">
        <v>193</v>
      </c>
      <c r="D1653" t="s">
        <v>940</v>
      </c>
      <c r="E1653" t="s">
        <v>18002</v>
      </c>
      <c r="F1653" t="s">
        <v>18003</v>
      </c>
      <c r="G1653" t="s">
        <v>9829</v>
      </c>
      <c r="H1653" t="s">
        <v>197</v>
      </c>
      <c r="I1653" t="s">
        <v>943</v>
      </c>
      <c r="J1653" t="s">
        <v>18004</v>
      </c>
      <c r="K1653" t="s">
        <v>78</v>
      </c>
      <c r="L1653" t="s">
        <v>18005</v>
      </c>
      <c r="M1653" s="27">
        <v>45950.691736111112</v>
      </c>
      <c r="N1653" s="27">
        <v>45953.715277777781</v>
      </c>
      <c r="P1653" t="s">
        <v>9833</v>
      </c>
      <c r="Q1653" t="s">
        <v>9834</v>
      </c>
      <c r="R1653" t="s">
        <v>1479</v>
      </c>
      <c r="S1653" t="s">
        <v>1479</v>
      </c>
      <c r="T1653" t="s">
        <v>82</v>
      </c>
      <c r="U1653" t="s">
        <v>7699</v>
      </c>
      <c r="V1653" t="s">
        <v>18006</v>
      </c>
      <c r="W1653" t="s">
        <v>84</v>
      </c>
      <c r="Y1653" t="s">
        <v>11</v>
      </c>
      <c r="Z1653" t="s">
        <v>86</v>
      </c>
      <c r="AA1653" t="s">
        <v>216</v>
      </c>
      <c r="AB1653" s="28">
        <v>1</v>
      </c>
      <c r="AC1653" s="40">
        <v>67654</v>
      </c>
      <c r="AD1653" s="40">
        <f t="shared" si="25"/>
        <v>67654</v>
      </c>
    </row>
    <row r="1654" spans="1:30">
      <c r="A1654" t="s">
        <v>191</v>
      </c>
      <c r="B1654" t="s">
        <v>192</v>
      </c>
      <c r="C1654" t="s">
        <v>193</v>
      </c>
      <c r="D1654" t="s">
        <v>208</v>
      </c>
      <c r="E1654" t="s">
        <v>18007</v>
      </c>
      <c r="F1654" t="s">
        <v>14100</v>
      </c>
      <c r="G1654" t="s">
        <v>9829</v>
      </c>
      <c r="H1654" t="s">
        <v>197</v>
      </c>
      <c r="I1654" t="s">
        <v>211</v>
      </c>
      <c r="J1654" t="s">
        <v>14101</v>
      </c>
      <c r="K1654" t="s">
        <v>78</v>
      </c>
      <c r="L1654" t="s">
        <v>18008</v>
      </c>
      <c r="M1654" s="27">
        <v>45950.715428240743</v>
      </c>
      <c r="N1654" s="27">
        <v>45954.452777777777</v>
      </c>
      <c r="P1654" t="s">
        <v>9833</v>
      </c>
      <c r="Q1654" t="s">
        <v>9834</v>
      </c>
      <c r="R1654" t="s">
        <v>80</v>
      </c>
      <c r="S1654" t="s">
        <v>187</v>
      </c>
      <c r="U1654" t="s">
        <v>7699</v>
      </c>
      <c r="V1654" t="s">
        <v>18009</v>
      </c>
      <c r="W1654" t="s">
        <v>84</v>
      </c>
      <c r="Y1654" t="s">
        <v>8</v>
      </c>
      <c r="Z1654" t="s">
        <v>86</v>
      </c>
      <c r="AA1654" t="s">
        <v>7627</v>
      </c>
      <c r="AB1654" s="28">
        <v>1</v>
      </c>
      <c r="AC1654" s="40">
        <v>35780</v>
      </c>
      <c r="AD1654" s="40">
        <f t="shared" si="25"/>
        <v>35780</v>
      </c>
    </row>
    <row r="1655" spans="1:30">
      <c r="A1655" t="s">
        <v>459</v>
      </c>
      <c r="B1655" t="s">
        <v>460</v>
      </c>
      <c r="C1655" t="s">
        <v>461</v>
      </c>
      <c r="D1655" t="s">
        <v>512</v>
      </c>
      <c r="E1655" t="s">
        <v>18010</v>
      </c>
      <c r="F1655" t="s">
        <v>18011</v>
      </c>
      <c r="G1655" t="s">
        <v>9829</v>
      </c>
      <c r="H1655" t="s">
        <v>460</v>
      </c>
      <c r="I1655" t="s">
        <v>459</v>
      </c>
      <c r="J1655" t="s">
        <v>18012</v>
      </c>
      <c r="K1655" t="s">
        <v>78</v>
      </c>
      <c r="L1655" t="s">
        <v>18013</v>
      </c>
      <c r="M1655" s="27">
        <v>45950.74796296296</v>
      </c>
      <c r="N1655" s="27">
        <v>45951.664583333331</v>
      </c>
      <c r="P1655" t="s">
        <v>9833</v>
      </c>
      <c r="Q1655" t="s">
        <v>9834</v>
      </c>
      <c r="R1655" t="s">
        <v>1470</v>
      </c>
      <c r="S1655" t="s">
        <v>1470</v>
      </c>
      <c r="T1655" t="s">
        <v>82</v>
      </c>
      <c r="U1655" t="s">
        <v>7699</v>
      </c>
      <c r="V1655" t="s">
        <v>18014</v>
      </c>
      <c r="W1655" t="s">
        <v>84</v>
      </c>
      <c r="Y1655" t="s">
        <v>8</v>
      </c>
      <c r="Z1655" t="s">
        <v>86</v>
      </c>
      <c r="AA1655" t="s">
        <v>3430</v>
      </c>
      <c r="AB1655" s="28">
        <v>1</v>
      </c>
      <c r="AC1655" s="40">
        <v>35780</v>
      </c>
      <c r="AD1655" s="40">
        <f t="shared" si="25"/>
        <v>35780</v>
      </c>
    </row>
    <row r="1656" spans="1:30">
      <c r="A1656" t="s">
        <v>277</v>
      </c>
      <c r="B1656" t="s">
        <v>151</v>
      </c>
      <c r="C1656" t="s">
        <v>152</v>
      </c>
      <c r="D1656" t="s">
        <v>2785</v>
      </c>
      <c r="E1656" t="s">
        <v>18015</v>
      </c>
      <c r="F1656" t="s">
        <v>18016</v>
      </c>
      <c r="G1656" t="s">
        <v>9829</v>
      </c>
      <c r="H1656" t="s">
        <v>328</v>
      </c>
      <c r="I1656" t="s">
        <v>2059</v>
      </c>
      <c r="J1656" t="s">
        <v>18017</v>
      </c>
      <c r="K1656" t="s">
        <v>78</v>
      </c>
      <c r="L1656" t="s">
        <v>18018</v>
      </c>
      <c r="M1656" s="27">
        <v>45951.333333333343</v>
      </c>
      <c r="N1656" s="27">
        <v>45952.691666666673</v>
      </c>
      <c r="P1656" t="s">
        <v>9833</v>
      </c>
      <c r="Q1656" t="s">
        <v>9834</v>
      </c>
      <c r="R1656" t="s">
        <v>80</v>
      </c>
      <c r="S1656" t="s">
        <v>81</v>
      </c>
      <c r="T1656" t="s">
        <v>82</v>
      </c>
      <c r="U1656" t="s">
        <v>7699</v>
      </c>
      <c r="V1656" t="s">
        <v>18019</v>
      </c>
      <c r="W1656" t="s">
        <v>9836</v>
      </c>
      <c r="Y1656" t="s">
        <v>11</v>
      </c>
      <c r="Z1656" t="s">
        <v>86</v>
      </c>
      <c r="AA1656" t="s">
        <v>736</v>
      </c>
      <c r="AB1656" s="28">
        <v>0</v>
      </c>
      <c r="AC1656" s="40">
        <v>67654</v>
      </c>
      <c r="AD1656" s="40">
        <f t="shared" si="25"/>
        <v>67654</v>
      </c>
    </row>
    <row r="1657" spans="1:30">
      <c r="A1657" t="s">
        <v>459</v>
      </c>
      <c r="B1657" t="s">
        <v>460</v>
      </c>
      <c r="C1657" t="s">
        <v>461</v>
      </c>
      <c r="D1657" t="s">
        <v>462</v>
      </c>
      <c r="E1657" t="s">
        <v>18020</v>
      </c>
      <c r="F1657" t="s">
        <v>18021</v>
      </c>
      <c r="G1657" t="s">
        <v>9829</v>
      </c>
      <c r="H1657" t="s">
        <v>460</v>
      </c>
      <c r="I1657" t="s">
        <v>465</v>
      </c>
      <c r="J1657" t="s">
        <v>18022</v>
      </c>
      <c r="K1657" t="s">
        <v>78</v>
      </c>
      <c r="L1657" t="s">
        <v>18023</v>
      </c>
      <c r="M1657" s="27">
        <v>45951.333333333343</v>
      </c>
      <c r="N1657" s="27">
        <v>45953.638194444437</v>
      </c>
      <c r="P1657" t="s">
        <v>9833</v>
      </c>
      <c r="Q1657" t="s">
        <v>9834</v>
      </c>
      <c r="R1657" t="s">
        <v>1470</v>
      </c>
      <c r="S1657" t="s">
        <v>1470</v>
      </c>
      <c r="T1657" t="s">
        <v>82</v>
      </c>
      <c r="U1657" t="s">
        <v>7699</v>
      </c>
      <c r="V1657" t="s">
        <v>18024</v>
      </c>
      <c r="W1657" t="s">
        <v>84</v>
      </c>
      <c r="Y1657" t="s">
        <v>11</v>
      </c>
      <c r="Z1657" t="s">
        <v>86</v>
      </c>
      <c r="AA1657" t="s">
        <v>1113</v>
      </c>
      <c r="AB1657" s="28">
        <v>1</v>
      </c>
      <c r="AC1657" s="40">
        <v>67654</v>
      </c>
      <c r="AD1657" s="40">
        <f t="shared" si="25"/>
        <v>67654</v>
      </c>
    </row>
    <row r="1658" spans="1:30">
      <c r="A1658" t="s">
        <v>118</v>
      </c>
      <c r="B1658" t="s">
        <v>119</v>
      </c>
      <c r="C1658" t="s">
        <v>120</v>
      </c>
      <c r="D1658" t="s">
        <v>306</v>
      </c>
      <c r="E1658" t="s">
        <v>18025</v>
      </c>
      <c r="F1658" t="s">
        <v>18026</v>
      </c>
      <c r="G1658" t="s">
        <v>9829</v>
      </c>
      <c r="H1658" t="s">
        <v>309</v>
      </c>
      <c r="I1658" t="s">
        <v>118</v>
      </c>
      <c r="J1658" t="s">
        <v>18027</v>
      </c>
      <c r="K1658" t="s">
        <v>78</v>
      </c>
      <c r="L1658" t="s">
        <v>18028</v>
      </c>
      <c r="M1658" s="27">
        <v>45951.333333333343</v>
      </c>
      <c r="N1658" s="27">
        <v>45952.405555555553</v>
      </c>
      <c r="P1658" t="s">
        <v>9833</v>
      </c>
      <c r="Q1658" t="s">
        <v>9834</v>
      </c>
      <c r="R1658" t="s">
        <v>1470</v>
      </c>
      <c r="S1658" t="s">
        <v>1470</v>
      </c>
      <c r="T1658" t="s">
        <v>82</v>
      </c>
      <c r="U1658" t="s">
        <v>7699</v>
      </c>
      <c r="V1658" t="s">
        <v>18029</v>
      </c>
      <c r="W1658" t="s">
        <v>84</v>
      </c>
      <c r="Y1658" t="s">
        <v>8</v>
      </c>
      <c r="Z1658" t="s">
        <v>86</v>
      </c>
      <c r="AA1658" t="s">
        <v>2527</v>
      </c>
      <c r="AB1658" s="28">
        <v>1</v>
      </c>
      <c r="AC1658" s="40">
        <v>35780</v>
      </c>
      <c r="AD1658" s="40">
        <f t="shared" si="25"/>
        <v>35780</v>
      </c>
    </row>
    <row r="1659" spans="1:30">
      <c r="A1659" t="s">
        <v>343</v>
      </c>
      <c r="B1659" t="s">
        <v>68</v>
      </c>
      <c r="C1659" t="s">
        <v>69</v>
      </c>
      <c r="D1659" t="s">
        <v>344</v>
      </c>
      <c r="E1659" t="s">
        <v>18030</v>
      </c>
      <c r="F1659" t="s">
        <v>18031</v>
      </c>
      <c r="G1659" t="s">
        <v>9829</v>
      </c>
      <c r="H1659" t="s">
        <v>347</v>
      </c>
      <c r="I1659" t="s">
        <v>343</v>
      </c>
      <c r="J1659" t="s">
        <v>18032</v>
      </c>
      <c r="K1659" t="s">
        <v>78</v>
      </c>
      <c r="L1659" t="s">
        <v>18033</v>
      </c>
      <c r="M1659" s="27">
        <v>45951.333333333343</v>
      </c>
      <c r="N1659" s="27">
        <v>45952.427083333343</v>
      </c>
      <c r="P1659" t="s">
        <v>9833</v>
      </c>
      <c r="Q1659" t="s">
        <v>9834</v>
      </c>
      <c r="R1659" t="s">
        <v>80</v>
      </c>
      <c r="S1659" t="s">
        <v>187</v>
      </c>
      <c r="T1659" t="s">
        <v>82</v>
      </c>
      <c r="U1659" t="s">
        <v>7699</v>
      </c>
      <c r="V1659" t="s">
        <v>18034</v>
      </c>
      <c r="W1659" t="s">
        <v>84</v>
      </c>
      <c r="Y1659" t="s">
        <v>8</v>
      </c>
      <c r="Z1659" t="s">
        <v>86</v>
      </c>
      <c r="AA1659" t="s">
        <v>761</v>
      </c>
      <c r="AB1659" s="28">
        <v>1</v>
      </c>
      <c r="AC1659" s="40">
        <v>35780</v>
      </c>
      <c r="AD1659" s="40">
        <f t="shared" si="25"/>
        <v>35780</v>
      </c>
    </row>
    <row r="1660" spans="1:30">
      <c r="A1660" t="s">
        <v>343</v>
      </c>
      <c r="B1660" t="s">
        <v>68</v>
      </c>
      <c r="C1660" t="s">
        <v>69</v>
      </c>
      <c r="D1660" t="s">
        <v>344</v>
      </c>
      <c r="E1660" t="s">
        <v>18035</v>
      </c>
      <c r="F1660" t="s">
        <v>18036</v>
      </c>
      <c r="G1660" t="s">
        <v>9829</v>
      </c>
      <c r="H1660" t="s">
        <v>347</v>
      </c>
      <c r="I1660" t="s">
        <v>343</v>
      </c>
      <c r="J1660" t="s">
        <v>18037</v>
      </c>
      <c r="K1660" t="s">
        <v>78</v>
      </c>
      <c r="L1660" t="s">
        <v>18038</v>
      </c>
      <c r="M1660" s="27">
        <v>45951.333333333343</v>
      </c>
      <c r="N1660" s="27">
        <v>45952.464583333327</v>
      </c>
      <c r="P1660" t="s">
        <v>9833</v>
      </c>
      <c r="Q1660" t="s">
        <v>9834</v>
      </c>
      <c r="R1660" t="s">
        <v>80</v>
      </c>
      <c r="S1660" t="s">
        <v>187</v>
      </c>
      <c r="T1660" t="s">
        <v>82</v>
      </c>
      <c r="U1660" t="s">
        <v>7699</v>
      </c>
      <c r="V1660" t="s">
        <v>18039</v>
      </c>
      <c r="W1660" t="s">
        <v>84</v>
      </c>
      <c r="Y1660" t="s">
        <v>8</v>
      </c>
      <c r="Z1660" t="s">
        <v>86</v>
      </c>
      <c r="AA1660" t="s">
        <v>359</v>
      </c>
      <c r="AB1660" s="28">
        <v>1</v>
      </c>
      <c r="AC1660" s="40">
        <v>35780</v>
      </c>
      <c r="AD1660" s="40">
        <f t="shared" si="25"/>
        <v>35780</v>
      </c>
    </row>
    <row r="1661" spans="1:30">
      <c r="A1661" t="s">
        <v>217</v>
      </c>
      <c r="B1661" t="s">
        <v>192</v>
      </c>
      <c r="C1661" t="s">
        <v>193</v>
      </c>
      <c r="D1661" t="s">
        <v>8896</v>
      </c>
      <c r="E1661" t="s">
        <v>18040</v>
      </c>
      <c r="F1661" t="s">
        <v>18041</v>
      </c>
      <c r="G1661" t="s">
        <v>9829</v>
      </c>
      <c r="H1661" t="s">
        <v>197</v>
      </c>
      <c r="I1661" t="s">
        <v>8899</v>
      </c>
      <c r="J1661" t="s">
        <v>18042</v>
      </c>
      <c r="K1661" t="s">
        <v>78</v>
      </c>
      <c r="L1661" t="s">
        <v>18043</v>
      </c>
      <c r="M1661" s="27">
        <v>45951.333333333343</v>
      </c>
      <c r="N1661" s="27">
        <v>45952.617361111108</v>
      </c>
      <c r="P1661" t="s">
        <v>9833</v>
      </c>
      <c r="Q1661" t="s">
        <v>9834</v>
      </c>
      <c r="R1661" t="s">
        <v>1470</v>
      </c>
      <c r="S1661" t="s">
        <v>1470</v>
      </c>
      <c r="T1661" t="s">
        <v>82</v>
      </c>
      <c r="U1661" t="s">
        <v>7699</v>
      </c>
      <c r="V1661" t="s">
        <v>18044</v>
      </c>
      <c r="W1661" t="s">
        <v>9836</v>
      </c>
      <c r="Y1661" t="s">
        <v>11</v>
      </c>
      <c r="Z1661" t="s">
        <v>86</v>
      </c>
      <c r="AA1661" t="s">
        <v>1684</v>
      </c>
      <c r="AB1661" s="28">
        <v>0</v>
      </c>
      <c r="AC1661" s="40">
        <v>67654</v>
      </c>
      <c r="AD1661" s="40">
        <f t="shared" si="25"/>
        <v>67654</v>
      </c>
    </row>
    <row r="1662" spans="1:30">
      <c r="A1662" t="s">
        <v>343</v>
      </c>
      <c r="B1662" t="s">
        <v>68</v>
      </c>
      <c r="C1662" t="s">
        <v>69</v>
      </c>
      <c r="D1662" t="s">
        <v>344</v>
      </c>
      <c r="E1662" t="s">
        <v>18045</v>
      </c>
      <c r="F1662" t="s">
        <v>18046</v>
      </c>
      <c r="G1662" t="s">
        <v>9829</v>
      </c>
      <c r="H1662" t="s">
        <v>347</v>
      </c>
      <c r="I1662" t="s">
        <v>343</v>
      </c>
      <c r="J1662" t="s">
        <v>18047</v>
      </c>
      <c r="K1662" t="s">
        <v>78</v>
      </c>
      <c r="L1662" t="s">
        <v>18048</v>
      </c>
      <c r="M1662" s="27">
        <v>45951.333333333343</v>
      </c>
      <c r="N1662" s="27">
        <v>45953.522222222222</v>
      </c>
      <c r="P1662" t="s">
        <v>9833</v>
      </c>
      <c r="Q1662" t="s">
        <v>9834</v>
      </c>
      <c r="R1662" t="s">
        <v>80</v>
      </c>
      <c r="S1662" t="s">
        <v>187</v>
      </c>
      <c r="T1662" t="s">
        <v>82</v>
      </c>
      <c r="U1662" t="s">
        <v>7699</v>
      </c>
      <c r="V1662" t="s">
        <v>18049</v>
      </c>
      <c r="W1662" t="s">
        <v>84</v>
      </c>
      <c r="Y1662" t="s">
        <v>8</v>
      </c>
      <c r="Z1662" t="s">
        <v>86</v>
      </c>
      <c r="AA1662" t="s">
        <v>366</v>
      </c>
      <c r="AB1662" s="28">
        <v>1</v>
      </c>
      <c r="AC1662" s="40">
        <v>35780</v>
      </c>
      <c r="AD1662" s="40">
        <f t="shared" si="25"/>
        <v>35780</v>
      </c>
    </row>
    <row r="1663" spans="1:30">
      <c r="A1663" t="s">
        <v>343</v>
      </c>
      <c r="B1663" t="s">
        <v>68</v>
      </c>
      <c r="C1663" t="s">
        <v>69</v>
      </c>
      <c r="D1663" t="s">
        <v>344</v>
      </c>
      <c r="E1663" t="s">
        <v>18050</v>
      </c>
      <c r="F1663" t="s">
        <v>18051</v>
      </c>
      <c r="G1663" t="s">
        <v>9829</v>
      </c>
      <c r="H1663" t="s">
        <v>347</v>
      </c>
      <c r="I1663" t="s">
        <v>343</v>
      </c>
      <c r="J1663" t="s">
        <v>18052</v>
      </c>
      <c r="K1663" t="s">
        <v>78</v>
      </c>
      <c r="L1663" t="s">
        <v>18053</v>
      </c>
      <c r="M1663" s="27">
        <v>45951.333333333343</v>
      </c>
      <c r="N1663" s="27">
        <v>45952.470138888893</v>
      </c>
      <c r="P1663" t="s">
        <v>9833</v>
      </c>
      <c r="Q1663" t="s">
        <v>9834</v>
      </c>
      <c r="R1663" t="s">
        <v>1479</v>
      </c>
      <c r="S1663" t="s">
        <v>1479</v>
      </c>
      <c r="T1663" t="s">
        <v>82</v>
      </c>
      <c r="U1663" t="s">
        <v>7699</v>
      </c>
      <c r="V1663" t="s">
        <v>18054</v>
      </c>
      <c r="W1663" t="s">
        <v>84</v>
      </c>
      <c r="Y1663" t="s">
        <v>8</v>
      </c>
      <c r="Z1663" t="s">
        <v>86</v>
      </c>
      <c r="AA1663" t="s">
        <v>352</v>
      </c>
      <c r="AB1663" s="28">
        <v>1</v>
      </c>
      <c r="AC1663" s="40">
        <v>35780</v>
      </c>
      <c r="AD1663" s="40">
        <f t="shared" si="25"/>
        <v>35780</v>
      </c>
    </row>
    <row r="1664" spans="1:30">
      <c r="A1664" t="s">
        <v>277</v>
      </c>
      <c r="B1664" t="s">
        <v>151</v>
      </c>
      <c r="C1664" t="s">
        <v>152</v>
      </c>
      <c r="D1664" t="s">
        <v>334</v>
      </c>
      <c r="E1664" t="s">
        <v>18055</v>
      </c>
      <c r="F1664" t="s">
        <v>18056</v>
      </c>
      <c r="G1664" t="s">
        <v>9829</v>
      </c>
      <c r="H1664" t="s">
        <v>328</v>
      </c>
      <c r="I1664" t="s">
        <v>337</v>
      </c>
      <c r="J1664" t="s">
        <v>18057</v>
      </c>
      <c r="K1664" t="s">
        <v>78</v>
      </c>
      <c r="L1664" t="s">
        <v>18058</v>
      </c>
      <c r="M1664" s="27">
        <v>45951.333333333343</v>
      </c>
      <c r="N1664" s="27">
        <v>45952.400694444441</v>
      </c>
      <c r="P1664" t="s">
        <v>9833</v>
      </c>
      <c r="Q1664" t="s">
        <v>9834</v>
      </c>
      <c r="R1664" t="s">
        <v>80</v>
      </c>
      <c r="S1664" t="s">
        <v>187</v>
      </c>
      <c r="T1664" t="s">
        <v>82</v>
      </c>
      <c r="U1664" t="s">
        <v>7699</v>
      </c>
      <c r="V1664" t="s">
        <v>18059</v>
      </c>
      <c r="W1664" t="s">
        <v>84</v>
      </c>
      <c r="Y1664" t="s">
        <v>8</v>
      </c>
      <c r="Z1664" t="s">
        <v>86</v>
      </c>
      <c r="AA1664" t="s">
        <v>333</v>
      </c>
      <c r="AB1664" s="28">
        <v>1</v>
      </c>
      <c r="AC1664" s="40">
        <v>35780</v>
      </c>
      <c r="AD1664" s="40">
        <f t="shared" si="25"/>
        <v>35780</v>
      </c>
    </row>
    <row r="1665" spans="1:30">
      <c r="A1665" t="s">
        <v>118</v>
      </c>
      <c r="B1665" t="s">
        <v>119</v>
      </c>
      <c r="C1665" t="s">
        <v>120</v>
      </c>
      <c r="D1665" t="s">
        <v>18060</v>
      </c>
      <c r="E1665" t="s">
        <v>18061</v>
      </c>
      <c r="F1665" t="s">
        <v>18062</v>
      </c>
      <c r="G1665" t="s">
        <v>9829</v>
      </c>
      <c r="H1665" t="s">
        <v>309</v>
      </c>
      <c r="I1665" t="s">
        <v>18063</v>
      </c>
      <c r="J1665" t="s">
        <v>18064</v>
      </c>
      <c r="K1665" t="s">
        <v>78</v>
      </c>
      <c r="L1665" t="s">
        <v>18065</v>
      </c>
      <c r="M1665" s="27">
        <v>45951.333333333343</v>
      </c>
      <c r="N1665" s="27">
        <v>45953.655555555553</v>
      </c>
      <c r="P1665" t="s">
        <v>9833</v>
      </c>
      <c r="Q1665" t="s">
        <v>9834</v>
      </c>
      <c r="R1665" t="s">
        <v>1470</v>
      </c>
      <c r="S1665" t="s">
        <v>1470</v>
      </c>
      <c r="T1665" t="s">
        <v>82</v>
      </c>
      <c r="U1665" t="s">
        <v>7699</v>
      </c>
      <c r="V1665" t="s">
        <v>18066</v>
      </c>
      <c r="W1665" t="s">
        <v>9836</v>
      </c>
      <c r="Y1665" t="s">
        <v>11</v>
      </c>
      <c r="Z1665" t="s">
        <v>86</v>
      </c>
      <c r="AA1665" t="s">
        <v>2527</v>
      </c>
      <c r="AB1665" s="28">
        <v>0</v>
      </c>
      <c r="AC1665" s="40">
        <v>67654</v>
      </c>
      <c r="AD1665" s="40">
        <f t="shared" si="25"/>
        <v>67654</v>
      </c>
    </row>
    <row r="1666" spans="1:30">
      <c r="A1666" t="s">
        <v>459</v>
      </c>
      <c r="B1666" t="s">
        <v>460</v>
      </c>
      <c r="C1666" t="s">
        <v>461</v>
      </c>
      <c r="D1666" t="s">
        <v>512</v>
      </c>
      <c r="E1666" t="s">
        <v>18067</v>
      </c>
      <c r="F1666" t="s">
        <v>18068</v>
      </c>
      <c r="G1666" t="s">
        <v>9829</v>
      </c>
      <c r="H1666" t="s">
        <v>460</v>
      </c>
      <c r="I1666" t="s">
        <v>459</v>
      </c>
      <c r="J1666" t="s">
        <v>18069</v>
      </c>
      <c r="K1666" t="s">
        <v>78</v>
      </c>
      <c r="L1666" t="s">
        <v>18070</v>
      </c>
      <c r="M1666" s="27">
        <v>45951.333333333343</v>
      </c>
      <c r="N1666" s="27">
        <v>45951.620833333327</v>
      </c>
      <c r="P1666" t="s">
        <v>9833</v>
      </c>
      <c r="Q1666" t="s">
        <v>9834</v>
      </c>
      <c r="R1666" t="s">
        <v>80</v>
      </c>
      <c r="S1666" t="s">
        <v>187</v>
      </c>
      <c r="T1666" t="s">
        <v>82</v>
      </c>
      <c r="U1666" t="s">
        <v>7699</v>
      </c>
      <c r="V1666" t="s">
        <v>18071</v>
      </c>
      <c r="W1666" t="s">
        <v>84</v>
      </c>
      <c r="Y1666" t="s">
        <v>8</v>
      </c>
      <c r="Z1666" t="s">
        <v>86</v>
      </c>
      <c r="AA1666" t="s">
        <v>470</v>
      </c>
      <c r="AB1666" s="28">
        <v>1</v>
      </c>
      <c r="AC1666" s="40">
        <v>35780</v>
      </c>
      <c r="AD1666" s="40">
        <f t="shared" si="25"/>
        <v>35780</v>
      </c>
    </row>
    <row r="1667" spans="1:30">
      <c r="A1667" t="s">
        <v>191</v>
      </c>
      <c r="B1667" t="s">
        <v>192</v>
      </c>
      <c r="C1667" t="s">
        <v>193</v>
      </c>
      <c r="D1667" t="s">
        <v>547</v>
      </c>
      <c r="E1667" t="s">
        <v>18072</v>
      </c>
      <c r="F1667" t="s">
        <v>13850</v>
      </c>
      <c r="G1667" t="s">
        <v>9829</v>
      </c>
      <c r="H1667" t="s">
        <v>197</v>
      </c>
      <c r="I1667" t="s">
        <v>550</v>
      </c>
      <c r="J1667" t="s">
        <v>13851</v>
      </c>
      <c r="K1667" t="s">
        <v>78</v>
      </c>
      <c r="L1667" t="s">
        <v>18073</v>
      </c>
      <c r="M1667" s="27">
        <v>45951.333333333343</v>
      </c>
      <c r="N1667" s="27">
        <v>45954.521527777782</v>
      </c>
      <c r="P1667" t="s">
        <v>9833</v>
      </c>
      <c r="Q1667" t="s">
        <v>9834</v>
      </c>
      <c r="R1667" t="s">
        <v>1479</v>
      </c>
      <c r="S1667" t="s">
        <v>1479</v>
      </c>
      <c r="T1667" t="s">
        <v>82</v>
      </c>
      <c r="U1667" t="s">
        <v>7699</v>
      </c>
      <c r="V1667" t="s">
        <v>18074</v>
      </c>
      <c r="W1667" t="s">
        <v>84</v>
      </c>
      <c r="Y1667" t="s">
        <v>11</v>
      </c>
      <c r="Z1667" t="s">
        <v>86</v>
      </c>
      <c r="AA1667" t="s">
        <v>1534</v>
      </c>
      <c r="AB1667" s="28">
        <v>1</v>
      </c>
      <c r="AC1667" s="40">
        <v>67654</v>
      </c>
      <c r="AD1667" s="40">
        <f t="shared" ref="AD1667:AD1730" si="26">AC1667</f>
        <v>67654</v>
      </c>
    </row>
    <row r="1668" spans="1:30">
      <c r="A1668" t="s">
        <v>288</v>
      </c>
      <c r="B1668" t="s">
        <v>113</v>
      </c>
      <c r="C1668" t="s">
        <v>114</v>
      </c>
      <c r="D1668" t="s">
        <v>289</v>
      </c>
      <c r="E1668" t="s">
        <v>18075</v>
      </c>
      <c r="F1668" t="s">
        <v>18076</v>
      </c>
      <c r="G1668" t="s">
        <v>9829</v>
      </c>
      <c r="H1668" t="s">
        <v>292</v>
      </c>
      <c r="I1668" t="s">
        <v>288</v>
      </c>
      <c r="J1668" t="s">
        <v>18077</v>
      </c>
      <c r="K1668" t="s">
        <v>78</v>
      </c>
      <c r="L1668" t="s">
        <v>18078</v>
      </c>
      <c r="M1668" s="27">
        <v>45951.333333333343</v>
      </c>
      <c r="N1668" s="27">
        <v>45952.645833333343</v>
      </c>
      <c r="P1668" t="s">
        <v>9833</v>
      </c>
      <c r="Q1668" t="s">
        <v>9834</v>
      </c>
      <c r="R1668" t="s">
        <v>80</v>
      </c>
      <c r="S1668" t="s">
        <v>81</v>
      </c>
      <c r="T1668" t="s">
        <v>82</v>
      </c>
      <c r="U1668" t="s">
        <v>7699</v>
      </c>
      <c r="V1668" t="s">
        <v>18079</v>
      </c>
      <c r="W1668" t="s">
        <v>84</v>
      </c>
      <c r="Y1668" t="s">
        <v>8</v>
      </c>
      <c r="Z1668" t="s">
        <v>86</v>
      </c>
      <c r="AA1668" t="s">
        <v>297</v>
      </c>
      <c r="AB1668" s="28">
        <v>1</v>
      </c>
      <c r="AC1668" s="40">
        <v>35780</v>
      </c>
      <c r="AD1668" s="40">
        <f t="shared" si="26"/>
        <v>35780</v>
      </c>
    </row>
    <row r="1669" spans="1:30">
      <c r="A1669" t="s">
        <v>1377</v>
      </c>
      <c r="B1669" t="s">
        <v>68</v>
      </c>
      <c r="C1669" t="s">
        <v>266</v>
      </c>
      <c r="D1669" t="s">
        <v>1378</v>
      </c>
      <c r="E1669" t="s">
        <v>18080</v>
      </c>
      <c r="F1669" t="s">
        <v>18081</v>
      </c>
      <c r="G1669" t="s">
        <v>9829</v>
      </c>
      <c r="H1669" t="s">
        <v>1381</v>
      </c>
      <c r="I1669" t="s">
        <v>1377</v>
      </c>
      <c r="J1669" t="s">
        <v>18082</v>
      </c>
      <c r="K1669" t="s">
        <v>78</v>
      </c>
      <c r="L1669" t="s">
        <v>18083</v>
      </c>
      <c r="M1669" s="27">
        <v>45951.334953703707</v>
      </c>
      <c r="N1669" s="27">
        <v>45952.560185185182</v>
      </c>
      <c r="P1669" t="s">
        <v>9833</v>
      </c>
      <c r="Q1669" t="s">
        <v>9834</v>
      </c>
      <c r="R1669" t="s">
        <v>1479</v>
      </c>
      <c r="S1669" t="s">
        <v>1479</v>
      </c>
      <c r="T1669" t="s">
        <v>82</v>
      </c>
      <c r="U1669" t="s">
        <v>7699</v>
      </c>
      <c r="V1669" t="s">
        <v>18084</v>
      </c>
      <c r="W1669" t="s">
        <v>84</v>
      </c>
      <c r="Y1669" t="s">
        <v>8</v>
      </c>
      <c r="Z1669" t="s">
        <v>86</v>
      </c>
      <c r="AA1669" t="s">
        <v>276</v>
      </c>
      <c r="AB1669" s="28">
        <v>1</v>
      </c>
      <c r="AC1669" s="40">
        <v>35780</v>
      </c>
      <c r="AD1669" s="40">
        <f t="shared" si="26"/>
        <v>35780</v>
      </c>
    </row>
    <row r="1670" spans="1:30">
      <c r="A1670" t="s">
        <v>683</v>
      </c>
      <c r="B1670" t="s">
        <v>113</v>
      </c>
      <c r="C1670" t="s">
        <v>8579</v>
      </c>
      <c r="D1670" t="s">
        <v>11004</v>
      </c>
      <c r="E1670" t="s">
        <v>18085</v>
      </c>
      <c r="F1670" t="s">
        <v>18086</v>
      </c>
      <c r="G1670" t="s">
        <v>9838</v>
      </c>
      <c r="H1670" t="s">
        <v>281</v>
      </c>
      <c r="I1670" t="s">
        <v>11007</v>
      </c>
      <c r="J1670" t="s">
        <v>18087</v>
      </c>
      <c r="K1670" t="s">
        <v>78</v>
      </c>
      <c r="L1670" t="s">
        <v>18088</v>
      </c>
      <c r="M1670" s="27">
        <v>45951.346331018518</v>
      </c>
      <c r="N1670" s="27">
        <v>45958.479861111111</v>
      </c>
      <c r="P1670" t="s">
        <v>9840</v>
      </c>
      <c r="R1670" t="s">
        <v>1470</v>
      </c>
      <c r="S1670" t="s">
        <v>1470</v>
      </c>
      <c r="U1670" t="s">
        <v>7699</v>
      </c>
      <c r="V1670" t="s">
        <v>18089</v>
      </c>
      <c r="W1670" t="s">
        <v>9840</v>
      </c>
      <c r="Y1670" t="s">
        <v>15</v>
      </c>
      <c r="Z1670" t="s">
        <v>86</v>
      </c>
      <c r="AB1670" s="28">
        <v>0</v>
      </c>
      <c r="AC1670" s="40">
        <v>35780</v>
      </c>
      <c r="AD1670" s="40">
        <f t="shared" si="26"/>
        <v>35780</v>
      </c>
    </row>
    <row r="1671" spans="1:30">
      <c r="A1671" t="s">
        <v>191</v>
      </c>
      <c r="B1671" t="s">
        <v>192</v>
      </c>
      <c r="C1671" t="s">
        <v>193</v>
      </c>
      <c r="D1671" t="s">
        <v>194</v>
      </c>
      <c r="E1671" t="s">
        <v>18090</v>
      </c>
      <c r="F1671" t="s">
        <v>18091</v>
      </c>
      <c r="G1671" t="s">
        <v>9829</v>
      </c>
      <c r="H1671" t="s">
        <v>197</v>
      </c>
      <c r="I1671" t="s">
        <v>191</v>
      </c>
      <c r="J1671" t="s">
        <v>18092</v>
      </c>
      <c r="K1671" t="s">
        <v>78</v>
      </c>
      <c r="L1671" t="s">
        <v>18093</v>
      </c>
      <c r="M1671" s="27">
        <v>45951.365983796299</v>
      </c>
      <c r="N1671" s="27">
        <v>45953.362500000003</v>
      </c>
      <c r="P1671" t="s">
        <v>9833</v>
      </c>
      <c r="Q1671" t="s">
        <v>9834</v>
      </c>
      <c r="R1671" t="s">
        <v>1470</v>
      </c>
      <c r="S1671" t="s">
        <v>1470</v>
      </c>
      <c r="U1671" t="s">
        <v>7699</v>
      </c>
      <c r="V1671" t="s">
        <v>18094</v>
      </c>
      <c r="W1671" t="s">
        <v>84</v>
      </c>
      <c r="Y1671" t="s">
        <v>8</v>
      </c>
      <c r="Z1671" t="s">
        <v>86</v>
      </c>
      <c r="AA1671" t="s">
        <v>1916</v>
      </c>
      <c r="AB1671" s="28">
        <v>1</v>
      </c>
      <c r="AC1671" s="40">
        <v>35780</v>
      </c>
      <c r="AD1671" s="40">
        <f t="shared" si="26"/>
        <v>35780</v>
      </c>
    </row>
    <row r="1672" spans="1:30">
      <c r="A1672" t="s">
        <v>459</v>
      </c>
      <c r="B1672" t="s">
        <v>460</v>
      </c>
      <c r="C1672" t="s">
        <v>461</v>
      </c>
      <c r="D1672" t="s">
        <v>512</v>
      </c>
      <c r="E1672" t="s">
        <v>18095</v>
      </c>
      <c r="F1672" t="s">
        <v>18096</v>
      </c>
      <c r="G1672" t="s">
        <v>9829</v>
      </c>
      <c r="H1672" t="s">
        <v>460</v>
      </c>
      <c r="I1672" t="s">
        <v>459</v>
      </c>
      <c r="J1672" t="s">
        <v>18097</v>
      </c>
      <c r="K1672" t="s">
        <v>78</v>
      </c>
      <c r="L1672" t="s">
        <v>18098</v>
      </c>
      <c r="M1672" s="27">
        <v>45951.354837962957</v>
      </c>
      <c r="N1672" s="27">
        <v>45951.606944444437</v>
      </c>
      <c r="P1672" t="s">
        <v>9833</v>
      </c>
      <c r="Q1672" t="s">
        <v>9834</v>
      </c>
      <c r="R1672" t="s">
        <v>783</v>
      </c>
      <c r="S1672" t="s">
        <v>1750</v>
      </c>
      <c r="T1672" t="s">
        <v>82</v>
      </c>
      <c r="U1672" t="s">
        <v>7699</v>
      </c>
      <c r="V1672" t="s">
        <v>18099</v>
      </c>
      <c r="W1672" t="s">
        <v>84</v>
      </c>
      <c r="Y1672" t="s">
        <v>8</v>
      </c>
      <c r="Z1672" t="s">
        <v>86</v>
      </c>
      <c r="AA1672" t="s">
        <v>4324</v>
      </c>
      <c r="AB1672" s="28">
        <v>1</v>
      </c>
      <c r="AC1672" s="40">
        <v>35780</v>
      </c>
      <c r="AD1672" s="40">
        <f t="shared" si="26"/>
        <v>35780</v>
      </c>
    </row>
    <row r="1673" spans="1:30">
      <c r="A1673" t="s">
        <v>191</v>
      </c>
      <c r="B1673" t="s">
        <v>192</v>
      </c>
      <c r="C1673" t="s">
        <v>193</v>
      </c>
      <c r="D1673" t="s">
        <v>194</v>
      </c>
      <c r="E1673" t="s">
        <v>18100</v>
      </c>
      <c r="F1673" t="s">
        <v>3490</v>
      </c>
      <c r="G1673" t="s">
        <v>9829</v>
      </c>
      <c r="H1673" t="s">
        <v>197</v>
      </c>
      <c r="I1673" t="s">
        <v>191</v>
      </c>
      <c r="J1673" t="s">
        <v>3491</v>
      </c>
      <c r="K1673" t="s">
        <v>78</v>
      </c>
      <c r="L1673" t="s">
        <v>18101</v>
      </c>
      <c r="M1673" s="27">
        <v>45951.374942129631</v>
      </c>
      <c r="N1673" s="27">
        <v>45953.362500000003</v>
      </c>
      <c r="P1673" t="s">
        <v>9833</v>
      </c>
      <c r="Q1673" t="s">
        <v>9834</v>
      </c>
      <c r="R1673" t="s">
        <v>1470</v>
      </c>
      <c r="S1673" t="s">
        <v>1470</v>
      </c>
      <c r="U1673" t="s">
        <v>7699</v>
      </c>
      <c r="V1673" t="s">
        <v>18102</v>
      </c>
      <c r="W1673" t="s">
        <v>84</v>
      </c>
      <c r="Y1673" t="s">
        <v>8</v>
      </c>
      <c r="Z1673" t="s">
        <v>86</v>
      </c>
      <c r="AA1673" t="s">
        <v>1916</v>
      </c>
      <c r="AB1673" s="28">
        <v>1</v>
      </c>
      <c r="AC1673" s="40">
        <v>35780</v>
      </c>
      <c r="AD1673" s="40">
        <f t="shared" si="26"/>
        <v>35780</v>
      </c>
    </row>
    <row r="1674" spans="1:30">
      <c r="A1674" t="s">
        <v>613</v>
      </c>
      <c r="B1674" t="s">
        <v>151</v>
      </c>
      <c r="C1674" t="s">
        <v>152</v>
      </c>
      <c r="D1674" t="s">
        <v>7633</v>
      </c>
      <c r="E1674" t="s">
        <v>18103</v>
      </c>
      <c r="F1674" t="s">
        <v>12998</v>
      </c>
      <c r="G1674" t="s">
        <v>9829</v>
      </c>
      <c r="H1674" t="s">
        <v>258</v>
      </c>
      <c r="I1674" t="s">
        <v>613</v>
      </c>
      <c r="J1674" t="s">
        <v>12999</v>
      </c>
      <c r="K1674" t="s">
        <v>78</v>
      </c>
      <c r="L1674" t="s">
        <v>18104</v>
      </c>
      <c r="M1674" s="27">
        <v>45951.399027777778</v>
      </c>
      <c r="N1674" s="27">
        <v>45952.703472222223</v>
      </c>
      <c r="P1674" t="s">
        <v>9833</v>
      </c>
      <c r="Q1674" t="s">
        <v>9834</v>
      </c>
      <c r="R1674" t="s">
        <v>1470</v>
      </c>
      <c r="S1674" t="s">
        <v>1470</v>
      </c>
      <c r="T1674" t="s">
        <v>82</v>
      </c>
      <c r="U1674" t="s">
        <v>7699</v>
      </c>
      <c r="V1674" t="s">
        <v>18105</v>
      </c>
      <c r="W1674" t="s">
        <v>84</v>
      </c>
      <c r="Y1674" t="s">
        <v>8</v>
      </c>
      <c r="Z1674" t="s">
        <v>86</v>
      </c>
      <c r="AA1674" t="s">
        <v>1281</v>
      </c>
      <c r="AB1674" s="28">
        <v>1</v>
      </c>
      <c r="AC1674" s="40">
        <v>35780</v>
      </c>
      <c r="AD1674" s="40">
        <f t="shared" si="26"/>
        <v>35780</v>
      </c>
    </row>
    <row r="1675" spans="1:30">
      <c r="A1675" t="s">
        <v>277</v>
      </c>
      <c r="B1675" t="s">
        <v>151</v>
      </c>
      <c r="C1675" t="s">
        <v>152</v>
      </c>
      <c r="D1675" t="s">
        <v>2499</v>
      </c>
      <c r="E1675" t="s">
        <v>18106</v>
      </c>
      <c r="F1675" t="s">
        <v>18107</v>
      </c>
      <c r="G1675" t="s">
        <v>9838</v>
      </c>
      <c r="H1675" t="s">
        <v>197</v>
      </c>
      <c r="I1675" t="s">
        <v>2502</v>
      </c>
      <c r="J1675" t="s">
        <v>18108</v>
      </c>
      <c r="K1675" t="s">
        <v>78</v>
      </c>
      <c r="L1675" t="s">
        <v>18109</v>
      </c>
      <c r="M1675" s="27">
        <v>45951.419699074067</v>
      </c>
      <c r="N1675" s="27">
        <v>45958.389699074083</v>
      </c>
      <c r="P1675" t="s">
        <v>9840</v>
      </c>
      <c r="R1675" t="s">
        <v>1479</v>
      </c>
      <c r="S1675" t="s">
        <v>1470</v>
      </c>
      <c r="U1675" t="s">
        <v>7699</v>
      </c>
      <c r="V1675" t="s">
        <v>18110</v>
      </c>
      <c r="W1675" t="s">
        <v>9840</v>
      </c>
      <c r="Y1675" t="s">
        <v>15</v>
      </c>
      <c r="Z1675" t="s">
        <v>86</v>
      </c>
      <c r="AB1675" s="28">
        <v>0</v>
      </c>
      <c r="AC1675" s="40">
        <v>35780</v>
      </c>
      <c r="AD1675" s="40">
        <f t="shared" si="26"/>
        <v>35780</v>
      </c>
    </row>
    <row r="1676" spans="1:30">
      <c r="A1676" t="s">
        <v>191</v>
      </c>
      <c r="B1676" t="s">
        <v>192</v>
      </c>
      <c r="C1676" t="s">
        <v>193</v>
      </c>
      <c r="D1676" t="s">
        <v>15330</v>
      </c>
      <c r="E1676" t="s">
        <v>18111</v>
      </c>
      <c r="F1676" t="s">
        <v>18112</v>
      </c>
      <c r="G1676" t="s">
        <v>9829</v>
      </c>
      <c r="H1676" t="s">
        <v>197</v>
      </c>
      <c r="I1676" t="s">
        <v>15333</v>
      </c>
      <c r="J1676" t="s">
        <v>18113</v>
      </c>
      <c r="K1676" t="s">
        <v>78</v>
      </c>
      <c r="L1676" t="s">
        <v>18114</v>
      </c>
      <c r="M1676" s="27">
        <v>45951.422673611109</v>
      </c>
      <c r="N1676" s="27">
        <v>45957.563194444447</v>
      </c>
      <c r="P1676" t="s">
        <v>9833</v>
      </c>
      <c r="Q1676" t="s">
        <v>9834</v>
      </c>
      <c r="R1676" t="s">
        <v>1479</v>
      </c>
      <c r="S1676" t="s">
        <v>1470</v>
      </c>
      <c r="T1676" t="s">
        <v>82</v>
      </c>
      <c r="U1676" t="s">
        <v>7699</v>
      </c>
      <c r="V1676" t="s">
        <v>18115</v>
      </c>
      <c r="W1676" t="s">
        <v>9836</v>
      </c>
      <c r="Y1676" t="s">
        <v>15</v>
      </c>
      <c r="Z1676" t="s">
        <v>86</v>
      </c>
      <c r="AA1676" t="s">
        <v>1640</v>
      </c>
      <c r="AB1676" s="28">
        <v>0</v>
      </c>
      <c r="AC1676" s="40">
        <v>35780</v>
      </c>
      <c r="AD1676" s="40">
        <f t="shared" si="26"/>
        <v>35780</v>
      </c>
    </row>
    <row r="1677" spans="1:30">
      <c r="A1677" t="s">
        <v>150</v>
      </c>
      <c r="B1677" t="s">
        <v>151</v>
      </c>
      <c r="C1677" t="s">
        <v>152</v>
      </c>
      <c r="D1677" t="s">
        <v>2339</v>
      </c>
      <c r="E1677" t="s">
        <v>18116</v>
      </c>
      <c r="F1677" t="s">
        <v>5231</v>
      </c>
      <c r="G1677" t="s">
        <v>9829</v>
      </c>
      <c r="H1677" t="s">
        <v>156</v>
      </c>
      <c r="I1677" t="s">
        <v>150</v>
      </c>
      <c r="J1677" t="s">
        <v>5232</v>
      </c>
      <c r="K1677" t="s">
        <v>78</v>
      </c>
      <c r="L1677" t="s">
        <v>18117</v>
      </c>
      <c r="M1677" s="27">
        <v>45951.426087962973</v>
      </c>
      <c r="N1677" s="27">
        <v>45951.718055555553</v>
      </c>
      <c r="P1677" t="s">
        <v>9833</v>
      </c>
      <c r="Q1677" t="s">
        <v>9834</v>
      </c>
      <c r="R1677" t="s">
        <v>80</v>
      </c>
      <c r="S1677" t="s">
        <v>187</v>
      </c>
      <c r="T1677" t="s">
        <v>82</v>
      </c>
      <c r="U1677" t="s">
        <v>7699</v>
      </c>
      <c r="V1677" t="s">
        <v>18118</v>
      </c>
      <c r="W1677" t="s">
        <v>84</v>
      </c>
      <c r="Y1677" t="s">
        <v>8</v>
      </c>
      <c r="Z1677" t="s">
        <v>86</v>
      </c>
      <c r="AA1677" t="s">
        <v>173</v>
      </c>
      <c r="AB1677" s="28">
        <v>1</v>
      </c>
      <c r="AC1677" s="40">
        <v>35780</v>
      </c>
      <c r="AD1677" s="40">
        <f t="shared" si="26"/>
        <v>35780</v>
      </c>
    </row>
    <row r="1678" spans="1:30">
      <c r="A1678" t="s">
        <v>442</v>
      </c>
      <c r="B1678" t="s">
        <v>113</v>
      </c>
      <c r="C1678" t="s">
        <v>114</v>
      </c>
      <c r="D1678" t="s">
        <v>443</v>
      </c>
      <c r="E1678" t="s">
        <v>18119</v>
      </c>
      <c r="F1678" t="s">
        <v>12014</v>
      </c>
      <c r="G1678" t="s">
        <v>11760</v>
      </c>
      <c r="H1678" t="s">
        <v>446</v>
      </c>
      <c r="I1678" t="s">
        <v>442</v>
      </c>
      <c r="J1678" t="s">
        <v>12015</v>
      </c>
      <c r="K1678" t="s">
        <v>78</v>
      </c>
      <c r="L1678" t="s">
        <v>18120</v>
      </c>
      <c r="M1678" s="27">
        <v>45951.43472222222</v>
      </c>
      <c r="N1678" s="27">
        <v>45952.472222222219</v>
      </c>
      <c r="P1678" t="s">
        <v>9833</v>
      </c>
      <c r="Q1678" t="s">
        <v>9834</v>
      </c>
      <c r="R1678" t="s">
        <v>1470</v>
      </c>
      <c r="S1678" t="s">
        <v>1470</v>
      </c>
      <c r="U1678" t="s">
        <v>17229</v>
      </c>
      <c r="V1678" t="s">
        <v>18121</v>
      </c>
      <c r="W1678" t="s">
        <v>1801</v>
      </c>
      <c r="Y1678" t="s">
        <v>8</v>
      </c>
      <c r="Z1678" t="s">
        <v>86</v>
      </c>
      <c r="AB1678" s="28">
        <v>0</v>
      </c>
      <c r="AC1678" s="40">
        <v>41241</v>
      </c>
      <c r="AD1678" s="40">
        <f t="shared" si="26"/>
        <v>41241</v>
      </c>
    </row>
    <row r="1679" spans="1:30">
      <c r="A1679" t="s">
        <v>343</v>
      </c>
      <c r="B1679" t="s">
        <v>68</v>
      </c>
      <c r="C1679" t="s">
        <v>69</v>
      </c>
      <c r="D1679" t="s">
        <v>344</v>
      </c>
      <c r="E1679" t="s">
        <v>18122</v>
      </c>
      <c r="F1679" t="s">
        <v>18123</v>
      </c>
      <c r="G1679" t="s">
        <v>9829</v>
      </c>
      <c r="H1679" t="s">
        <v>347</v>
      </c>
      <c r="I1679" t="s">
        <v>343</v>
      </c>
      <c r="J1679" t="s">
        <v>18124</v>
      </c>
      <c r="K1679" t="s">
        <v>78</v>
      </c>
      <c r="L1679" t="s">
        <v>18125</v>
      </c>
      <c r="M1679" s="27">
        <v>45951.435335648152</v>
      </c>
      <c r="N1679" s="27">
        <v>45953.467361111107</v>
      </c>
      <c r="P1679" t="s">
        <v>9833</v>
      </c>
      <c r="Q1679" t="s">
        <v>9834</v>
      </c>
      <c r="R1679" t="s">
        <v>80</v>
      </c>
      <c r="S1679" t="s">
        <v>187</v>
      </c>
      <c r="T1679" t="s">
        <v>5314</v>
      </c>
      <c r="U1679" t="s">
        <v>8856</v>
      </c>
      <c r="V1679" t="s">
        <v>18126</v>
      </c>
      <c r="W1679" t="s">
        <v>84</v>
      </c>
      <c r="Y1679" t="s">
        <v>8</v>
      </c>
      <c r="Z1679" t="s">
        <v>86</v>
      </c>
      <c r="AA1679" t="s">
        <v>8855</v>
      </c>
      <c r="AB1679" s="28">
        <v>1</v>
      </c>
      <c r="AC1679" s="40">
        <v>35780</v>
      </c>
      <c r="AD1679" s="40">
        <f t="shared" si="26"/>
        <v>35780</v>
      </c>
    </row>
    <row r="1680" spans="1:30">
      <c r="A1680" t="s">
        <v>459</v>
      </c>
      <c r="B1680" t="s">
        <v>460</v>
      </c>
      <c r="C1680" t="s">
        <v>461</v>
      </c>
      <c r="D1680" t="s">
        <v>512</v>
      </c>
      <c r="E1680" t="s">
        <v>18127</v>
      </c>
      <c r="F1680" t="s">
        <v>18128</v>
      </c>
      <c r="G1680" t="s">
        <v>9829</v>
      </c>
      <c r="H1680" t="s">
        <v>460</v>
      </c>
      <c r="I1680" t="s">
        <v>459</v>
      </c>
      <c r="J1680" t="s">
        <v>18129</v>
      </c>
      <c r="K1680" t="s">
        <v>78</v>
      </c>
      <c r="L1680" t="s">
        <v>18130</v>
      </c>
      <c r="M1680" s="27">
        <v>45951.427083333343</v>
      </c>
      <c r="N1680" s="27">
        <v>45952.314583333333</v>
      </c>
      <c r="P1680" t="s">
        <v>9833</v>
      </c>
      <c r="Q1680" t="s">
        <v>9834</v>
      </c>
      <c r="R1680" t="s">
        <v>80</v>
      </c>
      <c r="S1680" t="s">
        <v>187</v>
      </c>
      <c r="T1680" t="s">
        <v>82</v>
      </c>
      <c r="U1680" t="s">
        <v>7699</v>
      </c>
      <c r="V1680" t="s">
        <v>18131</v>
      </c>
      <c r="W1680" t="s">
        <v>84</v>
      </c>
      <c r="Y1680" t="s">
        <v>8</v>
      </c>
      <c r="Z1680" t="s">
        <v>86</v>
      </c>
      <c r="AA1680" t="s">
        <v>4324</v>
      </c>
      <c r="AB1680" s="28">
        <v>1</v>
      </c>
      <c r="AC1680" s="40">
        <v>35780</v>
      </c>
      <c r="AD1680" s="40">
        <f t="shared" si="26"/>
        <v>35780</v>
      </c>
    </row>
    <row r="1681" spans="1:30">
      <c r="A1681" t="s">
        <v>277</v>
      </c>
      <c r="B1681" t="s">
        <v>151</v>
      </c>
      <c r="C1681" t="s">
        <v>152</v>
      </c>
      <c r="D1681" t="s">
        <v>3591</v>
      </c>
      <c r="E1681" t="s">
        <v>18132</v>
      </c>
      <c r="F1681" t="s">
        <v>18133</v>
      </c>
      <c r="G1681" t="s">
        <v>9838</v>
      </c>
      <c r="H1681" t="s">
        <v>3594</v>
      </c>
      <c r="I1681" t="s">
        <v>3594</v>
      </c>
      <c r="J1681" t="s">
        <v>18134</v>
      </c>
      <c r="K1681" t="s">
        <v>78</v>
      </c>
      <c r="L1681" t="s">
        <v>18135</v>
      </c>
      <c r="M1681" s="27">
        <v>45951.427812499998</v>
      </c>
      <c r="N1681" s="27">
        <v>45955.486805555563</v>
      </c>
      <c r="P1681" t="s">
        <v>9840</v>
      </c>
      <c r="R1681" t="s">
        <v>1470</v>
      </c>
      <c r="S1681" t="s">
        <v>1470</v>
      </c>
      <c r="U1681" t="s">
        <v>7699</v>
      </c>
      <c r="V1681" t="s">
        <v>18136</v>
      </c>
      <c r="W1681" t="s">
        <v>9840</v>
      </c>
      <c r="Y1681" t="s">
        <v>139</v>
      </c>
      <c r="Z1681" t="s">
        <v>1482</v>
      </c>
      <c r="AB1681" s="28">
        <v>0</v>
      </c>
      <c r="AC1681" s="40">
        <v>35780</v>
      </c>
      <c r="AD1681" s="40">
        <f t="shared" si="26"/>
        <v>35780</v>
      </c>
    </row>
    <row r="1682" spans="1:30">
      <c r="A1682" t="s">
        <v>217</v>
      </c>
      <c r="B1682" t="s">
        <v>192</v>
      </c>
      <c r="C1682" t="s">
        <v>193</v>
      </c>
      <c r="D1682" t="s">
        <v>900</v>
      </c>
      <c r="E1682" t="s">
        <v>18137</v>
      </c>
      <c r="F1682" t="s">
        <v>18138</v>
      </c>
      <c r="G1682" t="s">
        <v>9829</v>
      </c>
      <c r="H1682" t="s">
        <v>903</v>
      </c>
      <c r="I1682" t="s">
        <v>904</v>
      </c>
      <c r="J1682" t="s">
        <v>18139</v>
      </c>
      <c r="K1682" t="s">
        <v>78</v>
      </c>
      <c r="L1682" t="s">
        <v>18140</v>
      </c>
      <c r="M1682" s="27">
        <v>45951.431701388887</v>
      </c>
      <c r="N1682" s="27">
        <v>45952.61041666667</v>
      </c>
      <c r="P1682" t="s">
        <v>9833</v>
      </c>
      <c r="Q1682" t="s">
        <v>9834</v>
      </c>
      <c r="R1682" t="s">
        <v>1470</v>
      </c>
      <c r="S1682" t="s">
        <v>1470</v>
      </c>
      <c r="T1682" t="s">
        <v>82</v>
      </c>
      <c r="U1682" t="s">
        <v>7699</v>
      </c>
      <c r="V1682" t="s">
        <v>18141</v>
      </c>
      <c r="W1682" t="s">
        <v>84</v>
      </c>
      <c r="Y1682" t="s">
        <v>139</v>
      </c>
      <c r="Z1682" t="s">
        <v>909</v>
      </c>
      <c r="AA1682" t="s">
        <v>403</v>
      </c>
      <c r="AB1682" s="28">
        <v>1</v>
      </c>
      <c r="AC1682" s="40">
        <v>35780</v>
      </c>
      <c r="AD1682" s="40">
        <f t="shared" si="26"/>
        <v>35780</v>
      </c>
    </row>
    <row r="1683" spans="1:30">
      <c r="A1683" t="s">
        <v>442</v>
      </c>
      <c r="B1683" t="s">
        <v>113</v>
      </c>
      <c r="C1683" t="s">
        <v>114</v>
      </c>
      <c r="D1683" t="s">
        <v>443</v>
      </c>
      <c r="E1683" t="s">
        <v>18142</v>
      </c>
      <c r="F1683" t="s">
        <v>18143</v>
      </c>
      <c r="G1683" t="s">
        <v>9829</v>
      </c>
      <c r="H1683" t="s">
        <v>446</v>
      </c>
      <c r="I1683" t="s">
        <v>442</v>
      </c>
      <c r="J1683" t="s">
        <v>18144</v>
      </c>
      <c r="K1683" t="s">
        <v>78</v>
      </c>
      <c r="L1683" t="s">
        <v>18145</v>
      </c>
      <c r="M1683" s="27">
        <v>45951.434189814812</v>
      </c>
      <c r="N1683" s="27">
        <v>45952.51458333333</v>
      </c>
      <c r="P1683" t="s">
        <v>9833</v>
      </c>
      <c r="Q1683" t="s">
        <v>9834</v>
      </c>
      <c r="R1683" t="s">
        <v>80</v>
      </c>
      <c r="S1683" t="s">
        <v>187</v>
      </c>
      <c r="T1683" t="s">
        <v>82</v>
      </c>
      <c r="U1683" t="s">
        <v>7699</v>
      </c>
      <c r="V1683" t="s">
        <v>18146</v>
      </c>
      <c r="W1683" t="s">
        <v>84</v>
      </c>
      <c r="Y1683" t="s">
        <v>8</v>
      </c>
      <c r="Z1683" t="s">
        <v>86</v>
      </c>
      <c r="AA1683" t="s">
        <v>8858</v>
      </c>
      <c r="AB1683" s="28">
        <v>1</v>
      </c>
      <c r="AC1683" s="40">
        <v>35780</v>
      </c>
      <c r="AD1683" s="40">
        <f t="shared" si="26"/>
        <v>35780</v>
      </c>
    </row>
    <row r="1684" spans="1:30">
      <c r="A1684" t="s">
        <v>191</v>
      </c>
      <c r="B1684" t="s">
        <v>192</v>
      </c>
      <c r="C1684" t="s">
        <v>193</v>
      </c>
      <c r="D1684" t="s">
        <v>10523</v>
      </c>
      <c r="E1684" t="s">
        <v>18147</v>
      </c>
      <c r="F1684" t="s">
        <v>18148</v>
      </c>
      <c r="G1684" t="s">
        <v>9829</v>
      </c>
      <c r="H1684" t="s">
        <v>197</v>
      </c>
      <c r="I1684" t="s">
        <v>10526</v>
      </c>
      <c r="J1684" t="s">
        <v>18149</v>
      </c>
      <c r="K1684" t="s">
        <v>78</v>
      </c>
      <c r="L1684" t="s">
        <v>18150</v>
      </c>
      <c r="M1684" s="27">
        <v>45951.435636574082</v>
      </c>
      <c r="N1684" s="27">
        <v>45953.476388888892</v>
      </c>
      <c r="P1684" t="s">
        <v>9833</v>
      </c>
      <c r="Q1684" t="s">
        <v>9834</v>
      </c>
      <c r="R1684" t="s">
        <v>1470</v>
      </c>
      <c r="S1684" t="s">
        <v>1470</v>
      </c>
      <c r="T1684" t="s">
        <v>82</v>
      </c>
      <c r="U1684" t="s">
        <v>7699</v>
      </c>
      <c r="V1684" t="s">
        <v>18151</v>
      </c>
      <c r="W1684" t="s">
        <v>84</v>
      </c>
      <c r="Y1684" t="s">
        <v>11</v>
      </c>
      <c r="Z1684" t="s">
        <v>86</v>
      </c>
      <c r="AA1684" t="s">
        <v>423</v>
      </c>
      <c r="AB1684" s="28">
        <v>1</v>
      </c>
      <c r="AC1684" s="40">
        <v>67654</v>
      </c>
      <c r="AD1684" s="40">
        <f t="shared" si="26"/>
        <v>67654</v>
      </c>
    </row>
    <row r="1685" spans="1:30">
      <c r="A1685" t="s">
        <v>1134</v>
      </c>
      <c r="B1685" t="s">
        <v>113</v>
      </c>
      <c r="C1685" t="s">
        <v>114</v>
      </c>
      <c r="D1685" t="s">
        <v>9919</v>
      </c>
      <c r="E1685" t="s">
        <v>18152</v>
      </c>
      <c r="F1685" t="s">
        <v>18153</v>
      </c>
      <c r="G1685" t="s">
        <v>9829</v>
      </c>
      <c r="H1685" t="s">
        <v>2713</v>
      </c>
      <c r="I1685" t="s">
        <v>9922</v>
      </c>
      <c r="J1685" t="s">
        <v>18154</v>
      </c>
      <c r="K1685" t="s">
        <v>78</v>
      </c>
      <c r="L1685" t="s">
        <v>18155</v>
      </c>
      <c r="M1685" s="27">
        <v>45951.436111111107</v>
      </c>
      <c r="N1685" s="27">
        <v>45955.566666666673</v>
      </c>
      <c r="P1685" t="s">
        <v>9833</v>
      </c>
      <c r="Q1685" t="s">
        <v>9834</v>
      </c>
      <c r="R1685" t="s">
        <v>1470</v>
      </c>
      <c r="S1685" t="s">
        <v>1470</v>
      </c>
      <c r="T1685" t="s">
        <v>82</v>
      </c>
      <c r="U1685" t="s">
        <v>7699</v>
      </c>
      <c r="V1685" t="s">
        <v>18156</v>
      </c>
      <c r="W1685" t="s">
        <v>84</v>
      </c>
      <c r="Y1685" t="s">
        <v>11</v>
      </c>
      <c r="Z1685" t="s">
        <v>86</v>
      </c>
      <c r="AA1685" t="s">
        <v>2718</v>
      </c>
      <c r="AB1685" s="28">
        <v>1</v>
      </c>
      <c r="AC1685" s="40">
        <v>67654</v>
      </c>
      <c r="AD1685" s="40">
        <f t="shared" si="26"/>
        <v>67654</v>
      </c>
    </row>
    <row r="1686" spans="1:30">
      <c r="A1686" t="s">
        <v>442</v>
      </c>
      <c r="B1686" t="s">
        <v>113</v>
      </c>
      <c r="C1686" t="s">
        <v>114</v>
      </c>
      <c r="D1686" t="s">
        <v>16089</v>
      </c>
      <c r="E1686" t="s">
        <v>18157</v>
      </c>
      <c r="F1686" t="s">
        <v>18158</v>
      </c>
      <c r="G1686" t="s">
        <v>11760</v>
      </c>
      <c r="H1686" t="s">
        <v>16092</v>
      </c>
      <c r="I1686" t="s">
        <v>16093</v>
      </c>
      <c r="J1686" t="s">
        <v>18159</v>
      </c>
      <c r="K1686" t="s">
        <v>78</v>
      </c>
      <c r="L1686" t="s">
        <v>18160</v>
      </c>
      <c r="M1686" s="27">
        <v>45951.436805555553</v>
      </c>
      <c r="N1686" s="27">
        <v>45954.651388888888</v>
      </c>
      <c r="P1686" t="s">
        <v>9833</v>
      </c>
      <c r="Q1686" t="s">
        <v>9834</v>
      </c>
      <c r="R1686" t="s">
        <v>1470</v>
      </c>
      <c r="S1686" t="s">
        <v>1470</v>
      </c>
      <c r="U1686" t="s">
        <v>16341</v>
      </c>
      <c r="V1686" t="s">
        <v>18161</v>
      </c>
      <c r="W1686" t="s">
        <v>1801</v>
      </c>
      <c r="Y1686" t="s">
        <v>139</v>
      </c>
      <c r="Z1686" t="s">
        <v>1482</v>
      </c>
      <c r="AB1686" s="28">
        <v>0</v>
      </c>
      <c r="AC1686" s="40">
        <v>41241</v>
      </c>
      <c r="AD1686" s="40">
        <f t="shared" si="26"/>
        <v>41241</v>
      </c>
    </row>
    <row r="1687" spans="1:30">
      <c r="A1687" t="s">
        <v>67</v>
      </c>
      <c r="B1687" t="s">
        <v>68</v>
      </c>
      <c r="C1687" t="s">
        <v>69</v>
      </c>
      <c r="D1687" t="s">
        <v>17073</v>
      </c>
      <c r="E1687" t="s">
        <v>18162</v>
      </c>
      <c r="F1687" t="s">
        <v>18163</v>
      </c>
      <c r="G1687" t="s">
        <v>9829</v>
      </c>
      <c r="H1687" t="s">
        <v>143</v>
      </c>
      <c r="I1687" t="s">
        <v>17076</v>
      </c>
      <c r="J1687" t="s">
        <v>18164</v>
      </c>
      <c r="K1687" t="s">
        <v>78</v>
      </c>
      <c r="L1687" t="s">
        <v>18165</v>
      </c>
      <c r="M1687" s="27">
        <v>45951.446712962963</v>
      </c>
      <c r="N1687" s="27">
        <v>45952.509722222218</v>
      </c>
      <c r="P1687" t="s">
        <v>9833</v>
      </c>
      <c r="Q1687" t="s">
        <v>9834</v>
      </c>
      <c r="R1687" t="s">
        <v>80</v>
      </c>
      <c r="S1687" t="s">
        <v>81</v>
      </c>
      <c r="T1687" t="s">
        <v>82</v>
      </c>
      <c r="U1687" t="s">
        <v>7699</v>
      </c>
      <c r="V1687" t="s">
        <v>18166</v>
      </c>
      <c r="W1687" t="s">
        <v>84</v>
      </c>
      <c r="Y1687" t="s">
        <v>11</v>
      </c>
      <c r="Z1687" t="s">
        <v>86</v>
      </c>
      <c r="AA1687" t="s">
        <v>190</v>
      </c>
      <c r="AB1687" s="28">
        <v>1</v>
      </c>
      <c r="AC1687" s="40">
        <v>67654</v>
      </c>
      <c r="AD1687" s="40">
        <f t="shared" si="26"/>
        <v>67654</v>
      </c>
    </row>
    <row r="1688" spans="1:30">
      <c r="A1688" t="s">
        <v>459</v>
      </c>
      <c r="B1688" t="s">
        <v>460</v>
      </c>
      <c r="C1688" t="s">
        <v>461</v>
      </c>
      <c r="D1688" t="s">
        <v>956</v>
      </c>
      <c r="E1688" t="s">
        <v>18167</v>
      </c>
      <c r="F1688" t="s">
        <v>18168</v>
      </c>
      <c r="G1688" t="s">
        <v>9829</v>
      </c>
      <c r="H1688" t="s">
        <v>460</v>
      </c>
      <c r="I1688" t="s">
        <v>959</v>
      </c>
      <c r="J1688" t="s">
        <v>18169</v>
      </c>
      <c r="K1688" t="s">
        <v>78</v>
      </c>
      <c r="L1688" t="s">
        <v>18170</v>
      </c>
      <c r="M1688" s="27">
        <v>45951.446122685193</v>
      </c>
      <c r="N1688" s="27">
        <v>45954.617361111108</v>
      </c>
      <c r="P1688" t="s">
        <v>9833</v>
      </c>
      <c r="Q1688" t="s">
        <v>9834</v>
      </c>
      <c r="R1688" t="s">
        <v>1479</v>
      </c>
      <c r="S1688" t="s">
        <v>1479</v>
      </c>
      <c r="T1688" t="s">
        <v>82</v>
      </c>
      <c r="U1688" t="s">
        <v>7699</v>
      </c>
      <c r="V1688" t="s">
        <v>18171</v>
      </c>
      <c r="W1688" t="s">
        <v>84</v>
      </c>
      <c r="Y1688" t="s">
        <v>11</v>
      </c>
      <c r="Z1688" t="s">
        <v>86</v>
      </c>
      <c r="AA1688" t="s">
        <v>470</v>
      </c>
      <c r="AB1688" s="28">
        <v>1</v>
      </c>
      <c r="AC1688" s="40">
        <v>67654</v>
      </c>
      <c r="AD1688" s="40">
        <f t="shared" si="26"/>
        <v>67654</v>
      </c>
    </row>
    <row r="1689" spans="1:30">
      <c r="A1689" t="s">
        <v>191</v>
      </c>
      <c r="B1689" t="s">
        <v>192</v>
      </c>
      <c r="C1689" t="s">
        <v>193</v>
      </c>
      <c r="D1689" t="s">
        <v>194</v>
      </c>
      <c r="E1689" t="s">
        <v>18172</v>
      </c>
      <c r="F1689" t="s">
        <v>18173</v>
      </c>
      <c r="G1689" t="s">
        <v>9829</v>
      </c>
      <c r="H1689" t="s">
        <v>197</v>
      </c>
      <c r="I1689" t="s">
        <v>191</v>
      </c>
      <c r="J1689" t="s">
        <v>18174</v>
      </c>
      <c r="K1689" t="s">
        <v>78</v>
      </c>
      <c r="L1689" t="s">
        <v>18175</v>
      </c>
      <c r="M1689" s="27">
        <v>45951.44939814815</v>
      </c>
      <c r="N1689" s="27">
        <v>45958.418749999997</v>
      </c>
      <c r="P1689" t="s">
        <v>9833</v>
      </c>
      <c r="Q1689" t="s">
        <v>9834</v>
      </c>
      <c r="R1689" t="s">
        <v>80</v>
      </c>
      <c r="S1689" t="s">
        <v>81</v>
      </c>
      <c r="U1689" t="s">
        <v>7699</v>
      </c>
      <c r="V1689" t="s">
        <v>18176</v>
      </c>
      <c r="W1689" t="s">
        <v>84</v>
      </c>
      <c r="Y1689" t="s">
        <v>8</v>
      </c>
      <c r="Z1689" t="s">
        <v>86</v>
      </c>
      <c r="AA1689" t="s">
        <v>1916</v>
      </c>
      <c r="AB1689" s="28">
        <v>1</v>
      </c>
      <c r="AC1689" s="40">
        <v>35780</v>
      </c>
      <c r="AD1689" s="40">
        <f t="shared" si="26"/>
        <v>35780</v>
      </c>
    </row>
    <row r="1690" spans="1:30">
      <c r="A1690" t="s">
        <v>191</v>
      </c>
      <c r="B1690" t="s">
        <v>192</v>
      </c>
      <c r="C1690" t="s">
        <v>193</v>
      </c>
      <c r="D1690" t="s">
        <v>194</v>
      </c>
      <c r="E1690" t="s">
        <v>18177</v>
      </c>
      <c r="F1690" t="s">
        <v>18178</v>
      </c>
      <c r="G1690" t="s">
        <v>9829</v>
      </c>
      <c r="H1690" t="s">
        <v>197</v>
      </c>
      <c r="I1690" t="s">
        <v>191</v>
      </c>
      <c r="J1690" t="s">
        <v>18179</v>
      </c>
      <c r="K1690" t="s">
        <v>78</v>
      </c>
      <c r="L1690" t="s">
        <v>18180</v>
      </c>
      <c r="M1690" s="27">
        <v>45951.442523148151</v>
      </c>
      <c r="N1690" s="27">
        <v>45957.540972222218</v>
      </c>
      <c r="P1690" t="s">
        <v>9833</v>
      </c>
      <c r="Q1690" t="s">
        <v>9834</v>
      </c>
      <c r="R1690" t="s">
        <v>80</v>
      </c>
      <c r="S1690" t="s">
        <v>187</v>
      </c>
      <c r="U1690" t="s">
        <v>7699</v>
      </c>
      <c r="V1690" t="s">
        <v>18181</v>
      </c>
      <c r="W1690" t="s">
        <v>84</v>
      </c>
      <c r="Y1690" t="s">
        <v>8</v>
      </c>
      <c r="Z1690" t="s">
        <v>86</v>
      </c>
      <c r="AA1690" t="s">
        <v>7627</v>
      </c>
      <c r="AB1690" s="28">
        <v>1</v>
      </c>
      <c r="AC1690" s="40">
        <v>35780</v>
      </c>
      <c r="AD1690" s="40">
        <f t="shared" si="26"/>
        <v>35780</v>
      </c>
    </row>
    <row r="1691" spans="1:30">
      <c r="A1691" t="s">
        <v>217</v>
      </c>
      <c r="B1691" t="s">
        <v>192</v>
      </c>
      <c r="C1691" t="s">
        <v>193</v>
      </c>
      <c r="D1691" t="s">
        <v>1241</v>
      </c>
      <c r="E1691" t="s">
        <v>18182</v>
      </c>
      <c r="F1691" t="s">
        <v>18183</v>
      </c>
      <c r="G1691" t="s">
        <v>9829</v>
      </c>
      <c r="H1691" t="s">
        <v>197</v>
      </c>
      <c r="I1691" t="s">
        <v>1244</v>
      </c>
      <c r="J1691" t="s">
        <v>18184</v>
      </c>
      <c r="K1691" t="s">
        <v>78</v>
      </c>
      <c r="L1691" t="s">
        <v>18185</v>
      </c>
      <c r="M1691" s="27">
        <v>45951.461076388892</v>
      </c>
      <c r="N1691" s="27">
        <v>45958.443749999999</v>
      </c>
      <c r="P1691" t="s">
        <v>9833</v>
      </c>
      <c r="Q1691" t="s">
        <v>9834</v>
      </c>
      <c r="R1691" t="s">
        <v>80</v>
      </c>
      <c r="S1691" t="s">
        <v>187</v>
      </c>
      <c r="T1691" t="s">
        <v>82</v>
      </c>
      <c r="U1691" t="s">
        <v>7699</v>
      </c>
      <c r="V1691" t="s">
        <v>18186</v>
      </c>
      <c r="W1691" t="s">
        <v>84</v>
      </c>
      <c r="Y1691" t="s">
        <v>11</v>
      </c>
      <c r="Z1691" t="s">
        <v>86</v>
      </c>
      <c r="AA1691" t="s">
        <v>403</v>
      </c>
      <c r="AB1691" s="28">
        <v>1</v>
      </c>
      <c r="AC1691" s="40">
        <v>67654</v>
      </c>
      <c r="AD1691" s="40">
        <f t="shared" si="26"/>
        <v>67654</v>
      </c>
    </row>
    <row r="1692" spans="1:30">
      <c r="A1692" t="s">
        <v>965</v>
      </c>
      <c r="B1692" t="s">
        <v>119</v>
      </c>
      <c r="C1692" t="s">
        <v>120</v>
      </c>
      <c r="D1692" t="s">
        <v>2568</v>
      </c>
      <c r="E1692" t="s">
        <v>18187</v>
      </c>
      <c r="F1692" t="s">
        <v>5714</v>
      </c>
      <c r="G1692" t="s">
        <v>9829</v>
      </c>
      <c r="H1692" t="s">
        <v>969</v>
      </c>
      <c r="I1692" t="s">
        <v>2571</v>
      </c>
      <c r="J1692" t="s">
        <v>5715</v>
      </c>
      <c r="K1692" t="s">
        <v>78</v>
      </c>
      <c r="L1692" t="s">
        <v>18188</v>
      </c>
      <c r="M1692" s="27">
        <v>45951.453773148147</v>
      </c>
      <c r="N1692" s="27">
        <v>45952.519444444442</v>
      </c>
      <c r="P1692" t="s">
        <v>9833</v>
      </c>
      <c r="Q1692" t="s">
        <v>9834</v>
      </c>
      <c r="R1692" t="s">
        <v>1470</v>
      </c>
      <c r="S1692" t="s">
        <v>1470</v>
      </c>
      <c r="T1692" t="s">
        <v>82</v>
      </c>
      <c r="U1692" t="s">
        <v>7699</v>
      </c>
      <c r="V1692" t="s">
        <v>18189</v>
      </c>
      <c r="W1692" t="s">
        <v>84</v>
      </c>
      <c r="Y1692" t="s">
        <v>11</v>
      </c>
      <c r="Z1692" t="s">
        <v>86</v>
      </c>
      <c r="AA1692" t="s">
        <v>1394</v>
      </c>
      <c r="AB1692" s="28">
        <v>1</v>
      </c>
      <c r="AC1692" s="40">
        <v>67654</v>
      </c>
      <c r="AD1692" s="40">
        <f t="shared" si="26"/>
        <v>67654</v>
      </c>
    </row>
    <row r="1693" spans="1:30">
      <c r="A1693" t="s">
        <v>744</v>
      </c>
      <c r="B1693" t="s">
        <v>113</v>
      </c>
      <c r="C1693" t="s">
        <v>114</v>
      </c>
      <c r="D1693" t="s">
        <v>4015</v>
      </c>
      <c r="E1693" t="s">
        <v>18190</v>
      </c>
      <c r="F1693" t="s">
        <v>18191</v>
      </c>
      <c r="G1693" t="s">
        <v>9829</v>
      </c>
      <c r="H1693" t="s">
        <v>748</v>
      </c>
      <c r="I1693" t="s">
        <v>4018</v>
      </c>
      <c r="J1693" t="s">
        <v>18192</v>
      </c>
      <c r="K1693" t="s">
        <v>78</v>
      </c>
      <c r="L1693" t="s">
        <v>18193</v>
      </c>
      <c r="M1693" s="27">
        <v>45951.462384259263</v>
      </c>
      <c r="N1693" s="27">
        <v>45955.464583333327</v>
      </c>
      <c r="P1693" t="s">
        <v>9833</v>
      </c>
      <c r="Q1693" t="s">
        <v>9834</v>
      </c>
      <c r="R1693" t="s">
        <v>80</v>
      </c>
      <c r="S1693" t="s">
        <v>81</v>
      </c>
      <c r="T1693" t="s">
        <v>82</v>
      </c>
      <c r="U1693" t="s">
        <v>7699</v>
      </c>
      <c r="V1693" t="s">
        <v>18194</v>
      </c>
      <c r="W1693" t="s">
        <v>84</v>
      </c>
      <c r="Y1693" t="s">
        <v>11</v>
      </c>
      <c r="Z1693" t="s">
        <v>86</v>
      </c>
      <c r="AA1693" t="s">
        <v>1272</v>
      </c>
      <c r="AB1693" s="28">
        <v>1</v>
      </c>
      <c r="AC1693" s="40">
        <v>67654</v>
      </c>
      <c r="AD1693" s="40">
        <f t="shared" si="26"/>
        <v>67654</v>
      </c>
    </row>
    <row r="1694" spans="1:30">
      <c r="A1694" t="s">
        <v>965</v>
      </c>
      <c r="B1694" t="s">
        <v>119</v>
      </c>
      <c r="C1694" t="s">
        <v>120</v>
      </c>
      <c r="D1694" t="s">
        <v>966</v>
      </c>
      <c r="E1694" t="s">
        <v>18195</v>
      </c>
      <c r="F1694" t="s">
        <v>18196</v>
      </c>
      <c r="G1694" t="s">
        <v>9829</v>
      </c>
      <c r="H1694" t="s">
        <v>969</v>
      </c>
      <c r="I1694" t="s">
        <v>965</v>
      </c>
      <c r="J1694" t="s">
        <v>18197</v>
      </c>
      <c r="K1694" t="s">
        <v>78</v>
      </c>
      <c r="L1694" t="s">
        <v>18198</v>
      </c>
      <c r="M1694" s="27">
        <v>45951.463506944441</v>
      </c>
      <c r="N1694" s="27">
        <v>45953.626388888893</v>
      </c>
      <c r="P1694" t="s">
        <v>9833</v>
      </c>
      <c r="Q1694" t="s">
        <v>9834</v>
      </c>
      <c r="R1694" t="s">
        <v>80</v>
      </c>
      <c r="S1694" t="s">
        <v>187</v>
      </c>
      <c r="T1694" t="s">
        <v>82</v>
      </c>
      <c r="U1694" t="s">
        <v>7699</v>
      </c>
      <c r="V1694" t="s">
        <v>18199</v>
      </c>
      <c r="W1694" t="s">
        <v>84</v>
      </c>
      <c r="Y1694" t="s">
        <v>8</v>
      </c>
      <c r="Z1694" t="s">
        <v>86</v>
      </c>
      <c r="AA1694" t="s">
        <v>974</v>
      </c>
      <c r="AB1694" s="28">
        <v>1</v>
      </c>
      <c r="AC1694" s="40">
        <v>35780</v>
      </c>
      <c r="AD1694" s="40">
        <f t="shared" si="26"/>
        <v>35780</v>
      </c>
    </row>
    <row r="1695" spans="1:30">
      <c r="A1695" t="s">
        <v>150</v>
      </c>
      <c r="B1695" t="s">
        <v>151</v>
      </c>
      <c r="C1695" t="s">
        <v>152</v>
      </c>
      <c r="D1695" t="s">
        <v>1463</v>
      </c>
      <c r="E1695" t="s">
        <v>18200</v>
      </c>
      <c r="F1695" t="s">
        <v>18201</v>
      </c>
      <c r="G1695" t="s">
        <v>9829</v>
      </c>
      <c r="H1695" t="s">
        <v>156</v>
      </c>
      <c r="I1695" t="s">
        <v>1465</v>
      </c>
      <c r="J1695" t="s">
        <v>18202</v>
      </c>
      <c r="K1695" t="s">
        <v>78</v>
      </c>
      <c r="L1695" t="s">
        <v>18203</v>
      </c>
      <c r="M1695" s="27">
        <v>45951.46435185185</v>
      </c>
      <c r="N1695" s="27">
        <v>45952.311111111107</v>
      </c>
      <c r="P1695" t="s">
        <v>9833</v>
      </c>
      <c r="Q1695" t="s">
        <v>9834</v>
      </c>
      <c r="R1695" t="s">
        <v>1479</v>
      </c>
      <c r="S1695" t="s">
        <v>1470</v>
      </c>
      <c r="T1695" t="s">
        <v>82</v>
      </c>
      <c r="U1695" t="s">
        <v>7699</v>
      </c>
      <c r="V1695" t="s">
        <v>18204</v>
      </c>
      <c r="W1695" t="s">
        <v>84</v>
      </c>
      <c r="Y1695" t="s">
        <v>8</v>
      </c>
      <c r="Z1695" t="s">
        <v>86</v>
      </c>
      <c r="AA1695" t="s">
        <v>173</v>
      </c>
      <c r="AB1695" s="28">
        <v>1</v>
      </c>
      <c r="AC1695" s="40">
        <v>35780</v>
      </c>
      <c r="AD1695" s="40">
        <f t="shared" si="26"/>
        <v>35780</v>
      </c>
    </row>
    <row r="1696" spans="1:30">
      <c r="A1696" t="s">
        <v>150</v>
      </c>
      <c r="B1696" t="s">
        <v>151</v>
      </c>
      <c r="C1696" t="s">
        <v>152</v>
      </c>
      <c r="D1696" t="s">
        <v>2339</v>
      </c>
      <c r="E1696" t="s">
        <v>18205</v>
      </c>
      <c r="F1696" t="s">
        <v>18206</v>
      </c>
      <c r="G1696" t="s">
        <v>9829</v>
      </c>
      <c r="H1696" t="s">
        <v>156</v>
      </c>
      <c r="I1696" t="s">
        <v>150</v>
      </c>
      <c r="J1696" t="s">
        <v>18207</v>
      </c>
      <c r="K1696" t="s">
        <v>78</v>
      </c>
      <c r="L1696" t="s">
        <v>18208</v>
      </c>
      <c r="M1696" s="27">
        <v>45951.46565972222</v>
      </c>
      <c r="N1696" s="27">
        <v>45951.713194444441</v>
      </c>
      <c r="P1696" t="s">
        <v>9833</v>
      </c>
      <c r="Q1696" t="s">
        <v>9834</v>
      </c>
      <c r="R1696" t="s">
        <v>1470</v>
      </c>
      <c r="S1696" t="s">
        <v>1470</v>
      </c>
      <c r="T1696" t="s">
        <v>82</v>
      </c>
      <c r="U1696" t="s">
        <v>7699</v>
      </c>
      <c r="V1696" t="s">
        <v>18209</v>
      </c>
      <c r="W1696" t="s">
        <v>84</v>
      </c>
      <c r="Y1696" t="s">
        <v>8</v>
      </c>
      <c r="Z1696" t="s">
        <v>86</v>
      </c>
      <c r="AA1696" t="s">
        <v>3941</v>
      </c>
      <c r="AB1696" s="28">
        <v>1</v>
      </c>
      <c r="AC1696" s="40">
        <v>35780</v>
      </c>
      <c r="AD1696" s="40">
        <f t="shared" si="26"/>
        <v>35780</v>
      </c>
    </row>
    <row r="1697" spans="1:30">
      <c r="A1697" t="s">
        <v>150</v>
      </c>
      <c r="B1697" t="s">
        <v>151</v>
      </c>
      <c r="C1697" t="s">
        <v>152</v>
      </c>
      <c r="D1697" t="s">
        <v>2339</v>
      </c>
      <c r="E1697" t="s">
        <v>18210</v>
      </c>
      <c r="F1697" t="s">
        <v>18211</v>
      </c>
      <c r="G1697" t="s">
        <v>9829</v>
      </c>
      <c r="H1697" t="s">
        <v>156</v>
      </c>
      <c r="I1697" t="s">
        <v>150</v>
      </c>
      <c r="J1697" t="s">
        <v>8862</v>
      </c>
      <c r="K1697" t="s">
        <v>78</v>
      </c>
      <c r="L1697" t="s">
        <v>18212</v>
      </c>
      <c r="M1697" s="27">
        <v>45951.467974537038</v>
      </c>
      <c r="N1697" s="27">
        <v>45953.352083333331</v>
      </c>
      <c r="P1697" t="s">
        <v>9833</v>
      </c>
      <c r="Q1697" t="s">
        <v>9834</v>
      </c>
      <c r="R1697" t="s">
        <v>1470</v>
      </c>
      <c r="S1697" t="s">
        <v>1470</v>
      </c>
      <c r="T1697" t="s">
        <v>82</v>
      </c>
      <c r="U1697" t="s">
        <v>7699</v>
      </c>
      <c r="V1697" t="s">
        <v>18213</v>
      </c>
      <c r="W1697" t="s">
        <v>84</v>
      </c>
      <c r="Y1697" t="s">
        <v>8</v>
      </c>
      <c r="Z1697" t="s">
        <v>86</v>
      </c>
      <c r="AA1697" t="s">
        <v>162</v>
      </c>
      <c r="AB1697" s="28">
        <v>1</v>
      </c>
      <c r="AC1697" s="40">
        <v>35780</v>
      </c>
      <c r="AD1697" s="40">
        <f t="shared" si="26"/>
        <v>35780</v>
      </c>
    </row>
    <row r="1698" spans="1:30">
      <c r="A1698" t="s">
        <v>459</v>
      </c>
      <c r="B1698" t="s">
        <v>460</v>
      </c>
      <c r="C1698" t="s">
        <v>461</v>
      </c>
      <c r="D1698" t="s">
        <v>512</v>
      </c>
      <c r="E1698" t="s">
        <v>18214</v>
      </c>
      <c r="F1698" t="s">
        <v>18215</v>
      </c>
      <c r="G1698" t="s">
        <v>9829</v>
      </c>
      <c r="H1698" t="s">
        <v>460</v>
      </c>
      <c r="I1698" t="s">
        <v>459</v>
      </c>
      <c r="J1698" t="s">
        <v>18216</v>
      </c>
      <c r="K1698" t="s">
        <v>78</v>
      </c>
      <c r="L1698" t="s">
        <v>18217</v>
      </c>
      <c r="M1698" s="27">
        <v>45951.469490740739</v>
      </c>
      <c r="N1698" s="27">
        <v>45952.439583333333</v>
      </c>
      <c r="P1698" t="s">
        <v>9833</v>
      </c>
      <c r="Q1698" t="s">
        <v>9834</v>
      </c>
      <c r="R1698" t="s">
        <v>1479</v>
      </c>
      <c r="S1698" t="s">
        <v>1470</v>
      </c>
      <c r="T1698" t="s">
        <v>82</v>
      </c>
      <c r="U1698" t="s">
        <v>7699</v>
      </c>
      <c r="V1698" t="s">
        <v>18218</v>
      </c>
      <c r="W1698" t="s">
        <v>84</v>
      </c>
      <c r="Y1698" t="s">
        <v>8</v>
      </c>
      <c r="Z1698" t="s">
        <v>86</v>
      </c>
      <c r="AA1698" t="s">
        <v>2172</v>
      </c>
      <c r="AB1698" s="28">
        <v>1</v>
      </c>
      <c r="AC1698" s="40">
        <v>35780</v>
      </c>
      <c r="AD1698" s="40">
        <f t="shared" si="26"/>
        <v>35780</v>
      </c>
    </row>
    <row r="1699" spans="1:30">
      <c r="A1699" t="s">
        <v>191</v>
      </c>
      <c r="B1699" t="s">
        <v>192</v>
      </c>
      <c r="C1699" t="s">
        <v>193</v>
      </c>
      <c r="D1699" t="s">
        <v>208</v>
      </c>
      <c r="E1699" t="s">
        <v>18219</v>
      </c>
      <c r="F1699" t="s">
        <v>18220</v>
      </c>
      <c r="G1699" t="s">
        <v>9829</v>
      </c>
      <c r="H1699" t="s">
        <v>197</v>
      </c>
      <c r="I1699" t="s">
        <v>211</v>
      </c>
      <c r="J1699" t="s">
        <v>18221</v>
      </c>
      <c r="K1699" t="s">
        <v>78</v>
      </c>
      <c r="L1699" t="s">
        <v>18222</v>
      </c>
      <c r="M1699" s="27">
        <v>45951.470231481479</v>
      </c>
      <c r="N1699" s="27">
        <v>45957.541666666657</v>
      </c>
      <c r="P1699" t="s">
        <v>9833</v>
      </c>
      <c r="Q1699" t="s">
        <v>9834</v>
      </c>
      <c r="R1699" t="s">
        <v>80</v>
      </c>
      <c r="S1699" t="s">
        <v>187</v>
      </c>
      <c r="U1699" t="s">
        <v>7699</v>
      </c>
      <c r="V1699" t="s">
        <v>18223</v>
      </c>
      <c r="W1699" t="s">
        <v>84</v>
      </c>
      <c r="Y1699" t="s">
        <v>8</v>
      </c>
      <c r="Z1699" t="s">
        <v>86</v>
      </c>
      <c r="AA1699" t="s">
        <v>7627</v>
      </c>
      <c r="AB1699" s="28">
        <v>1</v>
      </c>
      <c r="AC1699" s="40">
        <v>35780</v>
      </c>
      <c r="AD1699" s="40">
        <f t="shared" si="26"/>
        <v>35780</v>
      </c>
    </row>
    <row r="1700" spans="1:30">
      <c r="A1700" t="s">
        <v>150</v>
      </c>
      <c r="B1700" t="s">
        <v>151</v>
      </c>
      <c r="C1700" t="s">
        <v>152</v>
      </c>
      <c r="D1700" t="s">
        <v>2339</v>
      </c>
      <c r="E1700" t="s">
        <v>18224</v>
      </c>
      <c r="F1700" t="s">
        <v>18225</v>
      </c>
      <c r="G1700" t="s">
        <v>9829</v>
      </c>
      <c r="H1700" t="s">
        <v>156</v>
      </c>
      <c r="I1700" t="s">
        <v>150</v>
      </c>
      <c r="J1700" t="s">
        <v>18226</v>
      </c>
      <c r="K1700" t="s">
        <v>78</v>
      </c>
      <c r="L1700" t="s">
        <v>18227</v>
      </c>
      <c r="M1700" s="27">
        <v>45951.46733796296</v>
      </c>
      <c r="N1700" s="27">
        <v>45951.921527777777</v>
      </c>
      <c r="P1700" t="s">
        <v>9833</v>
      </c>
      <c r="Q1700" t="s">
        <v>9834</v>
      </c>
      <c r="R1700" t="s">
        <v>1470</v>
      </c>
      <c r="S1700" t="s">
        <v>1470</v>
      </c>
      <c r="T1700" t="s">
        <v>82</v>
      </c>
      <c r="U1700" t="s">
        <v>7699</v>
      </c>
      <c r="V1700" t="s">
        <v>18228</v>
      </c>
      <c r="W1700" t="s">
        <v>84</v>
      </c>
      <c r="Y1700" t="s">
        <v>8</v>
      </c>
      <c r="Z1700" t="s">
        <v>86</v>
      </c>
      <c r="AA1700" t="s">
        <v>173</v>
      </c>
      <c r="AB1700" s="28">
        <v>1</v>
      </c>
      <c r="AC1700" s="40">
        <v>35780</v>
      </c>
      <c r="AD1700" s="40">
        <f t="shared" si="26"/>
        <v>35780</v>
      </c>
    </row>
    <row r="1701" spans="1:30">
      <c r="A1701" t="s">
        <v>112</v>
      </c>
      <c r="B1701" t="s">
        <v>113</v>
      </c>
      <c r="C1701" t="s">
        <v>114</v>
      </c>
      <c r="D1701" t="s">
        <v>1598</v>
      </c>
      <c r="E1701" t="s">
        <v>18229</v>
      </c>
      <c r="F1701" t="s">
        <v>18230</v>
      </c>
      <c r="G1701" t="s">
        <v>9829</v>
      </c>
      <c r="H1701" t="s">
        <v>116</v>
      </c>
      <c r="I1701" t="s">
        <v>1601</v>
      </c>
      <c r="J1701" t="s">
        <v>18231</v>
      </c>
      <c r="K1701" t="s">
        <v>78</v>
      </c>
      <c r="L1701" t="s">
        <v>18232</v>
      </c>
      <c r="M1701" s="27">
        <v>45951.468622685177</v>
      </c>
      <c r="N1701" s="27">
        <v>45955.46875</v>
      </c>
      <c r="P1701" t="s">
        <v>9833</v>
      </c>
      <c r="Q1701" t="s">
        <v>9834</v>
      </c>
      <c r="R1701" t="s">
        <v>80</v>
      </c>
      <c r="S1701" t="s">
        <v>187</v>
      </c>
      <c r="T1701" t="s">
        <v>82</v>
      </c>
      <c r="U1701" t="s">
        <v>7699</v>
      </c>
      <c r="V1701" t="s">
        <v>18233</v>
      </c>
      <c r="W1701" t="s">
        <v>9836</v>
      </c>
      <c r="Y1701" t="s">
        <v>11</v>
      </c>
      <c r="Z1701" t="s">
        <v>86</v>
      </c>
      <c r="AA1701" t="s">
        <v>1777</v>
      </c>
      <c r="AB1701" s="28">
        <v>0</v>
      </c>
      <c r="AC1701" s="40">
        <v>67654</v>
      </c>
      <c r="AD1701" s="40">
        <f t="shared" si="26"/>
        <v>67654</v>
      </c>
    </row>
    <row r="1702" spans="1:30">
      <c r="A1702" t="s">
        <v>459</v>
      </c>
      <c r="B1702" t="s">
        <v>460</v>
      </c>
      <c r="C1702" t="s">
        <v>461</v>
      </c>
      <c r="D1702" t="s">
        <v>2135</v>
      </c>
      <c r="E1702" t="s">
        <v>18234</v>
      </c>
      <c r="F1702" t="s">
        <v>18235</v>
      </c>
      <c r="G1702" t="s">
        <v>9829</v>
      </c>
      <c r="H1702" t="s">
        <v>460</v>
      </c>
      <c r="I1702" t="s">
        <v>2138</v>
      </c>
      <c r="J1702" t="s">
        <v>18236</v>
      </c>
      <c r="K1702" t="s">
        <v>78</v>
      </c>
      <c r="L1702" t="s">
        <v>18237</v>
      </c>
      <c r="M1702" s="27">
        <v>45951.470324074071</v>
      </c>
      <c r="N1702" s="27">
        <v>45951.648611111108</v>
      </c>
      <c r="P1702" t="s">
        <v>9833</v>
      </c>
      <c r="Q1702" t="s">
        <v>9834</v>
      </c>
      <c r="R1702" t="s">
        <v>1470</v>
      </c>
      <c r="S1702" t="s">
        <v>1470</v>
      </c>
      <c r="T1702" t="s">
        <v>82</v>
      </c>
      <c r="U1702" t="s">
        <v>7699</v>
      </c>
      <c r="V1702" t="s">
        <v>18238</v>
      </c>
      <c r="W1702" t="s">
        <v>84</v>
      </c>
      <c r="Y1702" t="s">
        <v>8</v>
      </c>
      <c r="Z1702" t="s">
        <v>86</v>
      </c>
      <c r="AA1702" t="s">
        <v>470</v>
      </c>
      <c r="AB1702" s="28">
        <v>1</v>
      </c>
      <c r="AC1702" s="40">
        <v>35780</v>
      </c>
      <c r="AD1702" s="40">
        <f t="shared" si="26"/>
        <v>35780</v>
      </c>
    </row>
    <row r="1703" spans="1:30">
      <c r="A1703" t="s">
        <v>150</v>
      </c>
      <c r="B1703" t="s">
        <v>151</v>
      </c>
      <c r="C1703" t="s">
        <v>152</v>
      </c>
      <c r="D1703" t="s">
        <v>2339</v>
      </c>
      <c r="E1703" t="s">
        <v>18239</v>
      </c>
      <c r="F1703" t="s">
        <v>18240</v>
      </c>
      <c r="G1703" t="s">
        <v>9829</v>
      </c>
      <c r="H1703" t="s">
        <v>156</v>
      </c>
      <c r="I1703" t="s">
        <v>150</v>
      </c>
      <c r="J1703" t="s">
        <v>18241</v>
      </c>
      <c r="K1703" t="s">
        <v>78</v>
      </c>
      <c r="L1703" t="s">
        <v>18242</v>
      </c>
      <c r="M1703" s="27">
        <v>45951.47247685185</v>
      </c>
      <c r="N1703" s="27">
        <v>45952.887499999997</v>
      </c>
      <c r="P1703" t="s">
        <v>9833</v>
      </c>
      <c r="Q1703" t="s">
        <v>9834</v>
      </c>
      <c r="R1703" t="s">
        <v>80</v>
      </c>
      <c r="S1703" t="s">
        <v>187</v>
      </c>
      <c r="T1703" t="s">
        <v>82</v>
      </c>
      <c r="U1703" t="s">
        <v>7699</v>
      </c>
      <c r="V1703" t="s">
        <v>18243</v>
      </c>
      <c r="W1703" t="s">
        <v>84</v>
      </c>
      <c r="Y1703" t="s">
        <v>8</v>
      </c>
      <c r="Z1703" t="s">
        <v>86</v>
      </c>
      <c r="AA1703" t="s">
        <v>162</v>
      </c>
      <c r="AB1703" s="28">
        <v>1</v>
      </c>
      <c r="AC1703" s="40">
        <v>35780</v>
      </c>
      <c r="AD1703" s="40">
        <f t="shared" si="26"/>
        <v>35780</v>
      </c>
    </row>
    <row r="1704" spans="1:30">
      <c r="A1704" t="s">
        <v>459</v>
      </c>
      <c r="B1704" t="s">
        <v>460</v>
      </c>
      <c r="C1704" t="s">
        <v>461</v>
      </c>
      <c r="D1704" t="s">
        <v>512</v>
      </c>
      <c r="E1704" t="s">
        <v>18244</v>
      </c>
      <c r="F1704" t="s">
        <v>18245</v>
      </c>
      <c r="G1704" t="s">
        <v>9829</v>
      </c>
      <c r="H1704" t="s">
        <v>460</v>
      </c>
      <c r="I1704" t="s">
        <v>459</v>
      </c>
      <c r="J1704" t="s">
        <v>18246</v>
      </c>
      <c r="K1704" t="s">
        <v>78</v>
      </c>
      <c r="L1704" t="s">
        <v>18247</v>
      </c>
      <c r="M1704" s="27">
        <v>45951.471354166657</v>
      </c>
      <c r="N1704" s="27">
        <v>45952.520833333343</v>
      </c>
      <c r="P1704" t="s">
        <v>9833</v>
      </c>
      <c r="Q1704" t="s">
        <v>9834</v>
      </c>
      <c r="R1704" t="s">
        <v>1479</v>
      </c>
      <c r="S1704" t="s">
        <v>1479</v>
      </c>
      <c r="T1704" t="s">
        <v>82</v>
      </c>
      <c r="U1704" t="s">
        <v>7699</v>
      </c>
      <c r="V1704" t="s">
        <v>18248</v>
      </c>
      <c r="W1704" t="s">
        <v>84</v>
      </c>
      <c r="Y1704" t="s">
        <v>8</v>
      </c>
      <c r="Z1704" t="s">
        <v>86</v>
      </c>
      <c r="AA1704" t="s">
        <v>2172</v>
      </c>
      <c r="AB1704" s="28">
        <v>1</v>
      </c>
      <c r="AC1704" s="40">
        <v>35780</v>
      </c>
      <c r="AD1704" s="40">
        <f t="shared" si="26"/>
        <v>35780</v>
      </c>
    </row>
    <row r="1705" spans="1:30">
      <c r="A1705" t="s">
        <v>150</v>
      </c>
      <c r="B1705" t="s">
        <v>151</v>
      </c>
      <c r="C1705" t="s">
        <v>8579</v>
      </c>
      <c r="D1705" t="s">
        <v>10341</v>
      </c>
      <c r="E1705" t="s">
        <v>18249</v>
      </c>
      <c r="F1705" t="s">
        <v>18250</v>
      </c>
      <c r="G1705" t="s">
        <v>9838</v>
      </c>
      <c r="H1705" t="s">
        <v>156</v>
      </c>
      <c r="I1705" t="s">
        <v>10344</v>
      </c>
      <c r="J1705" t="s">
        <v>18251</v>
      </c>
      <c r="K1705" t="s">
        <v>78</v>
      </c>
      <c r="L1705" t="s">
        <v>18252</v>
      </c>
      <c r="M1705" s="27">
        <v>45951.484768518523</v>
      </c>
      <c r="N1705" s="27">
        <v>45955.486805555563</v>
      </c>
      <c r="P1705" t="s">
        <v>9840</v>
      </c>
      <c r="R1705" t="s">
        <v>1470</v>
      </c>
      <c r="S1705" t="s">
        <v>1470</v>
      </c>
      <c r="U1705" t="s">
        <v>7699</v>
      </c>
      <c r="V1705" t="s">
        <v>18253</v>
      </c>
      <c r="W1705" t="s">
        <v>9840</v>
      </c>
      <c r="Y1705" t="s">
        <v>139</v>
      </c>
      <c r="Z1705" t="s">
        <v>86</v>
      </c>
      <c r="AB1705" s="28">
        <v>0</v>
      </c>
      <c r="AC1705" s="40">
        <v>35780</v>
      </c>
      <c r="AD1705" s="40">
        <f t="shared" si="26"/>
        <v>35780</v>
      </c>
    </row>
    <row r="1706" spans="1:30">
      <c r="A1706" t="s">
        <v>67</v>
      </c>
      <c r="B1706" t="s">
        <v>68</v>
      </c>
      <c r="C1706" t="s">
        <v>69</v>
      </c>
      <c r="D1706" t="s">
        <v>388</v>
      </c>
      <c r="E1706" t="s">
        <v>18254</v>
      </c>
      <c r="F1706" t="s">
        <v>14199</v>
      </c>
      <c r="G1706" t="s">
        <v>9829</v>
      </c>
      <c r="H1706" t="s">
        <v>75</v>
      </c>
      <c r="I1706" t="s">
        <v>391</v>
      </c>
      <c r="J1706" t="s">
        <v>14200</v>
      </c>
      <c r="K1706" t="s">
        <v>78</v>
      </c>
      <c r="L1706" t="s">
        <v>18255</v>
      </c>
      <c r="M1706" s="27">
        <v>45951.481759259259</v>
      </c>
      <c r="N1706" s="27">
        <v>45955.47152777778</v>
      </c>
      <c r="P1706" t="s">
        <v>9833</v>
      </c>
      <c r="Q1706" t="s">
        <v>9834</v>
      </c>
      <c r="R1706" t="s">
        <v>80</v>
      </c>
      <c r="S1706" t="s">
        <v>81</v>
      </c>
      <c r="T1706" t="s">
        <v>82</v>
      </c>
      <c r="U1706" t="s">
        <v>7699</v>
      </c>
      <c r="V1706" t="s">
        <v>18256</v>
      </c>
      <c r="W1706" t="s">
        <v>9836</v>
      </c>
      <c r="Y1706" t="s">
        <v>15</v>
      </c>
      <c r="Z1706" t="s">
        <v>86</v>
      </c>
      <c r="AA1706" t="s">
        <v>190</v>
      </c>
      <c r="AB1706" s="28">
        <v>0</v>
      </c>
      <c r="AC1706" s="40">
        <v>35780</v>
      </c>
      <c r="AD1706" s="40">
        <f t="shared" si="26"/>
        <v>35780</v>
      </c>
    </row>
    <row r="1707" spans="1:30">
      <c r="A1707" t="s">
        <v>118</v>
      </c>
      <c r="B1707" t="s">
        <v>119</v>
      </c>
      <c r="C1707" t="s">
        <v>8579</v>
      </c>
      <c r="D1707" t="s">
        <v>18257</v>
      </c>
      <c r="E1707" t="s">
        <v>18258</v>
      </c>
      <c r="F1707" t="s">
        <v>18259</v>
      </c>
      <c r="G1707" t="s">
        <v>9838</v>
      </c>
      <c r="H1707" t="s">
        <v>309</v>
      </c>
      <c r="I1707" t="s">
        <v>5831</v>
      </c>
      <c r="J1707" t="s">
        <v>18260</v>
      </c>
      <c r="K1707" t="s">
        <v>78</v>
      </c>
      <c r="L1707" t="s">
        <v>18261</v>
      </c>
      <c r="M1707" s="27">
        <v>45951.4840625</v>
      </c>
      <c r="N1707" s="27">
        <v>45959.501388888893</v>
      </c>
      <c r="P1707" t="s">
        <v>9840</v>
      </c>
      <c r="R1707" t="s">
        <v>1470</v>
      </c>
      <c r="S1707" t="s">
        <v>1470</v>
      </c>
      <c r="U1707" t="s">
        <v>7699</v>
      </c>
      <c r="V1707" t="s">
        <v>18262</v>
      </c>
      <c r="W1707" t="s">
        <v>9840</v>
      </c>
      <c r="Y1707" t="s">
        <v>15</v>
      </c>
      <c r="Z1707" t="s">
        <v>86</v>
      </c>
      <c r="AB1707" s="28">
        <v>0</v>
      </c>
      <c r="AC1707" s="40">
        <v>35780</v>
      </c>
      <c r="AD1707" s="40">
        <f t="shared" si="26"/>
        <v>35780</v>
      </c>
    </row>
    <row r="1708" spans="1:30">
      <c r="A1708" t="s">
        <v>288</v>
      </c>
      <c r="B1708" t="s">
        <v>113</v>
      </c>
      <c r="C1708" t="s">
        <v>114</v>
      </c>
      <c r="D1708" t="s">
        <v>6911</v>
      </c>
      <c r="E1708" t="s">
        <v>18263</v>
      </c>
      <c r="F1708" t="s">
        <v>18264</v>
      </c>
      <c r="G1708" t="s">
        <v>9838</v>
      </c>
      <c r="H1708" t="s">
        <v>292</v>
      </c>
      <c r="I1708" t="s">
        <v>6914</v>
      </c>
      <c r="J1708" t="s">
        <v>18265</v>
      </c>
      <c r="K1708" t="s">
        <v>78</v>
      </c>
      <c r="L1708" t="s">
        <v>18266</v>
      </c>
      <c r="M1708" s="27">
        <v>45951.497303240743</v>
      </c>
      <c r="N1708" s="27">
        <v>45957.678472222222</v>
      </c>
      <c r="P1708" t="s">
        <v>9840</v>
      </c>
      <c r="R1708" t="s">
        <v>80</v>
      </c>
      <c r="S1708" t="s">
        <v>81</v>
      </c>
      <c r="U1708" t="s">
        <v>7699</v>
      </c>
      <c r="V1708" t="s">
        <v>18267</v>
      </c>
      <c r="W1708" t="s">
        <v>9840</v>
      </c>
      <c r="Y1708" t="s">
        <v>13</v>
      </c>
      <c r="Z1708" t="s">
        <v>86</v>
      </c>
      <c r="AB1708" s="28">
        <v>0</v>
      </c>
      <c r="AC1708" s="40">
        <v>35780</v>
      </c>
      <c r="AD1708" s="40">
        <f t="shared" si="26"/>
        <v>35780</v>
      </c>
    </row>
    <row r="1709" spans="1:30">
      <c r="A1709" t="s">
        <v>191</v>
      </c>
      <c r="B1709" t="s">
        <v>192</v>
      </c>
      <c r="C1709" t="s">
        <v>193</v>
      </c>
      <c r="D1709" t="s">
        <v>208</v>
      </c>
      <c r="E1709" t="s">
        <v>18268</v>
      </c>
      <c r="F1709" t="s">
        <v>7634</v>
      </c>
      <c r="G1709" t="s">
        <v>11760</v>
      </c>
      <c r="H1709" t="s">
        <v>197</v>
      </c>
      <c r="I1709" t="s">
        <v>211</v>
      </c>
      <c r="J1709" t="s">
        <v>7635</v>
      </c>
      <c r="K1709" t="s">
        <v>78</v>
      </c>
      <c r="L1709" t="s">
        <v>18269</v>
      </c>
      <c r="M1709" s="27">
        <v>45951.503472222219</v>
      </c>
      <c r="N1709" s="27">
        <v>45952.466666666667</v>
      </c>
      <c r="P1709" t="s">
        <v>9833</v>
      </c>
      <c r="Q1709" t="s">
        <v>9834</v>
      </c>
      <c r="R1709" t="s">
        <v>783</v>
      </c>
      <c r="S1709" t="s">
        <v>1750</v>
      </c>
      <c r="U1709" t="s">
        <v>17229</v>
      </c>
      <c r="V1709" t="s">
        <v>18121</v>
      </c>
      <c r="W1709" t="s">
        <v>1801</v>
      </c>
      <c r="Y1709" t="s">
        <v>8</v>
      </c>
      <c r="Z1709" t="s">
        <v>86</v>
      </c>
      <c r="AB1709" s="28">
        <v>0</v>
      </c>
      <c r="AC1709" s="40">
        <v>41241</v>
      </c>
      <c r="AD1709" s="40">
        <f t="shared" si="26"/>
        <v>41241</v>
      </c>
    </row>
    <row r="1710" spans="1:30">
      <c r="A1710" t="s">
        <v>613</v>
      </c>
      <c r="B1710" t="s">
        <v>151</v>
      </c>
      <c r="C1710" t="s">
        <v>152</v>
      </c>
      <c r="D1710" t="s">
        <v>1273</v>
      </c>
      <c r="E1710" t="s">
        <v>18270</v>
      </c>
      <c r="F1710" t="s">
        <v>18271</v>
      </c>
      <c r="G1710" t="s">
        <v>9829</v>
      </c>
      <c r="H1710" t="s">
        <v>258</v>
      </c>
      <c r="I1710" t="s">
        <v>1276</v>
      </c>
      <c r="J1710" t="s">
        <v>18272</v>
      </c>
      <c r="K1710" t="s">
        <v>78</v>
      </c>
      <c r="L1710" t="s">
        <v>18273</v>
      </c>
      <c r="M1710" s="27">
        <v>45951.507638888892</v>
      </c>
      <c r="N1710" s="27">
        <v>45954.662499999999</v>
      </c>
      <c r="P1710" t="s">
        <v>9833</v>
      </c>
      <c r="Q1710" t="s">
        <v>9834</v>
      </c>
      <c r="R1710" t="s">
        <v>1479</v>
      </c>
      <c r="S1710" t="s">
        <v>1479</v>
      </c>
      <c r="T1710" t="s">
        <v>82</v>
      </c>
      <c r="U1710" t="s">
        <v>7699</v>
      </c>
      <c r="V1710" t="s">
        <v>18274</v>
      </c>
      <c r="W1710" t="s">
        <v>9836</v>
      </c>
      <c r="Y1710" t="s">
        <v>11</v>
      </c>
      <c r="Z1710" t="s">
        <v>86</v>
      </c>
      <c r="AA1710" t="s">
        <v>622</v>
      </c>
      <c r="AB1710" s="28">
        <v>0</v>
      </c>
      <c r="AC1710" s="40">
        <v>67654</v>
      </c>
      <c r="AD1710" s="40">
        <f t="shared" si="26"/>
        <v>67654</v>
      </c>
    </row>
    <row r="1711" spans="1:30">
      <c r="A1711" t="s">
        <v>277</v>
      </c>
      <c r="B1711" t="s">
        <v>151</v>
      </c>
      <c r="C1711" t="s">
        <v>152</v>
      </c>
      <c r="D1711" t="s">
        <v>2213</v>
      </c>
      <c r="E1711" t="s">
        <v>18275</v>
      </c>
      <c r="F1711" t="s">
        <v>18276</v>
      </c>
      <c r="G1711" t="s">
        <v>9838</v>
      </c>
      <c r="H1711" t="s">
        <v>116</v>
      </c>
      <c r="I1711" t="s">
        <v>2216</v>
      </c>
      <c r="J1711" t="s">
        <v>18277</v>
      </c>
      <c r="K1711" t="s">
        <v>78</v>
      </c>
      <c r="L1711" t="s">
        <v>18278</v>
      </c>
      <c r="M1711" s="27">
        <v>45951.499710648153</v>
      </c>
      <c r="N1711" s="27">
        <v>45955.48541666667</v>
      </c>
      <c r="P1711" t="s">
        <v>9840</v>
      </c>
      <c r="R1711" t="s">
        <v>1470</v>
      </c>
      <c r="S1711" t="s">
        <v>1470</v>
      </c>
      <c r="U1711" t="s">
        <v>7699</v>
      </c>
      <c r="V1711" t="s">
        <v>18279</v>
      </c>
      <c r="W1711" t="s">
        <v>9840</v>
      </c>
      <c r="Y1711" t="s">
        <v>139</v>
      </c>
      <c r="Z1711" t="s">
        <v>909</v>
      </c>
      <c r="AB1711" s="28">
        <v>0</v>
      </c>
      <c r="AC1711" s="40">
        <v>35780</v>
      </c>
      <c r="AD1711" s="40">
        <f t="shared" si="26"/>
        <v>35780</v>
      </c>
    </row>
    <row r="1712" spans="1:30">
      <c r="A1712" t="s">
        <v>343</v>
      </c>
      <c r="B1712" t="s">
        <v>68</v>
      </c>
      <c r="C1712" t="s">
        <v>69</v>
      </c>
      <c r="D1712" t="s">
        <v>1414</v>
      </c>
      <c r="E1712" t="s">
        <v>18280</v>
      </c>
      <c r="F1712" t="s">
        <v>14017</v>
      </c>
      <c r="G1712" t="s">
        <v>11760</v>
      </c>
      <c r="H1712" t="s">
        <v>347</v>
      </c>
      <c r="I1712" t="s">
        <v>1417</v>
      </c>
      <c r="J1712" t="s">
        <v>14018</v>
      </c>
      <c r="K1712" t="s">
        <v>78</v>
      </c>
      <c r="L1712" t="s">
        <v>18281</v>
      </c>
      <c r="M1712" s="27">
        <v>45951.5</v>
      </c>
      <c r="N1712" s="27">
        <v>45952.46875</v>
      </c>
      <c r="P1712" t="s">
        <v>9833</v>
      </c>
      <c r="Q1712" t="s">
        <v>9834</v>
      </c>
      <c r="R1712" t="s">
        <v>783</v>
      </c>
      <c r="S1712" t="s">
        <v>1750</v>
      </c>
      <c r="U1712" t="s">
        <v>17229</v>
      </c>
      <c r="V1712" t="s">
        <v>18121</v>
      </c>
      <c r="W1712" t="s">
        <v>1801</v>
      </c>
      <c r="Y1712" t="s">
        <v>11</v>
      </c>
      <c r="Z1712" t="s">
        <v>86</v>
      </c>
      <c r="AB1712" s="28">
        <v>0</v>
      </c>
      <c r="AC1712" s="40">
        <v>41241</v>
      </c>
      <c r="AD1712" s="40">
        <f t="shared" si="26"/>
        <v>41241</v>
      </c>
    </row>
    <row r="1713" spans="1:30">
      <c r="A1713" t="s">
        <v>343</v>
      </c>
      <c r="B1713" t="s">
        <v>68</v>
      </c>
      <c r="C1713" t="s">
        <v>69</v>
      </c>
      <c r="D1713" t="s">
        <v>12623</v>
      </c>
      <c r="E1713" t="s">
        <v>18282</v>
      </c>
      <c r="F1713" t="s">
        <v>12625</v>
      </c>
      <c r="G1713" t="s">
        <v>9838</v>
      </c>
      <c r="H1713" t="s">
        <v>798</v>
      </c>
      <c r="I1713" t="s">
        <v>12626</v>
      </c>
      <c r="J1713" t="s">
        <v>12627</v>
      </c>
      <c r="K1713" t="s">
        <v>78</v>
      </c>
      <c r="L1713" t="s">
        <v>18283</v>
      </c>
      <c r="M1713" s="27">
        <v>45951.50849537037</v>
      </c>
      <c r="N1713" s="27">
        <v>45953.748194444437</v>
      </c>
      <c r="P1713" t="s">
        <v>9840</v>
      </c>
      <c r="R1713" t="s">
        <v>1479</v>
      </c>
      <c r="S1713" t="s">
        <v>1479</v>
      </c>
      <c r="U1713" t="s">
        <v>7699</v>
      </c>
      <c r="V1713" t="s">
        <v>18284</v>
      </c>
      <c r="W1713" t="s">
        <v>9840</v>
      </c>
      <c r="Y1713" t="s">
        <v>15</v>
      </c>
      <c r="Z1713" t="s">
        <v>86</v>
      </c>
      <c r="AB1713" s="28">
        <v>0</v>
      </c>
      <c r="AC1713" s="40">
        <v>35780</v>
      </c>
      <c r="AD1713" s="40">
        <f t="shared" si="26"/>
        <v>35780</v>
      </c>
    </row>
    <row r="1714" spans="1:30">
      <c r="A1714" t="s">
        <v>613</v>
      </c>
      <c r="B1714" t="s">
        <v>151</v>
      </c>
      <c r="C1714" t="s">
        <v>152</v>
      </c>
      <c r="D1714" t="s">
        <v>1273</v>
      </c>
      <c r="E1714" t="s">
        <v>18285</v>
      </c>
      <c r="F1714" t="s">
        <v>18286</v>
      </c>
      <c r="G1714" t="s">
        <v>9829</v>
      </c>
      <c r="H1714" t="s">
        <v>258</v>
      </c>
      <c r="I1714" t="s">
        <v>1276</v>
      </c>
      <c r="J1714" t="s">
        <v>18287</v>
      </c>
      <c r="K1714" t="s">
        <v>78</v>
      </c>
      <c r="L1714" t="s">
        <v>18288</v>
      </c>
      <c r="M1714" s="27">
        <v>45951.508599537039</v>
      </c>
      <c r="N1714" s="27">
        <v>45954.663194444453</v>
      </c>
      <c r="P1714" t="s">
        <v>9833</v>
      </c>
      <c r="Q1714" t="s">
        <v>9834</v>
      </c>
      <c r="R1714" t="s">
        <v>1470</v>
      </c>
      <c r="S1714" t="s">
        <v>1470</v>
      </c>
      <c r="T1714" t="s">
        <v>82</v>
      </c>
      <c r="U1714" t="s">
        <v>7699</v>
      </c>
      <c r="V1714" t="s">
        <v>18274</v>
      </c>
      <c r="W1714" t="s">
        <v>9836</v>
      </c>
      <c r="Y1714" t="s">
        <v>11</v>
      </c>
      <c r="Z1714" t="s">
        <v>86</v>
      </c>
      <c r="AA1714" t="s">
        <v>622</v>
      </c>
      <c r="AB1714" s="28">
        <v>0</v>
      </c>
      <c r="AC1714" s="40">
        <v>67654</v>
      </c>
      <c r="AD1714" s="40">
        <f t="shared" si="26"/>
        <v>67654</v>
      </c>
    </row>
    <row r="1715" spans="1:30">
      <c r="A1715" t="s">
        <v>118</v>
      </c>
      <c r="B1715" t="s">
        <v>119</v>
      </c>
      <c r="C1715" t="s">
        <v>8579</v>
      </c>
      <c r="D1715" t="s">
        <v>5552</v>
      </c>
      <c r="E1715" t="s">
        <v>18289</v>
      </c>
      <c r="F1715" t="s">
        <v>18290</v>
      </c>
      <c r="G1715" t="s">
        <v>9838</v>
      </c>
      <c r="H1715" t="s">
        <v>309</v>
      </c>
      <c r="I1715" t="s">
        <v>5555</v>
      </c>
      <c r="J1715" t="s">
        <v>18291</v>
      </c>
      <c r="K1715" t="s">
        <v>78</v>
      </c>
      <c r="L1715" t="s">
        <v>18292</v>
      </c>
      <c r="M1715" s="27">
        <v>45951.522858796299</v>
      </c>
      <c r="N1715" s="27">
        <v>45955.486111111109</v>
      </c>
      <c r="P1715" t="s">
        <v>9840</v>
      </c>
      <c r="R1715" t="s">
        <v>80</v>
      </c>
      <c r="S1715" t="s">
        <v>187</v>
      </c>
      <c r="U1715" t="s">
        <v>7699</v>
      </c>
      <c r="V1715" t="s">
        <v>18293</v>
      </c>
      <c r="W1715" t="s">
        <v>9840</v>
      </c>
      <c r="Y1715" t="s">
        <v>13</v>
      </c>
      <c r="Z1715" t="s">
        <v>86</v>
      </c>
      <c r="AB1715" s="28">
        <v>0</v>
      </c>
      <c r="AC1715" s="40">
        <v>35780</v>
      </c>
      <c r="AD1715" s="40">
        <f t="shared" si="26"/>
        <v>35780</v>
      </c>
    </row>
    <row r="1716" spans="1:30">
      <c r="A1716" t="s">
        <v>118</v>
      </c>
      <c r="B1716" t="s">
        <v>119</v>
      </c>
      <c r="C1716" t="s">
        <v>120</v>
      </c>
      <c r="D1716" t="s">
        <v>5552</v>
      </c>
      <c r="E1716" t="s">
        <v>18294</v>
      </c>
      <c r="F1716" t="s">
        <v>18295</v>
      </c>
      <c r="G1716" t="s">
        <v>9829</v>
      </c>
      <c r="H1716" t="s">
        <v>309</v>
      </c>
      <c r="I1716" t="s">
        <v>5555</v>
      </c>
      <c r="J1716" t="s">
        <v>18296</v>
      </c>
      <c r="K1716" t="s">
        <v>78</v>
      </c>
      <c r="L1716" t="s">
        <v>18297</v>
      </c>
      <c r="M1716" s="27">
        <v>45951.523368055547</v>
      </c>
      <c r="N1716" s="27">
        <v>45953.65625</v>
      </c>
      <c r="P1716" t="s">
        <v>9833</v>
      </c>
      <c r="Q1716" t="s">
        <v>9834</v>
      </c>
      <c r="R1716" t="s">
        <v>80</v>
      </c>
      <c r="S1716" t="s">
        <v>81</v>
      </c>
      <c r="T1716" t="s">
        <v>82</v>
      </c>
      <c r="U1716" t="s">
        <v>7699</v>
      </c>
      <c r="V1716" t="s">
        <v>18298</v>
      </c>
      <c r="W1716" t="s">
        <v>9836</v>
      </c>
      <c r="Y1716" t="s">
        <v>13</v>
      </c>
      <c r="Z1716" t="s">
        <v>86</v>
      </c>
      <c r="AA1716" t="s">
        <v>2527</v>
      </c>
      <c r="AB1716" s="28">
        <v>0</v>
      </c>
      <c r="AC1716" s="40">
        <v>35780</v>
      </c>
      <c r="AD1716" s="40">
        <f t="shared" si="26"/>
        <v>35780</v>
      </c>
    </row>
    <row r="1717" spans="1:30">
      <c r="A1717" t="s">
        <v>459</v>
      </c>
      <c r="B1717" t="s">
        <v>460</v>
      </c>
      <c r="C1717" t="s">
        <v>461</v>
      </c>
      <c r="D1717" t="s">
        <v>512</v>
      </c>
      <c r="E1717" t="s">
        <v>18299</v>
      </c>
      <c r="F1717" t="s">
        <v>18300</v>
      </c>
      <c r="G1717" t="s">
        <v>9829</v>
      </c>
      <c r="H1717" t="s">
        <v>460</v>
      </c>
      <c r="I1717" t="s">
        <v>459</v>
      </c>
      <c r="J1717" t="s">
        <v>18301</v>
      </c>
      <c r="K1717" t="s">
        <v>78</v>
      </c>
      <c r="L1717" t="s">
        <v>18302</v>
      </c>
      <c r="M1717" s="27">
        <v>45951.567499999997</v>
      </c>
      <c r="N1717" s="27">
        <v>45952.466666666667</v>
      </c>
      <c r="P1717" t="s">
        <v>9833</v>
      </c>
      <c r="Q1717" t="s">
        <v>9834</v>
      </c>
      <c r="R1717" t="s">
        <v>80</v>
      </c>
      <c r="S1717" t="s">
        <v>187</v>
      </c>
      <c r="T1717" t="s">
        <v>82</v>
      </c>
      <c r="U1717" t="s">
        <v>7699</v>
      </c>
      <c r="V1717" t="s">
        <v>18303</v>
      </c>
      <c r="W1717" t="s">
        <v>84</v>
      </c>
      <c r="Y1717" t="s">
        <v>8</v>
      </c>
      <c r="Z1717" t="s">
        <v>86</v>
      </c>
      <c r="AA1717" t="s">
        <v>7964</v>
      </c>
      <c r="AB1717" s="28">
        <v>1</v>
      </c>
      <c r="AC1717" s="40">
        <v>35780</v>
      </c>
      <c r="AD1717" s="40">
        <f t="shared" si="26"/>
        <v>35780</v>
      </c>
    </row>
    <row r="1718" spans="1:30">
      <c r="A1718" t="s">
        <v>67</v>
      </c>
      <c r="B1718" t="s">
        <v>68</v>
      </c>
      <c r="C1718" t="s">
        <v>8579</v>
      </c>
      <c r="D1718" t="s">
        <v>317</v>
      </c>
      <c r="E1718" t="s">
        <v>18304</v>
      </c>
      <c r="F1718" t="s">
        <v>18305</v>
      </c>
      <c r="G1718" t="s">
        <v>9838</v>
      </c>
      <c r="H1718" t="s">
        <v>143</v>
      </c>
      <c r="I1718" t="s">
        <v>320</v>
      </c>
      <c r="J1718" t="s">
        <v>18306</v>
      </c>
      <c r="K1718" t="s">
        <v>78</v>
      </c>
      <c r="L1718" t="s">
        <v>18307</v>
      </c>
      <c r="M1718" s="27">
        <v>45951.57340277778</v>
      </c>
      <c r="N1718" s="27">
        <v>45958.489583333343</v>
      </c>
      <c r="P1718" t="s">
        <v>9840</v>
      </c>
      <c r="R1718" t="s">
        <v>1479</v>
      </c>
      <c r="S1718" t="s">
        <v>1479</v>
      </c>
      <c r="U1718" t="s">
        <v>7699</v>
      </c>
      <c r="V1718" t="s">
        <v>18308</v>
      </c>
      <c r="W1718" t="s">
        <v>9840</v>
      </c>
      <c r="Y1718" t="s">
        <v>13</v>
      </c>
      <c r="Z1718" t="s">
        <v>86</v>
      </c>
      <c r="AB1718" s="28">
        <v>0</v>
      </c>
      <c r="AC1718" s="40">
        <v>35780</v>
      </c>
      <c r="AD1718" s="40">
        <f t="shared" si="26"/>
        <v>35780</v>
      </c>
    </row>
    <row r="1719" spans="1:30">
      <c r="A1719" t="s">
        <v>191</v>
      </c>
      <c r="B1719" t="s">
        <v>192</v>
      </c>
      <c r="C1719" t="s">
        <v>193</v>
      </c>
      <c r="D1719" t="s">
        <v>194</v>
      </c>
      <c r="E1719" t="s">
        <v>18309</v>
      </c>
      <c r="F1719" t="s">
        <v>10120</v>
      </c>
      <c r="G1719" t="s">
        <v>9829</v>
      </c>
      <c r="H1719" t="s">
        <v>197</v>
      </c>
      <c r="I1719" t="s">
        <v>191</v>
      </c>
      <c r="J1719" t="s">
        <v>10121</v>
      </c>
      <c r="K1719" t="s">
        <v>78</v>
      </c>
      <c r="L1719" t="s">
        <v>18310</v>
      </c>
      <c r="M1719" s="27">
        <v>45951.566840277781</v>
      </c>
      <c r="N1719" s="27">
        <v>45958.431250000001</v>
      </c>
      <c r="P1719" t="s">
        <v>9833</v>
      </c>
      <c r="Q1719" t="s">
        <v>9834</v>
      </c>
      <c r="R1719" t="s">
        <v>80</v>
      </c>
      <c r="S1719" t="s">
        <v>81</v>
      </c>
      <c r="U1719" t="s">
        <v>7699</v>
      </c>
      <c r="V1719" t="s">
        <v>18311</v>
      </c>
      <c r="W1719" t="s">
        <v>84</v>
      </c>
      <c r="Y1719" t="s">
        <v>8</v>
      </c>
      <c r="Z1719" t="s">
        <v>86</v>
      </c>
      <c r="AA1719" t="s">
        <v>1916</v>
      </c>
      <c r="AB1719" s="28">
        <v>1</v>
      </c>
      <c r="AC1719" s="40">
        <v>35780</v>
      </c>
      <c r="AD1719" s="40">
        <f t="shared" si="26"/>
        <v>35780</v>
      </c>
    </row>
    <row r="1720" spans="1:30">
      <c r="A1720" t="s">
        <v>191</v>
      </c>
      <c r="B1720" t="s">
        <v>192</v>
      </c>
      <c r="C1720" t="s">
        <v>193</v>
      </c>
      <c r="D1720" t="s">
        <v>194</v>
      </c>
      <c r="E1720" t="s">
        <v>18312</v>
      </c>
      <c r="F1720" t="s">
        <v>18313</v>
      </c>
      <c r="G1720" t="s">
        <v>9829</v>
      </c>
      <c r="H1720" t="s">
        <v>197</v>
      </c>
      <c r="I1720" t="s">
        <v>191</v>
      </c>
      <c r="J1720" t="s">
        <v>18314</v>
      </c>
      <c r="K1720" t="s">
        <v>78</v>
      </c>
      <c r="L1720" t="s">
        <v>18315</v>
      </c>
      <c r="M1720" s="27">
        <v>45951.571932870371</v>
      </c>
      <c r="N1720" s="27">
        <v>45957.541666666657</v>
      </c>
      <c r="P1720" t="s">
        <v>9833</v>
      </c>
      <c r="Q1720" t="s">
        <v>9834</v>
      </c>
      <c r="R1720" t="s">
        <v>1470</v>
      </c>
      <c r="S1720" t="s">
        <v>1470</v>
      </c>
      <c r="U1720" t="s">
        <v>7699</v>
      </c>
      <c r="V1720" t="s">
        <v>18316</v>
      </c>
      <c r="W1720" t="s">
        <v>84</v>
      </c>
      <c r="Y1720" t="s">
        <v>8</v>
      </c>
      <c r="Z1720" t="s">
        <v>86</v>
      </c>
      <c r="AA1720" t="s">
        <v>7627</v>
      </c>
      <c r="AB1720" s="28">
        <v>1</v>
      </c>
      <c r="AC1720" s="40">
        <v>35780</v>
      </c>
      <c r="AD1720" s="40">
        <f t="shared" si="26"/>
        <v>35780</v>
      </c>
    </row>
    <row r="1721" spans="1:30">
      <c r="A1721" t="s">
        <v>217</v>
      </c>
      <c r="B1721" t="s">
        <v>192</v>
      </c>
      <c r="C1721" t="s">
        <v>193</v>
      </c>
      <c r="D1721" t="s">
        <v>1241</v>
      </c>
      <c r="E1721" t="s">
        <v>18317</v>
      </c>
      <c r="F1721" t="s">
        <v>18318</v>
      </c>
      <c r="G1721" t="s">
        <v>9829</v>
      </c>
      <c r="H1721" t="s">
        <v>197</v>
      </c>
      <c r="I1721" t="s">
        <v>1244</v>
      </c>
      <c r="J1721" t="s">
        <v>18319</v>
      </c>
      <c r="K1721" t="s">
        <v>78</v>
      </c>
      <c r="L1721" t="s">
        <v>18320</v>
      </c>
      <c r="M1721" s="27">
        <v>45951.585752314822</v>
      </c>
      <c r="N1721" s="27">
        <v>45958.476388888892</v>
      </c>
      <c r="P1721" t="s">
        <v>9833</v>
      </c>
      <c r="Q1721" t="s">
        <v>9834</v>
      </c>
      <c r="R1721" t="s">
        <v>1470</v>
      </c>
      <c r="S1721" t="s">
        <v>1470</v>
      </c>
      <c r="T1721" t="s">
        <v>82</v>
      </c>
      <c r="U1721" t="s">
        <v>7699</v>
      </c>
      <c r="V1721" t="s">
        <v>18321</v>
      </c>
      <c r="W1721" t="s">
        <v>84</v>
      </c>
      <c r="Y1721" t="s">
        <v>11</v>
      </c>
      <c r="Z1721" t="s">
        <v>86</v>
      </c>
      <c r="AA1721" t="s">
        <v>403</v>
      </c>
      <c r="AB1721" s="28">
        <v>1</v>
      </c>
      <c r="AC1721" s="40">
        <v>67654</v>
      </c>
      <c r="AD1721" s="40">
        <f t="shared" si="26"/>
        <v>67654</v>
      </c>
    </row>
    <row r="1722" spans="1:30">
      <c r="A1722" t="s">
        <v>459</v>
      </c>
      <c r="B1722" t="s">
        <v>460</v>
      </c>
      <c r="C1722" t="s">
        <v>461</v>
      </c>
      <c r="D1722" t="s">
        <v>2135</v>
      </c>
      <c r="E1722" t="s">
        <v>18322</v>
      </c>
      <c r="F1722" t="s">
        <v>13195</v>
      </c>
      <c r="G1722" t="s">
        <v>9829</v>
      </c>
      <c r="H1722" t="s">
        <v>460</v>
      </c>
      <c r="I1722" t="s">
        <v>2138</v>
      </c>
      <c r="J1722" t="s">
        <v>13196</v>
      </c>
      <c r="K1722" t="s">
        <v>78</v>
      </c>
      <c r="L1722" t="s">
        <v>18323</v>
      </c>
      <c r="M1722" s="27">
        <v>45951.577118055553</v>
      </c>
      <c r="N1722" s="27">
        <v>45952.522916666669</v>
      </c>
      <c r="P1722" t="s">
        <v>9833</v>
      </c>
      <c r="Q1722" t="s">
        <v>9834</v>
      </c>
      <c r="R1722" t="s">
        <v>1470</v>
      </c>
      <c r="S1722" t="s">
        <v>1470</v>
      </c>
      <c r="T1722" t="s">
        <v>82</v>
      </c>
      <c r="U1722" t="s">
        <v>7699</v>
      </c>
      <c r="V1722" t="s">
        <v>18324</v>
      </c>
      <c r="W1722" t="s">
        <v>84</v>
      </c>
      <c r="Y1722" t="s">
        <v>8</v>
      </c>
      <c r="Z1722" t="s">
        <v>86</v>
      </c>
      <c r="AA1722" t="s">
        <v>546</v>
      </c>
      <c r="AB1722" s="28">
        <v>1</v>
      </c>
      <c r="AC1722" s="40">
        <v>35780</v>
      </c>
      <c r="AD1722" s="40">
        <f t="shared" si="26"/>
        <v>35780</v>
      </c>
    </row>
    <row r="1723" spans="1:30">
      <c r="A1723" t="s">
        <v>118</v>
      </c>
      <c r="B1723" t="s">
        <v>119</v>
      </c>
      <c r="C1723" t="s">
        <v>8579</v>
      </c>
      <c r="D1723" t="s">
        <v>4929</v>
      </c>
      <c r="E1723" t="s">
        <v>18325</v>
      </c>
      <c r="F1723" t="s">
        <v>18326</v>
      </c>
      <c r="G1723" t="s">
        <v>9838</v>
      </c>
      <c r="H1723" t="s">
        <v>124</v>
      </c>
      <c r="I1723" t="s">
        <v>4932</v>
      </c>
      <c r="J1723" t="s">
        <v>18327</v>
      </c>
      <c r="K1723" t="s">
        <v>78</v>
      </c>
      <c r="L1723" t="s">
        <v>18328</v>
      </c>
      <c r="M1723" s="27">
        <v>45951.600601851853</v>
      </c>
      <c r="N1723" s="27">
        <v>45955.493344907409</v>
      </c>
      <c r="P1723" t="s">
        <v>9840</v>
      </c>
      <c r="R1723" t="s">
        <v>1470</v>
      </c>
      <c r="S1723" t="s">
        <v>1470</v>
      </c>
      <c r="U1723" t="s">
        <v>7699</v>
      </c>
      <c r="V1723" t="s">
        <v>18329</v>
      </c>
      <c r="W1723" t="s">
        <v>9840</v>
      </c>
      <c r="Y1723" t="s">
        <v>139</v>
      </c>
      <c r="Z1723" t="s">
        <v>4937</v>
      </c>
      <c r="AB1723" s="28">
        <v>0</v>
      </c>
      <c r="AC1723" s="40">
        <v>35780</v>
      </c>
      <c r="AD1723" s="40">
        <f t="shared" si="26"/>
        <v>35780</v>
      </c>
    </row>
    <row r="1724" spans="1:30">
      <c r="A1724" t="s">
        <v>67</v>
      </c>
      <c r="B1724" t="s">
        <v>68</v>
      </c>
      <c r="C1724" t="s">
        <v>69</v>
      </c>
      <c r="D1724" t="s">
        <v>5096</v>
      </c>
      <c r="E1724" t="s">
        <v>18330</v>
      </c>
      <c r="F1724" t="s">
        <v>18331</v>
      </c>
      <c r="G1724" t="s">
        <v>9829</v>
      </c>
      <c r="H1724" t="s">
        <v>143</v>
      </c>
      <c r="I1724" t="s">
        <v>5099</v>
      </c>
      <c r="J1724" t="s">
        <v>18332</v>
      </c>
      <c r="K1724" t="s">
        <v>78</v>
      </c>
      <c r="L1724" t="s">
        <v>18333</v>
      </c>
      <c r="M1724" s="27">
        <v>45951.606099537043</v>
      </c>
      <c r="N1724" s="27">
        <v>45953.496527777781</v>
      </c>
      <c r="P1724" t="s">
        <v>9833</v>
      </c>
      <c r="Q1724" t="s">
        <v>9834</v>
      </c>
      <c r="R1724" t="s">
        <v>80</v>
      </c>
      <c r="S1724" t="s">
        <v>187</v>
      </c>
      <c r="T1724" t="s">
        <v>82</v>
      </c>
      <c r="U1724" t="s">
        <v>7699</v>
      </c>
      <c r="V1724" t="s">
        <v>18334</v>
      </c>
      <c r="W1724" t="s">
        <v>84</v>
      </c>
      <c r="Y1724" t="s">
        <v>11</v>
      </c>
      <c r="Z1724" t="s">
        <v>86</v>
      </c>
      <c r="AA1724" t="s">
        <v>87</v>
      </c>
      <c r="AB1724" s="28">
        <v>1</v>
      </c>
      <c r="AC1724" s="40">
        <v>67654</v>
      </c>
      <c r="AD1724" s="40">
        <f t="shared" si="26"/>
        <v>67654</v>
      </c>
    </row>
    <row r="1725" spans="1:30">
      <c r="A1725" t="s">
        <v>150</v>
      </c>
      <c r="B1725" t="s">
        <v>151</v>
      </c>
      <c r="C1725" t="s">
        <v>8579</v>
      </c>
      <c r="D1725" t="s">
        <v>12643</v>
      </c>
      <c r="E1725" t="s">
        <v>18335</v>
      </c>
      <c r="F1725" t="s">
        <v>12645</v>
      </c>
      <c r="G1725" t="s">
        <v>9838</v>
      </c>
      <c r="H1725" t="s">
        <v>156</v>
      </c>
      <c r="I1725" t="s">
        <v>9966</v>
      </c>
      <c r="J1725" t="s">
        <v>12646</v>
      </c>
      <c r="K1725" t="s">
        <v>78</v>
      </c>
      <c r="L1725" t="s">
        <v>18336</v>
      </c>
      <c r="M1725" s="27">
        <v>45951.589618055557</v>
      </c>
      <c r="N1725" s="27">
        <v>45957.681250000001</v>
      </c>
      <c r="P1725" t="s">
        <v>9840</v>
      </c>
      <c r="R1725" t="s">
        <v>1479</v>
      </c>
      <c r="S1725" t="s">
        <v>1479</v>
      </c>
      <c r="U1725" t="s">
        <v>7699</v>
      </c>
      <c r="V1725" t="s">
        <v>18337</v>
      </c>
      <c r="W1725" t="s">
        <v>9840</v>
      </c>
      <c r="Y1725" t="s">
        <v>15</v>
      </c>
      <c r="Z1725" t="s">
        <v>86</v>
      </c>
      <c r="AB1725" s="28">
        <v>0</v>
      </c>
      <c r="AC1725" s="40">
        <v>35780</v>
      </c>
      <c r="AD1725" s="40">
        <f t="shared" si="26"/>
        <v>35780</v>
      </c>
    </row>
    <row r="1726" spans="1:30">
      <c r="A1726" t="s">
        <v>288</v>
      </c>
      <c r="B1726" t="s">
        <v>113</v>
      </c>
      <c r="C1726" t="s">
        <v>114</v>
      </c>
      <c r="D1726" t="s">
        <v>1193</v>
      </c>
      <c r="E1726" t="s">
        <v>18338</v>
      </c>
      <c r="F1726" t="s">
        <v>18339</v>
      </c>
      <c r="G1726" t="s">
        <v>9829</v>
      </c>
      <c r="H1726" t="s">
        <v>197</v>
      </c>
      <c r="I1726" t="s">
        <v>1196</v>
      </c>
      <c r="J1726" t="s">
        <v>18340</v>
      </c>
      <c r="K1726" t="s">
        <v>78</v>
      </c>
      <c r="L1726" t="s">
        <v>18341</v>
      </c>
      <c r="M1726" s="27">
        <v>45951.59065972222</v>
      </c>
      <c r="N1726" s="27">
        <v>45953.43472222222</v>
      </c>
      <c r="P1726" t="s">
        <v>9833</v>
      </c>
      <c r="Q1726" t="s">
        <v>9834</v>
      </c>
      <c r="R1726" t="s">
        <v>1470</v>
      </c>
      <c r="S1726" t="s">
        <v>1470</v>
      </c>
      <c r="T1726" t="s">
        <v>82</v>
      </c>
      <c r="U1726" t="s">
        <v>7699</v>
      </c>
      <c r="V1726" t="s">
        <v>18342</v>
      </c>
      <c r="W1726" t="s">
        <v>84</v>
      </c>
      <c r="Y1726" t="s">
        <v>11</v>
      </c>
      <c r="Z1726" t="s">
        <v>86</v>
      </c>
      <c r="AA1726" t="s">
        <v>1846</v>
      </c>
      <c r="AB1726" s="28">
        <v>1</v>
      </c>
      <c r="AC1726" s="40">
        <v>67654</v>
      </c>
      <c r="AD1726" s="40">
        <f t="shared" si="26"/>
        <v>67654</v>
      </c>
    </row>
    <row r="1727" spans="1:30">
      <c r="A1727" t="s">
        <v>265</v>
      </c>
      <c r="B1727" t="s">
        <v>68</v>
      </c>
      <c r="C1727" t="s">
        <v>266</v>
      </c>
      <c r="D1727" t="s">
        <v>6283</v>
      </c>
      <c r="E1727" t="s">
        <v>18343</v>
      </c>
      <c r="F1727" t="s">
        <v>14238</v>
      </c>
      <c r="G1727" t="s">
        <v>9829</v>
      </c>
      <c r="H1727" t="s">
        <v>270</v>
      </c>
      <c r="I1727" t="s">
        <v>265</v>
      </c>
      <c r="J1727" t="s">
        <v>14239</v>
      </c>
      <c r="K1727" t="s">
        <v>78</v>
      </c>
      <c r="L1727" t="s">
        <v>18344</v>
      </c>
      <c r="M1727" s="27">
        <v>45951.596192129633</v>
      </c>
      <c r="N1727" s="27">
        <v>45954.501388888893</v>
      </c>
      <c r="P1727" t="s">
        <v>9833</v>
      </c>
      <c r="Q1727" t="s">
        <v>9834</v>
      </c>
      <c r="R1727" t="s">
        <v>80</v>
      </c>
      <c r="S1727" t="s">
        <v>81</v>
      </c>
      <c r="T1727" t="s">
        <v>82</v>
      </c>
      <c r="U1727" t="s">
        <v>7699</v>
      </c>
      <c r="V1727" t="s">
        <v>18345</v>
      </c>
      <c r="W1727" t="s">
        <v>84</v>
      </c>
      <c r="Y1727" t="s">
        <v>8</v>
      </c>
      <c r="Z1727" t="s">
        <v>86</v>
      </c>
      <c r="AA1727" t="s">
        <v>1290</v>
      </c>
      <c r="AB1727" s="28">
        <v>1</v>
      </c>
      <c r="AC1727" s="40">
        <v>35780</v>
      </c>
      <c r="AD1727" s="40">
        <f t="shared" si="26"/>
        <v>35780</v>
      </c>
    </row>
    <row r="1728" spans="1:30">
      <c r="A1728" t="s">
        <v>343</v>
      </c>
      <c r="B1728" t="s">
        <v>68</v>
      </c>
      <c r="C1728" t="s">
        <v>69</v>
      </c>
      <c r="D1728" t="s">
        <v>344</v>
      </c>
      <c r="E1728" t="s">
        <v>18346</v>
      </c>
      <c r="F1728" t="s">
        <v>18347</v>
      </c>
      <c r="G1728" t="s">
        <v>9829</v>
      </c>
      <c r="H1728" t="s">
        <v>347</v>
      </c>
      <c r="I1728" t="s">
        <v>343</v>
      </c>
      <c r="J1728" t="s">
        <v>18348</v>
      </c>
      <c r="K1728" t="s">
        <v>78</v>
      </c>
      <c r="L1728" t="s">
        <v>18349</v>
      </c>
      <c r="M1728" s="27">
        <v>45951.599861111114</v>
      </c>
      <c r="N1728" s="27">
        <v>45953.436111111107</v>
      </c>
      <c r="P1728" t="s">
        <v>9833</v>
      </c>
      <c r="Q1728" t="s">
        <v>9834</v>
      </c>
      <c r="R1728" t="s">
        <v>80</v>
      </c>
      <c r="S1728" t="s">
        <v>187</v>
      </c>
      <c r="T1728" t="s">
        <v>82</v>
      </c>
      <c r="U1728" t="s">
        <v>7699</v>
      </c>
      <c r="V1728" t="s">
        <v>18350</v>
      </c>
      <c r="W1728" t="s">
        <v>84</v>
      </c>
      <c r="Y1728" t="s">
        <v>8</v>
      </c>
      <c r="Z1728" t="s">
        <v>86</v>
      </c>
      <c r="AA1728" t="s">
        <v>761</v>
      </c>
      <c r="AB1728" s="28">
        <v>1</v>
      </c>
      <c r="AC1728" s="40">
        <v>35780</v>
      </c>
      <c r="AD1728" s="40">
        <f t="shared" si="26"/>
        <v>35780</v>
      </c>
    </row>
    <row r="1729" spans="1:30">
      <c r="A1729" t="s">
        <v>569</v>
      </c>
      <c r="B1729" t="s">
        <v>119</v>
      </c>
      <c r="C1729" t="s">
        <v>120</v>
      </c>
      <c r="D1729" t="s">
        <v>1711</v>
      </c>
      <c r="E1729" t="s">
        <v>18351</v>
      </c>
      <c r="F1729" t="s">
        <v>18352</v>
      </c>
      <c r="G1729" t="s">
        <v>9829</v>
      </c>
      <c r="H1729" t="s">
        <v>573</v>
      </c>
      <c r="I1729" t="s">
        <v>1714</v>
      </c>
      <c r="J1729" t="s">
        <v>18353</v>
      </c>
      <c r="K1729" t="s">
        <v>78</v>
      </c>
      <c r="L1729" t="s">
        <v>18354</v>
      </c>
      <c r="M1729" s="27">
        <v>45951.603472222218</v>
      </c>
      <c r="N1729" s="27">
        <v>45952.433333333327</v>
      </c>
      <c r="P1729" t="s">
        <v>9833</v>
      </c>
      <c r="Q1729" t="s">
        <v>9834</v>
      </c>
      <c r="R1729" t="s">
        <v>80</v>
      </c>
      <c r="S1729" t="s">
        <v>81</v>
      </c>
      <c r="T1729" t="s">
        <v>82</v>
      </c>
      <c r="U1729" t="s">
        <v>7699</v>
      </c>
      <c r="V1729" t="s">
        <v>18355</v>
      </c>
      <c r="W1729" t="s">
        <v>84</v>
      </c>
      <c r="Y1729" t="s">
        <v>11</v>
      </c>
      <c r="Z1729" t="s">
        <v>86</v>
      </c>
      <c r="AA1729" t="s">
        <v>2706</v>
      </c>
      <c r="AB1729" s="28">
        <v>1</v>
      </c>
      <c r="AC1729" s="40">
        <v>67654</v>
      </c>
      <c r="AD1729" s="40">
        <f t="shared" si="26"/>
        <v>67654</v>
      </c>
    </row>
    <row r="1730" spans="1:30">
      <c r="A1730" t="s">
        <v>150</v>
      </c>
      <c r="B1730" t="s">
        <v>151</v>
      </c>
      <c r="C1730" t="s">
        <v>152</v>
      </c>
      <c r="D1730" t="s">
        <v>1463</v>
      </c>
      <c r="E1730" t="s">
        <v>18356</v>
      </c>
      <c r="F1730" t="s">
        <v>18357</v>
      </c>
      <c r="G1730" t="s">
        <v>9829</v>
      </c>
      <c r="H1730" t="s">
        <v>156</v>
      </c>
      <c r="I1730" t="s">
        <v>1465</v>
      </c>
      <c r="J1730" t="s">
        <v>18358</v>
      </c>
      <c r="K1730" t="s">
        <v>78</v>
      </c>
      <c r="L1730" t="s">
        <v>18359</v>
      </c>
      <c r="M1730" s="27">
        <v>45951.614363425928</v>
      </c>
      <c r="N1730" s="27">
        <v>45952.615972222222</v>
      </c>
      <c r="P1730" t="s">
        <v>9833</v>
      </c>
      <c r="Q1730" t="s">
        <v>9834</v>
      </c>
      <c r="R1730" t="s">
        <v>80</v>
      </c>
      <c r="S1730" t="s">
        <v>81</v>
      </c>
      <c r="T1730" t="s">
        <v>82</v>
      </c>
      <c r="U1730" t="s">
        <v>7699</v>
      </c>
      <c r="V1730" t="s">
        <v>18360</v>
      </c>
      <c r="W1730" t="s">
        <v>84</v>
      </c>
      <c r="Y1730" t="s">
        <v>8</v>
      </c>
      <c r="Z1730" t="s">
        <v>86</v>
      </c>
      <c r="AA1730" t="s">
        <v>173</v>
      </c>
      <c r="AB1730" s="28">
        <v>1</v>
      </c>
      <c r="AC1730" s="40">
        <v>35780</v>
      </c>
      <c r="AD1730" s="40">
        <f t="shared" si="26"/>
        <v>35780</v>
      </c>
    </row>
    <row r="1731" spans="1:30">
      <c r="A1731" t="s">
        <v>1377</v>
      </c>
      <c r="B1731" t="s">
        <v>68</v>
      </c>
      <c r="C1731" t="s">
        <v>266</v>
      </c>
      <c r="D1731" t="s">
        <v>1378</v>
      </c>
      <c r="E1731" t="s">
        <v>18361</v>
      </c>
      <c r="F1731" t="s">
        <v>18362</v>
      </c>
      <c r="G1731" t="s">
        <v>9829</v>
      </c>
      <c r="H1731" t="s">
        <v>1381</v>
      </c>
      <c r="I1731" t="s">
        <v>1377</v>
      </c>
      <c r="J1731" t="s">
        <v>18363</v>
      </c>
      <c r="K1731" t="s">
        <v>78</v>
      </c>
      <c r="L1731" t="s">
        <v>18364</v>
      </c>
      <c r="M1731" s="27">
        <v>45951.614490740743</v>
      </c>
      <c r="N1731" s="27">
        <v>45952.418749999997</v>
      </c>
      <c r="P1731" t="s">
        <v>9833</v>
      </c>
      <c r="Q1731" t="s">
        <v>9834</v>
      </c>
      <c r="R1731" t="s">
        <v>1470</v>
      </c>
      <c r="S1731" t="s">
        <v>1470</v>
      </c>
      <c r="T1731" t="s">
        <v>82</v>
      </c>
      <c r="U1731" t="s">
        <v>7699</v>
      </c>
      <c r="V1731" t="s">
        <v>18365</v>
      </c>
      <c r="W1731" t="s">
        <v>84</v>
      </c>
      <c r="Y1731" t="s">
        <v>8</v>
      </c>
      <c r="Z1731" t="s">
        <v>86</v>
      </c>
      <c r="AA1731" t="s">
        <v>2735</v>
      </c>
      <c r="AB1731" s="28">
        <v>1</v>
      </c>
      <c r="AC1731" s="40">
        <v>35780</v>
      </c>
      <c r="AD1731" s="40">
        <f t="shared" ref="AD1731:AD1794" si="27">AC1731</f>
        <v>35780</v>
      </c>
    </row>
    <row r="1732" spans="1:30">
      <c r="A1732" t="s">
        <v>343</v>
      </c>
      <c r="B1732" t="s">
        <v>68</v>
      </c>
      <c r="C1732" t="s">
        <v>69</v>
      </c>
      <c r="D1732" t="s">
        <v>344</v>
      </c>
      <c r="E1732" t="s">
        <v>18366</v>
      </c>
      <c r="F1732" t="s">
        <v>18367</v>
      </c>
      <c r="G1732" t="s">
        <v>9829</v>
      </c>
      <c r="H1732" t="s">
        <v>347</v>
      </c>
      <c r="I1732" t="s">
        <v>343</v>
      </c>
      <c r="J1732" t="s">
        <v>18368</v>
      </c>
      <c r="K1732" t="s">
        <v>78</v>
      </c>
      <c r="L1732" t="s">
        <v>18369</v>
      </c>
      <c r="M1732" s="27">
        <v>45951.61546296296</v>
      </c>
      <c r="N1732" s="27">
        <v>45952.446527777778</v>
      </c>
      <c r="P1732" t="s">
        <v>9833</v>
      </c>
      <c r="Q1732" t="s">
        <v>9834</v>
      </c>
      <c r="R1732" t="s">
        <v>1470</v>
      </c>
      <c r="S1732" t="s">
        <v>1470</v>
      </c>
      <c r="T1732" t="s">
        <v>82</v>
      </c>
      <c r="U1732" t="s">
        <v>7699</v>
      </c>
      <c r="V1732" t="s">
        <v>18370</v>
      </c>
      <c r="W1732" t="s">
        <v>84</v>
      </c>
      <c r="Y1732" t="s">
        <v>8</v>
      </c>
      <c r="Z1732" t="s">
        <v>86</v>
      </c>
      <c r="AA1732" t="s">
        <v>352</v>
      </c>
      <c r="AB1732" s="28">
        <v>1</v>
      </c>
      <c r="AC1732" s="40">
        <v>35780</v>
      </c>
      <c r="AD1732" s="40">
        <f t="shared" si="27"/>
        <v>35780</v>
      </c>
    </row>
    <row r="1733" spans="1:30">
      <c r="A1733" t="s">
        <v>191</v>
      </c>
      <c r="B1733" t="s">
        <v>192</v>
      </c>
      <c r="C1733" t="s">
        <v>193</v>
      </c>
      <c r="D1733" t="s">
        <v>227</v>
      </c>
      <c r="E1733" t="s">
        <v>18371</v>
      </c>
      <c r="F1733" t="s">
        <v>18372</v>
      </c>
      <c r="G1733" t="s">
        <v>9829</v>
      </c>
      <c r="H1733" t="s">
        <v>197</v>
      </c>
      <c r="I1733" t="s">
        <v>230</v>
      </c>
      <c r="J1733" t="s">
        <v>18373</v>
      </c>
      <c r="K1733" t="s">
        <v>78</v>
      </c>
      <c r="L1733" t="s">
        <v>18374</v>
      </c>
      <c r="M1733" s="27">
        <v>45951.621469907397</v>
      </c>
      <c r="N1733" s="27">
        <v>45958.432638888888</v>
      </c>
      <c r="P1733" t="s">
        <v>9833</v>
      </c>
      <c r="Q1733" t="s">
        <v>9834</v>
      </c>
      <c r="R1733" t="s">
        <v>1470</v>
      </c>
      <c r="S1733" t="s">
        <v>1470</v>
      </c>
      <c r="U1733" t="s">
        <v>7699</v>
      </c>
      <c r="V1733" t="s">
        <v>18375</v>
      </c>
      <c r="W1733" t="s">
        <v>84</v>
      </c>
      <c r="Y1733" t="s">
        <v>8</v>
      </c>
      <c r="Z1733" t="s">
        <v>86</v>
      </c>
      <c r="AA1733" t="s">
        <v>1916</v>
      </c>
      <c r="AB1733" s="28">
        <v>1</v>
      </c>
      <c r="AC1733" s="40">
        <v>35780</v>
      </c>
      <c r="AD1733" s="40">
        <f t="shared" si="27"/>
        <v>35780</v>
      </c>
    </row>
    <row r="1734" spans="1:30">
      <c r="A1734" t="s">
        <v>191</v>
      </c>
      <c r="B1734" t="s">
        <v>192</v>
      </c>
      <c r="C1734" t="s">
        <v>193</v>
      </c>
      <c r="D1734" t="s">
        <v>816</v>
      </c>
      <c r="E1734" t="s">
        <v>18376</v>
      </c>
      <c r="F1734" t="s">
        <v>18377</v>
      </c>
      <c r="G1734" t="s">
        <v>9829</v>
      </c>
      <c r="H1734" t="s">
        <v>197</v>
      </c>
      <c r="I1734" t="s">
        <v>270</v>
      </c>
      <c r="J1734" t="s">
        <v>18378</v>
      </c>
      <c r="K1734" t="s">
        <v>78</v>
      </c>
      <c r="L1734" t="s">
        <v>18379</v>
      </c>
      <c r="M1734" s="27">
        <v>45951.612951388888</v>
      </c>
      <c r="N1734" s="27">
        <v>45953.414583333331</v>
      </c>
      <c r="P1734" t="s">
        <v>9833</v>
      </c>
      <c r="Q1734" t="s">
        <v>9834</v>
      </c>
      <c r="R1734" t="s">
        <v>80</v>
      </c>
      <c r="S1734" t="s">
        <v>187</v>
      </c>
      <c r="U1734" t="s">
        <v>7699</v>
      </c>
      <c r="V1734" t="s">
        <v>18380</v>
      </c>
      <c r="W1734" t="s">
        <v>84</v>
      </c>
      <c r="Y1734" t="s">
        <v>8</v>
      </c>
      <c r="Z1734" t="s">
        <v>86</v>
      </c>
      <c r="AA1734" t="s">
        <v>7627</v>
      </c>
      <c r="AB1734" s="28">
        <v>1</v>
      </c>
      <c r="AC1734" s="40">
        <v>35780</v>
      </c>
      <c r="AD1734" s="40">
        <f t="shared" si="27"/>
        <v>35780</v>
      </c>
    </row>
    <row r="1735" spans="1:30">
      <c r="A1735" t="s">
        <v>683</v>
      </c>
      <c r="B1735" t="s">
        <v>113</v>
      </c>
      <c r="C1735" t="s">
        <v>114</v>
      </c>
      <c r="D1735" t="s">
        <v>684</v>
      </c>
      <c r="E1735" t="s">
        <v>18381</v>
      </c>
      <c r="F1735" t="s">
        <v>18382</v>
      </c>
      <c r="G1735" t="s">
        <v>9829</v>
      </c>
      <c r="H1735" t="s">
        <v>281</v>
      </c>
      <c r="I1735" t="s">
        <v>683</v>
      </c>
      <c r="J1735" t="s">
        <v>18383</v>
      </c>
      <c r="K1735" t="s">
        <v>78</v>
      </c>
      <c r="L1735" t="s">
        <v>18384</v>
      </c>
      <c r="M1735" s="27">
        <v>45951.613240740742</v>
      </c>
      <c r="N1735" s="27">
        <v>45953.484722222223</v>
      </c>
      <c r="P1735" t="s">
        <v>9833</v>
      </c>
      <c r="Q1735" t="s">
        <v>9834</v>
      </c>
      <c r="R1735" t="s">
        <v>1470</v>
      </c>
      <c r="S1735" t="s">
        <v>1470</v>
      </c>
      <c r="T1735" t="s">
        <v>82</v>
      </c>
      <c r="U1735" t="s">
        <v>7699</v>
      </c>
      <c r="V1735" t="s">
        <v>18385</v>
      </c>
      <c r="W1735" t="s">
        <v>84</v>
      </c>
      <c r="Y1735" t="s">
        <v>8</v>
      </c>
      <c r="Z1735" t="s">
        <v>86</v>
      </c>
      <c r="AA1735" t="s">
        <v>691</v>
      </c>
      <c r="AB1735" s="28">
        <v>1</v>
      </c>
      <c r="AC1735" s="40">
        <v>35780</v>
      </c>
      <c r="AD1735" s="40">
        <f t="shared" si="27"/>
        <v>35780</v>
      </c>
    </row>
    <row r="1736" spans="1:30">
      <c r="A1736" t="s">
        <v>191</v>
      </c>
      <c r="B1736" t="s">
        <v>192</v>
      </c>
      <c r="C1736" t="s">
        <v>193</v>
      </c>
      <c r="D1736" t="s">
        <v>194</v>
      </c>
      <c r="E1736" t="s">
        <v>18386</v>
      </c>
      <c r="F1736" t="s">
        <v>18387</v>
      </c>
      <c r="G1736" t="s">
        <v>9829</v>
      </c>
      <c r="H1736" t="s">
        <v>197</v>
      </c>
      <c r="I1736" t="s">
        <v>191</v>
      </c>
      <c r="J1736" t="s">
        <v>18388</v>
      </c>
      <c r="K1736" t="s">
        <v>78</v>
      </c>
      <c r="L1736" t="s">
        <v>18389</v>
      </c>
      <c r="M1736" s="27">
        <v>45951.613877314812</v>
      </c>
      <c r="N1736" s="27">
        <v>45953.38958333333</v>
      </c>
      <c r="P1736" t="s">
        <v>9833</v>
      </c>
      <c r="Q1736" t="s">
        <v>9834</v>
      </c>
      <c r="R1736" t="s">
        <v>80</v>
      </c>
      <c r="S1736" t="s">
        <v>187</v>
      </c>
      <c r="U1736" t="s">
        <v>7699</v>
      </c>
      <c r="V1736" t="s">
        <v>18390</v>
      </c>
      <c r="W1736" t="s">
        <v>84</v>
      </c>
      <c r="Y1736" t="s">
        <v>8</v>
      </c>
      <c r="Z1736" t="s">
        <v>86</v>
      </c>
      <c r="AA1736" t="s">
        <v>7627</v>
      </c>
      <c r="AB1736" s="28">
        <v>1</v>
      </c>
      <c r="AC1736" s="40">
        <v>35780</v>
      </c>
      <c r="AD1736" s="40">
        <f t="shared" si="27"/>
        <v>35780</v>
      </c>
    </row>
    <row r="1737" spans="1:30">
      <c r="A1737" t="s">
        <v>191</v>
      </c>
      <c r="B1737" t="s">
        <v>192</v>
      </c>
      <c r="C1737" t="s">
        <v>193</v>
      </c>
      <c r="D1737" t="s">
        <v>194</v>
      </c>
      <c r="E1737" t="s">
        <v>18391</v>
      </c>
      <c r="F1737" t="s">
        <v>6034</v>
      </c>
      <c r="G1737" t="s">
        <v>9829</v>
      </c>
      <c r="H1737" t="s">
        <v>197</v>
      </c>
      <c r="I1737" t="s">
        <v>191</v>
      </c>
      <c r="J1737" t="s">
        <v>6035</v>
      </c>
      <c r="K1737" t="s">
        <v>78</v>
      </c>
      <c r="L1737" t="s">
        <v>18392</v>
      </c>
      <c r="M1737" s="27">
        <v>45951.62290509259</v>
      </c>
      <c r="N1737" s="27">
        <v>45958.432638888888</v>
      </c>
      <c r="P1737" t="s">
        <v>9833</v>
      </c>
      <c r="Q1737" t="s">
        <v>9834</v>
      </c>
      <c r="R1737" t="s">
        <v>1470</v>
      </c>
      <c r="S1737" t="s">
        <v>1470</v>
      </c>
      <c r="U1737" t="s">
        <v>7699</v>
      </c>
      <c r="V1737" t="s">
        <v>18393</v>
      </c>
      <c r="W1737" t="s">
        <v>84</v>
      </c>
      <c r="Y1737" t="s">
        <v>8</v>
      </c>
      <c r="Z1737" t="s">
        <v>86</v>
      </c>
      <c r="AA1737" t="s">
        <v>1916</v>
      </c>
      <c r="AB1737" s="28">
        <v>1</v>
      </c>
      <c r="AC1737" s="40">
        <v>35780</v>
      </c>
      <c r="AD1737" s="40">
        <f t="shared" si="27"/>
        <v>35780</v>
      </c>
    </row>
    <row r="1738" spans="1:30">
      <c r="A1738" t="s">
        <v>191</v>
      </c>
      <c r="B1738" t="s">
        <v>192</v>
      </c>
      <c r="C1738" t="s">
        <v>193</v>
      </c>
      <c r="D1738" t="s">
        <v>606</v>
      </c>
      <c r="E1738" t="s">
        <v>18394</v>
      </c>
      <c r="F1738" t="s">
        <v>10542</v>
      </c>
      <c r="G1738" t="s">
        <v>9829</v>
      </c>
      <c r="H1738" t="s">
        <v>197</v>
      </c>
      <c r="I1738" t="s">
        <v>609</v>
      </c>
      <c r="J1738" t="s">
        <v>10543</v>
      </c>
      <c r="K1738" t="s">
        <v>78</v>
      </c>
      <c r="L1738" t="s">
        <v>18395</v>
      </c>
      <c r="M1738" s="27">
        <v>45951.625300925924</v>
      </c>
      <c r="N1738" s="27">
        <v>45958.433333333327</v>
      </c>
      <c r="P1738" t="s">
        <v>9833</v>
      </c>
      <c r="Q1738" t="s">
        <v>9834</v>
      </c>
      <c r="R1738" t="s">
        <v>80</v>
      </c>
      <c r="S1738" t="s">
        <v>187</v>
      </c>
      <c r="U1738" t="s">
        <v>7699</v>
      </c>
      <c r="V1738" t="s">
        <v>18396</v>
      </c>
      <c r="W1738" t="s">
        <v>84</v>
      </c>
      <c r="Y1738" t="s">
        <v>8</v>
      </c>
      <c r="Z1738" t="s">
        <v>86</v>
      </c>
      <c r="AA1738" t="s">
        <v>1916</v>
      </c>
      <c r="AB1738" s="28">
        <v>1</v>
      </c>
      <c r="AC1738" s="40">
        <v>35780</v>
      </c>
      <c r="AD1738" s="40">
        <f t="shared" si="27"/>
        <v>35780</v>
      </c>
    </row>
    <row r="1739" spans="1:30">
      <c r="A1739" t="s">
        <v>442</v>
      </c>
      <c r="B1739" t="s">
        <v>113</v>
      </c>
      <c r="C1739" t="s">
        <v>114</v>
      </c>
      <c r="D1739" t="s">
        <v>14415</v>
      </c>
      <c r="E1739" t="s">
        <v>18397</v>
      </c>
      <c r="F1739" t="s">
        <v>18398</v>
      </c>
      <c r="G1739" t="s">
        <v>9829</v>
      </c>
      <c r="H1739" t="s">
        <v>446</v>
      </c>
      <c r="I1739" t="s">
        <v>14418</v>
      </c>
      <c r="J1739" t="s">
        <v>18399</v>
      </c>
      <c r="K1739" t="s">
        <v>78</v>
      </c>
      <c r="L1739" t="s">
        <v>18400</v>
      </c>
      <c r="M1739" s="27">
        <v>45951.629386574074</v>
      </c>
      <c r="N1739" s="27">
        <v>45952.415277777778</v>
      </c>
      <c r="P1739" t="s">
        <v>9833</v>
      </c>
      <c r="Q1739" t="s">
        <v>9834</v>
      </c>
      <c r="R1739" t="s">
        <v>1470</v>
      </c>
      <c r="S1739" t="s">
        <v>1470</v>
      </c>
      <c r="T1739" t="s">
        <v>82</v>
      </c>
      <c r="U1739" t="s">
        <v>7699</v>
      </c>
      <c r="V1739" t="s">
        <v>18401</v>
      </c>
      <c r="W1739" t="s">
        <v>84</v>
      </c>
      <c r="Y1739" t="s">
        <v>11</v>
      </c>
      <c r="Z1739" t="s">
        <v>86</v>
      </c>
      <c r="AA1739" t="s">
        <v>451</v>
      </c>
      <c r="AB1739" s="28">
        <v>1</v>
      </c>
      <c r="AC1739" s="40">
        <v>67654</v>
      </c>
      <c r="AD1739" s="40">
        <f t="shared" si="27"/>
        <v>67654</v>
      </c>
    </row>
    <row r="1740" spans="1:30">
      <c r="A1740" t="s">
        <v>288</v>
      </c>
      <c r="B1740" t="s">
        <v>113</v>
      </c>
      <c r="C1740" t="s">
        <v>114</v>
      </c>
      <c r="D1740" t="s">
        <v>7789</v>
      </c>
      <c r="E1740" t="s">
        <v>18402</v>
      </c>
      <c r="F1740" t="s">
        <v>18403</v>
      </c>
      <c r="G1740" t="s">
        <v>9829</v>
      </c>
      <c r="H1740" t="s">
        <v>292</v>
      </c>
      <c r="I1740" t="s">
        <v>7792</v>
      </c>
      <c r="J1740" t="s">
        <v>18404</v>
      </c>
      <c r="K1740" t="s">
        <v>78</v>
      </c>
      <c r="L1740" t="s">
        <v>18405</v>
      </c>
      <c r="M1740" s="27">
        <v>45951.637673611112</v>
      </c>
      <c r="N1740" s="27">
        <v>45953.62777777778</v>
      </c>
      <c r="P1740" t="s">
        <v>9833</v>
      </c>
      <c r="Q1740" t="s">
        <v>9834</v>
      </c>
      <c r="R1740" t="s">
        <v>80</v>
      </c>
      <c r="S1740" t="s">
        <v>81</v>
      </c>
      <c r="T1740" t="s">
        <v>82</v>
      </c>
      <c r="U1740" t="s">
        <v>7699</v>
      </c>
      <c r="V1740" t="s">
        <v>18406</v>
      </c>
      <c r="W1740" t="s">
        <v>84</v>
      </c>
      <c r="Y1740" t="s">
        <v>11</v>
      </c>
      <c r="Z1740" t="s">
        <v>86</v>
      </c>
      <c r="AA1740" t="s">
        <v>245</v>
      </c>
      <c r="AB1740" s="28">
        <v>1</v>
      </c>
      <c r="AC1740" s="40">
        <v>67654</v>
      </c>
      <c r="AD1740" s="40">
        <f t="shared" si="27"/>
        <v>67654</v>
      </c>
    </row>
    <row r="1741" spans="1:30">
      <c r="A1741" t="s">
        <v>118</v>
      </c>
      <c r="B1741" t="s">
        <v>119</v>
      </c>
      <c r="C1741" t="s">
        <v>8579</v>
      </c>
      <c r="D1741" t="s">
        <v>2560</v>
      </c>
      <c r="E1741" t="s">
        <v>18407</v>
      </c>
      <c r="F1741" t="s">
        <v>18408</v>
      </c>
      <c r="G1741" t="s">
        <v>9838</v>
      </c>
      <c r="H1741" t="s">
        <v>309</v>
      </c>
      <c r="I1741" t="s">
        <v>2563</v>
      </c>
      <c r="J1741" t="s">
        <v>18409</v>
      </c>
      <c r="K1741" t="s">
        <v>78</v>
      </c>
      <c r="L1741" t="s">
        <v>18410</v>
      </c>
      <c r="M1741" s="27">
        <v>45951.653402777767</v>
      </c>
      <c r="N1741" s="27">
        <v>45954.518055555563</v>
      </c>
      <c r="P1741" t="s">
        <v>9840</v>
      </c>
      <c r="R1741" t="s">
        <v>1470</v>
      </c>
      <c r="S1741" t="s">
        <v>1470</v>
      </c>
      <c r="U1741" t="s">
        <v>7699</v>
      </c>
      <c r="V1741" t="s">
        <v>18411</v>
      </c>
      <c r="W1741" t="s">
        <v>9840</v>
      </c>
      <c r="Y1741" t="s">
        <v>13</v>
      </c>
      <c r="Z1741" t="s">
        <v>86</v>
      </c>
      <c r="AB1741" s="28">
        <v>0</v>
      </c>
      <c r="AC1741" s="40">
        <v>35780</v>
      </c>
      <c r="AD1741" s="40">
        <f t="shared" si="27"/>
        <v>35780</v>
      </c>
    </row>
    <row r="1742" spans="1:30">
      <c r="A1742" t="s">
        <v>343</v>
      </c>
      <c r="B1742" t="s">
        <v>68</v>
      </c>
      <c r="C1742" t="s">
        <v>69</v>
      </c>
      <c r="D1742" t="s">
        <v>18412</v>
      </c>
      <c r="E1742" t="s">
        <v>18413</v>
      </c>
      <c r="F1742" t="s">
        <v>18414</v>
      </c>
      <c r="G1742" t="s">
        <v>9829</v>
      </c>
      <c r="H1742" t="s">
        <v>798</v>
      </c>
      <c r="I1742" t="s">
        <v>18415</v>
      </c>
      <c r="J1742" t="s">
        <v>18416</v>
      </c>
      <c r="K1742" t="s">
        <v>78</v>
      </c>
      <c r="L1742" t="s">
        <v>18417</v>
      </c>
      <c r="M1742" s="27">
        <v>45951.65488425926</v>
      </c>
      <c r="N1742" s="27">
        <v>45961.661111111112</v>
      </c>
      <c r="P1742" t="s">
        <v>9833</v>
      </c>
      <c r="Q1742" t="s">
        <v>9834</v>
      </c>
      <c r="R1742" t="s">
        <v>1479</v>
      </c>
      <c r="S1742" t="s">
        <v>1479</v>
      </c>
      <c r="T1742" t="s">
        <v>82</v>
      </c>
      <c r="U1742" t="s">
        <v>7699</v>
      </c>
      <c r="V1742" t="s">
        <v>18418</v>
      </c>
      <c r="W1742" t="s">
        <v>9836</v>
      </c>
      <c r="Y1742" t="s">
        <v>139</v>
      </c>
      <c r="Z1742" t="s">
        <v>1482</v>
      </c>
      <c r="AA1742" t="s">
        <v>366</v>
      </c>
      <c r="AB1742" s="28">
        <v>0</v>
      </c>
      <c r="AC1742" s="40">
        <v>35780</v>
      </c>
      <c r="AD1742" s="40">
        <f t="shared" si="27"/>
        <v>35780</v>
      </c>
    </row>
    <row r="1743" spans="1:30">
      <c r="A1743" t="s">
        <v>613</v>
      </c>
      <c r="B1743" t="s">
        <v>151</v>
      </c>
      <c r="C1743" t="s">
        <v>152</v>
      </c>
      <c r="D1743" t="s">
        <v>4146</v>
      </c>
      <c r="E1743" t="s">
        <v>18419</v>
      </c>
      <c r="F1743" t="s">
        <v>18420</v>
      </c>
      <c r="G1743" t="s">
        <v>9829</v>
      </c>
      <c r="H1743" t="s">
        <v>258</v>
      </c>
      <c r="I1743" t="s">
        <v>4149</v>
      </c>
      <c r="J1743" t="s">
        <v>18421</v>
      </c>
      <c r="K1743" t="s">
        <v>78</v>
      </c>
      <c r="L1743" t="s">
        <v>18422</v>
      </c>
      <c r="M1743" s="27">
        <v>45951.662141203713</v>
      </c>
      <c r="N1743" s="27">
        <v>45953.657638888893</v>
      </c>
      <c r="P1743" t="s">
        <v>9833</v>
      </c>
      <c r="Q1743" t="s">
        <v>9834</v>
      </c>
      <c r="R1743" t="s">
        <v>1470</v>
      </c>
      <c r="S1743" t="s">
        <v>1470</v>
      </c>
      <c r="T1743" t="s">
        <v>82</v>
      </c>
      <c r="U1743" t="s">
        <v>7699</v>
      </c>
      <c r="V1743" t="s">
        <v>18423</v>
      </c>
      <c r="W1743" t="s">
        <v>9836</v>
      </c>
      <c r="Y1743" t="s">
        <v>11</v>
      </c>
      <c r="Z1743" t="s">
        <v>86</v>
      </c>
      <c r="AA1743" t="s">
        <v>2941</v>
      </c>
      <c r="AB1743" s="28">
        <v>0</v>
      </c>
      <c r="AC1743" s="40">
        <v>67654</v>
      </c>
      <c r="AD1743" s="40">
        <f t="shared" si="27"/>
        <v>67654</v>
      </c>
    </row>
    <row r="1744" spans="1:30">
      <c r="A1744" t="s">
        <v>112</v>
      </c>
      <c r="B1744" t="s">
        <v>113</v>
      </c>
      <c r="C1744" t="s">
        <v>114</v>
      </c>
      <c r="D1744" t="s">
        <v>115</v>
      </c>
      <c r="E1744" t="s">
        <v>18424</v>
      </c>
      <c r="F1744" t="s">
        <v>18425</v>
      </c>
      <c r="G1744" t="s">
        <v>9829</v>
      </c>
      <c r="H1744" t="s">
        <v>116</v>
      </c>
      <c r="I1744" t="s">
        <v>112</v>
      </c>
      <c r="J1744" t="s">
        <v>18426</v>
      </c>
      <c r="K1744" t="s">
        <v>78</v>
      </c>
      <c r="L1744" t="s">
        <v>18427</v>
      </c>
      <c r="M1744" s="27">
        <v>45951.674108796287</v>
      </c>
      <c r="N1744" s="27">
        <v>45957.648611111108</v>
      </c>
      <c r="P1744" t="s">
        <v>9833</v>
      </c>
      <c r="Q1744" t="s">
        <v>9834</v>
      </c>
      <c r="R1744" t="s">
        <v>80</v>
      </c>
      <c r="S1744" t="s">
        <v>187</v>
      </c>
      <c r="T1744" t="s">
        <v>82</v>
      </c>
      <c r="U1744" t="s">
        <v>7699</v>
      </c>
      <c r="V1744" t="s">
        <v>18428</v>
      </c>
      <c r="W1744" t="s">
        <v>84</v>
      </c>
      <c r="Y1744" t="s">
        <v>8</v>
      </c>
      <c r="Z1744" t="s">
        <v>86</v>
      </c>
      <c r="AA1744" t="s">
        <v>117</v>
      </c>
      <c r="AB1744" s="28">
        <v>1</v>
      </c>
      <c r="AC1744" s="40">
        <v>35780</v>
      </c>
      <c r="AD1744" s="40">
        <f t="shared" si="27"/>
        <v>35780</v>
      </c>
    </row>
    <row r="1745" spans="1:30">
      <c r="A1745" t="s">
        <v>191</v>
      </c>
      <c r="B1745" t="s">
        <v>192</v>
      </c>
      <c r="C1745" t="s">
        <v>193</v>
      </c>
      <c r="D1745" t="s">
        <v>194</v>
      </c>
      <c r="E1745" t="s">
        <v>18429</v>
      </c>
      <c r="F1745" t="s">
        <v>7669</v>
      </c>
      <c r="G1745" t="s">
        <v>9829</v>
      </c>
      <c r="H1745" t="s">
        <v>197</v>
      </c>
      <c r="I1745" t="s">
        <v>191</v>
      </c>
      <c r="J1745" t="s">
        <v>7670</v>
      </c>
      <c r="K1745" t="s">
        <v>78</v>
      </c>
      <c r="L1745" t="s">
        <v>18430</v>
      </c>
      <c r="M1745" s="27">
        <v>45951.665844907409</v>
      </c>
      <c r="N1745" s="27">
        <v>45959.408333333333</v>
      </c>
      <c r="P1745" t="s">
        <v>9833</v>
      </c>
      <c r="Q1745" t="s">
        <v>9834</v>
      </c>
      <c r="R1745" t="s">
        <v>80</v>
      </c>
      <c r="S1745" t="s">
        <v>187</v>
      </c>
      <c r="U1745" t="s">
        <v>7699</v>
      </c>
      <c r="V1745" t="s">
        <v>18431</v>
      </c>
      <c r="W1745" t="s">
        <v>84</v>
      </c>
      <c r="Y1745" t="s">
        <v>8</v>
      </c>
      <c r="Z1745" t="s">
        <v>86</v>
      </c>
      <c r="AA1745" t="s">
        <v>1916</v>
      </c>
      <c r="AB1745" s="28">
        <v>1</v>
      </c>
      <c r="AC1745" s="40">
        <v>35780</v>
      </c>
      <c r="AD1745" s="40">
        <f t="shared" si="27"/>
        <v>35780</v>
      </c>
    </row>
    <row r="1746" spans="1:30">
      <c r="A1746" t="s">
        <v>459</v>
      </c>
      <c r="B1746" t="s">
        <v>460</v>
      </c>
      <c r="C1746" t="s">
        <v>461</v>
      </c>
      <c r="D1746" t="s">
        <v>512</v>
      </c>
      <c r="E1746" t="s">
        <v>18432</v>
      </c>
      <c r="F1746" t="s">
        <v>18433</v>
      </c>
      <c r="G1746" t="s">
        <v>9829</v>
      </c>
      <c r="H1746" t="s">
        <v>460</v>
      </c>
      <c r="I1746" t="s">
        <v>459</v>
      </c>
      <c r="J1746" t="s">
        <v>18434</v>
      </c>
      <c r="K1746" t="s">
        <v>78</v>
      </c>
      <c r="L1746" t="s">
        <v>18435</v>
      </c>
      <c r="M1746" s="27">
        <v>45951.668773148151</v>
      </c>
      <c r="N1746" s="27">
        <v>45953.503472222219</v>
      </c>
      <c r="P1746" t="s">
        <v>9833</v>
      </c>
      <c r="Q1746" t="s">
        <v>9834</v>
      </c>
      <c r="R1746" t="s">
        <v>80</v>
      </c>
      <c r="S1746" t="s">
        <v>187</v>
      </c>
      <c r="T1746" t="s">
        <v>82</v>
      </c>
      <c r="U1746" t="s">
        <v>7699</v>
      </c>
      <c r="V1746" t="s">
        <v>18436</v>
      </c>
      <c r="W1746" t="s">
        <v>84</v>
      </c>
      <c r="Y1746" t="s">
        <v>8</v>
      </c>
      <c r="Z1746" t="s">
        <v>86</v>
      </c>
      <c r="AA1746" t="s">
        <v>526</v>
      </c>
      <c r="AB1746" s="28">
        <v>1</v>
      </c>
      <c r="AC1746" s="40">
        <v>35780</v>
      </c>
      <c r="AD1746" s="40">
        <f t="shared" si="27"/>
        <v>35780</v>
      </c>
    </row>
    <row r="1747" spans="1:30">
      <c r="A1747" t="s">
        <v>343</v>
      </c>
      <c r="B1747" t="s">
        <v>68</v>
      </c>
      <c r="C1747" t="s">
        <v>69</v>
      </c>
      <c r="D1747" t="s">
        <v>13345</v>
      </c>
      <c r="E1747" t="s">
        <v>18437</v>
      </c>
      <c r="F1747" t="s">
        <v>18438</v>
      </c>
      <c r="G1747" t="s">
        <v>9829</v>
      </c>
      <c r="H1747" t="s">
        <v>347</v>
      </c>
      <c r="I1747" t="s">
        <v>13348</v>
      </c>
      <c r="J1747" t="s">
        <v>18439</v>
      </c>
      <c r="K1747" t="s">
        <v>78</v>
      </c>
      <c r="L1747" t="s">
        <v>18440</v>
      </c>
      <c r="M1747" s="27">
        <v>45951.66474537037</v>
      </c>
      <c r="N1747" s="27">
        <v>45952.603472222218</v>
      </c>
      <c r="P1747" t="s">
        <v>9833</v>
      </c>
      <c r="Q1747" t="s">
        <v>9834</v>
      </c>
      <c r="R1747" t="s">
        <v>1470</v>
      </c>
      <c r="S1747" t="s">
        <v>1470</v>
      </c>
      <c r="T1747" t="s">
        <v>82</v>
      </c>
      <c r="U1747" t="s">
        <v>7699</v>
      </c>
      <c r="V1747" t="s">
        <v>18441</v>
      </c>
      <c r="W1747" t="s">
        <v>84</v>
      </c>
      <c r="Y1747" t="s">
        <v>11</v>
      </c>
      <c r="Z1747" t="s">
        <v>86</v>
      </c>
      <c r="AA1747" t="s">
        <v>761</v>
      </c>
      <c r="AB1747" s="28">
        <v>1</v>
      </c>
      <c r="AC1747" s="40">
        <v>67654</v>
      </c>
      <c r="AD1747" s="40">
        <f t="shared" si="27"/>
        <v>67654</v>
      </c>
    </row>
    <row r="1748" spans="1:30">
      <c r="A1748" t="s">
        <v>277</v>
      </c>
      <c r="B1748" t="s">
        <v>151</v>
      </c>
      <c r="C1748" t="s">
        <v>152</v>
      </c>
      <c r="D1748" t="s">
        <v>325</v>
      </c>
      <c r="E1748" t="s">
        <v>18442</v>
      </c>
      <c r="F1748" t="s">
        <v>18443</v>
      </c>
      <c r="G1748" t="s">
        <v>9829</v>
      </c>
      <c r="H1748" t="s">
        <v>328</v>
      </c>
      <c r="I1748" t="s">
        <v>277</v>
      </c>
      <c r="J1748" t="s">
        <v>18444</v>
      </c>
      <c r="K1748" t="s">
        <v>78</v>
      </c>
      <c r="L1748" t="s">
        <v>18445</v>
      </c>
      <c r="M1748" s="27">
        <v>45951.665405092594</v>
      </c>
      <c r="N1748" s="27">
        <v>45952.600694444453</v>
      </c>
      <c r="P1748" t="s">
        <v>9833</v>
      </c>
      <c r="Q1748" t="s">
        <v>9834</v>
      </c>
      <c r="R1748" t="s">
        <v>1479</v>
      </c>
      <c r="S1748" t="s">
        <v>1479</v>
      </c>
      <c r="T1748" t="s">
        <v>82</v>
      </c>
      <c r="U1748" t="s">
        <v>7699</v>
      </c>
      <c r="V1748" t="s">
        <v>18446</v>
      </c>
      <c r="W1748" t="s">
        <v>84</v>
      </c>
      <c r="Y1748" t="s">
        <v>8</v>
      </c>
      <c r="Z1748" t="s">
        <v>86</v>
      </c>
      <c r="AA1748" t="s">
        <v>333</v>
      </c>
      <c r="AB1748" s="28">
        <v>1</v>
      </c>
      <c r="AC1748" s="40">
        <v>35780</v>
      </c>
      <c r="AD1748" s="40">
        <f t="shared" si="27"/>
        <v>35780</v>
      </c>
    </row>
    <row r="1749" spans="1:30">
      <c r="A1749" t="s">
        <v>459</v>
      </c>
      <c r="B1749" t="s">
        <v>460</v>
      </c>
      <c r="C1749" t="s">
        <v>461</v>
      </c>
      <c r="D1749" t="s">
        <v>2599</v>
      </c>
      <c r="E1749" t="s">
        <v>18447</v>
      </c>
      <c r="F1749" t="s">
        <v>18448</v>
      </c>
      <c r="G1749" t="s">
        <v>9829</v>
      </c>
      <c r="H1749" t="s">
        <v>460</v>
      </c>
      <c r="I1749" t="s">
        <v>2602</v>
      </c>
      <c r="J1749" t="s">
        <v>18449</v>
      </c>
      <c r="K1749" t="s">
        <v>78</v>
      </c>
      <c r="L1749" t="s">
        <v>18450</v>
      </c>
      <c r="M1749" s="27">
        <v>45951.671712962961</v>
      </c>
      <c r="N1749" s="27">
        <v>45954.620833333327</v>
      </c>
      <c r="P1749" t="s">
        <v>9833</v>
      </c>
      <c r="Q1749" t="s">
        <v>9834</v>
      </c>
      <c r="R1749" t="s">
        <v>80</v>
      </c>
      <c r="S1749" t="s">
        <v>81</v>
      </c>
      <c r="T1749" t="s">
        <v>82</v>
      </c>
      <c r="U1749" t="s">
        <v>7699</v>
      </c>
      <c r="V1749" t="s">
        <v>18451</v>
      </c>
      <c r="W1749" t="s">
        <v>84</v>
      </c>
      <c r="Y1749" t="s">
        <v>11</v>
      </c>
      <c r="Z1749" t="s">
        <v>86</v>
      </c>
      <c r="AA1749" t="s">
        <v>1597</v>
      </c>
      <c r="AB1749" s="28">
        <v>1</v>
      </c>
      <c r="AC1749" s="40">
        <v>67654</v>
      </c>
      <c r="AD1749" s="40">
        <f t="shared" si="27"/>
        <v>67654</v>
      </c>
    </row>
    <row r="1750" spans="1:30">
      <c r="A1750" t="s">
        <v>459</v>
      </c>
      <c r="B1750" t="s">
        <v>460</v>
      </c>
      <c r="C1750" t="s">
        <v>461</v>
      </c>
      <c r="D1750" t="s">
        <v>512</v>
      </c>
      <c r="E1750" t="s">
        <v>18452</v>
      </c>
      <c r="F1750" t="s">
        <v>18453</v>
      </c>
      <c r="G1750" t="s">
        <v>9829</v>
      </c>
      <c r="H1750" t="s">
        <v>460</v>
      </c>
      <c r="I1750" t="s">
        <v>459</v>
      </c>
      <c r="J1750" t="s">
        <v>18454</v>
      </c>
      <c r="K1750" t="s">
        <v>78</v>
      </c>
      <c r="L1750" t="s">
        <v>18455</v>
      </c>
      <c r="M1750" s="27">
        <v>45951.676678240743</v>
      </c>
      <c r="N1750" s="27">
        <v>45953.504166666673</v>
      </c>
      <c r="P1750" t="s">
        <v>9833</v>
      </c>
      <c r="Q1750" t="s">
        <v>9834</v>
      </c>
      <c r="R1750" t="s">
        <v>80</v>
      </c>
      <c r="S1750" t="s">
        <v>187</v>
      </c>
      <c r="T1750" t="s">
        <v>1664</v>
      </c>
      <c r="U1750" t="s">
        <v>11145</v>
      </c>
      <c r="V1750" t="s">
        <v>18456</v>
      </c>
      <c r="W1750" t="s">
        <v>84</v>
      </c>
      <c r="Y1750" t="s">
        <v>8</v>
      </c>
      <c r="Z1750" t="s">
        <v>86</v>
      </c>
      <c r="AA1750" t="s">
        <v>899</v>
      </c>
      <c r="AB1750" s="28">
        <v>1</v>
      </c>
      <c r="AC1750" s="40">
        <v>35780</v>
      </c>
      <c r="AD1750" s="40">
        <f t="shared" si="27"/>
        <v>35780</v>
      </c>
    </row>
    <row r="1751" spans="1:30">
      <c r="A1751" t="s">
        <v>459</v>
      </c>
      <c r="B1751" t="s">
        <v>460</v>
      </c>
      <c r="C1751" t="s">
        <v>461</v>
      </c>
      <c r="D1751" t="s">
        <v>512</v>
      </c>
      <c r="E1751" t="s">
        <v>18457</v>
      </c>
      <c r="F1751" t="s">
        <v>18458</v>
      </c>
      <c r="G1751" t="s">
        <v>9829</v>
      </c>
      <c r="H1751" t="s">
        <v>460</v>
      </c>
      <c r="I1751" t="s">
        <v>459</v>
      </c>
      <c r="J1751" t="s">
        <v>18459</v>
      </c>
      <c r="K1751" t="s">
        <v>78</v>
      </c>
      <c r="L1751" t="s">
        <v>18460</v>
      </c>
      <c r="M1751" s="27">
        <v>45951.679965277777</v>
      </c>
      <c r="N1751" s="27">
        <v>45953.494444444441</v>
      </c>
      <c r="P1751" t="s">
        <v>9833</v>
      </c>
      <c r="Q1751" t="s">
        <v>9834</v>
      </c>
      <c r="R1751" t="s">
        <v>1470</v>
      </c>
      <c r="S1751" t="s">
        <v>1470</v>
      </c>
      <c r="T1751" t="s">
        <v>82</v>
      </c>
      <c r="U1751" t="s">
        <v>7699</v>
      </c>
      <c r="V1751" t="s">
        <v>18461</v>
      </c>
      <c r="W1751" t="s">
        <v>84</v>
      </c>
      <c r="Y1751" t="s">
        <v>8</v>
      </c>
      <c r="Z1751" t="s">
        <v>86</v>
      </c>
      <c r="AA1751" t="s">
        <v>1875</v>
      </c>
      <c r="AB1751" s="28">
        <v>1</v>
      </c>
      <c r="AC1751" s="40">
        <v>35780</v>
      </c>
      <c r="AD1751" s="40">
        <f t="shared" si="27"/>
        <v>35780</v>
      </c>
    </row>
    <row r="1752" spans="1:30">
      <c r="A1752" t="s">
        <v>459</v>
      </c>
      <c r="B1752" t="s">
        <v>460</v>
      </c>
      <c r="C1752" t="s">
        <v>461</v>
      </c>
      <c r="D1752" t="s">
        <v>512</v>
      </c>
      <c r="E1752" t="s">
        <v>18462</v>
      </c>
      <c r="F1752" t="s">
        <v>18463</v>
      </c>
      <c r="G1752" t="s">
        <v>9829</v>
      </c>
      <c r="H1752" t="s">
        <v>460</v>
      </c>
      <c r="I1752" t="s">
        <v>459</v>
      </c>
      <c r="J1752" t="s">
        <v>18464</v>
      </c>
      <c r="K1752" t="s">
        <v>78</v>
      </c>
      <c r="L1752" t="s">
        <v>18465</v>
      </c>
      <c r="M1752" s="27">
        <v>45951.68409722222</v>
      </c>
      <c r="N1752" s="27">
        <v>45952.701388888891</v>
      </c>
      <c r="P1752" t="s">
        <v>9833</v>
      </c>
      <c r="Q1752" t="s">
        <v>9834</v>
      </c>
      <c r="R1752" t="s">
        <v>1479</v>
      </c>
      <c r="S1752" t="s">
        <v>1479</v>
      </c>
      <c r="T1752" t="s">
        <v>82</v>
      </c>
      <c r="U1752" t="s">
        <v>7699</v>
      </c>
      <c r="V1752" t="s">
        <v>18466</v>
      </c>
      <c r="W1752" t="s">
        <v>84</v>
      </c>
      <c r="Y1752" t="s">
        <v>8</v>
      </c>
      <c r="Z1752" t="s">
        <v>86</v>
      </c>
      <c r="AA1752" t="s">
        <v>4324</v>
      </c>
      <c r="AB1752" s="28">
        <v>1</v>
      </c>
      <c r="AC1752" s="40">
        <v>35780</v>
      </c>
      <c r="AD1752" s="40">
        <f t="shared" si="27"/>
        <v>35780</v>
      </c>
    </row>
    <row r="1753" spans="1:30">
      <c r="A1753" t="s">
        <v>343</v>
      </c>
      <c r="B1753" t="s">
        <v>68</v>
      </c>
      <c r="C1753" t="s">
        <v>69</v>
      </c>
      <c r="D1753" t="s">
        <v>344</v>
      </c>
      <c r="E1753" t="s">
        <v>18467</v>
      </c>
      <c r="F1753" t="s">
        <v>14573</v>
      </c>
      <c r="G1753" t="s">
        <v>9829</v>
      </c>
      <c r="H1753" t="s">
        <v>347</v>
      </c>
      <c r="I1753" t="s">
        <v>343</v>
      </c>
      <c r="J1753" t="s">
        <v>14574</v>
      </c>
      <c r="K1753" t="s">
        <v>78</v>
      </c>
      <c r="L1753" t="s">
        <v>18468</v>
      </c>
      <c r="M1753" s="27">
        <v>45951.690370370372</v>
      </c>
      <c r="N1753" s="27">
        <v>45954.611111111109</v>
      </c>
      <c r="P1753" t="s">
        <v>9833</v>
      </c>
      <c r="Q1753" t="s">
        <v>9834</v>
      </c>
      <c r="R1753" t="s">
        <v>1479</v>
      </c>
      <c r="S1753" t="s">
        <v>1479</v>
      </c>
      <c r="T1753" t="s">
        <v>82</v>
      </c>
      <c r="U1753" t="s">
        <v>7699</v>
      </c>
      <c r="V1753" t="s">
        <v>18469</v>
      </c>
      <c r="W1753" t="s">
        <v>84</v>
      </c>
      <c r="Y1753" t="s">
        <v>8</v>
      </c>
      <c r="Z1753" t="s">
        <v>86</v>
      </c>
      <c r="AA1753" t="s">
        <v>359</v>
      </c>
      <c r="AB1753" s="28">
        <v>1</v>
      </c>
      <c r="AC1753" s="40">
        <v>35780</v>
      </c>
      <c r="AD1753" s="40">
        <f t="shared" si="27"/>
        <v>35780</v>
      </c>
    </row>
    <row r="1754" spans="1:30">
      <c r="A1754" t="s">
        <v>569</v>
      </c>
      <c r="B1754" t="s">
        <v>119</v>
      </c>
      <c r="C1754" t="s">
        <v>120</v>
      </c>
      <c r="D1754" t="s">
        <v>1658</v>
      </c>
      <c r="E1754" t="s">
        <v>18470</v>
      </c>
      <c r="F1754" t="s">
        <v>18471</v>
      </c>
      <c r="G1754" t="s">
        <v>9829</v>
      </c>
      <c r="H1754" t="s">
        <v>573</v>
      </c>
      <c r="I1754" t="s">
        <v>1661</v>
      </c>
      <c r="J1754" t="s">
        <v>18472</v>
      </c>
      <c r="K1754" t="s">
        <v>78</v>
      </c>
      <c r="L1754" t="s">
        <v>18473</v>
      </c>
      <c r="M1754" s="27">
        <v>45951.696875000001</v>
      </c>
      <c r="N1754" s="27">
        <v>45953.636111111111</v>
      </c>
      <c r="P1754" t="s">
        <v>9833</v>
      </c>
      <c r="Q1754" t="s">
        <v>9834</v>
      </c>
      <c r="R1754" t="s">
        <v>783</v>
      </c>
      <c r="S1754" t="s">
        <v>2152</v>
      </c>
      <c r="T1754" t="s">
        <v>82</v>
      </c>
      <c r="U1754" t="s">
        <v>7699</v>
      </c>
      <c r="V1754" t="s">
        <v>18474</v>
      </c>
      <c r="W1754" t="s">
        <v>84</v>
      </c>
      <c r="Y1754" t="s">
        <v>11</v>
      </c>
      <c r="Z1754" t="s">
        <v>86</v>
      </c>
      <c r="AA1754" t="s">
        <v>6238</v>
      </c>
      <c r="AB1754" s="28">
        <v>1</v>
      </c>
      <c r="AC1754" s="40">
        <v>67654</v>
      </c>
      <c r="AD1754" s="40">
        <f t="shared" si="27"/>
        <v>67654</v>
      </c>
    </row>
    <row r="1755" spans="1:30">
      <c r="A1755" t="s">
        <v>217</v>
      </c>
      <c r="B1755" t="s">
        <v>192</v>
      </c>
      <c r="C1755" t="s">
        <v>193</v>
      </c>
      <c r="D1755" t="s">
        <v>8896</v>
      </c>
      <c r="E1755" t="s">
        <v>18475</v>
      </c>
      <c r="F1755" t="s">
        <v>18476</v>
      </c>
      <c r="G1755" t="s">
        <v>9829</v>
      </c>
      <c r="H1755" t="s">
        <v>197</v>
      </c>
      <c r="I1755" t="s">
        <v>8899</v>
      </c>
      <c r="J1755" t="s">
        <v>18477</v>
      </c>
      <c r="K1755" t="s">
        <v>78</v>
      </c>
      <c r="L1755" t="s">
        <v>18478</v>
      </c>
      <c r="M1755" s="27">
        <v>45951.698368055557</v>
      </c>
      <c r="N1755" s="27">
        <v>45959.688194444447</v>
      </c>
      <c r="P1755" t="s">
        <v>9833</v>
      </c>
      <c r="Q1755" t="s">
        <v>9834</v>
      </c>
      <c r="R1755" t="s">
        <v>1470</v>
      </c>
      <c r="S1755" t="s">
        <v>1470</v>
      </c>
      <c r="T1755" t="s">
        <v>82</v>
      </c>
      <c r="U1755" t="s">
        <v>7699</v>
      </c>
      <c r="V1755" t="s">
        <v>18479</v>
      </c>
      <c r="W1755" t="s">
        <v>9836</v>
      </c>
      <c r="Y1755" t="s">
        <v>11</v>
      </c>
      <c r="Z1755" t="s">
        <v>86</v>
      </c>
      <c r="AA1755" t="s">
        <v>1684</v>
      </c>
      <c r="AB1755" s="28">
        <v>0</v>
      </c>
      <c r="AC1755" s="40">
        <v>67654</v>
      </c>
      <c r="AD1755" s="40">
        <f t="shared" si="27"/>
        <v>67654</v>
      </c>
    </row>
    <row r="1756" spans="1:30">
      <c r="A1756" t="s">
        <v>191</v>
      </c>
      <c r="B1756" t="s">
        <v>192</v>
      </c>
      <c r="C1756" t="s">
        <v>193</v>
      </c>
      <c r="D1756" t="s">
        <v>194</v>
      </c>
      <c r="E1756" t="s">
        <v>18480</v>
      </c>
      <c r="F1756" t="s">
        <v>5880</v>
      </c>
      <c r="G1756" t="s">
        <v>9829</v>
      </c>
      <c r="H1756" t="s">
        <v>197</v>
      </c>
      <c r="I1756" t="s">
        <v>191</v>
      </c>
      <c r="J1756" t="s">
        <v>5881</v>
      </c>
      <c r="K1756" t="s">
        <v>78</v>
      </c>
      <c r="L1756" t="s">
        <v>18481</v>
      </c>
      <c r="M1756" s="27">
        <v>45951.693668981483</v>
      </c>
      <c r="N1756" s="27">
        <v>45957.543055555558</v>
      </c>
      <c r="P1756" t="s">
        <v>9833</v>
      </c>
      <c r="Q1756" t="s">
        <v>9834</v>
      </c>
      <c r="R1756" t="s">
        <v>80</v>
      </c>
      <c r="S1756" t="s">
        <v>187</v>
      </c>
      <c r="U1756" t="s">
        <v>7699</v>
      </c>
      <c r="V1756" t="s">
        <v>18482</v>
      </c>
      <c r="W1756" t="s">
        <v>84</v>
      </c>
      <c r="Y1756" t="s">
        <v>8</v>
      </c>
      <c r="Z1756" t="s">
        <v>86</v>
      </c>
      <c r="AA1756" t="s">
        <v>7627</v>
      </c>
      <c r="AB1756" s="28">
        <v>1</v>
      </c>
      <c r="AC1756" s="40">
        <v>35780</v>
      </c>
      <c r="AD1756" s="40">
        <f t="shared" si="27"/>
        <v>35780</v>
      </c>
    </row>
    <row r="1757" spans="1:30">
      <c r="A1757" t="s">
        <v>150</v>
      </c>
      <c r="B1757" t="s">
        <v>151</v>
      </c>
      <c r="C1757" t="s">
        <v>152</v>
      </c>
      <c r="D1757" t="s">
        <v>153</v>
      </c>
      <c r="E1757" t="s">
        <v>18483</v>
      </c>
      <c r="F1757" t="s">
        <v>18484</v>
      </c>
      <c r="G1757" t="s">
        <v>9829</v>
      </c>
      <c r="H1757" t="s">
        <v>156</v>
      </c>
      <c r="I1757" t="s">
        <v>157</v>
      </c>
      <c r="J1757" t="s">
        <v>18485</v>
      </c>
      <c r="K1757" t="s">
        <v>78</v>
      </c>
      <c r="L1757" t="s">
        <v>18486</v>
      </c>
      <c r="M1757" s="27">
        <v>45951.715717592589</v>
      </c>
      <c r="N1757" s="27">
        <v>45960.527777777781</v>
      </c>
      <c r="P1757" t="s">
        <v>9833</v>
      </c>
      <c r="Q1757" t="s">
        <v>9834</v>
      </c>
      <c r="R1757" t="s">
        <v>1470</v>
      </c>
      <c r="S1757" t="s">
        <v>1470</v>
      </c>
      <c r="T1757" t="s">
        <v>82</v>
      </c>
      <c r="U1757" t="s">
        <v>7699</v>
      </c>
      <c r="V1757" t="s">
        <v>18487</v>
      </c>
      <c r="W1757" t="s">
        <v>9836</v>
      </c>
      <c r="Y1757" t="s">
        <v>15</v>
      </c>
      <c r="Z1757" t="s">
        <v>86</v>
      </c>
      <c r="AA1757" t="s">
        <v>173</v>
      </c>
      <c r="AB1757" s="28">
        <v>0</v>
      </c>
      <c r="AC1757" s="40">
        <v>35780</v>
      </c>
      <c r="AD1757" s="40">
        <f t="shared" si="27"/>
        <v>35780</v>
      </c>
    </row>
    <row r="1758" spans="1:30">
      <c r="A1758" t="s">
        <v>569</v>
      </c>
      <c r="B1758" t="s">
        <v>119</v>
      </c>
      <c r="C1758" t="s">
        <v>8579</v>
      </c>
      <c r="D1758" t="s">
        <v>4589</v>
      </c>
      <c r="E1758" t="s">
        <v>18488</v>
      </c>
      <c r="F1758" t="s">
        <v>18489</v>
      </c>
      <c r="G1758" t="s">
        <v>9838</v>
      </c>
      <c r="H1758" t="s">
        <v>766</v>
      </c>
      <c r="I1758" t="s">
        <v>4590</v>
      </c>
      <c r="J1758" t="s">
        <v>18490</v>
      </c>
      <c r="K1758" t="s">
        <v>78</v>
      </c>
      <c r="L1758" t="s">
        <v>18491</v>
      </c>
      <c r="M1758" s="27">
        <v>45952.333333333343</v>
      </c>
      <c r="N1758" s="27">
        <v>45960.525694444441</v>
      </c>
      <c r="P1758" t="s">
        <v>9840</v>
      </c>
      <c r="R1758" t="s">
        <v>80</v>
      </c>
      <c r="S1758" t="s">
        <v>187</v>
      </c>
      <c r="U1758" t="s">
        <v>7699</v>
      </c>
      <c r="V1758" t="s">
        <v>18492</v>
      </c>
      <c r="W1758" t="s">
        <v>9840</v>
      </c>
      <c r="Y1758" t="s">
        <v>13</v>
      </c>
      <c r="Z1758" t="s">
        <v>86</v>
      </c>
      <c r="AB1758" s="28">
        <v>0</v>
      </c>
      <c r="AC1758" s="40">
        <v>35780</v>
      </c>
      <c r="AD1758" s="40">
        <f t="shared" si="27"/>
        <v>35780</v>
      </c>
    </row>
    <row r="1759" spans="1:30">
      <c r="A1759" t="s">
        <v>277</v>
      </c>
      <c r="B1759" t="s">
        <v>151</v>
      </c>
      <c r="C1759" t="s">
        <v>152</v>
      </c>
      <c r="D1759" t="s">
        <v>325</v>
      </c>
      <c r="E1759" t="s">
        <v>18493</v>
      </c>
      <c r="F1759" t="s">
        <v>5904</v>
      </c>
      <c r="G1759" t="s">
        <v>9829</v>
      </c>
      <c r="H1759" t="s">
        <v>328</v>
      </c>
      <c r="I1759" t="s">
        <v>277</v>
      </c>
      <c r="J1759" t="s">
        <v>5905</v>
      </c>
      <c r="K1759" t="s">
        <v>78</v>
      </c>
      <c r="L1759" t="s">
        <v>18494</v>
      </c>
      <c r="M1759" s="27">
        <v>45952.333333333343</v>
      </c>
      <c r="N1759" s="27">
        <v>45952.652777777781</v>
      </c>
      <c r="P1759" t="s">
        <v>9833</v>
      </c>
      <c r="Q1759" t="s">
        <v>9834</v>
      </c>
      <c r="R1759" t="s">
        <v>80</v>
      </c>
      <c r="S1759" t="s">
        <v>187</v>
      </c>
      <c r="T1759" t="s">
        <v>82</v>
      </c>
      <c r="U1759" t="s">
        <v>7699</v>
      </c>
      <c r="V1759" t="s">
        <v>18495</v>
      </c>
      <c r="W1759" t="s">
        <v>84</v>
      </c>
      <c r="Y1759" t="s">
        <v>8</v>
      </c>
      <c r="Z1759" t="s">
        <v>86</v>
      </c>
      <c r="AA1759" t="s">
        <v>585</v>
      </c>
      <c r="AB1759" s="28">
        <v>1</v>
      </c>
      <c r="AC1759" s="40">
        <v>35780</v>
      </c>
      <c r="AD1759" s="40">
        <f t="shared" si="27"/>
        <v>35780</v>
      </c>
    </row>
    <row r="1760" spans="1:30">
      <c r="A1760" t="s">
        <v>277</v>
      </c>
      <c r="B1760" t="s">
        <v>151</v>
      </c>
      <c r="C1760" t="s">
        <v>152</v>
      </c>
      <c r="D1760" t="s">
        <v>14603</v>
      </c>
      <c r="E1760" t="s">
        <v>18496</v>
      </c>
      <c r="F1760" t="s">
        <v>18497</v>
      </c>
      <c r="G1760" t="s">
        <v>9838</v>
      </c>
      <c r="H1760" t="s">
        <v>328</v>
      </c>
      <c r="I1760" t="s">
        <v>14606</v>
      </c>
      <c r="J1760" t="s">
        <v>18498</v>
      </c>
      <c r="K1760" t="s">
        <v>78</v>
      </c>
      <c r="L1760" t="s">
        <v>18499</v>
      </c>
      <c r="M1760" s="27">
        <v>45951.726041666669</v>
      </c>
      <c r="N1760" s="27">
        <v>45953.738888888889</v>
      </c>
      <c r="P1760" t="s">
        <v>9840</v>
      </c>
      <c r="R1760" t="s">
        <v>80</v>
      </c>
      <c r="S1760" t="s">
        <v>187</v>
      </c>
      <c r="U1760" t="s">
        <v>7699</v>
      </c>
      <c r="V1760" t="s">
        <v>18500</v>
      </c>
      <c r="W1760" t="s">
        <v>9840</v>
      </c>
      <c r="Y1760" t="s">
        <v>13</v>
      </c>
      <c r="Z1760" t="s">
        <v>86</v>
      </c>
      <c r="AB1760" s="28">
        <v>0</v>
      </c>
      <c r="AC1760" s="40">
        <v>35780</v>
      </c>
      <c r="AD1760" s="40">
        <f t="shared" si="27"/>
        <v>35780</v>
      </c>
    </row>
    <row r="1761" spans="1:30">
      <c r="A1761" t="s">
        <v>459</v>
      </c>
      <c r="B1761" t="s">
        <v>460</v>
      </c>
      <c r="C1761" t="s">
        <v>461</v>
      </c>
      <c r="D1761" t="s">
        <v>18501</v>
      </c>
      <c r="E1761" t="s">
        <v>18502</v>
      </c>
      <c r="F1761" t="s">
        <v>18503</v>
      </c>
      <c r="G1761" t="s">
        <v>9829</v>
      </c>
      <c r="H1761" t="s">
        <v>460</v>
      </c>
      <c r="I1761" t="s">
        <v>18504</v>
      </c>
      <c r="J1761" t="s">
        <v>18505</v>
      </c>
      <c r="K1761" t="s">
        <v>78</v>
      </c>
      <c r="L1761" t="s">
        <v>18506</v>
      </c>
      <c r="M1761" s="27">
        <v>45951.727233796293</v>
      </c>
      <c r="N1761" s="27">
        <v>45958.390277777777</v>
      </c>
      <c r="P1761" t="s">
        <v>9833</v>
      </c>
      <c r="Q1761" t="s">
        <v>9834</v>
      </c>
      <c r="R1761" t="s">
        <v>80</v>
      </c>
      <c r="S1761" t="s">
        <v>187</v>
      </c>
      <c r="T1761" t="s">
        <v>82</v>
      </c>
      <c r="U1761" t="s">
        <v>7699</v>
      </c>
      <c r="V1761" t="s">
        <v>18507</v>
      </c>
      <c r="W1761" t="s">
        <v>9836</v>
      </c>
      <c r="Y1761" t="s">
        <v>13</v>
      </c>
      <c r="Z1761" t="s">
        <v>86</v>
      </c>
      <c r="AA1761" t="s">
        <v>1597</v>
      </c>
      <c r="AB1761" s="28">
        <v>0</v>
      </c>
      <c r="AC1761" s="40">
        <v>35780</v>
      </c>
      <c r="AD1761" s="40">
        <f t="shared" si="27"/>
        <v>35780</v>
      </c>
    </row>
    <row r="1762" spans="1:30">
      <c r="A1762" t="s">
        <v>191</v>
      </c>
      <c r="B1762" t="s">
        <v>192</v>
      </c>
      <c r="C1762" t="s">
        <v>193</v>
      </c>
      <c r="D1762" t="s">
        <v>4079</v>
      </c>
      <c r="E1762" t="s">
        <v>18508</v>
      </c>
      <c r="F1762" t="s">
        <v>18509</v>
      </c>
      <c r="G1762" t="s">
        <v>9838</v>
      </c>
      <c r="H1762" t="s">
        <v>197</v>
      </c>
      <c r="I1762" t="s">
        <v>4082</v>
      </c>
      <c r="J1762" t="s">
        <v>18510</v>
      </c>
      <c r="K1762" t="s">
        <v>78</v>
      </c>
      <c r="L1762" t="s">
        <v>18511</v>
      </c>
      <c r="M1762" s="27">
        <v>45952.333333333343</v>
      </c>
      <c r="N1762" s="27">
        <v>45957.493819444448</v>
      </c>
      <c r="P1762" t="s">
        <v>9840</v>
      </c>
      <c r="R1762" t="s">
        <v>1470</v>
      </c>
      <c r="S1762" t="s">
        <v>1470</v>
      </c>
      <c r="U1762" t="s">
        <v>7699</v>
      </c>
      <c r="V1762" t="s">
        <v>18512</v>
      </c>
      <c r="W1762" t="s">
        <v>9840</v>
      </c>
      <c r="Y1762" t="s">
        <v>13</v>
      </c>
      <c r="Z1762" t="s">
        <v>86</v>
      </c>
      <c r="AB1762" s="28">
        <v>0</v>
      </c>
      <c r="AC1762" s="40">
        <v>35780</v>
      </c>
      <c r="AD1762" s="40">
        <f t="shared" si="27"/>
        <v>35780</v>
      </c>
    </row>
    <row r="1763" spans="1:30">
      <c r="A1763" t="s">
        <v>67</v>
      </c>
      <c r="B1763" t="s">
        <v>68</v>
      </c>
      <c r="C1763" t="s">
        <v>69</v>
      </c>
      <c r="D1763" t="s">
        <v>4995</v>
      </c>
      <c r="E1763" t="s">
        <v>18513</v>
      </c>
      <c r="F1763" t="s">
        <v>18514</v>
      </c>
      <c r="G1763" t="s">
        <v>9829</v>
      </c>
      <c r="H1763" t="s">
        <v>143</v>
      </c>
      <c r="I1763" t="s">
        <v>4997</v>
      </c>
      <c r="J1763" t="s">
        <v>18515</v>
      </c>
      <c r="K1763" t="s">
        <v>78</v>
      </c>
      <c r="L1763" t="s">
        <v>18516</v>
      </c>
      <c r="M1763" s="27">
        <v>45952.333333333343</v>
      </c>
      <c r="N1763" s="27">
        <v>45961.661805555559</v>
      </c>
      <c r="P1763" t="s">
        <v>9833</v>
      </c>
      <c r="Q1763" t="s">
        <v>9834</v>
      </c>
      <c r="R1763" t="s">
        <v>1470</v>
      </c>
      <c r="S1763" t="s">
        <v>1470</v>
      </c>
      <c r="T1763" t="s">
        <v>82</v>
      </c>
      <c r="U1763" t="s">
        <v>7699</v>
      </c>
      <c r="V1763" t="s">
        <v>18517</v>
      </c>
      <c r="W1763" t="s">
        <v>9836</v>
      </c>
      <c r="Y1763" t="s">
        <v>15</v>
      </c>
      <c r="Z1763" t="s">
        <v>86</v>
      </c>
      <c r="AA1763" t="s">
        <v>190</v>
      </c>
      <c r="AB1763" s="28">
        <v>0</v>
      </c>
      <c r="AC1763" s="40">
        <v>35780</v>
      </c>
      <c r="AD1763" s="40">
        <f t="shared" si="27"/>
        <v>35780</v>
      </c>
    </row>
    <row r="1764" spans="1:30">
      <c r="A1764" t="s">
        <v>569</v>
      </c>
      <c r="B1764" t="s">
        <v>119</v>
      </c>
      <c r="C1764" t="s">
        <v>120</v>
      </c>
      <c r="D1764" t="s">
        <v>7400</v>
      </c>
      <c r="E1764" t="s">
        <v>18518</v>
      </c>
      <c r="F1764" t="s">
        <v>18519</v>
      </c>
      <c r="G1764" t="s">
        <v>9829</v>
      </c>
      <c r="H1764" t="s">
        <v>573</v>
      </c>
      <c r="I1764" t="s">
        <v>282</v>
      </c>
      <c r="J1764" t="s">
        <v>18520</v>
      </c>
      <c r="K1764" t="s">
        <v>78</v>
      </c>
      <c r="L1764" t="s">
        <v>18521</v>
      </c>
      <c r="M1764" s="27">
        <v>45952.333333333343</v>
      </c>
      <c r="N1764" s="27">
        <v>45953.461111111108</v>
      </c>
      <c r="P1764" t="s">
        <v>9833</v>
      </c>
      <c r="Q1764" t="s">
        <v>9834</v>
      </c>
      <c r="R1764" t="s">
        <v>1470</v>
      </c>
      <c r="S1764" t="s">
        <v>1470</v>
      </c>
      <c r="T1764" t="s">
        <v>82</v>
      </c>
      <c r="U1764" t="s">
        <v>7699</v>
      </c>
      <c r="V1764" t="s">
        <v>18522</v>
      </c>
      <c r="W1764" t="s">
        <v>84</v>
      </c>
      <c r="Y1764" t="s">
        <v>11</v>
      </c>
      <c r="Z1764" t="s">
        <v>86</v>
      </c>
      <c r="AA1764" t="s">
        <v>1500</v>
      </c>
      <c r="AB1764" s="28">
        <v>1</v>
      </c>
      <c r="AC1764" s="40">
        <v>67654</v>
      </c>
      <c r="AD1764" s="40">
        <f t="shared" si="27"/>
        <v>67654</v>
      </c>
    </row>
    <row r="1765" spans="1:30">
      <c r="A1765" t="s">
        <v>191</v>
      </c>
      <c r="B1765" t="s">
        <v>192</v>
      </c>
      <c r="C1765" t="s">
        <v>193</v>
      </c>
      <c r="D1765" t="s">
        <v>194</v>
      </c>
      <c r="E1765" t="s">
        <v>18523</v>
      </c>
      <c r="F1765" t="s">
        <v>18524</v>
      </c>
      <c r="G1765" t="s">
        <v>9829</v>
      </c>
      <c r="H1765" t="s">
        <v>197</v>
      </c>
      <c r="I1765" t="s">
        <v>191</v>
      </c>
      <c r="J1765" t="s">
        <v>18525</v>
      </c>
      <c r="K1765" t="s">
        <v>78</v>
      </c>
      <c r="L1765" t="s">
        <v>18526</v>
      </c>
      <c r="M1765" s="27">
        <v>45952.333333333343</v>
      </c>
      <c r="N1765" s="27">
        <v>45957.543749999997</v>
      </c>
      <c r="P1765" t="s">
        <v>9833</v>
      </c>
      <c r="Q1765" t="s">
        <v>9834</v>
      </c>
      <c r="R1765" t="s">
        <v>1479</v>
      </c>
      <c r="S1765" t="s">
        <v>1479</v>
      </c>
      <c r="U1765" t="s">
        <v>7699</v>
      </c>
      <c r="V1765" t="s">
        <v>18527</v>
      </c>
      <c r="W1765" t="s">
        <v>84</v>
      </c>
      <c r="Y1765" t="s">
        <v>8</v>
      </c>
      <c r="Z1765" t="s">
        <v>86</v>
      </c>
      <c r="AA1765" t="s">
        <v>7627</v>
      </c>
      <c r="AB1765" s="28">
        <v>1</v>
      </c>
      <c r="AC1765" s="40">
        <v>35780</v>
      </c>
      <c r="AD1765" s="40">
        <f t="shared" si="27"/>
        <v>35780</v>
      </c>
    </row>
    <row r="1766" spans="1:30">
      <c r="A1766" t="s">
        <v>459</v>
      </c>
      <c r="B1766" t="s">
        <v>460</v>
      </c>
      <c r="C1766" t="s">
        <v>461</v>
      </c>
      <c r="D1766" t="s">
        <v>512</v>
      </c>
      <c r="E1766" t="s">
        <v>18528</v>
      </c>
      <c r="F1766" t="s">
        <v>12185</v>
      </c>
      <c r="G1766" t="s">
        <v>9829</v>
      </c>
      <c r="H1766" t="s">
        <v>460</v>
      </c>
      <c r="I1766" t="s">
        <v>459</v>
      </c>
      <c r="J1766" t="s">
        <v>12186</v>
      </c>
      <c r="K1766" t="s">
        <v>78</v>
      </c>
      <c r="L1766" t="s">
        <v>18529</v>
      </c>
      <c r="M1766" s="27">
        <v>45952.333333333343</v>
      </c>
      <c r="N1766" s="27">
        <v>45952.884027777778</v>
      </c>
      <c r="P1766" t="s">
        <v>9833</v>
      </c>
      <c r="Q1766" t="s">
        <v>9834</v>
      </c>
      <c r="R1766" t="s">
        <v>1470</v>
      </c>
      <c r="S1766" t="s">
        <v>1470</v>
      </c>
      <c r="T1766" t="s">
        <v>82</v>
      </c>
      <c r="U1766" t="s">
        <v>7699</v>
      </c>
      <c r="V1766" t="s">
        <v>18530</v>
      </c>
      <c r="W1766" t="s">
        <v>84</v>
      </c>
      <c r="Y1766" t="s">
        <v>8</v>
      </c>
      <c r="Z1766" t="s">
        <v>86</v>
      </c>
      <c r="AA1766" t="s">
        <v>4324</v>
      </c>
      <c r="AB1766" s="28">
        <v>1</v>
      </c>
      <c r="AC1766" s="40">
        <v>35780</v>
      </c>
      <c r="AD1766" s="40">
        <f t="shared" si="27"/>
        <v>35780</v>
      </c>
    </row>
    <row r="1767" spans="1:30">
      <c r="A1767" t="s">
        <v>459</v>
      </c>
      <c r="B1767" t="s">
        <v>460</v>
      </c>
      <c r="C1767" t="s">
        <v>461</v>
      </c>
      <c r="D1767" t="s">
        <v>512</v>
      </c>
      <c r="E1767" t="s">
        <v>18531</v>
      </c>
      <c r="F1767" t="s">
        <v>13491</v>
      </c>
      <c r="G1767" t="s">
        <v>9829</v>
      </c>
      <c r="H1767" t="s">
        <v>460</v>
      </c>
      <c r="I1767" t="s">
        <v>459</v>
      </c>
      <c r="J1767" t="s">
        <v>13492</v>
      </c>
      <c r="K1767" t="s">
        <v>78</v>
      </c>
      <c r="L1767" t="s">
        <v>18532</v>
      </c>
      <c r="M1767" s="27">
        <v>45952.333333333343</v>
      </c>
      <c r="N1767" s="27">
        <v>45953.645833333343</v>
      </c>
      <c r="P1767" t="s">
        <v>9833</v>
      </c>
      <c r="Q1767" t="s">
        <v>9834</v>
      </c>
      <c r="R1767" t="s">
        <v>1470</v>
      </c>
      <c r="S1767" t="s">
        <v>1470</v>
      </c>
      <c r="T1767" t="s">
        <v>82</v>
      </c>
      <c r="U1767" t="s">
        <v>7699</v>
      </c>
      <c r="V1767" t="s">
        <v>18533</v>
      </c>
      <c r="W1767" t="s">
        <v>84</v>
      </c>
      <c r="Y1767" t="s">
        <v>8</v>
      </c>
      <c r="Z1767" t="s">
        <v>86</v>
      </c>
      <c r="AA1767" t="s">
        <v>4324</v>
      </c>
      <c r="AB1767" s="28">
        <v>1</v>
      </c>
      <c r="AC1767" s="40">
        <v>35780</v>
      </c>
      <c r="AD1767" s="40">
        <f t="shared" si="27"/>
        <v>35780</v>
      </c>
    </row>
    <row r="1768" spans="1:30">
      <c r="A1768" t="s">
        <v>277</v>
      </c>
      <c r="B1768" t="s">
        <v>151</v>
      </c>
      <c r="C1768" t="s">
        <v>152</v>
      </c>
      <c r="D1768" t="s">
        <v>2442</v>
      </c>
      <c r="E1768" t="s">
        <v>18534</v>
      </c>
      <c r="F1768" t="s">
        <v>6221</v>
      </c>
      <c r="G1768" t="s">
        <v>9829</v>
      </c>
      <c r="H1768" t="s">
        <v>328</v>
      </c>
      <c r="I1768" t="s">
        <v>2445</v>
      </c>
      <c r="J1768" t="s">
        <v>6222</v>
      </c>
      <c r="K1768" t="s">
        <v>78</v>
      </c>
      <c r="L1768" t="s">
        <v>18535</v>
      </c>
      <c r="M1768" s="27">
        <v>45952.333333333343</v>
      </c>
      <c r="N1768" s="27">
        <v>45954.640277777777</v>
      </c>
      <c r="P1768" t="s">
        <v>9833</v>
      </c>
      <c r="Q1768" t="s">
        <v>9834</v>
      </c>
      <c r="R1768" t="s">
        <v>80</v>
      </c>
      <c r="S1768" t="s">
        <v>187</v>
      </c>
      <c r="T1768" t="s">
        <v>82</v>
      </c>
      <c r="U1768" t="s">
        <v>7699</v>
      </c>
      <c r="V1768" t="s">
        <v>18536</v>
      </c>
      <c r="W1768" t="s">
        <v>84</v>
      </c>
      <c r="Y1768" t="s">
        <v>11</v>
      </c>
      <c r="Z1768" t="s">
        <v>86</v>
      </c>
      <c r="AA1768" t="s">
        <v>342</v>
      </c>
      <c r="AB1768" s="28">
        <v>1</v>
      </c>
      <c r="AC1768" s="40">
        <v>67654</v>
      </c>
      <c r="AD1768" s="40">
        <f t="shared" si="27"/>
        <v>67654</v>
      </c>
    </row>
    <row r="1769" spans="1:30">
      <c r="A1769" t="s">
        <v>191</v>
      </c>
      <c r="B1769" t="s">
        <v>192</v>
      </c>
      <c r="C1769" t="s">
        <v>193</v>
      </c>
      <c r="D1769" t="s">
        <v>194</v>
      </c>
      <c r="E1769" t="s">
        <v>18537</v>
      </c>
      <c r="F1769" t="s">
        <v>18538</v>
      </c>
      <c r="G1769" t="s">
        <v>9829</v>
      </c>
      <c r="H1769" t="s">
        <v>197</v>
      </c>
      <c r="I1769" t="s">
        <v>191</v>
      </c>
      <c r="J1769" t="s">
        <v>18539</v>
      </c>
      <c r="K1769" t="s">
        <v>78</v>
      </c>
      <c r="L1769" t="s">
        <v>18540</v>
      </c>
      <c r="M1769" s="27">
        <v>45952.333333333343</v>
      </c>
      <c r="N1769" s="27">
        <v>45957.543055555558</v>
      </c>
      <c r="P1769" t="s">
        <v>9833</v>
      </c>
      <c r="Q1769" t="s">
        <v>9834</v>
      </c>
      <c r="R1769" t="s">
        <v>80</v>
      </c>
      <c r="S1769" t="s">
        <v>81</v>
      </c>
      <c r="U1769" t="s">
        <v>7699</v>
      </c>
      <c r="V1769" t="s">
        <v>18541</v>
      </c>
      <c r="W1769" t="s">
        <v>84</v>
      </c>
      <c r="Y1769" t="s">
        <v>8</v>
      </c>
      <c r="Z1769" t="s">
        <v>86</v>
      </c>
      <c r="AA1769" t="s">
        <v>7627</v>
      </c>
      <c r="AB1769" s="28">
        <v>1</v>
      </c>
      <c r="AC1769" s="40">
        <v>35780</v>
      </c>
      <c r="AD1769" s="40">
        <f t="shared" si="27"/>
        <v>35780</v>
      </c>
    </row>
    <row r="1770" spans="1:30">
      <c r="A1770" t="s">
        <v>613</v>
      </c>
      <c r="B1770" t="s">
        <v>151</v>
      </c>
      <c r="C1770" t="s">
        <v>152</v>
      </c>
      <c r="D1770" t="s">
        <v>18542</v>
      </c>
      <c r="E1770" t="s">
        <v>18543</v>
      </c>
      <c r="F1770" t="s">
        <v>18544</v>
      </c>
      <c r="G1770" t="s">
        <v>9829</v>
      </c>
      <c r="H1770" t="s">
        <v>328</v>
      </c>
      <c r="I1770" t="s">
        <v>670</v>
      </c>
      <c r="J1770" t="s">
        <v>18545</v>
      </c>
      <c r="K1770" t="s">
        <v>78</v>
      </c>
      <c r="L1770" t="s">
        <v>18546</v>
      </c>
      <c r="M1770" s="27">
        <v>45952.333333333343</v>
      </c>
      <c r="N1770" s="27">
        <v>45954.72152777778</v>
      </c>
      <c r="P1770" t="s">
        <v>9833</v>
      </c>
      <c r="Q1770" t="s">
        <v>9834</v>
      </c>
      <c r="R1770" t="s">
        <v>1470</v>
      </c>
      <c r="S1770" t="s">
        <v>1470</v>
      </c>
      <c r="T1770" t="s">
        <v>82</v>
      </c>
      <c r="U1770" t="s">
        <v>7699</v>
      </c>
      <c r="V1770" t="s">
        <v>18547</v>
      </c>
      <c r="W1770" t="s">
        <v>84</v>
      </c>
      <c r="Y1770" t="s">
        <v>11</v>
      </c>
      <c r="Z1770" t="s">
        <v>86</v>
      </c>
      <c r="AA1770" t="s">
        <v>3464</v>
      </c>
      <c r="AB1770" s="28">
        <v>1</v>
      </c>
      <c r="AC1770" s="40">
        <v>67654</v>
      </c>
      <c r="AD1770" s="40">
        <f t="shared" si="27"/>
        <v>67654</v>
      </c>
    </row>
    <row r="1771" spans="1:30">
      <c r="A1771" t="s">
        <v>288</v>
      </c>
      <c r="B1771" t="s">
        <v>113</v>
      </c>
      <c r="C1771" t="s">
        <v>114</v>
      </c>
      <c r="D1771" t="s">
        <v>4673</v>
      </c>
      <c r="E1771" t="s">
        <v>18548</v>
      </c>
      <c r="F1771" t="s">
        <v>18549</v>
      </c>
      <c r="G1771" t="s">
        <v>9829</v>
      </c>
      <c r="H1771" t="s">
        <v>292</v>
      </c>
      <c r="I1771" t="s">
        <v>4676</v>
      </c>
      <c r="J1771" t="s">
        <v>18550</v>
      </c>
      <c r="K1771" t="s">
        <v>78</v>
      </c>
      <c r="L1771" t="s">
        <v>18551</v>
      </c>
      <c r="M1771" s="27">
        <v>45952.333333333343</v>
      </c>
      <c r="N1771" s="27">
        <v>45954.543055555558</v>
      </c>
      <c r="P1771" t="s">
        <v>9833</v>
      </c>
      <c r="Q1771" t="s">
        <v>9834</v>
      </c>
      <c r="R1771" t="s">
        <v>1470</v>
      </c>
      <c r="S1771" t="s">
        <v>1470</v>
      </c>
      <c r="T1771" t="s">
        <v>82</v>
      </c>
      <c r="U1771" t="s">
        <v>7699</v>
      </c>
      <c r="V1771" t="s">
        <v>18552</v>
      </c>
      <c r="W1771" t="s">
        <v>84</v>
      </c>
      <c r="Y1771" t="s">
        <v>11</v>
      </c>
      <c r="Z1771" t="s">
        <v>86</v>
      </c>
      <c r="AA1771" t="s">
        <v>1272</v>
      </c>
      <c r="AB1771" s="28">
        <v>1</v>
      </c>
      <c r="AC1771" s="40">
        <v>67654</v>
      </c>
      <c r="AD1771" s="40">
        <f t="shared" si="27"/>
        <v>67654</v>
      </c>
    </row>
    <row r="1772" spans="1:30">
      <c r="A1772" t="s">
        <v>683</v>
      </c>
      <c r="B1772" t="s">
        <v>113</v>
      </c>
      <c r="C1772" t="s">
        <v>114</v>
      </c>
      <c r="D1772" t="s">
        <v>18553</v>
      </c>
      <c r="E1772" t="s">
        <v>18554</v>
      </c>
      <c r="F1772" t="s">
        <v>18555</v>
      </c>
      <c r="G1772" t="s">
        <v>9829</v>
      </c>
      <c r="H1772" t="s">
        <v>1138</v>
      </c>
      <c r="I1772" t="s">
        <v>4590</v>
      </c>
      <c r="J1772" t="s">
        <v>18556</v>
      </c>
      <c r="K1772" t="s">
        <v>78</v>
      </c>
      <c r="L1772" t="s">
        <v>18557</v>
      </c>
      <c r="M1772" s="27">
        <v>45952.333333333343</v>
      </c>
      <c r="N1772" s="27">
        <v>45958.62222222222</v>
      </c>
      <c r="P1772" t="s">
        <v>9833</v>
      </c>
      <c r="Q1772" t="s">
        <v>9834</v>
      </c>
      <c r="R1772" t="s">
        <v>80</v>
      </c>
      <c r="S1772" t="s">
        <v>81</v>
      </c>
      <c r="T1772" t="s">
        <v>82</v>
      </c>
      <c r="U1772" t="s">
        <v>7699</v>
      </c>
      <c r="V1772" t="s">
        <v>18558</v>
      </c>
      <c r="W1772" t="s">
        <v>84</v>
      </c>
      <c r="Y1772" t="s">
        <v>11</v>
      </c>
      <c r="Z1772" t="s">
        <v>86</v>
      </c>
      <c r="AA1772" t="s">
        <v>1573</v>
      </c>
      <c r="AB1772" s="28">
        <v>1</v>
      </c>
      <c r="AC1772" s="40">
        <v>67654</v>
      </c>
      <c r="AD1772" s="40">
        <f t="shared" si="27"/>
        <v>67654</v>
      </c>
    </row>
    <row r="1773" spans="1:30">
      <c r="A1773" t="s">
        <v>343</v>
      </c>
      <c r="B1773" t="s">
        <v>68</v>
      </c>
      <c r="C1773" t="s">
        <v>69</v>
      </c>
      <c r="D1773" t="s">
        <v>1291</v>
      </c>
      <c r="E1773" t="s">
        <v>18559</v>
      </c>
      <c r="F1773" t="s">
        <v>11938</v>
      </c>
      <c r="G1773" t="s">
        <v>9829</v>
      </c>
      <c r="H1773" t="s">
        <v>798</v>
      </c>
      <c r="I1773" t="s">
        <v>1294</v>
      </c>
      <c r="J1773" t="s">
        <v>11939</v>
      </c>
      <c r="K1773" t="s">
        <v>78</v>
      </c>
      <c r="L1773" t="s">
        <v>18560</v>
      </c>
      <c r="M1773" s="27">
        <v>45952.333333333343</v>
      </c>
      <c r="N1773" s="27">
        <v>45958.646527777782</v>
      </c>
      <c r="P1773" t="s">
        <v>9833</v>
      </c>
      <c r="Q1773" t="s">
        <v>9834</v>
      </c>
      <c r="R1773" t="s">
        <v>80</v>
      </c>
      <c r="S1773" t="s">
        <v>187</v>
      </c>
      <c r="T1773" t="s">
        <v>82</v>
      </c>
      <c r="U1773" t="s">
        <v>7699</v>
      </c>
      <c r="V1773" t="s">
        <v>18561</v>
      </c>
      <c r="W1773" t="s">
        <v>84</v>
      </c>
      <c r="Y1773" t="s">
        <v>13</v>
      </c>
      <c r="Z1773" t="s">
        <v>86</v>
      </c>
      <c r="AA1773" t="s">
        <v>1299</v>
      </c>
      <c r="AB1773" s="28">
        <v>1</v>
      </c>
      <c r="AC1773" s="40">
        <v>35780</v>
      </c>
      <c r="AD1773" s="40">
        <f t="shared" si="27"/>
        <v>35780</v>
      </c>
    </row>
    <row r="1774" spans="1:30">
      <c r="A1774" t="s">
        <v>343</v>
      </c>
      <c r="B1774" t="s">
        <v>68</v>
      </c>
      <c r="C1774" t="s">
        <v>69</v>
      </c>
      <c r="D1774" t="s">
        <v>379</v>
      </c>
      <c r="E1774" t="s">
        <v>18562</v>
      </c>
      <c r="F1774" t="s">
        <v>5924</v>
      </c>
      <c r="G1774" t="s">
        <v>9829</v>
      </c>
      <c r="H1774" t="s">
        <v>347</v>
      </c>
      <c r="I1774" t="s">
        <v>382</v>
      </c>
      <c r="J1774" t="s">
        <v>5925</v>
      </c>
      <c r="K1774" t="s">
        <v>78</v>
      </c>
      <c r="L1774" t="s">
        <v>18563</v>
      </c>
      <c r="M1774" s="27">
        <v>45952.333333333343</v>
      </c>
      <c r="N1774" s="27">
        <v>45952.504166666673</v>
      </c>
      <c r="P1774" t="s">
        <v>9833</v>
      </c>
      <c r="Q1774" t="s">
        <v>9834</v>
      </c>
      <c r="R1774" t="s">
        <v>783</v>
      </c>
      <c r="S1774" t="s">
        <v>1791</v>
      </c>
      <c r="T1774" t="s">
        <v>82</v>
      </c>
      <c r="U1774" t="s">
        <v>7699</v>
      </c>
      <c r="V1774" t="s">
        <v>18564</v>
      </c>
      <c r="W1774" t="s">
        <v>84</v>
      </c>
      <c r="Y1774" t="s">
        <v>8</v>
      </c>
      <c r="Z1774" t="s">
        <v>86</v>
      </c>
      <c r="AA1774" t="s">
        <v>804</v>
      </c>
      <c r="AB1774" s="28">
        <v>1</v>
      </c>
      <c r="AC1774" s="40">
        <v>35780</v>
      </c>
      <c r="AD1774" s="40">
        <f t="shared" si="27"/>
        <v>35780</v>
      </c>
    </row>
    <row r="1775" spans="1:30">
      <c r="A1775" t="s">
        <v>288</v>
      </c>
      <c r="B1775" t="s">
        <v>113</v>
      </c>
      <c r="C1775" t="s">
        <v>114</v>
      </c>
      <c r="D1775" t="s">
        <v>1193</v>
      </c>
      <c r="E1775" t="s">
        <v>18565</v>
      </c>
      <c r="F1775" t="s">
        <v>18566</v>
      </c>
      <c r="G1775" t="s">
        <v>9829</v>
      </c>
      <c r="H1775" t="s">
        <v>197</v>
      </c>
      <c r="I1775" t="s">
        <v>1196</v>
      </c>
      <c r="J1775" t="s">
        <v>18567</v>
      </c>
      <c r="K1775" t="s">
        <v>78</v>
      </c>
      <c r="L1775" t="s">
        <v>18568</v>
      </c>
      <c r="M1775" s="27">
        <v>45952.353506944448</v>
      </c>
      <c r="N1775" s="27">
        <v>45954.498611111107</v>
      </c>
      <c r="P1775" t="s">
        <v>9833</v>
      </c>
      <c r="Q1775" t="s">
        <v>9834</v>
      </c>
      <c r="R1775" t="s">
        <v>80</v>
      </c>
      <c r="S1775" t="s">
        <v>81</v>
      </c>
      <c r="T1775" t="s">
        <v>82</v>
      </c>
      <c r="U1775" t="s">
        <v>7699</v>
      </c>
      <c r="V1775" t="s">
        <v>18569</v>
      </c>
      <c r="W1775" t="s">
        <v>84</v>
      </c>
      <c r="Y1775" t="s">
        <v>11</v>
      </c>
      <c r="Z1775" t="s">
        <v>86</v>
      </c>
      <c r="AA1775" t="s">
        <v>297</v>
      </c>
      <c r="AB1775" s="28">
        <v>1</v>
      </c>
      <c r="AC1775" s="40">
        <v>67654</v>
      </c>
      <c r="AD1775" s="40">
        <f t="shared" si="27"/>
        <v>67654</v>
      </c>
    </row>
    <row r="1776" spans="1:30">
      <c r="A1776" t="s">
        <v>343</v>
      </c>
      <c r="B1776" t="s">
        <v>68</v>
      </c>
      <c r="C1776" t="s">
        <v>69</v>
      </c>
      <c r="D1776" t="s">
        <v>1091</v>
      </c>
      <c r="E1776" t="s">
        <v>18570</v>
      </c>
      <c r="F1776" t="s">
        <v>18571</v>
      </c>
      <c r="G1776" t="s">
        <v>9829</v>
      </c>
      <c r="H1776" t="s">
        <v>347</v>
      </c>
      <c r="I1776" t="s">
        <v>1094</v>
      </c>
      <c r="J1776" t="s">
        <v>18572</v>
      </c>
      <c r="K1776" t="s">
        <v>78</v>
      </c>
      <c r="L1776" t="s">
        <v>18573</v>
      </c>
      <c r="M1776" s="27">
        <v>45952.356030092589</v>
      </c>
      <c r="N1776" s="27">
        <v>45955.571527777778</v>
      </c>
      <c r="P1776" t="s">
        <v>9833</v>
      </c>
      <c r="Q1776" t="s">
        <v>9834</v>
      </c>
      <c r="R1776" t="s">
        <v>80</v>
      </c>
      <c r="S1776" t="s">
        <v>81</v>
      </c>
      <c r="T1776" t="s">
        <v>82</v>
      </c>
      <c r="U1776" t="s">
        <v>7699</v>
      </c>
      <c r="V1776" t="s">
        <v>18574</v>
      </c>
      <c r="W1776" t="s">
        <v>84</v>
      </c>
      <c r="Y1776" t="s">
        <v>11</v>
      </c>
      <c r="Z1776" t="s">
        <v>86</v>
      </c>
      <c r="AA1776" t="s">
        <v>359</v>
      </c>
      <c r="AB1776" s="28">
        <v>1</v>
      </c>
      <c r="AC1776" s="40">
        <v>67654</v>
      </c>
      <c r="AD1776" s="40">
        <f t="shared" si="27"/>
        <v>67654</v>
      </c>
    </row>
    <row r="1777" spans="1:30">
      <c r="A1777" t="s">
        <v>67</v>
      </c>
      <c r="B1777" t="s">
        <v>68</v>
      </c>
      <c r="C1777" t="s">
        <v>69</v>
      </c>
      <c r="D1777" t="s">
        <v>484</v>
      </c>
      <c r="E1777" t="s">
        <v>18575</v>
      </c>
      <c r="F1777" t="s">
        <v>18576</v>
      </c>
      <c r="G1777" t="s">
        <v>9829</v>
      </c>
      <c r="H1777" t="s">
        <v>143</v>
      </c>
      <c r="I1777" t="s">
        <v>67</v>
      </c>
      <c r="J1777" t="s">
        <v>18577</v>
      </c>
      <c r="K1777" t="s">
        <v>78</v>
      </c>
      <c r="L1777" t="s">
        <v>18578</v>
      </c>
      <c r="M1777" s="27">
        <v>45952.352696759262</v>
      </c>
      <c r="N1777" s="27">
        <v>45953.668055555558</v>
      </c>
      <c r="P1777" t="s">
        <v>9833</v>
      </c>
      <c r="Q1777" t="s">
        <v>9834</v>
      </c>
      <c r="R1777" t="s">
        <v>80</v>
      </c>
      <c r="S1777" t="s">
        <v>81</v>
      </c>
      <c r="T1777" t="s">
        <v>82</v>
      </c>
      <c r="U1777" t="s">
        <v>7699</v>
      </c>
      <c r="V1777" t="s">
        <v>18579</v>
      </c>
      <c r="W1777" t="s">
        <v>84</v>
      </c>
      <c r="Y1777" t="s">
        <v>8</v>
      </c>
      <c r="Z1777" t="s">
        <v>86</v>
      </c>
      <c r="AA1777" t="s">
        <v>149</v>
      </c>
      <c r="AB1777" s="28">
        <v>1</v>
      </c>
      <c r="AC1777" s="40">
        <v>35780</v>
      </c>
      <c r="AD1777" s="40">
        <f t="shared" si="27"/>
        <v>35780</v>
      </c>
    </row>
    <row r="1778" spans="1:30">
      <c r="A1778" t="s">
        <v>459</v>
      </c>
      <c r="B1778" t="s">
        <v>460</v>
      </c>
      <c r="C1778" t="s">
        <v>461</v>
      </c>
      <c r="D1778" t="s">
        <v>2656</v>
      </c>
      <c r="E1778" t="s">
        <v>18580</v>
      </c>
      <c r="F1778" t="s">
        <v>2658</v>
      </c>
      <c r="G1778" t="s">
        <v>9829</v>
      </c>
      <c r="H1778" t="s">
        <v>460</v>
      </c>
      <c r="I1778" t="s">
        <v>2659</v>
      </c>
      <c r="J1778" t="s">
        <v>2660</v>
      </c>
      <c r="K1778" t="s">
        <v>78</v>
      </c>
      <c r="L1778" t="s">
        <v>18581</v>
      </c>
      <c r="M1778" s="27">
        <v>45952.351284722223</v>
      </c>
      <c r="N1778" s="27">
        <v>45953.62222222222</v>
      </c>
      <c r="P1778" t="s">
        <v>9833</v>
      </c>
      <c r="Q1778" t="s">
        <v>9834</v>
      </c>
      <c r="R1778" t="s">
        <v>783</v>
      </c>
      <c r="S1778" t="s">
        <v>2152</v>
      </c>
      <c r="T1778" t="s">
        <v>82</v>
      </c>
      <c r="U1778" t="s">
        <v>7699</v>
      </c>
      <c r="V1778" t="s">
        <v>18582</v>
      </c>
      <c r="W1778" t="s">
        <v>84</v>
      </c>
      <c r="Y1778" t="s">
        <v>11</v>
      </c>
      <c r="Z1778" t="s">
        <v>86</v>
      </c>
      <c r="AA1778" t="s">
        <v>539</v>
      </c>
      <c r="AB1778" s="28">
        <v>1</v>
      </c>
      <c r="AC1778" s="40">
        <v>67654</v>
      </c>
      <c r="AD1778" s="40">
        <f t="shared" si="27"/>
        <v>67654</v>
      </c>
    </row>
    <row r="1779" spans="1:30">
      <c r="A1779" t="s">
        <v>343</v>
      </c>
      <c r="B1779" t="s">
        <v>68</v>
      </c>
      <c r="C1779" t="s">
        <v>69</v>
      </c>
      <c r="D1779" t="s">
        <v>6025</v>
      </c>
      <c r="E1779" t="s">
        <v>18583</v>
      </c>
      <c r="F1779" t="s">
        <v>12884</v>
      </c>
      <c r="G1779" t="s">
        <v>9829</v>
      </c>
      <c r="H1779" t="s">
        <v>347</v>
      </c>
      <c r="I1779" t="s">
        <v>6028</v>
      </c>
      <c r="J1779" t="s">
        <v>12885</v>
      </c>
      <c r="K1779" t="s">
        <v>78</v>
      </c>
      <c r="L1779" t="s">
        <v>18584</v>
      </c>
      <c r="M1779" s="27">
        <v>45952.352164351847</v>
      </c>
      <c r="N1779" s="27">
        <v>45952.574305555558</v>
      </c>
      <c r="P1779" t="s">
        <v>9833</v>
      </c>
      <c r="Q1779" t="s">
        <v>9834</v>
      </c>
      <c r="R1779" t="s">
        <v>1470</v>
      </c>
      <c r="S1779" t="s">
        <v>1470</v>
      </c>
      <c r="T1779" t="s">
        <v>82</v>
      </c>
      <c r="U1779" t="s">
        <v>7699</v>
      </c>
      <c r="V1779" t="s">
        <v>18585</v>
      </c>
      <c r="W1779" t="s">
        <v>84</v>
      </c>
      <c r="Y1779" t="s">
        <v>11</v>
      </c>
      <c r="Z1779" t="s">
        <v>86</v>
      </c>
      <c r="AA1779" t="s">
        <v>804</v>
      </c>
      <c r="AB1779" s="28">
        <v>1</v>
      </c>
      <c r="AC1779" s="40">
        <v>67654</v>
      </c>
      <c r="AD1779" s="40">
        <f t="shared" si="27"/>
        <v>67654</v>
      </c>
    </row>
    <row r="1780" spans="1:30">
      <c r="A1780" t="s">
        <v>459</v>
      </c>
      <c r="B1780" t="s">
        <v>460</v>
      </c>
      <c r="C1780" t="s">
        <v>461</v>
      </c>
      <c r="D1780" t="s">
        <v>9818</v>
      </c>
      <c r="E1780" t="s">
        <v>18586</v>
      </c>
      <c r="F1780" t="s">
        <v>18587</v>
      </c>
      <c r="G1780" t="s">
        <v>9829</v>
      </c>
      <c r="H1780" t="s">
        <v>460</v>
      </c>
      <c r="I1780" t="s">
        <v>9821</v>
      </c>
      <c r="J1780" t="s">
        <v>18588</v>
      </c>
      <c r="K1780" t="s">
        <v>78</v>
      </c>
      <c r="L1780" t="s">
        <v>18589</v>
      </c>
      <c r="M1780" s="27">
        <v>45952.354363425933</v>
      </c>
      <c r="N1780" s="27">
        <v>45953.631944444453</v>
      </c>
      <c r="P1780" t="s">
        <v>9833</v>
      </c>
      <c r="Q1780" t="s">
        <v>9834</v>
      </c>
      <c r="R1780" t="s">
        <v>1470</v>
      </c>
      <c r="S1780" t="s">
        <v>1470</v>
      </c>
      <c r="T1780" t="s">
        <v>82</v>
      </c>
      <c r="U1780" t="s">
        <v>7699</v>
      </c>
      <c r="V1780" t="s">
        <v>18590</v>
      </c>
      <c r="W1780" t="s">
        <v>84</v>
      </c>
      <c r="Y1780" t="s">
        <v>11</v>
      </c>
      <c r="Z1780" t="s">
        <v>86</v>
      </c>
      <c r="AA1780" t="s">
        <v>964</v>
      </c>
      <c r="AB1780" s="28">
        <v>1</v>
      </c>
      <c r="AC1780" s="40">
        <v>67654</v>
      </c>
      <c r="AD1780" s="40">
        <f t="shared" si="27"/>
        <v>67654</v>
      </c>
    </row>
    <row r="1781" spans="1:30">
      <c r="A1781" t="s">
        <v>288</v>
      </c>
      <c r="B1781" t="s">
        <v>113</v>
      </c>
      <c r="C1781" t="s">
        <v>114</v>
      </c>
      <c r="D1781" t="s">
        <v>1320</v>
      </c>
      <c r="E1781" t="s">
        <v>18591</v>
      </c>
      <c r="F1781" t="s">
        <v>12145</v>
      </c>
      <c r="G1781" t="s">
        <v>9829</v>
      </c>
      <c r="H1781" t="s">
        <v>292</v>
      </c>
      <c r="I1781" t="s">
        <v>1323</v>
      </c>
      <c r="J1781" t="s">
        <v>12146</v>
      </c>
      <c r="K1781" t="s">
        <v>78</v>
      </c>
      <c r="L1781" t="s">
        <v>18592</v>
      </c>
      <c r="M1781" s="27">
        <v>45952.368819444448</v>
      </c>
      <c r="N1781" s="27">
        <v>45954.675694444442</v>
      </c>
      <c r="P1781" t="s">
        <v>9833</v>
      </c>
      <c r="Q1781" t="s">
        <v>9834</v>
      </c>
      <c r="R1781" t="s">
        <v>80</v>
      </c>
      <c r="S1781" t="s">
        <v>81</v>
      </c>
      <c r="T1781" t="s">
        <v>82</v>
      </c>
      <c r="U1781" t="s">
        <v>7699</v>
      </c>
      <c r="V1781" t="s">
        <v>18593</v>
      </c>
      <c r="W1781" t="s">
        <v>84</v>
      </c>
      <c r="Y1781" t="s">
        <v>11</v>
      </c>
      <c r="Z1781" t="s">
        <v>86</v>
      </c>
      <c r="AA1781" t="s">
        <v>297</v>
      </c>
      <c r="AB1781" s="28">
        <v>1</v>
      </c>
      <c r="AC1781" s="40">
        <v>67654</v>
      </c>
      <c r="AD1781" s="40">
        <f t="shared" si="27"/>
        <v>67654</v>
      </c>
    </row>
    <row r="1782" spans="1:30">
      <c r="A1782" t="s">
        <v>343</v>
      </c>
      <c r="B1782" t="s">
        <v>68</v>
      </c>
      <c r="C1782" t="s">
        <v>69</v>
      </c>
      <c r="D1782" t="s">
        <v>344</v>
      </c>
      <c r="E1782" t="s">
        <v>18594</v>
      </c>
      <c r="F1782" t="s">
        <v>18595</v>
      </c>
      <c r="G1782" t="s">
        <v>9829</v>
      </c>
      <c r="H1782" t="s">
        <v>347</v>
      </c>
      <c r="I1782" t="s">
        <v>343</v>
      </c>
      <c r="J1782" t="s">
        <v>18596</v>
      </c>
      <c r="K1782" t="s">
        <v>78</v>
      </c>
      <c r="L1782" t="s">
        <v>18597</v>
      </c>
      <c r="M1782" s="27">
        <v>45952.369745370372</v>
      </c>
      <c r="N1782" s="27">
        <v>45953.493750000001</v>
      </c>
      <c r="P1782" t="s">
        <v>9833</v>
      </c>
      <c r="Q1782" t="s">
        <v>9834</v>
      </c>
      <c r="R1782" t="s">
        <v>1470</v>
      </c>
      <c r="S1782" t="s">
        <v>1470</v>
      </c>
      <c r="T1782" t="s">
        <v>82</v>
      </c>
      <c r="U1782" t="s">
        <v>7699</v>
      </c>
      <c r="V1782" t="s">
        <v>18598</v>
      </c>
      <c r="W1782" t="s">
        <v>84</v>
      </c>
      <c r="Y1782" t="s">
        <v>8</v>
      </c>
      <c r="Z1782" t="s">
        <v>86</v>
      </c>
      <c r="AA1782" t="s">
        <v>761</v>
      </c>
      <c r="AB1782" s="28">
        <v>1</v>
      </c>
      <c r="AC1782" s="40">
        <v>35780</v>
      </c>
      <c r="AD1782" s="40">
        <f t="shared" si="27"/>
        <v>35780</v>
      </c>
    </row>
    <row r="1783" spans="1:30">
      <c r="A1783" t="s">
        <v>459</v>
      </c>
      <c r="B1783" t="s">
        <v>460</v>
      </c>
      <c r="C1783" t="s">
        <v>461</v>
      </c>
      <c r="D1783" t="s">
        <v>512</v>
      </c>
      <c r="E1783" t="s">
        <v>18599</v>
      </c>
      <c r="F1783" t="s">
        <v>18600</v>
      </c>
      <c r="G1783" t="s">
        <v>9829</v>
      </c>
      <c r="H1783" t="s">
        <v>460</v>
      </c>
      <c r="I1783" t="s">
        <v>459</v>
      </c>
      <c r="J1783" t="s">
        <v>18601</v>
      </c>
      <c r="K1783" t="s">
        <v>78</v>
      </c>
      <c r="L1783" t="s">
        <v>18602</v>
      </c>
      <c r="M1783" s="27">
        <v>45952.379062499997</v>
      </c>
      <c r="N1783" s="27">
        <v>45953.53125</v>
      </c>
      <c r="P1783" t="s">
        <v>9833</v>
      </c>
      <c r="Q1783" t="s">
        <v>9834</v>
      </c>
      <c r="R1783" t="s">
        <v>1470</v>
      </c>
      <c r="S1783" t="s">
        <v>1470</v>
      </c>
      <c r="T1783" t="s">
        <v>82</v>
      </c>
      <c r="U1783" t="s">
        <v>7699</v>
      </c>
      <c r="V1783" t="s">
        <v>18603</v>
      </c>
      <c r="W1783" t="s">
        <v>84</v>
      </c>
      <c r="Y1783" t="s">
        <v>8</v>
      </c>
      <c r="Z1783" t="s">
        <v>86</v>
      </c>
      <c r="AA1783" t="s">
        <v>1875</v>
      </c>
      <c r="AB1783" s="28">
        <v>1</v>
      </c>
      <c r="AC1783" s="40">
        <v>35780</v>
      </c>
      <c r="AD1783" s="40">
        <f t="shared" si="27"/>
        <v>35780</v>
      </c>
    </row>
    <row r="1784" spans="1:30">
      <c r="A1784" t="s">
        <v>191</v>
      </c>
      <c r="B1784" t="s">
        <v>192</v>
      </c>
      <c r="C1784" t="s">
        <v>193</v>
      </c>
      <c r="D1784" t="s">
        <v>1201</v>
      </c>
      <c r="E1784" t="s">
        <v>18604</v>
      </c>
      <c r="F1784" t="s">
        <v>18605</v>
      </c>
      <c r="G1784" t="s">
        <v>9829</v>
      </c>
      <c r="H1784" t="s">
        <v>197</v>
      </c>
      <c r="I1784" t="s">
        <v>1204</v>
      </c>
      <c r="J1784" t="s">
        <v>18606</v>
      </c>
      <c r="K1784" t="s">
        <v>78</v>
      </c>
      <c r="L1784" t="s">
        <v>18607</v>
      </c>
      <c r="M1784" s="27">
        <v>45952.379861111112</v>
      </c>
      <c r="N1784" s="27">
        <v>45955.574305555558</v>
      </c>
      <c r="P1784" t="s">
        <v>9833</v>
      </c>
      <c r="Q1784" t="s">
        <v>9834</v>
      </c>
      <c r="R1784" t="s">
        <v>783</v>
      </c>
      <c r="S1784" t="s">
        <v>1791</v>
      </c>
      <c r="T1784" t="s">
        <v>82</v>
      </c>
      <c r="U1784" t="s">
        <v>7699</v>
      </c>
      <c r="V1784" t="s">
        <v>18608</v>
      </c>
      <c r="W1784" t="s">
        <v>84</v>
      </c>
      <c r="Y1784" t="s">
        <v>8</v>
      </c>
      <c r="Z1784" t="s">
        <v>86</v>
      </c>
      <c r="AA1784" t="s">
        <v>226</v>
      </c>
      <c r="AB1784" s="28">
        <v>1</v>
      </c>
      <c r="AC1784" s="40">
        <v>35780</v>
      </c>
      <c r="AD1784" s="40">
        <f t="shared" si="27"/>
        <v>35780</v>
      </c>
    </row>
    <row r="1785" spans="1:30">
      <c r="A1785" t="s">
        <v>459</v>
      </c>
      <c r="B1785" t="s">
        <v>460</v>
      </c>
      <c r="C1785" t="s">
        <v>461</v>
      </c>
      <c r="D1785" t="s">
        <v>512</v>
      </c>
      <c r="E1785" t="s">
        <v>18609</v>
      </c>
      <c r="F1785" t="s">
        <v>18610</v>
      </c>
      <c r="G1785" t="s">
        <v>9829</v>
      </c>
      <c r="H1785" t="s">
        <v>460</v>
      </c>
      <c r="I1785" t="s">
        <v>459</v>
      </c>
      <c r="J1785" t="s">
        <v>18611</v>
      </c>
      <c r="K1785" t="s">
        <v>78</v>
      </c>
      <c r="L1785" t="s">
        <v>18612</v>
      </c>
      <c r="M1785" s="27">
        <v>45952.382048611107</v>
      </c>
      <c r="N1785" s="27">
        <v>45952.6875</v>
      </c>
      <c r="P1785" t="s">
        <v>9833</v>
      </c>
      <c r="Q1785" t="s">
        <v>9834</v>
      </c>
      <c r="R1785" t="s">
        <v>1470</v>
      </c>
      <c r="S1785" t="s">
        <v>1470</v>
      </c>
      <c r="T1785" t="s">
        <v>82</v>
      </c>
      <c r="U1785" t="s">
        <v>7699</v>
      </c>
      <c r="V1785" t="s">
        <v>18613</v>
      </c>
      <c r="W1785" t="s">
        <v>84</v>
      </c>
      <c r="Y1785" t="s">
        <v>8</v>
      </c>
      <c r="Z1785" t="s">
        <v>86</v>
      </c>
      <c r="AA1785" t="s">
        <v>4324</v>
      </c>
      <c r="AB1785" s="28">
        <v>1</v>
      </c>
      <c r="AC1785" s="40">
        <v>35780</v>
      </c>
      <c r="AD1785" s="40">
        <f t="shared" si="27"/>
        <v>35780</v>
      </c>
    </row>
    <row r="1786" spans="1:30">
      <c r="A1786" t="s">
        <v>343</v>
      </c>
      <c r="B1786" t="s">
        <v>68</v>
      </c>
      <c r="C1786" t="s">
        <v>69</v>
      </c>
      <c r="D1786" t="s">
        <v>6025</v>
      </c>
      <c r="E1786" t="s">
        <v>18614</v>
      </c>
      <c r="F1786" t="s">
        <v>7301</v>
      </c>
      <c r="G1786" t="s">
        <v>9829</v>
      </c>
      <c r="H1786" t="s">
        <v>347</v>
      </c>
      <c r="I1786" t="s">
        <v>6028</v>
      </c>
      <c r="J1786" t="s">
        <v>7302</v>
      </c>
      <c r="K1786" t="s">
        <v>78</v>
      </c>
      <c r="L1786" t="s">
        <v>18615</v>
      </c>
      <c r="M1786" s="27">
        <v>45952.390185185177</v>
      </c>
      <c r="N1786" s="27">
        <v>45953.46875</v>
      </c>
      <c r="P1786" t="s">
        <v>9833</v>
      </c>
      <c r="Q1786" t="s">
        <v>9834</v>
      </c>
      <c r="R1786" t="s">
        <v>1470</v>
      </c>
      <c r="S1786" t="s">
        <v>1470</v>
      </c>
      <c r="T1786" t="s">
        <v>82</v>
      </c>
      <c r="U1786" t="s">
        <v>7699</v>
      </c>
      <c r="V1786" t="s">
        <v>18616</v>
      </c>
      <c r="W1786" t="s">
        <v>84</v>
      </c>
      <c r="Y1786" t="s">
        <v>11</v>
      </c>
      <c r="Z1786" t="s">
        <v>86</v>
      </c>
      <c r="AA1786" t="s">
        <v>387</v>
      </c>
      <c r="AB1786" s="28">
        <v>1</v>
      </c>
      <c r="AC1786" s="40">
        <v>67654</v>
      </c>
      <c r="AD1786" s="40">
        <f t="shared" si="27"/>
        <v>67654</v>
      </c>
    </row>
    <row r="1787" spans="1:30">
      <c r="A1787" t="s">
        <v>277</v>
      </c>
      <c r="B1787" t="s">
        <v>151</v>
      </c>
      <c r="C1787" t="s">
        <v>152</v>
      </c>
      <c r="D1787" t="s">
        <v>325</v>
      </c>
      <c r="E1787" t="s">
        <v>18617</v>
      </c>
      <c r="F1787" t="s">
        <v>18618</v>
      </c>
      <c r="G1787" t="s">
        <v>9829</v>
      </c>
      <c r="H1787" t="s">
        <v>328</v>
      </c>
      <c r="I1787" t="s">
        <v>277</v>
      </c>
      <c r="J1787" t="s">
        <v>18619</v>
      </c>
      <c r="K1787" t="s">
        <v>78</v>
      </c>
      <c r="L1787" t="s">
        <v>18620</v>
      </c>
      <c r="M1787" s="27">
        <v>45952.38958333333</v>
      </c>
      <c r="N1787" s="27">
        <v>45952.642361111109</v>
      </c>
      <c r="P1787" t="s">
        <v>9833</v>
      </c>
      <c r="Q1787" t="s">
        <v>9834</v>
      </c>
      <c r="R1787" t="s">
        <v>80</v>
      </c>
      <c r="S1787" t="s">
        <v>187</v>
      </c>
      <c r="T1787" t="s">
        <v>82</v>
      </c>
      <c r="U1787" t="s">
        <v>7699</v>
      </c>
      <c r="V1787" t="s">
        <v>18621</v>
      </c>
      <c r="W1787" t="s">
        <v>84</v>
      </c>
      <c r="Y1787" t="s">
        <v>8</v>
      </c>
      <c r="Z1787" t="s">
        <v>86</v>
      </c>
      <c r="AA1787" t="s">
        <v>585</v>
      </c>
      <c r="AB1787" s="28">
        <v>1</v>
      </c>
      <c r="AC1787" s="40">
        <v>35780</v>
      </c>
      <c r="AD1787" s="40">
        <f t="shared" si="27"/>
        <v>35780</v>
      </c>
    </row>
    <row r="1788" spans="1:30">
      <c r="A1788" t="s">
        <v>288</v>
      </c>
      <c r="B1788" t="s">
        <v>113</v>
      </c>
      <c r="C1788" t="s">
        <v>114</v>
      </c>
      <c r="D1788" t="s">
        <v>1193</v>
      </c>
      <c r="E1788" t="s">
        <v>18622</v>
      </c>
      <c r="F1788" t="s">
        <v>18623</v>
      </c>
      <c r="G1788" t="s">
        <v>9829</v>
      </c>
      <c r="H1788" t="s">
        <v>197</v>
      </c>
      <c r="I1788" t="s">
        <v>1196</v>
      </c>
      <c r="J1788" t="s">
        <v>18624</v>
      </c>
      <c r="K1788" t="s">
        <v>78</v>
      </c>
      <c r="L1788" t="s">
        <v>18625</v>
      </c>
      <c r="M1788" s="27">
        <v>45952.380567129629</v>
      </c>
      <c r="N1788" s="27">
        <v>45954.556250000001</v>
      </c>
      <c r="P1788" t="s">
        <v>9833</v>
      </c>
      <c r="Q1788" t="s">
        <v>9834</v>
      </c>
      <c r="R1788" t="s">
        <v>80</v>
      </c>
      <c r="S1788" t="s">
        <v>81</v>
      </c>
      <c r="T1788" t="s">
        <v>82</v>
      </c>
      <c r="U1788" t="s">
        <v>7699</v>
      </c>
      <c r="V1788" t="s">
        <v>18626</v>
      </c>
      <c r="W1788" t="s">
        <v>84</v>
      </c>
      <c r="Y1788" t="s">
        <v>11</v>
      </c>
      <c r="Z1788" t="s">
        <v>86</v>
      </c>
      <c r="AA1788" t="s">
        <v>297</v>
      </c>
      <c r="AB1788" s="28">
        <v>1</v>
      </c>
      <c r="AC1788" s="40">
        <v>67654</v>
      </c>
      <c r="AD1788" s="40">
        <f t="shared" si="27"/>
        <v>67654</v>
      </c>
    </row>
    <row r="1789" spans="1:30">
      <c r="A1789" t="s">
        <v>118</v>
      </c>
      <c r="B1789" t="s">
        <v>119</v>
      </c>
      <c r="C1789" t="s">
        <v>120</v>
      </c>
      <c r="D1789" t="s">
        <v>306</v>
      </c>
      <c r="E1789" t="s">
        <v>18627</v>
      </c>
      <c r="F1789" t="s">
        <v>10480</v>
      </c>
      <c r="G1789" t="s">
        <v>9829</v>
      </c>
      <c r="H1789" t="s">
        <v>309</v>
      </c>
      <c r="I1789" t="s">
        <v>118</v>
      </c>
      <c r="J1789" t="s">
        <v>10481</v>
      </c>
      <c r="K1789" t="s">
        <v>78</v>
      </c>
      <c r="L1789" t="s">
        <v>18628</v>
      </c>
      <c r="M1789" s="27">
        <v>45952.390775462962</v>
      </c>
      <c r="N1789" s="27">
        <v>45952.640277777777</v>
      </c>
      <c r="P1789" t="s">
        <v>9833</v>
      </c>
      <c r="Q1789" t="s">
        <v>9834</v>
      </c>
      <c r="R1789" t="s">
        <v>80</v>
      </c>
      <c r="S1789" t="s">
        <v>81</v>
      </c>
      <c r="T1789" t="s">
        <v>82</v>
      </c>
      <c r="U1789" t="s">
        <v>7699</v>
      </c>
      <c r="V1789" t="s">
        <v>18629</v>
      </c>
      <c r="W1789" t="s">
        <v>84</v>
      </c>
      <c r="Y1789" t="s">
        <v>8</v>
      </c>
      <c r="Z1789" t="s">
        <v>86</v>
      </c>
      <c r="AA1789" t="s">
        <v>477</v>
      </c>
      <c r="AB1789" s="28">
        <v>1</v>
      </c>
      <c r="AC1789" s="40">
        <v>35780</v>
      </c>
      <c r="AD1789" s="40">
        <f t="shared" si="27"/>
        <v>35780</v>
      </c>
    </row>
    <row r="1790" spans="1:30">
      <c r="A1790" t="s">
        <v>67</v>
      </c>
      <c r="B1790" t="s">
        <v>68</v>
      </c>
      <c r="C1790" t="s">
        <v>69</v>
      </c>
      <c r="D1790" t="s">
        <v>4995</v>
      </c>
      <c r="E1790" t="s">
        <v>18630</v>
      </c>
      <c r="F1790" t="s">
        <v>18631</v>
      </c>
      <c r="G1790" t="s">
        <v>9829</v>
      </c>
      <c r="H1790" t="s">
        <v>143</v>
      </c>
      <c r="I1790" t="s">
        <v>4997</v>
      </c>
      <c r="J1790" t="s">
        <v>18632</v>
      </c>
      <c r="K1790" t="s">
        <v>78</v>
      </c>
      <c r="L1790" t="s">
        <v>18633</v>
      </c>
      <c r="M1790" s="27">
        <v>45952.407164351847</v>
      </c>
      <c r="N1790" s="27">
        <v>45954.665972222218</v>
      </c>
      <c r="P1790" t="s">
        <v>9833</v>
      </c>
      <c r="Q1790" t="s">
        <v>9834</v>
      </c>
      <c r="R1790" t="s">
        <v>80</v>
      </c>
      <c r="S1790" t="s">
        <v>81</v>
      </c>
      <c r="T1790" t="s">
        <v>82</v>
      </c>
      <c r="U1790" t="s">
        <v>7699</v>
      </c>
      <c r="V1790" t="s">
        <v>18634</v>
      </c>
      <c r="W1790" t="s">
        <v>9836</v>
      </c>
      <c r="Y1790" t="s">
        <v>15</v>
      </c>
      <c r="Z1790" t="s">
        <v>86</v>
      </c>
      <c r="AA1790" t="s">
        <v>190</v>
      </c>
      <c r="AB1790" s="28">
        <v>0</v>
      </c>
      <c r="AC1790" s="40">
        <v>35780</v>
      </c>
      <c r="AD1790" s="40">
        <f t="shared" si="27"/>
        <v>35780</v>
      </c>
    </row>
    <row r="1791" spans="1:30">
      <c r="A1791" t="s">
        <v>191</v>
      </c>
      <c r="B1791" t="s">
        <v>192</v>
      </c>
      <c r="C1791" t="s">
        <v>193</v>
      </c>
      <c r="D1791" t="s">
        <v>18635</v>
      </c>
      <c r="E1791" t="s">
        <v>18636</v>
      </c>
      <c r="F1791" t="s">
        <v>18637</v>
      </c>
      <c r="G1791" t="s">
        <v>9838</v>
      </c>
      <c r="H1791" t="s">
        <v>197</v>
      </c>
      <c r="I1791" t="s">
        <v>18638</v>
      </c>
      <c r="J1791" t="s">
        <v>18639</v>
      </c>
      <c r="K1791" t="s">
        <v>78</v>
      </c>
      <c r="L1791" t="s">
        <v>18640</v>
      </c>
      <c r="M1791" s="27">
        <v>45952.405231481483</v>
      </c>
      <c r="N1791" s="27">
        <v>45954.595138888893</v>
      </c>
      <c r="P1791" t="s">
        <v>9840</v>
      </c>
      <c r="R1791" t="s">
        <v>80</v>
      </c>
      <c r="S1791" t="s">
        <v>81</v>
      </c>
      <c r="U1791" t="s">
        <v>7699</v>
      </c>
      <c r="V1791" t="s">
        <v>18641</v>
      </c>
      <c r="W1791" t="s">
        <v>9840</v>
      </c>
      <c r="Y1791" t="s">
        <v>15</v>
      </c>
      <c r="Z1791" t="s">
        <v>86</v>
      </c>
      <c r="AB1791" s="28">
        <v>0</v>
      </c>
      <c r="AC1791" s="40">
        <v>35780</v>
      </c>
      <c r="AD1791" s="40">
        <f t="shared" si="27"/>
        <v>35780</v>
      </c>
    </row>
    <row r="1792" spans="1:30">
      <c r="A1792" t="s">
        <v>459</v>
      </c>
      <c r="B1792" t="s">
        <v>460</v>
      </c>
      <c r="C1792" t="s">
        <v>461</v>
      </c>
      <c r="D1792" t="s">
        <v>2135</v>
      </c>
      <c r="E1792" t="s">
        <v>18642</v>
      </c>
      <c r="F1792" t="s">
        <v>6634</v>
      </c>
      <c r="G1792" t="s">
        <v>9829</v>
      </c>
      <c r="H1792" t="s">
        <v>460</v>
      </c>
      <c r="I1792" t="s">
        <v>2138</v>
      </c>
      <c r="J1792" t="s">
        <v>6635</v>
      </c>
      <c r="K1792" t="s">
        <v>78</v>
      </c>
      <c r="L1792" t="s">
        <v>18643</v>
      </c>
      <c r="M1792" s="27">
        <v>45952.427974537037</v>
      </c>
      <c r="N1792" s="27">
        <v>45953.693055555559</v>
      </c>
      <c r="P1792" t="s">
        <v>9833</v>
      </c>
      <c r="Q1792" t="s">
        <v>9834</v>
      </c>
      <c r="R1792" t="s">
        <v>1470</v>
      </c>
      <c r="S1792" t="s">
        <v>1470</v>
      </c>
      <c r="T1792" t="s">
        <v>82</v>
      </c>
      <c r="U1792" t="s">
        <v>7699</v>
      </c>
      <c r="V1792" t="s">
        <v>18644</v>
      </c>
      <c r="W1792" t="s">
        <v>84</v>
      </c>
      <c r="Y1792" t="s">
        <v>8</v>
      </c>
      <c r="Z1792" t="s">
        <v>86</v>
      </c>
      <c r="AA1792" t="s">
        <v>7964</v>
      </c>
      <c r="AB1792" s="28">
        <v>1</v>
      </c>
      <c r="AC1792" s="40">
        <v>35780</v>
      </c>
      <c r="AD1792" s="40">
        <f t="shared" si="27"/>
        <v>35780</v>
      </c>
    </row>
    <row r="1793" spans="1:30">
      <c r="A1793" t="s">
        <v>343</v>
      </c>
      <c r="B1793" t="s">
        <v>68</v>
      </c>
      <c r="C1793" t="s">
        <v>69</v>
      </c>
      <c r="D1793" t="s">
        <v>2491</v>
      </c>
      <c r="E1793" t="s">
        <v>18645</v>
      </c>
      <c r="F1793" t="s">
        <v>14264</v>
      </c>
      <c r="G1793" t="s">
        <v>9829</v>
      </c>
      <c r="H1793" t="s">
        <v>347</v>
      </c>
      <c r="I1793" t="s">
        <v>2494</v>
      </c>
      <c r="J1793" t="s">
        <v>14265</v>
      </c>
      <c r="K1793" t="s">
        <v>78</v>
      </c>
      <c r="L1793" t="s">
        <v>18646</v>
      </c>
      <c r="M1793" s="27">
        <v>45952.428622685176</v>
      </c>
      <c r="N1793" s="27">
        <v>45957.59097222222</v>
      </c>
      <c r="P1793" t="s">
        <v>9833</v>
      </c>
      <c r="Q1793" t="s">
        <v>9834</v>
      </c>
      <c r="R1793" t="s">
        <v>80</v>
      </c>
      <c r="S1793" t="s">
        <v>187</v>
      </c>
      <c r="T1793" t="s">
        <v>82</v>
      </c>
      <c r="U1793" t="s">
        <v>7699</v>
      </c>
      <c r="V1793" t="s">
        <v>18647</v>
      </c>
      <c r="W1793" t="s">
        <v>84</v>
      </c>
      <c r="Y1793" t="s">
        <v>11</v>
      </c>
      <c r="Z1793" t="s">
        <v>86</v>
      </c>
      <c r="AA1793" t="s">
        <v>366</v>
      </c>
      <c r="AB1793" s="28">
        <v>1</v>
      </c>
      <c r="AC1793" s="40">
        <v>67654</v>
      </c>
      <c r="AD1793" s="40">
        <f t="shared" si="27"/>
        <v>67654</v>
      </c>
    </row>
    <row r="1794" spans="1:30">
      <c r="A1794" t="s">
        <v>67</v>
      </c>
      <c r="B1794" t="s">
        <v>68</v>
      </c>
      <c r="C1794" t="s">
        <v>69</v>
      </c>
      <c r="D1794" t="s">
        <v>4995</v>
      </c>
      <c r="E1794" t="s">
        <v>18648</v>
      </c>
      <c r="F1794" t="s">
        <v>18649</v>
      </c>
      <c r="G1794" t="s">
        <v>9829</v>
      </c>
      <c r="H1794" t="s">
        <v>143</v>
      </c>
      <c r="I1794" t="s">
        <v>4997</v>
      </c>
      <c r="J1794" t="s">
        <v>18650</v>
      </c>
      <c r="K1794" t="s">
        <v>78</v>
      </c>
      <c r="L1794" t="s">
        <v>18651</v>
      </c>
      <c r="M1794" s="27">
        <v>45952.431157407409</v>
      </c>
      <c r="N1794" s="27">
        <v>45954.666666666657</v>
      </c>
      <c r="P1794" t="s">
        <v>9833</v>
      </c>
      <c r="Q1794" t="s">
        <v>9834</v>
      </c>
      <c r="R1794" t="s">
        <v>80</v>
      </c>
      <c r="S1794" t="s">
        <v>81</v>
      </c>
      <c r="T1794" t="s">
        <v>82</v>
      </c>
      <c r="U1794" t="s">
        <v>7699</v>
      </c>
      <c r="V1794" t="s">
        <v>18652</v>
      </c>
      <c r="W1794" t="s">
        <v>9836</v>
      </c>
      <c r="Y1794" t="s">
        <v>15</v>
      </c>
      <c r="Z1794" t="s">
        <v>86</v>
      </c>
      <c r="AA1794" t="s">
        <v>190</v>
      </c>
      <c r="AB1794" s="28">
        <v>0</v>
      </c>
      <c r="AC1794" s="40">
        <v>35780</v>
      </c>
      <c r="AD1794" s="40">
        <f t="shared" si="27"/>
        <v>35780</v>
      </c>
    </row>
    <row r="1795" spans="1:30">
      <c r="A1795" t="s">
        <v>217</v>
      </c>
      <c r="B1795" t="s">
        <v>192</v>
      </c>
      <c r="C1795" t="s">
        <v>193</v>
      </c>
      <c r="D1795" t="s">
        <v>1241</v>
      </c>
      <c r="E1795" t="s">
        <v>18653</v>
      </c>
      <c r="F1795" t="s">
        <v>13451</v>
      </c>
      <c r="G1795" t="s">
        <v>11760</v>
      </c>
      <c r="H1795" t="s">
        <v>197</v>
      </c>
      <c r="I1795" t="s">
        <v>1244</v>
      </c>
      <c r="J1795" t="s">
        <v>13452</v>
      </c>
      <c r="K1795" t="s">
        <v>78</v>
      </c>
      <c r="L1795" t="s">
        <v>18654</v>
      </c>
      <c r="M1795" s="27">
        <v>45952.43472222222</v>
      </c>
      <c r="N1795" s="27">
        <v>45955.62222222222</v>
      </c>
      <c r="P1795" t="s">
        <v>9833</v>
      </c>
      <c r="Q1795" t="s">
        <v>9834</v>
      </c>
      <c r="R1795" t="s">
        <v>1470</v>
      </c>
      <c r="S1795" t="s">
        <v>1470</v>
      </c>
      <c r="U1795" t="s">
        <v>16341</v>
      </c>
      <c r="V1795" t="s">
        <v>18655</v>
      </c>
      <c r="W1795" t="s">
        <v>1801</v>
      </c>
      <c r="Y1795" t="s">
        <v>11</v>
      </c>
      <c r="Z1795" t="s">
        <v>86</v>
      </c>
      <c r="AB1795" s="28">
        <v>0</v>
      </c>
      <c r="AC1795" s="40">
        <v>41241</v>
      </c>
      <c r="AD1795" s="40">
        <f t="shared" ref="AD1795:AD1858" si="28">AC1795</f>
        <v>41241</v>
      </c>
    </row>
    <row r="1796" spans="1:30">
      <c r="A1796" t="s">
        <v>343</v>
      </c>
      <c r="B1796" t="s">
        <v>68</v>
      </c>
      <c r="C1796" t="s">
        <v>69</v>
      </c>
      <c r="D1796" t="s">
        <v>379</v>
      </c>
      <c r="E1796" t="s">
        <v>18656</v>
      </c>
      <c r="F1796" t="s">
        <v>7804</v>
      </c>
      <c r="G1796" t="s">
        <v>9829</v>
      </c>
      <c r="H1796" t="s">
        <v>347</v>
      </c>
      <c r="I1796" t="s">
        <v>382</v>
      </c>
      <c r="J1796" t="s">
        <v>7805</v>
      </c>
      <c r="K1796" t="s">
        <v>78</v>
      </c>
      <c r="L1796" t="s">
        <v>18657</v>
      </c>
      <c r="M1796" s="27">
        <v>45952.445127314822</v>
      </c>
      <c r="N1796" s="27">
        <v>45953.415972222218</v>
      </c>
      <c r="P1796" t="s">
        <v>9833</v>
      </c>
      <c r="Q1796" t="s">
        <v>9834</v>
      </c>
      <c r="R1796" t="s">
        <v>80</v>
      </c>
      <c r="S1796" t="s">
        <v>81</v>
      </c>
      <c r="T1796" t="s">
        <v>82</v>
      </c>
      <c r="U1796" t="s">
        <v>7699</v>
      </c>
      <c r="V1796" t="s">
        <v>18658</v>
      </c>
      <c r="W1796" t="s">
        <v>84</v>
      </c>
      <c r="Y1796" t="s">
        <v>8</v>
      </c>
      <c r="Z1796" t="s">
        <v>86</v>
      </c>
      <c r="AA1796" t="s">
        <v>387</v>
      </c>
      <c r="AB1796" s="28">
        <v>1</v>
      </c>
      <c r="AC1796" s="40">
        <v>35780</v>
      </c>
      <c r="AD1796" s="40">
        <f t="shared" si="28"/>
        <v>35780</v>
      </c>
    </row>
    <row r="1797" spans="1:30">
      <c r="A1797" t="s">
        <v>112</v>
      </c>
      <c r="B1797" t="s">
        <v>113</v>
      </c>
      <c r="C1797" t="s">
        <v>114</v>
      </c>
      <c r="D1797" t="s">
        <v>115</v>
      </c>
      <c r="E1797" t="s">
        <v>18659</v>
      </c>
      <c r="F1797" t="s">
        <v>18660</v>
      </c>
      <c r="G1797" t="s">
        <v>9829</v>
      </c>
      <c r="H1797" t="s">
        <v>116</v>
      </c>
      <c r="I1797" t="s">
        <v>112</v>
      </c>
      <c r="J1797" t="s">
        <v>18661</v>
      </c>
      <c r="K1797" t="s">
        <v>78</v>
      </c>
      <c r="L1797" t="s">
        <v>18662</v>
      </c>
      <c r="M1797" s="27">
        <v>45952.44699074074</v>
      </c>
      <c r="N1797" s="27">
        <v>45959.381944444453</v>
      </c>
      <c r="P1797" t="s">
        <v>9833</v>
      </c>
      <c r="Q1797" t="s">
        <v>9834</v>
      </c>
      <c r="R1797" t="s">
        <v>1470</v>
      </c>
      <c r="S1797" t="s">
        <v>1470</v>
      </c>
      <c r="T1797" t="s">
        <v>82</v>
      </c>
      <c r="U1797" t="s">
        <v>7699</v>
      </c>
      <c r="V1797" t="s">
        <v>18663</v>
      </c>
      <c r="W1797" t="s">
        <v>84</v>
      </c>
      <c r="Y1797" t="s">
        <v>8</v>
      </c>
      <c r="Z1797" t="s">
        <v>86</v>
      </c>
      <c r="AA1797" t="s">
        <v>1777</v>
      </c>
      <c r="AB1797" s="28">
        <v>1</v>
      </c>
      <c r="AC1797" s="40">
        <v>35780</v>
      </c>
      <c r="AD1797" s="40">
        <f t="shared" si="28"/>
        <v>35780</v>
      </c>
    </row>
    <row r="1798" spans="1:30">
      <c r="A1798" t="s">
        <v>112</v>
      </c>
      <c r="B1798" t="s">
        <v>113</v>
      </c>
      <c r="C1798" t="s">
        <v>114</v>
      </c>
      <c r="D1798" t="s">
        <v>3302</v>
      </c>
      <c r="E1798" t="s">
        <v>18664</v>
      </c>
      <c r="F1798" t="s">
        <v>18665</v>
      </c>
      <c r="G1798" t="s">
        <v>9829</v>
      </c>
      <c r="H1798" t="s">
        <v>116</v>
      </c>
      <c r="I1798" t="s">
        <v>3305</v>
      </c>
      <c r="J1798" t="s">
        <v>18666</v>
      </c>
      <c r="K1798" t="s">
        <v>78</v>
      </c>
      <c r="L1798" t="s">
        <v>18667</v>
      </c>
      <c r="M1798" s="27">
        <v>45952.44803240741</v>
      </c>
      <c r="N1798" s="27">
        <v>45955.477777777778</v>
      </c>
      <c r="P1798" t="s">
        <v>9833</v>
      </c>
      <c r="Q1798" t="s">
        <v>9834</v>
      </c>
      <c r="R1798" t="s">
        <v>80</v>
      </c>
      <c r="S1798" t="s">
        <v>187</v>
      </c>
      <c r="T1798" t="s">
        <v>82</v>
      </c>
      <c r="U1798" t="s">
        <v>7699</v>
      </c>
      <c r="V1798" t="s">
        <v>18668</v>
      </c>
      <c r="W1798" t="s">
        <v>84</v>
      </c>
      <c r="Y1798" t="s">
        <v>11</v>
      </c>
      <c r="Z1798" t="s">
        <v>86</v>
      </c>
      <c r="AA1798" t="s">
        <v>117</v>
      </c>
      <c r="AB1798" s="28">
        <v>1</v>
      </c>
      <c r="AC1798" s="40">
        <v>67654</v>
      </c>
      <c r="AD1798" s="40">
        <f t="shared" si="28"/>
        <v>67654</v>
      </c>
    </row>
    <row r="1799" spans="1:30">
      <c r="A1799" t="s">
        <v>191</v>
      </c>
      <c r="B1799" t="s">
        <v>192</v>
      </c>
      <c r="C1799" t="s">
        <v>193</v>
      </c>
      <c r="D1799" t="s">
        <v>2056</v>
      </c>
      <c r="E1799" t="s">
        <v>18669</v>
      </c>
      <c r="F1799" t="s">
        <v>3274</v>
      </c>
      <c r="G1799" t="s">
        <v>9829</v>
      </c>
      <c r="H1799" t="s">
        <v>197</v>
      </c>
      <c r="I1799" t="s">
        <v>2059</v>
      </c>
      <c r="J1799" t="s">
        <v>3275</v>
      </c>
      <c r="K1799" t="s">
        <v>78</v>
      </c>
      <c r="L1799" t="s">
        <v>18670</v>
      </c>
      <c r="M1799" s="27">
        <v>45952.432743055557</v>
      </c>
      <c r="N1799" s="27">
        <v>45954.495833333327</v>
      </c>
      <c r="P1799" t="s">
        <v>9833</v>
      </c>
      <c r="Q1799" t="s">
        <v>9834</v>
      </c>
      <c r="R1799" t="s">
        <v>80</v>
      </c>
      <c r="S1799" t="s">
        <v>187</v>
      </c>
      <c r="T1799" t="s">
        <v>82</v>
      </c>
      <c r="U1799" t="s">
        <v>7699</v>
      </c>
      <c r="V1799" t="s">
        <v>18671</v>
      </c>
      <c r="W1799" t="s">
        <v>84</v>
      </c>
      <c r="Y1799" t="s">
        <v>11</v>
      </c>
      <c r="Z1799" t="s">
        <v>86</v>
      </c>
      <c r="AA1799" t="s">
        <v>1534</v>
      </c>
      <c r="AB1799" s="28">
        <v>1</v>
      </c>
      <c r="AC1799" s="40">
        <v>67654</v>
      </c>
      <c r="AD1799" s="40">
        <f t="shared" si="28"/>
        <v>67654</v>
      </c>
    </row>
    <row r="1800" spans="1:30">
      <c r="A1800" t="s">
        <v>459</v>
      </c>
      <c r="B1800" t="s">
        <v>460</v>
      </c>
      <c r="C1800" t="s">
        <v>461</v>
      </c>
      <c r="D1800" t="s">
        <v>4768</v>
      </c>
      <c r="E1800" t="s">
        <v>18672</v>
      </c>
      <c r="F1800" t="s">
        <v>18673</v>
      </c>
      <c r="G1800" t="s">
        <v>9838</v>
      </c>
      <c r="H1800" t="s">
        <v>460</v>
      </c>
      <c r="I1800" t="s">
        <v>4771</v>
      </c>
      <c r="J1800" t="s">
        <v>18674</v>
      </c>
      <c r="K1800" t="s">
        <v>78</v>
      </c>
      <c r="L1800" t="s">
        <v>18675</v>
      </c>
      <c r="M1800" s="27">
        <v>45952.437569444453</v>
      </c>
      <c r="N1800" s="27">
        <v>45957.392361111109</v>
      </c>
      <c r="P1800" t="s">
        <v>9840</v>
      </c>
      <c r="R1800" t="s">
        <v>80</v>
      </c>
      <c r="S1800" t="s">
        <v>187</v>
      </c>
      <c r="U1800" t="s">
        <v>7699</v>
      </c>
      <c r="V1800" t="s">
        <v>18676</v>
      </c>
      <c r="W1800" t="s">
        <v>9840</v>
      </c>
      <c r="Y1800" t="s">
        <v>13</v>
      </c>
      <c r="Z1800" t="s">
        <v>86</v>
      </c>
      <c r="AB1800" s="28">
        <v>0</v>
      </c>
      <c r="AC1800" s="40">
        <v>35780</v>
      </c>
      <c r="AD1800" s="40">
        <f t="shared" si="28"/>
        <v>35780</v>
      </c>
    </row>
    <row r="1801" spans="1:30">
      <c r="A1801" t="s">
        <v>343</v>
      </c>
      <c r="B1801" t="s">
        <v>68</v>
      </c>
      <c r="C1801" t="s">
        <v>69</v>
      </c>
      <c r="D1801" t="s">
        <v>6586</v>
      </c>
      <c r="E1801" t="s">
        <v>18677</v>
      </c>
      <c r="F1801" t="s">
        <v>18678</v>
      </c>
      <c r="G1801" t="s">
        <v>9829</v>
      </c>
      <c r="H1801" t="s">
        <v>347</v>
      </c>
      <c r="I1801" t="s">
        <v>6589</v>
      </c>
      <c r="J1801" t="s">
        <v>18679</v>
      </c>
      <c r="K1801" t="s">
        <v>78</v>
      </c>
      <c r="L1801" t="s">
        <v>18680</v>
      </c>
      <c r="M1801" s="27">
        <v>45952.446319444447</v>
      </c>
      <c r="N1801" s="27">
        <v>45954.678472222222</v>
      </c>
      <c r="P1801" t="s">
        <v>9833</v>
      </c>
      <c r="Q1801" t="s">
        <v>9834</v>
      </c>
      <c r="R1801" t="s">
        <v>80</v>
      </c>
      <c r="S1801" t="s">
        <v>81</v>
      </c>
      <c r="T1801" t="s">
        <v>82</v>
      </c>
      <c r="U1801" t="s">
        <v>7699</v>
      </c>
      <c r="V1801" t="s">
        <v>18681</v>
      </c>
      <c r="W1801" t="s">
        <v>84</v>
      </c>
      <c r="Y1801" t="s">
        <v>11</v>
      </c>
      <c r="Z1801" t="s">
        <v>86</v>
      </c>
      <c r="AA1801" t="s">
        <v>2850</v>
      </c>
      <c r="AB1801" s="28">
        <v>1</v>
      </c>
      <c r="AC1801" s="40">
        <v>67654</v>
      </c>
      <c r="AD1801" s="40">
        <f t="shared" si="28"/>
        <v>67654</v>
      </c>
    </row>
    <row r="1802" spans="1:30">
      <c r="A1802" t="s">
        <v>459</v>
      </c>
      <c r="B1802" t="s">
        <v>460</v>
      </c>
      <c r="C1802" t="s">
        <v>461</v>
      </c>
      <c r="D1802" t="s">
        <v>512</v>
      </c>
      <c r="E1802" t="s">
        <v>18682</v>
      </c>
      <c r="F1802" t="s">
        <v>15775</v>
      </c>
      <c r="G1802" t="s">
        <v>9829</v>
      </c>
      <c r="H1802" t="s">
        <v>460</v>
      </c>
      <c r="I1802" t="s">
        <v>459</v>
      </c>
      <c r="J1802" t="s">
        <v>15776</v>
      </c>
      <c r="K1802" t="s">
        <v>78</v>
      </c>
      <c r="L1802" t="s">
        <v>18683</v>
      </c>
      <c r="M1802" s="27">
        <v>45952.447546296287</v>
      </c>
      <c r="N1802" s="27">
        <v>45955.475694444453</v>
      </c>
      <c r="P1802" t="s">
        <v>9833</v>
      </c>
      <c r="Q1802" t="s">
        <v>9834</v>
      </c>
      <c r="R1802" t="s">
        <v>1470</v>
      </c>
      <c r="S1802" t="s">
        <v>1470</v>
      </c>
      <c r="T1802" t="s">
        <v>82</v>
      </c>
      <c r="U1802" t="s">
        <v>7699</v>
      </c>
      <c r="V1802" t="s">
        <v>18684</v>
      </c>
      <c r="W1802" t="s">
        <v>84</v>
      </c>
      <c r="Y1802" t="s">
        <v>8</v>
      </c>
      <c r="Z1802" t="s">
        <v>86</v>
      </c>
      <c r="AA1802" t="s">
        <v>964</v>
      </c>
      <c r="AB1802" s="28">
        <v>1</v>
      </c>
      <c r="AC1802" s="40">
        <v>35780</v>
      </c>
      <c r="AD1802" s="40">
        <f t="shared" si="28"/>
        <v>35780</v>
      </c>
    </row>
    <row r="1803" spans="1:30">
      <c r="A1803" t="s">
        <v>67</v>
      </c>
      <c r="B1803" t="s">
        <v>68</v>
      </c>
      <c r="C1803" t="s">
        <v>69</v>
      </c>
      <c r="D1803" t="s">
        <v>1353</v>
      </c>
      <c r="E1803" t="s">
        <v>18685</v>
      </c>
      <c r="F1803" t="s">
        <v>18686</v>
      </c>
      <c r="G1803" t="s">
        <v>9829</v>
      </c>
      <c r="H1803" t="s">
        <v>143</v>
      </c>
      <c r="I1803" t="s">
        <v>1356</v>
      </c>
      <c r="J1803" t="s">
        <v>18687</v>
      </c>
      <c r="K1803" t="s">
        <v>78</v>
      </c>
      <c r="L1803" t="s">
        <v>18688</v>
      </c>
      <c r="M1803" s="27">
        <v>45952.448576388888</v>
      </c>
      <c r="N1803" s="27">
        <v>45954.615972222222</v>
      </c>
      <c r="P1803" t="s">
        <v>9833</v>
      </c>
      <c r="Q1803" t="s">
        <v>9834</v>
      </c>
      <c r="R1803" t="s">
        <v>80</v>
      </c>
      <c r="S1803" t="s">
        <v>187</v>
      </c>
      <c r="T1803" t="s">
        <v>82</v>
      </c>
      <c r="U1803" t="s">
        <v>7699</v>
      </c>
      <c r="V1803" t="s">
        <v>18689</v>
      </c>
      <c r="W1803" t="s">
        <v>84</v>
      </c>
      <c r="Y1803" t="s">
        <v>11</v>
      </c>
      <c r="Z1803" t="s">
        <v>86</v>
      </c>
      <c r="AA1803" t="s">
        <v>97</v>
      </c>
      <c r="AB1803" s="28">
        <v>1</v>
      </c>
      <c r="AC1803" s="40">
        <v>67654</v>
      </c>
      <c r="AD1803" s="40">
        <f t="shared" si="28"/>
        <v>67654</v>
      </c>
    </row>
    <row r="1804" spans="1:30">
      <c r="A1804" t="s">
        <v>343</v>
      </c>
      <c r="B1804" t="s">
        <v>68</v>
      </c>
      <c r="C1804" t="s">
        <v>69</v>
      </c>
      <c r="D1804" t="s">
        <v>344</v>
      </c>
      <c r="E1804" t="s">
        <v>18690</v>
      </c>
      <c r="F1804" t="s">
        <v>18691</v>
      </c>
      <c r="G1804" t="s">
        <v>9829</v>
      </c>
      <c r="H1804" t="s">
        <v>347</v>
      </c>
      <c r="I1804" t="s">
        <v>343</v>
      </c>
      <c r="J1804" t="s">
        <v>18692</v>
      </c>
      <c r="K1804" t="s">
        <v>78</v>
      </c>
      <c r="L1804" t="s">
        <v>18693</v>
      </c>
      <c r="M1804" s="27">
        <v>45952.456944444442</v>
      </c>
      <c r="N1804" s="27">
        <v>45953.426388888889</v>
      </c>
      <c r="P1804" t="s">
        <v>9833</v>
      </c>
      <c r="Q1804" t="s">
        <v>9834</v>
      </c>
      <c r="R1804" t="s">
        <v>80</v>
      </c>
      <c r="S1804" t="s">
        <v>187</v>
      </c>
      <c r="T1804" t="s">
        <v>82</v>
      </c>
      <c r="U1804" t="s">
        <v>7699</v>
      </c>
      <c r="V1804" t="s">
        <v>18694</v>
      </c>
      <c r="W1804" t="s">
        <v>84</v>
      </c>
      <c r="Y1804" t="s">
        <v>8</v>
      </c>
      <c r="Z1804" t="s">
        <v>86</v>
      </c>
      <c r="AA1804" t="s">
        <v>761</v>
      </c>
      <c r="AB1804" s="28">
        <v>1</v>
      </c>
      <c r="AC1804" s="40">
        <v>35780</v>
      </c>
      <c r="AD1804" s="40">
        <f t="shared" si="28"/>
        <v>35780</v>
      </c>
    </row>
    <row r="1805" spans="1:30">
      <c r="A1805" t="s">
        <v>118</v>
      </c>
      <c r="B1805" t="s">
        <v>119</v>
      </c>
      <c r="C1805" t="s">
        <v>8579</v>
      </c>
      <c r="D1805" t="s">
        <v>4929</v>
      </c>
      <c r="E1805" t="s">
        <v>18695</v>
      </c>
      <c r="F1805" t="s">
        <v>12135</v>
      </c>
      <c r="G1805" t="s">
        <v>9838</v>
      </c>
      <c r="H1805" t="s">
        <v>124</v>
      </c>
      <c r="I1805" t="s">
        <v>4932</v>
      </c>
      <c r="J1805" t="s">
        <v>12136</v>
      </c>
      <c r="K1805" t="s">
        <v>78</v>
      </c>
      <c r="L1805" t="s">
        <v>18696</v>
      </c>
      <c r="M1805" s="27">
        <v>45952.468101851853</v>
      </c>
      <c r="N1805" s="27">
        <v>45958.640277777777</v>
      </c>
      <c r="P1805" t="s">
        <v>9840</v>
      </c>
      <c r="R1805" t="s">
        <v>1479</v>
      </c>
      <c r="S1805" t="s">
        <v>1479</v>
      </c>
      <c r="U1805" t="s">
        <v>7699</v>
      </c>
      <c r="V1805" t="s">
        <v>18697</v>
      </c>
      <c r="W1805" t="s">
        <v>9840</v>
      </c>
      <c r="Y1805" t="s">
        <v>139</v>
      </c>
      <c r="Z1805" t="s">
        <v>4937</v>
      </c>
      <c r="AB1805" s="28">
        <v>0</v>
      </c>
      <c r="AC1805" s="40">
        <v>35780</v>
      </c>
      <c r="AD1805" s="40">
        <f t="shared" si="28"/>
        <v>35780</v>
      </c>
    </row>
    <row r="1806" spans="1:30">
      <c r="A1806" t="s">
        <v>343</v>
      </c>
      <c r="B1806" t="s">
        <v>68</v>
      </c>
      <c r="C1806" t="s">
        <v>69</v>
      </c>
      <c r="D1806" t="s">
        <v>344</v>
      </c>
      <c r="E1806" t="s">
        <v>18698</v>
      </c>
      <c r="F1806" t="s">
        <v>18699</v>
      </c>
      <c r="G1806" t="s">
        <v>9829</v>
      </c>
      <c r="H1806" t="s">
        <v>347</v>
      </c>
      <c r="I1806" t="s">
        <v>343</v>
      </c>
      <c r="J1806" t="s">
        <v>18700</v>
      </c>
      <c r="K1806" t="s">
        <v>78</v>
      </c>
      <c r="L1806" t="s">
        <v>18701</v>
      </c>
      <c r="M1806" s="27">
        <v>45952.449189814812</v>
      </c>
      <c r="N1806" s="27">
        <v>45953.498611111107</v>
      </c>
      <c r="P1806" t="s">
        <v>9833</v>
      </c>
      <c r="Q1806" t="s">
        <v>9834</v>
      </c>
      <c r="R1806" t="s">
        <v>1470</v>
      </c>
      <c r="S1806" t="s">
        <v>1470</v>
      </c>
      <c r="T1806" t="s">
        <v>82</v>
      </c>
      <c r="U1806" t="s">
        <v>7699</v>
      </c>
      <c r="V1806" t="s">
        <v>18702</v>
      </c>
      <c r="W1806" t="s">
        <v>84</v>
      </c>
      <c r="Y1806" t="s">
        <v>8</v>
      </c>
      <c r="Z1806" t="s">
        <v>86</v>
      </c>
      <c r="AA1806" t="s">
        <v>359</v>
      </c>
      <c r="AB1806" s="28">
        <v>1</v>
      </c>
      <c r="AC1806" s="40">
        <v>35780</v>
      </c>
      <c r="AD1806" s="40">
        <f t="shared" si="28"/>
        <v>35780</v>
      </c>
    </row>
    <row r="1807" spans="1:30">
      <c r="A1807" t="s">
        <v>277</v>
      </c>
      <c r="B1807" t="s">
        <v>151</v>
      </c>
      <c r="C1807" t="s">
        <v>152</v>
      </c>
      <c r="D1807" t="s">
        <v>325</v>
      </c>
      <c r="E1807" t="s">
        <v>18703</v>
      </c>
      <c r="F1807" t="s">
        <v>18704</v>
      </c>
      <c r="G1807" t="s">
        <v>9829</v>
      </c>
      <c r="H1807" t="s">
        <v>328</v>
      </c>
      <c r="I1807" t="s">
        <v>277</v>
      </c>
      <c r="J1807" t="s">
        <v>18705</v>
      </c>
      <c r="K1807" t="s">
        <v>78</v>
      </c>
      <c r="L1807" t="s">
        <v>18706</v>
      </c>
      <c r="M1807" s="27">
        <v>45952.449837962973</v>
      </c>
      <c r="N1807" s="27">
        <v>45953.424305555563</v>
      </c>
      <c r="P1807" t="s">
        <v>9833</v>
      </c>
      <c r="Q1807" t="s">
        <v>9834</v>
      </c>
      <c r="R1807" t="s">
        <v>783</v>
      </c>
      <c r="S1807" t="s">
        <v>792</v>
      </c>
      <c r="T1807" t="s">
        <v>82</v>
      </c>
      <c r="U1807" t="s">
        <v>7699</v>
      </c>
      <c r="V1807" t="s">
        <v>18707</v>
      </c>
      <c r="W1807" t="s">
        <v>84</v>
      </c>
      <c r="Y1807" t="s">
        <v>8</v>
      </c>
      <c r="Z1807" t="s">
        <v>86</v>
      </c>
      <c r="AA1807" t="s">
        <v>416</v>
      </c>
      <c r="AB1807" s="28">
        <v>1</v>
      </c>
      <c r="AC1807" s="40">
        <v>35780</v>
      </c>
      <c r="AD1807" s="40">
        <f t="shared" si="28"/>
        <v>35780</v>
      </c>
    </row>
    <row r="1808" spans="1:30">
      <c r="A1808" t="s">
        <v>277</v>
      </c>
      <c r="B1808" t="s">
        <v>151</v>
      </c>
      <c r="C1808" t="s">
        <v>152</v>
      </c>
      <c r="D1808" t="s">
        <v>849</v>
      </c>
      <c r="E1808" t="s">
        <v>18708</v>
      </c>
      <c r="F1808" t="s">
        <v>18709</v>
      </c>
      <c r="G1808" t="s">
        <v>9829</v>
      </c>
      <c r="H1808" t="s">
        <v>328</v>
      </c>
      <c r="I1808" t="s">
        <v>852</v>
      </c>
      <c r="J1808" t="s">
        <v>18710</v>
      </c>
      <c r="K1808" t="s">
        <v>78</v>
      </c>
      <c r="L1808" t="s">
        <v>18711</v>
      </c>
      <c r="M1808" s="27">
        <v>45952.457592592589</v>
      </c>
      <c r="N1808" s="27">
        <v>45953.419444444437</v>
      </c>
      <c r="P1808" t="s">
        <v>9833</v>
      </c>
      <c r="Q1808" t="s">
        <v>9834</v>
      </c>
      <c r="R1808" t="s">
        <v>783</v>
      </c>
      <c r="S1808" t="s">
        <v>2152</v>
      </c>
      <c r="T1808" t="s">
        <v>82</v>
      </c>
      <c r="U1808" t="s">
        <v>7699</v>
      </c>
      <c r="V1808" t="s">
        <v>18712</v>
      </c>
      <c r="W1808" t="s">
        <v>84</v>
      </c>
      <c r="Y1808" t="s">
        <v>11</v>
      </c>
      <c r="Z1808" t="s">
        <v>86</v>
      </c>
      <c r="AA1808" t="s">
        <v>333</v>
      </c>
      <c r="AB1808" s="28">
        <v>1</v>
      </c>
      <c r="AC1808" s="40">
        <v>67654</v>
      </c>
      <c r="AD1808" s="40">
        <f t="shared" si="28"/>
        <v>67654</v>
      </c>
    </row>
    <row r="1809" spans="1:30">
      <c r="A1809" t="s">
        <v>343</v>
      </c>
      <c r="B1809" t="s">
        <v>68</v>
      </c>
      <c r="C1809" t="s">
        <v>69</v>
      </c>
      <c r="D1809" t="s">
        <v>7036</v>
      </c>
      <c r="E1809" t="s">
        <v>18713</v>
      </c>
      <c r="F1809" t="s">
        <v>18714</v>
      </c>
      <c r="G1809" t="s">
        <v>9838</v>
      </c>
      <c r="H1809" t="s">
        <v>798</v>
      </c>
      <c r="I1809" t="s">
        <v>7039</v>
      </c>
      <c r="J1809" t="s">
        <v>18715</v>
      </c>
      <c r="K1809" t="s">
        <v>78</v>
      </c>
      <c r="L1809" t="s">
        <v>18716</v>
      </c>
      <c r="M1809" s="27">
        <v>45952.46297453704</v>
      </c>
      <c r="N1809" s="27">
        <v>45959.434027777781</v>
      </c>
      <c r="P1809" t="s">
        <v>9840</v>
      </c>
      <c r="R1809" t="s">
        <v>1479</v>
      </c>
      <c r="S1809" t="s">
        <v>1479</v>
      </c>
      <c r="U1809" t="s">
        <v>7699</v>
      </c>
      <c r="V1809" t="s">
        <v>18717</v>
      </c>
      <c r="W1809" t="s">
        <v>9840</v>
      </c>
      <c r="Y1809" t="s">
        <v>15</v>
      </c>
      <c r="Z1809" t="s">
        <v>86</v>
      </c>
      <c r="AB1809" s="28">
        <v>0</v>
      </c>
      <c r="AC1809" s="40">
        <v>35780</v>
      </c>
      <c r="AD1809" s="40">
        <f t="shared" si="28"/>
        <v>35780</v>
      </c>
    </row>
    <row r="1810" spans="1:30">
      <c r="A1810" t="s">
        <v>683</v>
      </c>
      <c r="B1810" t="s">
        <v>113</v>
      </c>
      <c r="C1810" t="s">
        <v>114</v>
      </c>
      <c r="D1810" t="s">
        <v>684</v>
      </c>
      <c r="E1810" t="s">
        <v>18718</v>
      </c>
      <c r="F1810" t="s">
        <v>14115</v>
      </c>
      <c r="G1810" t="s">
        <v>9829</v>
      </c>
      <c r="H1810" t="s">
        <v>281</v>
      </c>
      <c r="I1810" t="s">
        <v>683</v>
      </c>
      <c r="J1810" t="s">
        <v>14116</v>
      </c>
      <c r="K1810" t="s">
        <v>78</v>
      </c>
      <c r="L1810" t="s">
        <v>18719</v>
      </c>
      <c r="M1810" s="27">
        <v>45952.470254629632</v>
      </c>
      <c r="N1810" s="27">
        <v>45957.484027777777</v>
      </c>
      <c r="P1810" t="s">
        <v>9833</v>
      </c>
      <c r="Q1810" t="s">
        <v>9834</v>
      </c>
      <c r="R1810" t="s">
        <v>1470</v>
      </c>
      <c r="S1810" t="s">
        <v>1470</v>
      </c>
      <c r="T1810" t="s">
        <v>82</v>
      </c>
      <c r="U1810" t="s">
        <v>7699</v>
      </c>
      <c r="V1810" t="s">
        <v>18720</v>
      </c>
      <c r="W1810" t="s">
        <v>84</v>
      </c>
      <c r="Y1810" t="s">
        <v>8</v>
      </c>
      <c r="Z1810" t="s">
        <v>86</v>
      </c>
      <c r="AA1810" t="s">
        <v>1144</v>
      </c>
      <c r="AB1810" s="28">
        <v>1</v>
      </c>
      <c r="AC1810" s="40">
        <v>35780</v>
      </c>
      <c r="AD1810" s="40">
        <f t="shared" si="28"/>
        <v>35780</v>
      </c>
    </row>
    <row r="1811" spans="1:30">
      <c r="A1811" t="s">
        <v>569</v>
      </c>
      <c r="B1811" t="s">
        <v>119</v>
      </c>
      <c r="C1811" t="s">
        <v>120</v>
      </c>
      <c r="D1811" t="s">
        <v>8247</v>
      </c>
      <c r="E1811" t="s">
        <v>18721</v>
      </c>
      <c r="F1811" t="s">
        <v>18722</v>
      </c>
      <c r="G1811" t="s">
        <v>9829</v>
      </c>
      <c r="H1811" t="s">
        <v>573</v>
      </c>
      <c r="I1811" t="s">
        <v>8250</v>
      </c>
      <c r="J1811" t="s">
        <v>18723</v>
      </c>
      <c r="K1811" t="s">
        <v>78</v>
      </c>
      <c r="L1811" t="s">
        <v>18724</v>
      </c>
      <c r="M1811" s="27">
        <v>45952.474780092591</v>
      </c>
      <c r="N1811" s="27">
        <v>45955.481249999997</v>
      </c>
      <c r="P1811" t="s">
        <v>9833</v>
      </c>
      <c r="Q1811" t="s">
        <v>9834</v>
      </c>
      <c r="R1811" t="s">
        <v>1470</v>
      </c>
      <c r="S1811" t="s">
        <v>1470</v>
      </c>
      <c r="T1811" t="s">
        <v>82</v>
      </c>
      <c r="U1811" t="s">
        <v>7699</v>
      </c>
      <c r="V1811" t="s">
        <v>18725</v>
      </c>
      <c r="W1811" t="s">
        <v>9836</v>
      </c>
      <c r="Y1811" t="s">
        <v>13</v>
      </c>
      <c r="Z1811" t="s">
        <v>86</v>
      </c>
      <c r="AA1811" t="s">
        <v>578</v>
      </c>
      <c r="AB1811" s="28">
        <v>0</v>
      </c>
      <c r="AC1811" s="40">
        <v>35780</v>
      </c>
      <c r="AD1811" s="40">
        <f t="shared" si="28"/>
        <v>35780</v>
      </c>
    </row>
    <row r="1812" spans="1:30">
      <c r="A1812" t="s">
        <v>343</v>
      </c>
      <c r="B1812" t="s">
        <v>68</v>
      </c>
      <c r="C1812" t="s">
        <v>69</v>
      </c>
      <c r="D1812" t="s">
        <v>6025</v>
      </c>
      <c r="E1812" t="s">
        <v>18726</v>
      </c>
      <c r="F1812" t="s">
        <v>12596</v>
      </c>
      <c r="G1812" t="s">
        <v>9829</v>
      </c>
      <c r="H1812" t="s">
        <v>347</v>
      </c>
      <c r="I1812" t="s">
        <v>6028</v>
      </c>
      <c r="J1812" t="s">
        <v>12597</v>
      </c>
      <c r="K1812" t="s">
        <v>78</v>
      </c>
      <c r="L1812" t="s">
        <v>18727</v>
      </c>
      <c r="M1812" s="27">
        <v>45952.480092592603</v>
      </c>
      <c r="N1812" s="27">
        <v>45958.490972222222</v>
      </c>
      <c r="P1812" t="s">
        <v>9833</v>
      </c>
      <c r="Q1812" t="s">
        <v>9834</v>
      </c>
      <c r="R1812" t="s">
        <v>1479</v>
      </c>
      <c r="S1812" t="s">
        <v>1479</v>
      </c>
      <c r="T1812" t="s">
        <v>82</v>
      </c>
      <c r="U1812" t="s">
        <v>7699</v>
      </c>
      <c r="V1812" t="s">
        <v>18728</v>
      </c>
      <c r="W1812" t="s">
        <v>84</v>
      </c>
      <c r="Y1812" t="s">
        <v>11</v>
      </c>
      <c r="Z1812" t="s">
        <v>86</v>
      </c>
      <c r="AA1812" t="s">
        <v>387</v>
      </c>
      <c r="AB1812" s="28">
        <v>1</v>
      </c>
      <c r="AC1812" s="40">
        <v>67654</v>
      </c>
      <c r="AD1812" s="40">
        <f t="shared" si="28"/>
        <v>67654</v>
      </c>
    </row>
    <row r="1813" spans="1:30">
      <c r="A1813" t="s">
        <v>459</v>
      </c>
      <c r="B1813" t="s">
        <v>460</v>
      </c>
      <c r="C1813" t="s">
        <v>461</v>
      </c>
      <c r="D1813" t="s">
        <v>18729</v>
      </c>
      <c r="E1813" t="s">
        <v>18730</v>
      </c>
      <c r="F1813" t="s">
        <v>18731</v>
      </c>
      <c r="G1813" t="s">
        <v>11760</v>
      </c>
      <c r="H1813" t="s">
        <v>460</v>
      </c>
      <c r="I1813" t="s">
        <v>18732</v>
      </c>
      <c r="J1813" t="s">
        <v>18733</v>
      </c>
      <c r="K1813" t="s">
        <v>78</v>
      </c>
      <c r="L1813" t="s">
        <v>18734</v>
      </c>
      <c r="M1813" s="27">
        <v>45952.472916666673</v>
      </c>
      <c r="N1813" s="27">
        <v>45953.504166666673</v>
      </c>
      <c r="P1813" t="s">
        <v>9833</v>
      </c>
      <c r="Q1813" t="s">
        <v>9834</v>
      </c>
      <c r="R1813" t="s">
        <v>1470</v>
      </c>
      <c r="S1813" t="s">
        <v>1470</v>
      </c>
      <c r="U1813" t="s">
        <v>7749</v>
      </c>
      <c r="V1813" t="s">
        <v>18735</v>
      </c>
      <c r="W1813" t="s">
        <v>1801</v>
      </c>
      <c r="Y1813" t="s">
        <v>15</v>
      </c>
      <c r="Z1813" t="s">
        <v>86</v>
      </c>
      <c r="AB1813" s="28">
        <v>0</v>
      </c>
      <c r="AC1813" s="40">
        <v>41241</v>
      </c>
      <c r="AD1813" s="40">
        <f t="shared" si="28"/>
        <v>41241</v>
      </c>
    </row>
    <row r="1814" spans="1:30">
      <c r="A1814" t="s">
        <v>459</v>
      </c>
      <c r="B1814" t="s">
        <v>460</v>
      </c>
      <c r="C1814" t="s">
        <v>461</v>
      </c>
      <c r="D1814" t="s">
        <v>512</v>
      </c>
      <c r="E1814" t="s">
        <v>18736</v>
      </c>
      <c r="F1814" t="s">
        <v>18737</v>
      </c>
      <c r="G1814" t="s">
        <v>9829</v>
      </c>
      <c r="H1814" t="s">
        <v>460</v>
      </c>
      <c r="I1814" t="s">
        <v>459</v>
      </c>
      <c r="J1814" t="s">
        <v>18738</v>
      </c>
      <c r="K1814" t="s">
        <v>78</v>
      </c>
      <c r="L1814" t="s">
        <v>18739</v>
      </c>
      <c r="M1814" s="27">
        <v>45952.480613425927</v>
      </c>
      <c r="N1814" s="27">
        <v>45955.6</v>
      </c>
      <c r="P1814" t="s">
        <v>9833</v>
      </c>
      <c r="Q1814" t="s">
        <v>9834</v>
      </c>
      <c r="R1814" t="s">
        <v>783</v>
      </c>
      <c r="S1814" t="s">
        <v>792</v>
      </c>
      <c r="T1814" t="s">
        <v>82</v>
      </c>
      <c r="U1814" t="s">
        <v>7699</v>
      </c>
      <c r="V1814" t="s">
        <v>18740</v>
      </c>
      <c r="W1814" t="s">
        <v>84</v>
      </c>
      <c r="Y1814" t="s">
        <v>8</v>
      </c>
      <c r="Z1814" t="s">
        <v>86</v>
      </c>
      <c r="AA1814" t="s">
        <v>3430</v>
      </c>
      <c r="AB1814" s="28">
        <v>1</v>
      </c>
      <c r="AC1814" s="40">
        <v>35780</v>
      </c>
      <c r="AD1814" s="40">
        <f t="shared" si="28"/>
        <v>35780</v>
      </c>
    </row>
    <row r="1815" spans="1:30">
      <c r="A1815" t="s">
        <v>613</v>
      </c>
      <c r="B1815" t="s">
        <v>151</v>
      </c>
      <c r="C1815" t="s">
        <v>152</v>
      </c>
      <c r="D1815" t="s">
        <v>7633</v>
      </c>
      <c r="E1815" t="s">
        <v>18741</v>
      </c>
      <c r="F1815" t="s">
        <v>18742</v>
      </c>
      <c r="G1815" t="s">
        <v>9829</v>
      </c>
      <c r="H1815" t="s">
        <v>258</v>
      </c>
      <c r="I1815" t="s">
        <v>613</v>
      </c>
      <c r="J1815" t="s">
        <v>18743</v>
      </c>
      <c r="K1815" t="s">
        <v>78</v>
      </c>
      <c r="L1815" t="s">
        <v>18744</v>
      </c>
      <c r="M1815" s="27">
        <v>45952.482743055552</v>
      </c>
      <c r="N1815" s="27">
        <v>45953.63958333333</v>
      </c>
      <c r="P1815" t="s">
        <v>9833</v>
      </c>
      <c r="Q1815" t="s">
        <v>9834</v>
      </c>
      <c r="R1815" t="s">
        <v>783</v>
      </c>
      <c r="S1815" t="s">
        <v>792</v>
      </c>
      <c r="T1815" t="s">
        <v>82</v>
      </c>
      <c r="U1815" t="s">
        <v>7699</v>
      </c>
      <c r="V1815" t="s">
        <v>18745</v>
      </c>
      <c r="W1815" t="s">
        <v>84</v>
      </c>
      <c r="Y1815" t="s">
        <v>8</v>
      </c>
      <c r="Z1815" t="s">
        <v>86</v>
      </c>
      <c r="AA1815" t="s">
        <v>3464</v>
      </c>
      <c r="AB1815" s="28">
        <v>1</v>
      </c>
      <c r="AC1815" s="40">
        <v>35780</v>
      </c>
      <c r="AD1815" s="40">
        <f t="shared" si="28"/>
        <v>35780</v>
      </c>
    </row>
    <row r="1816" spans="1:30">
      <c r="A1816" t="s">
        <v>459</v>
      </c>
      <c r="B1816" t="s">
        <v>460</v>
      </c>
      <c r="C1816" t="s">
        <v>461</v>
      </c>
      <c r="D1816" t="s">
        <v>11119</v>
      </c>
      <c r="E1816" t="s">
        <v>18746</v>
      </c>
      <c r="F1816" t="s">
        <v>18747</v>
      </c>
      <c r="G1816" t="s">
        <v>9829</v>
      </c>
      <c r="H1816" t="s">
        <v>460</v>
      </c>
      <c r="I1816" t="s">
        <v>11122</v>
      </c>
      <c r="J1816" t="s">
        <v>18748</v>
      </c>
      <c r="K1816" t="s">
        <v>78</v>
      </c>
      <c r="L1816" t="s">
        <v>18749</v>
      </c>
      <c r="M1816" s="27">
        <v>45952.497372685182</v>
      </c>
      <c r="N1816" s="27">
        <v>45953.486805555563</v>
      </c>
      <c r="P1816" t="s">
        <v>9833</v>
      </c>
      <c r="Q1816" t="s">
        <v>9834</v>
      </c>
      <c r="R1816" t="s">
        <v>1479</v>
      </c>
      <c r="S1816" t="s">
        <v>1479</v>
      </c>
      <c r="T1816" t="s">
        <v>82</v>
      </c>
      <c r="U1816" t="s">
        <v>7699</v>
      </c>
      <c r="V1816" t="s">
        <v>18590</v>
      </c>
      <c r="W1816" t="s">
        <v>84</v>
      </c>
      <c r="Y1816" t="s">
        <v>11</v>
      </c>
      <c r="Z1816" t="s">
        <v>86</v>
      </c>
      <c r="AA1816" t="s">
        <v>964</v>
      </c>
      <c r="AB1816" s="28">
        <v>1</v>
      </c>
      <c r="AC1816" s="40">
        <v>67654</v>
      </c>
      <c r="AD1816" s="40">
        <f t="shared" si="28"/>
        <v>67654</v>
      </c>
    </row>
    <row r="1817" spans="1:30">
      <c r="A1817" t="s">
        <v>459</v>
      </c>
      <c r="B1817" t="s">
        <v>460</v>
      </c>
      <c r="C1817" t="s">
        <v>461</v>
      </c>
      <c r="D1817" t="s">
        <v>4280</v>
      </c>
      <c r="E1817" t="s">
        <v>18750</v>
      </c>
      <c r="F1817" t="s">
        <v>18751</v>
      </c>
      <c r="G1817" t="s">
        <v>9829</v>
      </c>
      <c r="H1817" t="s">
        <v>460</v>
      </c>
      <c r="I1817" t="s">
        <v>4283</v>
      </c>
      <c r="J1817" t="s">
        <v>18752</v>
      </c>
      <c r="K1817" t="s">
        <v>78</v>
      </c>
      <c r="L1817" t="s">
        <v>18753</v>
      </c>
      <c r="M1817" s="27">
        <v>45952.500949074078</v>
      </c>
      <c r="N1817" s="27">
        <v>45954.553472222222</v>
      </c>
      <c r="P1817" t="s">
        <v>9833</v>
      </c>
      <c r="Q1817" t="s">
        <v>9834</v>
      </c>
      <c r="R1817" t="s">
        <v>80</v>
      </c>
      <c r="S1817" t="s">
        <v>187</v>
      </c>
      <c r="T1817" t="s">
        <v>82</v>
      </c>
      <c r="U1817" t="s">
        <v>7699</v>
      </c>
      <c r="V1817" t="s">
        <v>18754</v>
      </c>
      <c r="W1817" t="s">
        <v>84</v>
      </c>
      <c r="Y1817" t="s">
        <v>11</v>
      </c>
      <c r="Z1817" t="s">
        <v>86</v>
      </c>
      <c r="AA1817" t="s">
        <v>1597</v>
      </c>
      <c r="AB1817" s="28">
        <v>1</v>
      </c>
      <c r="AC1817" s="40">
        <v>67654</v>
      </c>
      <c r="AD1817" s="40">
        <f t="shared" si="28"/>
        <v>67654</v>
      </c>
    </row>
    <row r="1818" spans="1:30">
      <c r="A1818" t="s">
        <v>459</v>
      </c>
      <c r="B1818" t="s">
        <v>460</v>
      </c>
      <c r="C1818" t="s">
        <v>461</v>
      </c>
      <c r="D1818" t="s">
        <v>512</v>
      </c>
      <c r="E1818" t="s">
        <v>18755</v>
      </c>
      <c r="F1818" t="s">
        <v>18756</v>
      </c>
      <c r="G1818" t="s">
        <v>9829</v>
      </c>
      <c r="H1818" t="s">
        <v>460</v>
      </c>
      <c r="I1818" t="s">
        <v>459</v>
      </c>
      <c r="J1818" t="s">
        <v>18757</v>
      </c>
      <c r="K1818" t="s">
        <v>78</v>
      </c>
      <c r="L1818" t="s">
        <v>18758</v>
      </c>
      <c r="M1818" s="27">
        <v>45952.50409722222</v>
      </c>
      <c r="N1818" s="27">
        <v>45954.341666666667</v>
      </c>
      <c r="P1818" t="s">
        <v>9833</v>
      </c>
      <c r="Q1818" t="s">
        <v>9834</v>
      </c>
      <c r="R1818" t="s">
        <v>1479</v>
      </c>
      <c r="S1818" t="s">
        <v>1479</v>
      </c>
      <c r="T1818" t="s">
        <v>82</v>
      </c>
      <c r="U1818" t="s">
        <v>7699</v>
      </c>
      <c r="V1818" t="s">
        <v>18759</v>
      </c>
      <c r="W1818" t="s">
        <v>84</v>
      </c>
      <c r="Y1818" t="s">
        <v>8</v>
      </c>
      <c r="Z1818" t="s">
        <v>86</v>
      </c>
      <c r="AA1818" t="s">
        <v>3430</v>
      </c>
      <c r="AB1818" s="28">
        <v>1</v>
      </c>
      <c r="AC1818" s="40">
        <v>35780</v>
      </c>
      <c r="AD1818" s="40">
        <f t="shared" si="28"/>
        <v>35780</v>
      </c>
    </row>
    <row r="1819" spans="1:30">
      <c r="A1819" t="s">
        <v>191</v>
      </c>
      <c r="B1819" t="s">
        <v>192</v>
      </c>
      <c r="C1819" t="s">
        <v>193</v>
      </c>
      <c r="D1819" t="s">
        <v>194</v>
      </c>
      <c r="E1819" t="s">
        <v>18760</v>
      </c>
      <c r="F1819" t="s">
        <v>10198</v>
      </c>
      <c r="G1819" t="s">
        <v>9829</v>
      </c>
      <c r="H1819" t="s">
        <v>197</v>
      </c>
      <c r="I1819" t="s">
        <v>191</v>
      </c>
      <c r="J1819" t="s">
        <v>10199</v>
      </c>
      <c r="K1819" t="s">
        <v>78</v>
      </c>
      <c r="L1819" t="s">
        <v>18761</v>
      </c>
      <c r="M1819" s="27">
        <v>45952.494340277779</v>
      </c>
      <c r="N1819" s="27">
        <v>45957.550694444442</v>
      </c>
      <c r="P1819" t="s">
        <v>9833</v>
      </c>
      <c r="Q1819" t="s">
        <v>9834</v>
      </c>
      <c r="R1819" t="s">
        <v>80</v>
      </c>
      <c r="S1819" t="s">
        <v>187</v>
      </c>
      <c r="U1819" t="s">
        <v>7699</v>
      </c>
      <c r="V1819" t="s">
        <v>18762</v>
      </c>
      <c r="W1819" t="s">
        <v>84</v>
      </c>
      <c r="Y1819" t="s">
        <v>8</v>
      </c>
      <c r="Z1819" t="s">
        <v>86</v>
      </c>
      <c r="AA1819" t="s">
        <v>7627</v>
      </c>
      <c r="AB1819" s="28">
        <v>1</v>
      </c>
      <c r="AC1819" s="40">
        <v>35780</v>
      </c>
      <c r="AD1819" s="40">
        <f t="shared" si="28"/>
        <v>35780</v>
      </c>
    </row>
    <row r="1820" spans="1:30">
      <c r="A1820" t="s">
        <v>191</v>
      </c>
      <c r="B1820" t="s">
        <v>192</v>
      </c>
      <c r="C1820" t="s">
        <v>193</v>
      </c>
      <c r="D1820" t="s">
        <v>1472</v>
      </c>
      <c r="E1820" t="s">
        <v>18763</v>
      </c>
      <c r="F1820" t="s">
        <v>18764</v>
      </c>
      <c r="G1820" t="s">
        <v>9829</v>
      </c>
      <c r="H1820" t="s">
        <v>903</v>
      </c>
      <c r="I1820" t="s">
        <v>1475</v>
      </c>
      <c r="J1820" t="s">
        <v>18765</v>
      </c>
      <c r="K1820" t="s">
        <v>78</v>
      </c>
      <c r="L1820" t="s">
        <v>18766</v>
      </c>
      <c r="M1820" s="27">
        <v>45952.506597222222</v>
      </c>
      <c r="N1820" s="27">
        <v>45960.529166666667</v>
      </c>
      <c r="P1820" t="s">
        <v>9833</v>
      </c>
      <c r="Q1820" t="s">
        <v>9834</v>
      </c>
      <c r="R1820" t="s">
        <v>1470</v>
      </c>
      <c r="S1820" t="s">
        <v>1470</v>
      </c>
      <c r="T1820" t="s">
        <v>82</v>
      </c>
      <c r="U1820" t="s">
        <v>7699</v>
      </c>
      <c r="V1820" t="s">
        <v>18767</v>
      </c>
      <c r="W1820" t="s">
        <v>9836</v>
      </c>
      <c r="Y1820" t="s">
        <v>139</v>
      </c>
      <c r="Z1820" t="s">
        <v>1482</v>
      </c>
      <c r="AA1820" t="s">
        <v>1640</v>
      </c>
      <c r="AB1820" s="28">
        <v>0</v>
      </c>
      <c r="AC1820" s="40">
        <v>35780</v>
      </c>
      <c r="AD1820" s="40">
        <f t="shared" si="28"/>
        <v>35780</v>
      </c>
    </row>
    <row r="1821" spans="1:30">
      <c r="A1821" t="s">
        <v>459</v>
      </c>
      <c r="B1821" t="s">
        <v>460</v>
      </c>
      <c r="C1821" t="s">
        <v>461</v>
      </c>
      <c r="D1821" t="s">
        <v>512</v>
      </c>
      <c r="E1821" t="s">
        <v>18768</v>
      </c>
      <c r="F1821" t="s">
        <v>11293</v>
      </c>
      <c r="G1821" t="s">
        <v>9829</v>
      </c>
      <c r="H1821" t="s">
        <v>460</v>
      </c>
      <c r="I1821" t="s">
        <v>459</v>
      </c>
      <c r="J1821" t="s">
        <v>11294</v>
      </c>
      <c r="K1821" t="s">
        <v>78</v>
      </c>
      <c r="L1821" t="s">
        <v>18769</v>
      </c>
      <c r="M1821" s="27">
        <v>45952.508599537039</v>
      </c>
      <c r="N1821" s="27">
        <v>45953.624305555553</v>
      </c>
      <c r="P1821" t="s">
        <v>9833</v>
      </c>
      <c r="Q1821" t="s">
        <v>9834</v>
      </c>
      <c r="R1821" t="s">
        <v>1470</v>
      </c>
      <c r="S1821" t="s">
        <v>1470</v>
      </c>
      <c r="T1821" t="s">
        <v>82</v>
      </c>
      <c r="U1821" t="s">
        <v>7699</v>
      </c>
      <c r="V1821" t="s">
        <v>18770</v>
      </c>
      <c r="W1821" t="s">
        <v>84</v>
      </c>
      <c r="Y1821" t="s">
        <v>8</v>
      </c>
      <c r="Z1821" t="s">
        <v>86</v>
      </c>
      <c r="AA1821" t="s">
        <v>1597</v>
      </c>
      <c r="AB1821" s="28">
        <v>1</v>
      </c>
      <c r="AC1821" s="40">
        <v>35780</v>
      </c>
      <c r="AD1821" s="40">
        <f t="shared" si="28"/>
        <v>35780</v>
      </c>
    </row>
    <row r="1822" spans="1:30">
      <c r="A1822" t="s">
        <v>288</v>
      </c>
      <c r="B1822" t="s">
        <v>113</v>
      </c>
      <c r="C1822" t="s">
        <v>114</v>
      </c>
      <c r="D1822" t="s">
        <v>289</v>
      </c>
      <c r="E1822" t="s">
        <v>18771</v>
      </c>
      <c r="F1822" t="s">
        <v>18772</v>
      </c>
      <c r="G1822" t="s">
        <v>9829</v>
      </c>
      <c r="H1822" t="s">
        <v>292</v>
      </c>
      <c r="I1822" t="s">
        <v>288</v>
      </c>
      <c r="J1822" t="s">
        <v>18773</v>
      </c>
      <c r="K1822" t="s">
        <v>78</v>
      </c>
      <c r="L1822" t="s">
        <v>18774</v>
      </c>
      <c r="M1822" s="27">
        <v>45952.520636574067</v>
      </c>
      <c r="N1822" s="27">
        <v>45953.481249999997</v>
      </c>
      <c r="P1822" t="s">
        <v>9833</v>
      </c>
      <c r="Q1822" t="s">
        <v>9834</v>
      </c>
      <c r="R1822" t="s">
        <v>1470</v>
      </c>
      <c r="S1822" t="s">
        <v>1470</v>
      </c>
      <c r="T1822" t="s">
        <v>82</v>
      </c>
      <c r="U1822" t="s">
        <v>7699</v>
      </c>
      <c r="V1822" t="s">
        <v>18775</v>
      </c>
      <c r="W1822" t="s">
        <v>84</v>
      </c>
      <c r="Y1822" t="s">
        <v>8</v>
      </c>
      <c r="Z1822" t="s">
        <v>86</v>
      </c>
      <c r="AA1822" t="s">
        <v>7026</v>
      </c>
      <c r="AB1822" s="28">
        <v>1</v>
      </c>
      <c r="AC1822" s="40">
        <v>35780</v>
      </c>
      <c r="AD1822" s="40">
        <f t="shared" si="28"/>
        <v>35780</v>
      </c>
    </row>
    <row r="1823" spans="1:30">
      <c r="A1823" t="s">
        <v>191</v>
      </c>
      <c r="B1823" t="s">
        <v>192</v>
      </c>
      <c r="C1823" t="s">
        <v>193</v>
      </c>
      <c r="D1823" t="s">
        <v>606</v>
      </c>
      <c r="E1823" t="s">
        <v>18776</v>
      </c>
      <c r="F1823" t="s">
        <v>18777</v>
      </c>
      <c r="G1823" t="s">
        <v>9829</v>
      </c>
      <c r="H1823" t="s">
        <v>197</v>
      </c>
      <c r="I1823" t="s">
        <v>609</v>
      </c>
      <c r="J1823" t="s">
        <v>18778</v>
      </c>
      <c r="K1823" t="s">
        <v>78</v>
      </c>
      <c r="L1823" t="s">
        <v>18779</v>
      </c>
      <c r="M1823" s="27">
        <v>45952.522291666668</v>
      </c>
      <c r="N1823" s="27">
        <v>45957.544444444437</v>
      </c>
      <c r="P1823" t="s">
        <v>9833</v>
      </c>
      <c r="Q1823" t="s">
        <v>9834</v>
      </c>
      <c r="R1823" t="s">
        <v>80</v>
      </c>
      <c r="S1823" t="s">
        <v>187</v>
      </c>
      <c r="U1823" t="s">
        <v>7699</v>
      </c>
      <c r="V1823" t="s">
        <v>18780</v>
      </c>
      <c r="W1823" t="s">
        <v>84</v>
      </c>
      <c r="Y1823" t="s">
        <v>8</v>
      </c>
      <c r="Z1823" t="s">
        <v>86</v>
      </c>
      <c r="AA1823" t="s">
        <v>7627</v>
      </c>
      <c r="AB1823" s="28">
        <v>1</v>
      </c>
      <c r="AC1823" s="40">
        <v>35780</v>
      </c>
      <c r="AD1823" s="40">
        <f t="shared" si="28"/>
        <v>35780</v>
      </c>
    </row>
    <row r="1824" spans="1:30">
      <c r="A1824" t="s">
        <v>288</v>
      </c>
      <c r="B1824" t="s">
        <v>113</v>
      </c>
      <c r="C1824" t="s">
        <v>114</v>
      </c>
      <c r="D1824" t="s">
        <v>9936</v>
      </c>
      <c r="E1824" t="s">
        <v>18781</v>
      </c>
      <c r="F1824" t="s">
        <v>18782</v>
      </c>
      <c r="G1824" t="s">
        <v>9838</v>
      </c>
      <c r="H1824" t="s">
        <v>197</v>
      </c>
      <c r="I1824" t="s">
        <v>9939</v>
      </c>
      <c r="J1824" t="s">
        <v>18783</v>
      </c>
      <c r="K1824" t="s">
        <v>78</v>
      </c>
      <c r="L1824" t="s">
        <v>18784</v>
      </c>
      <c r="M1824" s="27">
        <v>45952.510057870371</v>
      </c>
      <c r="N1824" s="27">
        <v>45957.681944444441</v>
      </c>
      <c r="P1824" t="s">
        <v>9840</v>
      </c>
      <c r="R1824" t="s">
        <v>1470</v>
      </c>
      <c r="S1824" t="s">
        <v>1470</v>
      </c>
      <c r="U1824" t="s">
        <v>7699</v>
      </c>
      <c r="V1824" t="s">
        <v>18785</v>
      </c>
      <c r="W1824" t="s">
        <v>9840</v>
      </c>
      <c r="Y1824" t="s">
        <v>13</v>
      </c>
      <c r="Z1824" t="s">
        <v>86</v>
      </c>
      <c r="AB1824" s="28">
        <v>0</v>
      </c>
      <c r="AC1824" s="40">
        <v>35780</v>
      </c>
      <c r="AD1824" s="40">
        <f t="shared" si="28"/>
        <v>35780</v>
      </c>
    </row>
    <row r="1825" spans="1:30">
      <c r="A1825" t="s">
        <v>112</v>
      </c>
      <c r="B1825" t="s">
        <v>113</v>
      </c>
      <c r="C1825" t="s">
        <v>114</v>
      </c>
      <c r="D1825" t="s">
        <v>12684</v>
      </c>
      <c r="E1825" t="s">
        <v>18786</v>
      </c>
      <c r="F1825" t="s">
        <v>12686</v>
      </c>
      <c r="G1825" t="s">
        <v>9829</v>
      </c>
      <c r="H1825" t="s">
        <v>116</v>
      </c>
      <c r="I1825" t="s">
        <v>4590</v>
      </c>
      <c r="J1825" t="s">
        <v>12687</v>
      </c>
      <c r="K1825" t="s">
        <v>78</v>
      </c>
      <c r="L1825" t="s">
        <v>18787</v>
      </c>
      <c r="M1825" s="27">
        <v>45952.531574074077</v>
      </c>
      <c r="N1825" s="27">
        <v>45959.450694444437</v>
      </c>
      <c r="P1825" t="s">
        <v>9833</v>
      </c>
      <c r="Q1825" t="s">
        <v>9834</v>
      </c>
      <c r="R1825" t="s">
        <v>1470</v>
      </c>
      <c r="S1825" t="s">
        <v>1470</v>
      </c>
      <c r="T1825" t="s">
        <v>82</v>
      </c>
      <c r="U1825" t="s">
        <v>7699</v>
      </c>
      <c r="V1825" t="s">
        <v>18788</v>
      </c>
      <c r="W1825" t="s">
        <v>84</v>
      </c>
      <c r="Y1825" t="s">
        <v>11</v>
      </c>
      <c r="Z1825" t="s">
        <v>86</v>
      </c>
      <c r="AA1825" t="s">
        <v>1777</v>
      </c>
      <c r="AB1825" s="28">
        <v>1</v>
      </c>
      <c r="AC1825" s="40">
        <v>67654</v>
      </c>
      <c r="AD1825" s="40">
        <f t="shared" si="28"/>
        <v>67654</v>
      </c>
    </row>
    <row r="1826" spans="1:30">
      <c r="A1826" t="s">
        <v>459</v>
      </c>
      <c r="B1826" t="s">
        <v>460</v>
      </c>
      <c r="C1826" t="s">
        <v>461</v>
      </c>
      <c r="D1826" t="s">
        <v>9521</v>
      </c>
      <c r="E1826" t="s">
        <v>18789</v>
      </c>
      <c r="F1826" t="s">
        <v>10770</v>
      </c>
      <c r="G1826" t="s">
        <v>9829</v>
      </c>
      <c r="H1826" t="s">
        <v>460</v>
      </c>
      <c r="I1826" t="s">
        <v>9524</v>
      </c>
      <c r="J1826" t="s">
        <v>10771</v>
      </c>
      <c r="K1826" t="s">
        <v>78</v>
      </c>
      <c r="L1826" t="s">
        <v>18790</v>
      </c>
      <c r="M1826" s="27">
        <v>45952.533726851849</v>
      </c>
      <c r="N1826" s="27">
        <v>45953.707638888889</v>
      </c>
      <c r="P1826" t="s">
        <v>9833</v>
      </c>
      <c r="Q1826" t="s">
        <v>9834</v>
      </c>
      <c r="R1826" t="s">
        <v>1479</v>
      </c>
      <c r="S1826" t="s">
        <v>1479</v>
      </c>
      <c r="T1826" t="s">
        <v>82</v>
      </c>
      <c r="U1826" t="s">
        <v>7699</v>
      </c>
      <c r="V1826" t="s">
        <v>18590</v>
      </c>
      <c r="W1826" t="s">
        <v>84</v>
      </c>
      <c r="Y1826" t="s">
        <v>11</v>
      </c>
      <c r="Z1826" t="s">
        <v>86</v>
      </c>
      <c r="AA1826" t="s">
        <v>964</v>
      </c>
      <c r="AB1826" s="28">
        <v>1</v>
      </c>
      <c r="AC1826" s="40">
        <v>67654</v>
      </c>
      <c r="AD1826" s="40">
        <f t="shared" si="28"/>
        <v>67654</v>
      </c>
    </row>
    <row r="1827" spans="1:30">
      <c r="A1827" t="s">
        <v>683</v>
      </c>
      <c r="B1827" t="s">
        <v>113</v>
      </c>
      <c r="C1827" t="s">
        <v>114</v>
      </c>
      <c r="D1827" t="s">
        <v>18791</v>
      </c>
      <c r="E1827" t="s">
        <v>18792</v>
      </c>
      <c r="F1827" t="s">
        <v>18793</v>
      </c>
      <c r="G1827" t="s">
        <v>9829</v>
      </c>
      <c r="H1827" t="s">
        <v>1138</v>
      </c>
      <c r="I1827" t="s">
        <v>18794</v>
      </c>
      <c r="J1827" t="s">
        <v>18795</v>
      </c>
      <c r="K1827" t="s">
        <v>78</v>
      </c>
      <c r="L1827" t="s">
        <v>18796</v>
      </c>
      <c r="M1827" s="27">
        <v>45952.543067129627</v>
      </c>
      <c r="N1827" s="27">
        <v>45958.609722222223</v>
      </c>
      <c r="P1827" t="s">
        <v>9833</v>
      </c>
      <c r="Q1827" t="s">
        <v>9834</v>
      </c>
      <c r="R1827" t="s">
        <v>1470</v>
      </c>
      <c r="S1827" t="s">
        <v>1470</v>
      </c>
      <c r="T1827" t="s">
        <v>82</v>
      </c>
      <c r="U1827" t="s">
        <v>7699</v>
      </c>
      <c r="V1827" t="s">
        <v>18558</v>
      </c>
      <c r="W1827" t="s">
        <v>84</v>
      </c>
      <c r="Y1827" t="s">
        <v>11</v>
      </c>
      <c r="Z1827" t="s">
        <v>86</v>
      </c>
      <c r="AA1827" t="s">
        <v>1573</v>
      </c>
      <c r="AB1827" s="28">
        <v>1</v>
      </c>
      <c r="AC1827" s="40">
        <v>67654</v>
      </c>
      <c r="AD1827" s="40">
        <f t="shared" si="28"/>
        <v>67654</v>
      </c>
    </row>
    <row r="1828" spans="1:30">
      <c r="A1828" t="s">
        <v>613</v>
      </c>
      <c r="B1828" t="s">
        <v>151</v>
      </c>
      <c r="C1828" t="s">
        <v>152</v>
      </c>
      <c r="D1828" t="s">
        <v>7633</v>
      </c>
      <c r="E1828" t="s">
        <v>18797</v>
      </c>
      <c r="F1828" t="s">
        <v>18798</v>
      </c>
      <c r="G1828" t="s">
        <v>9829</v>
      </c>
      <c r="H1828" t="s">
        <v>258</v>
      </c>
      <c r="I1828" t="s">
        <v>613</v>
      </c>
      <c r="J1828" t="s">
        <v>18799</v>
      </c>
      <c r="K1828" t="s">
        <v>78</v>
      </c>
      <c r="L1828" t="s">
        <v>18800</v>
      </c>
      <c r="M1828" s="27">
        <v>45952.527118055557</v>
      </c>
      <c r="N1828" s="27">
        <v>45954.340277777781</v>
      </c>
      <c r="P1828" t="s">
        <v>9833</v>
      </c>
      <c r="Q1828" t="s">
        <v>9834</v>
      </c>
      <c r="R1828" t="s">
        <v>1470</v>
      </c>
      <c r="S1828" t="s">
        <v>1470</v>
      </c>
      <c r="T1828" t="s">
        <v>5314</v>
      </c>
      <c r="U1828" t="s">
        <v>7749</v>
      </c>
      <c r="V1828" t="s">
        <v>18801</v>
      </c>
      <c r="W1828" t="s">
        <v>1801</v>
      </c>
      <c r="Y1828" t="s">
        <v>8</v>
      </c>
      <c r="Z1828" t="s">
        <v>86</v>
      </c>
      <c r="AA1828" t="s">
        <v>1281</v>
      </c>
      <c r="AB1828" s="28">
        <v>0</v>
      </c>
      <c r="AC1828" s="40">
        <v>41241</v>
      </c>
      <c r="AD1828" s="40">
        <f t="shared" si="28"/>
        <v>41241</v>
      </c>
    </row>
    <row r="1829" spans="1:30">
      <c r="A1829" t="s">
        <v>191</v>
      </c>
      <c r="B1829" t="s">
        <v>192</v>
      </c>
      <c r="C1829" t="s">
        <v>193</v>
      </c>
      <c r="D1829" t="s">
        <v>208</v>
      </c>
      <c r="E1829" t="s">
        <v>18802</v>
      </c>
      <c r="F1829" t="s">
        <v>10825</v>
      </c>
      <c r="G1829" t="s">
        <v>9829</v>
      </c>
      <c r="H1829" t="s">
        <v>197</v>
      </c>
      <c r="I1829" t="s">
        <v>211</v>
      </c>
      <c r="J1829" t="s">
        <v>10826</v>
      </c>
      <c r="K1829" t="s">
        <v>78</v>
      </c>
      <c r="L1829" t="s">
        <v>18803</v>
      </c>
      <c r="M1829" s="27">
        <v>45952.532847222217</v>
      </c>
      <c r="N1829" s="27">
        <v>45959.408333333333</v>
      </c>
      <c r="P1829" t="s">
        <v>9833</v>
      </c>
      <c r="Q1829" t="s">
        <v>9834</v>
      </c>
      <c r="R1829" t="s">
        <v>1470</v>
      </c>
      <c r="S1829" t="s">
        <v>1470</v>
      </c>
      <c r="U1829" t="s">
        <v>7699</v>
      </c>
      <c r="V1829" t="s">
        <v>18804</v>
      </c>
      <c r="W1829" t="s">
        <v>84</v>
      </c>
      <c r="Y1829" t="s">
        <v>8</v>
      </c>
      <c r="Z1829" t="s">
        <v>86</v>
      </c>
      <c r="AA1829" t="s">
        <v>1916</v>
      </c>
      <c r="AB1829" s="28">
        <v>1</v>
      </c>
      <c r="AC1829" s="40">
        <v>35780</v>
      </c>
      <c r="AD1829" s="40">
        <f t="shared" si="28"/>
        <v>35780</v>
      </c>
    </row>
    <row r="1830" spans="1:30">
      <c r="A1830" t="s">
        <v>191</v>
      </c>
      <c r="B1830" t="s">
        <v>192</v>
      </c>
      <c r="C1830" t="s">
        <v>193</v>
      </c>
      <c r="D1830" t="s">
        <v>227</v>
      </c>
      <c r="E1830" t="s">
        <v>18805</v>
      </c>
      <c r="F1830" t="s">
        <v>16730</v>
      </c>
      <c r="G1830" t="s">
        <v>9829</v>
      </c>
      <c r="H1830" t="s">
        <v>197</v>
      </c>
      <c r="I1830" t="s">
        <v>230</v>
      </c>
      <c r="J1830" t="s">
        <v>16731</v>
      </c>
      <c r="K1830" t="s">
        <v>78</v>
      </c>
      <c r="L1830" t="s">
        <v>18806</v>
      </c>
      <c r="M1830" s="27">
        <v>45952.535856481481</v>
      </c>
      <c r="N1830" s="27">
        <v>45958.434027777781</v>
      </c>
      <c r="P1830" t="s">
        <v>9833</v>
      </c>
      <c r="Q1830" t="s">
        <v>9834</v>
      </c>
      <c r="R1830" t="s">
        <v>80</v>
      </c>
      <c r="S1830" t="s">
        <v>81</v>
      </c>
      <c r="U1830" t="s">
        <v>7699</v>
      </c>
      <c r="V1830" t="s">
        <v>18807</v>
      </c>
      <c r="W1830" t="s">
        <v>84</v>
      </c>
      <c r="Y1830" t="s">
        <v>8</v>
      </c>
      <c r="Z1830" t="s">
        <v>86</v>
      </c>
      <c r="AA1830" t="s">
        <v>1916</v>
      </c>
      <c r="AB1830" s="28">
        <v>1</v>
      </c>
      <c r="AC1830" s="40">
        <v>35780</v>
      </c>
      <c r="AD1830" s="40">
        <f t="shared" si="28"/>
        <v>35780</v>
      </c>
    </row>
    <row r="1831" spans="1:30">
      <c r="A1831" t="s">
        <v>459</v>
      </c>
      <c r="B1831" t="s">
        <v>460</v>
      </c>
      <c r="C1831" t="s">
        <v>461</v>
      </c>
      <c r="D1831" t="s">
        <v>18808</v>
      </c>
      <c r="E1831" t="s">
        <v>18809</v>
      </c>
      <c r="F1831" t="s">
        <v>18810</v>
      </c>
      <c r="G1831" t="s">
        <v>9829</v>
      </c>
      <c r="H1831" t="s">
        <v>460</v>
      </c>
      <c r="I1831" t="s">
        <v>18811</v>
      </c>
      <c r="J1831" t="s">
        <v>18812</v>
      </c>
      <c r="K1831" t="s">
        <v>78</v>
      </c>
      <c r="L1831" t="s">
        <v>18813</v>
      </c>
      <c r="M1831" s="27">
        <v>45952.538472222222</v>
      </c>
      <c r="N1831" s="27">
        <v>45954.544444444437</v>
      </c>
      <c r="P1831" t="s">
        <v>9833</v>
      </c>
      <c r="Q1831" t="s">
        <v>9834</v>
      </c>
      <c r="R1831" t="s">
        <v>1470</v>
      </c>
      <c r="S1831" t="s">
        <v>1470</v>
      </c>
      <c r="T1831" t="s">
        <v>1664</v>
      </c>
      <c r="U1831" t="s">
        <v>8215</v>
      </c>
      <c r="V1831" t="s">
        <v>18814</v>
      </c>
      <c r="W1831" t="s">
        <v>84</v>
      </c>
      <c r="Y1831" t="s">
        <v>11</v>
      </c>
      <c r="Z1831" t="s">
        <v>86</v>
      </c>
      <c r="AA1831" t="s">
        <v>470</v>
      </c>
      <c r="AB1831" s="28">
        <v>1</v>
      </c>
      <c r="AC1831" s="40">
        <v>67654</v>
      </c>
      <c r="AD1831" s="40">
        <f t="shared" si="28"/>
        <v>67654</v>
      </c>
    </row>
    <row r="1832" spans="1:30">
      <c r="A1832" t="s">
        <v>459</v>
      </c>
      <c r="B1832" t="s">
        <v>460</v>
      </c>
      <c r="C1832" t="s">
        <v>461</v>
      </c>
      <c r="D1832" t="s">
        <v>2135</v>
      </c>
      <c r="E1832" t="s">
        <v>18815</v>
      </c>
      <c r="F1832" t="s">
        <v>18816</v>
      </c>
      <c r="G1832" t="s">
        <v>9829</v>
      </c>
      <c r="H1832" t="s">
        <v>460</v>
      </c>
      <c r="I1832" t="s">
        <v>2138</v>
      </c>
      <c r="J1832" t="s">
        <v>18817</v>
      </c>
      <c r="K1832" t="s">
        <v>78</v>
      </c>
      <c r="L1832" t="s">
        <v>18818</v>
      </c>
      <c r="M1832" s="27">
        <v>45952.565266203703</v>
      </c>
      <c r="N1832" s="27">
        <v>45953.491666666669</v>
      </c>
      <c r="P1832" t="s">
        <v>9833</v>
      </c>
      <c r="Q1832" t="s">
        <v>9834</v>
      </c>
      <c r="R1832" t="s">
        <v>1479</v>
      </c>
      <c r="S1832" t="s">
        <v>1479</v>
      </c>
      <c r="T1832" t="s">
        <v>82</v>
      </c>
      <c r="U1832" t="s">
        <v>7699</v>
      </c>
      <c r="V1832" t="s">
        <v>18819</v>
      </c>
      <c r="W1832" t="s">
        <v>84</v>
      </c>
      <c r="Y1832" t="s">
        <v>8</v>
      </c>
      <c r="Z1832" t="s">
        <v>86</v>
      </c>
      <c r="AA1832" t="s">
        <v>7964</v>
      </c>
      <c r="AB1832" s="28">
        <v>1</v>
      </c>
      <c r="AC1832" s="40">
        <v>35780</v>
      </c>
      <c r="AD1832" s="40">
        <f t="shared" si="28"/>
        <v>35780</v>
      </c>
    </row>
    <row r="1833" spans="1:30">
      <c r="A1833" t="s">
        <v>343</v>
      </c>
      <c r="B1833" t="s">
        <v>68</v>
      </c>
      <c r="C1833" t="s">
        <v>69</v>
      </c>
      <c r="D1833" t="s">
        <v>344</v>
      </c>
      <c r="E1833" t="s">
        <v>18820</v>
      </c>
      <c r="F1833" t="s">
        <v>18821</v>
      </c>
      <c r="G1833" t="s">
        <v>9829</v>
      </c>
      <c r="H1833" t="s">
        <v>347</v>
      </c>
      <c r="I1833" t="s">
        <v>343</v>
      </c>
      <c r="J1833" t="s">
        <v>18822</v>
      </c>
      <c r="K1833" t="s">
        <v>78</v>
      </c>
      <c r="L1833" t="s">
        <v>18823</v>
      </c>
      <c r="M1833" s="27">
        <v>45952.566342592603</v>
      </c>
      <c r="N1833" s="27">
        <v>45953.551388888889</v>
      </c>
      <c r="P1833" t="s">
        <v>9833</v>
      </c>
      <c r="Q1833" t="s">
        <v>9834</v>
      </c>
      <c r="R1833" t="s">
        <v>1470</v>
      </c>
      <c r="S1833" t="s">
        <v>1470</v>
      </c>
      <c r="T1833" t="s">
        <v>82</v>
      </c>
      <c r="U1833" t="s">
        <v>7699</v>
      </c>
      <c r="V1833" t="s">
        <v>18824</v>
      </c>
      <c r="W1833" t="s">
        <v>84</v>
      </c>
      <c r="Y1833" t="s">
        <v>8</v>
      </c>
      <c r="Z1833" t="s">
        <v>86</v>
      </c>
      <c r="AA1833" t="s">
        <v>359</v>
      </c>
      <c r="AB1833" s="28">
        <v>1</v>
      </c>
      <c r="AC1833" s="40">
        <v>35780</v>
      </c>
      <c r="AD1833" s="40">
        <f t="shared" si="28"/>
        <v>35780</v>
      </c>
    </row>
    <row r="1834" spans="1:30">
      <c r="A1834" t="s">
        <v>191</v>
      </c>
      <c r="B1834" t="s">
        <v>192</v>
      </c>
      <c r="C1834" t="s">
        <v>193</v>
      </c>
      <c r="D1834" t="s">
        <v>555</v>
      </c>
      <c r="E1834" t="s">
        <v>18825</v>
      </c>
      <c r="F1834" t="s">
        <v>18826</v>
      </c>
      <c r="G1834" t="s">
        <v>9829</v>
      </c>
      <c r="H1834" t="s">
        <v>197</v>
      </c>
      <c r="I1834" t="s">
        <v>558</v>
      </c>
      <c r="J1834" t="s">
        <v>18827</v>
      </c>
      <c r="K1834" t="s">
        <v>78</v>
      </c>
      <c r="L1834" t="s">
        <v>18828</v>
      </c>
      <c r="M1834" s="27">
        <v>45952.566759259258</v>
      </c>
      <c r="N1834" s="27">
        <v>45953.488194444442</v>
      </c>
      <c r="P1834" t="s">
        <v>9833</v>
      </c>
      <c r="Q1834" t="s">
        <v>9834</v>
      </c>
      <c r="R1834" t="s">
        <v>80</v>
      </c>
      <c r="S1834" t="s">
        <v>81</v>
      </c>
      <c r="T1834" t="s">
        <v>82</v>
      </c>
      <c r="U1834" t="s">
        <v>7699</v>
      </c>
      <c r="V1834" t="s">
        <v>18829</v>
      </c>
      <c r="W1834" t="s">
        <v>84</v>
      </c>
      <c r="Y1834" t="s">
        <v>11</v>
      </c>
      <c r="Z1834" t="s">
        <v>86</v>
      </c>
      <c r="AA1834" t="s">
        <v>1640</v>
      </c>
      <c r="AB1834" s="28">
        <v>1</v>
      </c>
      <c r="AC1834" s="40">
        <v>67654</v>
      </c>
      <c r="AD1834" s="40">
        <f t="shared" si="28"/>
        <v>67654</v>
      </c>
    </row>
    <row r="1835" spans="1:30">
      <c r="A1835" t="s">
        <v>191</v>
      </c>
      <c r="B1835" t="s">
        <v>192</v>
      </c>
      <c r="C1835" t="s">
        <v>193</v>
      </c>
      <c r="D1835" t="s">
        <v>15870</v>
      </c>
      <c r="E1835" t="s">
        <v>18830</v>
      </c>
      <c r="F1835" t="s">
        <v>18831</v>
      </c>
      <c r="G1835" t="s">
        <v>9838</v>
      </c>
      <c r="H1835" t="s">
        <v>197</v>
      </c>
      <c r="I1835" t="s">
        <v>15873</v>
      </c>
      <c r="J1835" t="s">
        <v>18832</v>
      </c>
      <c r="K1835" t="s">
        <v>78</v>
      </c>
      <c r="L1835" t="s">
        <v>18833</v>
      </c>
      <c r="M1835" s="27">
        <v>45952.571481481478</v>
      </c>
      <c r="N1835" s="27">
        <v>45955.638194444437</v>
      </c>
      <c r="P1835" t="s">
        <v>9840</v>
      </c>
      <c r="R1835" t="s">
        <v>1479</v>
      </c>
      <c r="S1835" t="s">
        <v>1479</v>
      </c>
      <c r="U1835" t="s">
        <v>7699</v>
      </c>
      <c r="V1835" t="s">
        <v>18834</v>
      </c>
      <c r="W1835" t="s">
        <v>9840</v>
      </c>
      <c r="Y1835" t="s">
        <v>13</v>
      </c>
      <c r="Z1835" t="s">
        <v>86</v>
      </c>
      <c r="AB1835" s="28">
        <v>0</v>
      </c>
      <c r="AC1835" s="40">
        <v>35780</v>
      </c>
      <c r="AD1835" s="40">
        <f t="shared" si="28"/>
        <v>35780</v>
      </c>
    </row>
    <row r="1836" spans="1:30">
      <c r="A1836" t="s">
        <v>67</v>
      </c>
      <c r="B1836" t="s">
        <v>68</v>
      </c>
      <c r="C1836" t="s">
        <v>69</v>
      </c>
      <c r="D1836" t="s">
        <v>13377</v>
      </c>
      <c r="E1836" t="s">
        <v>18835</v>
      </c>
      <c r="F1836" t="s">
        <v>18836</v>
      </c>
      <c r="G1836" t="s">
        <v>9829</v>
      </c>
      <c r="H1836" t="s">
        <v>143</v>
      </c>
      <c r="I1836" t="s">
        <v>13380</v>
      </c>
      <c r="J1836" t="s">
        <v>18837</v>
      </c>
      <c r="K1836" t="s">
        <v>78</v>
      </c>
      <c r="L1836" t="s">
        <v>18838</v>
      </c>
      <c r="M1836" s="27">
        <v>45952.57603009259</v>
      </c>
      <c r="N1836" s="27">
        <v>45956.607638888891</v>
      </c>
      <c r="P1836" t="s">
        <v>9833</v>
      </c>
      <c r="Q1836" t="s">
        <v>9834</v>
      </c>
      <c r="R1836" t="s">
        <v>80</v>
      </c>
      <c r="S1836" t="s">
        <v>187</v>
      </c>
      <c r="T1836" t="s">
        <v>82</v>
      </c>
      <c r="U1836" t="s">
        <v>7699</v>
      </c>
      <c r="V1836" t="s">
        <v>18839</v>
      </c>
      <c r="W1836" t="s">
        <v>9836</v>
      </c>
      <c r="Y1836" t="s">
        <v>11</v>
      </c>
      <c r="Z1836" t="s">
        <v>86</v>
      </c>
      <c r="AA1836" t="s">
        <v>190</v>
      </c>
      <c r="AB1836" s="28">
        <v>0</v>
      </c>
      <c r="AC1836" s="40">
        <v>67654</v>
      </c>
      <c r="AD1836" s="40">
        <f t="shared" si="28"/>
        <v>67654</v>
      </c>
    </row>
    <row r="1837" spans="1:30">
      <c r="A1837" t="s">
        <v>569</v>
      </c>
      <c r="B1837" t="s">
        <v>119</v>
      </c>
      <c r="C1837" t="s">
        <v>8579</v>
      </c>
      <c r="D1837" t="s">
        <v>6245</v>
      </c>
      <c r="E1837" t="s">
        <v>18840</v>
      </c>
      <c r="F1837" t="s">
        <v>18841</v>
      </c>
      <c r="G1837" t="s">
        <v>9838</v>
      </c>
      <c r="H1837" t="s">
        <v>573</v>
      </c>
      <c r="I1837" t="s">
        <v>6248</v>
      </c>
      <c r="J1837" t="s">
        <v>18842</v>
      </c>
      <c r="K1837" t="s">
        <v>78</v>
      </c>
      <c r="L1837" t="s">
        <v>18843</v>
      </c>
      <c r="M1837" s="27">
        <v>45952.563900462963</v>
      </c>
      <c r="N1837" s="27">
        <v>45955.484027777777</v>
      </c>
      <c r="P1837" t="s">
        <v>9840</v>
      </c>
      <c r="R1837" t="s">
        <v>1470</v>
      </c>
      <c r="S1837" t="s">
        <v>1470</v>
      </c>
      <c r="U1837" t="s">
        <v>7699</v>
      </c>
      <c r="V1837" t="s">
        <v>18844</v>
      </c>
      <c r="W1837" t="s">
        <v>9840</v>
      </c>
      <c r="Y1837" t="s">
        <v>13</v>
      </c>
      <c r="Z1837" t="s">
        <v>86</v>
      </c>
      <c r="AB1837" s="28">
        <v>0</v>
      </c>
      <c r="AC1837" s="40">
        <v>35780</v>
      </c>
      <c r="AD1837" s="40">
        <f t="shared" si="28"/>
        <v>35780</v>
      </c>
    </row>
    <row r="1838" spans="1:30">
      <c r="A1838" t="s">
        <v>277</v>
      </c>
      <c r="B1838" t="s">
        <v>151</v>
      </c>
      <c r="C1838" t="s">
        <v>152</v>
      </c>
      <c r="D1838" t="s">
        <v>2962</v>
      </c>
      <c r="E1838" t="s">
        <v>18845</v>
      </c>
      <c r="F1838" t="s">
        <v>18846</v>
      </c>
      <c r="G1838" t="s">
        <v>9838</v>
      </c>
      <c r="H1838" t="s">
        <v>328</v>
      </c>
      <c r="I1838" t="s">
        <v>2965</v>
      </c>
      <c r="J1838" t="s">
        <v>18847</v>
      </c>
      <c r="K1838" t="s">
        <v>78</v>
      </c>
      <c r="L1838" t="s">
        <v>18848</v>
      </c>
      <c r="M1838" s="27">
        <v>45952.564282407409</v>
      </c>
      <c r="N1838" s="27">
        <v>45954.592361111107</v>
      </c>
      <c r="P1838" t="s">
        <v>9840</v>
      </c>
      <c r="R1838" t="s">
        <v>80</v>
      </c>
      <c r="S1838" t="s">
        <v>81</v>
      </c>
      <c r="U1838" t="s">
        <v>7699</v>
      </c>
      <c r="V1838" t="s">
        <v>18849</v>
      </c>
      <c r="W1838" t="s">
        <v>9840</v>
      </c>
      <c r="Y1838" t="s">
        <v>13</v>
      </c>
      <c r="Z1838" t="s">
        <v>86</v>
      </c>
      <c r="AB1838" s="28">
        <v>0</v>
      </c>
      <c r="AC1838" s="40">
        <v>35780</v>
      </c>
      <c r="AD1838" s="40">
        <f t="shared" si="28"/>
        <v>35780</v>
      </c>
    </row>
    <row r="1839" spans="1:30">
      <c r="A1839" t="s">
        <v>569</v>
      </c>
      <c r="B1839" t="s">
        <v>119</v>
      </c>
      <c r="C1839" t="s">
        <v>120</v>
      </c>
      <c r="D1839" t="s">
        <v>4589</v>
      </c>
      <c r="E1839" t="s">
        <v>18850</v>
      </c>
      <c r="F1839" t="s">
        <v>18851</v>
      </c>
      <c r="G1839" t="s">
        <v>9829</v>
      </c>
      <c r="H1839" t="s">
        <v>766</v>
      </c>
      <c r="I1839" t="s">
        <v>4590</v>
      </c>
      <c r="J1839" t="s">
        <v>18852</v>
      </c>
      <c r="K1839" t="s">
        <v>78</v>
      </c>
      <c r="L1839" t="s">
        <v>18853</v>
      </c>
      <c r="M1839" s="27">
        <v>45952.570914351847</v>
      </c>
      <c r="N1839" s="27">
        <v>45957.478472222218</v>
      </c>
      <c r="P1839" t="s">
        <v>9833</v>
      </c>
      <c r="Q1839" t="s">
        <v>9834</v>
      </c>
      <c r="R1839" t="s">
        <v>80</v>
      </c>
      <c r="S1839" t="s">
        <v>187</v>
      </c>
      <c r="T1839" t="s">
        <v>82</v>
      </c>
      <c r="U1839" t="s">
        <v>7699</v>
      </c>
      <c r="V1839" t="s">
        <v>18854</v>
      </c>
      <c r="W1839" t="s">
        <v>9836</v>
      </c>
      <c r="Y1839" t="s">
        <v>13</v>
      </c>
      <c r="Z1839" t="s">
        <v>86</v>
      </c>
      <c r="AA1839" t="s">
        <v>6238</v>
      </c>
      <c r="AB1839" s="28">
        <v>0</v>
      </c>
      <c r="AC1839" s="40">
        <v>35780</v>
      </c>
      <c r="AD1839" s="40">
        <f t="shared" si="28"/>
        <v>35780</v>
      </c>
    </row>
    <row r="1840" spans="1:30">
      <c r="A1840" t="s">
        <v>343</v>
      </c>
      <c r="B1840" t="s">
        <v>68</v>
      </c>
      <c r="C1840" t="s">
        <v>69</v>
      </c>
      <c r="D1840" t="s">
        <v>344</v>
      </c>
      <c r="E1840" t="s">
        <v>18855</v>
      </c>
      <c r="F1840" t="s">
        <v>13151</v>
      </c>
      <c r="G1840" t="s">
        <v>9829</v>
      </c>
      <c r="H1840" t="s">
        <v>347</v>
      </c>
      <c r="I1840" t="s">
        <v>343</v>
      </c>
      <c r="J1840" t="s">
        <v>13152</v>
      </c>
      <c r="K1840" t="s">
        <v>78</v>
      </c>
      <c r="L1840" t="s">
        <v>18856</v>
      </c>
      <c r="M1840" s="27">
        <v>45952.572129629632</v>
      </c>
      <c r="N1840" s="27">
        <v>45957.507534722223</v>
      </c>
      <c r="P1840" t="s">
        <v>9833</v>
      </c>
      <c r="Q1840" t="s">
        <v>9834</v>
      </c>
      <c r="R1840" t="s">
        <v>80</v>
      </c>
      <c r="S1840" t="s">
        <v>187</v>
      </c>
      <c r="T1840" t="s">
        <v>82</v>
      </c>
      <c r="U1840" t="s">
        <v>7699</v>
      </c>
      <c r="V1840" t="s">
        <v>18857</v>
      </c>
      <c r="W1840" t="s">
        <v>84</v>
      </c>
      <c r="Y1840" t="s">
        <v>8</v>
      </c>
      <c r="Z1840" t="s">
        <v>86</v>
      </c>
      <c r="AA1840" t="s">
        <v>8855</v>
      </c>
      <c r="AB1840" s="28">
        <v>1</v>
      </c>
      <c r="AC1840" s="40">
        <v>35780</v>
      </c>
      <c r="AD1840" s="40">
        <f t="shared" si="28"/>
        <v>35780</v>
      </c>
    </row>
    <row r="1841" spans="1:30">
      <c r="A1841" t="s">
        <v>343</v>
      </c>
      <c r="B1841" t="s">
        <v>68</v>
      </c>
      <c r="C1841" t="s">
        <v>69</v>
      </c>
      <c r="D1841" t="s">
        <v>344</v>
      </c>
      <c r="E1841" t="s">
        <v>18858</v>
      </c>
      <c r="F1841" t="s">
        <v>11749</v>
      </c>
      <c r="G1841" t="s">
        <v>9829</v>
      </c>
      <c r="H1841" t="s">
        <v>347</v>
      </c>
      <c r="I1841" t="s">
        <v>343</v>
      </c>
      <c r="J1841" t="s">
        <v>11750</v>
      </c>
      <c r="K1841" t="s">
        <v>78</v>
      </c>
      <c r="L1841" t="s">
        <v>18859</v>
      </c>
      <c r="M1841" s="27">
        <v>45952.577233796299</v>
      </c>
      <c r="N1841" s="27">
        <v>45953.489583333343</v>
      </c>
      <c r="P1841" t="s">
        <v>9833</v>
      </c>
      <c r="Q1841" t="s">
        <v>9834</v>
      </c>
      <c r="R1841" t="s">
        <v>1470</v>
      </c>
      <c r="S1841" t="s">
        <v>1470</v>
      </c>
      <c r="T1841" t="s">
        <v>82</v>
      </c>
      <c r="U1841" t="s">
        <v>7699</v>
      </c>
      <c r="V1841" t="s">
        <v>18860</v>
      </c>
      <c r="W1841" t="s">
        <v>84</v>
      </c>
      <c r="Y1841" t="s">
        <v>8</v>
      </c>
      <c r="Z1841" t="s">
        <v>86</v>
      </c>
      <c r="AA1841" t="s">
        <v>359</v>
      </c>
      <c r="AB1841" s="28">
        <v>1</v>
      </c>
      <c r="AC1841" s="40">
        <v>35780</v>
      </c>
      <c r="AD1841" s="40">
        <f t="shared" si="28"/>
        <v>35780</v>
      </c>
    </row>
    <row r="1842" spans="1:30">
      <c r="A1842" t="s">
        <v>191</v>
      </c>
      <c r="B1842" t="s">
        <v>192</v>
      </c>
      <c r="C1842" t="s">
        <v>193</v>
      </c>
      <c r="D1842" t="s">
        <v>208</v>
      </c>
      <c r="E1842" t="s">
        <v>18861</v>
      </c>
      <c r="F1842" t="s">
        <v>18862</v>
      </c>
      <c r="G1842" t="s">
        <v>9829</v>
      </c>
      <c r="H1842" t="s">
        <v>197</v>
      </c>
      <c r="I1842" t="s">
        <v>211</v>
      </c>
      <c r="J1842" t="s">
        <v>18863</v>
      </c>
      <c r="K1842" t="s">
        <v>78</v>
      </c>
      <c r="L1842" t="s">
        <v>18864</v>
      </c>
      <c r="M1842" s="27">
        <v>45952.602222222216</v>
      </c>
      <c r="N1842" s="27">
        <v>45957.54583333333</v>
      </c>
      <c r="P1842" t="s">
        <v>9833</v>
      </c>
      <c r="Q1842" t="s">
        <v>9834</v>
      </c>
      <c r="R1842" t="s">
        <v>783</v>
      </c>
      <c r="S1842" t="s">
        <v>792</v>
      </c>
      <c r="U1842" t="s">
        <v>7699</v>
      </c>
      <c r="V1842" t="s">
        <v>18865</v>
      </c>
      <c r="W1842" t="s">
        <v>84</v>
      </c>
      <c r="Y1842" t="s">
        <v>8</v>
      </c>
      <c r="Z1842" t="s">
        <v>86</v>
      </c>
      <c r="AA1842" t="s">
        <v>7627</v>
      </c>
      <c r="AB1842" s="28">
        <v>1</v>
      </c>
      <c r="AC1842" s="40">
        <v>35780</v>
      </c>
      <c r="AD1842" s="40">
        <f t="shared" si="28"/>
        <v>35780</v>
      </c>
    </row>
    <row r="1843" spans="1:30">
      <c r="A1843" t="s">
        <v>459</v>
      </c>
      <c r="B1843" t="s">
        <v>460</v>
      </c>
      <c r="C1843" t="s">
        <v>461</v>
      </c>
      <c r="D1843" t="s">
        <v>9682</v>
      </c>
      <c r="E1843" t="s">
        <v>18866</v>
      </c>
      <c r="F1843" t="s">
        <v>18867</v>
      </c>
      <c r="G1843" t="s">
        <v>9838</v>
      </c>
      <c r="H1843" t="s">
        <v>460</v>
      </c>
      <c r="I1843" t="s">
        <v>9685</v>
      </c>
      <c r="J1843" t="s">
        <v>18868</v>
      </c>
      <c r="K1843" t="s">
        <v>78</v>
      </c>
      <c r="L1843" t="s">
        <v>18869</v>
      </c>
      <c r="M1843" s="27">
        <v>45952.608217592591</v>
      </c>
      <c r="N1843" s="27">
        <v>45957.679166666669</v>
      </c>
      <c r="P1843" t="s">
        <v>9840</v>
      </c>
      <c r="R1843" t="s">
        <v>1479</v>
      </c>
      <c r="S1843" t="s">
        <v>1479</v>
      </c>
      <c r="U1843" t="s">
        <v>7699</v>
      </c>
      <c r="V1843" t="s">
        <v>18870</v>
      </c>
      <c r="W1843" t="s">
        <v>9840</v>
      </c>
      <c r="Y1843" t="s">
        <v>13</v>
      </c>
      <c r="Z1843" t="s">
        <v>86</v>
      </c>
      <c r="AB1843" s="28">
        <v>0</v>
      </c>
      <c r="AC1843" s="40">
        <v>35780</v>
      </c>
      <c r="AD1843" s="40">
        <f t="shared" si="28"/>
        <v>35780</v>
      </c>
    </row>
    <row r="1844" spans="1:30">
      <c r="A1844" t="s">
        <v>191</v>
      </c>
      <c r="B1844" t="s">
        <v>192</v>
      </c>
      <c r="C1844" t="s">
        <v>193</v>
      </c>
      <c r="D1844" t="s">
        <v>208</v>
      </c>
      <c r="E1844" t="s">
        <v>18871</v>
      </c>
      <c r="F1844" t="s">
        <v>2386</v>
      </c>
      <c r="G1844" t="s">
        <v>9829</v>
      </c>
      <c r="H1844" t="s">
        <v>197</v>
      </c>
      <c r="I1844" t="s">
        <v>211</v>
      </c>
      <c r="J1844" t="s">
        <v>2387</v>
      </c>
      <c r="K1844" t="s">
        <v>78</v>
      </c>
      <c r="L1844" t="s">
        <v>18872</v>
      </c>
      <c r="M1844" s="27">
        <v>45952.598298611112</v>
      </c>
      <c r="N1844" s="27">
        <v>45957.545138888891</v>
      </c>
      <c r="P1844" t="s">
        <v>9833</v>
      </c>
      <c r="Q1844" t="s">
        <v>9834</v>
      </c>
      <c r="R1844" t="s">
        <v>80</v>
      </c>
      <c r="S1844" t="s">
        <v>187</v>
      </c>
      <c r="U1844" t="s">
        <v>7699</v>
      </c>
      <c r="V1844" t="s">
        <v>18873</v>
      </c>
      <c r="W1844" t="s">
        <v>84</v>
      </c>
      <c r="Y1844" t="s">
        <v>8</v>
      </c>
      <c r="Z1844" t="s">
        <v>86</v>
      </c>
      <c r="AA1844" t="s">
        <v>7627</v>
      </c>
      <c r="AB1844" s="28">
        <v>1</v>
      </c>
      <c r="AC1844" s="40">
        <v>35780</v>
      </c>
      <c r="AD1844" s="40">
        <f t="shared" si="28"/>
        <v>35780</v>
      </c>
    </row>
    <row r="1845" spans="1:30">
      <c r="A1845" t="s">
        <v>762</v>
      </c>
      <c r="B1845" t="s">
        <v>119</v>
      </c>
      <c r="C1845" t="s">
        <v>120</v>
      </c>
      <c r="D1845" t="s">
        <v>763</v>
      </c>
      <c r="E1845" t="s">
        <v>18874</v>
      </c>
      <c r="F1845" t="s">
        <v>18875</v>
      </c>
      <c r="G1845" t="s">
        <v>9829</v>
      </c>
      <c r="H1845" t="s">
        <v>766</v>
      </c>
      <c r="I1845" t="s">
        <v>762</v>
      </c>
      <c r="J1845" t="s">
        <v>18876</v>
      </c>
      <c r="K1845" t="s">
        <v>78</v>
      </c>
      <c r="L1845" t="s">
        <v>18877</v>
      </c>
      <c r="M1845" s="27">
        <v>45952.60864583333</v>
      </c>
      <c r="N1845" s="27">
        <v>45953.633333333331</v>
      </c>
      <c r="P1845" t="s">
        <v>9833</v>
      </c>
      <c r="Q1845" t="s">
        <v>9834</v>
      </c>
      <c r="R1845" t="s">
        <v>80</v>
      </c>
      <c r="S1845" t="s">
        <v>81</v>
      </c>
      <c r="T1845" t="s">
        <v>82</v>
      </c>
      <c r="U1845" t="s">
        <v>7699</v>
      </c>
      <c r="V1845" t="s">
        <v>18878</v>
      </c>
      <c r="W1845" t="s">
        <v>84</v>
      </c>
      <c r="Y1845" t="s">
        <v>8</v>
      </c>
      <c r="Z1845" t="s">
        <v>86</v>
      </c>
      <c r="AA1845" t="s">
        <v>771</v>
      </c>
      <c r="AB1845" s="28">
        <v>1</v>
      </c>
      <c r="AC1845" s="40">
        <v>35780</v>
      </c>
      <c r="AD1845" s="40">
        <f t="shared" si="28"/>
        <v>35780</v>
      </c>
    </row>
    <row r="1846" spans="1:30">
      <c r="A1846" t="s">
        <v>191</v>
      </c>
      <c r="B1846" t="s">
        <v>192</v>
      </c>
      <c r="C1846" t="s">
        <v>193</v>
      </c>
      <c r="D1846" t="s">
        <v>194</v>
      </c>
      <c r="E1846" t="s">
        <v>18879</v>
      </c>
      <c r="F1846" t="s">
        <v>18880</v>
      </c>
      <c r="G1846" t="s">
        <v>9829</v>
      </c>
      <c r="H1846" t="s">
        <v>197</v>
      </c>
      <c r="I1846" t="s">
        <v>191</v>
      </c>
      <c r="J1846" t="s">
        <v>18881</v>
      </c>
      <c r="K1846" t="s">
        <v>78</v>
      </c>
      <c r="L1846" t="s">
        <v>18882</v>
      </c>
      <c r="M1846" s="27">
        <v>45952.609085648153</v>
      </c>
      <c r="N1846" s="27">
        <v>45957.551388888889</v>
      </c>
      <c r="P1846" t="s">
        <v>9833</v>
      </c>
      <c r="Q1846" t="s">
        <v>9834</v>
      </c>
      <c r="R1846" t="s">
        <v>80</v>
      </c>
      <c r="S1846" t="s">
        <v>187</v>
      </c>
      <c r="U1846" t="s">
        <v>7699</v>
      </c>
      <c r="V1846" t="s">
        <v>18883</v>
      </c>
      <c r="W1846" t="s">
        <v>84</v>
      </c>
      <c r="Y1846" t="s">
        <v>8</v>
      </c>
      <c r="Z1846" t="s">
        <v>86</v>
      </c>
      <c r="AA1846" t="s">
        <v>7627</v>
      </c>
      <c r="AB1846" s="28">
        <v>1</v>
      </c>
      <c r="AC1846" s="40">
        <v>35780</v>
      </c>
      <c r="AD1846" s="40">
        <f t="shared" si="28"/>
        <v>35780</v>
      </c>
    </row>
    <row r="1847" spans="1:30">
      <c r="A1847" t="s">
        <v>191</v>
      </c>
      <c r="B1847" t="s">
        <v>192</v>
      </c>
      <c r="C1847" t="s">
        <v>193</v>
      </c>
      <c r="D1847" t="s">
        <v>227</v>
      </c>
      <c r="E1847" t="s">
        <v>18884</v>
      </c>
      <c r="F1847" t="s">
        <v>18885</v>
      </c>
      <c r="G1847" t="s">
        <v>9829</v>
      </c>
      <c r="H1847" t="s">
        <v>197</v>
      </c>
      <c r="I1847" t="s">
        <v>230</v>
      </c>
      <c r="J1847" t="s">
        <v>18886</v>
      </c>
      <c r="K1847" t="s">
        <v>78</v>
      </c>
      <c r="L1847" t="s">
        <v>18887</v>
      </c>
      <c r="M1847" s="27">
        <v>45952.616423611107</v>
      </c>
      <c r="N1847" s="27">
        <v>45958.432638888888</v>
      </c>
      <c r="P1847" t="s">
        <v>9833</v>
      </c>
      <c r="Q1847" t="s">
        <v>9834</v>
      </c>
      <c r="R1847" t="s">
        <v>80</v>
      </c>
      <c r="S1847" t="s">
        <v>187</v>
      </c>
      <c r="U1847" t="s">
        <v>7699</v>
      </c>
      <c r="V1847" t="s">
        <v>18888</v>
      </c>
      <c r="W1847" t="s">
        <v>84</v>
      </c>
      <c r="Y1847" t="s">
        <v>8</v>
      </c>
      <c r="Z1847" t="s">
        <v>86</v>
      </c>
      <c r="AA1847" t="s">
        <v>1916</v>
      </c>
      <c r="AB1847" s="28">
        <v>1</v>
      </c>
      <c r="AC1847" s="40">
        <v>35780</v>
      </c>
      <c r="AD1847" s="40">
        <f t="shared" si="28"/>
        <v>35780</v>
      </c>
    </row>
    <row r="1848" spans="1:30">
      <c r="A1848" t="s">
        <v>442</v>
      </c>
      <c r="B1848" t="s">
        <v>113</v>
      </c>
      <c r="C1848" t="s">
        <v>114</v>
      </c>
      <c r="D1848" t="s">
        <v>6146</v>
      </c>
      <c r="E1848" t="s">
        <v>18889</v>
      </c>
      <c r="F1848" t="s">
        <v>18890</v>
      </c>
      <c r="G1848" t="s">
        <v>9829</v>
      </c>
      <c r="H1848" t="s">
        <v>446</v>
      </c>
      <c r="I1848" t="s">
        <v>6149</v>
      </c>
      <c r="J1848" t="s">
        <v>18891</v>
      </c>
      <c r="K1848" t="s">
        <v>78</v>
      </c>
      <c r="L1848" t="s">
        <v>18892</v>
      </c>
      <c r="M1848" s="27">
        <v>45952.619247685187</v>
      </c>
      <c r="N1848" s="27">
        <v>45953.560416666667</v>
      </c>
      <c r="P1848" t="s">
        <v>9833</v>
      </c>
      <c r="Q1848" t="s">
        <v>9834</v>
      </c>
      <c r="R1848" t="s">
        <v>1470</v>
      </c>
      <c r="S1848" t="s">
        <v>1470</v>
      </c>
      <c r="T1848" t="s">
        <v>82</v>
      </c>
      <c r="U1848" t="s">
        <v>7699</v>
      </c>
      <c r="V1848" t="s">
        <v>18893</v>
      </c>
      <c r="W1848" t="s">
        <v>84</v>
      </c>
      <c r="Y1848" t="s">
        <v>11</v>
      </c>
      <c r="Z1848" t="s">
        <v>86</v>
      </c>
      <c r="AA1848" t="s">
        <v>2301</v>
      </c>
      <c r="AB1848" s="28">
        <v>1</v>
      </c>
      <c r="AC1848" s="40">
        <v>67654</v>
      </c>
      <c r="AD1848" s="40">
        <f t="shared" si="28"/>
        <v>67654</v>
      </c>
    </row>
    <row r="1849" spans="1:30">
      <c r="A1849" t="s">
        <v>1134</v>
      </c>
      <c r="B1849" t="s">
        <v>113</v>
      </c>
      <c r="C1849" t="s">
        <v>8579</v>
      </c>
      <c r="D1849" t="s">
        <v>1135</v>
      </c>
      <c r="E1849" t="s">
        <v>18894</v>
      </c>
      <c r="F1849" t="s">
        <v>18895</v>
      </c>
      <c r="G1849" t="s">
        <v>9838</v>
      </c>
      <c r="H1849" t="s">
        <v>1138</v>
      </c>
      <c r="I1849" t="s">
        <v>1139</v>
      </c>
      <c r="J1849" t="s">
        <v>18896</v>
      </c>
      <c r="K1849" t="s">
        <v>78</v>
      </c>
      <c r="L1849" t="s">
        <v>18897</v>
      </c>
      <c r="M1849" s="27">
        <v>45952.612569444442</v>
      </c>
      <c r="N1849" s="27">
        <v>45959.456944444442</v>
      </c>
      <c r="P1849" t="s">
        <v>9840</v>
      </c>
      <c r="R1849" t="s">
        <v>1470</v>
      </c>
      <c r="S1849" t="s">
        <v>1470</v>
      </c>
      <c r="U1849" t="s">
        <v>7699</v>
      </c>
      <c r="V1849" t="s">
        <v>18898</v>
      </c>
      <c r="W1849" t="s">
        <v>9840</v>
      </c>
      <c r="Y1849" t="s">
        <v>13</v>
      </c>
      <c r="Z1849" t="s">
        <v>86</v>
      </c>
      <c r="AB1849" s="28">
        <v>0</v>
      </c>
      <c r="AC1849" s="40">
        <v>35780</v>
      </c>
      <c r="AD1849" s="40">
        <f t="shared" si="28"/>
        <v>35780</v>
      </c>
    </row>
    <row r="1850" spans="1:30">
      <c r="A1850" t="s">
        <v>277</v>
      </c>
      <c r="B1850" t="s">
        <v>151</v>
      </c>
      <c r="C1850" t="s">
        <v>152</v>
      </c>
      <c r="D1850" t="s">
        <v>10504</v>
      </c>
      <c r="E1850" t="s">
        <v>18899</v>
      </c>
      <c r="F1850" t="s">
        <v>18900</v>
      </c>
      <c r="G1850" t="s">
        <v>9838</v>
      </c>
      <c r="H1850" t="s">
        <v>3594</v>
      </c>
      <c r="I1850" t="s">
        <v>10507</v>
      </c>
      <c r="J1850" t="s">
        <v>18901</v>
      </c>
      <c r="K1850" t="s">
        <v>78</v>
      </c>
      <c r="L1850" t="s">
        <v>18902</v>
      </c>
      <c r="M1850" s="27">
        <v>45952.614687499998</v>
      </c>
      <c r="N1850" s="27">
        <v>45958.51458333333</v>
      </c>
      <c r="P1850" t="s">
        <v>9840</v>
      </c>
      <c r="R1850" t="s">
        <v>80</v>
      </c>
      <c r="S1850" t="s">
        <v>81</v>
      </c>
      <c r="U1850" t="s">
        <v>7699</v>
      </c>
      <c r="V1850" t="s">
        <v>18903</v>
      </c>
      <c r="W1850" t="s">
        <v>9840</v>
      </c>
      <c r="Y1850" t="s">
        <v>139</v>
      </c>
      <c r="Z1850" t="s">
        <v>1482</v>
      </c>
      <c r="AB1850" s="28">
        <v>0</v>
      </c>
      <c r="AC1850" s="40">
        <v>35780</v>
      </c>
      <c r="AD1850" s="40">
        <f t="shared" si="28"/>
        <v>35780</v>
      </c>
    </row>
    <row r="1851" spans="1:30">
      <c r="A1851" t="s">
        <v>288</v>
      </c>
      <c r="B1851" t="s">
        <v>113</v>
      </c>
      <c r="C1851" t="s">
        <v>114</v>
      </c>
      <c r="D1851" t="s">
        <v>289</v>
      </c>
      <c r="E1851" t="s">
        <v>18904</v>
      </c>
      <c r="F1851" t="s">
        <v>18905</v>
      </c>
      <c r="G1851" t="s">
        <v>9829</v>
      </c>
      <c r="H1851" t="s">
        <v>292</v>
      </c>
      <c r="I1851" t="s">
        <v>288</v>
      </c>
      <c r="J1851" t="s">
        <v>18906</v>
      </c>
      <c r="K1851" t="s">
        <v>78</v>
      </c>
      <c r="L1851" t="s">
        <v>18907</v>
      </c>
      <c r="M1851" s="27">
        <v>45952.617974537039</v>
      </c>
      <c r="N1851" s="27">
        <v>45953.490972222222</v>
      </c>
      <c r="P1851" t="s">
        <v>9833</v>
      </c>
      <c r="Q1851" t="s">
        <v>9834</v>
      </c>
      <c r="R1851" t="s">
        <v>1479</v>
      </c>
      <c r="S1851" t="s">
        <v>1479</v>
      </c>
      <c r="T1851" t="s">
        <v>82</v>
      </c>
      <c r="U1851" t="s">
        <v>7699</v>
      </c>
      <c r="V1851" t="s">
        <v>18775</v>
      </c>
      <c r="W1851" t="s">
        <v>84</v>
      </c>
      <c r="Y1851" t="s">
        <v>8</v>
      </c>
      <c r="Z1851" t="s">
        <v>86</v>
      </c>
      <c r="AA1851" t="s">
        <v>7026</v>
      </c>
      <c r="AB1851" s="28">
        <v>1</v>
      </c>
      <c r="AC1851" s="40">
        <v>35780</v>
      </c>
      <c r="AD1851" s="40">
        <f t="shared" si="28"/>
        <v>35780</v>
      </c>
    </row>
    <row r="1852" spans="1:30">
      <c r="A1852" t="s">
        <v>191</v>
      </c>
      <c r="B1852" t="s">
        <v>192</v>
      </c>
      <c r="C1852" t="s">
        <v>193</v>
      </c>
      <c r="D1852" t="s">
        <v>194</v>
      </c>
      <c r="E1852" t="s">
        <v>18908</v>
      </c>
      <c r="F1852" t="s">
        <v>18909</v>
      </c>
      <c r="G1852" t="s">
        <v>9829</v>
      </c>
      <c r="H1852" t="s">
        <v>197</v>
      </c>
      <c r="I1852" t="s">
        <v>191</v>
      </c>
      <c r="J1852" t="s">
        <v>18910</v>
      </c>
      <c r="K1852" t="s">
        <v>78</v>
      </c>
      <c r="L1852" t="s">
        <v>18911</v>
      </c>
      <c r="M1852" s="27">
        <v>45952.618541666663</v>
      </c>
      <c r="N1852" s="27">
        <v>45959.408333333333</v>
      </c>
      <c r="P1852" t="s">
        <v>9833</v>
      </c>
      <c r="Q1852" t="s">
        <v>9834</v>
      </c>
      <c r="R1852" t="s">
        <v>783</v>
      </c>
      <c r="S1852" t="s">
        <v>792</v>
      </c>
      <c r="U1852" t="s">
        <v>7699</v>
      </c>
      <c r="V1852" t="s">
        <v>18912</v>
      </c>
      <c r="W1852" t="s">
        <v>84</v>
      </c>
      <c r="Y1852" t="s">
        <v>8</v>
      </c>
      <c r="Z1852" t="s">
        <v>86</v>
      </c>
      <c r="AA1852" t="s">
        <v>1916</v>
      </c>
      <c r="AB1852" s="28">
        <v>1</v>
      </c>
      <c r="AC1852" s="40">
        <v>35780</v>
      </c>
      <c r="AD1852" s="40">
        <f t="shared" si="28"/>
        <v>35780</v>
      </c>
    </row>
    <row r="1853" spans="1:30">
      <c r="A1853" t="s">
        <v>343</v>
      </c>
      <c r="B1853" t="s">
        <v>68</v>
      </c>
      <c r="C1853" t="s">
        <v>69</v>
      </c>
      <c r="D1853" t="s">
        <v>344</v>
      </c>
      <c r="E1853" t="s">
        <v>18913</v>
      </c>
      <c r="F1853" t="s">
        <v>18914</v>
      </c>
      <c r="G1853" t="s">
        <v>9829</v>
      </c>
      <c r="H1853" t="s">
        <v>347</v>
      </c>
      <c r="I1853" t="s">
        <v>343</v>
      </c>
      <c r="J1853" t="s">
        <v>18915</v>
      </c>
      <c r="K1853" t="s">
        <v>78</v>
      </c>
      <c r="L1853" t="s">
        <v>18916</v>
      </c>
      <c r="M1853" s="27">
        <v>45952.629502314812</v>
      </c>
      <c r="N1853" s="27">
        <v>45954.440972222219</v>
      </c>
      <c r="P1853" t="s">
        <v>9833</v>
      </c>
      <c r="Q1853" t="s">
        <v>9834</v>
      </c>
      <c r="R1853" t="s">
        <v>1479</v>
      </c>
      <c r="S1853" t="s">
        <v>1479</v>
      </c>
      <c r="T1853" t="s">
        <v>82</v>
      </c>
      <c r="U1853" t="s">
        <v>7699</v>
      </c>
      <c r="V1853" t="s">
        <v>18917</v>
      </c>
      <c r="W1853" t="s">
        <v>84</v>
      </c>
      <c r="Y1853" t="s">
        <v>8</v>
      </c>
      <c r="Z1853" t="s">
        <v>86</v>
      </c>
      <c r="AA1853" t="s">
        <v>761</v>
      </c>
      <c r="AB1853" s="28">
        <v>1</v>
      </c>
      <c r="AC1853" s="40">
        <v>35780</v>
      </c>
      <c r="AD1853" s="40">
        <f t="shared" si="28"/>
        <v>35780</v>
      </c>
    </row>
    <row r="1854" spans="1:30">
      <c r="A1854" t="s">
        <v>217</v>
      </c>
      <c r="B1854" t="s">
        <v>192</v>
      </c>
      <c r="C1854" t="s">
        <v>193</v>
      </c>
      <c r="D1854" t="s">
        <v>1241</v>
      </c>
      <c r="E1854" t="s">
        <v>18918</v>
      </c>
      <c r="F1854" t="s">
        <v>9932</v>
      </c>
      <c r="G1854" t="s">
        <v>9829</v>
      </c>
      <c r="H1854" t="s">
        <v>197</v>
      </c>
      <c r="I1854" t="s">
        <v>1244</v>
      </c>
      <c r="J1854" t="s">
        <v>9933</v>
      </c>
      <c r="K1854" t="s">
        <v>78</v>
      </c>
      <c r="L1854" t="s">
        <v>18919</v>
      </c>
      <c r="M1854" s="27">
        <v>45952.633194444446</v>
      </c>
      <c r="N1854" s="27">
        <v>45955.603472222218</v>
      </c>
      <c r="P1854" t="s">
        <v>9833</v>
      </c>
      <c r="Q1854" t="s">
        <v>9834</v>
      </c>
      <c r="R1854" t="s">
        <v>1470</v>
      </c>
      <c r="S1854" t="s">
        <v>1470</v>
      </c>
      <c r="T1854" t="s">
        <v>82</v>
      </c>
      <c r="U1854" t="s">
        <v>7699</v>
      </c>
      <c r="V1854" t="s">
        <v>18920</v>
      </c>
      <c r="W1854" t="s">
        <v>9836</v>
      </c>
      <c r="Y1854" t="s">
        <v>11</v>
      </c>
      <c r="Z1854" t="s">
        <v>86</v>
      </c>
      <c r="AA1854" t="s">
        <v>1684</v>
      </c>
      <c r="AB1854" s="28">
        <v>0</v>
      </c>
      <c r="AC1854" s="40">
        <v>67654</v>
      </c>
      <c r="AD1854" s="40">
        <f t="shared" si="28"/>
        <v>67654</v>
      </c>
    </row>
    <row r="1855" spans="1:30">
      <c r="A1855" t="s">
        <v>459</v>
      </c>
      <c r="B1855" t="s">
        <v>460</v>
      </c>
      <c r="C1855" t="s">
        <v>461</v>
      </c>
      <c r="D1855" t="s">
        <v>3287</v>
      </c>
      <c r="E1855" t="s">
        <v>18921</v>
      </c>
      <c r="F1855" t="s">
        <v>16896</v>
      </c>
      <c r="G1855" t="s">
        <v>9829</v>
      </c>
      <c r="H1855" t="s">
        <v>460</v>
      </c>
      <c r="I1855" t="s">
        <v>3290</v>
      </c>
      <c r="J1855" t="s">
        <v>16897</v>
      </c>
      <c r="K1855" t="s">
        <v>78</v>
      </c>
      <c r="L1855" t="s">
        <v>18922</v>
      </c>
      <c r="M1855" s="27">
        <v>45952.628680555557</v>
      </c>
      <c r="N1855" s="27">
        <v>45953.52847222222</v>
      </c>
      <c r="P1855" t="s">
        <v>9833</v>
      </c>
      <c r="Q1855" t="s">
        <v>9834</v>
      </c>
      <c r="R1855" t="s">
        <v>1470</v>
      </c>
      <c r="S1855" t="s">
        <v>1470</v>
      </c>
      <c r="T1855" t="s">
        <v>82</v>
      </c>
      <c r="U1855" t="s">
        <v>7699</v>
      </c>
      <c r="V1855" t="s">
        <v>18923</v>
      </c>
      <c r="W1855" t="s">
        <v>84</v>
      </c>
      <c r="Y1855" t="s">
        <v>11</v>
      </c>
      <c r="Z1855" t="s">
        <v>86</v>
      </c>
      <c r="AA1855" t="s">
        <v>539</v>
      </c>
      <c r="AB1855" s="28">
        <v>1</v>
      </c>
      <c r="AC1855" s="40">
        <v>67654</v>
      </c>
      <c r="AD1855" s="40">
        <f t="shared" si="28"/>
        <v>67654</v>
      </c>
    </row>
    <row r="1856" spans="1:30">
      <c r="A1856" t="s">
        <v>277</v>
      </c>
      <c r="B1856" t="s">
        <v>151</v>
      </c>
      <c r="C1856" t="s">
        <v>152</v>
      </c>
      <c r="D1856" t="s">
        <v>325</v>
      </c>
      <c r="E1856" t="s">
        <v>18924</v>
      </c>
      <c r="F1856" t="s">
        <v>18925</v>
      </c>
      <c r="G1856" t="s">
        <v>9829</v>
      </c>
      <c r="H1856" t="s">
        <v>328</v>
      </c>
      <c r="I1856" t="s">
        <v>277</v>
      </c>
      <c r="J1856" t="s">
        <v>18926</v>
      </c>
      <c r="K1856" t="s">
        <v>78</v>
      </c>
      <c r="L1856" t="s">
        <v>18927</v>
      </c>
      <c r="M1856" s="27">
        <v>45952.627002314817</v>
      </c>
      <c r="N1856" s="27">
        <v>45953.361111111109</v>
      </c>
      <c r="P1856" t="s">
        <v>9833</v>
      </c>
      <c r="Q1856" t="s">
        <v>9834</v>
      </c>
      <c r="R1856" t="s">
        <v>1470</v>
      </c>
      <c r="S1856" t="s">
        <v>1470</v>
      </c>
      <c r="T1856" t="s">
        <v>82</v>
      </c>
      <c r="U1856" t="s">
        <v>7699</v>
      </c>
      <c r="V1856" t="s">
        <v>18928</v>
      </c>
      <c r="W1856" t="s">
        <v>84</v>
      </c>
      <c r="Y1856" t="s">
        <v>8</v>
      </c>
      <c r="Z1856" t="s">
        <v>86</v>
      </c>
      <c r="AA1856" t="s">
        <v>585</v>
      </c>
      <c r="AB1856" s="28">
        <v>1</v>
      </c>
      <c r="AC1856" s="40">
        <v>35780</v>
      </c>
      <c r="AD1856" s="40">
        <f t="shared" si="28"/>
        <v>35780</v>
      </c>
    </row>
    <row r="1857" spans="1:30">
      <c r="A1857" t="s">
        <v>744</v>
      </c>
      <c r="B1857" t="s">
        <v>113</v>
      </c>
      <c r="C1857" t="s">
        <v>114</v>
      </c>
      <c r="D1857" t="s">
        <v>2276</v>
      </c>
      <c r="E1857" t="s">
        <v>18929</v>
      </c>
      <c r="F1857" t="s">
        <v>11691</v>
      </c>
      <c r="G1857" t="s">
        <v>9829</v>
      </c>
      <c r="H1857" t="s">
        <v>748</v>
      </c>
      <c r="I1857" t="s">
        <v>744</v>
      </c>
      <c r="J1857" t="s">
        <v>11692</v>
      </c>
      <c r="K1857" t="s">
        <v>78</v>
      </c>
      <c r="L1857" t="s">
        <v>18930</v>
      </c>
      <c r="M1857" s="27">
        <v>45952.627754629633</v>
      </c>
      <c r="N1857" s="27">
        <v>45953.670138888891</v>
      </c>
      <c r="P1857" t="s">
        <v>9833</v>
      </c>
      <c r="Q1857" t="s">
        <v>9834</v>
      </c>
      <c r="R1857" t="s">
        <v>80</v>
      </c>
      <c r="S1857" t="s">
        <v>81</v>
      </c>
      <c r="T1857" t="s">
        <v>82</v>
      </c>
      <c r="U1857" t="s">
        <v>7699</v>
      </c>
      <c r="V1857" t="s">
        <v>18931</v>
      </c>
      <c r="W1857" t="s">
        <v>84</v>
      </c>
      <c r="Y1857" t="s">
        <v>8</v>
      </c>
      <c r="Z1857" t="s">
        <v>86</v>
      </c>
      <c r="AA1857" t="s">
        <v>754</v>
      </c>
      <c r="AB1857" s="28">
        <v>1</v>
      </c>
      <c r="AC1857" s="40">
        <v>35780</v>
      </c>
      <c r="AD1857" s="40">
        <f t="shared" si="28"/>
        <v>35780</v>
      </c>
    </row>
    <row r="1858" spans="1:30">
      <c r="A1858" t="s">
        <v>118</v>
      </c>
      <c r="B1858" t="s">
        <v>119</v>
      </c>
      <c r="C1858" t="s">
        <v>8579</v>
      </c>
      <c r="D1858" t="s">
        <v>4929</v>
      </c>
      <c r="E1858" t="s">
        <v>18932</v>
      </c>
      <c r="F1858" t="s">
        <v>18933</v>
      </c>
      <c r="G1858" t="s">
        <v>9838</v>
      </c>
      <c r="H1858" t="s">
        <v>124</v>
      </c>
      <c r="I1858" t="s">
        <v>4932</v>
      </c>
      <c r="J1858" t="s">
        <v>18934</v>
      </c>
      <c r="K1858" t="s">
        <v>78</v>
      </c>
      <c r="L1858" t="s">
        <v>18935</v>
      </c>
      <c r="M1858" s="27">
        <v>45952.635648148149</v>
      </c>
      <c r="N1858" s="27">
        <v>45958.64166666667</v>
      </c>
      <c r="P1858" t="s">
        <v>9840</v>
      </c>
      <c r="R1858" t="s">
        <v>80</v>
      </c>
      <c r="S1858" t="s">
        <v>81</v>
      </c>
      <c r="U1858" t="s">
        <v>7699</v>
      </c>
      <c r="V1858" t="s">
        <v>18936</v>
      </c>
      <c r="W1858" t="s">
        <v>9840</v>
      </c>
      <c r="Y1858" t="s">
        <v>139</v>
      </c>
      <c r="Z1858" t="s">
        <v>4937</v>
      </c>
      <c r="AB1858" s="28">
        <v>0</v>
      </c>
      <c r="AC1858" s="40">
        <v>35780</v>
      </c>
      <c r="AD1858" s="40">
        <f t="shared" si="28"/>
        <v>35780</v>
      </c>
    </row>
    <row r="1859" spans="1:30">
      <c r="A1859" t="s">
        <v>191</v>
      </c>
      <c r="B1859" t="s">
        <v>192</v>
      </c>
      <c r="C1859" t="s">
        <v>193</v>
      </c>
      <c r="D1859" t="s">
        <v>194</v>
      </c>
      <c r="E1859" t="s">
        <v>18937</v>
      </c>
      <c r="F1859" t="s">
        <v>18938</v>
      </c>
      <c r="G1859" t="s">
        <v>9829</v>
      </c>
      <c r="H1859" t="s">
        <v>197</v>
      </c>
      <c r="I1859" t="s">
        <v>191</v>
      </c>
      <c r="J1859" t="s">
        <v>18939</v>
      </c>
      <c r="K1859" t="s">
        <v>78</v>
      </c>
      <c r="L1859" t="s">
        <v>18940</v>
      </c>
      <c r="M1859" s="27">
        <v>45952.648923611108</v>
      </c>
      <c r="N1859" s="27">
        <v>45959.590277777781</v>
      </c>
      <c r="P1859" t="s">
        <v>9833</v>
      </c>
      <c r="Q1859" t="s">
        <v>9834</v>
      </c>
      <c r="R1859" t="s">
        <v>80</v>
      </c>
      <c r="S1859" t="s">
        <v>187</v>
      </c>
      <c r="U1859" t="s">
        <v>7699</v>
      </c>
      <c r="V1859" t="s">
        <v>18941</v>
      </c>
      <c r="W1859" t="s">
        <v>84</v>
      </c>
      <c r="Y1859" t="s">
        <v>8</v>
      </c>
      <c r="Z1859" t="s">
        <v>86</v>
      </c>
      <c r="AA1859" t="s">
        <v>7627</v>
      </c>
      <c r="AB1859" s="28">
        <v>1</v>
      </c>
      <c r="AC1859" s="40">
        <v>35780</v>
      </c>
      <c r="AD1859" s="40">
        <f t="shared" ref="AD1859:AD1922" si="29">AC1859</f>
        <v>35780</v>
      </c>
    </row>
    <row r="1860" spans="1:30">
      <c r="A1860" t="s">
        <v>288</v>
      </c>
      <c r="B1860" t="s">
        <v>113</v>
      </c>
      <c r="C1860" t="s">
        <v>114</v>
      </c>
      <c r="D1860" t="s">
        <v>1193</v>
      </c>
      <c r="E1860" t="s">
        <v>18942</v>
      </c>
      <c r="F1860" t="s">
        <v>2535</v>
      </c>
      <c r="G1860" t="s">
        <v>9829</v>
      </c>
      <c r="H1860" t="s">
        <v>197</v>
      </c>
      <c r="I1860" t="s">
        <v>1196</v>
      </c>
      <c r="J1860" t="s">
        <v>2536</v>
      </c>
      <c r="K1860" t="s">
        <v>78</v>
      </c>
      <c r="L1860" t="s">
        <v>18943</v>
      </c>
      <c r="M1860" s="27">
        <v>45952.645173611112</v>
      </c>
      <c r="N1860" s="27">
        <v>45954.47152777778</v>
      </c>
      <c r="P1860" t="s">
        <v>9833</v>
      </c>
      <c r="Q1860" t="s">
        <v>9834</v>
      </c>
      <c r="R1860" t="s">
        <v>80</v>
      </c>
      <c r="S1860" t="s">
        <v>81</v>
      </c>
      <c r="T1860" t="s">
        <v>82</v>
      </c>
      <c r="U1860" t="s">
        <v>7699</v>
      </c>
      <c r="V1860" t="s">
        <v>18944</v>
      </c>
      <c r="W1860" t="s">
        <v>84</v>
      </c>
      <c r="Y1860" t="s">
        <v>11</v>
      </c>
      <c r="Z1860" t="s">
        <v>86</v>
      </c>
      <c r="AA1860" t="s">
        <v>297</v>
      </c>
      <c r="AB1860" s="28">
        <v>1</v>
      </c>
      <c r="AC1860" s="40">
        <v>67654</v>
      </c>
      <c r="AD1860" s="40">
        <f t="shared" si="29"/>
        <v>67654</v>
      </c>
    </row>
    <row r="1861" spans="1:30">
      <c r="A1861" t="s">
        <v>459</v>
      </c>
      <c r="B1861" t="s">
        <v>460</v>
      </c>
      <c r="C1861" t="s">
        <v>461</v>
      </c>
      <c r="D1861" t="s">
        <v>512</v>
      </c>
      <c r="E1861" t="s">
        <v>18945</v>
      </c>
      <c r="F1861" t="s">
        <v>18946</v>
      </c>
      <c r="G1861" t="s">
        <v>9829</v>
      </c>
      <c r="H1861" t="s">
        <v>460</v>
      </c>
      <c r="I1861" t="s">
        <v>459</v>
      </c>
      <c r="J1861" t="s">
        <v>18947</v>
      </c>
      <c r="K1861" t="s">
        <v>78</v>
      </c>
      <c r="L1861" t="s">
        <v>18948</v>
      </c>
      <c r="M1861" s="27">
        <v>45952.647766203707</v>
      </c>
      <c r="N1861" s="27">
        <v>45954.343055555553</v>
      </c>
      <c r="P1861" t="s">
        <v>9833</v>
      </c>
      <c r="Q1861" t="s">
        <v>9834</v>
      </c>
      <c r="R1861" t="s">
        <v>1470</v>
      </c>
      <c r="S1861" t="s">
        <v>1470</v>
      </c>
      <c r="T1861" t="s">
        <v>82</v>
      </c>
      <c r="U1861" t="s">
        <v>7699</v>
      </c>
      <c r="V1861" t="s">
        <v>18949</v>
      </c>
      <c r="W1861" t="s">
        <v>84</v>
      </c>
      <c r="Y1861" t="s">
        <v>8</v>
      </c>
      <c r="Z1861" t="s">
        <v>86</v>
      </c>
      <c r="AA1861" t="s">
        <v>3430</v>
      </c>
      <c r="AB1861" s="28">
        <v>1</v>
      </c>
      <c r="AC1861" s="40">
        <v>35780</v>
      </c>
      <c r="AD1861" s="40">
        <f t="shared" si="29"/>
        <v>35780</v>
      </c>
    </row>
    <row r="1862" spans="1:30">
      <c r="A1862" t="s">
        <v>191</v>
      </c>
      <c r="B1862" t="s">
        <v>192</v>
      </c>
      <c r="C1862" t="s">
        <v>193</v>
      </c>
      <c r="D1862" t="s">
        <v>2085</v>
      </c>
      <c r="E1862" t="s">
        <v>18950</v>
      </c>
      <c r="F1862" t="s">
        <v>18951</v>
      </c>
      <c r="G1862" t="s">
        <v>9829</v>
      </c>
      <c r="H1862" t="s">
        <v>197</v>
      </c>
      <c r="I1862" t="s">
        <v>2088</v>
      </c>
      <c r="J1862" t="s">
        <v>18952</v>
      </c>
      <c r="K1862" t="s">
        <v>78</v>
      </c>
      <c r="L1862" t="s">
        <v>18953</v>
      </c>
      <c r="M1862" s="27">
        <v>45952.650335648148</v>
      </c>
      <c r="N1862" s="27">
        <v>45957.550694444442</v>
      </c>
      <c r="P1862" t="s">
        <v>9833</v>
      </c>
      <c r="Q1862" t="s">
        <v>9834</v>
      </c>
      <c r="R1862" t="s">
        <v>80</v>
      </c>
      <c r="S1862" t="s">
        <v>187</v>
      </c>
      <c r="U1862" t="s">
        <v>7699</v>
      </c>
      <c r="V1862" t="s">
        <v>18954</v>
      </c>
      <c r="W1862" t="s">
        <v>84</v>
      </c>
      <c r="Y1862" t="s">
        <v>8</v>
      </c>
      <c r="Z1862" t="s">
        <v>86</v>
      </c>
      <c r="AA1862" t="s">
        <v>7627</v>
      </c>
      <c r="AB1862" s="28">
        <v>1</v>
      </c>
      <c r="AC1862" s="40">
        <v>35780</v>
      </c>
      <c r="AD1862" s="40">
        <f t="shared" si="29"/>
        <v>35780</v>
      </c>
    </row>
    <row r="1863" spans="1:30">
      <c r="A1863" t="s">
        <v>118</v>
      </c>
      <c r="B1863" t="s">
        <v>119</v>
      </c>
      <c r="C1863" t="s">
        <v>8579</v>
      </c>
      <c r="D1863" t="s">
        <v>5552</v>
      </c>
      <c r="E1863" t="s">
        <v>18955</v>
      </c>
      <c r="F1863" t="s">
        <v>14671</v>
      </c>
      <c r="G1863" t="s">
        <v>9838</v>
      </c>
      <c r="H1863" t="s">
        <v>309</v>
      </c>
      <c r="I1863" t="s">
        <v>5555</v>
      </c>
      <c r="J1863" t="s">
        <v>14672</v>
      </c>
      <c r="K1863" t="s">
        <v>78</v>
      </c>
      <c r="L1863" t="s">
        <v>18956</v>
      </c>
      <c r="M1863" s="27">
        <v>45952.639444444438</v>
      </c>
      <c r="N1863" s="27">
        <v>45957.679166666669</v>
      </c>
      <c r="P1863" t="s">
        <v>9840</v>
      </c>
      <c r="R1863" t="s">
        <v>1479</v>
      </c>
      <c r="S1863" t="s">
        <v>1479</v>
      </c>
      <c r="U1863" t="s">
        <v>7699</v>
      </c>
      <c r="V1863" t="s">
        <v>18957</v>
      </c>
      <c r="W1863" t="s">
        <v>9840</v>
      </c>
      <c r="Y1863" t="s">
        <v>13</v>
      </c>
      <c r="Z1863" t="s">
        <v>86</v>
      </c>
      <c r="AB1863" s="28">
        <v>0</v>
      </c>
      <c r="AC1863" s="40">
        <v>35780</v>
      </c>
      <c r="AD1863" s="40">
        <f t="shared" si="29"/>
        <v>35780</v>
      </c>
    </row>
    <row r="1864" spans="1:30">
      <c r="A1864" t="s">
        <v>744</v>
      </c>
      <c r="B1864" t="s">
        <v>113</v>
      </c>
      <c r="C1864" t="s">
        <v>114</v>
      </c>
      <c r="D1864" t="s">
        <v>9878</v>
      </c>
      <c r="E1864" t="s">
        <v>18958</v>
      </c>
      <c r="F1864" t="s">
        <v>18959</v>
      </c>
      <c r="G1864" t="s">
        <v>9829</v>
      </c>
      <c r="H1864" t="s">
        <v>748</v>
      </c>
      <c r="I1864" t="s">
        <v>9881</v>
      </c>
      <c r="J1864" t="s">
        <v>18960</v>
      </c>
      <c r="K1864" t="s">
        <v>78</v>
      </c>
      <c r="L1864" t="s">
        <v>18961</v>
      </c>
      <c r="M1864" s="27">
        <v>45952.66133101852</v>
      </c>
      <c r="N1864" s="27">
        <v>45958.656944444447</v>
      </c>
      <c r="P1864" t="s">
        <v>9833</v>
      </c>
      <c r="Q1864" t="s">
        <v>9834</v>
      </c>
      <c r="R1864" t="s">
        <v>1470</v>
      </c>
      <c r="S1864" t="s">
        <v>1470</v>
      </c>
      <c r="T1864" t="s">
        <v>82</v>
      </c>
      <c r="U1864" t="s">
        <v>7699</v>
      </c>
      <c r="V1864" t="s">
        <v>18962</v>
      </c>
      <c r="W1864" t="s">
        <v>9836</v>
      </c>
      <c r="Y1864" t="s">
        <v>13</v>
      </c>
      <c r="Z1864" t="s">
        <v>86</v>
      </c>
      <c r="AA1864" t="s">
        <v>1272</v>
      </c>
      <c r="AB1864" s="28">
        <v>0</v>
      </c>
      <c r="AC1864" s="40">
        <v>35780</v>
      </c>
      <c r="AD1864" s="40">
        <f t="shared" si="29"/>
        <v>35780</v>
      </c>
    </row>
    <row r="1865" spans="1:30">
      <c r="A1865" t="s">
        <v>191</v>
      </c>
      <c r="B1865" t="s">
        <v>192</v>
      </c>
      <c r="C1865" t="s">
        <v>193</v>
      </c>
      <c r="D1865" t="s">
        <v>194</v>
      </c>
      <c r="E1865" t="s">
        <v>18963</v>
      </c>
      <c r="F1865" t="s">
        <v>18964</v>
      </c>
      <c r="G1865" t="s">
        <v>9829</v>
      </c>
      <c r="H1865" t="s">
        <v>197</v>
      </c>
      <c r="I1865" t="s">
        <v>191</v>
      </c>
      <c r="J1865" t="s">
        <v>18965</v>
      </c>
      <c r="K1865" t="s">
        <v>78</v>
      </c>
      <c r="L1865" t="s">
        <v>18966</v>
      </c>
      <c r="M1865" s="27">
        <v>45952.664502314823</v>
      </c>
      <c r="N1865" s="27">
        <v>45957.55</v>
      </c>
      <c r="P1865" t="s">
        <v>9833</v>
      </c>
      <c r="Q1865" t="s">
        <v>9834</v>
      </c>
      <c r="R1865" t="s">
        <v>80</v>
      </c>
      <c r="S1865" t="s">
        <v>81</v>
      </c>
      <c r="U1865" t="s">
        <v>7699</v>
      </c>
      <c r="V1865" t="s">
        <v>18967</v>
      </c>
      <c r="W1865" t="s">
        <v>84</v>
      </c>
      <c r="Y1865" t="s">
        <v>8</v>
      </c>
      <c r="Z1865" t="s">
        <v>86</v>
      </c>
      <c r="AA1865" t="s">
        <v>7627</v>
      </c>
      <c r="AB1865" s="28">
        <v>1</v>
      </c>
      <c r="AC1865" s="40">
        <v>35780</v>
      </c>
      <c r="AD1865" s="40">
        <f t="shared" si="29"/>
        <v>35780</v>
      </c>
    </row>
    <row r="1866" spans="1:30">
      <c r="A1866" t="s">
        <v>150</v>
      </c>
      <c r="B1866" t="s">
        <v>151</v>
      </c>
      <c r="C1866" t="s">
        <v>8579</v>
      </c>
      <c r="D1866" t="s">
        <v>10341</v>
      </c>
      <c r="E1866" t="s">
        <v>18968</v>
      </c>
      <c r="F1866" t="s">
        <v>18969</v>
      </c>
      <c r="G1866" t="s">
        <v>9838</v>
      </c>
      <c r="H1866" t="s">
        <v>156</v>
      </c>
      <c r="I1866" t="s">
        <v>10344</v>
      </c>
      <c r="J1866" t="s">
        <v>18970</v>
      </c>
      <c r="K1866" t="s">
        <v>78</v>
      </c>
      <c r="L1866" t="s">
        <v>18971</v>
      </c>
      <c r="M1866" s="27">
        <v>45952.66510416667</v>
      </c>
      <c r="N1866" s="27">
        <v>45957.681944444441</v>
      </c>
      <c r="P1866" t="s">
        <v>9840</v>
      </c>
      <c r="R1866" t="s">
        <v>1470</v>
      </c>
      <c r="S1866" t="s">
        <v>1470</v>
      </c>
      <c r="U1866" t="s">
        <v>7699</v>
      </c>
      <c r="V1866" t="s">
        <v>18972</v>
      </c>
      <c r="W1866" t="s">
        <v>9840</v>
      </c>
      <c r="Y1866" t="s">
        <v>139</v>
      </c>
      <c r="Z1866" t="s">
        <v>86</v>
      </c>
      <c r="AB1866" s="28">
        <v>0</v>
      </c>
      <c r="AC1866" s="40">
        <v>35780</v>
      </c>
      <c r="AD1866" s="40">
        <f t="shared" si="29"/>
        <v>35780</v>
      </c>
    </row>
    <row r="1867" spans="1:30">
      <c r="A1867" t="s">
        <v>191</v>
      </c>
      <c r="B1867" t="s">
        <v>192</v>
      </c>
      <c r="C1867" t="s">
        <v>193</v>
      </c>
      <c r="D1867" t="s">
        <v>227</v>
      </c>
      <c r="E1867" t="s">
        <v>18973</v>
      </c>
      <c r="F1867" t="s">
        <v>2368</v>
      </c>
      <c r="G1867" t="s">
        <v>9829</v>
      </c>
      <c r="H1867" t="s">
        <v>197</v>
      </c>
      <c r="I1867" t="s">
        <v>230</v>
      </c>
      <c r="J1867" t="s">
        <v>2369</v>
      </c>
      <c r="K1867" t="s">
        <v>78</v>
      </c>
      <c r="L1867" t="s">
        <v>18974</v>
      </c>
      <c r="M1867" s="27">
        <v>45952.666979166657</v>
      </c>
      <c r="N1867" s="27">
        <v>45958.43472222222</v>
      </c>
      <c r="P1867" t="s">
        <v>9833</v>
      </c>
      <c r="Q1867" t="s">
        <v>9834</v>
      </c>
      <c r="R1867" t="s">
        <v>80</v>
      </c>
      <c r="S1867" t="s">
        <v>187</v>
      </c>
      <c r="U1867" t="s">
        <v>7699</v>
      </c>
      <c r="V1867" t="s">
        <v>18975</v>
      </c>
      <c r="W1867" t="s">
        <v>84</v>
      </c>
      <c r="Y1867" t="s">
        <v>8</v>
      </c>
      <c r="Z1867" t="s">
        <v>86</v>
      </c>
      <c r="AA1867" t="s">
        <v>1916</v>
      </c>
      <c r="AB1867" s="28">
        <v>1</v>
      </c>
      <c r="AC1867" s="40">
        <v>35780</v>
      </c>
      <c r="AD1867" s="40">
        <f t="shared" si="29"/>
        <v>35780</v>
      </c>
    </row>
    <row r="1868" spans="1:30">
      <c r="A1868" t="s">
        <v>762</v>
      </c>
      <c r="B1868" t="s">
        <v>119</v>
      </c>
      <c r="C1868" t="s">
        <v>120</v>
      </c>
      <c r="D1868" t="s">
        <v>763</v>
      </c>
      <c r="E1868" t="s">
        <v>18976</v>
      </c>
      <c r="F1868" t="s">
        <v>18977</v>
      </c>
      <c r="G1868" t="s">
        <v>9829</v>
      </c>
      <c r="H1868" t="s">
        <v>766</v>
      </c>
      <c r="I1868" t="s">
        <v>762</v>
      </c>
      <c r="J1868" t="s">
        <v>18978</v>
      </c>
      <c r="K1868" t="s">
        <v>78</v>
      </c>
      <c r="L1868" t="s">
        <v>18979</v>
      </c>
      <c r="M1868" s="27">
        <v>45952.671319444453</v>
      </c>
      <c r="N1868" s="27">
        <v>45953.629166666673</v>
      </c>
      <c r="P1868" t="s">
        <v>9833</v>
      </c>
      <c r="Q1868" t="s">
        <v>9834</v>
      </c>
      <c r="R1868" t="s">
        <v>80</v>
      </c>
      <c r="S1868" t="s">
        <v>81</v>
      </c>
      <c r="T1868" t="s">
        <v>82</v>
      </c>
      <c r="U1868" t="s">
        <v>7699</v>
      </c>
      <c r="V1868" t="s">
        <v>18980</v>
      </c>
      <c r="W1868" t="s">
        <v>84</v>
      </c>
      <c r="Y1868" t="s">
        <v>8</v>
      </c>
      <c r="Z1868" t="s">
        <v>86</v>
      </c>
      <c r="AA1868" t="s">
        <v>771</v>
      </c>
      <c r="AB1868" s="28">
        <v>1</v>
      </c>
      <c r="AC1868" s="40">
        <v>35780</v>
      </c>
      <c r="AD1868" s="40">
        <f t="shared" si="29"/>
        <v>35780</v>
      </c>
    </row>
    <row r="1869" spans="1:30">
      <c r="A1869" t="s">
        <v>150</v>
      </c>
      <c r="B1869" t="s">
        <v>151</v>
      </c>
      <c r="C1869" t="s">
        <v>152</v>
      </c>
      <c r="D1869" t="s">
        <v>2339</v>
      </c>
      <c r="E1869" t="s">
        <v>18981</v>
      </c>
      <c r="F1869" t="s">
        <v>18982</v>
      </c>
      <c r="G1869" t="s">
        <v>9829</v>
      </c>
      <c r="H1869" t="s">
        <v>156</v>
      </c>
      <c r="I1869" t="s">
        <v>150</v>
      </c>
      <c r="J1869" t="s">
        <v>18983</v>
      </c>
      <c r="K1869" t="s">
        <v>78</v>
      </c>
      <c r="L1869" t="s">
        <v>18984</v>
      </c>
      <c r="M1869" s="27">
        <v>45952.674386574072</v>
      </c>
      <c r="N1869" s="27">
        <v>45953.679166666669</v>
      </c>
      <c r="P1869" t="s">
        <v>9833</v>
      </c>
      <c r="Q1869" t="s">
        <v>9834</v>
      </c>
      <c r="R1869" t="s">
        <v>80</v>
      </c>
      <c r="S1869" t="s">
        <v>81</v>
      </c>
      <c r="T1869" t="s">
        <v>82</v>
      </c>
      <c r="U1869" t="s">
        <v>7699</v>
      </c>
      <c r="V1869" t="s">
        <v>18985</v>
      </c>
      <c r="W1869" t="s">
        <v>84</v>
      </c>
      <c r="Y1869" t="s">
        <v>8</v>
      </c>
      <c r="Z1869" t="s">
        <v>86</v>
      </c>
      <c r="AA1869" t="s">
        <v>2078</v>
      </c>
      <c r="AB1869" s="28">
        <v>1</v>
      </c>
      <c r="AC1869" s="40">
        <v>35780</v>
      </c>
      <c r="AD1869" s="40">
        <f t="shared" si="29"/>
        <v>35780</v>
      </c>
    </row>
    <row r="1870" spans="1:30">
      <c r="A1870" t="s">
        <v>569</v>
      </c>
      <c r="B1870" t="s">
        <v>119</v>
      </c>
      <c r="C1870" t="s">
        <v>120</v>
      </c>
      <c r="D1870" t="s">
        <v>13225</v>
      </c>
      <c r="E1870" t="s">
        <v>18986</v>
      </c>
      <c r="F1870" t="s">
        <v>13227</v>
      </c>
      <c r="G1870" t="s">
        <v>9829</v>
      </c>
      <c r="H1870" t="s">
        <v>573</v>
      </c>
      <c r="I1870" t="s">
        <v>13228</v>
      </c>
      <c r="J1870" t="s">
        <v>13229</v>
      </c>
      <c r="K1870" t="s">
        <v>78</v>
      </c>
      <c r="L1870" t="s">
        <v>18987</v>
      </c>
      <c r="M1870" s="27">
        <v>45952.683020833327</v>
      </c>
      <c r="N1870" s="27">
        <v>45953.482638888891</v>
      </c>
      <c r="P1870" t="s">
        <v>9833</v>
      </c>
      <c r="Q1870" t="s">
        <v>9834</v>
      </c>
      <c r="R1870" t="s">
        <v>1479</v>
      </c>
      <c r="S1870" t="s">
        <v>1479</v>
      </c>
      <c r="T1870" t="s">
        <v>82</v>
      </c>
      <c r="U1870" t="s">
        <v>7699</v>
      </c>
      <c r="V1870" t="s">
        <v>18988</v>
      </c>
      <c r="W1870" t="s">
        <v>84</v>
      </c>
      <c r="Y1870" t="s">
        <v>11</v>
      </c>
      <c r="Z1870" t="s">
        <v>86</v>
      </c>
      <c r="AA1870" t="s">
        <v>2706</v>
      </c>
      <c r="AB1870" s="28">
        <v>1</v>
      </c>
      <c r="AC1870" s="40">
        <v>67654</v>
      </c>
      <c r="AD1870" s="40">
        <f t="shared" si="29"/>
        <v>67654</v>
      </c>
    </row>
    <row r="1871" spans="1:30">
      <c r="A1871" t="s">
        <v>343</v>
      </c>
      <c r="B1871" t="s">
        <v>68</v>
      </c>
      <c r="C1871" t="s">
        <v>69</v>
      </c>
      <c r="D1871" t="s">
        <v>344</v>
      </c>
      <c r="E1871" t="s">
        <v>18989</v>
      </c>
      <c r="F1871" t="s">
        <v>18990</v>
      </c>
      <c r="G1871" t="s">
        <v>9829</v>
      </c>
      <c r="H1871" t="s">
        <v>347</v>
      </c>
      <c r="I1871" t="s">
        <v>343</v>
      </c>
      <c r="J1871" t="s">
        <v>18991</v>
      </c>
      <c r="K1871" t="s">
        <v>78</v>
      </c>
      <c r="L1871" t="s">
        <v>18992</v>
      </c>
      <c r="M1871" s="27">
        <v>45952.688472222217</v>
      </c>
      <c r="N1871" s="27">
        <v>45953.67083333333</v>
      </c>
      <c r="P1871" t="s">
        <v>9833</v>
      </c>
      <c r="Q1871" t="s">
        <v>9834</v>
      </c>
      <c r="R1871" t="s">
        <v>80</v>
      </c>
      <c r="S1871" t="s">
        <v>187</v>
      </c>
      <c r="T1871" t="s">
        <v>82</v>
      </c>
      <c r="U1871" t="s">
        <v>7699</v>
      </c>
      <c r="V1871" t="s">
        <v>18993</v>
      </c>
      <c r="W1871" t="s">
        <v>84</v>
      </c>
      <c r="Y1871" t="s">
        <v>8</v>
      </c>
      <c r="Z1871" t="s">
        <v>86</v>
      </c>
      <c r="AA1871" t="s">
        <v>2850</v>
      </c>
      <c r="AB1871" s="28">
        <v>1</v>
      </c>
      <c r="AC1871" s="40">
        <v>35780</v>
      </c>
      <c r="AD1871" s="40">
        <f t="shared" si="29"/>
        <v>35780</v>
      </c>
    </row>
    <row r="1872" spans="1:30">
      <c r="A1872" t="s">
        <v>442</v>
      </c>
      <c r="B1872" t="s">
        <v>113</v>
      </c>
      <c r="C1872" t="s">
        <v>114</v>
      </c>
      <c r="D1872" t="s">
        <v>443</v>
      </c>
      <c r="E1872" t="s">
        <v>18994</v>
      </c>
      <c r="F1872" t="s">
        <v>18995</v>
      </c>
      <c r="G1872" t="s">
        <v>9829</v>
      </c>
      <c r="H1872" t="s">
        <v>446</v>
      </c>
      <c r="I1872" t="s">
        <v>442</v>
      </c>
      <c r="J1872" t="s">
        <v>18996</v>
      </c>
      <c r="K1872" t="s">
        <v>78</v>
      </c>
      <c r="L1872" t="s">
        <v>18997</v>
      </c>
      <c r="M1872" s="27">
        <v>45952.682766203703</v>
      </c>
      <c r="N1872" s="27">
        <v>45955.604861111111</v>
      </c>
      <c r="P1872" t="s">
        <v>9833</v>
      </c>
      <c r="Q1872" t="s">
        <v>9834</v>
      </c>
      <c r="R1872" t="s">
        <v>1470</v>
      </c>
      <c r="S1872" t="s">
        <v>1470</v>
      </c>
      <c r="T1872" t="s">
        <v>82</v>
      </c>
      <c r="U1872" t="s">
        <v>7699</v>
      </c>
      <c r="V1872" t="s">
        <v>18998</v>
      </c>
      <c r="W1872" t="s">
        <v>84</v>
      </c>
      <c r="Y1872" t="s">
        <v>8</v>
      </c>
      <c r="Z1872" t="s">
        <v>86</v>
      </c>
      <c r="AA1872" t="s">
        <v>8858</v>
      </c>
      <c r="AB1872" s="28">
        <v>1</v>
      </c>
      <c r="AC1872" s="40">
        <v>35780</v>
      </c>
      <c r="AD1872" s="40">
        <f t="shared" si="29"/>
        <v>35780</v>
      </c>
    </row>
    <row r="1873" spans="1:30">
      <c r="A1873" t="s">
        <v>191</v>
      </c>
      <c r="B1873" t="s">
        <v>192</v>
      </c>
      <c r="C1873" t="s">
        <v>193</v>
      </c>
      <c r="D1873" t="s">
        <v>208</v>
      </c>
      <c r="E1873" t="s">
        <v>18999</v>
      </c>
      <c r="F1873" t="s">
        <v>19000</v>
      </c>
      <c r="G1873" t="s">
        <v>9829</v>
      </c>
      <c r="H1873" t="s">
        <v>197</v>
      </c>
      <c r="I1873" t="s">
        <v>211</v>
      </c>
      <c r="J1873" t="s">
        <v>19001</v>
      </c>
      <c r="K1873" t="s">
        <v>78</v>
      </c>
      <c r="L1873" t="s">
        <v>19002</v>
      </c>
      <c r="M1873" s="27">
        <v>45952.69122685185</v>
      </c>
      <c r="N1873" s="27">
        <v>45957.549305555563</v>
      </c>
      <c r="P1873" t="s">
        <v>9833</v>
      </c>
      <c r="Q1873" t="s">
        <v>9834</v>
      </c>
      <c r="R1873" t="s">
        <v>783</v>
      </c>
      <c r="S1873" t="s">
        <v>2152</v>
      </c>
      <c r="U1873" t="s">
        <v>7699</v>
      </c>
      <c r="V1873" t="s">
        <v>19003</v>
      </c>
      <c r="W1873" t="s">
        <v>84</v>
      </c>
      <c r="Y1873" t="s">
        <v>8</v>
      </c>
      <c r="Z1873" t="s">
        <v>86</v>
      </c>
      <c r="AA1873" t="s">
        <v>7627</v>
      </c>
      <c r="AB1873" s="28">
        <v>1</v>
      </c>
      <c r="AC1873" s="40">
        <v>35780</v>
      </c>
      <c r="AD1873" s="40">
        <f t="shared" si="29"/>
        <v>35780</v>
      </c>
    </row>
    <row r="1874" spans="1:30">
      <c r="A1874" t="s">
        <v>217</v>
      </c>
      <c r="B1874" t="s">
        <v>192</v>
      </c>
      <c r="C1874" t="s">
        <v>193</v>
      </c>
      <c r="D1874" t="s">
        <v>1241</v>
      </c>
      <c r="E1874" t="s">
        <v>19004</v>
      </c>
      <c r="F1874" t="s">
        <v>19005</v>
      </c>
      <c r="G1874" t="s">
        <v>9829</v>
      </c>
      <c r="H1874" t="s">
        <v>197</v>
      </c>
      <c r="I1874" t="s">
        <v>1244</v>
      </c>
      <c r="J1874" t="s">
        <v>19006</v>
      </c>
      <c r="K1874" t="s">
        <v>78</v>
      </c>
      <c r="L1874" t="s">
        <v>19007</v>
      </c>
      <c r="M1874" s="27">
        <v>45952.689386574071</v>
      </c>
      <c r="N1874" s="27">
        <v>45958.463888888888</v>
      </c>
      <c r="P1874" t="s">
        <v>9833</v>
      </c>
      <c r="Q1874" t="s">
        <v>9834</v>
      </c>
      <c r="R1874" t="s">
        <v>80</v>
      </c>
      <c r="S1874" t="s">
        <v>81</v>
      </c>
      <c r="T1874" t="s">
        <v>82</v>
      </c>
      <c r="U1874" t="s">
        <v>7699</v>
      </c>
      <c r="V1874" t="s">
        <v>19008</v>
      </c>
      <c r="W1874" t="s">
        <v>84</v>
      </c>
      <c r="Y1874" t="s">
        <v>11</v>
      </c>
      <c r="Z1874" t="s">
        <v>86</v>
      </c>
      <c r="AA1874" t="s">
        <v>403</v>
      </c>
      <c r="AB1874" s="28">
        <v>1</v>
      </c>
      <c r="AC1874" s="40">
        <v>67654</v>
      </c>
      <c r="AD1874" s="40">
        <f t="shared" si="29"/>
        <v>67654</v>
      </c>
    </row>
    <row r="1875" spans="1:30">
      <c r="A1875" t="s">
        <v>744</v>
      </c>
      <c r="B1875" t="s">
        <v>113</v>
      </c>
      <c r="C1875" t="s">
        <v>114</v>
      </c>
      <c r="D1875" t="s">
        <v>2276</v>
      </c>
      <c r="E1875" t="s">
        <v>19009</v>
      </c>
      <c r="F1875" t="s">
        <v>19010</v>
      </c>
      <c r="G1875" t="s">
        <v>9829</v>
      </c>
      <c r="H1875" t="s">
        <v>748</v>
      </c>
      <c r="I1875" t="s">
        <v>744</v>
      </c>
      <c r="J1875" t="s">
        <v>19011</v>
      </c>
      <c r="K1875" t="s">
        <v>78</v>
      </c>
      <c r="L1875" t="s">
        <v>19012</v>
      </c>
      <c r="M1875" s="27">
        <v>45952.69672453704</v>
      </c>
      <c r="N1875" s="27">
        <v>45953.660416666673</v>
      </c>
      <c r="P1875" t="s">
        <v>9833</v>
      </c>
      <c r="Q1875" t="s">
        <v>9834</v>
      </c>
      <c r="R1875" t="s">
        <v>1470</v>
      </c>
      <c r="S1875" t="s">
        <v>1470</v>
      </c>
      <c r="T1875" t="s">
        <v>82</v>
      </c>
      <c r="U1875" t="s">
        <v>7699</v>
      </c>
      <c r="V1875" t="s">
        <v>19013</v>
      </c>
      <c r="W1875" t="s">
        <v>84</v>
      </c>
      <c r="Y1875" t="s">
        <v>8</v>
      </c>
      <c r="Z1875" t="s">
        <v>86</v>
      </c>
      <c r="AA1875" t="s">
        <v>754</v>
      </c>
      <c r="AB1875" s="28">
        <v>1</v>
      </c>
      <c r="AC1875" s="40">
        <v>35780</v>
      </c>
      <c r="AD1875" s="40">
        <f t="shared" si="29"/>
        <v>35780</v>
      </c>
    </row>
    <row r="1876" spans="1:30">
      <c r="A1876" t="s">
        <v>613</v>
      </c>
      <c r="B1876" t="s">
        <v>151</v>
      </c>
      <c r="C1876" t="s">
        <v>152</v>
      </c>
      <c r="D1876" t="s">
        <v>6080</v>
      </c>
      <c r="E1876" t="s">
        <v>19014</v>
      </c>
      <c r="F1876" t="s">
        <v>15001</v>
      </c>
      <c r="G1876" t="s">
        <v>9829</v>
      </c>
      <c r="H1876" t="s">
        <v>258</v>
      </c>
      <c r="I1876" t="s">
        <v>6083</v>
      </c>
      <c r="J1876" t="s">
        <v>6084</v>
      </c>
      <c r="K1876" t="s">
        <v>78</v>
      </c>
      <c r="L1876" t="s">
        <v>19015</v>
      </c>
      <c r="M1876" s="27">
        <v>45952.69363425926</v>
      </c>
      <c r="N1876" s="27">
        <v>45954.667361111111</v>
      </c>
      <c r="P1876" t="s">
        <v>9833</v>
      </c>
      <c r="Q1876" t="s">
        <v>9834</v>
      </c>
      <c r="R1876" t="s">
        <v>1470</v>
      </c>
      <c r="S1876" t="s">
        <v>1470</v>
      </c>
      <c r="T1876" t="s">
        <v>82</v>
      </c>
      <c r="U1876" t="s">
        <v>7699</v>
      </c>
      <c r="V1876" t="s">
        <v>19016</v>
      </c>
      <c r="W1876" t="s">
        <v>9836</v>
      </c>
      <c r="Y1876" t="s">
        <v>13</v>
      </c>
      <c r="Z1876" t="s">
        <v>86</v>
      </c>
      <c r="AA1876" t="s">
        <v>2941</v>
      </c>
      <c r="AB1876" s="28">
        <v>0</v>
      </c>
      <c r="AC1876" s="40">
        <v>35780</v>
      </c>
      <c r="AD1876" s="40">
        <f t="shared" si="29"/>
        <v>35780</v>
      </c>
    </row>
    <row r="1877" spans="1:30">
      <c r="A1877" t="s">
        <v>683</v>
      </c>
      <c r="B1877" t="s">
        <v>113</v>
      </c>
      <c r="C1877" t="s">
        <v>8579</v>
      </c>
      <c r="D1877" t="s">
        <v>1306</v>
      </c>
      <c r="E1877" t="s">
        <v>19017</v>
      </c>
      <c r="F1877" t="s">
        <v>19018</v>
      </c>
      <c r="G1877" t="s">
        <v>9838</v>
      </c>
      <c r="H1877" t="s">
        <v>281</v>
      </c>
      <c r="I1877" t="s">
        <v>1309</v>
      </c>
      <c r="J1877" t="s">
        <v>19019</v>
      </c>
      <c r="K1877" t="s">
        <v>78</v>
      </c>
      <c r="L1877" t="s">
        <v>19020</v>
      </c>
      <c r="M1877" s="27">
        <v>45952.706712962958</v>
      </c>
      <c r="N1877" s="27">
        <v>45957.490972222222</v>
      </c>
      <c r="P1877" t="s">
        <v>9840</v>
      </c>
      <c r="R1877" t="s">
        <v>1470</v>
      </c>
      <c r="S1877" t="s">
        <v>1470</v>
      </c>
      <c r="U1877" t="s">
        <v>7699</v>
      </c>
      <c r="V1877" t="s">
        <v>19021</v>
      </c>
      <c r="W1877" t="s">
        <v>9840</v>
      </c>
      <c r="Y1877" t="s">
        <v>15</v>
      </c>
      <c r="Z1877" t="s">
        <v>86</v>
      </c>
      <c r="AB1877" s="28">
        <v>0</v>
      </c>
      <c r="AC1877" s="40">
        <v>35780</v>
      </c>
      <c r="AD1877" s="40">
        <f t="shared" si="29"/>
        <v>35780</v>
      </c>
    </row>
    <row r="1878" spans="1:30">
      <c r="A1878" t="s">
        <v>683</v>
      </c>
      <c r="B1878" t="s">
        <v>113</v>
      </c>
      <c r="C1878" t="s">
        <v>8579</v>
      </c>
      <c r="D1878" t="s">
        <v>19022</v>
      </c>
      <c r="E1878" t="s">
        <v>19023</v>
      </c>
      <c r="F1878" t="s">
        <v>19024</v>
      </c>
      <c r="G1878" t="s">
        <v>9838</v>
      </c>
      <c r="H1878" t="s">
        <v>281</v>
      </c>
      <c r="I1878" t="s">
        <v>19025</v>
      </c>
      <c r="J1878" t="s">
        <v>19026</v>
      </c>
      <c r="K1878" t="s">
        <v>78</v>
      </c>
      <c r="L1878" t="s">
        <v>19027</v>
      </c>
      <c r="M1878" s="27">
        <v>45952.71197916667</v>
      </c>
      <c r="N1878" s="27">
        <v>45955.484722222223</v>
      </c>
      <c r="P1878" t="s">
        <v>9840</v>
      </c>
      <c r="R1878" t="s">
        <v>1470</v>
      </c>
      <c r="S1878" t="s">
        <v>1470</v>
      </c>
      <c r="U1878" t="s">
        <v>7699</v>
      </c>
      <c r="V1878" t="s">
        <v>19028</v>
      </c>
      <c r="W1878" t="s">
        <v>9840</v>
      </c>
      <c r="Y1878" t="s">
        <v>15</v>
      </c>
      <c r="Z1878" t="s">
        <v>86</v>
      </c>
      <c r="AB1878" s="28">
        <v>0</v>
      </c>
      <c r="AC1878" s="40">
        <v>35780</v>
      </c>
      <c r="AD1878" s="40">
        <f t="shared" si="29"/>
        <v>35780</v>
      </c>
    </row>
    <row r="1879" spans="1:30">
      <c r="A1879" t="s">
        <v>217</v>
      </c>
      <c r="B1879" t="s">
        <v>192</v>
      </c>
      <c r="C1879" t="s">
        <v>193</v>
      </c>
      <c r="D1879" t="s">
        <v>1241</v>
      </c>
      <c r="E1879" t="s">
        <v>19029</v>
      </c>
      <c r="F1879" t="s">
        <v>19030</v>
      </c>
      <c r="G1879" t="s">
        <v>9829</v>
      </c>
      <c r="H1879" t="s">
        <v>197</v>
      </c>
      <c r="I1879" t="s">
        <v>1244</v>
      </c>
      <c r="J1879" t="s">
        <v>19031</v>
      </c>
      <c r="K1879" t="s">
        <v>78</v>
      </c>
      <c r="L1879" t="s">
        <v>19032</v>
      </c>
      <c r="M1879" s="27">
        <v>45952.737337962957</v>
      </c>
      <c r="N1879" s="27">
        <v>45957.480555555558</v>
      </c>
      <c r="P1879" t="s">
        <v>9833</v>
      </c>
      <c r="Q1879" t="s">
        <v>9834</v>
      </c>
      <c r="R1879" t="s">
        <v>80</v>
      </c>
      <c r="S1879" t="s">
        <v>187</v>
      </c>
      <c r="T1879" t="s">
        <v>82</v>
      </c>
      <c r="U1879" t="s">
        <v>7699</v>
      </c>
      <c r="V1879" t="s">
        <v>19033</v>
      </c>
      <c r="W1879" t="s">
        <v>84</v>
      </c>
      <c r="Y1879" t="s">
        <v>11</v>
      </c>
      <c r="Z1879" t="s">
        <v>86</v>
      </c>
      <c r="AA1879" t="s">
        <v>1684</v>
      </c>
      <c r="AB1879" s="28">
        <v>1</v>
      </c>
      <c r="AC1879" s="40">
        <v>67654</v>
      </c>
      <c r="AD1879" s="40">
        <f t="shared" si="29"/>
        <v>67654</v>
      </c>
    </row>
    <row r="1880" spans="1:30">
      <c r="A1880" t="s">
        <v>191</v>
      </c>
      <c r="B1880" t="s">
        <v>192</v>
      </c>
      <c r="C1880" t="s">
        <v>193</v>
      </c>
      <c r="D1880" t="s">
        <v>208</v>
      </c>
      <c r="E1880" t="s">
        <v>19034</v>
      </c>
      <c r="F1880" t="s">
        <v>19035</v>
      </c>
      <c r="G1880" t="s">
        <v>9829</v>
      </c>
      <c r="H1880" t="s">
        <v>197</v>
      </c>
      <c r="I1880" t="s">
        <v>211</v>
      </c>
      <c r="J1880" t="s">
        <v>19036</v>
      </c>
      <c r="K1880" t="s">
        <v>78</v>
      </c>
      <c r="L1880" t="s">
        <v>19037</v>
      </c>
      <c r="M1880" s="27">
        <v>45952.739178240743</v>
      </c>
      <c r="N1880" s="27">
        <v>45957.549305555563</v>
      </c>
      <c r="P1880" t="s">
        <v>9833</v>
      </c>
      <c r="Q1880" t="s">
        <v>9834</v>
      </c>
      <c r="R1880" t="s">
        <v>80</v>
      </c>
      <c r="S1880" t="s">
        <v>187</v>
      </c>
      <c r="U1880" t="s">
        <v>7699</v>
      </c>
      <c r="V1880" t="s">
        <v>19038</v>
      </c>
      <c r="W1880" t="s">
        <v>84</v>
      </c>
      <c r="Y1880" t="s">
        <v>8</v>
      </c>
      <c r="Z1880" t="s">
        <v>86</v>
      </c>
      <c r="AA1880" t="s">
        <v>7627</v>
      </c>
      <c r="AB1880" s="28">
        <v>1</v>
      </c>
      <c r="AC1880" s="40">
        <v>35780</v>
      </c>
      <c r="AD1880" s="40">
        <f t="shared" si="29"/>
        <v>35780</v>
      </c>
    </row>
    <row r="1881" spans="1:30">
      <c r="A1881" t="s">
        <v>277</v>
      </c>
      <c r="B1881" t="s">
        <v>151</v>
      </c>
      <c r="C1881" t="s">
        <v>152</v>
      </c>
      <c r="D1881" t="s">
        <v>325</v>
      </c>
      <c r="E1881" t="s">
        <v>19039</v>
      </c>
      <c r="F1881" t="s">
        <v>19040</v>
      </c>
      <c r="G1881" t="s">
        <v>9829</v>
      </c>
      <c r="H1881" t="s">
        <v>328</v>
      </c>
      <c r="I1881" t="s">
        <v>277</v>
      </c>
      <c r="J1881" t="s">
        <v>19041</v>
      </c>
      <c r="K1881" t="s">
        <v>78</v>
      </c>
      <c r="L1881" t="s">
        <v>19042</v>
      </c>
      <c r="M1881" s="27">
        <v>45952.737916666672</v>
      </c>
      <c r="N1881" s="27">
        <v>45954.438194444447</v>
      </c>
      <c r="P1881" t="s">
        <v>9833</v>
      </c>
      <c r="Q1881" t="s">
        <v>9834</v>
      </c>
      <c r="R1881" t="s">
        <v>80</v>
      </c>
      <c r="S1881" t="s">
        <v>187</v>
      </c>
      <c r="T1881" t="s">
        <v>82</v>
      </c>
      <c r="U1881" t="s">
        <v>7699</v>
      </c>
      <c r="V1881" t="s">
        <v>19043</v>
      </c>
      <c r="W1881" t="s">
        <v>84</v>
      </c>
      <c r="Y1881" t="s">
        <v>8</v>
      </c>
      <c r="Z1881" t="s">
        <v>86</v>
      </c>
      <c r="AA1881" t="s">
        <v>585</v>
      </c>
      <c r="AB1881" s="28">
        <v>1</v>
      </c>
      <c r="AC1881" s="40">
        <v>35780</v>
      </c>
      <c r="AD1881" s="40">
        <f t="shared" si="29"/>
        <v>35780</v>
      </c>
    </row>
    <row r="1882" spans="1:30">
      <c r="A1882" t="s">
        <v>277</v>
      </c>
      <c r="B1882" t="s">
        <v>151</v>
      </c>
      <c r="C1882" t="s">
        <v>152</v>
      </c>
      <c r="D1882" t="s">
        <v>17422</v>
      </c>
      <c r="E1882" t="s">
        <v>19044</v>
      </c>
      <c r="F1882" t="s">
        <v>19045</v>
      </c>
      <c r="G1882" t="s">
        <v>9829</v>
      </c>
      <c r="H1882" t="s">
        <v>3594</v>
      </c>
      <c r="I1882" t="s">
        <v>17425</v>
      </c>
      <c r="J1882" t="s">
        <v>19046</v>
      </c>
      <c r="K1882" t="s">
        <v>78</v>
      </c>
      <c r="L1882" t="s">
        <v>19047</v>
      </c>
      <c r="M1882" s="27">
        <v>45952.731840277767</v>
      </c>
      <c r="N1882" s="27">
        <v>45958.658333333333</v>
      </c>
      <c r="P1882" t="s">
        <v>9833</v>
      </c>
      <c r="Q1882" t="s">
        <v>9834</v>
      </c>
      <c r="R1882" t="s">
        <v>80</v>
      </c>
      <c r="S1882" t="s">
        <v>81</v>
      </c>
      <c r="T1882" t="s">
        <v>82</v>
      </c>
      <c r="U1882" t="s">
        <v>7699</v>
      </c>
      <c r="V1882" t="s">
        <v>19048</v>
      </c>
      <c r="W1882" t="s">
        <v>9836</v>
      </c>
      <c r="Y1882" t="s">
        <v>139</v>
      </c>
      <c r="Z1882" t="s">
        <v>1482</v>
      </c>
      <c r="AA1882" t="s">
        <v>287</v>
      </c>
      <c r="AB1882" s="28">
        <v>0</v>
      </c>
      <c r="AC1882" s="40">
        <v>35780</v>
      </c>
      <c r="AD1882" s="40">
        <f t="shared" si="29"/>
        <v>35780</v>
      </c>
    </row>
    <row r="1883" spans="1:30">
      <c r="A1883" t="s">
        <v>459</v>
      </c>
      <c r="B1883" t="s">
        <v>460</v>
      </c>
      <c r="C1883" t="s">
        <v>461</v>
      </c>
      <c r="D1883" t="s">
        <v>2599</v>
      </c>
      <c r="E1883" t="s">
        <v>19049</v>
      </c>
      <c r="F1883" t="s">
        <v>12405</v>
      </c>
      <c r="G1883" t="s">
        <v>9829</v>
      </c>
      <c r="H1883" t="s">
        <v>460</v>
      </c>
      <c r="I1883" t="s">
        <v>2602</v>
      </c>
      <c r="J1883" t="s">
        <v>12406</v>
      </c>
      <c r="K1883" t="s">
        <v>78</v>
      </c>
      <c r="L1883" t="s">
        <v>19050</v>
      </c>
      <c r="M1883" s="27">
        <v>45953.333333333343</v>
      </c>
      <c r="N1883" s="27">
        <v>45954.612500000003</v>
      </c>
      <c r="P1883" t="s">
        <v>9833</v>
      </c>
      <c r="Q1883" t="s">
        <v>9834</v>
      </c>
      <c r="R1883" t="s">
        <v>1479</v>
      </c>
      <c r="S1883" t="s">
        <v>1479</v>
      </c>
      <c r="T1883" t="s">
        <v>82</v>
      </c>
      <c r="U1883" t="s">
        <v>7699</v>
      </c>
      <c r="V1883" t="s">
        <v>19051</v>
      </c>
      <c r="W1883" t="s">
        <v>84</v>
      </c>
      <c r="Y1883" t="s">
        <v>11</v>
      </c>
      <c r="Z1883" t="s">
        <v>86</v>
      </c>
      <c r="AA1883" t="s">
        <v>1597</v>
      </c>
      <c r="AB1883" s="28">
        <v>1</v>
      </c>
      <c r="AC1883" s="40">
        <v>67654</v>
      </c>
      <c r="AD1883" s="40">
        <f t="shared" si="29"/>
        <v>67654</v>
      </c>
    </row>
    <row r="1884" spans="1:30">
      <c r="A1884" t="s">
        <v>459</v>
      </c>
      <c r="B1884" t="s">
        <v>460</v>
      </c>
      <c r="C1884" t="s">
        <v>461</v>
      </c>
      <c r="D1884" t="s">
        <v>2135</v>
      </c>
      <c r="E1884" t="s">
        <v>19052</v>
      </c>
      <c r="F1884" t="s">
        <v>19053</v>
      </c>
      <c r="G1884" t="s">
        <v>9829</v>
      </c>
      <c r="H1884" t="s">
        <v>460</v>
      </c>
      <c r="I1884" t="s">
        <v>2138</v>
      </c>
      <c r="J1884" t="s">
        <v>19054</v>
      </c>
      <c r="K1884" t="s">
        <v>78</v>
      </c>
      <c r="L1884" t="s">
        <v>19055</v>
      </c>
      <c r="M1884" s="27">
        <v>45953.333333333343</v>
      </c>
      <c r="N1884" s="27">
        <v>45955.609027777777</v>
      </c>
      <c r="P1884" t="s">
        <v>9833</v>
      </c>
      <c r="Q1884" t="s">
        <v>9834</v>
      </c>
      <c r="R1884" t="s">
        <v>1470</v>
      </c>
      <c r="S1884" t="s">
        <v>1470</v>
      </c>
      <c r="T1884" t="s">
        <v>82</v>
      </c>
      <c r="U1884" t="s">
        <v>7699</v>
      </c>
      <c r="V1884" t="s">
        <v>19056</v>
      </c>
      <c r="W1884" t="s">
        <v>84</v>
      </c>
      <c r="Y1884" t="s">
        <v>8</v>
      </c>
      <c r="Z1884" t="s">
        <v>86</v>
      </c>
      <c r="AA1884" t="s">
        <v>546</v>
      </c>
      <c r="AB1884" s="28">
        <v>1</v>
      </c>
      <c r="AC1884" s="40">
        <v>35780</v>
      </c>
      <c r="AD1884" s="40">
        <f t="shared" si="29"/>
        <v>35780</v>
      </c>
    </row>
    <row r="1885" spans="1:30">
      <c r="A1885" t="s">
        <v>613</v>
      </c>
      <c r="B1885" t="s">
        <v>151</v>
      </c>
      <c r="C1885" t="s">
        <v>152</v>
      </c>
      <c r="D1885" t="s">
        <v>19057</v>
      </c>
      <c r="E1885" t="s">
        <v>19058</v>
      </c>
      <c r="F1885" t="s">
        <v>19059</v>
      </c>
      <c r="G1885" t="s">
        <v>9829</v>
      </c>
      <c r="H1885" t="s">
        <v>258</v>
      </c>
      <c r="I1885" t="s">
        <v>19060</v>
      </c>
      <c r="J1885" t="s">
        <v>19061</v>
      </c>
      <c r="K1885" t="s">
        <v>78</v>
      </c>
      <c r="L1885" t="s">
        <v>19062</v>
      </c>
      <c r="M1885" s="27">
        <v>45953.333333333343</v>
      </c>
      <c r="N1885" s="27">
        <v>45960.529861111107</v>
      </c>
      <c r="P1885" t="s">
        <v>9833</v>
      </c>
      <c r="Q1885" t="s">
        <v>9834</v>
      </c>
      <c r="R1885" t="s">
        <v>1479</v>
      </c>
      <c r="S1885" t="s">
        <v>1479</v>
      </c>
      <c r="T1885" t="s">
        <v>82</v>
      </c>
      <c r="U1885" t="s">
        <v>7699</v>
      </c>
      <c r="V1885" t="s">
        <v>19063</v>
      </c>
      <c r="W1885" t="s">
        <v>9836</v>
      </c>
      <c r="Y1885" t="s">
        <v>13</v>
      </c>
      <c r="Z1885" t="s">
        <v>86</v>
      </c>
      <c r="AA1885" t="s">
        <v>1281</v>
      </c>
      <c r="AB1885" s="28">
        <v>0</v>
      </c>
      <c r="AC1885" s="40">
        <v>35780</v>
      </c>
      <c r="AD1885" s="40">
        <f t="shared" si="29"/>
        <v>35780</v>
      </c>
    </row>
    <row r="1886" spans="1:30">
      <c r="A1886" t="s">
        <v>1377</v>
      </c>
      <c r="B1886" t="s">
        <v>68</v>
      </c>
      <c r="C1886" t="s">
        <v>266</v>
      </c>
      <c r="D1886" t="s">
        <v>2040</v>
      </c>
      <c r="E1886" t="s">
        <v>19064</v>
      </c>
      <c r="F1886" t="s">
        <v>19065</v>
      </c>
      <c r="G1886" t="s">
        <v>9829</v>
      </c>
      <c r="H1886" t="s">
        <v>2043</v>
      </c>
      <c r="I1886" t="s">
        <v>2044</v>
      </c>
      <c r="J1886" t="s">
        <v>19066</v>
      </c>
      <c r="K1886" t="s">
        <v>78</v>
      </c>
      <c r="L1886" t="s">
        <v>19067</v>
      </c>
      <c r="M1886" s="27">
        <v>45953.333333333343</v>
      </c>
      <c r="N1886" s="27">
        <v>45957.45208333333</v>
      </c>
      <c r="P1886" t="s">
        <v>9833</v>
      </c>
      <c r="Q1886" t="s">
        <v>9834</v>
      </c>
      <c r="R1886" t="s">
        <v>80</v>
      </c>
      <c r="S1886" t="s">
        <v>81</v>
      </c>
      <c r="T1886" t="s">
        <v>82</v>
      </c>
      <c r="U1886" t="s">
        <v>7699</v>
      </c>
      <c r="V1886" t="s">
        <v>19068</v>
      </c>
      <c r="W1886" t="s">
        <v>84</v>
      </c>
      <c r="Y1886" t="s">
        <v>11</v>
      </c>
      <c r="Z1886" t="s">
        <v>86</v>
      </c>
      <c r="AA1886" t="s">
        <v>2049</v>
      </c>
      <c r="AB1886" s="28">
        <v>1</v>
      </c>
      <c r="AC1886" s="40">
        <v>67654</v>
      </c>
      <c r="AD1886" s="40">
        <f t="shared" si="29"/>
        <v>67654</v>
      </c>
    </row>
    <row r="1887" spans="1:30">
      <c r="A1887" t="s">
        <v>118</v>
      </c>
      <c r="B1887" t="s">
        <v>119</v>
      </c>
      <c r="C1887" t="s">
        <v>120</v>
      </c>
      <c r="D1887" t="s">
        <v>306</v>
      </c>
      <c r="E1887" t="s">
        <v>19069</v>
      </c>
      <c r="F1887" t="s">
        <v>19070</v>
      </c>
      <c r="G1887" t="s">
        <v>9829</v>
      </c>
      <c r="H1887" t="s">
        <v>309</v>
      </c>
      <c r="I1887" t="s">
        <v>118</v>
      </c>
      <c r="J1887" t="s">
        <v>19071</v>
      </c>
      <c r="K1887" t="s">
        <v>78</v>
      </c>
      <c r="L1887" t="s">
        <v>19072</v>
      </c>
      <c r="M1887" s="27">
        <v>45953.333333333343</v>
      </c>
      <c r="N1887" s="27">
        <v>45953.634722222218</v>
      </c>
      <c r="P1887" t="s">
        <v>9833</v>
      </c>
      <c r="Q1887" t="s">
        <v>9834</v>
      </c>
      <c r="R1887" t="s">
        <v>80</v>
      </c>
      <c r="S1887" t="s">
        <v>81</v>
      </c>
      <c r="T1887" t="s">
        <v>82</v>
      </c>
      <c r="U1887" t="s">
        <v>7699</v>
      </c>
      <c r="V1887" t="s">
        <v>19073</v>
      </c>
      <c r="W1887" t="s">
        <v>84</v>
      </c>
      <c r="Y1887" t="s">
        <v>8</v>
      </c>
      <c r="Z1887" t="s">
        <v>86</v>
      </c>
      <c r="AA1887" t="s">
        <v>316</v>
      </c>
      <c r="AB1887" s="28">
        <v>1</v>
      </c>
      <c r="AC1887" s="40">
        <v>35780</v>
      </c>
      <c r="AD1887" s="40">
        <f t="shared" si="29"/>
        <v>35780</v>
      </c>
    </row>
    <row r="1888" spans="1:30">
      <c r="A1888" t="s">
        <v>191</v>
      </c>
      <c r="B1888" t="s">
        <v>192</v>
      </c>
      <c r="C1888" t="s">
        <v>193</v>
      </c>
      <c r="D1888" t="s">
        <v>194</v>
      </c>
      <c r="E1888" t="s">
        <v>19074</v>
      </c>
      <c r="F1888" t="s">
        <v>19075</v>
      </c>
      <c r="G1888" t="s">
        <v>9829</v>
      </c>
      <c r="H1888" t="s">
        <v>197</v>
      </c>
      <c r="I1888" t="s">
        <v>191</v>
      </c>
      <c r="J1888" t="s">
        <v>19076</v>
      </c>
      <c r="K1888" t="s">
        <v>78</v>
      </c>
      <c r="L1888" t="s">
        <v>19077</v>
      </c>
      <c r="M1888" s="27">
        <v>45953.333333333343</v>
      </c>
      <c r="N1888" s="27">
        <v>45952.841666666667</v>
      </c>
      <c r="P1888" t="s">
        <v>9833</v>
      </c>
      <c r="Q1888" t="s">
        <v>9834</v>
      </c>
      <c r="R1888" t="s">
        <v>1470</v>
      </c>
      <c r="S1888" t="s">
        <v>1470</v>
      </c>
      <c r="U1888" t="s">
        <v>7699</v>
      </c>
      <c r="V1888" t="s">
        <v>19078</v>
      </c>
      <c r="W1888" t="s">
        <v>84</v>
      </c>
      <c r="Y1888" t="s">
        <v>8</v>
      </c>
      <c r="Z1888" t="s">
        <v>86</v>
      </c>
      <c r="AA1888" t="s">
        <v>7627</v>
      </c>
      <c r="AB1888" s="28">
        <v>1</v>
      </c>
      <c r="AC1888" s="40">
        <v>35780</v>
      </c>
      <c r="AD1888" s="40">
        <f t="shared" si="29"/>
        <v>35780</v>
      </c>
    </row>
    <row r="1889" spans="1:30">
      <c r="A1889" t="s">
        <v>277</v>
      </c>
      <c r="B1889" t="s">
        <v>151</v>
      </c>
      <c r="C1889" t="s">
        <v>152</v>
      </c>
      <c r="D1889" t="s">
        <v>5909</v>
      </c>
      <c r="E1889" t="s">
        <v>19079</v>
      </c>
      <c r="F1889" t="s">
        <v>5911</v>
      </c>
      <c r="G1889" t="s">
        <v>9838</v>
      </c>
      <c r="H1889" t="s">
        <v>328</v>
      </c>
      <c r="I1889" t="s">
        <v>5912</v>
      </c>
      <c r="J1889" t="s">
        <v>5913</v>
      </c>
      <c r="K1889" t="s">
        <v>78</v>
      </c>
      <c r="L1889" t="s">
        <v>19080</v>
      </c>
      <c r="M1889" s="27">
        <v>45953.333333333343</v>
      </c>
      <c r="N1889" s="27">
        <v>45957.677777777782</v>
      </c>
      <c r="P1889" t="s">
        <v>9840</v>
      </c>
      <c r="R1889" t="s">
        <v>1470</v>
      </c>
      <c r="S1889" t="s">
        <v>1470</v>
      </c>
      <c r="U1889" t="s">
        <v>7699</v>
      </c>
      <c r="V1889" t="s">
        <v>19081</v>
      </c>
      <c r="W1889" t="s">
        <v>9840</v>
      </c>
      <c r="Y1889" t="s">
        <v>13</v>
      </c>
      <c r="Z1889" t="s">
        <v>86</v>
      </c>
      <c r="AB1889" s="28">
        <v>0</v>
      </c>
      <c r="AC1889" s="40">
        <v>35780</v>
      </c>
      <c r="AD1889" s="40">
        <f t="shared" si="29"/>
        <v>35780</v>
      </c>
    </row>
    <row r="1890" spans="1:30">
      <c r="A1890" t="s">
        <v>965</v>
      </c>
      <c r="B1890" t="s">
        <v>119</v>
      </c>
      <c r="C1890" t="s">
        <v>120</v>
      </c>
      <c r="D1890" t="s">
        <v>966</v>
      </c>
      <c r="E1890" t="s">
        <v>19082</v>
      </c>
      <c r="F1890" t="s">
        <v>19083</v>
      </c>
      <c r="G1890" t="s">
        <v>9829</v>
      </c>
      <c r="H1890" t="s">
        <v>969</v>
      </c>
      <c r="I1890" t="s">
        <v>965</v>
      </c>
      <c r="J1890" t="s">
        <v>19084</v>
      </c>
      <c r="K1890" t="s">
        <v>78</v>
      </c>
      <c r="L1890" t="s">
        <v>19085</v>
      </c>
      <c r="M1890" s="27">
        <v>45953.333333333343</v>
      </c>
      <c r="N1890" s="27">
        <v>45954.48541666667</v>
      </c>
      <c r="P1890" t="s">
        <v>9833</v>
      </c>
      <c r="Q1890" t="s">
        <v>9834</v>
      </c>
      <c r="R1890" t="s">
        <v>1470</v>
      </c>
      <c r="S1890" t="s">
        <v>1470</v>
      </c>
      <c r="T1890" t="s">
        <v>82</v>
      </c>
      <c r="U1890" t="s">
        <v>7699</v>
      </c>
      <c r="V1890" t="s">
        <v>19086</v>
      </c>
      <c r="W1890" t="s">
        <v>84</v>
      </c>
      <c r="Y1890" t="s">
        <v>8</v>
      </c>
      <c r="Z1890" t="s">
        <v>86</v>
      </c>
      <c r="AA1890" t="s">
        <v>1394</v>
      </c>
      <c r="AB1890" s="28">
        <v>1</v>
      </c>
      <c r="AC1890" s="40">
        <v>35780</v>
      </c>
      <c r="AD1890" s="40">
        <f t="shared" si="29"/>
        <v>35780</v>
      </c>
    </row>
    <row r="1891" spans="1:30">
      <c r="A1891" t="s">
        <v>459</v>
      </c>
      <c r="B1891" t="s">
        <v>460</v>
      </c>
      <c r="C1891" t="s">
        <v>461</v>
      </c>
      <c r="D1891" t="s">
        <v>512</v>
      </c>
      <c r="E1891" t="s">
        <v>19087</v>
      </c>
      <c r="F1891" t="s">
        <v>6198</v>
      </c>
      <c r="G1891" t="s">
        <v>9829</v>
      </c>
      <c r="H1891" t="s">
        <v>460</v>
      </c>
      <c r="I1891" t="s">
        <v>459</v>
      </c>
      <c r="J1891" t="s">
        <v>6199</v>
      </c>
      <c r="K1891" t="s">
        <v>78</v>
      </c>
      <c r="L1891" t="s">
        <v>19088</v>
      </c>
      <c r="M1891" s="27">
        <v>45953.333333333343</v>
      </c>
      <c r="N1891" s="27">
        <v>45956.5625</v>
      </c>
      <c r="P1891" t="s">
        <v>9833</v>
      </c>
      <c r="Q1891" t="s">
        <v>9834</v>
      </c>
      <c r="R1891" t="s">
        <v>80</v>
      </c>
      <c r="S1891" t="s">
        <v>81</v>
      </c>
      <c r="T1891" t="s">
        <v>82</v>
      </c>
      <c r="U1891" t="s">
        <v>7699</v>
      </c>
      <c r="V1891" t="s">
        <v>19089</v>
      </c>
      <c r="W1891" t="s">
        <v>84</v>
      </c>
      <c r="Y1891" t="s">
        <v>8</v>
      </c>
      <c r="Z1891" t="s">
        <v>86</v>
      </c>
      <c r="AA1891" t="s">
        <v>899</v>
      </c>
      <c r="AB1891" s="28">
        <v>1</v>
      </c>
      <c r="AC1891" s="40">
        <v>35780</v>
      </c>
      <c r="AD1891" s="40">
        <f t="shared" si="29"/>
        <v>35780</v>
      </c>
    </row>
    <row r="1892" spans="1:30">
      <c r="A1892" t="s">
        <v>191</v>
      </c>
      <c r="B1892" t="s">
        <v>192</v>
      </c>
      <c r="C1892" t="s">
        <v>193</v>
      </c>
      <c r="D1892" t="s">
        <v>7223</v>
      </c>
      <c r="E1892" t="s">
        <v>19090</v>
      </c>
      <c r="F1892" t="s">
        <v>19091</v>
      </c>
      <c r="G1892" t="s">
        <v>9838</v>
      </c>
      <c r="H1892" t="s">
        <v>197</v>
      </c>
      <c r="I1892" t="s">
        <v>7226</v>
      </c>
      <c r="J1892" t="s">
        <v>19092</v>
      </c>
      <c r="K1892" t="s">
        <v>78</v>
      </c>
      <c r="L1892" t="s">
        <v>19093</v>
      </c>
      <c r="M1892" s="27">
        <v>45953.354016203702</v>
      </c>
      <c r="N1892" s="27">
        <v>45955.48333333333</v>
      </c>
      <c r="P1892" t="s">
        <v>9840</v>
      </c>
      <c r="R1892" t="s">
        <v>1470</v>
      </c>
      <c r="S1892" t="s">
        <v>1470</v>
      </c>
      <c r="U1892" t="s">
        <v>7699</v>
      </c>
      <c r="V1892" t="s">
        <v>19094</v>
      </c>
      <c r="W1892" t="s">
        <v>9840</v>
      </c>
      <c r="Y1892" t="s">
        <v>13</v>
      </c>
      <c r="Z1892" t="s">
        <v>86</v>
      </c>
      <c r="AB1892" s="28">
        <v>0</v>
      </c>
      <c r="AC1892" s="40">
        <v>35780</v>
      </c>
      <c r="AD1892" s="40">
        <f t="shared" si="29"/>
        <v>35780</v>
      </c>
    </row>
    <row r="1893" spans="1:30">
      <c r="A1893" t="s">
        <v>191</v>
      </c>
      <c r="B1893" t="s">
        <v>192</v>
      </c>
      <c r="C1893" t="s">
        <v>193</v>
      </c>
      <c r="D1893" t="s">
        <v>4407</v>
      </c>
      <c r="E1893" t="s">
        <v>19095</v>
      </c>
      <c r="F1893" t="s">
        <v>19096</v>
      </c>
      <c r="G1893" t="s">
        <v>9829</v>
      </c>
      <c r="H1893" t="s">
        <v>197</v>
      </c>
      <c r="I1893" t="s">
        <v>4410</v>
      </c>
      <c r="J1893" t="s">
        <v>19097</v>
      </c>
      <c r="K1893" t="s">
        <v>78</v>
      </c>
      <c r="L1893" t="s">
        <v>19098</v>
      </c>
      <c r="M1893" s="27">
        <v>45953.354675925933</v>
      </c>
      <c r="N1893" s="27">
        <v>45957.601388888892</v>
      </c>
      <c r="P1893" t="s">
        <v>9833</v>
      </c>
      <c r="Q1893" t="s">
        <v>9834</v>
      </c>
      <c r="R1893" t="s">
        <v>1470</v>
      </c>
      <c r="S1893" t="s">
        <v>1470</v>
      </c>
      <c r="T1893" t="s">
        <v>82</v>
      </c>
      <c r="U1893" t="s">
        <v>7699</v>
      </c>
      <c r="V1893" t="s">
        <v>19099</v>
      </c>
      <c r="W1893" t="s">
        <v>84</v>
      </c>
      <c r="Y1893" t="s">
        <v>11</v>
      </c>
      <c r="Z1893" t="s">
        <v>86</v>
      </c>
      <c r="AA1893" t="s">
        <v>1534</v>
      </c>
      <c r="AB1893" s="28">
        <v>1</v>
      </c>
      <c r="AC1893" s="40">
        <v>67654</v>
      </c>
      <c r="AD1893" s="40">
        <f t="shared" si="29"/>
        <v>67654</v>
      </c>
    </row>
    <row r="1894" spans="1:30">
      <c r="A1894" t="s">
        <v>191</v>
      </c>
      <c r="B1894" t="s">
        <v>192</v>
      </c>
      <c r="C1894" t="s">
        <v>193</v>
      </c>
      <c r="D1894" t="s">
        <v>246</v>
      </c>
      <c r="E1894" t="s">
        <v>19100</v>
      </c>
      <c r="F1894" t="s">
        <v>19101</v>
      </c>
      <c r="G1894" t="s">
        <v>9829</v>
      </c>
      <c r="H1894" t="s">
        <v>197</v>
      </c>
      <c r="I1894" t="s">
        <v>249</v>
      </c>
      <c r="J1894" t="s">
        <v>19102</v>
      </c>
      <c r="K1894" t="s">
        <v>78</v>
      </c>
      <c r="L1894" t="s">
        <v>19103</v>
      </c>
      <c r="M1894" s="27">
        <v>45953.355370370373</v>
      </c>
      <c r="N1894" s="27">
        <v>45958.393055555563</v>
      </c>
      <c r="P1894" t="s">
        <v>9833</v>
      </c>
      <c r="Q1894" t="s">
        <v>9834</v>
      </c>
      <c r="R1894" t="s">
        <v>80</v>
      </c>
      <c r="S1894" t="s">
        <v>81</v>
      </c>
      <c r="T1894" t="s">
        <v>82</v>
      </c>
      <c r="U1894" t="s">
        <v>7699</v>
      </c>
      <c r="V1894" t="s">
        <v>19104</v>
      </c>
      <c r="W1894" t="s">
        <v>9836</v>
      </c>
      <c r="Y1894" t="s">
        <v>13</v>
      </c>
      <c r="Z1894" t="s">
        <v>86</v>
      </c>
      <c r="AA1894" t="s">
        <v>2093</v>
      </c>
      <c r="AB1894" s="28">
        <v>0</v>
      </c>
      <c r="AC1894" s="40">
        <v>35780</v>
      </c>
      <c r="AD1894" s="40">
        <f t="shared" si="29"/>
        <v>35780</v>
      </c>
    </row>
    <row r="1895" spans="1:30">
      <c r="A1895" t="s">
        <v>191</v>
      </c>
      <c r="B1895" t="s">
        <v>192</v>
      </c>
      <c r="C1895" t="s">
        <v>193</v>
      </c>
      <c r="D1895" t="s">
        <v>194</v>
      </c>
      <c r="E1895" t="s">
        <v>19105</v>
      </c>
      <c r="F1895" t="s">
        <v>19106</v>
      </c>
      <c r="G1895" t="s">
        <v>9829</v>
      </c>
      <c r="H1895" t="s">
        <v>197</v>
      </c>
      <c r="I1895" t="s">
        <v>191</v>
      </c>
      <c r="J1895" t="s">
        <v>19107</v>
      </c>
      <c r="K1895" t="s">
        <v>78</v>
      </c>
      <c r="L1895" t="s">
        <v>19108</v>
      </c>
      <c r="M1895" s="27">
        <v>45953.356932870367</v>
      </c>
      <c r="N1895" s="27">
        <v>45957.563194444447</v>
      </c>
      <c r="P1895" t="s">
        <v>9833</v>
      </c>
      <c r="Q1895" t="s">
        <v>9834</v>
      </c>
      <c r="R1895" t="s">
        <v>80</v>
      </c>
      <c r="S1895" t="s">
        <v>81</v>
      </c>
      <c r="U1895" t="s">
        <v>7699</v>
      </c>
      <c r="V1895" t="s">
        <v>19109</v>
      </c>
      <c r="W1895" t="s">
        <v>84</v>
      </c>
      <c r="Y1895" t="s">
        <v>8</v>
      </c>
      <c r="Z1895" t="s">
        <v>86</v>
      </c>
      <c r="AA1895" t="s">
        <v>7627</v>
      </c>
      <c r="AB1895" s="28">
        <v>1</v>
      </c>
      <c r="AC1895" s="40">
        <v>35780</v>
      </c>
      <c r="AD1895" s="40">
        <f t="shared" si="29"/>
        <v>35780</v>
      </c>
    </row>
    <row r="1896" spans="1:30">
      <c r="A1896" t="s">
        <v>459</v>
      </c>
      <c r="B1896" t="s">
        <v>460</v>
      </c>
      <c r="C1896" t="s">
        <v>461</v>
      </c>
      <c r="D1896" t="s">
        <v>512</v>
      </c>
      <c r="E1896" t="s">
        <v>19110</v>
      </c>
      <c r="F1896" t="s">
        <v>19111</v>
      </c>
      <c r="G1896" t="s">
        <v>9829</v>
      </c>
      <c r="H1896" t="s">
        <v>460</v>
      </c>
      <c r="I1896" t="s">
        <v>459</v>
      </c>
      <c r="J1896" t="s">
        <v>19112</v>
      </c>
      <c r="K1896" t="s">
        <v>78</v>
      </c>
      <c r="L1896" t="s">
        <v>19113</v>
      </c>
      <c r="M1896" s="27">
        <v>45953.350694444453</v>
      </c>
      <c r="N1896" s="27">
        <v>45957.474999999999</v>
      </c>
      <c r="P1896" t="s">
        <v>9833</v>
      </c>
      <c r="Q1896" t="s">
        <v>9834</v>
      </c>
      <c r="R1896" t="s">
        <v>1479</v>
      </c>
      <c r="S1896" t="s">
        <v>1470</v>
      </c>
      <c r="T1896" t="s">
        <v>82</v>
      </c>
      <c r="U1896" t="s">
        <v>7699</v>
      </c>
      <c r="V1896" t="s">
        <v>19114</v>
      </c>
      <c r="W1896" t="s">
        <v>84</v>
      </c>
      <c r="Y1896" t="s">
        <v>8</v>
      </c>
      <c r="Z1896" t="s">
        <v>86</v>
      </c>
      <c r="AA1896" t="s">
        <v>1113</v>
      </c>
      <c r="AB1896" s="28">
        <v>1</v>
      </c>
      <c r="AC1896" s="40">
        <v>35780</v>
      </c>
      <c r="AD1896" s="40">
        <f t="shared" si="29"/>
        <v>35780</v>
      </c>
    </row>
    <row r="1897" spans="1:30">
      <c r="A1897" t="s">
        <v>118</v>
      </c>
      <c r="B1897" t="s">
        <v>119</v>
      </c>
      <c r="C1897" t="s">
        <v>120</v>
      </c>
      <c r="D1897" t="s">
        <v>17972</v>
      </c>
      <c r="E1897" t="s">
        <v>19115</v>
      </c>
      <c r="F1897" t="s">
        <v>19116</v>
      </c>
      <c r="G1897" t="s">
        <v>9829</v>
      </c>
      <c r="H1897" t="s">
        <v>309</v>
      </c>
      <c r="I1897" t="s">
        <v>17975</v>
      </c>
      <c r="J1897" t="s">
        <v>19117</v>
      </c>
      <c r="K1897" t="s">
        <v>78</v>
      </c>
      <c r="L1897" t="s">
        <v>19118</v>
      </c>
      <c r="M1897" s="27">
        <v>45953.357986111107</v>
      </c>
      <c r="N1897" s="27">
        <v>45954.410416666673</v>
      </c>
      <c r="P1897" t="s">
        <v>9833</v>
      </c>
      <c r="Q1897" t="s">
        <v>9834</v>
      </c>
      <c r="R1897" t="s">
        <v>1470</v>
      </c>
      <c r="S1897" t="s">
        <v>1470</v>
      </c>
      <c r="T1897" t="s">
        <v>82</v>
      </c>
      <c r="U1897" t="s">
        <v>7699</v>
      </c>
      <c r="V1897" t="s">
        <v>19119</v>
      </c>
      <c r="W1897" t="s">
        <v>84</v>
      </c>
      <c r="Y1897" t="s">
        <v>11</v>
      </c>
      <c r="Z1897" t="s">
        <v>86</v>
      </c>
      <c r="AA1897" t="s">
        <v>2527</v>
      </c>
      <c r="AB1897" s="28">
        <v>1</v>
      </c>
      <c r="AC1897" s="40">
        <v>67654</v>
      </c>
      <c r="AD1897" s="40">
        <f t="shared" si="29"/>
        <v>67654</v>
      </c>
    </row>
    <row r="1898" spans="1:30">
      <c r="A1898" t="s">
        <v>613</v>
      </c>
      <c r="B1898" t="s">
        <v>151</v>
      </c>
      <c r="C1898" t="s">
        <v>152</v>
      </c>
      <c r="D1898" t="s">
        <v>4146</v>
      </c>
      <c r="E1898" t="s">
        <v>19120</v>
      </c>
      <c r="F1898" t="s">
        <v>19121</v>
      </c>
      <c r="G1898" t="s">
        <v>9829</v>
      </c>
      <c r="H1898" t="s">
        <v>258</v>
      </c>
      <c r="I1898" t="s">
        <v>4149</v>
      </c>
      <c r="J1898" t="s">
        <v>19122</v>
      </c>
      <c r="K1898" t="s">
        <v>78</v>
      </c>
      <c r="L1898" t="s">
        <v>19123</v>
      </c>
      <c r="M1898" s="27">
        <v>45953.359513888892</v>
      </c>
      <c r="N1898" s="27">
        <v>45956.603472222218</v>
      </c>
      <c r="P1898" t="s">
        <v>9833</v>
      </c>
      <c r="Q1898" t="s">
        <v>9834</v>
      </c>
      <c r="R1898" t="s">
        <v>1470</v>
      </c>
      <c r="S1898" t="s">
        <v>1470</v>
      </c>
      <c r="T1898" t="s">
        <v>82</v>
      </c>
      <c r="U1898" t="s">
        <v>7699</v>
      </c>
      <c r="V1898" t="s">
        <v>19124</v>
      </c>
      <c r="W1898" t="s">
        <v>9836</v>
      </c>
      <c r="Y1898" t="s">
        <v>11</v>
      </c>
      <c r="Z1898" t="s">
        <v>86</v>
      </c>
      <c r="AA1898" t="s">
        <v>622</v>
      </c>
      <c r="AB1898" s="28">
        <v>0</v>
      </c>
      <c r="AC1898" s="40">
        <v>67654</v>
      </c>
      <c r="AD1898" s="40">
        <f t="shared" si="29"/>
        <v>67654</v>
      </c>
    </row>
    <row r="1899" spans="1:30">
      <c r="A1899" t="s">
        <v>288</v>
      </c>
      <c r="B1899" t="s">
        <v>113</v>
      </c>
      <c r="C1899" t="s">
        <v>114</v>
      </c>
      <c r="D1899" t="s">
        <v>1838</v>
      </c>
      <c r="E1899" t="s">
        <v>19125</v>
      </c>
      <c r="F1899" t="s">
        <v>19126</v>
      </c>
      <c r="G1899" t="s">
        <v>9838</v>
      </c>
      <c r="H1899" t="s">
        <v>292</v>
      </c>
      <c r="I1899" t="s">
        <v>1841</v>
      </c>
      <c r="J1899" t="s">
        <v>19127</v>
      </c>
      <c r="K1899" t="s">
        <v>78</v>
      </c>
      <c r="L1899" t="s">
        <v>19128</v>
      </c>
      <c r="M1899" s="27">
        <v>45953.374548611107</v>
      </c>
      <c r="N1899" s="27">
        <v>45959.456250000003</v>
      </c>
      <c r="P1899" t="s">
        <v>9840</v>
      </c>
      <c r="R1899" t="s">
        <v>1479</v>
      </c>
      <c r="S1899" t="s">
        <v>1479</v>
      </c>
      <c r="U1899" t="s">
        <v>7699</v>
      </c>
      <c r="V1899" t="s">
        <v>19129</v>
      </c>
      <c r="W1899" t="s">
        <v>9840</v>
      </c>
      <c r="Y1899" t="s">
        <v>13</v>
      </c>
      <c r="Z1899" t="s">
        <v>86</v>
      </c>
      <c r="AB1899" s="28">
        <v>0</v>
      </c>
      <c r="AC1899" s="40">
        <v>35780</v>
      </c>
      <c r="AD1899" s="40">
        <f t="shared" si="29"/>
        <v>35780</v>
      </c>
    </row>
    <row r="1900" spans="1:30">
      <c r="A1900" t="s">
        <v>459</v>
      </c>
      <c r="B1900" t="s">
        <v>460</v>
      </c>
      <c r="C1900" t="s">
        <v>461</v>
      </c>
      <c r="D1900" t="s">
        <v>462</v>
      </c>
      <c r="E1900" t="s">
        <v>19130</v>
      </c>
      <c r="F1900" t="s">
        <v>19131</v>
      </c>
      <c r="G1900" t="s">
        <v>9829</v>
      </c>
      <c r="H1900" t="s">
        <v>460</v>
      </c>
      <c r="I1900" t="s">
        <v>465</v>
      </c>
      <c r="J1900" t="s">
        <v>19132</v>
      </c>
      <c r="K1900" t="s">
        <v>78</v>
      </c>
      <c r="L1900" t="s">
        <v>19133</v>
      </c>
      <c r="M1900" s="27">
        <v>45953.379814814813</v>
      </c>
      <c r="N1900" s="27">
        <v>45957.600694444453</v>
      </c>
      <c r="P1900" t="s">
        <v>9833</v>
      </c>
      <c r="Q1900" t="s">
        <v>9834</v>
      </c>
      <c r="R1900" t="s">
        <v>1470</v>
      </c>
      <c r="S1900" t="s">
        <v>1470</v>
      </c>
      <c r="T1900" t="s">
        <v>82</v>
      </c>
      <c r="U1900" t="s">
        <v>7699</v>
      </c>
      <c r="V1900" t="s">
        <v>19134</v>
      </c>
      <c r="W1900" t="s">
        <v>84</v>
      </c>
      <c r="Y1900" t="s">
        <v>11</v>
      </c>
      <c r="Z1900" t="s">
        <v>86</v>
      </c>
      <c r="AA1900" t="s">
        <v>700</v>
      </c>
      <c r="AB1900" s="28">
        <v>1</v>
      </c>
      <c r="AC1900" s="40">
        <v>67654</v>
      </c>
      <c r="AD1900" s="40">
        <f t="shared" si="29"/>
        <v>67654</v>
      </c>
    </row>
    <row r="1901" spans="1:30">
      <c r="A1901" t="s">
        <v>191</v>
      </c>
      <c r="B1901" t="s">
        <v>192</v>
      </c>
      <c r="C1901" t="s">
        <v>193</v>
      </c>
      <c r="D1901" t="s">
        <v>194</v>
      </c>
      <c r="E1901" t="s">
        <v>19135</v>
      </c>
      <c r="F1901" t="s">
        <v>3779</v>
      </c>
      <c r="G1901" t="s">
        <v>9829</v>
      </c>
      <c r="H1901" t="s">
        <v>197</v>
      </c>
      <c r="I1901" t="s">
        <v>191</v>
      </c>
      <c r="J1901" t="s">
        <v>3780</v>
      </c>
      <c r="K1901" t="s">
        <v>78</v>
      </c>
      <c r="L1901" t="s">
        <v>19136</v>
      </c>
      <c r="M1901" s="27">
        <v>45953.401388888888</v>
      </c>
      <c r="N1901" s="27">
        <v>45957.563888888893</v>
      </c>
      <c r="P1901" t="s">
        <v>9833</v>
      </c>
      <c r="Q1901" t="s">
        <v>9834</v>
      </c>
      <c r="R1901" t="s">
        <v>80</v>
      </c>
      <c r="S1901" t="s">
        <v>81</v>
      </c>
      <c r="U1901" t="s">
        <v>7699</v>
      </c>
      <c r="V1901" t="s">
        <v>19137</v>
      </c>
      <c r="W1901" t="s">
        <v>84</v>
      </c>
      <c r="Y1901" t="s">
        <v>8</v>
      </c>
      <c r="Z1901" t="s">
        <v>86</v>
      </c>
      <c r="AA1901" t="s">
        <v>7627</v>
      </c>
      <c r="AB1901" s="28">
        <v>1</v>
      </c>
      <c r="AC1901" s="40">
        <v>35780</v>
      </c>
      <c r="AD1901" s="40">
        <f t="shared" si="29"/>
        <v>35780</v>
      </c>
    </row>
    <row r="1902" spans="1:30">
      <c r="A1902" t="s">
        <v>569</v>
      </c>
      <c r="B1902" t="s">
        <v>119</v>
      </c>
      <c r="C1902" t="s">
        <v>120</v>
      </c>
      <c r="D1902" t="s">
        <v>570</v>
      </c>
      <c r="E1902" t="s">
        <v>19138</v>
      </c>
      <c r="F1902" t="s">
        <v>19139</v>
      </c>
      <c r="G1902" t="s">
        <v>9829</v>
      </c>
      <c r="H1902" t="s">
        <v>573</v>
      </c>
      <c r="I1902" t="s">
        <v>569</v>
      </c>
      <c r="J1902" t="s">
        <v>19140</v>
      </c>
      <c r="K1902" t="s">
        <v>78</v>
      </c>
      <c r="L1902" t="s">
        <v>19141</v>
      </c>
      <c r="M1902" s="27">
        <v>45953.402881944443</v>
      </c>
      <c r="N1902" s="27">
        <v>45957.432638888888</v>
      </c>
      <c r="P1902" t="s">
        <v>9833</v>
      </c>
      <c r="Q1902" t="s">
        <v>9834</v>
      </c>
      <c r="R1902" t="s">
        <v>1479</v>
      </c>
      <c r="S1902" t="s">
        <v>1479</v>
      </c>
      <c r="T1902" t="s">
        <v>82</v>
      </c>
      <c r="U1902" t="s">
        <v>7699</v>
      </c>
      <c r="V1902" t="s">
        <v>19142</v>
      </c>
      <c r="W1902" t="s">
        <v>84</v>
      </c>
      <c r="Y1902" t="s">
        <v>8</v>
      </c>
      <c r="Z1902" t="s">
        <v>86</v>
      </c>
      <c r="AA1902" t="s">
        <v>5440</v>
      </c>
      <c r="AB1902" s="28">
        <v>1</v>
      </c>
      <c r="AC1902" s="40">
        <v>35780</v>
      </c>
      <c r="AD1902" s="40">
        <f t="shared" si="29"/>
        <v>35780</v>
      </c>
    </row>
    <row r="1903" spans="1:30">
      <c r="A1903" t="s">
        <v>217</v>
      </c>
      <c r="B1903" t="s">
        <v>192</v>
      </c>
      <c r="C1903" t="s">
        <v>193</v>
      </c>
      <c r="D1903" t="s">
        <v>8896</v>
      </c>
      <c r="E1903" t="s">
        <v>19143</v>
      </c>
      <c r="F1903" t="s">
        <v>19144</v>
      </c>
      <c r="G1903" t="s">
        <v>9829</v>
      </c>
      <c r="H1903" t="s">
        <v>197</v>
      </c>
      <c r="I1903" t="s">
        <v>8899</v>
      </c>
      <c r="J1903" t="s">
        <v>19145</v>
      </c>
      <c r="K1903" t="s">
        <v>78</v>
      </c>
      <c r="L1903" t="s">
        <v>19146</v>
      </c>
      <c r="M1903" s="27">
        <v>45953.394884259258</v>
      </c>
      <c r="N1903" s="27">
        <v>45955.637499999997</v>
      </c>
      <c r="P1903" t="s">
        <v>9833</v>
      </c>
      <c r="Q1903" t="s">
        <v>9834</v>
      </c>
      <c r="R1903" t="s">
        <v>1470</v>
      </c>
      <c r="S1903" t="s">
        <v>1470</v>
      </c>
      <c r="T1903" t="s">
        <v>82</v>
      </c>
      <c r="U1903" t="s">
        <v>7699</v>
      </c>
      <c r="V1903" t="s">
        <v>19147</v>
      </c>
      <c r="W1903" t="s">
        <v>9836</v>
      </c>
      <c r="Y1903" t="s">
        <v>11</v>
      </c>
      <c r="Z1903" t="s">
        <v>86</v>
      </c>
      <c r="AA1903" t="s">
        <v>1684</v>
      </c>
      <c r="AB1903" s="28">
        <v>0</v>
      </c>
      <c r="AC1903" s="40">
        <v>67654</v>
      </c>
      <c r="AD1903" s="40">
        <f t="shared" si="29"/>
        <v>67654</v>
      </c>
    </row>
    <row r="1904" spans="1:30">
      <c r="A1904" t="s">
        <v>1377</v>
      </c>
      <c r="B1904" t="s">
        <v>68</v>
      </c>
      <c r="C1904" t="s">
        <v>266</v>
      </c>
      <c r="D1904" t="s">
        <v>4238</v>
      </c>
      <c r="E1904" t="s">
        <v>19148</v>
      </c>
      <c r="F1904" t="s">
        <v>10226</v>
      </c>
      <c r="G1904" t="s">
        <v>9829</v>
      </c>
      <c r="H1904" t="s">
        <v>2043</v>
      </c>
      <c r="I1904" t="s">
        <v>4241</v>
      </c>
      <c r="J1904" t="s">
        <v>10227</v>
      </c>
      <c r="K1904" t="s">
        <v>78</v>
      </c>
      <c r="L1904" t="s">
        <v>19149</v>
      </c>
      <c r="M1904" s="27">
        <v>45953.39984953704</v>
      </c>
      <c r="N1904" s="27">
        <v>45954.519444444442</v>
      </c>
      <c r="P1904" t="s">
        <v>9833</v>
      </c>
      <c r="Q1904" t="s">
        <v>9834</v>
      </c>
      <c r="R1904" t="s">
        <v>783</v>
      </c>
      <c r="S1904" t="s">
        <v>2152</v>
      </c>
      <c r="T1904" t="s">
        <v>82</v>
      </c>
      <c r="U1904" t="s">
        <v>7699</v>
      </c>
      <c r="V1904" t="s">
        <v>19150</v>
      </c>
      <c r="W1904" t="s">
        <v>84</v>
      </c>
      <c r="Y1904" t="s">
        <v>11</v>
      </c>
      <c r="Z1904" t="s">
        <v>86</v>
      </c>
      <c r="AA1904" t="s">
        <v>2108</v>
      </c>
      <c r="AB1904" s="28">
        <v>1</v>
      </c>
      <c r="AC1904" s="40">
        <v>67654</v>
      </c>
      <c r="AD1904" s="40">
        <f t="shared" si="29"/>
        <v>67654</v>
      </c>
    </row>
    <row r="1905" spans="1:30">
      <c r="A1905" t="s">
        <v>288</v>
      </c>
      <c r="B1905" t="s">
        <v>113</v>
      </c>
      <c r="C1905" t="s">
        <v>114</v>
      </c>
      <c r="D1905" t="s">
        <v>289</v>
      </c>
      <c r="E1905" t="s">
        <v>19151</v>
      </c>
      <c r="F1905" t="s">
        <v>19152</v>
      </c>
      <c r="G1905" t="s">
        <v>9829</v>
      </c>
      <c r="H1905" t="s">
        <v>292</v>
      </c>
      <c r="I1905" t="s">
        <v>288</v>
      </c>
      <c r="J1905" t="s">
        <v>19153</v>
      </c>
      <c r="K1905" t="s">
        <v>78</v>
      </c>
      <c r="L1905" t="s">
        <v>19154</v>
      </c>
      <c r="M1905" s="27">
        <v>45953.400578703702</v>
      </c>
      <c r="N1905" s="27">
        <v>45955.638888888891</v>
      </c>
      <c r="P1905" t="s">
        <v>9833</v>
      </c>
      <c r="Q1905" t="s">
        <v>9834</v>
      </c>
      <c r="R1905" t="s">
        <v>1470</v>
      </c>
      <c r="S1905" t="s">
        <v>1470</v>
      </c>
      <c r="T1905" t="s">
        <v>82</v>
      </c>
      <c r="U1905" t="s">
        <v>7699</v>
      </c>
      <c r="V1905" t="s">
        <v>19155</v>
      </c>
      <c r="W1905" t="s">
        <v>84</v>
      </c>
      <c r="Y1905" t="s">
        <v>8</v>
      </c>
      <c r="Z1905" t="s">
        <v>86</v>
      </c>
      <c r="AA1905" t="s">
        <v>7026</v>
      </c>
      <c r="AB1905" s="28">
        <v>1</v>
      </c>
      <c r="AC1905" s="40">
        <v>35780</v>
      </c>
      <c r="AD1905" s="40">
        <f t="shared" si="29"/>
        <v>35780</v>
      </c>
    </row>
    <row r="1906" spans="1:30">
      <c r="A1906" t="s">
        <v>277</v>
      </c>
      <c r="B1906" t="s">
        <v>151</v>
      </c>
      <c r="C1906" t="s">
        <v>152</v>
      </c>
      <c r="D1906" t="s">
        <v>325</v>
      </c>
      <c r="E1906" t="s">
        <v>19156</v>
      </c>
      <c r="F1906" t="s">
        <v>19157</v>
      </c>
      <c r="G1906" t="s">
        <v>9829</v>
      </c>
      <c r="H1906" t="s">
        <v>328</v>
      </c>
      <c r="I1906" t="s">
        <v>277</v>
      </c>
      <c r="J1906" t="s">
        <v>18572</v>
      </c>
      <c r="K1906" t="s">
        <v>78</v>
      </c>
      <c r="L1906" t="s">
        <v>19158</v>
      </c>
      <c r="M1906" s="27">
        <v>45953.401967592603</v>
      </c>
      <c r="N1906" s="27">
        <v>45954.339583333327</v>
      </c>
      <c r="P1906" t="s">
        <v>9833</v>
      </c>
      <c r="Q1906" t="s">
        <v>9834</v>
      </c>
      <c r="R1906" t="s">
        <v>80</v>
      </c>
      <c r="S1906" t="s">
        <v>81</v>
      </c>
      <c r="T1906" t="s">
        <v>82</v>
      </c>
      <c r="U1906" t="s">
        <v>7699</v>
      </c>
      <c r="V1906" t="s">
        <v>19159</v>
      </c>
      <c r="W1906" t="s">
        <v>84</v>
      </c>
      <c r="Y1906" t="s">
        <v>8</v>
      </c>
      <c r="Z1906" t="s">
        <v>86</v>
      </c>
      <c r="AA1906" t="s">
        <v>342</v>
      </c>
      <c r="AB1906" s="28">
        <v>1</v>
      </c>
      <c r="AC1906" s="40">
        <v>35780</v>
      </c>
      <c r="AD1906" s="40">
        <f t="shared" si="29"/>
        <v>35780</v>
      </c>
    </row>
    <row r="1907" spans="1:30">
      <c r="A1907" t="s">
        <v>277</v>
      </c>
      <c r="B1907" t="s">
        <v>151</v>
      </c>
      <c r="C1907" t="s">
        <v>152</v>
      </c>
      <c r="D1907" t="s">
        <v>5909</v>
      </c>
      <c r="E1907" t="s">
        <v>19160</v>
      </c>
      <c r="F1907" t="s">
        <v>19161</v>
      </c>
      <c r="G1907" t="s">
        <v>9838</v>
      </c>
      <c r="H1907" t="s">
        <v>328</v>
      </c>
      <c r="I1907" t="s">
        <v>5912</v>
      </c>
      <c r="J1907" t="s">
        <v>19162</v>
      </c>
      <c r="K1907" t="s">
        <v>78</v>
      </c>
      <c r="L1907" t="s">
        <v>19163</v>
      </c>
      <c r="M1907" s="27">
        <v>45953.404618055552</v>
      </c>
      <c r="N1907" s="27">
        <v>45957.680555555547</v>
      </c>
      <c r="P1907" t="s">
        <v>9840</v>
      </c>
      <c r="R1907" t="s">
        <v>1470</v>
      </c>
      <c r="S1907" t="s">
        <v>1470</v>
      </c>
      <c r="U1907" t="s">
        <v>7699</v>
      </c>
      <c r="V1907" t="s">
        <v>19164</v>
      </c>
      <c r="W1907" t="s">
        <v>9840</v>
      </c>
      <c r="Y1907" t="s">
        <v>13</v>
      </c>
      <c r="Z1907" t="s">
        <v>86</v>
      </c>
      <c r="AB1907" s="28">
        <v>0</v>
      </c>
      <c r="AC1907" s="40">
        <v>35780</v>
      </c>
      <c r="AD1907" s="40">
        <f t="shared" si="29"/>
        <v>35780</v>
      </c>
    </row>
    <row r="1908" spans="1:30">
      <c r="A1908" t="s">
        <v>343</v>
      </c>
      <c r="B1908" t="s">
        <v>68</v>
      </c>
      <c r="C1908" t="s">
        <v>69</v>
      </c>
      <c r="D1908" t="s">
        <v>344</v>
      </c>
      <c r="E1908" t="s">
        <v>19165</v>
      </c>
      <c r="F1908" t="s">
        <v>19166</v>
      </c>
      <c r="G1908" t="s">
        <v>9829</v>
      </c>
      <c r="H1908" t="s">
        <v>347</v>
      </c>
      <c r="I1908" t="s">
        <v>343</v>
      </c>
      <c r="J1908" t="s">
        <v>19167</v>
      </c>
      <c r="K1908" t="s">
        <v>78</v>
      </c>
      <c r="L1908" t="s">
        <v>19168</v>
      </c>
      <c r="M1908" s="27">
        <v>45953.425335648149</v>
      </c>
      <c r="N1908" s="27">
        <v>45954.523611111108</v>
      </c>
      <c r="P1908" t="s">
        <v>9833</v>
      </c>
      <c r="Q1908" t="s">
        <v>9834</v>
      </c>
      <c r="R1908" t="s">
        <v>1479</v>
      </c>
      <c r="S1908" t="s">
        <v>1479</v>
      </c>
      <c r="T1908" t="s">
        <v>82</v>
      </c>
      <c r="U1908" t="s">
        <v>7699</v>
      </c>
      <c r="V1908" t="s">
        <v>19169</v>
      </c>
      <c r="W1908" t="s">
        <v>84</v>
      </c>
      <c r="Y1908" t="s">
        <v>8</v>
      </c>
      <c r="Z1908" t="s">
        <v>86</v>
      </c>
      <c r="AA1908" t="s">
        <v>366</v>
      </c>
      <c r="AB1908" s="28">
        <v>1</v>
      </c>
      <c r="AC1908" s="40">
        <v>35780</v>
      </c>
      <c r="AD1908" s="40">
        <f t="shared" si="29"/>
        <v>35780</v>
      </c>
    </row>
    <row r="1909" spans="1:30">
      <c r="A1909" t="s">
        <v>191</v>
      </c>
      <c r="B1909" t="s">
        <v>192</v>
      </c>
      <c r="C1909" t="s">
        <v>193</v>
      </c>
      <c r="D1909" t="s">
        <v>194</v>
      </c>
      <c r="E1909" t="s">
        <v>19170</v>
      </c>
      <c r="F1909" t="s">
        <v>19171</v>
      </c>
      <c r="G1909" t="s">
        <v>9829</v>
      </c>
      <c r="H1909" t="s">
        <v>197</v>
      </c>
      <c r="I1909" t="s">
        <v>191</v>
      </c>
      <c r="J1909" t="s">
        <v>19172</v>
      </c>
      <c r="K1909" t="s">
        <v>78</v>
      </c>
      <c r="L1909" t="s">
        <v>19173</v>
      </c>
      <c r="M1909" s="27">
        <v>45953.415335648147</v>
      </c>
      <c r="N1909" s="27">
        <v>45957.56527777778</v>
      </c>
      <c r="P1909" t="s">
        <v>9833</v>
      </c>
      <c r="Q1909" t="s">
        <v>9834</v>
      </c>
      <c r="R1909" t="s">
        <v>80</v>
      </c>
      <c r="S1909" t="s">
        <v>187</v>
      </c>
      <c r="U1909" t="s">
        <v>7699</v>
      </c>
      <c r="V1909" t="s">
        <v>19174</v>
      </c>
      <c r="W1909" t="s">
        <v>84</v>
      </c>
      <c r="Y1909" t="s">
        <v>8</v>
      </c>
      <c r="Z1909" t="s">
        <v>86</v>
      </c>
      <c r="AA1909" t="s">
        <v>7627</v>
      </c>
      <c r="AB1909" s="28">
        <v>1</v>
      </c>
      <c r="AC1909" s="40">
        <v>35780</v>
      </c>
      <c r="AD1909" s="40">
        <f t="shared" si="29"/>
        <v>35780</v>
      </c>
    </row>
    <row r="1910" spans="1:30">
      <c r="A1910" t="s">
        <v>459</v>
      </c>
      <c r="B1910" t="s">
        <v>460</v>
      </c>
      <c r="C1910" t="s">
        <v>461</v>
      </c>
      <c r="D1910" t="s">
        <v>692</v>
      </c>
      <c r="E1910" t="s">
        <v>19175</v>
      </c>
      <c r="F1910" t="s">
        <v>19176</v>
      </c>
      <c r="G1910" t="s">
        <v>9829</v>
      </c>
      <c r="H1910" t="s">
        <v>460</v>
      </c>
      <c r="I1910" t="s">
        <v>695</v>
      </c>
      <c r="J1910" t="s">
        <v>19177</v>
      </c>
      <c r="K1910" t="s">
        <v>78</v>
      </c>
      <c r="L1910" t="s">
        <v>19178</v>
      </c>
      <c r="M1910" s="27">
        <v>45953.41710648148</v>
      </c>
      <c r="N1910" s="27">
        <v>45960.345138888893</v>
      </c>
      <c r="P1910" t="s">
        <v>9833</v>
      </c>
      <c r="Q1910" t="s">
        <v>9834</v>
      </c>
      <c r="R1910" t="s">
        <v>1470</v>
      </c>
      <c r="S1910" t="s">
        <v>1470</v>
      </c>
      <c r="T1910" t="s">
        <v>82</v>
      </c>
      <c r="U1910" t="s">
        <v>7699</v>
      </c>
      <c r="V1910" t="s">
        <v>19179</v>
      </c>
      <c r="W1910" t="s">
        <v>84</v>
      </c>
      <c r="Y1910" t="s">
        <v>11</v>
      </c>
      <c r="Z1910" t="s">
        <v>86</v>
      </c>
      <c r="AA1910" t="s">
        <v>964</v>
      </c>
      <c r="AB1910" s="28">
        <v>1</v>
      </c>
      <c r="AC1910" s="40">
        <v>67654</v>
      </c>
      <c r="AD1910" s="40">
        <f t="shared" si="29"/>
        <v>67654</v>
      </c>
    </row>
    <row r="1911" spans="1:30">
      <c r="A1911" t="s">
        <v>343</v>
      </c>
      <c r="B1911" t="s">
        <v>68</v>
      </c>
      <c r="C1911" t="s">
        <v>69</v>
      </c>
      <c r="D1911" t="s">
        <v>2491</v>
      </c>
      <c r="E1911" t="s">
        <v>19180</v>
      </c>
      <c r="F1911" t="s">
        <v>19181</v>
      </c>
      <c r="G1911" t="s">
        <v>9829</v>
      </c>
      <c r="H1911" t="s">
        <v>347</v>
      </c>
      <c r="I1911" t="s">
        <v>2494</v>
      </c>
      <c r="J1911" t="s">
        <v>19182</v>
      </c>
      <c r="K1911" t="s">
        <v>78</v>
      </c>
      <c r="L1911" t="s">
        <v>19183</v>
      </c>
      <c r="M1911" s="27">
        <v>45953.43273148148</v>
      </c>
      <c r="N1911" s="27">
        <v>45955.647222222222</v>
      </c>
      <c r="P1911" t="s">
        <v>9833</v>
      </c>
      <c r="Q1911" t="s">
        <v>9834</v>
      </c>
      <c r="R1911" t="s">
        <v>1470</v>
      </c>
      <c r="S1911" t="s">
        <v>1470</v>
      </c>
      <c r="T1911" t="s">
        <v>82</v>
      </c>
      <c r="U1911" t="s">
        <v>7699</v>
      </c>
      <c r="V1911" t="s">
        <v>19184</v>
      </c>
      <c r="W1911" t="s">
        <v>84</v>
      </c>
      <c r="Y1911" t="s">
        <v>11</v>
      </c>
      <c r="Z1911" t="s">
        <v>86</v>
      </c>
      <c r="AA1911" t="s">
        <v>2850</v>
      </c>
      <c r="AB1911" s="28">
        <v>1</v>
      </c>
      <c r="AC1911" s="40">
        <v>67654</v>
      </c>
      <c r="AD1911" s="40">
        <f t="shared" si="29"/>
        <v>67654</v>
      </c>
    </row>
    <row r="1912" spans="1:30">
      <c r="A1912" t="s">
        <v>112</v>
      </c>
      <c r="B1912" t="s">
        <v>113</v>
      </c>
      <c r="C1912" t="s">
        <v>114</v>
      </c>
      <c r="D1912" t="s">
        <v>8692</v>
      </c>
      <c r="E1912" t="s">
        <v>19185</v>
      </c>
      <c r="F1912" t="s">
        <v>19186</v>
      </c>
      <c r="G1912" t="s">
        <v>9829</v>
      </c>
      <c r="H1912" t="s">
        <v>116</v>
      </c>
      <c r="I1912" t="s">
        <v>8695</v>
      </c>
      <c r="J1912" t="s">
        <v>19187</v>
      </c>
      <c r="K1912" t="s">
        <v>78</v>
      </c>
      <c r="L1912" t="s">
        <v>19188</v>
      </c>
      <c r="M1912" s="27">
        <v>45953.426388888889</v>
      </c>
      <c r="N1912" s="27">
        <v>45955.40347222222</v>
      </c>
      <c r="P1912" t="s">
        <v>9833</v>
      </c>
      <c r="Q1912" t="s">
        <v>9834</v>
      </c>
      <c r="R1912" t="s">
        <v>1470</v>
      </c>
      <c r="S1912" t="s">
        <v>1470</v>
      </c>
      <c r="T1912" t="s">
        <v>82</v>
      </c>
      <c r="U1912" t="s">
        <v>7699</v>
      </c>
      <c r="V1912" t="s">
        <v>19189</v>
      </c>
      <c r="W1912" t="s">
        <v>84</v>
      </c>
      <c r="Y1912" t="s">
        <v>11</v>
      </c>
      <c r="Z1912" t="s">
        <v>86</v>
      </c>
      <c r="AA1912" t="s">
        <v>117</v>
      </c>
      <c r="AB1912" s="28">
        <v>1</v>
      </c>
      <c r="AC1912" s="40">
        <v>67654</v>
      </c>
      <c r="AD1912" s="40">
        <f t="shared" si="29"/>
        <v>67654</v>
      </c>
    </row>
    <row r="1913" spans="1:30">
      <c r="A1913" t="s">
        <v>191</v>
      </c>
      <c r="B1913" t="s">
        <v>192</v>
      </c>
      <c r="C1913" t="s">
        <v>193</v>
      </c>
      <c r="D1913" t="s">
        <v>194</v>
      </c>
      <c r="E1913" t="s">
        <v>19190</v>
      </c>
      <c r="F1913" t="s">
        <v>19191</v>
      </c>
      <c r="G1913" t="s">
        <v>9829</v>
      </c>
      <c r="H1913" t="s">
        <v>197</v>
      </c>
      <c r="I1913" t="s">
        <v>191</v>
      </c>
      <c r="J1913" t="s">
        <v>19192</v>
      </c>
      <c r="K1913" t="s">
        <v>78</v>
      </c>
      <c r="L1913" t="s">
        <v>19193</v>
      </c>
      <c r="M1913" s="27">
        <v>45953.430347222216</v>
      </c>
      <c r="N1913" s="27">
        <v>45957.565972222219</v>
      </c>
      <c r="P1913" t="s">
        <v>9833</v>
      </c>
      <c r="Q1913" t="s">
        <v>9834</v>
      </c>
      <c r="R1913" t="s">
        <v>80</v>
      </c>
      <c r="S1913" t="s">
        <v>187</v>
      </c>
      <c r="U1913" t="s">
        <v>7699</v>
      </c>
      <c r="V1913" t="s">
        <v>19194</v>
      </c>
      <c r="W1913" t="s">
        <v>84</v>
      </c>
      <c r="Y1913" t="s">
        <v>8</v>
      </c>
      <c r="Z1913" t="s">
        <v>86</v>
      </c>
      <c r="AA1913" t="s">
        <v>7627</v>
      </c>
      <c r="AB1913" s="28">
        <v>1</v>
      </c>
      <c r="AC1913" s="40">
        <v>35780</v>
      </c>
      <c r="AD1913" s="40">
        <f t="shared" si="29"/>
        <v>35780</v>
      </c>
    </row>
    <row r="1914" spans="1:30">
      <c r="A1914" t="s">
        <v>191</v>
      </c>
      <c r="B1914" t="s">
        <v>192</v>
      </c>
      <c r="C1914" t="s">
        <v>193</v>
      </c>
      <c r="D1914" t="s">
        <v>3146</v>
      </c>
      <c r="E1914" t="s">
        <v>19195</v>
      </c>
      <c r="F1914" t="s">
        <v>19196</v>
      </c>
      <c r="G1914" t="s">
        <v>9829</v>
      </c>
      <c r="H1914" t="s">
        <v>197</v>
      </c>
      <c r="I1914" t="s">
        <v>3149</v>
      </c>
      <c r="J1914" t="s">
        <v>19197</v>
      </c>
      <c r="K1914" t="s">
        <v>78</v>
      </c>
      <c r="L1914" t="s">
        <v>19198</v>
      </c>
      <c r="M1914" s="27">
        <v>45953.433692129627</v>
      </c>
      <c r="N1914" s="27">
        <v>45958.660416666673</v>
      </c>
      <c r="P1914" t="s">
        <v>9833</v>
      </c>
      <c r="Q1914" t="s">
        <v>9834</v>
      </c>
      <c r="R1914" t="s">
        <v>80</v>
      </c>
      <c r="S1914" t="s">
        <v>187</v>
      </c>
      <c r="T1914" t="s">
        <v>82</v>
      </c>
      <c r="U1914" t="s">
        <v>7699</v>
      </c>
      <c r="V1914" t="s">
        <v>19199</v>
      </c>
      <c r="W1914" t="s">
        <v>9836</v>
      </c>
      <c r="Y1914" t="s">
        <v>13</v>
      </c>
      <c r="Z1914" t="s">
        <v>86</v>
      </c>
      <c r="AA1914" t="s">
        <v>2093</v>
      </c>
      <c r="AB1914" s="28">
        <v>0</v>
      </c>
      <c r="AC1914" s="40">
        <v>35780</v>
      </c>
      <c r="AD1914" s="40">
        <f t="shared" si="29"/>
        <v>35780</v>
      </c>
    </row>
    <row r="1915" spans="1:30">
      <c r="A1915" t="s">
        <v>744</v>
      </c>
      <c r="B1915" t="s">
        <v>113</v>
      </c>
      <c r="C1915" t="s">
        <v>114</v>
      </c>
      <c r="D1915" t="s">
        <v>2276</v>
      </c>
      <c r="E1915" t="s">
        <v>19200</v>
      </c>
      <c r="F1915" t="s">
        <v>12591</v>
      </c>
      <c r="G1915" t="s">
        <v>9829</v>
      </c>
      <c r="H1915" t="s">
        <v>748</v>
      </c>
      <c r="I1915" t="s">
        <v>744</v>
      </c>
      <c r="J1915" t="s">
        <v>12592</v>
      </c>
      <c r="K1915" t="s">
        <v>78</v>
      </c>
      <c r="L1915" t="s">
        <v>19201</v>
      </c>
      <c r="M1915" s="27">
        <v>45953.431168981479</v>
      </c>
      <c r="N1915" s="27">
        <v>45956.56527777778</v>
      </c>
      <c r="P1915" t="s">
        <v>9833</v>
      </c>
      <c r="Q1915" t="s">
        <v>9834</v>
      </c>
      <c r="R1915" t="s">
        <v>1470</v>
      </c>
      <c r="S1915" t="s">
        <v>1470</v>
      </c>
      <c r="T1915" t="s">
        <v>82</v>
      </c>
      <c r="U1915" t="s">
        <v>7699</v>
      </c>
      <c r="V1915" t="s">
        <v>19202</v>
      </c>
      <c r="W1915" t="s">
        <v>84</v>
      </c>
      <c r="Y1915" t="s">
        <v>8</v>
      </c>
      <c r="Z1915" t="s">
        <v>86</v>
      </c>
      <c r="AA1915" t="s">
        <v>754</v>
      </c>
      <c r="AB1915" s="28">
        <v>1</v>
      </c>
      <c r="AC1915" s="40">
        <v>35780</v>
      </c>
      <c r="AD1915" s="40">
        <f t="shared" si="29"/>
        <v>35780</v>
      </c>
    </row>
    <row r="1916" spans="1:30">
      <c r="A1916" t="s">
        <v>191</v>
      </c>
      <c r="B1916" t="s">
        <v>192</v>
      </c>
      <c r="C1916" t="s">
        <v>193</v>
      </c>
      <c r="D1916" t="s">
        <v>194</v>
      </c>
      <c r="E1916" t="s">
        <v>19203</v>
      </c>
      <c r="F1916" t="s">
        <v>19204</v>
      </c>
      <c r="G1916" t="s">
        <v>9829</v>
      </c>
      <c r="H1916" t="s">
        <v>197</v>
      </c>
      <c r="I1916" t="s">
        <v>191</v>
      </c>
      <c r="J1916" t="s">
        <v>19192</v>
      </c>
      <c r="K1916" t="s">
        <v>78</v>
      </c>
      <c r="L1916" t="s">
        <v>19205</v>
      </c>
      <c r="M1916" s="27">
        <v>45953.432106481479</v>
      </c>
      <c r="N1916" s="27">
        <v>45957.566666666673</v>
      </c>
      <c r="P1916" t="s">
        <v>9833</v>
      </c>
      <c r="Q1916" t="s">
        <v>9834</v>
      </c>
      <c r="R1916" t="s">
        <v>80</v>
      </c>
      <c r="S1916" t="s">
        <v>187</v>
      </c>
      <c r="U1916" t="s">
        <v>7699</v>
      </c>
      <c r="V1916" t="s">
        <v>19206</v>
      </c>
      <c r="W1916" t="s">
        <v>84</v>
      </c>
      <c r="Y1916" t="s">
        <v>8</v>
      </c>
      <c r="Z1916" t="s">
        <v>86</v>
      </c>
      <c r="AA1916" t="s">
        <v>7627</v>
      </c>
      <c r="AB1916" s="28">
        <v>1</v>
      </c>
      <c r="AC1916" s="40">
        <v>35780</v>
      </c>
      <c r="AD1916" s="40">
        <f t="shared" si="29"/>
        <v>35780</v>
      </c>
    </row>
    <row r="1917" spans="1:30">
      <c r="A1917" t="s">
        <v>265</v>
      </c>
      <c r="B1917" t="s">
        <v>68</v>
      </c>
      <c r="C1917" t="s">
        <v>266</v>
      </c>
      <c r="D1917" t="s">
        <v>6283</v>
      </c>
      <c r="E1917" t="s">
        <v>19207</v>
      </c>
      <c r="F1917" t="s">
        <v>19208</v>
      </c>
      <c r="G1917" t="s">
        <v>9829</v>
      </c>
      <c r="H1917" t="s">
        <v>270</v>
      </c>
      <c r="I1917" t="s">
        <v>265</v>
      </c>
      <c r="J1917" t="s">
        <v>19209</v>
      </c>
      <c r="K1917" t="s">
        <v>78</v>
      </c>
      <c r="L1917" t="s">
        <v>19210</v>
      </c>
      <c r="M1917" s="27">
        <v>45953.433333333327</v>
      </c>
      <c r="N1917" s="27">
        <v>45959.479861111111</v>
      </c>
      <c r="P1917" t="s">
        <v>9833</v>
      </c>
      <c r="Q1917" t="s">
        <v>9834</v>
      </c>
      <c r="R1917" t="s">
        <v>1479</v>
      </c>
      <c r="S1917" t="s">
        <v>1479</v>
      </c>
      <c r="T1917" t="s">
        <v>82</v>
      </c>
      <c r="U1917" t="s">
        <v>7699</v>
      </c>
      <c r="V1917" t="s">
        <v>19211</v>
      </c>
      <c r="W1917" t="s">
        <v>84</v>
      </c>
      <c r="Y1917" t="s">
        <v>8</v>
      </c>
      <c r="Z1917" t="s">
        <v>86</v>
      </c>
      <c r="AA1917" t="s">
        <v>1290</v>
      </c>
      <c r="AB1917" s="28">
        <v>1</v>
      </c>
      <c r="AC1917" s="40">
        <v>35780</v>
      </c>
      <c r="AD1917" s="40">
        <f t="shared" si="29"/>
        <v>35780</v>
      </c>
    </row>
    <row r="1918" spans="1:30">
      <c r="A1918" t="s">
        <v>277</v>
      </c>
      <c r="B1918" t="s">
        <v>151</v>
      </c>
      <c r="C1918" t="s">
        <v>152</v>
      </c>
      <c r="D1918" t="s">
        <v>1847</v>
      </c>
      <c r="E1918" t="s">
        <v>19212</v>
      </c>
      <c r="F1918" t="s">
        <v>19213</v>
      </c>
      <c r="G1918" t="s">
        <v>9838</v>
      </c>
      <c r="H1918" t="s">
        <v>328</v>
      </c>
      <c r="I1918" t="s">
        <v>1850</v>
      </c>
      <c r="J1918" t="s">
        <v>19214</v>
      </c>
      <c r="K1918" t="s">
        <v>78</v>
      </c>
      <c r="L1918" t="s">
        <v>19215</v>
      </c>
      <c r="M1918" s="27">
        <v>45953.435011574067</v>
      </c>
      <c r="N1918" s="27">
        <v>45955.491469907407</v>
      </c>
      <c r="P1918" t="s">
        <v>9840</v>
      </c>
      <c r="R1918" t="s">
        <v>1470</v>
      </c>
      <c r="S1918" t="s">
        <v>1470</v>
      </c>
      <c r="U1918" t="s">
        <v>7699</v>
      </c>
      <c r="V1918" t="s">
        <v>19216</v>
      </c>
      <c r="W1918" t="s">
        <v>9840</v>
      </c>
      <c r="Y1918" t="s">
        <v>13</v>
      </c>
      <c r="Z1918" t="s">
        <v>86</v>
      </c>
      <c r="AB1918" s="28">
        <v>0</v>
      </c>
      <c r="AC1918" s="40">
        <v>35780</v>
      </c>
      <c r="AD1918" s="40">
        <f t="shared" si="29"/>
        <v>35780</v>
      </c>
    </row>
    <row r="1919" spans="1:30">
      <c r="A1919" t="s">
        <v>150</v>
      </c>
      <c r="B1919" t="s">
        <v>151</v>
      </c>
      <c r="C1919" t="s">
        <v>8579</v>
      </c>
      <c r="D1919" t="s">
        <v>153</v>
      </c>
      <c r="E1919" t="s">
        <v>19217</v>
      </c>
      <c r="F1919" t="s">
        <v>19218</v>
      </c>
      <c r="G1919" t="s">
        <v>9838</v>
      </c>
      <c r="H1919" t="s">
        <v>156</v>
      </c>
      <c r="I1919" t="s">
        <v>157</v>
      </c>
      <c r="J1919" t="s">
        <v>19219</v>
      </c>
      <c r="K1919" t="s">
        <v>78</v>
      </c>
      <c r="L1919" t="s">
        <v>19220</v>
      </c>
      <c r="M1919" s="27">
        <v>45953.448449074072</v>
      </c>
      <c r="N1919" s="27">
        <v>45959.466909722221</v>
      </c>
      <c r="P1919" t="s">
        <v>9840</v>
      </c>
      <c r="R1919" t="s">
        <v>80</v>
      </c>
      <c r="S1919" t="s">
        <v>187</v>
      </c>
      <c r="U1919" t="s">
        <v>7699</v>
      </c>
      <c r="V1919" t="s">
        <v>19221</v>
      </c>
      <c r="W1919" t="s">
        <v>9840</v>
      </c>
      <c r="Y1919" t="s">
        <v>15</v>
      </c>
      <c r="Z1919" t="s">
        <v>86</v>
      </c>
      <c r="AB1919" s="28">
        <v>0</v>
      </c>
      <c r="AC1919" s="40">
        <v>35780</v>
      </c>
      <c r="AD1919" s="40">
        <f t="shared" si="29"/>
        <v>35780</v>
      </c>
    </row>
    <row r="1920" spans="1:30">
      <c r="A1920" t="s">
        <v>288</v>
      </c>
      <c r="B1920" t="s">
        <v>113</v>
      </c>
      <c r="C1920" t="s">
        <v>114</v>
      </c>
      <c r="D1920" t="s">
        <v>10425</v>
      </c>
      <c r="E1920" t="s">
        <v>19222</v>
      </c>
      <c r="F1920" t="s">
        <v>10427</v>
      </c>
      <c r="G1920" t="s">
        <v>9838</v>
      </c>
      <c r="H1920" t="s">
        <v>292</v>
      </c>
      <c r="I1920" t="s">
        <v>10428</v>
      </c>
      <c r="J1920" t="s">
        <v>10429</v>
      </c>
      <c r="K1920" t="s">
        <v>78</v>
      </c>
      <c r="L1920" t="s">
        <v>19223</v>
      </c>
      <c r="M1920" s="27">
        <v>45953.440011574072</v>
      </c>
      <c r="N1920" s="27">
        <v>45960.369444444441</v>
      </c>
      <c r="P1920" t="s">
        <v>9840</v>
      </c>
      <c r="R1920" t="s">
        <v>80</v>
      </c>
      <c r="S1920" t="s">
        <v>187</v>
      </c>
      <c r="U1920" t="s">
        <v>7699</v>
      </c>
      <c r="V1920" t="s">
        <v>19224</v>
      </c>
      <c r="W1920" t="s">
        <v>9840</v>
      </c>
      <c r="Y1920" t="s">
        <v>15</v>
      </c>
      <c r="Z1920" t="s">
        <v>86</v>
      </c>
      <c r="AB1920" s="28">
        <v>0</v>
      </c>
      <c r="AC1920" s="40">
        <v>35780</v>
      </c>
      <c r="AD1920" s="40">
        <f t="shared" si="29"/>
        <v>35780</v>
      </c>
    </row>
    <row r="1921" spans="1:30">
      <c r="A1921" t="s">
        <v>343</v>
      </c>
      <c r="B1921" t="s">
        <v>68</v>
      </c>
      <c r="C1921" t="s">
        <v>69</v>
      </c>
      <c r="D1921" t="s">
        <v>379</v>
      </c>
      <c r="E1921" t="s">
        <v>19225</v>
      </c>
      <c r="F1921" t="s">
        <v>19226</v>
      </c>
      <c r="G1921" t="s">
        <v>9829</v>
      </c>
      <c r="H1921" t="s">
        <v>347</v>
      </c>
      <c r="I1921" t="s">
        <v>382</v>
      </c>
      <c r="J1921" t="s">
        <v>19227</v>
      </c>
      <c r="K1921" t="s">
        <v>78</v>
      </c>
      <c r="L1921" t="s">
        <v>19228</v>
      </c>
      <c r="M1921" s="27">
        <v>45953.446180555547</v>
      </c>
      <c r="N1921" s="27">
        <v>45957.597916666673</v>
      </c>
      <c r="P1921" t="s">
        <v>9833</v>
      </c>
      <c r="Q1921" t="s">
        <v>9834</v>
      </c>
      <c r="R1921" t="s">
        <v>80</v>
      </c>
      <c r="S1921" t="s">
        <v>81</v>
      </c>
      <c r="T1921" t="s">
        <v>82</v>
      </c>
      <c r="U1921" t="s">
        <v>7699</v>
      </c>
      <c r="V1921" t="s">
        <v>19229</v>
      </c>
      <c r="W1921" t="s">
        <v>84</v>
      </c>
      <c r="Y1921" t="s">
        <v>8</v>
      </c>
      <c r="Z1921" t="s">
        <v>86</v>
      </c>
      <c r="AA1921" t="s">
        <v>366</v>
      </c>
      <c r="AB1921" s="28">
        <v>1</v>
      </c>
      <c r="AC1921" s="40">
        <v>35780</v>
      </c>
      <c r="AD1921" s="40">
        <f t="shared" si="29"/>
        <v>35780</v>
      </c>
    </row>
    <row r="1922" spans="1:30">
      <c r="A1922" t="s">
        <v>150</v>
      </c>
      <c r="B1922" t="s">
        <v>151</v>
      </c>
      <c r="C1922" t="s">
        <v>152</v>
      </c>
      <c r="D1922" t="s">
        <v>2339</v>
      </c>
      <c r="E1922" t="s">
        <v>19230</v>
      </c>
      <c r="F1922" t="s">
        <v>19231</v>
      </c>
      <c r="G1922" t="s">
        <v>9829</v>
      </c>
      <c r="H1922" t="s">
        <v>156</v>
      </c>
      <c r="I1922" t="s">
        <v>150</v>
      </c>
      <c r="J1922" t="s">
        <v>19232</v>
      </c>
      <c r="K1922" t="s">
        <v>78</v>
      </c>
      <c r="L1922" t="s">
        <v>19233</v>
      </c>
      <c r="M1922" s="27">
        <v>45953.456701388888</v>
      </c>
      <c r="N1922" s="27">
        <v>45954.67291666667</v>
      </c>
      <c r="P1922" t="s">
        <v>9833</v>
      </c>
      <c r="Q1922" t="s">
        <v>9834</v>
      </c>
      <c r="R1922" t="s">
        <v>80</v>
      </c>
      <c r="S1922" t="s">
        <v>187</v>
      </c>
      <c r="T1922" t="s">
        <v>82</v>
      </c>
      <c r="U1922" t="s">
        <v>7699</v>
      </c>
      <c r="V1922" t="s">
        <v>19234</v>
      </c>
      <c r="W1922" t="s">
        <v>84</v>
      </c>
      <c r="Y1922" t="s">
        <v>8</v>
      </c>
      <c r="Z1922" t="s">
        <v>86</v>
      </c>
      <c r="AA1922" t="s">
        <v>2078</v>
      </c>
      <c r="AB1922" s="28">
        <v>1</v>
      </c>
      <c r="AC1922" s="40">
        <v>35780</v>
      </c>
      <c r="AD1922" s="40">
        <f t="shared" si="29"/>
        <v>35780</v>
      </c>
    </row>
    <row r="1923" spans="1:30">
      <c r="A1923" t="s">
        <v>459</v>
      </c>
      <c r="B1923" t="s">
        <v>460</v>
      </c>
      <c r="C1923" t="s">
        <v>461</v>
      </c>
      <c r="D1923" t="s">
        <v>3384</v>
      </c>
      <c r="E1923" t="s">
        <v>19235</v>
      </c>
      <c r="F1923" t="s">
        <v>19236</v>
      </c>
      <c r="G1923" t="s">
        <v>9829</v>
      </c>
      <c r="H1923" t="s">
        <v>460</v>
      </c>
      <c r="I1923" t="s">
        <v>3387</v>
      </c>
      <c r="J1923" t="s">
        <v>19237</v>
      </c>
      <c r="K1923" t="s">
        <v>78</v>
      </c>
      <c r="L1923" t="s">
        <v>19238</v>
      </c>
      <c r="M1923" s="27">
        <v>45953.454965277779</v>
      </c>
      <c r="N1923" s="27">
        <v>45954.508333333331</v>
      </c>
      <c r="P1923" t="s">
        <v>9833</v>
      </c>
      <c r="Q1923" t="s">
        <v>9834</v>
      </c>
      <c r="R1923" t="s">
        <v>80</v>
      </c>
      <c r="S1923" t="s">
        <v>187</v>
      </c>
      <c r="T1923" t="s">
        <v>82</v>
      </c>
      <c r="U1923" t="s">
        <v>7699</v>
      </c>
      <c r="V1923" t="s">
        <v>19239</v>
      </c>
      <c r="W1923" t="s">
        <v>84</v>
      </c>
      <c r="Y1923" t="s">
        <v>8</v>
      </c>
      <c r="Z1923" t="s">
        <v>86</v>
      </c>
      <c r="AA1923" t="s">
        <v>1597</v>
      </c>
      <c r="AB1923" s="28">
        <v>1</v>
      </c>
      <c r="AC1923" s="40">
        <v>35780</v>
      </c>
      <c r="AD1923" s="40">
        <f t="shared" ref="AD1923:AD1986" si="30">AC1923</f>
        <v>35780</v>
      </c>
    </row>
    <row r="1924" spans="1:30">
      <c r="A1924" t="s">
        <v>112</v>
      </c>
      <c r="B1924" t="s">
        <v>113</v>
      </c>
      <c r="C1924" t="s">
        <v>114</v>
      </c>
      <c r="D1924" t="s">
        <v>1598</v>
      </c>
      <c r="E1924" t="s">
        <v>19240</v>
      </c>
      <c r="F1924" t="s">
        <v>19241</v>
      </c>
      <c r="G1924" t="s">
        <v>9829</v>
      </c>
      <c r="H1924" t="s">
        <v>116</v>
      </c>
      <c r="I1924" t="s">
        <v>1601</v>
      </c>
      <c r="J1924" t="s">
        <v>19242</v>
      </c>
      <c r="K1924" t="s">
        <v>78</v>
      </c>
      <c r="L1924" t="s">
        <v>19243</v>
      </c>
      <c r="M1924" s="27">
        <v>45953.459432870368</v>
      </c>
      <c r="N1924" s="27">
        <v>45954.722222222219</v>
      </c>
      <c r="P1924" t="s">
        <v>9833</v>
      </c>
      <c r="Q1924" t="s">
        <v>9834</v>
      </c>
      <c r="R1924" t="s">
        <v>1470</v>
      </c>
      <c r="S1924" t="s">
        <v>1470</v>
      </c>
      <c r="T1924" t="s">
        <v>82</v>
      </c>
      <c r="U1924" t="s">
        <v>7699</v>
      </c>
      <c r="V1924" t="s">
        <v>19244</v>
      </c>
      <c r="W1924" t="s">
        <v>9836</v>
      </c>
      <c r="Y1924" t="s">
        <v>11</v>
      </c>
      <c r="Z1924" t="s">
        <v>86</v>
      </c>
      <c r="AA1924" t="s">
        <v>1777</v>
      </c>
      <c r="AB1924" s="28">
        <v>0</v>
      </c>
      <c r="AC1924" s="40">
        <v>67654</v>
      </c>
      <c r="AD1924" s="40">
        <f t="shared" si="30"/>
        <v>67654</v>
      </c>
    </row>
    <row r="1925" spans="1:30">
      <c r="A1925" t="s">
        <v>965</v>
      </c>
      <c r="B1925" t="s">
        <v>119</v>
      </c>
      <c r="C1925" t="s">
        <v>120</v>
      </c>
      <c r="D1925" t="s">
        <v>966</v>
      </c>
      <c r="E1925" t="s">
        <v>19245</v>
      </c>
      <c r="F1925" t="s">
        <v>11075</v>
      </c>
      <c r="G1925" t="s">
        <v>9829</v>
      </c>
      <c r="H1925" t="s">
        <v>969</v>
      </c>
      <c r="I1925" t="s">
        <v>965</v>
      </c>
      <c r="J1925" t="s">
        <v>11076</v>
      </c>
      <c r="K1925" t="s">
        <v>78</v>
      </c>
      <c r="L1925" t="s">
        <v>19246</v>
      </c>
      <c r="M1925" s="27">
        <v>45953.46266203704</v>
      </c>
      <c r="N1925" s="27">
        <v>45954.444444444453</v>
      </c>
      <c r="P1925" t="s">
        <v>9833</v>
      </c>
      <c r="Q1925" t="s">
        <v>9834</v>
      </c>
      <c r="R1925" t="s">
        <v>80</v>
      </c>
      <c r="S1925" t="s">
        <v>81</v>
      </c>
      <c r="T1925" t="s">
        <v>82</v>
      </c>
      <c r="U1925" t="s">
        <v>7699</v>
      </c>
      <c r="V1925" t="s">
        <v>19247</v>
      </c>
      <c r="W1925" t="s">
        <v>84</v>
      </c>
      <c r="Y1925" t="s">
        <v>8</v>
      </c>
      <c r="Z1925" t="s">
        <v>86</v>
      </c>
      <c r="AA1925" t="s">
        <v>1394</v>
      </c>
      <c r="AB1925" s="28">
        <v>1</v>
      </c>
      <c r="AC1925" s="40">
        <v>35780</v>
      </c>
      <c r="AD1925" s="40">
        <f t="shared" si="30"/>
        <v>35780</v>
      </c>
    </row>
    <row r="1926" spans="1:30">
      <c r="A1926" t="s">
        <v>343</v>
      </c>
      <c r="B1926" t="s">
        <v>68</v>
      </c>
      <c r="C1926" t="s">
        <v>69</v>
      </c>
      <c r="D1926" t="s">
        <v>344</v>
      </c>
      <c r="E1926" t="s">
        <v>19248</v>
      </c>
      <c r="F1926" t="s">
        <v>11706</v>
      </c>
      <c r="G1926" t="s">
        <v>9829</v>
      </c>
      <c r="H1926" t="s">
        <v>347</v>
      </c>
      <c r="I1926" t="s">
        <v>343</v>
      </c>
      <c r="J1926" t="s">
        <v>11707</v>
      </c>
      <c r="K1926" t="s">
        <v>78</v>
      </c>
      <c r="L1926" t="s">
        <v>19249</v>
      </c>
      <c r="M1926" s="27">
        <v>45953.461886574078</v>
      </c>
      <c r="N1926" s="27">
        <v>45954.418055555558</v>
      </c>
      <c r="P1926" t="s">
        <v>9833</v>
      </c>
      <c r="Q1926" t="s">
        <v>9834</v>
      </c>
      <c r="R1926" t="s">
        <v>783</v>
      </c>
      <c r="S1926" t="s">
        <v>792</v>
      </c>
      <c r="T1926" t="s">
        <v>82</v>
      </c>
      <c r="U1926" t="s">
        <v>7699</v>
      </c>
      <c r="V1926" t="s">
        <v>19250</v>
      </c>
      <c r="W1926" t="s">
        <v>84</v>
      </c>
      <c r="Y1926" t="s">
        <v>8</v>
      </c>
      <c r="Z1926" t="s">
        <v>86</v>
      </c>
      <c r="AA1926" t="s">
        <v>761</v>
      </c>
      <c r="AB1926" s="28">
        <v>1</v>
      </c>
      <c r="AC1926" s="40">
        <v>35780</v>
      </c>
      <c r="AD1926" s="40">
        <f t="shared" si="30"/>
        <v>35780</v>
      </c>
    </row>
    <row r="1927" spans="1:30">
      <c r="A1927" t="s">
        <v>459</v>
      </c>
      <c r="B1927" t="s">
        <v>460</v>
      </c>
      <c r="C1927" t="s">
        <v>461</v>
      </c>
      <c r="D1927" t="s">
        <v>512</v>
      </c>
      <c r="E1927" t="s">
        <v>19251</v>
      </c>
      <c r="F1927" t="s">
        <v>19252</v>
      </c>
      <c r="G1927" t="s">
        <v>9829</v>
      </c>
      <c r="H1927" t="s">
        <v>460</v>
      </c>
      <c r="I1927" t="s">
        <v>459</v>
      </c>
      <c r="J1927" t="s">
        <v>19253</v>
      </c>
      <c r="K1927" t="s">
        <v>78</v>
      </c>
      <c r="L1927" t="s">
        <v>19254</v>
      </c>
      <c r="M1927" s="27">
        <v>45953.47865740741</v>
      </c>
      <c r="N1927" s="27">
        <v>45954.53402777778</v>
      </c>
      <c r="P1927" t="s">
        <v>9833</v>
      </c>
      <c r="Q1927" t="s">
        <v>9834</v>
      </c>
      <c r="R1927" t="s">
        <v>1479</v>
      </c>
      <c r="S1927" t="s">
        <v>1479</v>
      </c>
      <c r="T1927" t="s">
        <v>82</v>
      </c>
      <c r="U1927" t="s">
        <v>7699</v>
      </c>
      <c r="V1927" t="s">
        <v>19255</v>
      </c>
      <c r="W1927" t="s">
        <v>84</v>
      </c>
      <c r="Y1927" t="s">
        <v>8</v>
      </c>
      <c r="Z1927" t="s">
        <v>86</v>
      </c>
      <c r="AA1927" t="s">
        <v>3430</v>
      </c>
      <c r="AB1927" s="28">
        <v>1</v>
      </c>
      <c r="AC1927" s="40">
        <v>35780</v>
      </c>
      <c r="AD1927" s="40">
        <f t="shared" si="30"/>
        <v>35780</v>
      </c>
    </row>
    <row r="1928" spans="1:30">
      <c r="A1928" t="s">
        <v>459</v>
      </c>
      <c r="B1928" t="s">
        <v>460</v>
      </c>
      <c r="C1928" t="s">
        <v>461</v>
      </c>
      <c r="D1928" t="s">
        <v>1784</v>
      </c>
      <c r="E1928" t="s">
        <v>19256</v>
      </c>
      <c r="F1928" t="s">
        <v>19257</v>
      </c>
      <c r="G1928" t="s">
        <v>9829</v>
      </c>
      <c r="H1928" t="s">
        <v>460</v>
      </c>
      <c r="I1928" t="s">
        <v>1787</v>
      </c>
      <c r="J1928" t="s">
        <v>19258</v>
      </c>
      <c r="K1928" t="s">
        <v>78</v>
      </c>
      <c r="L1928" t="s">
        <v>19259</v>
      </c>
      <c r="M1928" s="27">
        <v>45953.481087962973</v>
      </c>
      <c r="N1928" s="27">
        <v>45955.490277777782</v>
      </c>
      <c r="P1928" t="s">
        <v>9833</v>
      </c>
      <c r="Q1928" t="s">
        <v>9834</v>
      </c>
      <c r="R1928" t="s">
        <v>1479</v>
      </c>
      <c r="S1928" t="s">
        <v>1479</v>
      </c>
      <c r="T1928" t="s">
        <v>82</v>
      </c>
      <c r="U1928" t="s">
        <v>7699</v>
      </c>
      <c r="V1928" t="s">
        <v>19260</v>
      </c>
      <c r="W1928" t="s">
        <v>84</v>
      </c>
      <c r="Y1928" t="s">
        <v>11</v>
      </c>
      <c r="Z1928" t="s">
        <v>86</v>
      </c>
      <c r="AA1928" t="s">
        <v>470</v>
      </c>
      <c r="AB1928" s="28">
        <v>1</v>
      </c>
      <c r="AC1928" s="40">
        <v>67654</v>
      </c>
      <c r="AD1928" s="40">
        <f t="shared" si="30"/>
        <v>67654</v>
      </c>
    </row>
    <row r="1929" spans="1:30">
      <c r="A1929" t="s">
        <v>459</v>
      </c>
      <c r="B1929" t="s">
        <v>460</v>
      </c>
      <c r="C1929" t="s">
        <v>461</v>
      </c>
      <c r="D1929" t="s">
        <v>512</v>
      </c>
      <c r="E1929" t="s">
        <v>19261</v>
      </c>
      <c r="F1929" t="s">
        <v>19262</v>
      </c>
      <c r="G1929" t="s">
        <v>9829</v>
      </c>
      <c r="H1929" t="s">
        <v>460</v>
      </c>
      <c r="I1929" t="s">
        <v>459</v>
      </c>
      <c r="J1929" t="s">
        <v>19263</v>
      </c>
      <c r="K1929" t="s">
        <v>78</v>
      </c>
      <c r="L1929" t="s">
        <v>19264</v>
      </c>
      <c r="M1929" s="27">
        <v>45953.483784722222</v>
      </c>
      <c r="N1929" s="27">
        <v>45957.497916666667</v>
      </c>
      <c r="P1929" t="s">
        <v>9833</v>
      </c>
      <c r="Q1929" t="s">
        <v>9834</v>
      </c>
      <c r="R1929" t="s">
        <v>80</v>
      </c>
      <c r="S1929" t="s">
        <v>187</v>
      </c>
      <c r="T1929" t="s">
        <v>82</v>
      </c>
      <c r="U1929" t="s">
        <v>7699</v>
      </c>
      <c r="V1929" t="s">
        <v>19265</v>
      </c>
      <c r="W1929" t="s">
        <v>84</v>
      </c>
      <c r="Y1929" t="s">
        <v>8</v>
      </c>
      <c r="Z1929" t="s">
        <v>86</v>
      </c>
      <c r="AA1929" t="s">
        <v>1113</v>
      </c>
      <c r="AB1929" s="28">
        <v>1</v>
      </c>
      <c r="AC1929" s="40">
        <v>35780</v>
      </c>
      <c r="AD1929" s="40">
        <f t="shared" si="30"/>
        <v>35780</v>
      </c>
    </row>
    <row r="1930" spans="1:30">
      <c r="A1930" t="s">
        <v>569</v>
      </c>
      <c r="B1930" t="s">
        <v>119</v>
      </c>
      <c r="C1930" t="s">
        <v>120</v>
      </c>
      <c r="D1930" t="s">
        <v>14948</v>
      </c>
      <c r="E1930" t="s">
        <v>19266</v>
      </c>
      <c r="F1930" t="s">
        <v>14950</v>
      </c>
      <c r="G1930" t="s">
        <v>9829</v>
      </c>
      <c r="H1930" t="s">
        <v>573</v>
      </c>
      <c r="I1930" t="s">
        <v>14951</v>
      </c>
      <c r="J1930" t="s">
        <v>14952</v>
      </c>
      <c r="K1930" t="s">
        <v>78</v>
      </c>
      <c r="L1930" t="s">
        <v>19267</v>
      </c>
      <c r="M1930" s="27">
        <v>45953.483124999999</v>
      </c>
      <c r="N1930" s="27">
        <v>45958.493750000001</v>
      </c>
      <c r="P1930" t="s">
        <v>9833</v>
      </c>
      <c r="Q1930" t="s">
        <v>9834</v>
      </c>
      <c r="R1930" t="s">
        <v>1479</v>
      </c>
      <c r="S1930" t="s">
        <v>1479</v>
      </c>
      <c r="T1930" t="s">
        <v>82</v>
      </c>
      <c r="U1930" t="s">
        <v>7699</v>
      </c>
      <c r="V1930" t="s">
        <v>19268</v>
      </c>
      <c r="W1930" t="s">
        <v>84</v>
      </c>
      <c r="Y1930" t="s">
        <v>11</v>
      </c>
      <c r="Z1930" t="s">
        <v>86</v>
      </c>
      <c r="AA1930" t="s">
        <v>1500</v>
      </c>
      <c r="AB1930" s="28">
        <v>1</v>
      </c>
      <c r="AC1930" s="40">
        <v>67654</v>
      </c>
      <c r="AD1930" s="40">
        <f t="shared" si="30"/>
        <v>67654</v>
      </c>
    </row>
    <row r="1931" spans="1:30">
      <c r="A1931" t="s">
        <v>191</v>
      </c>
      <c r="B1931" t="s">
        <v>192</v>
      </c>
      <c r="C1931" t="s">
        <v>193</v>
      </c>
      <c r="D1931" t="s">
        <v>194</v>
      </c>
      <c r="E1931" t="s">
        <v>19269</v>
      </c>
      <c r="F1931" t="s">
        <v>19270</v>
      </c>
      <c r="G1931" t="s">
        <v>9829</v>
      </c>
      <c r="H1931" t="s">
        <v>197</v>
      </c>
      <c r="I1931" t="s">
        <v>191</v>
      </c>
      <c r="J1931" t="s">
        <v>19271</v>
      </c>
      <c r="K1931" t="s">
        <v>78</v>
      </c>
      <c r="L1931" t="s">
        <v>19272</v>
      </c>
      <c r="M1931" s="27">
        <v>45953.487210648149</v>
      </c>
      <c r="N1931" s="27">
        <v>45957.568055555559</v>
      </c>
      <c r="P1931" t="s">
        <v>9833</v>
      </c>
      <c r="Q1931" t="s">
        <v>9834</v>
      </c>
      <c r="R1931" t="s">
        <v>783</v>
      </c>
      <c r="S1931" t="s">
        <v>792</v>
      </c>
      <c r="U1931" t="s">
        <v>7699</v>
      </c>
      <c r="V1931" t="s">
        <v>19273</v>
      </c>
      <c r="W1931" t="s">
        <v>84</v>
      </c>
      <c r="Y1931" t="s">
        <v>8</v>
      </c>
      <c r="Z1931" t="s">
        <v>86</v>
      </c>
      <c r="AA1931" t="s">
        <v>7627</v>
      </c>
      <c r="AB1931" s="28">
        <v>1</v>
      </c>
      <c r="AC1931" s="40">
        <v>35780</v>
      </c>
      <c r="AD1931" s="40">
        <f t="shared" si="30"/>
        <v>35780</v>
      </c>
    </row>
    <row r="1932" spans="1:30">
      <c r="A1932" t="s">
        <v>150</v>
      </c>
      <c r="B1932" t="s">
        <v>151</v>
      </c>
      <c r="C1932" t="s">
        <v>152</v>
      </c>
      <c r="D1932" t="s">
        <v>2339</v>
      </c>
      <c r="E1932" t="s">
        <v>19274</v>
      </c>
      <c r="F1932" t="s">
        <v>11754</v>
      </c>
      <c r="G1932" t="s">
        <v>9829</v>
      </c>
      <c r="H1932" t="s">
        <v>156</v>
      </c>
      <c r="I1932" t="s">
        <v>150</v>
      </c>
      <c r="J1932" t="s">
        <v>11755</v>
      </c>
      <c r="K1932" t="s">
        <v>78</v>
      </c>
      <c r="L1932" t="s">
        <v>19275</v>
      </c>
      <c r="M1932" s="27">
        <v>45953.488495370373</v>
      </c>
      <c r="N1932" s="27">
        <v>45954.460416666669</v>
      </c>
      <c r="P1932" t="s">
        <v>9833</v>
      </c>
      <c r="Q1932" t="s">
        <v>9834</v>
      </c>
      <c r="R1932" t="s">
        <v>80</v>
      </c>
      <c r="S1932" t="s">
        <v>81</v>
      </c>
      <c r="T1932" t="s">
        <v>82</v>
      </c>
      <c r="U1932" t="s">
        <v>7699</v>
      </c>
      <c r="V1932" t="s">
        <v>19276</v>
      </c>
      <c r="W1932" t="s">
        <v>84</v>
      </c>
      <c r="Y1932" t="s">
        <v>8</v>
      </c>
      <c r="Z1932" t="s">
        <v>86</v>
      </c>
      <c r="AA1932" t="s">
        <v>3941</v>
      </c>
      <c r="AB1932" s="28">
        <v>1</v>
      </c>
      <c r="AC1932" s="40">
        <v>35780</v>
      </c>
      <c r="AD1932" s="40">
        <f t="shared" si="30"/>
        <v>35780</v>
      </c>
    </row>
    <row r="1933" spans="1:30">
      <c r="A1933" t="s">
        <v>191</v>
      </c>
      <c r="B1933" t="s">
        <v>192</v>
      </c>
      <c r="C1933" t="s">
        <v>193</v>
      </c>
      <c r="D1933" t="s">
        <v>1941</v>
      </c>
      <c r="E1933" t="s">
        <v>19277</v>
      </c>
      <c r="F1933" t="s">
        <v>19278</v>
      </c>
      <c r="G1933" t="s">
        <v>9829</v>
      </c>
      <c r="H1933" t="s">
        <v>197</v>
      </c>
      <c r="I1933" t="s">
        <v>1944</v>
      </c>
      <c r="J1933" t="s">
        <v>19279</v>
      </c>
      <c r="K1933" t="s">
        <v>78</v>
      </c>
      <c r="L1933" t="s">
        <v>19280</v>
      </c>
      <c r="M1933" s="27">
        <v>45953.48940972222</v>
      </c>
      <c r="N1933" s="27">
        <v>45957.534722222219</v>
      </c>
      <c r="P1933" t="s">
        <v>9833</v>
      </c>
      <c r="Q1933" t="s">
        <v>9834</v>
      </c>
      <c r="R1933" t="s">
        <v>783</v>
      </c>
      <c r="S1933" t="s">
        <v>1791</v>
      </c>
      <c r="T1933" t="s">
        <v>82</v>
      </c>
      <c r="U1933" t="s">
        <v>7699</v>
      </c>
      <c r="V1933" t="s">
        <v>19099</v>
      </c>
      <c r="W1933" t="s">
        <v>84</v>
      </c>
      <c r="Y1933" t="s">
        <v>11</v>
      </c>
      <c r="Z1933" t="s">
        <v>86</v>
      </c>
      <c r="AA1933" t="s">
        <v>1534</v>
      </c>
      <c r="AB1933" s="28">
        <v>1</v>
      </c>
      <c r="AC1933" s="40">
        <v>67654</v>
      </c>
      <c r="AD1933" s="40">
        <f t="shared" si="30"/>
        <v>67654</v>
      </c>
    </row>
    <row r="1934" spans="1:30">
      <c r="A1934" t="s">
        <v>683</v>
      </c>
      <c r="B1934" t="s">
        <v>113</v>
      </c>
      <c r="C1934" t="s">
        <v>114</v>
      </c>
      <c r="D1934" t="s">
        <v>2397</v>
      </c>
      <c r="E1934" t="s">
        <v>19281</v>
      </c>
      <c r="F1934" t="s">
        <v>19282</v>
      </c>
      <c r="G1934" t="s">
        <v>9829</v>
      </c>
      <c r="H1934" t="s">
        <v>281</v>
      </c>
      <c r="I1934" t="s">
        <v>2400</v>
      </c>
      <c r="J1934" t="s">
        <v>19283</v>
      </c>
      <c r="K1934" t="s">
        <v>78</v>
      </c>
      <c r="L1934" t="s">
        <v>19284</v>
      </c>
      <c r="M1934" s="27">
        <v>45953.491585648153</v>
      </c>
      <c r="N1934" s="27">
        <v>45958.482638888891</v>
      </c>
      <c r="P1934" t="s">
        <v>9833</v>
      </c>
      <c r="Q1934" t="s">
        <v>9834</v>
      </c>
      <c r="R1934" t="s">
        <v>783</v>
      </c>
      <c r="S1934" t="s">
        <v>2152</v>
      </c>
      <c r="T1934" t="s">
        <v>82</v>
      </c>
      <c r="U1934" t="s">
        <v>7699</v>
      </c>
      <c r="V1934" t="s">
        <v>19285</v>
      </c>
      <c r="W1934" t="s">
        <v>84</v>
      </c>
      <c r="Y1934" t="s">
        <v>11</v>
      </c>
      <c r="Z1934" t="s">
        <v>86</v>
      </c>
      <c r="AA1934" t="s">
        <v>1573</v>
      </c>
      <c r="AB1934" s="28">
        <v>1</v>
      </c>
      <c r="AC1934" s="40">
        <v>67654</v>
      </c>
      <c r="AD1934" s="40">
        <f t="shared" si="30"/>
        <v>67654</v>
      </c>
    </row>
    <row r="1935" spans="1:30">
      <c r="A1935" t="s">
        <v>67</v>
      </c>
      <c r="B1935" t="s">
        <v>68</v>
      </c>
      <c r="C1935" t="s">
        <v>69</v>
      </c>
      <c r="D1935" t="s">
        <v>19286</v>
      </c>
      <c r="E1935" t="s">
        <v>19287</v>
      </c>
      <c r="F1935" t="s">
        <v>19288</v>
      </c>
      <c r="G1935" t="s">
        <v>9829</v>
      </c>
      <c r="H1935" t="s">
        <v>143</v>
      </c>
      <c r="I1935" t="s">
        <v>19289</v>
      </c>
      <c r="J1935" t="s">
        <v>19290</v>
      </c>
      <c r="K1935" t="s">
        <v>78</v>
      </c>
      <c r="L1935" t="s">
        <v>19291</v>
      </c>
      <c r="M1935" s="27">
        <v>45953.48159722222</v>
      </c>
      <c r="N1935" s="27">
        <v>45954.488194444442</v>
      </c>
      <c r="P1935" t="s">
        <v>9833</v>
      </c>
      <c r="Q1935" t="s">
        <v>9834</v>
      </c>
      <c r="R1935" t="s">
        <v>1470</v>
      </c>
      <c r="S1935" t="s">
        <v>1470</v>
      </c>
      <c r="T1935" t="s">
        <v>1664</v>
      </c>
      <c r="U1935" t="s">
        <v>7699</v>
      </c>
      <c r="V1935" t="s">
        <v>19292</v>
      </c>
      <c r="W1935" t="s">
        <v>84</v>
      </c>
      <c r="Y1935" t="s">
        <v>11</v>
      </c>
      <c r="Z1935" t="s">
        <v>86</v>
      </c>
      <c r="AA1935" t="s">
        <v>87</v>
      </c>
      <c r="AB1935" s="28">
        <v>1</v>
      </c>
      <c r="AC1935" s="40">
        <v>67654</v>
      </c>
      <c r="AD1935" s="40">
        <f t="shared" si="30"/>
        <v>67654</v>
      </c>
    </row>
    <row r="1936" spans="1:30">
      <c r="A1936" t="s">
        <v>191</v>
      </c>
      <c r="B1936" t="s">
        <v>192</v>
      </c>
      <c r="C1936" t="s">
        <v>193</v>
      </c>
      <c r="D1936" t="s">
        <v>194</v>
      </c>
      <c r="E1936" t="s">
        <v>19293</v>
      </c>
      <c r="F1936" t="s">
        <v>19294</v>
      </c>
      <c r="G1936" t="s">
        <v>9829</v>
      </c>
      <c r="H1936" t="s">
        <v>197</v>
      </c>
      <c r="I1936" t="s">
        <v>191</v>
      </c>
      <c r="J1936" t="s">
        <v>19295</v>
      </c>
      <c r="K1936" t="s">
        <v>78</v>
      </c>
      <c r="L1936" t="s">
        <v>19296</v>
      </c>
      <c r="M1936" s="27">
        <v>45953.504178240742</v>
      </c>
      <c r="N1936" s="27">
        <v>45957.568055555559</v>
      </c>
      <c r="P1936" t="s">
        <v>9833</v>
      </c>
      <c r="Q1936" t="s">
        <v>9834</v>
      </c>
      <c r="R1936" t="s">
        <v>1470</v>
      </c>
      <c r="S1936" t="s">
        <v>1470</v>
      </c>
      <c r="U1936" t="s">
        <v>7699</v>
      </c>
      <c r="V1936" t="s">
        <v>19297</v>
      </c>
      <c r="W1936" t="s">
        <v>84</v>
      </c>
      <c r="Y1936" t="s">
        <v>8</v>
      </c>
      <c r="Z1936" t="s">
        <v>86</v>
      </c>
      <c r="AA1936" t="s">
        <v>7627</v>
      </c>
      <c r="AB1936" s="28">
        <v>1</v>
      </c>
      <c r="AC1936" s="40">
        <v>35780</v>
      </c>
      <c r="AD1936" s="40">
        <f t="shared" si="30"/>
        <v>35780</v>
      </c>
    </row>
    <row r="1937" spans="1:30">
      <c r="A1937" t="s">
        <v>277</v>
      </c>
      <c r="B1937" t="s">
        <v>151</v>
      </c>
      <c r="C1937" t="s">
        <v>152</v>
      </c>
      <c r="D1937" t="s">
        <v>2962</v>
      </c>
      <c r="E1937" t="s">
        <v>19298</v>
      </c>
      <c r="F1937" t="s">
        <v>19299</v>
      </c>
      <c r="G1937" t="s">
        <v>9838</v>
      </c>
      <c r="H1937" t="s">
        <v>328</v>
      </c>
      <c r="I1937" t="s">
        <v>2965</v>
      </c>
      <c r="J1937" t="s">
        <v>19300</v>
      </c>
      <c r="K1937" t="s">
        <v>78</v>
      </c>
      <c r="L1937" t="s">
        <v>19301</v>
      </c>
      <c r="M1937" s="27">
        <v>45953.498842592591</v>
      </c>
      <c r="N1937" s="27">
        <v>45954.589583333327</v>
      </c>
      <c r="P1937" t="s">
        <v>9840</v>
      </c>
      <c r="R1937" t="s">
        <v>80</v>
      </c>
      <c r="S1937" t="s">
        <v>81</v>
      </c>
      <c r="U1937" t="s">
        <v>7699</v>
      </c>
      <c r="V1937" t="s">
        <v>19302</v>
      </c>
      <c r="W1937" t="s">
        <v>9840</v>
      </c>
      <c r="Y1937" t="s">
        <v>13</v>
      </c>
      <c r="Z1937" t="s">
        <v>86</v>
      </c>
      <c r="AB1937" s="28">
        <v>0</v>
      </c>
      <c r="AC1937" s="40">
        <v>35780</v>
      </c>
      <c r="AD1937" s="40">
        <f t="shared" si="30"/>
        <v>35780</v>
      </c>
    </row>
    <row r="1938" spans="1:30">
      <c r="A1938" t="s">
        <v>613</v>
      </c>
      <c r="B1938" t="s">
        <v>151</v>
      </c>
      <c r="C1938" t="s">
        <v>152</v>
      </c>
      <c r="D1938" t="s">
        <v>19303</v>
      </c>
      <c r="E1938" t="s">
        <v>19304</v>
      </c>
      <c r="F1938" t="s">
        <v>19305</v>
      </c>
      <c r="G1938" t="s">
        <v>9829</v>
      </c>
      <c r="H1938" t="s">
        <v>258</v>
      </c>
      <c r="I1938" t="s">
        <v>19306</v>
      </c>
      <c r="J1938" t="s">
        <v>19307</v>
      </c>
      <c r="K1938" t="s">
        <v>78</v>
      </c>
      <c r="L1938" t="s">
        <v>19308</v>
      </c>
      <c r="M1938" s="27">
        <v>45953.500104166669</v>
      </c>
      <c r="N1938" s="27">
        <v>45954.614583333343</v>
      </c>
      <c r="P1938" t="s">
        <v>9833</v>
      </c>
      <c r="Q1938" t="s">
        <v>9834</v>
      </c>
      <c r="R1938" t="s">
        <v>1470</v>
      </c>
      <c r="S1938" t="s">
        <v>1470</v>
      </c>
      <c r="T1938" t="s">
        <v>82</v>
      </c>
      <c r="U1938" t="s">
        <v>7699</v>
      </c>
      <c r="V1938" t="s">
        <v>19309</v>
      </c>
      <c r="W1938" t="s">
        <v>84</v>
      </c>
      <c r="Y1938" t="s">
        <v>11</v>
      </c>
      <c r="Z1938" t="s">
        <v>86</v>
      </c>
      <c r="AA1938" t="s">
        <v>622</v>
      </c>
      <c r="AB1938" s="28">
        <v>1</v>
      </c>
      <c r="AC1938" s="40">
        <v>67654</v>
      </c>
      <c r="AD1938" s="40">
        <f t="shared" si="30"/>
        <v>67654</v>
      </c>
    </row>
    <row r="1939" spans="1:30">
      <c r="A1939" t="s">
        <v>569</v>
      </c>
      <c r="B1939" t="s">
        <v>119</v>
      </c>
      <c r="C1939" t="s">
        <v>120</v>
      </c>
      <c r="D1939" t="s">
        <v>570</v>
      </c>
      <c r="E1939" t="s">
        <v>19310</v>
      </c>
      <c r="F1939" t="s">
        <v>19311</v>
      </c>
      <c r="G1939" t="s">
        <v>9829</v>
      </c>
      <c r="H1939" t="s">
        <v>573</v>
      </c>
      <c r="I1939" t="s">
        <v>569</v>
      </c>
      <c r="J1939" t="s">
        <v>19312</v>
      </c>
      <c r="K1939" t="s">
        <v>78</v>
      </c>
      <c r="L1939" t="s">
        <v>19313</v>
      </c>
      <c r="M1939" s="27">
        <v>45953.514618055553</v>
      </c>
      <c r="N1939" s="27">
        <v>45954.489583333343</v>
      </c>
      <c r="P1939" t="s">
        <v>9833</v>
      </c>
      <c r="Q1939" t="s">
        <v>9834</v>
      </c>
      <c r="R1939" t="s">
        <v>1479</v>
      </c>
      <c r="S1939" t="s">
        <v>1470</v>
      </c>
      <c r="T1939" t="s">
        <v>82</v>
      </c>
      <c r="U1939" t="s">
        <v>7699</v>
      </c>
      <c r="V1939" t="s">
        <v>19314</v>
      </c>
      <c r="W1939" t="s">
        <v>84</v>
      </c>
      <c r="Y1939" t="s">
        <v>8</v>
      </c>
      <c r="Z1939" t="s">
        <v>86</v>
      </c>
      <c r="AA1939" t="s">
        <v>578</v>
      </c>
      <c r="AB1939" s="28">
        <v>1</v>
      </c>
      <c r="AC1939" s="40">
        <v>35780</v>
      </c>
      <c r="AD1939" s="40">
        <f t="shared" si="30"/>
        <v>35780</v>
      </c>
    </row>
    <row r="1940" spans="1:30">
      <c r="A1940" t="s">
        <v>217</v>
      </c>
      <c r="B1940" t="s">
        <v>192</v>
      </c>
      <c r="C1940" t="s">
        <v>193</v>
      </c>
      <c r="D1940" t="s">
        <v>396</v>
      </c>
      <c r="E1940" t="s">
        <v>19315</v>
      </c>
      <c r="F1940" t="s">
        <v>7981</v>
      </c>
      <c r="G1940" t="s">
        <v>9829</v>
      </c>
      <c r="H1940" t="s">
        <v>197</v>
      </c>
      <c r="I1940" t="s">
        <v>217</v>
      </c>
      <c r="J1940" t="s">
        <v>7982</v>
      </c>
      <c r="K1940" t="s">
        <v>78</v>
      </c>
      <c r="L1940" t="s">
        <v>19316</v>
      </c>
      <c r="M1940" s="27">
        <v>45953.517210648148</v>
      </c>
      <c r="N1940" s="27">
        <v>45957.595138888893</v>
      </c>
      <c r="P1940" t="s">
        <v>9833</v>
      </c>
      <c r="Q1940" t="s">
        <v>9834</v>
      </c>
      <c r="R1940" t="s">
        <v>80</v>
      </c>
      <c r="S1940" t="s">
        <v>81</v>
      </c>
      <c r="T1940" t="s">
        <v>82</v>
      </c>
      <c r="U1940" t="s">
        <v>7699</v>
      </c>
      <c r="V1940" t="s">
        <v>19317</v>
      </c>
      <c r="W1940" t="s">
        <v>84</v>
      </c>
      <c r="Y1940" t="s">
        <v>8</v>
      </c>
      <c r="Z1940" t="s">
        <v>86</v>
      </c>
      <c r="AA1940" t="s">
        <v>1684</v>
      </c>
      <c r="AB1940" s="28">
        <v>1</v>
      </c>
      <c r="AC1940" s="40">
        <v>35780</v>
      </c>
      <c r="AD1940" s="40">
        <f t="shared" si="30"/>
        <v>35780</v>
      </c>
    </row>
    <row r="1941" spans="1:30">
      <c r="A1941" t="s">
        <v>277</v>
      </c>
      <c r="B1941" t="s">
        <v>151</v>
      </c>
      <c r="C1941" t="s">
        <v>152</v>
      </c>
      <c r="D1941" t="s">
        <v>3591</v>
      </c>
      <c r="E1941" t="s">
        <v>19318</v>
      </c>
      <c r="F1941" t="s">
        <v>10354</v>
      </c>
      <c r="G1941" t="s">
        <v>9838</v>
      </c>
      <c r="H1941" t="s">
        <v>3594</v>
      </c>
      <c r="I1941" t="s">
        <v>3594</v>
      </c>
      <c r="J1941" t="s">
        <v>10355</v>
      </c>
      <c r="K1941" t="s">
        <v>78</v>
      </c>
      <c r="L1941" t="s">
        <v>19319</v>
      </c>
      <c r="M1941" s="27">
        <v>45953.506863425922</v>
      </c>
      <c r="N1941" s="27">
        <v>45958.638194444437</v>
      </c>
      <c r="P1941" t="s">
        <v>9840</v>
      </c>
      <c r="R1941" t="s">
        <v>1470</v>
      </c>
      <c r="S1941" t="s">
        <v>1470</v>
      </c>
      <c r="U1941" t="s">
        <v>7699</v>
      </c>
      <c r="V1941" t="s">
        <v>19320</v>
      </c>
      <c r="W1941" t="s">
        <v>9840</v>
      </c>
      <c r="Y1941" t="s">
        <v>139</v>
      </c>
      <c r="Z1941" t="s">
        <v>1482</v>
      </c>
      <c r="AB1941" s="28">
        <v>0</v>
      </c>
      <c r="AC1941" s="40">
        <v>35780</v>
      </c>
      <c r="AD1941" s="40">
        <f t="shared" si="30"/>
        <v>35780</v>
      </c>
    </row>
    <row r="1942" spans="1:30">
      <c r="A1942" t="s">
        <v>1134</v>
      </c>
      <c r="B1942" t="s">
        <v>113</v>
      </c>
      <c r="C1942" t="s">
        <v>8579</v>
      </c>
      <c r="D1942" t="s">
        <v>1328</v>
      </c>
      <c r="E1942" t="s">
        <v>19321</v>
      </c>
      <c r="F1942" t="s">
        <v>19322</v>
      </c>
      <c r="G1942" t="s">
        <v>9838</v>
      </c>
      <c r="H1942" t="s">
        <v>1138</v>
      </c>
      <c r="I1942" t="s">
        <v>1331</v>
      </c>
      <c r="J1942" t="s">
        <v>19323</v>
      </c>
      <c r="K1942" t="s">
        <v>78</v>
      </c>
      <c r="L1942" t="s">
        <v>19324</v>
      </c>
      <c r="M1942" s="27">
        <v>45953.515706018523</v>
      </c>
      <c r="N1942" s="27">
        <v>45957.488888888889</v>
      </c>
      <c r="P1942" t="s">
        <v>9840</v>
      </c>
      <c r="R1942" t="s">
        <v>80</v>
      </c>
      <c r="S1942" t="s">
        <v>187</v>
      </c>
      <c r="U1942" t="s">
        <v>7699</v>
      </c>
      <c r="V1942" t="s">
        <v>19325</v>
      </c>
      <c r="W1942" t="s">
        <v>9840</v>
      </c>
      <c r="Y1942" t="s">
        <v>15</v>
      </c>
      <c r="Z1942" t="s">
        <v>86</v>
      </c>
      <c r="AB1942" s="28">
        <v>0</v>
      </c>
      <c r="AC1942" s="40">
        <v>35780</v>
      </c>
      <c r="AD1942" s="40">
        <f t="shared" si="30"/>
        <v>35780</v>
      </c>
    </row>
    <row r="1943" spans="1:30">
      <c r="A1943" t="s">
        <v>459</v>
      </c>
      <c r="B1943" t="s">
        <v>460</v>
      </c>
      <c r="C1943" t="s">
        <v>461</v>
      </c>
      <c r="D1943" t="s">
        <v>512</v>
      </c>
      <c r="E1943" t="s">
        <v>19326</v>
      </c>
      <c r="F1943" t="s">
        <v>19327</v>
      </c>
      <c r="G1943" t="s">
        <v>9829</v>
      </c>
      <c r="H1943" t="s">
        <v>460</v>
      </c>
      <c r="I1943" t="s">
        <v>459</v>
      </c>
      <c r="J1943" t="s">
        <v>19328</v>
      </c>
      <c r="K1943" t="s">
        <v>78</v>
      </c>
      <c r="L1943" t="s">
        <v>19329</v>
      </c>
      <c r="M1943" s="27">
        <v>45953.516875000001</v>
      </c>
      <c r="N1943" s="27">
        <v>45955.650694444441</v>
      </c>
      <c r="P1943" t="s">
        <v>9833</v>
      </c>
      <c r="Q1943" t="s">
        <v>9834</v>
      </c>
      <c r="R1943" t="s">
        <v>80</v>
      </c>
      <c r="S1943" t="s">
        <v>187</v>
      </c>
      <c r="T1943" t="s">
        <v>82</v>
      </c>
      <c r="U1943" t="s">
        <v>7699</v>
      </c>
      <c r="V1943" t="s">
        <v>19330</v>
      </c>
      <c r="W1943" t="s">
        <v>84</v>
      </c>
      <c r="Y1943" t="s">
        <v>8</v>
      </c>
      <c r="Z1943" t="s">
        <v>86</v>
      </c>
      <c r="AA1943" t="s">
        <v>1875</v>
      </c>
      <c r="AB1943" s="28">
        <v>1</v>
      </c>
      <c r="AC1943" s="40">
        <v>35780</v>
      </c>
      <c r="AD1943" s="40">
        <f t="shared" si="30"/>
        <v>35780</v>
      </c>
    </row>
    <row r="1944" spans="1:30">
      <c r="A1944" t="s">
        <v>613</v>
      </c>
      <c r="B1944" t="s">
        <v>151</v>
      </c>
      <c r="C1944" t="s">
        <v>152</v>
      </c>
      <c r="D1944" t="s">
        <v>12077</v>
      </c>
      <c r="E1944" t="s">
        <v>19331</v>
      </c>
      <c r="F1944" t="s">
        <v>12079</v>
      </c>
      <c r="G1944" t="s">
        <v>9829</v>
      </c>
      <c r="H1944" t="s">
        <v>258</v>
      </c>
      <c r="I1944" t="s">
        <v>12080</v>
      </c>
      <c r="J1944" t="s">
        <v>12081</v>
      </c>
      <c r="K1944" t="s">
        <v>78</v>
      </c>
      <c r="L1944" t="s">
        <v>19332</v>
      </c>
      <c r="M1944" s="27">
        <v>45953.519432870373</v>
      </c>
      <c r="N1944" s="27">
        <v>45957.480555555558</v>
      </c>
      <c r="P1944" t="s">
        <v>9833</v>
      </c>
      <c r="Q1944" t="s">
        <v>9834</v>
      </c>
      <c r="R1944" t="s">
        <v>80</v>
      </c>
      <c r="S1944" t="s">
        <v>187</v>
      </c>
      <c r="T1944" t="s">
        <v>82</v>
      </c>
      <c r="U1944" t="s">
        <v>7699</v>
      </c>
      <c r="V1944" t="s">
        <v>19333</v>
      </c>
      <c r="W1944" t="s">
        <v>9836</v>
      </c>
      <c r="Y1944" t="s">
        <v>11</v>
      </c>
      <c r="Z1944" t="s">
        <v>86</v>
      </c>
      <c r="AA1944" t="s">
        <v>622</v>
      </c>
      <c r="AB1944" s="28">
        <v>0</v>
      </c>
      <c r="AC1944" s="40">
        <v>67654</v>
      </c>
      <c r="AD1944" s="40">
        <f t="shared" si="30"/>
        <v>67654</v>
      </c>
    </row>
    <row r="1945" spans="1:30">
      <c r="A1945" t="s">
        <v>118</v>
      </c>
      <c r="B1945" t="s">
        <v>119</v>
      </c>
      <c r="C1945" t="s">
        <v>8579</v>
      </c>
      <c r="D1945" t="s">
        <v>2560</v>
      </c>
      <c r="E1945" t="s">
        <v>19334</v>
      </c>
      <c r="F1945" t="s">
        <v>10110</v>
      </c>
      <c r="G1945" t="s">
        <v>9838</v>
      </c>
      <c r="H1945" t="s">
        <v>309</v>
      </c>
      <c r="I1945" t="s">
        <v>2563</v>
      </c>
      <c r="J1945" t="s">
        <v>10111</v>
      </c>
      <c r="K1945" t="s">
        <v>78</v>
      </c>
      <c r="L1945" t="s">
        <v>19335</v>
      </c>
      <c r="M1945" s="27">
        <v>45953.528749999998</v>
      </c>
      <c r="N1945" s="27">
        <v>45957.684293981481</v>
      </c>
      <c r="P1945" t="s">
        <v>9840</v>
      </c>
      <c r="R1945" t="s">
        <v>1479</v>
      </c>
      <c r="S1945" t="s">
        <v>1479</v>
      </c>
      <c r="U1945" t="s">
        <v>7699</v>
      </c>
      <c r="V1945" t="s">
        <v>19336</v>
      </c>
      <c r="W1945" t="s">
        <v>9840</v>
      </c>
      <c r="Y1945" t="s">
        <v>13</v>
      </c>
      <c r="Z1945" t="s">
        <v>86</v>
      </c>
      <c r="AB1945" s="28">
        <v>0</v>
      </c>
      <c r="AC1945" s="40">
        <v>35780</v>
      </c>
      <c r="AD1945" s="40">
        <f t="shared" si="30"/>
        <v>35780</v>
      </c>
    </row>
    <row r="1946" spans="1:30">
      <c r="A1946" t="s">
        <v>217</v>
      </c>
      <c r="B1946" t="s">
        <v>192</v>
      </c>
      <c r="C1946" t="s">
        <v>193</v>
      </c>
      <c r="D1946" t="s">
        <v>8896</v>
      </c>
      <c r="E1946" t="s">
        <v>19337</v>
      </c>
      <c r="F1946" t="s">
        <v>19338</v>
      </c>
      <c r="G1946" t="s">
        <v>9829</v>
      </c>
      <c r="H1946" t="s">
        <v>197</v>
      </c>
      <c r="I1946" t="s">
        <v>8899</v>
      </c>
      <c r="J1946" t="s">
        <v>19339</v>
      </c>
      <c r="K1946" t="s">
        <v>78</v>
      </c>
      <c r="L1946" t="s">
        <v>19340</v>
      </c>
      <c r="M1946" s="27">
        <v>45953.512974537043</v>
      </c>
      <c r="N1946" s="27">
        <v>45957.602777777778</v>
      </c>
      <c r="P1946" t="s">
        <v>9833</v>
      </c>
      <c r="Q1946" t="s">
        <v>9834</v>
      </c>
      <c r="R1946" t="s">
        <v>80</v>
      </c>
      <c r="S1946" t="s">
        <v>187</v>
      </c>
      <c r="T1946" t="s">
        <v>82</v>
      </c>
      <c r="U1946" t="s">
        <v>7699</v>
      </c>
      <c r="V1946" t="s">
        <v>19341</v>
      </c>
      <c r="W1946" t="s">
        <v>84</v>
      </c>
      <c r="Y1946" t="s">
        <v>11</v>
      </c>
      <c r="Z1946" t="s">
        <v>86</v>
      </c>
      <c r="AA1946" t="s">
        <v>19342</v>
      </c>
      <c r="AB1946" s="28">
        <v>1</v>
      </c>
      <c r="AC1946" s="40">
        <v>67654</v>
      </c>
      <c r="AD1946" s="40">
        <f t="shared" si="30"/>
        <v>67654</v>
      </c>
    </row>
    <row r="1947" spans="1:30">
      <c r="A1947" t="s">
        <v>277</v>
      </c>
      <c r="B1947" t="s">
        <v>151</v>
      </c>
      <c r="C1947" t="s">
        <v>152</v>
      </c>
      <c r="D1947" t="s">
        <v>2962</v>
      </c>
      <c r="E1947" t="s">
        <v>19343</v>
      </c>
      <c r="F1947" t="s">
        <v>19344</v>
      </c>
      <c r="G1947" t="s">
        <v>9838</v>
      </c>
      <c r="H1947" t="s">
        <v>328</v>
      </c>
      <c r="I1947" t="s">
        <v>2965</v>
      </c>
      <c r="J1947" t="s">
        <v>19345</v>
      </c>
      <c r="K1947" t="s">
        <v>78</v>
      </c>
      <c r="L1947" t="s">
        <v>19346</v>
      </c>
      <c r="M1947" s="27">
        <v>45953.51761574074</v>
      </c>
      <c r="N1947" s="27">
        <v>45954.59097222222</v>
      </c>
      <c r="P1947" t="s">
        <v>9840</v>
      </c>
      <c r="R1947" t="s">
        <v>1470</v>
      </c>
      <c r="S1947" t="s">
        <v>1470</v>
      </c>
      <c r="U1947" t="s">
        <v>7699</v>
      </c>
      <c r="V1947" t="s">
        <v>19347</v>
      </c>
      <c r="W1947" t="s">
        <v>9840</v>
      </c>
      <c r="Y1947" t="s">
        <v>13</v>
      </c>
      <c r="Z1947" t="s">
        <v>86</v>
      </c>
      <c r="AB1947" s="28">
        <v>0</v>
      </c>
      <c r="AC1947" s="40">
        <v>35780</v>
      </c>
      <c r="AD1947" s="40">
        <f t="shared" si="30"/>
        <v>35780</v>
      </c>
    </row>
    <row r="1948" spans="1:30">
      <c r="A1948" t="s">
        <v>459</v>
      </c>
      <c r="B1948" t="s">
        <v>460</v>
      </c>
      <c r="C1948" t="s">
        <v>461</v>
      </c>
      <c r="D1948" t="s">
        <v>512</v>
      </c>
      <c r="E1948" t="s">
        <v>19348</v>
      </c>
      <c r="F1948" t="s">
        <v>18453</v>
      </c>
      <c r="G1948" t="s">
        <v>9829</v>
      </c>
      <c r="H1948" t="s">
        <v>460</v>
      </c>
      <c r="I1948" t="s">
        <v>459</v>
      </c>
      <c r="J1948" t="s">
        <v>18454</v>
      </c>
      <c r="K1948" t="s">
        <v>78</v>
      </c>
      <c r="L1948" t="s">
        <v>19349</v>
      </c>
      <c r="M1948" s="27">
        <v>45953.519942129627</v>
      </c>
      <c r="N1948" s="27">
        <v>45957.604861111111</v>
      </c>
      <c r="P1948" t="s">
        <v>9833</v>
      </c>
      <c r="Q1948" t="s">
        <v>9834</v>
      </c>
      <c r="R1948" t="s">
        <v>80</v>
      </c>
      <c r="S1948" t="s">
        <v>187</v>
      </c>
      <c r="T1948" t="s">
        <v>82</v>
      </c>
      <c r="U1948" t="s">
        <v>7699</v>
      </c>
      <c r="V1948" t="s">
        <v>19350</v>
      </c>
      <c r="W1948" t="s">
        <v>84</v>
      </c>
      <c r="Y1948" t="s">
        <v>8</v>
      </c>
      <c r="Z1948" t="s">
        <v>86</v>
      </c>
      <c r="AA1948" t="s">
        <v>1113</v>
      </c>
      <c r="AB1948" s="28">
        <v>1</v>
      </c>
      <c r="AC1948" s="40">
        <v>35780</v>
      </c>
      <c r="AD1948" s="40">
        <f t="shared" si="30"/>
        <v>35780</v>
      </c>
    </row>
    <row r="1949" spans="1:30">
      <c r="A1949" t="s">
        <v>191</v>
      </c>
      <c r="B1949" t="s">
        <v>192</v>
      </c>
      <c r="C1949" t="s">
        <v>193</v>
      </c>
      <c r="D1949" t="s">
        <v>194</v>
      </c>
      <c r="E1949" t="s">
        <v>19351</v>
      </c>
      <c r="F1949" t="s">
        <v>10564</v>
      </c>
      <c r="G1949" t="s">
        <v>11760</v>
      </c>
      <c r="H1949" t="s">
        <v>197</v>
      </c>
      <c r="I1949" t="s">
        <v>191</v>
      </c>
      <c r="J1949" t="s">
        <v>10565</v>
      </c>
      <c r="K1949" t="s">
        <v>78</v>
      </c>
      <c r="L1949" t="s">
        <v>19352</v>
      </c>
      <c r="M1949" s="27">
        <v>45953.522916666669</v>
      </c>
      <c r="N1949" s="27">
        <v>45955.622916666667</v>
      </c>
      <c r="P1949" t="s">
        <v>9833</v>
      </c>
      <c r="Q1949" t="s">
        <v>9834</v>
      </c>
      <c r="R1949" t="s">
        <v>1470</v>
      </c>
      <c r="S1949" t="s">
        <v>1470</v>
      </c>
      <c r="U1949" t="s">
        <v>16341</v>
      </c>
      <c r="V1949" t="s">
        <v>18655</v>
      </c>
      <c r="W1949" t="s">
        <v>1801</v>
      </c>
      <c r="Y1949" t="s">
        <v>8</v>
      </c>
      <c r="Z1949" t="s">
        <v>86</v>
      </c>
      <c r="AB1949" s="28">
        <v>0</v>
      </c>
      <c r="AC1949" s="40">
        <v>41241</v>
      </c>
      <c r="AD1949" s="40">
        <f t="shared" si="30"/>
        <v>41241</v>
      </c>
    </row>
    <row r="1950" spans="1:30">
      <c r="A1950" t="s">
        <v>613</v>
      </c>
      <c r="B1950" t="s">
        <v>151</v>
      </c>
      <c r="C1950" t="s">
        <v>152</v>
      </c>
      <c r="D1950" t="s">
        <v>19353</v>
      </c>
      <c r="E1950" t="s">
        <v>19354</v>
      </c>
      <c r="F1950" t="s">
        <v>19355</v>
      </c>
      <c r="G1950" t="s">
        <v>9829</v>
      </c>
      <c r="H1950" t="s">
        <v>460</v>
      </c>
      <c r="I1950" t="s">
        <v>19356</v>
      </c>
      <c r="J1950" t="s">
        <v>19357</v>
      </c>
      <c r="K1950" t="s">
        <v>78</v>
      </c>
      <c r="L1950" t="s">
        <v>19358</v>
      </c>
      <c r="M1950" s="27">
        <v>45953.52615740741</v>
      </c>
      <c r="N1950" s="27">
        <v>45958.661111111112</v>
      </c>
      <c r="P1950" t="s">
        <v>9833</v>
      </c>
      <c r="Q1950" t="s">
        <v>9834</v>
      </c>
      <c r="R1950" t="s">
        <v>1470</v>
      </c>
      <c r="S1950" t="s">
        <v>1470</v>
      </c>
      <c r="T1950" t="s">
        <v>82</v>
      </c>
      <c r="U1950" t="s">
        <v>7699</v>
      </c>
      <c r="V1950" t="s">
        <v>19359</v>
      </c>
      <c r="W1950" t="s">
        <v>9836</v>
      </c>
      <c r="Y1950" t="s">
        <v>11</v>
      </c>
      <c r="Z1950" t="s">
        <v>86</v>
      </c>
      <c r="AA1950" t="s">
        <v>2941</v>
      </c>
      <c r="AB1950" s="28">
        <v>0</v>
      </c>
      <c r="AC1950" s="40">
        <v>67654</v>
      </c>
      <c r="AD1950" s="40">
        <f t="shared" si="30"/>
        <v>67654</v>
      </c>
    </row>
    <row r="1951" spans="1:30">
      <c r="A1951" t="s">
        <v>277</v>
      </c>
      <c r="B1951" t="s">
        <v>151</v>
      </c>
      <c r="C1951" t="s">
        <v>152</v>
      </c>
      <c r="D1951" t="s">
        <v>2962</v>
      </c>
      <c r="E1951" t="s">
        <v>19360</v>
      </c>
      <c r="F1951" t="s">
        <v>19361</v>
      </c>
      <c r="G1951" t="s">
        <v>9838</v>
      </c>
      <c r="H1951" t="s">
        <v>328</v>
      </c>
      <c r="I1951" t="s">
        <v>2965</v>
      </c>
      <c r="J1951" t="s">
        <v>19362</v>
      </c>
      <c r="K1951" t="s">
        <v>78</v>
      </c>
      <c r="L1951" t="s">
        <v>19363</v>
      </c>
      <c r="M1951" s="27">
        <v>45953.540370370371</v>
      </c>
      <c r="N1951" s="27">
        <v>45957.488194444442</v>
      </c>
      <c r="P1951" t="s">
        <v>9840</v>
      </c>
      <c r="R1951" t="s">
        <v>80</v>
      </c>
      <c r="S1951" t="s">
        <v>81</v>
      </c>
      <c r="U1951" t="s">
        <v>7699</v>
      </c>
      <c r="V1951" t="s">
        <v>19364</v>
      </c>
      <c r="W1951" t="s">
        <v>9840</v>
      </c>
      <c r="Y1951" t="s">
        <v>13</v>
      </c>
      <c r="Z1951" t="s">
        <v>86</v>
      </c>
      <c r="AB1951" s="28">
        <v>0</v>
      </c>
      <c r="AC1951" s="40">
        <v>35780</v>
      </c>
      <c r="AD1951" s="40">
        <f t="shared" si="30"/>
        <v>35780</v>
      </c>
    </row>
    <row r="1952" spans="1:30">
      <c r="A1952" t="s">
        <v>191</v>
      </c>
      <c r="B1952" t="s">
        <v>192</v>
      </c>
      <c r="C1952" t="s">
        <v>193</v>
      </c>
      <c r="D1952" t="s">
        <v>194</v>
      </c>
      <c r="E1952" t="s">
        <v>19365</v>
      </c>
      <c r="F1952" t="s">
        <v>19366</v>
      </c>
      <c r="G1952" t="s">
        <v>9829</v>
      </c>
      <c r="H1952" t="s">
        <v>197</v>
      </c>
      <c r="I1952" t="s">
        <v>191</v>
      </c>
      <c r="J1952" t="s">
        <v>19367</v>
      </c>
      <c r="K1952" t="s">
        <v>78</v>
      </c>
      <c r="L1952" t="s">
        <v>19368</v>
      </c>
      <c r="M1952" s="27">
        <v>45953.519895833328</v>
      </c>
      <c r="N1952" s="27">
        <v>45959.409722222219</v>
      </c>
      <c r="P1952" t="s">
        <v>9833</v>
      </c>
      <c r="Q1952" t="s">
        <v>9834</v>
      </c>
      <c r="R1952" t="s">
        <v>783</v>
      </c>
      <c r="S1952" t="s">
        <v>792</v>
      </c>
      <c r="U1952" t="s">
        <v>7699</v>
      </c>
      <c r="V1952" t="s">
        <v>19369</v>
      </c>
      <c r="W1952" t="s">
        <v>84</v>
      </c>
      <c r="Y1952" t="s">
        <v>8</v>
      </c>
      <c r="Z1952" t="s">
        <v>86</v>
      </c>
      <c r="AA1952" t="s">
        <v>1916</v>
      </c>
      <c r="AB1952" s="28">
        <v>1</v>
      </c>
      <c r="AC1952" s="40">
        <v>35780</v>
      </c>
      <c r="AD1952" s="40">
        <f t="shared" si="30"/>
        <v>35780</v>
      </c>
    </row>
    <row r="1953" spans="1:30">
      <c r="A1953" t="s">
        <v>191</v>
      </c>
      <c r="B1953" t="s">
        <v>192</v>
      </c>
      <c r="C1953" t="s">
        <v>193</v>
      </c>
      <c r="D1953" t="s">
        <v>194</v>
      </c>
      <c r="E1953" t="s">
        <v>19370</v>
      </c>
      <c r="F1953" t="s">
        <v>19371</v>
      </c>
      <c r="G1953" t="s">
        <v>9829</v>
      </c>
      <c r="H1953" t="s">
        <v>197</v>
      </c>
      <c r="I1953" t="s">
        <v>191</v>
      </c>
      <c r="J1953" t="s">
        <v>19372</v>
      </c>
      <c r="K1953" t="s">
        <v>78</v>
      </c>
      <c r="L1953" t="s">
        <v>19373</v>
      </c>
      <c r="M1953" s="27">
        <v>45953.536539351851</v>
      </c>
      <c r="N1953" s="27">
        <v>45958.43472222222</v>
      </c>
      <c r="P1953" t="s">
        <v>9833</v>
      </c>
      <c r="Q1953" t="s">
        <v>9834</v>
      </c>
      <c r="R1953" t="s">
        <v>80</v>
      </c>
      <c r="S1953" t="s">
        <v>187</v>
      </c>
      <c r="U1953" t="s">
        <v>7699</v>
      </c>
      <c r="V1953" t="s">
        <v>19374</v>
      </c>
      <c r="W1953" t="s">
        <v>84</v>
      </c>
      <c r="Y1953" t="s">
        <v>8</v>
      </c>
      <c r="Z1953" t="s">
        <v>86</v>
      </c>
      <c r="AA1953" t="s">
        <v>1916</v>
      </c>
      <c r="AB1953" s="28">
        <v>1</v>
      </c>
      <c r="AC1953" s="40">
        <v>35780</v>
      </c>
      <c r="AD1953" s="40">
        <f t="shared" si="30"/>
        <v>35780</v>
      </c>
    </row>
    <row r="1954" spans="1:30">
      <c r="A1954" t="s">
        <v>1377</v>
      </c>
      <c r="B1954" t="s">
        <v>68</v>
      </c>
      <c r="C1954" t="s">
        <v>266</v>
      </c>
      <c r="D1954" t="s">
        <v>3530</v>
      </c>
      <c r="E1954" t="s">
        <v>19375</v>
      </c>
      <c r="F1954" t="s">
        <v>19376</v>
      </c>
      <c r="G1954" t="s">
        <v>9829</v>
      </c>
      <c r="H1954" t="s">
        <v>347</v>
      </c>
      <c r="I1954" t="s">
        <v>3533</v>
      </c>
      <c r="J1954" t="s">
        <v>19377</v>
      </c>
      <c r="K1954" t="s">
        <v>78</v>
      </c>
      <c r="L1954" t="s">
        <v>19378</v>
      </c>
      <c r="M1954" s="27">
        <v>45953.537037037036</v>
      </c>
      <c r="N1954" s="27">
        <v>45954.439583333333</v>
      </c>
      <c r="P1954" t="s">
        <v>9833</v>
      </c>
      <c r="Q1954" t="s">
        <v>9834</v>
      </c>
      <c r="R1954" t="s">
        <v>1470</v>
      </c>
      <c r="S1954" t="s">
        <v>1470</v>
      </c>
      <c r="T1954" t="s">
        <v>82</v>
      </c>
      <c r="U1954" t="s">
        <v>7699</v>
      </c>
      <c r="V1954" t="s">
        <v>19379</v>
      </c>
      <c r="W1954" t="s">
        <v>84</v>
      </c>
      <c r="Y1954" t="s">
        <v>8</v>
      </c>
      <c r="Z1954" t="s">
        <v>86</v>
      </c>
      <c r="AA1954" t="s">
        <v>2735</v>
      </c>
      <c r="AB1954" s="28">
        <v>1</v>
      </c>
      <c r="AC1954" s="40">
        <v>35780</v>
      </c>
      <c r="AD1954" s="40">
        <f t="shared" si="30"/>
        <v>35780</v>
      </c>
    </row>
    <row r="1955" spans="1:30">
      <c r="A1955" t="s">
        <v>265</v>
      </c>
      <c r="B1955" t="s">
        <v>68</v>
      </c>
      <c r="C1955" t="s">
        <v>266</v>
      </c>
      <c r="D1955" t="s">
        <v>6283</v>
      </c>
      <c r="E1955" t="s">
        <v>19380</v>
      </c>
      <c r="F1955" t="s">
        <v>19381</v>
      </c>
      <c r="G1955" t="s">
        <v>9829</v>
      </c>
      <c r="H1955" t="s">
        <v>270</v>
      </c>
      <c r="I1955" t="s">
        <v>265</v>
      </c>
      <c r="J1955" t="s">
        <v>19382</v>
      </c>
      <c r="K1955" t="s">
        <v>78</v>
      </c>
      <c r="L1955" t="s">
        <v>19383</v>
      </c>
      <c r="M1955" s="27">
        <v>45953.57130787037</v>
      </c>
      <c r="N1955" s="27">
        <v>45957.609027777777</v>
      </c>
      <c r="P1955" t="s">
        <v>9833</v>
      </c>
      <c r="Q1955" t="s">
        <v>9834</v>
      </c>
      <c r="R1955" t="s">
        <v>80</v>
      </c>
      <c r="S1955" t="s">
        <v>187</v>
      </c>
      <c r="T1955" t="s">
        <v>82</v>
      </c>
      <c r="U1955" t="s">
        <v>7699</v>
      </c>
      <c r="V1955" t="s">
        <v>19384</v>
      </c>
      <c r="W1955" t="s">
        <v>84</v>
      </c>
      <c r="Y1955" t="s">
        <v>8</v>
      </c>
      <c r="Z1955" t="s">
        <v>86</v>
      </c>
      <c r="AA1955" t="s">
        <v>2108</v>
      </c>
      <c r="AB1955" s="28">
        <v>1</v>
      </c>
      <c r="AC1955" s="40">
        <v>35780</v>
      </c>
      <c r="AD1955" s="40">
        <f t="shared" si="30"/>
        <v>35780</v>
      </c>
    </row>
    <row r="1956" spans="1:30">
      <c r="A1956" t="s">
        <v>277</v>
      </c>
      <c r="B1956" t="s">
        <v>151</v>
      </c>
      <c r="C1956" t="s">
        <v>152</v>
      </c>
      <c r="D1956" t="s">
        <v>2962</v>
      </c>
      <c r="E1956" t="s">
        <v>19385</v>
      </c>
      <c r="F1956" t="s">
        <v>19386</v>
      </c>
      <c r="G1956" t="s">
        <v>9838</v>
      </c>
      <c r="H1956" t="s">
        <v>328</v>
      </c>
      <c r="I1956" t="s">
        <v>2965</v>
      </c>
      <c r="J1956" t="s">
        <v>19387</v>
      </c>
      <c r="K1956" t="s">
        <v>78</v>
      </c>
      <c r="L1956" t="s">
        <v>19388</v>
      </c>
      <c r="M1956" s="27">
        <v>45953.572083333333</v>
      </c>
      <c r="N1956" s="27">
        <v>45957.486111111109</v>
      </c>
      <c r="P1956" t="s">
        <v>9840</v>
      </c>
      <c r="R1956" t="s">
        <v>783</v>
      </c>
      <c r="S1956" t="s">
        <v>2152</v>
      </c>
      <c r="U1956" t="s">
        <v>7699</v>
      </c>
      <c r="V1956" t="s">
        <v>19389</v>
      </c>
      <c r="W1956" t="s">
        <v>9840</v>
      </c>
      <c r="Y1956" t="s">
        <v>13</v>
      </c>
      <c r="Z1956" t="s">
        <v>86</v>
      </c>
      <c r="AB1956" s="28">
        <v>0</v>
      </c>
      <c r="AC1956" s="40">
        <v>35780</v>
      </c>
      <c r="AD1956" s="40">
        <f t="shared" si="30"/>
        <v>35780</v>
      </c>
    </row>
    <row r="1957" spans="1:30">
      <c r="A1957" t="s">
        <v>277</v>
      </c>
      <c r="B1957" t="s">
        <v>151</v>
      </c>
      <c r="C1957" t="s">
        <v>152</v>
      </c>
      <c r="D1957" t="s">
        <v>8416</v>
      </c>
      <c r="E1957" t="s">
        <v>19390</v>
      </c>
      <c r="F1957" t="s">
        <v>19391</v>
      </c>
      <c r="G1957" t="s">
        <v>9829</v>
      </c>
      <c r="H1957" t="s">
        <v>328</v>
      </c>
      <c r="I1957" t="s">
        <v>8419</v>
      </c>
      <c r="J1957" t="s">
        <v>19392</v>
      </c>
      <c r="K1957" t="s">
        <v>78</v>
      </c>
      <c r="L1957" t="s">
        <v>19393</v>
      </c>
      <c r="M1957" s="27">
        <v>45953.551689814813</v>
      </c>
      <c r="N1957" s="27">
        <v>45955.499305555553</v>
      </c>
      <c r="P1957" t="s">
        <v>9833</v>
      </c>
      <c r="Q1957" t="s">
        <v>9834</v>
      </c>
      <c r="R1957" t="s">
        <v>1470</v>
      </c>
      <c r="S1957" t="s">
        <v>1470</v>
      </c>
      <c r="T1957" t="s">
        <v>82</v>
      </c>
      <c r="U1957" t="s">
        <v>7699</v>
      </c>
      <c r="V1957" t="s">
        <v>19394</v>
      </c>
      <c r="W1957" t="s">
        <v>9836</v>
      </c>
      <c r="Y1957" t="s">
        <v>11</v>
      </c>
      <c r="Z1957" t="s">
        <v>86</v>
      </c>
      <c r="AA1957" t="s">
        <v>287</v>
      </c>
      <c r="AB1957" s="28">
        <v>0</v>
      </c>
      <c r="AC1957" s="40">
        <v>67654</v>
      </c>
      <c r="AD1957" s="40">
        <f t="shared" si="30"/>
        <v>67654</v>
      </c>
    </row>
    <row r="1958" spans="1:30">
      <c r="A1958" t="s">
        <v>191</v>
      </c>
      <c r="B1958" t="s">
        <v>192</v>
      </c>
      <c r="C1958" t="s">
        <v>193</v>
      </c>
      <c r="D1958" t="s">
        <v>10317</v>
      </c>
      <c r="E1958" t="s">
        <v>19395</v>
      </c>
      <c r="F1958" t="s">
        <v>19396</v>
      </c>
      <c r="G1958" t="s">
        <v>9829</v>
      </c>
      <c r="H1958" t="s">
        <v>197</v>
      </c>
      <c r="I1958" t="s">
        <v>10320</v>
      </c>
      <c r="J1958" t="s">
        <v>19397</v>
      </c>
      <c r="K1958" t="s">
        <v>78</v>
      </c>
      <c r="L1958" t="s">
        <v>19398</v>
      </c>
      <c r="M1958" s="27">
        <v>45953.553761574083</v>
      </c>
      <c r="N1958" s="27">
        <v>45954.607638888891</v>
      </c>
      <c r="P1958" t="s">
        <v>9833</v>
      </c>
      <c r="Q1958" t="s">
        <v>9834</v>
      </c>
      <c r="R1958" t="s">
        <v>80</v>
      </c>
      <c r="S1958" t="s">
        <v>187</v>
      </c>
      <c r="T1958" t="s">
        <v>82</v>
      </c>
      <c r="U1958" t="s">
        <v>7699</v>
      </c>
      <c r="V1958" t="s">
        <v>19399</v>
      </c>
      <c r="W1958" t="s">
        <v>84</v>
      </c>
      <c r="Y1958" t="s">
        <v>11</v>
      </c>
      <c r="Z1958" t="s">
        <v>86</v>
      </c>
      <c r="AA1958" t="s">
        <v>202</v>
      </c>
      <c r="AB1958" s="28">
        <v>1</v>
      </c>
      <c r="AC1958" s="40">
        <v>67654</v>
      </c>
      <c r="AD1958" s="40">
        <f t="shared" si="30"/>
        <v>67654</v>
      </c>
    </row>
    <row r="1959" spans="1:30">
      <c r="A1959" t="s">
        <v>965</v>
      </c>
      <c r="B1959" t="s">
        <v>119</v>
      </c>
      <c r="C1959" t="s">
        <v>120</v>
      </c>
      <c r="D1959" t="s">
        <v>966</v>
      </c>
      <c r="E1959" t="s">
        <v>19400</v>
      </c>
      <c r="F1959" t="s">
        <v>19401</v>
      </c>
      <c r="G1959" t="s">
        <v>9829</v>
      </c>
      <c r="H1959" t="s">
        <v>969</v>
      </c>
      <c r="I1959" t="s">
        <v>965</v>
      </c>
      <c r="J1959" t="s">
        <v>19402</v>
      </c>
      <c r="K1959" t="s">
        <v>78</v>
      </c>
      <c r="L1959" t="s">
        <v>19403</v>
      </c>
      <c r="M1959" s="27">
        <v>45953.57503472222</v>
      </c>
      <c r="N1959" s="27">
        <v>45954.427777777782</v>
      </c>
      <c r="P1959" t="s">
        <v>9833</v>
      </c>
      <c r="Q1959" t="s">
        <v>9834</v>
      </c>
      <c r="R1959" t="s">
        <v>80</v>
      </c>
      <c r="S1959" t="s">
        <v>187</v>
      </c>
      <c r="T1959" t="s">
        <v>82</v>
      </c>
      <c r="U1959" t="s">
        <v>7699</v>
      </c>
      <c r="V1959" t="s">
        <v>19404</v>
      </c>
      <c r="W1959" t="s">
        <v>84</v>
      </c>
      <c r="Y1959" t="s">
        <v>8</v>
      </c>
      <c r="Z1959" t="s">
        <v>86</v>
      </c>
      <c r="AA1959" t="s">
        <v>1394</v>
      </c>
      <c r="AB1959" s="28">
        <v>1</v>
      </c>
      <c r="AC1959" s="40">
        <v>35780</v>
      </c>
      <c r="AD1959" s="40">
        <f t="shared" si="30"/>
        <v>35780</v>
      </c>
    </row>
    <row r="1960" spans="1:30">
      <c r="A1960" t="s">
        <v>191</v>
      </c>
      <c r="B1960" t="s">
        <v>192</v>
      </c>
      <c r="C1960" t="s">
        <v>193</v>
      </c>
      <c r="D1960" t="s">
        <v>1641</v>
      </c>
      <c r="E1960" t="s">
        <v>19405</v>
      </c>
      <c r="F1960" t="s">
        <v>19406</v>
      </c>
      <c r="G1960" t="s">
        <v>9829</v>
      </c>
      <c r="H1960" t="s">
        <v>197</v>
      </c>
      <c r="I1960" t="s">
        <v>320</v>
      </c>
      <c r="J1960" t="s">
        <v>19407</v>
      </c>
      <c r="K1960" t="s">
        <v>78</v>
      </c>
      <c r="L1960" t="s">
        <v>19408</v>
      </c>
      <c r="M1960" s="27">
        <v>45953.575439814813</v>
      </c>
      <c r="N1960" s="27">
        <v>45960.461805555547</v>
      </c>
      <c r="P1960" t="s">
        <v>9833</v>
      </c>
      <c r="Q1960" t="s">
        <v>9834</v>
      </c>
      <c r="R1960" t="s">
        <v>1470</v>
      </c>
      <c r="S1960" t="s">
        <v>1470</v>
      </c>
      <c r="T1960" t="s">
        <v>82</v>
      </c>
      <c r="U1960" t="s">
        <v>7699</v>
      </c>
      <c r="V1960" t="s">
        <v>19409</v>
      </c>
      <c r="W1960" t="s">
        <v>9836</v>
      </c>
      <c r="Y1960" t="s">
        <v>11</v>
      </c>
      <c r="Z1960" t="s">
        <v>86</v>
      </c>
      <c r="AA1960" t="s">
        <v>654</v>
      </c>
      <c r="AB1960" s="28">
        <v>0</v>
      </c>
      <c r="AC1960" s="40">
        <v>67654</v>
      </c>
      <c r="AD1960" s="40">
        <f t="shared" si="30"/>
        <v>67654</v>
      </c>
    </row>
    <row r="1961" spans="1:30">
      <c r="A1961" t="s">
        <v>459</v>
      </c>
      <c r="B1961" t="s">
        <v>460</v>
      </c>
      <c r="C1961" t="s">
        <v>461</v>
      </c>
      <c r="D1961" t="s">
        <v>512</v>
      </c>
      <c r="E1961" t="s">
        <v>19410</v>
      </c>
      <c r="F1961" t="s">
        <v>19411</v>
      </c>
      <c r="G1961" t="s">
        <v>9829</v>
      </c>
      <c r="H1961" t="s">
        <v>460</v>
      </c>
      <c r="I1961" t="s">
        <v>459</v>
      </c>
      <c r="J1961" t="s">
        <v>19412</v>
      </c>
      <c r="K1961" t="s">
        <v>78</v>
      </c>
      <c r="L1961" t="s">
        <v>19413</v>
      </c>
      <c r="M1961" s="27">
        <v>45953.57916666667</v>
      </c>
      <c r="N1961" s="27">
        <v>45954.637499999997</v>
      </c>
      <c r="P1961" t="s">
        <v>9833</v>
      </c>
      <c r="Q1961" t="s">
        <v>9834</v>
      </c>
      <c r="R1961" t="s">
        <v>80</v>
      </c>
      <c r="S1961" t="s">
        <v>187</v>
      </c>
      <c r="T1961" t="s">
        <v>82</v>
      </c>
      <c r="U1961" t="s">
        <v>7699</v>
      </c>
      <c r="V1961" t="s">
        <v>19414</v>
      </c>
      <c r="W1961" t="s">
        <v>84</v>
      </c>
      <c r="Y1961" t="s">
        <v>8</v>
      </c>
      <c r="Z1961" t="s">
        <v>86</v>
      </c>
      <c r="AA1961" t="s">
        <v>3430</v>
      </c>
      <c r="AB1961" s="28">
        <v>1</v>
      </c>
      <c r="AC1961" s="40">
        <v>35780</v>
      </c>
      <c r="AD1961" s="40">
        <f t="shared" si="30"/>
        <v>35780</v>
      </c>
    </row>
    <row r="1962" spans="1:30">
      <c r="A1962" t="s">
        <v>613</v>
      </c>
      <c r="B1962" t="s">
        <v>151</v>
      </c>
      <c r="C1962" t="s">
        <v>152</v>
      </c>
      <c r="D1962" t="s">
        <v>7633</v>
      </c>
      <c r="E1962" t="s">
        <v>19415</v>
      </c>
      <c r="F1962" t="s">
        <v>19416</v>
      </c>
      <c r="G1962" t="s">
        <v>9829</v>
      </c>
      <c r="H1962" t="s">
        <v>258</v>
      </c>
      <c r="I1962" t="s">
        <v>613</v>
      </c>
      <c r="J1962" t="s">
        <v>19417</v>
      </c>
      <c r="K1962" t="s">
        <v>78</v>
      </c>
      <c r="L1962" t="s">
        <v>19418</v>
      </c>
      <c r="M1962" s="27">
        <v>45953.579641203702</v>
      </c>
      <c r="N1962" s="27">
        <v>45954.362500000003</v>
      </c>
      <c r="P1962" t="s">
        <v>9833</v>
      </c>
      <c r="Q1962" t="s">
        <v>9834</v>
      </c>
      <c r="R1962" t="s">
        <v>80</v>
      </c>
      <c r="S1962" t="s">
        <v>81</v>
      </c>
      <c r="T1962" t="s">
        <v>82</v>
      </c>
      <c r="U1962" t="s">
        <v>7699</v>
      </c>
      <c r="V1962" t="s">
        <v>19419</v>
      </c>
      <c r="W1962" t="s">
        <v>84</v>
      </c>
      <c r="Y1962" t="s">
        <v>8</v>
      </c>
      <c r="Z1962" t="s">
        <v>86</v>
      </c>
      <c r="AA1962" t="s">
        <v>1281</v>
      </c>
      <c r="AB1962" s="28">
        <v>1</v>
      </c>
      <c r="AC1962" s="40">
        <v>35780</v>
      </c>
      <c r="AD1962" s="40">
        <f t="shared" si="30"/>
        <v>35780</v>
      </c>
    </row>
    <row r="1963" spans="1:30">
      <c r="A1963" t="s">
        <v>217</v>
      </c>
      <c r="B1963" t="s">
        <v>192</v>
      </c>
      <c r="C1963" t="s">
        <v>193</v>
      </c>
      <c r="D1963" t="s">
        <v>1241</v>
      </c>
      <c r="E1963" t="s">
        <v>19420</v>
      </c>
      <c r="F1963" t="s">
        <v>7262</v>
      </c>
      <c r="G1963" t="s">
        <v>9829</v>
      </c>
      <c r="H1963" t="s">
        <v>197</v>
      </c>
      <c r="I1963" t="s">
        <v>1244</v>
      </c>
      <c r="J1963" t="s">
        <v>7263</v>
      </c>
      <c r="K1963" t="s">
        <v>78</v>
      </c>
      <c r="L1963" t="s">
        <v>19421</v>
      </c>
      <c r="M1963" s="27">
        <v>45953.57167824074</v>
      </c>
      <c r="N1963" s="27">
        <v>45961.377430555563</v>
      </c>
      <c r="P1963" t="s">
        <v>9833</v>
      </c>
      <c r="Q1963" t="s">
        <v>9834</v>
      </c>
      <c r="R1963" t="s">
        <v>80</v>
      </c>
      <c r="S1963" t="s">
        <v>81</v>
      </c>
      <c r="T1963" t="s">
        <v>82</v>
      </c>
      <c r="U1963" t="s">
        <v>7699</v>
      </c>
      <c r="V1963" t="s">
        <v>19422</v>
      </c>
      <c r="W1963" t="s">
        <v>9836</v>
      </c>
      <c r="Y1963" t="s">
        <v>11</v>
      </c>
      <c r="Z1963" t="s">
        <v>86</v>
      </c>
      <c r="AA1963" t="s">
        <v>1684</v>
      </c>
      <c r="AB1963" s="28">
        <v>0</v>
      </c>
      <c r="AC1963" s="40">
        <v>67654</v>
      </c>
      <c r="AD1963" s="40">
        <f t="shared" si="30"/>
        <v>67654</v>
      </c>
    </row>
    <row r="1964" spans="1:30">
      <c r="A1964" t="s">
        <v>965</v>
      </c>
      <c r="B1964" t="s">
        <v>119</v>
      </c>
      <c r="C1964" t="s">
        <v>120</v>
      </c>
      <c r="D1964" t="s">
        <v>966</v>
      </c>
      <c r="E1964" t="s">
        <v>19423</v>
      </c>
      <c r="F1964" t="s">
        <v>19424</v>
      </c>
      <c r="G1964" t="s">
        <v>9829</v>
      </c>
      <c r="H1964" t="s">
        <v>969</v>
      </c>
      <c r="I1964" t="s">
        <v>965</v>
      </c>
      <c r="J1964" t="s">
        <v>19425</v>
      </c>
      <c r="K1964" t="s">
        <v>78</v>
      </c>
      <c r="L1964" t="s">
        <v>19426</v>
      </c>
      <c r="M1964" s="27">
        <v>45953.576782407406</v>
      </c>
      <c r="N1964" s="27">
        <v>45954.468055555553</v>
      </c>
      <c r="P1964" t="s">
        <v>9833</v>
      </c>
      <c r="Q1964" t="s">
        <v>9834</v>
      </c>
      <c r="R1964" t="s">
        <v>80</v>
      </c>
      <c r="S1964" t="s">
        <v>187</v>
      </c>
      <c r="T1964" t="s">
        <v>82</v>
      </c>
      <c r="U1964" t="s">
        <v>7699</v>
      </c>
      <c r="V1964" t="s">
        <v>19247</v>
      </c>
      <c r="W1964" t="s">
        <v>84</v>
      </c>
      <c r="Y1964" t="s">
        <v>8</v>
      </c>
      <c r="Z1964" t="s">
        <v>86</v>
      </c>
      <c r="AA1964" t="s">
        <v>1394</v>
      </c>
      <c r="AB1964" s="28">
        <v>1</v>
      </c>
      <c r="AC1964" s="40">
        <v>35780</v>
      </c>
      <c r="AD1964" s="40">
        <f t="shared" si="30"/>
        <v>35780</v>
      </c>
    </row>
    <row r="1965" spans="1:30">
      <c r="A1965" t="s">
        <v>613</v>
      </c>
      <c r="B1965" t="s">
        <v>151</v>
      </c>
      <c r="C1965" t="s">
        <v>152</v>
      </c>
      <c r="D1965" t="s">
        <v>19427</v>
      </c>
      <c r="E1965" t="s">
        <v>19428</v>
      </c>
      <c r="F1965" t="s">
        <v>19429</v>
      </c>
      <c r="G1965" t="s">
        <v>9829</v>
      </c>
      <c r="H1965" t="s">
        <v>258</v>
      </c>
      <c r="I1965" t="s">
        <v>19430</v>
      </c>
      <c r="J1965" t="s">
        <v>19431</v>
      </c>
      <c r="K1965" t="s">
        <v>78</v>
      </c>
      <c r="L1965" t="s">
        <v>19432</v>
      </c>
      <c r="M1965" s="27">
        <v>45953.573391203703</v>
      </c>
      <c r="N1965" s="27">
        <v>45958.390277777777</v>
      </c>
      <c r="P1965" t="s">
        <v>9833</v>
      </c>
      <c r="Q1965" t="s">
        <v>9834</v>
      </c>
      <c r="R1965" t="s">
        <v>1470</v>
      </c>
      <c r="S1965" t="s">
        <v>1470</v>
      </c>
      <c r="T1965" t="s">
        <v>82</v>
      </c>
      <c r="U1965" t="s">
        <v>7699</v>
      </c>
      <c r="V1965" t="s">
        <v>19433</v>
      </c>
      <c r="W1965" t="s">
        <v>84</v>
      </c>
      <c r="Y1965" t="s">
        <v>13</v>
      </c>
      <c r="Z1965" t="s">
        <v>86</v>
      </c>
      <c r="AA1965" t="s">
        <v>1281</v>
      </c>
      <c r="AB1965" s="28">
        <v>1</v>
      </c>
      <c r="AC1965" s="40">
        <v>35780</v>
      </c>
      <c r="AD1965" s="40">
        <f t="shared" si="30"/>
        <v>35780</v>
      </c>
    </row>
    <row r="1966" spans="1:30">
      <c r="A1966" t="s">
        <v>191</v>
      </c>
      <c r="B1966" t="s">
        <v>192</v>
      </c>
      <c r="C1966" t="s">
        <v>193</v>
      </c>
      <c r="D1966" t="s">
        <v>2056</v>
      </c>
      <c r="E1966" t="s">
        <v>19434</v>
      </c>
      <c r="F1966" t="s">
        <v>19435</v>
      </c>
      <c r="G1966" t="s">
        <v>9829</v>
      </c>
      <c r="H1966" t="s">
        <v>197</v>
      </c>
      <c r="I1966" t="s">
        <v>2059</v>
      </c>
      <c r="J1966" t="s">
        <v>19436</v>
      </c>
      <c r="K1966" t="s">
        <v>78</v>
      </c>
      <c r="L1966" t="s">
        <v>19437</v>
      </c>
      <c r="M1966" s="27">
        <v>45953.574270833327</v>
      </c>
      <c r="N1966" s="27">
        <v>45957.606249999997</v>
      </c>
      <c r="P1966" t="s">
        <v>9833</v>
      </c>
      <c r="Q1966" t="s">
        <v>9834</v>
      </c>
      <c r="R1966" t="s">
        <v>1470</v>
      </c>
      <c r="S1966" t="s">
        <v>1470</v>
      </c>
      <c r="T1966" t="s">
        <v>82</v>
      </c>
      <c r="U1966" t="s">
        <v>7699</v>
      </c>
      <c r="V1966" t="s">
        <v>19099</v>
      </c>
      <c r="W1966" t="s">
        <v>84</v>
      </c>
      <c r="Y1966" t="s">
        <v>11</v>
      </c>
      <c r="Z1966" t="s">
        <v>86</v>
      </c>
      <c r="AA1966" t="s">
        <v>1534</v>
      </c>
      <c r="AB1966" s="28">
        <v>1</v>
      </c>
      <c r="AC1966" s="40">
        <v>67654</v>
      </c>
      <c r="AD1966" s="40">
        <f t="shared" si="30"/>
        <v>67654</v>
      </c>
    </row>
    <row r="1967" spans="1:30">
      <c r="A1967" t="s">
        <v>459</v>
      </c>
      <c r="B1967" t="s">
        <v>460</v>
      </c>
      <c r="C1967" t="s">
        <v>461</v>
      </c>
      <c r="D1967" t="s">
        <v>512</v>
      </c>
      <c r="E1967" t="s">
        <v>19438</v>
      </c>
      <c r="F1967" t="s">
        <v>19439</v>
      </c>
      <c r="G1967" t="s">
        <v>9829</v>
      </c>
      <c r="H1967" t="s">
        <v>460</v>
      </c>
      <c r="I1967" t="s">
        <v>459</v>
      </c>
      <c r="J1967" t="s">
        <v>19440</v>
      </c>
      <c r="K1967" t="s">
        <v>78</v>
      </c>
      <c r="L1967" t="s">
        <v>19441</v>
      </c>
      <c r="M1967" s="27">
        <v>45953.594606481478</v>
      </c>
      <c r="N1967" s="27">
        <v>45956.557638888888</v>
      </c>
      <c r="P1967" t="s">
        <v>9833</v>
      </c>
      <c r="Q1967" t="s">
        <v>9834</v>
      </c>
      <c r="R1967" t="s">
        <v>1470</v>
      </c>
      <c r="S1967" t="s">
        <v>1470</v>
      </c>
      <c r="T1967" t="s">
        <v>82</v>
      </c>
      <c r="U1967" t="s">
        <v>7699</v>
      </c>
      <c r="V1967" t="s">
        <v>19442</v>
      </c>
      <c r="W1967" t="s">
        <v>84</v>
      </c>
      <c r="Y1967" t="s">
        <v>8</v>
      </c>
      <c r="Z1967" t="s">
        <v>86</v>
      </c>
      <c r="AA1967" t="s">
        <v>526</v>
      </c>
      <c r="AB1967" s="28">
        <v>1</v>
      </c>
      <c r="AC1967" s="40">
        <v>35780</v>
      </c>
      <c r="AD1967" s="40">
        <f t="shared" si="30"/>
        <v>35780</v>
      </c>
    </row>
    <row r="1968" spans="1:30">
      <c r="A1968" t="s">
        <v>459</v>
      </c>
      <c r="B1968" t="s">
        <v>460</v>
      </c>
      <c r="C1968" t="s">
        <v>461</v>
      </c>
      <c r="D1968" t="s">
        <v>2135</v>
      </c>
      <c r="E1968" t="s">
        <v>19443</v>
      </c>
      <c r="F1968" t="s">
        <v>19444</v>
      </c>
      <c r="G1968" t="s">
        <v>9829</v>
      </c>
      <c r="H1968" t="s">
        <v>460</v>
      </c>
      <c r="I1968" t="s">
        <v>2138</v>
      </c>
      <c r="J1968" t="s">
        <v>19445</v>
      </c>
      <c r="K1968" t="s">
        <v>78</v>
      </c>
      <c r="L1968" t="s">
        <v>19446</v>
      </c>
      <c r="M1968" s="27">
        <v>45953.598865740743</v>
      </c>
      <c r="N1968" s="27">
        <v>45956.555555555547</v>
      </c>
      <c r="P1968" t="s">
        <v>9833</v>
      </c>
      <c r="Q1968" t="s">
        <v>9834</v>
      </c>
      <c r="R1968" t="s">
        <v>80</v>
      </c>
      <c r="S1968" t="s">
        <v>187</v>
      </c>
      <c r="T1968" t="s">
        <v>82</v>
      </c>
      <c r="U1968" t="s">
        <v>7699</v>
      </c>
      <c r="V1968" t="s">
        <v>19447</v>
      </c>
      <c r="W1968" t="s">
        <v>84</v>
      </c>
      <c r="Y1968" t="s">
        <v>8</v>
      </c>
      <c r="Z1968" t="s">
        <v>86</v>
      </c>
      <c r="AA1968" t="s">
        <v>470</v>
      </c>
      <c r="AB1968" s="28">
        <v>1</v>
      </c>
      <c r="AC1968" s="40">
        <v>35780</v>
      </c>
      <c r="AD1968" s="40">
        <f t="shared" si="30"/>
        <v>35780</v>
      </c>
    </row>
    <row r="1969" spans="1:30">
      <c r="A1969" t="s">
        <v>150</v>
      </c>
      <c r="B1969" t="s">
        <v>151</v>
      </c>
      <c r="C1969" t="s">
        <v>152</v>
      </c>
      <c r="D1969" t="s">
        <v>2339</v>
      </c>
      <c r="E1969" t="s">
        <v>19448</v>
      </c>
      <c r="F1969" t="s">
        <v>19449</v>
      </c>
      <c r="G1969" t="s">
        <v>9829</v>
      </c>
      <c r="H1969" t="s">
        <v>156</v>
      </c>
      <c r="I1969" t="s">
        <v>150</v>
      </c>
      <c r="J1969" t="s">
        <v>19450</v>
      </c>
      <c r="K1969" t="s">
        <v>78</v>
      </c>
      <c r="L1969" t="s">
        <v>19451</v>
      </c>
      <c r="M1969" s="27">
        <v>45953.622465277767</v>
      </c>
      <c r="N1969" s="27">
        <v>45954.477083333331</v>
      </c>
      <c r="P1969" t="s">
        <v>9833</v>
      </c>
      <c r="Q1969" t="s">
        <v>9834</v>
      </c>
      <c r="R1969" t="s">
        <v>80</v>
      </c>
      <c r="S1969" t="s">
        <v>81</v>
      </c>
      <c r="T1969" t="s">
        <v>82</v>
      </c>
      <c r="U1969" t="s">
        <v>7699</v>
      </c>
      <c r="V1969" t="s">
        <v>19452</v>
      </c>
      <c r="W1969" t="s">
        <v>84</v>
      </c>
      <c r="Y1969" t="s">
        <v>8</v>
      </c>
      <c r="Z1969" t="s">
        <v>86</v>
      </c>
      <c r="AA1969" t="s">
        <v>2078</v>
      </c>
      <c r="AB1969" s="28">
        <v>1</v>
      </c>
      <c r="AC1969" s="40">
        <v>35780</v>
      </c>
      <c r="AD1969" s="40">
        <f t="shared" si="30"/>
        <v>35780</v>
      </c>
    </row>
    <row r="1970" spans="1:30">
      <c r="A1970" t="s">
        <v>459</v>
      </c>
      <c r="B1970" t="s">
        <v>460</v>
      </c>
      <c r="C1970" t="s">
        <v>461</v>
      </c>
      <c r="D1970" t="s">
        <v>512</v>
      </c>
      <c r="E1970" t="s">
        <v>19453</v>
      </c>
      <c r="F1970" t="s">
        <v>7644</v>
      </c>
      <c r="G1970" t="s">
        <v>9829</v>
      </c>
      <c r="H1970" t="s">
        <v>460</v>
      </c>
      <c r="I1970" t="s">
        <v>459</v>
      </c>
      <c r="J1970" t="s">
        <v>7645</v>
      </c>
      <c r="K1970" t="s">
        <v>78</v>
      </c>
      <c r="L1970" t="s">
        <v>19454</v>
      </c>
      <c r="M1970" s="27">
        <v>45953.635763888888</v>
      </c>
      <c r="N1970" s="27">
        <v>45954.609722222223</v>
      </c>
      <c r="P1970" t="s">
        <v>9833</v>
      </c>
      <c r="Q1970" t="s">
        <v>9834</v>
      </c>
      <c r="R1970" t="s">
        <v>783</v>
      </c>
      <c r="S1970" t="s">
        <v>792</v>
      </c>
      <c r="T1970" t="s">
        <v>82</v>
      </c>
      <c r="U1970" t="s">
        <v>7699</v>
      </c>
      <c r="V1970" t="s">
        <v>19455</v>
      </c>
      <c r="W1970" t="s">
        <v>84</v>
      </c>
      <c r="Y1970" t="s">
        <v>8</v>
      </c>
      <c r="Z1970" t="s">
        <v>86</v>
      </c>
      <c r="AA1970" t="s">
        <v>519</v>
      </c>
      <c r="AB1970" s="28">
        <v>1</v>
      </c>
      <c r="AC1970" s="40">
        <v>35780</v>
      </c>
      <c r="AD1970" s="40">
        <f t="shared" si="30"/>
        <v>35780</v>
      </c>
    </row>
    <row r="1971" spans="1:30">
      <c r="A1971" t="s">
        <v>191</v>
      </c>
      <c r="B1971" t="s">
        <v>192</v>
      </c>
      <c r="C1971" t="s">
        <v>193</v>
      </c>
      <c r="D1971" t="s">
        <v>194</v>
      </c>
      <c r="E1971" t="s">
        <v>19456</v>
      </c>
      <c r="F1971" t="s">
        <v>19457</v>
      </c>
      <c r="G1971" t="s">
        <v>9829</v>
      </c>
      <c r="H1971" t="s">
        <v>197</v>
      </c>
      <c r="I1971" t="s">
        <v>191</v>
      </c>
      <c r="J1971" t="s">
        <v>19458</v>
      </c>
      <c r="K1971" t="s">
        <v>78</v>
      </c>
      <c r="L1971" t="s">
        <v>19459</v>
      </c>
      <c r="M1971" s="27">
        <v>45953.650266203702</v>
      </c>
      <c r="N1971" s="27">
        <v>45957.568749999999</v>
      </c>
      <c r="P1971" t="s">
        <v>9833</v>
      </c>
      <c r="Q1971" t="s">
        <v>9834</v>
      </c>
      <c r="R1971" t="s">
        <v>1479</v>
      </c>
      <c r="S1971" t="s">
        <v>1479</v>
      </c>
      <c r="U1971" t="s">
        <v>7699</v>
      </c>
      <c r="V1971" t="s">
        <v>19460</v>
      </c>
      <c r="W1971" t="s">
        <v>84</v>
      </c>
      <c r="Y1971" t="s">
        <v>8</v>
      </c>
      <c r="Z1971" t="s">
        <v>86</v>
      </c>
      <c r="AA1971" t="s">
        <v>7627</v>
      </c>
      <c r="AB1971" s="28">
        <v>1</v>
      </c>
      <c r="AC1971" s="40">
        <v>35780</v>
      </c>
      <c r="AD1971" s="40">
        <f t="shared" si="30"/>
        <v>35780</v>
      </c>
    </row>
    <row r="1972" spans="1:30">
      <c r="A1972" t="s">
        <v>744</v>
      </c>
      <c r="B1972" t="s">
        <v>113</v>
      </c>
      <c r="C1972" t="s">
        <v>114</v>
      </c>
      <c r="D1972" t="s">
        <v>2276</v>
      </c>
      <c r="E1972" t="s">
        <v>19461</v>
      </c>
      <c r="F1972" t="s">
        <v>11816</v>
      </c>
      <c r="G1972" t="s">
        <v>9829</v>
      </c>
      <c r="H1972" t="s">
        <v>748</v>
      </c>
      <c r="I1972" t="s">
        <v>744</v>
      </c>
      <c r="J1972" t="s">
        <v>11817</v>
      </c>
      <c r="K1972" t="s">
        <v>78</v>
      </c>
      <c r="L1972" t="s">
        <v>19462</v>
      </c>
      <c r="M1972" s="27">
        <v>45953.640324074076</v>
      </c>
      <c r="N1972" s="27">
        <v>45957.616666666669</v>
      </c>
      <c r="P1972" t="s">
        <v>9833</v>
      </c>
      <c r="Q1972" t="s">
        <v>9834</v>
      </c>
      <c r="R1972" t="s">
        <v>80</v>
      </c>
      <c r="S1972" t="s">
        <v>81</v>
      </c>
      <c r="T1972" t="s">
        <v>82</v>
      </c>
      <c r="U1972" t="s">
        <v>7699</v>
      </c>
      <c r="V1972" t="s">
        <v>19463</v>
      </c>
      <c r="W1972" t="s">
        <v>84</v>
      </c>
      <c r="Y1972" t="s">
        <v>8</v>
      </c>
      <c r="Z1972" t="s">
        <v>86</v>
      </c>
      <c r="AA1972" t="s">
        <v>1272</v>
      </c>
      <c r="AB1972" s="28">
        <v>1</v>
      </c>
      <c r="AC1972" s="40">
        <v>35780</v>
      </c>
      <c r="AD1972" s="40">
        <f t="shared" si="30"/>
        <v>35780</v>
      </c>
    </row>
    <row r="1973" spans="1:30">
      <c r="A1973" t="s">
        <v>343</v>
      </c>
      <c r="B1973" t="s">
        <v>68</v>
      </c>
      <c r="C1973" t="s">
        <v>69</v>
      </c>
      <c r="D1973" t="s">
        <v>1414</v>
      </c>
      <c r="E1973" t="s">
        <v>19464</v>
      </c>
      <c r="F1973" t="s">
        <v>19465</v>
      </c>
      <c r="G1973" t="s">
        <v>9829</v>
      </c>
      <c r="H1973" t="s">
        <v>347</v>
      </c>
      <c r="I1973" t="s">
        <v>1417</v>
      </c>
      <c r="J1973" t="s">
        <v>19466</v>
      </c>
      <c r="K1973" t="s">
        <v>78</v>
      </c>
      <c r="L1973" t="s">
        <v>19467</v>
      </c>
      <c r="M1973" s="27">
        <v>45953.641643518517</v>
      </c>
      <c r="N1973" s="27">
        <v>45954.622916666667</v>
      </c>
      <c r="P1973" t="s">
        <v>9833</v>
      </c>
      <c r="Q1973" t="s">
        <v>9834</v>
      </c>
      <c r="R1973" t="s">
        <v>1470</v>
      </c>
      <c r="S1973" t="s">
        <v>1470</v>
      </c>
      <c r="T1973" t="s">
        <v>82</v>
      </c>
      <c r="U1973" t="s">
        <v>7699</v>
      </c>
      <c r="V1973" t="s">
        <v>19468</v>
      </c>
      <c r="W1973" t="s">
        <v>84</v>
      </c>
      <c r="Y1973" t="s">
        <v>11</v>
      </c>
      <c r="Z1973" t="s">
        <v>86</v>
      </c>
      <c r="AA1973" t="s">
        <v>2850</v>
      </c>
      <c r="AB1973" s="28">
        <v>1</v>
      </c>
      <c r="AC1973" s="40">
        <v>67654</v>
      </c>
      <c r="AD1973" s="40">
        <f t="shared" si="30"/>
        <v>67654</v>
      </c>
    </row>
    <row r="1974" spans="1:30">
      <c r="A1974" t="s">
        <v>343</v>
      </c>
      <c r="B1974" t="s">
        <v>68</v>
      </c>
      <c r="C1974" t="s">
        <v>69</v>
      </c>
      <c r="D1974" t="s">
        <v>6586</v>
      </c>
      <c r="E1974" t="s">
        <v>19469</v>
      </c>
      <c r="F1974" t="s">
        <v>19470</v>
      </c>
      <c r="G1974" t="s">
        <v>9829</v>
      </c>
      <c r="H1974" t="s">
        <v>347</v>
      </c>
      <c r="I1974" t="s">
        <v>6589</v>
      </c>
      <c r="J1974" t="s">
        <v>19471</v>
      </c>
      <c r="K1974" t="s">
        <v>78</v>
      </c>
      <c r="L1974" t="s">
        <v>19472</v>
      </c>
      <c r="M1974" s="27">
        <v>45953.643252314818</v>
      </c>
      <c r="N1974" s="27">
        <v>45954.682638888888</v>
      </c>
      <c r="P1974" t="s">
        <v>9833</v>
      </c>
      <c r="Q1974" t="s">
        <v>9834</v>
      </c>
      <c r="R1974" t="s">
        <v>1470</v>
      </c>
      <c r="S1974" t="s">
        <v>1470</v>
      </c>
      <c r="T1974" t="s">
        <v>82</v>
      </c>
      <c r="U1974" t="s">
        <v>7699</v>
      </c>
      <c r="V1974" t="s">
        <v>19473</v>
      </c>
      <c r="W1974" t="s">
        <v>84</v>
      </c>
      <c r="Y1974" t="s">
        <v>11</v>
      </c>
      <c r="Z1974" t="s">
        <v>86</v>
      </c>
      <c r="AA1974" t="s">
        <v>2850</v>
      </c>
      <c r="AB1974" s="28">
        <v>1</v>
      </c>
      <c r="AC1974" s="40">
        <v>67654</v>
      </c>
      <c r="AD1974" s="40">
        <f t="shared" si="30"/>
        <v>67654</v>
      </c>
    </row>
    <row r="1975" spans="1:30">
      <c r="A1975" t="s">
        <v>277</v>
      </c>
      <c r="B1975" t="s">
        <v>151</v>
      </c>
      <c r="C1975" t="s">
        <v>152</v>
      </c>
      <c r="D1975" t="s">
        <v>325</v>
      </c>
      <c r="E1975" t="s">
        <v>19474</v>
      </c>
      <c r="F1975" t="s">
        <v>19475</v>
      </c>
      <c r="G1975" t="s">
        <v>9829</v>
      </c>
      <c r="H1975" t="s">
        <v>328</v>
      </c>
      <c r="I1975" t="s">
        <v>277</v>
      </c>
      <c r="J1975" t="s">
        <v>19476</v>
      </c>
      <c r="K1975" t="s">
        <v>78</v>
      </c>
      <c r="L1975" t="s">
        <v>19477</v>
      </c>
      <c r="M1975" s="27">
        <v>45953.66684027778</v>
      </c>
      <c r="N1975" s="27">
        <v>45956.53402777778</v>
      </c>
      <c r="P1975" t="s">
        <v>9833</v>
      </c>
      <c r="Q1975" t="s">
        <v>9834</v>
      </c>
      <c r="R1975" t="s">
        <v>80</v>
      </c>
      <c r="S1975" t="s">
        <v>187</v>
      </c>
      <c r="T1975" t="s">
        <v>82</v>
      </c>
      <c r="U1975" t="s">
        <v>7699</v>
      </c>
      <c r="V1975" t="s">
        <v>19478</v>
      </c>
      <c r="W1975" t="s">
        <v>84</v>
      </c>
      <c r="Y1975" t="s">
        <v>8</v>
      </c>
      <c r="Z1975" t="s">
        <v>86</v>
      </c>
      <c r="AA1975" t="s">
        <v>848</v>
      </c>
      <c r="AB1975" s="28">
        <v>1</v>
      </c>
      <c r="AC1975" s="40">
        <v>35780</v>
      </c>
      <c r="AD1975" s="40">
        <f t="shared" si="30"/>
        <v>35780</v>
      </c>
    </row>
    <row r="1976" spans="1:30">
      <c r="A1976" t="s">
        <v>191</v>
      </c>
      <c r="B1976" t="s">
        <v>192</v>
      </c>
      <c r="C1976" t="s">
        <v>193</v>
      </c>
      <c r="D1976" t="s">
        <v>194</v>
      </c>
      <c r="E1976" t="s">
        <v>19479</v>
      </c>
      <c r="F1976" t="s">
        <v>4422</v>
      </c>
      <c r="G1976" t="s">
        <v>9829</v>
      </c>
      <c r="H1976" t="s">
        <v>197</v>
      </c>
      <c r="I1976" t="s">
        <v>191</v>
      </c>
      <c r="J1976" t="s">
        <v>4423</v>
      </c>
      <c r="K1976" t="s">
        <v>78</v>
      </c>
      <c r="L1976" t="s">
        <v>19480</v>
      </c>
      <c r="M1976" s="27">
        <v>45953.677800925929</v>
      </c>
      <c r="N1976" s="27">
        <v>45957.569444444453</v>
      </c>
      <c r="P1976" t="s">
        <v>9833</v>
      </c>
      <c r="Q1976" t="s">
        <v>9834</v>
      </c>
      <c r="R1976" t="s">
        <v>1470</v>
      </c>
      <c r="S1976" t="s">
        <v>1470</v>
      </c>
      <c r="U1976" t="s">
        <v>7699</v>
      </c>
      <c r="V1976" t="s">
        <v>19481</v>
      </c>
      <c r="W1976" t="s">
        <v>84</v>
      </c>
      <c r="Y1976" t="s">
        <v>8</v>
      </c>
      <c r="Z1976" t="s">
        <v>86</v>
      </c>
      <c r="AA1976" t="s">
        <v>7627</v>
      </c>
      <c r="AB1976" s="28">
        <v>1</v>
      </c>
      <c r="AC1976" s="40">
        <v>35780</v>
      </c>
      <c r="AD1976" s="40">
        <f t="shared" si="30"/>
        <v>35780</v>
      </c>
    </row>
    <row r="1977" spans="1:30">
      <c r="A1977" t="s">
        <v>459</v>
      </c>
      <c r="B1977" t="s">
        <v>460</v>
      </c>
      <c r="C1977" t="s">
        <v>461</v>
      </c>
      <c r="D1977" t="s">
        <v>512</v>
      </c>
      <c r="E1977" t="s">
        <v>19482</v>
      </c>
      <c r="F1977" t="s">
        <v>19483</v>
      </c>
      <c r="G1977" t="s">
        <v>9829</v>
      </c>
      <c r="H1977" t="s">
        <v>460</v>
      </c>
      <c r="I1977" t="s">
        <v>459</v>
      </c>
      <c r="J1977" t="s">
        <v>19484</v>
      </c>
      <c r="K1977" t="s">
        <v>78</v>
      </c>
      <c r="L1977" t="s">
        <v>19485</v>
      </c>
      <c r="M1977" s="27">
        <v>45953.68041666667</v>
      </c>
      <c r="N1977" s="27">
        <v>45954.554861111108</v>
      </c>
      <c r="P1977" t="s">
        <v>9833</v>
      </c>
      <c r="Q1977" t="s">
        <v>9834</v>
      </c>
      <c r="R1977" t="s">
        <v>80</v>
      </c>
      <c r="S1977" t="s">
        <v>187</v>
      </c>
      <c r="T1977" t="s">
        <v>82</v>
      </c>
      <c r="U1977" t="s">
        <v>7699</v>
      </c>
      <c r="V1977" t="s">
        <v>19486</v>
      </c>
      <c r="W1977" t="s">
        <v>84</v>
      </c>
      <c r="Y1977" t="s">
        <v>8</v>
      </c>
      <c r="Z1977" t="s">
        <v>86</v>
      </c>
      <c r="AA1977" t="s">
        <v>519</v>
      </c>
      <c r="AB1977" s="28">
        <v>1</v>
      </c>
      <c r="AC1977" s="40">
        <v>35780</v>
      </c>
      <c r="AD1977" s="40">
        <f t="shared" si="30"/>
        <v>35780</v>
      </c>
    </row>
    <row r="1978" spans="1:30">
      <c r="A1978" t="s">
        <v>277</v>
      </c>
      <c r="B1978" t="s">
        <v>151</v>
      </c>
      <c r="C1978" t="s">
        <v>152</v>
      </c>
      <c r="D1978" t="s">
        <v>2785</v>
      </c>
      <c r="E1978" t="s">
        <v>19487</v>
      </c>
      <c r="F1978" t="s">
        <v>19488</v>
      </c>
      <c r="G1978" t="s">
        <v>9829</v>
      </c>
      <c r="H1978" t="s">
        <v>328</v>
      </c>
      <c r="I1978" t="s">
        <v>2059</v>
      </c>
      <c r="J1978" t="s">
        <v>19489</v>
      </c>
      <c r="K1978" t="s">
        <v>78</v>
      </c>
      <c r="L1978" t="s">
        <v>19490</v>
      </c>
      <c r="M1978" s="27">
        <v>45953.667314814818</v>
      </c>
      <c r="N1978" s="27">
        <v>45954.435416666667</v>
      </c>
      <c r="P1978" t="s">
        <v>9833</v>
      </c>
      <c r="Q1978" t="s">
        <v>9834</v>
      </c>
      <c r="R1978" t="s">
        <v>80</v>
      </c>
      <c r="S1978" t="s">
        <v>81</v>
      </c>
      <c r="T1978" t="s">
        <v>82</v>
      </c>
      <c r="U1978" t="s">
        <v>7699</v>
      </c>
      <c r="V1978" t="s">
        <v>19491</v>
      </c>
      <c r="W1978" t="s">
        <v>84</v>
      </c>
      <c r="Y1978" t="s">
        <v>11</v>
      </c>
      <c r="Z1978" t="s">
        <v>86</v>
      </c>
      <c r="AA1978" t="s">
        <v>333</v>
      </c>
      <c r="AB1978" s="28">
        <v>1</v>
      </c>
      <c r="AC1978" s="40">
        <v>67654</v>
      </c>
      <c r="AD1978" s="40">
        <f t="shared" si="30"/>
        <v>67654</v>
      </c>
    </row>
    <row r="1979" spans="1:30">
      <c r="A1979" t="s">
        <v>277</v>
      </c>
      <c r="B1979" t="s">
        <v>151</v>
      </c>
      <c r="C1979" t="s">
        <v>152</v>
      </c>
      <c r="D1979" t="s">
        <v>19492</v>
      </c>
      <c r="E1979" t="s">
        <v>19493</v>
      </c>
      <c r="F1979" t="s">
        <v>19494</v>
      </c>
      <c r="G1979" t="s">
        <v>9829</v>
      </c>
      <c r="H1979" t="s">
        <v>328</v>
      </c>
      <c r="I1979" t="s">
        <v>19495</v>
      </c>
      <c r="J1979" t="s">
        <v>19496</v>
      </c>
      <c r="K1979" t="s">
        <v>78</v>
      </c>
      <c r="L1979" t="s">
        <v>19497</v>
      </c>
      <c r="M1979" s="27">
        <v>45953.678738425922</v>
      </c>
      <c r="N1979" s="27">
        <v>45960.523611111108</v>
      </c>
      <c r="P1979" t="s">
        <v>9833</v>
      </c>
      <c r="Q1979" t="s">
        <v>9834</v>
      </c>
      <c r="R1979" t="s">
        <v>1479</v>
      </c>
      <c r="S1979" t="s">
        <v>1470</v>
      </c>
      <c r="T1979" t="s">
        <v>82</v>
      </c>
      <c r="U1979" t="s">
        <v>7699</v>
      </c>
      <c r="V1979" t="s">
        <v>19498</v>
      </c>
      <c r="W1979" t="s">
        <v>9836</v>
      </c>
      <c r="Y1979" t="s">
        <v>15</v>
      </c>
      <c r="Z1979" t="s">
        <v>86</v>
      </c>
      <c r="AA1979" t="s">
        <v>287</v>
      </c>
      <c r="AB1979" s="28">
        <v>0</v>
      </c>
      <c r="AC1979" s="40">
        <v>35780</v>
      </c>
      <c r="AD1979" s="40">
        <f t="shared" si="30"/>
        <v>35780</v>
      </c>
    </row>
    <row r="1980" spans="1:30">
      <c r="A1980" t="s">
        <v>277</v>
      </c>
      <c r="B1980" t="s">
        <v>151</v>
      </c>
      <c r="C1980" t="s">
        <v>152</v>
      </c>
      <c r="D1980" t="s">
        <v>325</v>
      </c>
      <c r="E1980" t="s">
        <v>19499</v>
      </c>
      <c r="F1980" t="s">
        <v>15081</v>
      </c>
      <c r="G1980" t="s">
        <v>9829</v>
      </c>
      <c r="H1980" t="s">
        <v>328</v>
      </c>
      <c r="I1980" t="s">
        <v>277</v>
      </c>
      <c r="J1980" t="s">
        <v>15082</v>
      </c>
      <c r="K1980" t="s">
        <v>78</v>
      </c>
      <c r="L1980" t="s">
        <v>19500</v>
      </c>
      <c r="M1980" s="27">
        <v>45953.692893518521</v>
      </c>
      <c r="N1980" s="27">
        <v>45954.475694444453</v>
      </c>
      <c r="P1980" t="s">
        <v>9833</v>
      </c>
      <c r="Q1980" t="s">
        <v>9834</v>
      </c>
      <c r="R1980" t="s">
        <v>1470</v>
      </c>
      <c r="S1980" t="s">
        <v>1470</v>
      </c>
      <c r="T1980" t="s">
        <v>82</v>
      </c>
      <c r="U1980" t="s">
        <v>7699</v>
      </c>
      <c r="V1980" t="s">
        <v>19501</v>
      </c>
      <c r="W1980" t="s">
        <v>84</v>
      </c>
      <c r="Y1980" t="s">
        <v>8</v>
      </c>
      <c r="Z1980" t="s">
        <v>86</v>
      </c>
      <c r="AA1980" t="s">
        <v>585</v>
      </c>
      <c r="AB1980" s="28">
        <v>1</v>
      </c>
      <c r="AC1980" s="40">
        <v>35780</v>
      </c>
      <c r="AD1980" s="40">
        <f t="shared" si="30"/>
        <v>35780</v>
      </c>
    </row>
    <row r="1981" spans="1:30">
      <c r="A1981" t="s">
        <v>459</v>
      </c>
      <c r="B1981" t="s">
        <v>460</v>
      </c>
      <c r="C1981" t="s">
        <v>461</v>
      </c>
      <c r="D1981" t="s">
        <v>512</v>
      </c>
      <c r="E1981" t="s">
        <v>19502</v>
      </c>
      <c r="F1981" t="s">
        <v>19503</v>
      </c>
      <c r="G1981" t="s">
        <v>9829</v>
      </c>
      <c r="H1981" t="s">
        <v>460</v>
      </c>
      <c r="I1981" t="s">
        <v>459</v>
      </c>
      <c r="J1981" t="s">
        <v>19504</v>
      </c>
      <c r="K1981" t="s">
        <v>78</v>
      </c>
      <c r="L1981" t="s">
        <v>19505</v>
      </c>
      <c r="M1981" s="27">
        <v>45953.695196759261</v>
      </c>
      <c r="N1981" s="27">
        <v>45956.551388888889</v>
      </c>
      <c r="P1981" t="s">
        <v>9833</v>
      </c>
      <c r="Q1981" t="s">
        <v>9834</v>
      </c>
      <c r="R1981" t="s">
        <v>80</v>
      </c>
      <c r="S1981" t="s">
        <v>187</v>
      </c>
      <c r="T1981" t="s">
        <v>82</v>
      </c>
      <c r="U1981" t="s">
        <v>7699</v>
      </c>
      <c r="V1981" t="s">
        <v>19506</v>
      </c>
      <c r="W1981" t="s">
        <v>84</v>
      </c>
      <c r="Y1981" t="s">
        <v>8</v>
      </c>
      <c r="Z1981" t="s">
        <v>86</v>
      </c>
      <c r="AA1981" t="s">
        <v>964</v>
      </c>
      <c r="AB1981" s="28">
        <v>1</v>
      </c>
      <c r="AC1981" s="40">
        <v>35780</v>
      </c>
      <c r="AD1981" s="40">
        <f t="shared" si="30"/>
        <v>35780</v>
      </c>
    </row>
    <row r="1982" spans="1:30">
      <c r="A1982" t="s">
        <v>150</v>
      </c>
      <c r="B1982" t="s">
        <v>151</v>
      </c>
      <c r="C1982" t="s">
        <v>152</v>
      </c>
      <c r="D1982" t="s">
        <v>2339</v>
      </c>
      <c r="E1982" t="s">
        <v>19507</v>
      </c>
      <c r="F1982" t="s">
        <v>19508</v>
      </c>
      <c r="G1982" t="s">
        <v>9829</v>
      </c>
      <c r="H1982" t="s">
        <v>156</v>
      </c>
      <c r="I1982" t="s">
        <v>150</v>
      </c>
      <c r="J1982" t="s">
        <v>19509</v>
      </c>
      <c r="K1982" t="s">
        <v>78</v>
      </c>
      <c r="L1982" t="s">
        <v>19510</v>
      </c>
      <c r="M1982" s="27">
        <v>45953.698379629634</v>
      </c>
      <c r="N1982" s="27">
        <v>45956.552777777782</v>
      </c>
      <c r="P1982" t="s">
        <v>9833</v>
      </c>
      <c r="Q1982" t="s">
        <v>9834</v>
      </c>
      <c r="R1982" t="s">
        <v>80</v>
      </c>
      <c r="S1982" t="s">
        <v>187</v>
      </c>
      <c r="T1982" t="s">
        <v>82</v>
      </c>
      <c r="U1982" t="s">
        <v>7699</v>
      </c>
      <c r="V1982" t="s">
        <v>19511</v>
      </c>
      <c r="W1982" t="s">
        <v>84</v>
      </c>
      <c r="Y1982" t="s">
        <v>8</v>
      </c>
      <c r="Z1982" t="s">
        <v>86</v>
      </c>
      <c r="AA1982" t="s">
        <v>162</v>
      </c>
      <c r="AB1982" s="28">
        <v>1</v>
      </c>
      <c r="AC1982" s="40">
        <v>35780</v>
      </c>
      <c r="AD1982" s="40">
        <f t="shared" si="30"/>
        <v>35780</v>
      </c>
    </row>
    <row r="1983" spans="1:30">
      <c r="A1983" t="s">
        <v>277</v>
      </c>
      <c r="B1983" t="s">
        <v>151</v>
      </c>
      <c r="C1983" t="s">
        <v>152</v>
      </c>
      <c r="D1983" t="s">
        <v>2442</v>
      </c>
      <c r="E1983" t="s">
        <v>19512</v>
      </c>
      <c r="F1983" t="s">
        <v>19513</v>
      </c>
      <c r="G1983" t="s">
        <v>9829</v>
      </c>
      <c r="H1983" t="s">
        <v>328</v>
      </c>
      <c r="I1983" t="s">
        <v>2445</v>
      </c>
      <c r="J1983" t="s">
        <v>19514</v>
      </c>
      <c r="K1983" t="s">
        <v>78</v>
      </c>
      <c r="L1983" t="s">
        <v>19515</v>
      </c>
      <c r="M1983" s="27">
        <v>45953.710972222223</v>
      </c>
      <c r="N1983" s="27">
        <v>45955.4</v>
      </c>
      <c r="P1983" t="s">
        <v>9833</v>
      </c>
      <c r="Q1983" t="s">
        <v>9834</v>
      </c>
      <c r="R1983" t="s">
        <v>80</v>
      </c>
      <c r="S1983" t="s">
        <v>187</v>
      </c>
      <c r="T1983" t="s">
        <v>82</v>
      </c>
      <c r="U1983" t="s">
        <v>7699</v>
      </c>
      <c r="V1983" t="s">
        <v>19516</v>
      </c>
      <c r="W1983" t="s">
        <v>84</v>
      </c>
      <c r="Y1983" t="s">
        <v>11</v>
      </c>
      <c r="Z1983" t="s">
        <v>86</v>
      </c>
      <c r="AA1983" t="s">
        <v>342</v>
      </c>
      <c r="AB1983" s="28">
        <v>1</v>
      </c>
      <c r="AC1983" s="40">
        <v>67654</v>
      </c>
      <c r="AD1983" s="40">
        <f t="shared" si="30"/>
        <v>67654</v>
      </c>
    </row>
    <row r="1984" spans="1:30">
      <c r="A1984" t="s">
        <v>191</v>
      </c>
      <c r="B1984" t="s">
        <v>192</v>
      </c>
      <c r="C1984" t="s">
        <v>193</v>
      </c>
      <c r="D1984" t="s">
        <v>194</v>
      </c>
      <c r="E1984" t="s">
        <v>19517</v>
      </c>
      <c r="F1984" t="s">
        <v>19518</v>
      </c>
      <c r="G1984" t="s">
        <v>9829</v>
      </c>
      <c r="H1984" t="s">
        <v>197</v>
      </c>
      <c r="I1984" t="s">
        <v>191</v>
      </c>
      <c r="J1984" t="s">
        <v>19519</v>
      </c>
      <c r="K1984" t="s">
        <v>78</v>
      </c>
      <c r="L1984" t="s">
        <v>19520</v>
      </c>
      <c r="M1984" s="27">
        <v>45953.726284722223</v>
      </c>
      <c r="N1984" s="27">
        <v>45957.570138888892</v>
      </c>
      <c r="P1984" t="s">
        <v>9833</v>
      </c>
      <c r="Q1984" t="s">
        <v>9834</v>
      </c>
      <c r="R1984" t="s">
        <v>80</v>
      </c>
      <c r="S1984" t="s">
        <v>187</v>
      </c>
      <c r="U1984" t="s">
        <v>7699</v>
      </c>
      <c r="V1984" t="s">
        <v>19521</v>
      </c>
      <c r="W1984" t="s">
        <v>84</v>
      </c>
      <c r="Y1984" t="s">
        <v>8</v>
      </c>
      <c r="Z1984" t="s">
        <v>86</v>
      </c>
      <c r="AA1984" t="s">
        <v>7627</v>
      </c>
      <c r="AB1984" s="28">
        <v>1</v>
      </c>
      <c r="AC1984" s="40">
        <v>35780</v>
      </c>
      <c r="AD1984" s="40">
        <f t="shared" si="30"/>
        <v>35780</v>
      </c>
    </row>
    <row r="1985" spans="1:30">
      <c r="A1985" t="s">
        <v>191</v>
      </c>
      <c r="B1985" t="s">
        <v>192</v>
      </c>
      <c r="C1985" t="s">
        <v>193</v>
      </c>
      <c r="D1985" t="s">
        <v>208</v>
      </c>
      <c r="E1985" t="s">
        <v>19522</v>
      </c>
      <c r="F1985" t="s">
        <v>19523</v>
      </c>
      <c r="G1985" t="s">
        <v>9829</v>
      </c>
      <c r="H1985" t="s">
        <v>197</v>
      </c>
      <c r="I1985" t="s">
        <v>211</v>
      </c>
      <c r="J1985" t="s">
        <v>19524</v>
      </c>
      <c r="K1985" t="s">
        <v>78</v>
      </c>
      <c r="L1985" t="s">
        <v>19525</v>
      </c>
      <c r="M1985" s="27">
        <v>45953.735486111109</v>
      </c>
      <c r="N1985" s="27">
        <v>45957.570833333331</v>
      </c>
      <c r="P1985" t="s">
        <v>9833</v>
      </c>
      <c r="Q1985" t="s">
        <v>9834</v>
      </c>
      <c r="R1985" t="s">
        <v>80</v>
      </c>
      <c r="S1985" t="s">
        <v>81</v>
      </c>
      <c r="U1985" t="s">
        <v>7699</v>
      </c>
      <c r="V1985" t="s">
        <v>19526</v>
      </c>
      <c r="W1985" t="s">
        <v>84</v>
      </c>
      <c r="Y1985" t="s">
        <v>8</v>
      </c>
      <c r="Z1985" t="s">
        <v>86</v>
      </c>
      <c r="AA1985" t="s">
        <v>7627</v>
      </c>
      <c r="AB1985" s="28">
        <v>1</v>
      </c>
      <c r="AC1985" s="40">
        <v>35780</v>
      </c>
      <c r="AD1985" s="40">
        <f t="shared" si="30"/>
        <v>35780</v>
      </c>
    </row>
    <row r="1986" spans="1:30">
      <c r="A1986" t="s">
        <v>343</v>
      </c>
      <c r="B1986" t="s">
        <v>68</v>
      </c>
      <c r="C1986" t="s">
        <v>69</v>
      </c>
      <c r="D1986" t="s">
        <v>344</v>
      </c>
      <c r="E1986" t="s">
        <v>19527</v>
      </c>
      <c r="F1986" t="s">
        <v>11359</v>
      </c>
      <c r="G1986" t="s">
        <v>9829</v>
      </c>
      <c r="H1986" t="s">
        <v>347</v>
      </c>
      <c r="I1986" t="s">
        <v>343</v>
      </c>
      <c r="J1986" t="s">
        <v>11360</v>
      </c>
      <c r="K1986" t="s">
        <v>78</v>
      </c>
      <c r="L1986" t="s">
        <v>19528</v>
      </c>
      <c r="M1986" s="27">
        <v>45953.704050925917</v>
      </c>
      <c r="N1986" s="27">
        <v>45954.397916666669</v>
      </c>
      <c r="P1986" t="s">
        <v>9833</v>
      </c>
      <c r="Q1986" t="s">
        <v>9834</v>
      </c>
      <c r="R1986" t="s">
        <v>80</v>
      </c>
      <c r="S1986" t="s">
        <v>187</v>
      </c>
      <c r="T1986" t="s">
        <v>82</v>
      </c>
      <c r="U1986" t="s">
        <v>7699</v>
      </c>
      <c r="V1986" t="s">
        <v>19529</v>
      </c>
      <c r="W1986" t="s">
        <v>84</v>
      </c>
      <c r="Y1986" t="s">
        <v>8</v>
      </c>
      <c r="Z1986" t="s">
        <v>86</v>
      </c>
      <c r="AA1986" t="s">
        <v>8855</v>
      </c>
      <c r="AB1986" s="28">
        <v>1</v>
      </c>
      <c r="AC1986" s="40">
        <v>35780</v>
      </c>
      <c r="AD1986" s="40">
        <f t="shared" si="30"/>
        <v>35780</v>
      </c>
    </row>
    <row r="1987" spans="1:30">
      <c r="A1987" t="s">
        <v>1377</v>
      </c>
      <c r="B1987" t="s">
        <v>68</v>
      </c>
      <c r="C1987" t="s">
        <v>266</v>
      </c>
      <c r="D1987" t="s">
        <v>4238</v>
      </c>
      <c r="E1987" t="s">
        <v>19530</v>
      </c>
      <c r="F1987" t="s">
        <v>6329</v>
      </c>
      <c r="G1987" t="s">
        <v>9829</v>
      </c>
      <c r="H1987" t="s">
        <v>2043</v>
      </c>
      <c r="I1987" t="s">
        <v>4241</v>
      </c>
      <c r="J1987" t="s">
        <v>6330</v>
      </c>
      <c r="K1987" t="s">
        <v>78</v>
      </c>
      <c r="L1987" t="s">
        <v>19531</v>
      </c>
      <c r="M1987" s="27">
        <v>45953.70758101852</v>
      </c>
      <c r="N1987" s="27">
        <v>45954.552083333343</v>
      </c>
      <c r="P1987" t="s">
        <v>9833</v>
      </c>
      <c r="Q1987" t="s">
        <v>9834</v>
      </c>
      <c r="R1987" t="s">
        <v>1479</v>
      </c>
      <c r="S1987" t="s">
        <v>1479</v>
      </c>
      <c r="T1987" t="s">
        <v>82</v>
      </c>
      <c r="U1987" t="s">
        <v>7699</v>
      </c>
      <c r="V1987" t="s">
        <v>19532</v>
      </c>
      <c r="W1987" t="s">
        <v>84</v>
      </c>
      <c r="Y1987" t="s">
        <v>11</v>
      </c>
      <c r="Z1987" t="s">
        <v>86</v>
      </c>
      <c r="AA1987" t="s">
        <v>2108</v>
      </c>
      <c r="AB1987" s="28">
        <v>1</v>
      </c>
      <c r="AC1987" s="40">
        <v>67654</v>
      </c>
      <c r="AD1987" s="40">
        <f t="shared" ref="AD1987:AD2050" si="31">AC1987</f>
        <v>67654</v>
      </c>
    </row>
    <row r="1988" spans="1:30">
      <c r="A1988" t="s">
        <v>459</v>
      </c>
      <c r="B1988" t="s">
        <v>460</v>
      </c>
      <c r="C1988" t="s">
        <v>461</v>
      </c>
      <c r="D1988" t="s">
        <v>5208</v>
      </c>
      <c r="E1988" t="s">
        <v>19533</v>
      </c>
      <c r="F1988" t="s">
        <v>19534</v>
      </c>
      <c r="G1988" t="s">
        <v>9829</v>
      </c>
      <c r="H1988" t="s">
        <v>460</v>
      </c>
      <c r="I1988" t="s">
        <v>5211</v>
      </c>
      <c r="J1988" t="s">
        <v>19535</v>
      </c>
      <c r="K1988" t="s">
        <v>78</v>
      </c>
      <c r="L1988" t="s">
        <v>19536</v>
      </c>
      <c r="M1988" s="27">
        <v>45953.734351851846</v>
      </c>
      <c r="N1988" s="27">
        <v>45961.402777777781</v>
      </c>
      <c r="P1988" t="s">
        <v>9833</v>
      </c>
      <c r="Q1988" t="s">
        <v>9834</v>
      </c>
      <c r="R1988" t="s">
        <v>1470</v>
      </c>
      <c r="S1988" t="s">
        <v>1470</v>
      </c>
      <c r="T1988" t="s">
        <v>82</v>
      </c>
      <c r="U1988" t="s">
        <v>7699</v>
      </c>
      <c r="V1988" t="s">
        <v>19537</v>
      </c>
      <c r="W1988" t="s">
        <v>84</v>
      </c>
      <c r="Y1988" t="s">
        <v>11</v>
      </c>
      <c r="Z1988" t="s">
        <v>86</v>
      </c>
      <c r="AA1988" t="s">
        <v>1597</v>
      </c>
      <c r="AB1988" s="28">
        <v>1</v>
      </c>
      <c r="AC1988" s="40">
        <v>67654</v>
      </c>
      <c r="AD1988" s="40">
        <f t="shared" si="31"/>
        <v>67654</v>
      </c>
    </row>
    <row r="1989" spans="1:30">
      <c r="A1989" t="s">
        <v>150</v>
      </c>
      <c r="B1989" t="s">
        <v>151</v>
      </c>
      <c r="C1989" t="s">
        <v>152</v>
      </c>
      <c r="D1989" t="s">
        <v>2339</v>
      </c>
      <c r="E1989" t="s">
        <v>19538</v>
      </c>
      <c r="F1989" t="s">
        <v>19539</v>
      </c>
      <c r="G1989" t="s">
        <v>9829</v>
      </c>
      <c r="H1989" t="s">
        <v>156</v>
      </c>
      <c r="I1989" t="s">
        <v>150</v>
      </c>
      <c r="J1989" t="s">
        <v>19540</v>
      </c>
      <c r="K1989" t="s">
        <v>78</v>
      </c>
      <c r="L1989" t="s">
        <v>19541</v>
      </c>
      <c r="M1989" s="27">
        <v>45953.736828703702</v>
      </c>
      <c r="N1989" s="27">
        <v>45954.719444444447</v>
      </c>
      <c r="P1989" t="s">
        <v>9833</v>
      </c>
      <c r="Q1989" t="s">
        <v>9834</v>
      </c>
      <c r="R1989" t="s">
        <v>80</v>
      </c>
      <c r="S1989" t="s">
        <v>81</v>
      </c>
      <c r="T1989" t="s">
        <v>82</v>
      </c>
      <c r="U1989" t="s">
        <v>7699</v>
      </c>
      <c r="V1989" t="s">
        <v>19542</v>
      </c>
      <c r="W1989" t="s">
        <v>84</v>
      </c>
      <c r="Y1989" t="s">
        <v>8</v>
      </c>
      <c r="Z1989" t="s">
        <v>86</v>
      </c>
      <c r="AA1989" t="s">
        <v>3941</v>
      </c>
      <c r="AB1989" s="28">
        <v>1</v>
      </c>
      <c r="AC1989" s="40">
        <v>35780</v>
      </c>
      <c r="AD1989" s="40">
        <f t="shared" si="31"/>
        <v>35780</v>
      </c>
    </row>
    <row r="1990" spans="1:30">
      <c r="A1990" t="s">
        <v>288</v>
      </c>
      <c r="B1990" t="s">
        <v>113</v>
      </c>
      <c r="C1990" t="s">
        <v>114</v>
      </c>
      <c r="D1990" t="s">
        <v>1908</v>
      </c>
      <c r="E1990" t="s">
        <v>19543</v>
      </c>
      <c r="F1990" t="s">
        <v>11837</v>
      </c>
      <c r="G1990" t="s">
        <v>9829</v>
      </c>
      <c r="H1990" t="s">
        <v>292</v>
      </c>
      <c r="I1990" t="s">
        <v>1911</v>
      </c>
      <c r="J1990" t="s">
        <v>11838</v>
      </c>
      <c r="K1990" t="s">
        <v>78</v>
      </c>
      <c r="L1990" t="s">
        <v>19544</v>
      </c>
      <c r="M1990" s="27">
        <v>45953.706886574073</v>
      </c>
      <c r="N1990" s="27">
        <v>45954.43472222222</v>
      </c>
      <c r="P1990" t="s">
        <v>9833</v>
      </c>
      <c r="Q1990" t="s">
        <v>9834</v>
      </c>
      <c r="R1990" t="s">
        <v>80</v>
      </c>
      <c r="S1990" t="s">
        <v>81</v>
      </c>
      <c r="T1990" t="s">
        <v>82</v>
      </c>
      <c r="U1990" t="s">
        <v>7699</v>
      </c>
      <c r="V1990" t="s">
        <v>19545</v>
      </c>
      <c r="W1990" t="s">
        <v>84</v>
      </c>
      <c r="Y1990" t="s">
        <v>8</v>
      </c>
      <c r="Z1990" t="s">
        <v>86</v>
      </c>
      <c r="AA1990" t="s">
        <v>1846</v>
      </c>
      <c r="AB1990" s="28">
        <v>1</v>
      </c>
      <c r="AC1990" s="40">
        <v>35780</v>
      </c>
      <c r="AD1990" s="40">
        <f t="shared" si="31"/>
        <v>35780</v>
      </c>
    </row>
    <row r="1991" spans="1:30">
      <c r="A1991" t="s">
        <v>191</v>
      </c>
      <c r="B1991" t="s">
        <v>192</v>
      </c>
      <c r="C1991" t="s">
        <v>193</v>
      </c>
      <c r="D1991" t="s">
        <v>194</v>
      </c>
      <c r="E1991" t="s">
        <v>19546</v>
      </c>
      <c r="F1991" t="s">
        <v>19547</v>
      </c>
      <c r="G1991" t="s">
        <v>9829</v>
      </c>
      <c r="H1991" t="s">
        <v>197</v>
      </c>
      <c r="I1991" t="s">
        <v>191</v>
      </c>
      <c r="J1991" t="s">
        <v>19548</v>
      </c>
      <c r="K1991" t="s">
        <v>78</v>
      </c>
      <c r="L1991" t="s">
        <v>19549</v>
      </c>
      <c r="M1991" s="27">
        <v>45953.716956018521</v>
      </c>
      <c r="N1991" s="27">
        <v>45957.570138888892</v>
      </c>
      <c r="P1991" t="s">
        <v>9833</v>
      </c>
      <c r="Q1991" t="s">
        <v>9834</v>
      </c>
      <c r="R1991" t="s">
        <v>80</v>
      </c>
      <c r="S1991" t="s">
        <v>187</v>
      </c>
      <c r="U1991" t="s">
        <v>7699</v>
      </c>
      <c r="V1991" t="s">
        <v>19550</v>
      </c>
      <c r="W1991" t="s">
        <v>84</v>
      </c>
      <c r="Y1991" t="s">
        <v>8</v>
      </c>
      <c r="Z1991" t="s">
        <v>86</v>
      </c>
      <c r="AA1991" t="s">
        <v>7627</v>
      </c>
      <c r="AB1991" s="28">
        <v>1</v>
      </c>
      <c r="AC1991" s="40">
        <v>35780</v>
      </c>
      <c r="AD1991" s="40">
        <f t="shared" si="31"/>
        <v>35780</v>
      </c>
    </row>
    <row r="1992" spans="1:30">
      <c r="A1992" t="s">
        <v>569</v>
      </c>
      <c r="B1992" t="s">
        <v>119</v>
      </c>
      <c r="C1992" t="s">
        <v>120</v>
      </c>
      <c r="D1992" t="s">
        <v>3583</v>
      </c>
      <c r="E1992" t="s">
        <v>19551</v>
      </c>
      <c r="F1992" t="s">
        <v>13402</v>
      </c>
      <c r="G1992" t="s">
        <v>9829</v>
      </c>
      <c r="H1992" t="s">
        <v>573</v>
      </c>
      <c r="I1992" t="s">
        <v>3586</v>
      </c>
      <c r="J1992" t="s">
        <v>13403</v>
      </c>
      <c r="K1992" t="s">
        <v>78</v>
      </c>
      <c r="L1992" t="s">
        <v>19552</v>
      </c>
      <c r="M1992" s="27">
        <v>45954.333333333343</v>
      </c>
      <c r="N1992" s="27">
        <v>45957.591666666667</v>
      </c>
      <c r="P1992" t="s">
        <v>9833</v>
      </c>
      <c r="Q1992" t="s">
        <v>9834</v>
      </c>
      <c r="R1992" t="s">
        <v>1470</v>
      </c>
      <c r="S1992" t="s">
        <v>1470</v>
      </c>
      <c r="T1992" t="s">
        <v>82</v>
      </c>
      <c r="U1992" t="s">
        <v>7699</v>
      </c>
      <c r="V1992" t="s">
        <v>19553</v>
      </c>
      <c r="W1992" t="s">
        <v>84</v>
      </c>
      <c r="Y1992" t="s">
        <v>11</v>
      </c>
      <c r="Z1992" t="s">
        <v>86</v>
      </c>
      <c r="AA1992" t="s">
        <v>6238</v>
      </c>
      <c r="AB1992" s="28">
        <v>1</v>
      </c>
      <c r="AC1992" s="40">
        <v>67654</v>
      </c>
      <c r="AD1992" s="40">
        <f t="shared" si="31"/>
        <v>67654</v>
      </c>
    </row>
    <row r="1993" spans="1:30">
      <c r="A1993" t="s">
        <v>343</v>
      </c>
      <c r="B1993" t="s">
        <v>68</v>
      </c>
      <c r="C1993" t="s">
        <v>69</v>
      </c>
      <c r="D1993" t="s">
        <v>1291</v>
      </c>
      <c r="E1993" t="s">
        <v>19554</v>
      </c>
      <c r="F1993" t="s">
        <v>4366</v>
      </c>
      <c r="G1993" t="s">
        <v>9829</v>
      </c>
      <c r="H1993" t="s">
        <v>798</v>
      </c>
      <c r="I1993" t="s">
        <v>1294</v>
      </c>
      <c r="J1993" t="s">
        <v>4367</v>
      </c>
      <c r="K1993" t="s">
        <v>78</v>
      </c>
      <c r="L1993" t="s">
        <v>19555</v>
      </c>
      <c r="M1993" s="27">
        <v>45954.333333333343</v>
      </c>
      <c r="N1993" s="27">
        <v>45957.357638888891</v>
      </c>
      <c r="P1993" t="s">
        <v>9833</v>
      </c>
      <c r="Q1993" t="s">
        <v>9834</v>
      </c>
      <c r="R1993" t="s">
        <v>1479</v>
      </c>
      <c r="S1993" t="s">
        <v>1479</v>
      </c>
      <c r="T1993" t="s">
        <v>82</v>
      </c>
      <c r="U1993" t="s">
        <v>7699</v>
      </c>
      <c r="V1993" t="s">
        <v>19556</v>
      </c>
      <c r="W1993" t="s">
        <v>84</v>
      </c>
      <c r="Y1993" t="s">
        <v>13</v>
      </c>
      <c r="Z1993" t="s">
        <v>86</v>
      </c>
      <c r="AA1993" t="s">
        <v>1299</v>
      </c>
      <c r="AB1993" s="28">
        <v>1</v>
      </c>
      <c r="AC1993" s="40">
        <v>35780</v>
      </c>
      <c r="AD1993" s="40">
        <f t="shared" si="31"/>
        <v>35780</v>
      </c>
    </row>
    <row r="1994" spans="1:30">
      <c r="A1994" t="s">
        <v>277</v>
      </c>
      <c r="B1994" t="s">
        <v>151</v>
      </c>
      <c r="C1994" t="s">
        <v>152</v>
      </c>
      <c r="D1994" t="s">
        <v>2442</v>
      </c>
      <c r="E1994" t="s">
        <v>19557</v>
      </c>
      <c r="F1994" t="s">
        <v>13496</v>
      </c>
      <c r="G1994" t="s">
        <v>9829</v>
      </c>
      <c r="H1994" t="s">
        <v>328</v>
      </c>
      <c r="I1994" t="s">
        <v>2445</v>
      </c>
      <c r="J1994" t="s">
        <v>13497</v>
      </c>
      <c r="K1994" t="s">
        <v>78</v>
      </c>
      <c r="L1994" t="s">
        <v>19558</v>
      </c>
      <c r="M1994" s="27">
        <v>45954.333333333343</v>
      </c>
      <c r="N1994" s="27">
        <v>45957.661111111112</v>
      </c>
      <c r="P1994" t="s">
        <v>9833</v>
      </c>
      <c r="Q1994" t="s">
        <v>9834</v>
      </c>
      <c r="R1994" t="s">
        <v>80</v>
      </c>
      <c r="S1994" t="s">
        <v>81</v>
      </c>
      <c r="T1994" t="s">
        <v>82</v>
      </c>
      <c r="U1994" t="s">
        <v>7699</v>
      </c>
      <c r="V1994" t="s">
        <v>19559</v>
      </c>
      <c r="W1994" t="s">
        <v>84</v>
      </c>
      <c r="Y1994" t="s">
        <v>11</v>
      </c>
      <c r="Z1994" t="s">
        <v>86</v>
      </c>
      <c r="AA1994" t="s">
        <v>736</v>
      </c>
      <c r="AB1994" s="28">
        <v>1</v>
      </c>
      <c r="AC1994" s="40">
        <v>67654</v>
      </c>
      <c r="AD1994" s="40">
        <f t="shared" si="31"/>
        <v>67654</v>
      </c>
    </row>
    <row r="1995" spans="1:30">
      <c r="A1995" t="s">
        <v>277</v>
      </c>
      <c r="B1995" t="s">
        <v>151</v>
      </c>
      <c r="C1995" t="s">
        <v>152</v>
      </c>
      <c r="D1995" t="s">
        <v>1059</v>
      </c>
      <c r="E1995" t="s">
        <v>19560</v>
      </c>
      <c r="F1995" t="s">
        <v>19561</v>
      </c>
      <c r="G1995" t="s">
        <v>9829</v>
      </c>
      <c r="H1995" t="s">
        <v>328</v>
      </c>
      <c r="I1995" t="s">
        <v>1062</v>
      </c>
      <c r="J1995" t="s">
        <v>19562</v>
      </c>
      <c r="K1995" t="s">
        <v>78</v>
      </c>
      <c r="L1995" t="s">
        <v>19563</v>
      </c>
      <c r="M1995" s="27">
        <v>45954.333333333343</v>
      </c>
      <c r="N1995" s="27">
        <v>45954.670138888891</v>
      </c>
      <c r="P1995" t="s">
        <v>9833</v>
      </c>
      <c r="Q1995" t="s">
        <v>9834</v>
      </c>
      <c r="R1995" t="s">
        <v>1470</v>
      </c>
      <c r="S1995" t="s">
        <v>1470</v>
      </c>
      <c r="T1995" t="s">
        <v>82</v>
      </c>
      <c r="U1995" t="s">
        <v>7699</v>
      </c>
      <c r="V1995" t="s">
        <v>19564</v>
      </c>
      <c r="W1995" t="s">
        <v>84</v>
      </c>
      <c r="Y1995" t="s">
        <v>8</v>
      </c>
      <c r="Z1995" t="s">
        <v>86</v>
      </c>
      <c r="AA1995" t="s">
        <v>585</v>
      </c>
      <c r="AB1995" s="28">
        <v>1</v>
      </c>
      <c r="AC1995" s="40">
        <v>35780</v>
      </c>
      <c r="AD1995" s="40">
        <f t="shared" si="31"/>
        <v>35780</v>
      </c>
    </row>
    <row r="1996" spans="1:30">
      <c r="A1996" t="s">
        <v>459</v>
      </c>
      <c r="B1996" t="s">
        <v>460</v>
      </c>
      <c r="C1996" t="s">
        <v>461</v>
      </c>
      <c r="D1996" t="s">
        <v>512</v>
      </c>
      <c r="E1996" t="s">
        <v>19565</v>
      </c>
      <c r="F1996" t="s">
        <v>14798</v>
      </c>
      <c r="G1996" t="s">
        <v>9829</v>
      </c>
      <c r="H1996" t="s">
        <v>460</v>
      </c>
      <c r="I1996" t="s">
        <v>459</v>
      </c>
      <c r="J1996" t="s">
        <v>14799</v>
      </c>
      <c r="K1996" t="s">
        <v>78</v>
      </c>
      <c r="L1996" t="s">
        <v>19566</v>
      </c>
      <c r="M1996" s="27">
        <v>45954.333333333343</v>
      </c>
      <c r="N1996" s="27">
        <v>45957.59652777778</v>
      </c>
      <c r="P1996" t="s">
        <v>9833</v>
      </c>
      <c r="Q1996" t="s">
        <v>9834</v>
      </c>
      <c r="R1996" t="s">
        <v>1479</v>
      </c>
      <c r="S1996" t="s">
        <v>1479</v>
      </c>
      <c r="T1996" t="s">
        <v>82</v>
      </c>
      <c r="U1996" t="s">
        <v>7699</v>
      </c>
      <c r="V1996" t="s">
        <v>19567</v>
      </c>
      <c r="W1996" t="s">
        <v>84</v>
      </c>
      <c r="Y1996" t="s">
        <v>8</v>
      </c>
      <c r="Z1996" t="s">
        <v>86</v>
      </c>
      <c r="AA1996" t="s">
        <v>4324</v>
      </c>
      <c r="AB1996" s="28">
        <v>1</v>
      </c>
      <c r="AC1996" s="40">
        <v>35780</v>
      </c>
      <c r="AD1996" s="40">
        <f t="shared" si="31"/>
        <v>35780</v>
      </c>
    </row>
    <row r="1997" spans="1:30">
      <c r="A1997" t="s">
        <v>1134</v>
      </c>
      <c r="B1997" t="s">
        <v>113</v>
      </c>
      <c r="C1997" t="s">
        <v>8579</v>
      </c>
      <c r="D1997" t="s">
        <v>19568</v>
      </c>
      <c r="E1997" t="s">
        <v>19569</v>
      </c>
      <c r="F1997" t="s">
        <v>19570</v>
      </c>
      <c r="G1997" t="s">
        <v>9838</v>
      </c>
      <c r="H1997" t="s">
        <v>1138</v>
      </c>
      <c r="I1997" t="s">
        <v>19571</v>
      </c>
      <c r="J1997" t="s">
        <v>19572</v>
      </c>
      <c r="K1997" t="s">
        <v>78</v>
      </c>
      <c r="L1997" t="s">
        <v>19573</v>
      </c>
      <c r="M1997" s="27">
        <v>45953.73945601852</v>
      </c>
      <c r="N1997" s="27">
        <v>45960.598611111112</v>
      </c>
      <c r="P1997" t="s">
        <v>9840</v>
      </c>
      <c r="R1997" t="s">
        <v>1470</v>
      </c>
      <c r="S1997" t="s">
        <v>1470</v>
      </c>
      <c r="U1997" t="s">
        <v>7699</v>
      </c>
      <c r="V1997" t="s">
        <v>19574</v>
      </c>
      <c r="W1997" t="s">
        <v>9840</v>
      </c>
      <c r="Y1997" t="s">
        <v>13</v>
      </c>
      <c r="Z1997" t="s">
        <v>86</v>
      </c>
      <c r="AB1997" s="28">
        <v>0</v>
      </c>
      <c r="AC1997" s="40">
        <v>35780</v>
      </c>
      <c r="AD1997" s="40">
        <f t="shared" si="31"/>
        <v>35780</v>
      </c>
    </row>
    <row r="1998" spans="1:30">
      <c r="A1998" t="s">
        <v>112</v>
      </c>
      <c r="B1998" t="s">
        <v>113</v>
      </c>
      <c r="C1998" t="s">
        <v>114</v>
      </c>
      <c r="D1998" t="s">
        <v>13828</v>
      </c>
      <c r="E1998" t="s">
        <v>19575</v>
      </c>
      <c r="F1998" t="s">
        <v>13830</v>
      </c>
      <c r="G1998" t="s">
        <v>9829</v>
      </c>
      <c r="H1998" t="s">
        <v>116</v>
      </c>
      <c r="I1998" t="s">
        <v>13831</v>
      </c>
      <c r="J1998" t="s">
        <v>13832</v>
      </c>
      <c r="K1998" t="s">
        <v>78</v>
      </c>
      <c r="L1998" t="s">
        <v>19576</v>
      </c>
      <c r="M1998" s="27">
        <v>45954.333333333343</v>
      </c>
      <c r="N1998" s="27">
        <v>45960.602777777778</v>
      </c>
      <c r="P1998" t="s">
        <v>9833</v>
      </c>
      <c r="Q1998" t="s">
        <v>9834</v>
      </c>
      <c r="R1998" t="s">
        <v>1470</v>
      </c>
      <c r="S1998" t="s">
        <v>1470</v>
      </c>
      <c r="T1998" t="s">
        <v>82</v>
      </c>
      <c r="U1998" t="s">
        <v>7699</v>
      </c>
      <c r="V1998" t="s">
        <v>19577</v>
      </c>
      <c r="W1998" t="s">
        <v>84</v>
      </c>
      <c r="Y1998" t="s">
        <v>11</v>
      </c>
      <c r="Z1998" t="s">
        <v>86</v>
      </c>
      <c r="AA1998" t="s">
        <v>1777</v>
      </c>
      <c r="AB1998" s="28">
        <v>1</v>
      </c>
      <c r="AC1998" s="40">
        <v>67654</v>
      </c>
      <c r="AD1998" s="40">
        <f t="shared" si="31"/>
        <v>67654</v>
      </c>
    </row>
    <row r="1999" spans="1:30">
      <c r="A1999" t="s">
        <v>459</v>
      </c>
      <c r="B1999" t="s">
        <v>460</v>
      </c>
      <c r="C1999" t="s">
        <v>461</v>
      </c>
      <c r="D1999" t="s">
        <v>512</v>
      </c>
      <c r="E1999" t="s">
        <v>19578</v>
      </c>
      <c r="F1999" t="s">
        <v>19579</v>
      </c>
      <c r="G1999" t="s">
        <v>9829</v>
      </c>
      <c r="H1999" t="s">
        <v>460</v>
      </c>
      <c r="I1999" t="s">
        <v>459</v>
      </c>
      <c r="J1999" t="s">
        <v>19580</v>
      </c>
      <c r="K1999" t="s">
        <v>78</v>
      </c>
      <c r="L1999" t="s">
        <v>19581</v>
      </c>
      <c r="M1999" s="27">
        <v>45954.333333333343</v>
      </c>
      <c r="N1999" s="27">
        <v>45957.51458333333</v>
      </c>
      <c r="P1999" t="s">
        <v>9833</v>
      </c>
      <c r="Q1999" t="s">
        <v>9834</v>
      </c>
      <c r="R1999" t="s">
        <v>1470</v>
      </c>
      <c r="S1999" t="s">
        <v>1470</v>
      </c>
      <c r="T1999" t="s">
        <v>5314</v>
      </c>
      <c r="U1999" t="s">
        <v>7767</v>
      </c>
      <c r="V1999" t="s">
        <v>19582</v>
      </c>
      <c r="W1999" t="s">
        <v>84</v>
      </c>
      <c r="Y1999" t="s">
        <v>8</v>
      </c>
      <c r="Z1999" t="s">
        <v>86</v>
      </c>
      <c r="AA1999" t="s">
        <v>899</v>
      </c>
      <c r="AB1999" s="28">
        <v>1</v>
      </c>
      <c r="AC1999" s="40">
        <v>35780</v>
      </c>
      <c r="AD1999" s="40">
        <f t="shared" si="31"/>
        <v>35780</v>
      </c>
    </row>
    <row r="2000" spans="1:30">
      <c r="A2000" t="s">
        <v>683</v>
      </c>
      <c r="B2000" t="s">
        <v>113</v>
      </c>
      <c r="C2000" t="s">
        <v>114</v>
      </c>
      <c r="D2000" t="s">
        <v>19022</v>
      </c>
      <c r="E2000" t="s">
        <v>19583</v>
      </c>
      <c r="F2000" t="s">
        <v>19584</v>
      </c>
      <c r="G2000" t="s">
        <v>9829</v>
      </c>
      <c r="H2000" t="s">
        <v>281</v>
      </c>
      <c r="I2000" t="s">
        <v>19025</v>
      </c>
      <c r="J2000" t="s">
        <v>19585</v>
      </c>
      <c r="K2000" t="s">
        <v>78</v>
      </c>
      <c r="L2000" t="s">
        <v>19586</v>
      </c>
      <c r="M2000" s="27">
        <v>45954.333333333343</v>
      </c>
      <c r="N2000" s="27">
        <v>45961.582638888889</v>
      </c>
      <c r="P2000" t="s">
        <v>9833</v>
      </c>
      <c r="Q2000" t="s">
        <v>9834</v>
      </c>
      <c r="R2000" t="s">
        <v>1470</v>
      </c>
      <c r="S2000" t="s">
        <v>1470</v>
      </c>
      <c r="T2000" t="s">
        <v>82</v>
      </c>
      <c r="U2000" t="s">
        <v>7699</v>
      </c>
      <c r="V2000" t="s">
        <v>19587</v>
      </c>
      <c r="W2000" t="s">
        <v>9836</v>
      </c>
      <c r="Y2000" t="s">
        <v>15</v>
      </c>
      <c r="Z2000" t="s">
        <v>86</v>
      </c>
      <c r="AA2000" t="s">
        <v>691</v>
      </c>
      <c r="AB2000" s="28">
        <v>0</v>
      </c>
      <c r="AC2000" s="40">
        <v>35780</v>
      </c>
      <c r="AD2000" s="40">
        <f t="shared" si="31"/>
        <v>35780</v>
      </c>
    </row>
    <row r="2001" spans="1:30">
      <c r="A2001" t="s">
        <v>191</v>
      </c>
      <c r="B2001" t="s">
        <v>192</v>
      </c>
      <c r="C2001" t="s">
        <v>193</v>
      </c>
      <c r="D2001" t="s">
        <v>194</v>
      </c>
      <c r="E2001" t="s">
        <v>19588</v>
      </c>
      <c r="F2001" t="s">
        <v>10325</v>
      </c>
      <c r="G2001" t="s">
        <v>9829</v>
      </c>
      <c r="H2001" t="s">
        <v>197</v>
      </c>
      <c r="I2001" t="s">
        <v>191</v>
      </c>
      <c r="J2001" t="s">
        <v>10326</v>
      </c>
      <c r="K2001" t="s">
        <v>78</v>
      </c>
      <c r="L2001" t="s">
        <v>19589</v>
      </c>
      <c r="M2001" s="27">
        <v>45954.333333333343</v>
      </c>
      <c r="N2001" s="27">
        <v>45961.605555555558</v>
      </c>
      <c r="P2001" t="s">
        <v>9833</v>
      </c>
      <c r="Q2001" t="s">
        <v>9834</v>
      </c>
      <c r="R2001" t="s">
        <v>80</v>
      </c>
      <c r="S2001" t="s">
        <v>187</v>
      </c>
      <c r="U2001" t="s">
        <v>7699</v>
      </c>
      <c r="V2001" t="s">
        <v>19590</v>
      </c>
      <c r="W2001" t="s">
        <v>84</v>
      </c>
      <c r="Y2001" t="s">
        <v>8</v>
      </c>
      <c r="Z2001" t="s">
        <v>86</v>
      </c>
      <c r="AA2001" t="s">
        <v>7627</v>
      </c>
      <c r="AB2001" s="28">
        <v>1</v>
      </c>
      <c r="AC2001" s="40">
        <v>35780</v>
      </c>
      <c r="AD2001" s="40">
        <f t="shared" si="31"/>
        <v>35780</v>
      </c>
    </row>
    <row r="2002" spans="1:30">
      <c r="A2002" t="s">
        <v>191</v>
      </c>
      <c r="B2002" t="s">
        <v>192</v>
      </c>
      <c r="C2002" t="s">
        <v>193</v>
      </c>
      <c r="D2002" t="s">
        <v>194</v>
      </c>
      <c r="E2002" t="s">
        <v>19591</v>
      </c>
      <c r="F2002" t="s">
        <v>19592</v>
      </c>
      <c r="G2002" t="s">
        <v>9829</v>
      </c>
      <c r="H2002" t="s">
        <v>197</v>
      </c>
      <c r="I2002" t="s">
        <v>191</v>
      </c>
      <c r="J2002" t="s">
        <v>19593</v>
      </c>
      <c r="K2002" t="s">
        <v>78</v>
      </c>
      <c r="L2002" t="s">
        <v>19594</v>
      </c>
      <c r="M2002" s="27">
        <v>45954.333333333343</v>
      </c>
      <c r="N2002" s="27">
        <v>45957.571527777778</v>
      </c>
      <c r="P2002" t="s">
        <v>9833</v>
      </c>
      <c r="Q2002" t="s">
        <v>9834</v>
      </c>
      <c r="R2002" t="s">
        <v>80</v>
      </c>
      <c r="S2002" t="s">
        <v>187</v>
      </c>
      <c r="U2002" t="s">
        <v>7699</v>
      </c>
      <c r="V2002" t="s">
        <v>19595</v>
      </c>
      <c r="W2002" t="s">
        <v>84</v>
      </c>
      <c r="Y2002" t="s">
        <v>8</v>
      </c>
      <c r="Z2002" t="s">
        <v>86</v>
      </c>
      <c r="AA2002" t="s">
        <v>7627</v>
      </c>
      <c r="AB2002" s="28">
        <v>1</v>
      </c>
      <c r="AC2002" s="40">
        <v>35780</v>
      </c>
      <c r="AD2002" s="40">
        <f t="shared" si="31"/>
        <v>35780</v>
      </c>
    </row>
    <row r="2003" spans="1:30">
      <c r="A2003" t="s">
        <v>459</v>
      </c>
      <c r="B2003" t="s">
        <v>460</v>
      </c>
      <c r="C2003" t="s">
        <v>461</v>
      </c>
      <c r="D2003" t="s">
        <v>2135</v>
      </c>
      <c r="E2003" t="s">
        <v>19596</v>
      </c>
      <c r="F2003" t="s">
        <v>19597</v>
      </c>
      <c r="G2003" t="s">
        <v>9829</v>
      </c>
      <c r="H2003" t="s">
        <v>460</v>
      </c>
      <c r="I2003" t="s">
        <v>2138</v>
      </c>
      <c r="J2003" t="s">
        <v>19598</v>
      </c>
      <c r="K2003" t="s">
        <v>78</v>
      </c>
      <c r="L2003" t="s">
        <v>19599</v>
      </c>
      <c r="M2003" s="27">
        <v>45954.335462962961</v>
      </c>
      <c r="N2003" s="27">
        <v>45956.439583333333</v>
      </c>
      <c r="P2003" t="s">
        <v>9833</v>
      </c>
      <c r="Q2003" t="s">
        <v>9834</v>
      </c>
      <c r="R2003" t="s">
        <v>1470</v>
      </c>
      <c r="S2003" t="s">
        <v>1470</v>
      </c>
      <c r="T2003" t="s">
        <v>82</v>
      </c>
      <c r="U2003" t="s">
        <v>7699</v>
      </c>
      <c r="V2003" t="s">
        <v>19600</v>
      </c>
      <c r="W2003" t="s">
        <v>84</v>
      </c>
      <c r="Y2003" t="s">
        <v>8</v>
      </c>
      <c r="Z2003" t="s">
        <v>86</v>
      </c>
      <c r="AA2003" t="s">
        <v>470</v>
      </c>
      <c r="AB2003" s="28">
        <v>1</v>
      </c>
      <c r="AC2003" s="40">
        <v>35780</v>
      </c>
      <c r="AD2003" s="40">
        <f t="shared" si="31"/>
        <v>35780</v>
      </c>
    </row>
    <row r="2004" spans="1:30">
      <c r="A2004" t="s">
        <v>459</v>
      </c>
      <c r="B2004" t="s">
        <v>460</v>
      </c>
      <c r="C2004" t="s">
        <v>461</v>
      </c>
      <c r="D2004" t="s">
        <v>692</v>
      </c>
      <c r="E2004" t="s">
        <v>19601</v>
      </c>
      <c r="F2004" t="s">
        <v>10169</v>
      </c>
      <c r="G2004" t="s">
        <v>11760</v>
      </c>
      <c r="H2004" t="s">
        <v>460</v>
      </c>
      <c r="I2004" t="s">
        <v>695</v>
      </c>
      <c r="J2004" t="s">
        <v>10170</v>
      </c>
      <c r="K2004" t="s">
        <v>78</v>
      </c>
      <c r="L2004" t="s">
        <v>19602</v>
      </c>
      <c r="M2004" s="27">
        <v>45954.340277777781</v>
      </c>
      <c r="N2004" s="27">
        <v>45955.623611111107</v>
      </c>
      <c r="P2004" t="s">
        <v>9833</v>
      </c>
      <c r="Q2004" t="s">
        <v>9834</v>
      </c>
      <c r="R2004" t="s">
        <v>1470</v>
      </c>
      <c r="S2004" t="s">
        <v>1470</v>
      </c>
      <c r="U2004" t="s">
        <v>16341</v>
      </c>
      <c r="V2004" t="s">
        <v>18655</v>
      </c>
      <c r="W2004" t="s">
        <v>1801</v>
      </c>
      <c r="Y2004" t="s">
        <v>11</v>
      </c>
      <c r="Z2004" t="s">
        <v>86</v>
      </c>
      <c r="AB2004" s="28">
        <v>0</v>
      </c>
      <c r="AC2004" s="40">
        <v>41241</v>
      </c>
      <c r="AD2004" s="40">
        <f t="shared" si="31"/>
        <v>41241</v>
      </c>
    </row>
    <row r="2005" spans="1:30">
      <c r="A2005" t="s">
        <v>217</v>
      </c>
      <c r="B2005" t="s">
        <v>192</v>
      </c>
      <c r="C2005" t="s">
        <v>193</v>
      </c>
      <c r="D2005" t="s">
        <v>948</v>
      </c>
      <c r="E2005" t="s">
        <v>19603</v>
      </c>
      <c r="F2005" t="s">
        <v>19604</v>
      </c>
      <c r="G2005" t="s">
        <v>9829</v>
      </c>
      <c r="H2005" t="s">
        <v>197</v>
      </c>
      <c r="I2005" t="s">
        <v>951</v>
      </c>
      <c r="J2005" t="s">
        <v>19605</v>
      </c>
      <c r="K2005" t="s">
        <v>78</v>
      </c>
      <c r="L2005" t="s">
        <v>19606</v>
      </c>
      <c r="M2005" s="27">
        <v>45954.341805555552</v>
      </c>
      <c r="N2005" s="27">
        <v>45960.427777777782</v>
      </c>
      <c r="P2005" t="s">
        <v>9833</v>
      </c>
      <c r="Q2005" t="s">
        <v>9834</v>
      </c>
      <c r="R2005" t="s">
        <v>1470</v>
      </c>
      <c r="S2005" t="s">
        <v>1470</v>
      </c>
      <c r="T2005" t="s">
        <v>82</v>
      </c>
      <c r="U2005" t="s">
        <v>7699</v>
      </c>
      <c r="V2005" t="s">
        <v>19607</v>
      </c>
      <c r="W2005" t="s">
        <v>9836</v>
      </c>
      <c r="Y2005" t="s">
        <v>11</v>
      </c>
      <c r="Z2005" t="s">
        <v>86</v>
      </c>
      <c r="AA2005" t="s">
        <v>403</v>
      </c>
      <c r="AB2005" s="28">
        <v>0</v>
      </c>
      <c r="AC2005" s="40">
        <v>67654</v>
      </c>
      <c r="AD2005" s="40">
        <f t="shared" si="31"/>
        <v>67654</v>
      </c>
    </row>
    <row r="2006" spans="1:30">
      <c r="A2006" t="s">
        <v>277</v>
      </c>
      <c r="B2006" t="s">
        <v>151</v>
      </c>
      <c r="C2006" t="s">
        <v>152</v>
      </c>
      <c r="D2006" t="s">
        <v>2962</v>
      </c>
      <c r="E2006" t="s">
        <v>19608</v>
      </c>
      <c r="F2006" t="s">
        <v>19609</v>
      </c>
      <c r="G2006" t="s">
        <v>9838</v>
      </c>
      <c r="H2006" t="s">
        <v>328</v>
      </c>
      <c r="I2006" t="s">
        <v>2965</v>
      </c>
      <c r="J2006" t="s">
        <v>19610</v>
      </c>
      <c r="K2006" t="s">
        <v>78</v>
      </c>
      <c r="L2006" t="s">
        <v>19611</v>
      </c>
      <c r="M2006" s="27">
        <v>45954.349212962959</v>
      </c>
      <c r="N2006" s="27">
        <v>45957.487500000003</v>
      </c>
      <c r="P2006" t="s">
        <v>9840</v>
      </c>
      <c r="R2006" t="s">
        <v>80</v>
      </c>
      <c r="S2006" t="s">
        <v>187</v>
      </c>
      <c r="U2006" t="s">
        <v>7699</v>
      </c>
      <c r="V2006" t="s">
        <v>19612</v>
      </c>
      <c r="W2006" t="s">
        <v>9840</v>
      </c>
      <c r="Y2006" t="s">
        <v>13</v>
      </c>
      <c r="Z2006" t="s">
        <v>86</v>
      </c>
      <c r="AB2006" s="28">
        <v>0</v>
      </c>
      <c r="AC2006" s="40">
        <v>35780</v>
      </c>
      <c r="AD2006" s="40">
        <f t="shared" si="31"/>
        <v>35780</v>
      </c>
    </row>
    <row r="2007" spans="1:30">
      <c r="A2007" t="s">
        <v>683</v>
      </c>
      <c r="B2007" t="s">
        <v>113</v>
      </c>
      <c r="C2007" t="s">
        <v>8579</v>
      </c>
      <c r="D2007" t="s">
        <v>1306</v>
      </c>
      <c r="E2007" t="s">
        <v>19613</v>
      </c>
      <c r="F2007" t="s">
        <v>10406</v>
      </c>
      <c r="G2007" t="s">
        <v>9838</v>
      </c>
      <c r="H2007" t="s">
        <v>281</v>
      </c>
      <c r="I2007" t="s">
        <v>1309</v>
      </c>
      <c r="J2007" t="s">
        <v>10407</v>
      </c>
      <c r="K2007" t="s">
        <v>78</v>
      </c>
      <c r="L2007" t="s">
        <v>19614</v>
      </c>
      <c r="M2007" s="27">
        <v>45954.348402777781</v>
      </c>
      <c r="N2007" s="27">
        <v>45958.513888888891</v>
      </c>
      <c r="P2007" t="s">
        <v>9840</v>
      </c>
      <c r="R2007" t="s">
        <v>80</v>
      </c>
      <c r="S2007" t="s">
        <v>81</v>
      </c>
      <c r="U2007" t="s">
        <v>7699</v>
      </c>
      <c r="V2007" t="s">
        <v>19615</v>
      </c>
      <c r="W2007" t="s">
        <v>9840</v>
      </c>
      <c r="Y2007" t="s">
        <v>15</v>
      </c>
      <c r="Z2007" t="s">
        <v>86</v>
      </c>
      <c r="AB2007" s="28">
        <v>0</v>
      </c>
      <c r="AC2007" s="40">
        <v>35780</v>
      </c>
      <c r="AD2007" s="40">
        <f t="shared" si="31"/>
        <v>35780</v>
      </c>
    </row>
    <row r="2008" spans="1:30">
      <c r="A2008" t="s">
        <v>965</v>
      </c>
      <c r="B2008" t="s">
        <v>119</v>
      </c>
      <c r="C2008" t="s">
        <v>120</v>
      </c>
      <c r="D2008" t="s">
        <v>966</v>
      </c>
      <c r="E2008" t="s">
        <v>19616</v>
      </c>
      <c r="F2008" t="s">
        <v>2549</v>
      </c>
      <c r="G2008" t="s">
        <v>9829</v>
      </c>
      <c r="H2008" t="s">
        <v>969</v>
      </c>
      <c r="I2008" t="s">
        <v>965</v>
      </c>
      <c r="J2008" t="s">
        <v>2550</v>
      </c>
      <c r="K2008" t="s">
        <v>78</v>
      </c>
      <c r="L2008" t="s">
        <v>19617</v>
      </c>
      <c r="M2008" s="27">
        <v>45954.351377314822</v>
      </c>
      <c r="N2008" s="27">
        <v>45955.395833333343</v>
      </c>
      <c r="P2008" t="s">
        <v>9833</v>
      </c>
      <c r="Q2008" t="s">
        <v>9834</v>
      </c>
      <c r="R2008" t="s">
        <v>1470</v>
      </c>
      <c r="S2008" t="s">
        <v>1470</v>
      </c>
      <c r="T2008" t="s">
        <v>82</v>
      </c>
      <c r="U2008" t="s">
        <v>7699</v>
      </c>
      <c r="V2008" t="s">
        <v>19618</v>
      </c>
      <c r="W2008" t="s">
        <v>84</v>
      </c>
      <c r="Y2008" t="s">
        <v>8</v>
      </c>
      <c r="Z2008" t="s">
        <v>86</v>
      </c>
      <c r="AA2008" t="s">
        <v>1693</v>
      </c>
      <c r="AB2008" s="28">
        <v>1</v>
      </c>
      <c r="AC2008" s="40">
        <v>35780</v>
      </c>
      <c r="AD2008" s="40">
        <f t="shared" si="31"/>
        <v>35780</v>
      </c>
    </row>
    <row r="2009" spans="1:30">
      <c r="A2009" t="s">
        <v>191</v>
      </c>
      <c r="B2009" t="s">
        <v>192</v>
      </c>
      <c r="C2009" t="s">
        <v>193</v>
      </c>
      <c r="D2009" t="s">
        <v>194</v>
      </c>
      <c r="E2009" t="s">
        <v>19619</v>
      </c>
      <c r="F2009" t="s">
        <v>19620</v>
      </c>
      <c r="G2009" t="s">
        <v>9829</v>
      </c>
      <c r="H2009" t="s">
        <v>197</v>
      </c>
      <c r="I2009" t="s">
        <v>191</v>
      </c>
      <c r="J2009" t="s">
        <v>19621</v>
      </c>
      <c r="K2009" t="s">
        <v>78</v>
      </c>
      <c r="L2009" t="s">
        <v>19622</v>
      </c>
      <c r="M2009" s="27">
        <v>45954.353055555563</v>
      </c>
      <c r="N2009" s="27">
        <v>45957.572222222218</v>
      </c>
      <c r="P2009" t="s">
        <v>9833</v>
      </c>
      <c r="Q2009" t="s">
        <v>9834</v>
      </c>
      <c r="R2009" t="s">
        <v>783</v>
      </c>
      <c r="S2009" t="s">
        <v>792</v>
      </c>
      <c r="U2009" t="s">
        <v>7699</v>
      </c>
      <c r="V2009" t="s">
        <v>19623</v>
      </c>
      <c r="W2009" t="s">
        <v>84</v>
      </c>
      <c r="Y2009" t="s">
        <v>8</v>
      </c>
      <c r="Z2009" t="s">
        <v>86</v>
      </c>
      <c r="AA2009" t="s">
        <v>7627</v>
      </c>
      <c r="AB2009" s="28">
        <v>1</v>
      </c>
      <c r="AC2009" s="40">
        <v>35780</v>
      </c>
      <c r="AD2009" s="40">
        <f t="shared" si="31"/>
        <v>35780</v>
      </c>
    </row>
    <row r="2010" spans="1:30">
      <c r="A2010" t="s">
        <v>343</v>
      </c>
      <c r="B2010" t="s">
        <v>68</v>
      </c>
      <c r="C2010" t="s">
        <v>69</v>
      </c>
      <c r="D2010" t="s">
        <v>19624</v>
      </c>
      <c r="E2010" t="s">
        <v>19625</v>
      </c>
      <c r="F2010" t="s">
        <v>19626</v>
      </c>
      <c r="G2010" t="s">
        <v>9838</v>
      </c>
      <c r="H2010" t="s">
        <v>798</v>
      </c>
      <c r="I2010" t="s">
        <v>13831</v>
      </c>
      <c r="J2010" t="s">
        <v>19627</v>
      </c>
      <c r="K2010" t="s">
        <v>78</v>
      </c>
      <c r="L2010" t="s">
        <v>19628</v>
      </c>
      <c r="M2010" s="27">
        <v>45954.34270833333</v>
      </c>
      <c r="N2010" s="27">
        <v>45961.569444444453</v>
      </c>
      <c r="P2010" t="s">
        <v>9840</v>
      </c>
      <c r="R2010" t="s">
        <v>1470</v>
      </c>
      <c r="S2010" t="s">
        <v>1470</v>
      </c>
      <c r="U2010" t="s">
        <v>7699</v>
      </c>
      <c r="V2010" t="s">
        <v>19629</v>
      </c>
      <c r="W2010" t="s">
        <v>9840</v>
      </c>
      <c r="Y2010" t="s">
        <v>15</v>
      </c>
      <c r="Z2010" t="s">
        <v>86</v>
      </c>
      <c r="AB2010" s="28">
        <v>0</v>
      </c>
      <c r="AC2010" s="40">
        <v>35780</v>
      </c>
      <c r="AD2010" s="40">
        <f t="shared" si="31"/>
        <v>35780</v>
      </c>
    </row>
    <row r="2011" spans="1:30">
      <c r="A2011" t="s">
        <v>217</v>
      </c>
      <c r="B2011" t="s">
        <v>192</v>
      </c>
      <c r="C2011" t="s">
        <v>193</v>
      </c>
      <c r="D2011" t="s">
        <v>396</v>
      </c>
      <c r="E2011" t="s">
        <v>19630</v>
      </c>
      <c r="F2011" t="s">
        <v>19631</v>
      </c>
      <c r="G2011" t="s">
        <v>9829</v>
      </c>
      <c r="H2011" t="s">
        <v>197</v>
      </c>
      <c r="I2011" t="s">
        <v>217</v>
      </c>
      <c r="J2011" t="s">
        <v>4515</v>
      </c>
      <c r="K2011" t="s">
        <v>78</v>
      </c>
      <c r="L2011" t="s">
        <v>19632</v>
      </c>
      <c r="M2011" s="27">
        <v>45954.356539351851</v>
      </c>
      <c r="N2011" s="27">
        <v>45961.395138888889</v>
      </c>
      <c r="P2011" t="s">
        <v>9833</v>
      </c>
      <c r="Q2011" t="s">
        <v>9834</v>
      </c>
      <c r="R2011" t="s">
        <v>80</v>
      </c>
      <c r="S2011" t="s">
        <v>81</v>
      </c>
      <c r="T2011" t="s">
        <v>82</v>
      </c>
      <c r="U2011" t="s">
        <v>7699</v>
      </c>
      <c r="V2011" t="s">
        <v>19633</v>
      </c>
      <c r="W2011" t="s">
        <v>9836</v>
      </c>
      <c r="Y2011" t="s">
        <v>8</v>
      </c>
      <c r="Z2011" t="s">
        <v>86</v>
      </c>
      <c r="AA2011" t="s">
        <v>1684</v>
      </c>
      <c r="AB2011" s="28">
        <v>0</v>
      </c>
      <c r="AC2011" s="40">
        <v>35780</v>
      </c>
      <c r="AD2011" s="40">
        <f t="shared" si="31"/>
        <v>35780</v>
      </c>
    </row>
    <row r="2012" spans="1:30">
      <c r="A2012" t="s">
        <v>217</v>
      </c>
      <c r="B2012" t="s">
        <v>192</v>
      </c>
      <c r="C2012" t="s">
        <v>193</v>
      </c>
      <c r="D2012" t="s">
        <v>1241</v>
      </c>
      <c r="E2012" t="s">
        <v>19634</v>
      </c>
      <c r="F2012" t="s">
        <v>19635</v>
      </c>
      <c r="G2012" t="s">
        <v>9829</v>
      </c>
      <c r="H2012" t="s">
        <v>197</v>
      </c>
      <c r="I2012" t="s">
        <v>1244</v>
      </c>
      <c r="J2012" t="s">
        <v>19636</v>
      </c>
      <c r="K2012" t="s">
        <v>78</v>
      </c>
      <c r="L2012" t="s">
        <v>19637</v>
      </c>
      <c r="M2012" s="27">
        <v>45954.367384259262</v>
      </c>
      <c r="N2012" s="27">
        <v>45959.670138888891</v>
      </c>
      <c r="P2012" t="s">
        <v>9833</v>
      </c>
      <c r="Q2012" t="s">
        <v>9834</v>
      </c>
      <c r="R2012" t="s">
        <v>80</v>
      </c>
      <c r="S2012" t="s">
        <v>187</v>
      </c>
      <c r="T2012" t="s">
        <v>82</v>
      </c>
      <c r="U2012" t="s">
        <v>7699</v>
      </c>
      <c r="V2012" t="s">
        <v>19638</v>
      </c>
      <c r="W2012" t="s">
        <v>9836</v>
      </c>
      <c r="Y2012" t="s">
        <v>11</v>
      </c>
      <c r="Z2012" t="s">
        <v>86</v>
      </c>
      <c r="AA2012" t="s">
        <v>1684</v>
      </c>
      <c r="AB2012" s="28">
        <v>0</v>
      </c>
      <c r="AC2012" s="40">
        <v>67654</v>
      </c>
      <c r="AD2012" s="40">
        <f t="shared" si="31"/>
        <v>67654</v>
      </c>
    </row>
    <row r="2013" spans="1:30">
      <c r="A2013" t="s">
        <v>459</v>
      </c>
      <c r="B2013" t="s">
        <v>460</v>
      </c>
      <c r="C2013" t="s">
        <v>461</v>
      </c>
      <c r="D2013" t="s">
        <v>512</v>
      </c>
      <c r="E2013" t="s">
        <v>19639</v>
      </c>
      <c r="F2013" t="s">
        <v>19640</v>
      </c>
      <c r="G2013" t="s">
        <v>9829</v>
      </c>
      <c r="H2013" t="s">
        <v>460</v>
      </c>
      <c r="I2013" t="s">
        <v>459</v>
      </c>
      <c r="J2013" t="s">
        <v>19641</v>
      </c>
      <c r="K2013" t="s">
        <v>78</v>
      </c>
      <c r="L2013" t="s">
        <v>19642</v>
      </c>
      <c r="M2013" s="27">
        <v>45954.367847222216</v>
      </c>
      <c r="N2013" s="27">
        <v>45956.443055555559</v>
      </c>
      <c r="P2013" t="s">
        <v>9833</v>
      </c>
      <c r="Q2013" t="s">
        <v>9834</v>
      </c>
      <c r="R2013" t="s">
        <v>1470</v>
      </c>
      <c r="S2013" t="s">
        <v>1470</v>
      </c>
      <c r="T2013" t="s">
        <v>82</v>
      </c>
      <c r="U2013" t="s">
        <v>7699</v>
      </c>
      <c r="V2013" t="s">
        <v>19643</v>
      </c>
      <c r="W2013" t="s">
        <v>84</v>
      </c>
      <c r="Y2013" t="s">
        <v>8</v>
      </c>
      <c r="Z2013" t="s">
        <v>86</v>
      </c>
      <c r="AA2013" t="s">
        <v>1875</v>
      </c>
      <c r="AB2013" s="28">
        <v>1</v>
      </c>
      <c r="AC2013" s="40">
        <v>35780</v>
      </c>
      <c r="AD2013" s="40">
        <f t="shared" si="31"/>
        <v>35780</v>
      </c>
    </row>
    <row r="2014" spans="1:30">
      <c r="A2014" t="s">
        <v>1134</v>
      </c>
      <c r="B2014" t="s">
        <v>113</v>
      </c>
      <c r="C2014" t="s">
        <v>8579</v>
      </c>
      <c r="D2014" t="s">
        <v>1135</v>
      </c>
      <c r="E2014" t="s">
        <v>19644</v>
      </c>
      <c r="F2014" t="s">
        <v>19645</v>
      </c>
      <c r="G2014" t="s">
        <v>9838</v>
      </c>
      <c r="H2014" t="s">
        <v>1138</v>
      </c>
      <c r="I2014" t="s">
        <v>1139</v>
      </c>
      <c r="J2014" t="s">
        <v>19646</v>
      </c>
      <c r="K2014" t="s">
        <v>78</v>
      </c>
      <c r="L2014" t="s">
        <v>19647</v>
      </c>
      <c r="M2014" s="27">
        <v>45954.357175925928</v>
      </c>
      <c r="N2014" s="27">
        <v>45957.486805555563</v>
      </c>
      <c r="P2014" t="s">
        <v>9840</v>
      </c>
      <c r="R2014" t="s">
        <v>1470</v>
      </c>
      <c r="S2014" t="s">
        <v>1470</v>
      </c>
      <c r="U2014" t="s">
        <v>7699</v>
      </c>
      <c r="V2014" t="s">
        <v>19648</v>
      </c>
      <c r="W2014" t="s">
        <v>9840</v>
      </c>
      <c r="Y2014" t="s">
        <v>13</v>
      </c>
      <c r="Z2014" t="s">
        <v>86</v>
      </c>
      <c r="AB2014" s="28">
        <v>0</v>
      </c>
      <c r="AC2014" s="40">
        <v>35780</v>
      </c>
      <c r="AD2014" s="40">
        <f t="shared" si="31"/>
        <v>35780</v>
      </c>
    </row>
    <row r="2015" spans="1:30">
      <c r="A2015" t="s">
        <v>1134</v>
      </c>
      <c r="B2015" t="s">
        <v>113</v>
      </c>
      <c r="C2015" t="s">
        <v>114</v>
      </c>
      <c r="D2015" t="s">
        <v>9919</v>
      </c>
      <c r="E2015" t="s">
        <v>19649</v>
      </c>
      <c r="F2015" t="s">
        <v>12470</v>
      </c>
      <c r="G2015" t="s">
        <v>9829</v>
      </c>
      <c r="H2015" t="s">
        <v>2713</v>
      </c>
      <c r="I2015" t="s">
        <v>9922</v>
      </c>
      <c r="J2015" t="s">
        <v>12471</v>
      </c>
      <c r="K2015" t="s">
        <v>78</v>
      </c>
      <c r="L2015" t="s">
        <v>19650</v>
      </c>
      <c r="M2015" s="27">
        <v>45954.366944444453</v>
      </c>
      <c r="N2015" s="27">
        <v>45960.604166666657</v>
      </c>
      <c r="P2015" t="s">
        <v>9833</v>
      </c>
      <c r="Q2015" t="s">
        <v>9834</v>
      </c>
      <c r="R2015" t="s">
        <v>80</v>
      </c>
      <c r="S2015" t="s">
        <v>187</v>
      </c>
      <c r="T2015" t="s">
        <v>82</v>
      </c>
      <c r="U2015" t="s">
        <v>7699</v>
      </c>
      <c r="V2015" t="s">
        <v>19651</v>
      </c>
      <c r="W2015" t="s">
        <v>84</v>
      </c>
      <c r="Y2015" t="s">
        <v>11</v>
      </c>
      <c r="Z2015" t="s">
        <v>86</v>
      </c>
      <c r="AA2015" t="s">
        <v>2718</v>
      </c>
      <c r="AB2015" s="28">
        <v>1</v>
      </c>
      <c r="AC2015" s="40">
        <v>67654</v>
      </c>
      <c r="AD2015" s="40">
        <f t="shared" si="31"/>
        <v>67654</v>
      </c>
    </row>
    <row r="2016" spans="1:30">
      <c r="A2016" t="s">
        <v>265</v>
      </c>
      <c r="B2016" t="s">
        <v>68</v>
      </c>
      <c r="C2016" t="s">
        <v>266</v>
      </c>
      <c r="D2016" t="s">
        <v>5828</v>
      </c>
      <c r="E2016" t="s">
        <v>19652</v>
      </c>
      <c r="F2016" t="s">
        <v>12155</v>
      </c>
      <c r="G2016" t="s">
        <v>11760</v>
      </c>
      <c r="H2016" t="s">
        <v>270</v>
      </c>
      <c r="I2016" t="s">
        <v>5831</v>
      </c>
      <c r="J2016" t="s">
        <v>12156</v>
      </c>
      <c r="K2016" t="s">
        <v>78</v>
      </c>
      <c r="L2016" t="s">
        <v>19653</v>
      </c>
      <c r="M2016" s="27">
        <v>45954.383333333331</v>
      </c>
      <c r="N2016" s="27">
        <v>45955.625</v>
      </c>
      <c r="P2016" t="s">
        <v>9833</v>
      </c>
      <c r="Q2016" t="s">
        <v>9834</v>
      </c>
      <c r="R2016" t="s">
        <v>1470</v>
      </c>
      <c r="S2016" t="s">
        <v>1470</v>
      </c>
      <c r="U2016" t="s">
        <v>16341</v>
      </c>
      <c r="V2016" t="s">
        <v>18655</v>
      </c>
      <c r="W2016" t="s">
        <v>1801</v>
      </c>
      <c r="Y2016" t="s">
        <v>11</v>
      </c>
      <c r="Z2016" t="s">
        <v>86</v>
      </c>
      <c r="AB2016" s="28">
        <v>0</v>
      </c>
      <c r="AC2016" s="40">
        <v>41241</v>
      </c>
      <c r="AD2016" s="40">
        <f t="shared" si="31"/>
        <v>41241</v>
      </c>
    </row>
    <row r="2017" spans="1:30">
      <c r="A2017" t="s">
        <v>442</v>
      </c>
      <c r="B2017" t="s">
        <v>113</v>
      </c>
      <c r="C2017" t="s">
        <v>114</v>
      </c>
      <c r="D2017" t="s">
        <v>443</v>
      </c>
      <c r="E2017" t="s">
        <v>19654</v>
      </c>
      <c r="F2017" t="s">
        <v>19655</v>
      </c>
      <c r="G2017" t="s">
        <v>9829</v>
      </c>
      <c r="H2017" t="s">
        <v>446</v>
      </c>
      <c r="I2017" t="s">
        <v>442</v>
      </c>
      <c r="J2017" t="s">
        <v>19656</v>
      </c>
      <c r="K2017" t="s">
        <v>78</v>
      </c>
      <c r="L2017" t="s">
        <v>19657</v>
      </c>
      <c r="M2017" s="27">
        <v>45954.378009259257</v>
      </c>
      <c r="N2017" s="27">
        <v>45958.599305555559</v>
      </c>
      <c r="P2017" t="s">
        <v>9833</v>
      </c>
      <c r="Q2017" t="s">
        <v>9834</v>
      </c>
      <c r="R2017" t="s">
        <v>1470</v>
      </c>
      <c r="S2017" t="s">
        <v>1470</v>
      </c>
      <c r="T2017" t="s">
        <v>82</v>
      </c>
      <c r="U2017" t="s">
        <v>7699</v>
      </c>
      <c r="V2017" t="s">
        <v>19658</v>
      </c>
      <c r="W2017" t="s">
        <v>84</v>
      </c>
      <c r="Y2017" t="s">
        <v>8</v>
      </c>
      <c r="Z2017" t="s">
        <v>86</v>
      </c>
      <c r="AA2017" t="s">
        <v>8858</v>
      </c>
      <c r="AB2017" s="28">
        <v>1</v>
      </c>
      <c r="AC2017" s="40">
        <v>35780</v>
      </c>
      <c r="AD2017" s="40">
        <f t="shared" si="31"/>
        <v>35780</v>
      </c>
    </row>
    <row r="2018" spans="1:30">
      <c r="A2018" t="s">
        <v>277</v>
      </c>
      <c r="B2018" t="s">
        <v>151</v>
      </c>
      <c r="C2018" t="s">
        <v>152</v>
      </c>
      <c r="D2018" t="s">
        <v>325</v>
      </c>
      <c r="E2018" t="s">
        <v>19659</v>
      </c>
      <c r="F2018" t="s">
        <v>19660</v>
      </c>
      <c r="G2018" t="s">
        <v>9829</v>
      </c>
      <c r="H2018" t="s">
        <v>328</v>
      </c>
      <c r="I2018" t="s">
        <v>277</v>
      </c>
      <c r="J2018" t="s">
        <v>19661</v>
      </c>
      <c r="K2018" t="s">
        <v>78</v>
      </c>
      <c r="L2018" t="s">
        <v>19662</v>
      </c>
      <c r="M2018" s="27">
        <v>45954.378472222219</v>
      </c>
      <c r="N2018" s="27">
        <v>45954.629166666673</v>
      </c>
      <c r="P2018" t="s">
        <v>9833</v>
      </c>
      <c r="Q2018" t="s">
        <v>9834</v>
      </c>
      <c r="R2018" t="s">
        <v>1470</v>
      </c>
      <c r="S2018" t="s">
        <v>1470</v>
      </c>
      <c r="T2018" t="s">
        <v>82</v>
      </c>
      <c r="U2018" t="s">
        <v>7699</v>
      </c>
      <c r="V2018" t="s">
        <v>19663</v>
      </c>
      <c r="W2018" t="s">
        <v>84</v>
      </c>
      <c r="Y2018" t="s">
        <v>8</v>
      </c>
      <c r="Z2018" t="s">
        <v>86</v>
      </c>
      <c r="AA2018" t="s">
        <v>585</v>
      </c>
      <c r="AB2018" s="28">
        <v>1</v>
      </c>
      <c r="AC2018" s="40">
        <v>35780</v>
      </c>
      <c r="AD2018" s="40">
        <f t="shared" si="31"/>
        <v>35780</v>
      </c>
    </row>
    <row r="2019" spans="1:30">
      <c r="A2019" t="s">
        <v>744</v>
      </c>
      <c r="B2019" t="s">
        <v>113</v>
      </c>
      <c r="C2019" t="s">
        <v>114</v>
      </c>
      <c r="D2019" t="s">
        <v>8382</v>
      </c>
      <c r="E2019" t="s">
        <v>19664</v>
      </c>
      <c r="F2019" t="s">
        <v>19665</v>
      </c>
      <c r="G2019" t="s">
        <v>9829</v>
      </c>
      <c r="H2019" t="s">
        <v>748</v>
      </c>
      <c r="I2019" t="s">
        <v>8385</v>
      </c>
      <c r="J2019" t="s">
        <v>19666</v>
      </c>
      <c r="K2019" t="s">
        <v>78</v>
      </c>
      <c r="L2019" t="s">
        <v>19667</v>
      </c>
      <c r="M2019" s="27">
        <v>45954.379930555559</v>
      </c>
      <c r="N2019" s="27">
        <v>45961.34652777778</v>
      </c>
      <c r="P2019" t="s">
        <v>9833</v>
      </c>
      <c r="Q2019" t="s">
        <v>9834</v>
      </c>
      <c r="R2019" t="s">
        <v>80</v>
      </c>
      <c r="S2019" t="s">
        <v>187</v>
      </c>
      <c r="T2019" t="s">
        <v>82</v>
      </c>
      <c r="U2019" t="s">
        <v>7699</v>
      </c>
      <c r="V2019" t="s">
        <v>19668</v>
      </c>
      <c r="W2019" t="s">
        <v>84</v>
      </c>
      <c r="Y2019" t="s">
        <v>11</v>
      </c>
      <c r="Z2019" t="s">
        <v>86</v>
      </c>
      <c r="AA2019" t="s">
        <v>754</v>
      </c>
      <c r="AB2019" s="28">
        <v>1</v>
      </c>
      <c r="AC2019" s="40">
        <v>67654</v>
      </c>
      <c r="AD2019" s="40">
        <f t="shared" si="31"/>
        <v>67654</v>
      </c>
    </row>
    <row r="2020" spans="1:30">
      <c r="A2020" t="s">
        <v>150</v>
      </c>
      <c r="B2020" t="s">
        <v>151</v>
      </c>
      <c r="C2020" t="s">
        <v>152</v>
      </c>
      <c r="D2020" t="s">
        <v>2339</v>
      </c>
      <c r="E2020" t="s">
        <v>19669</v>
      </c>
      <c r="F2020" t="s">
        <v>19670</v>
      </c>
      <c r="G2020" t="s">
        <v>9829</v>
      </c>
      <c r="H2020" t="s">
        <v>156</v>
      </c>
      <c r="I2020" t="s">
        <v>150</v>
      </c>
      <c r="J2020" t="s">
        <v>19671</v>
      </c>
      <c r="K2020" t="s">
        <v>78</v>
      </c>
      <c r="L2020" t="s">
        <v>19672</v>
      </c>
      <c r="M2020" s="27">
        <v>45954.381678240738</v>
      </c>
      <c r="N2020" s="27">
        <v>45957.405555555553</v>
      </c>
      <c r="P2020" t="s">
        <v>9833</v>
      </c>
      <c r="Q2020" t="s">
        <v>9834</v>
      </c>
      <c r="R2020" t="s">
        <v>80</v>
      </c>
      <c r="S2020" t="s">
        <v>187</v>
      </c>
      <c r="T2020" t="s">
        <v>82</v>
      </c>
      <c r="U2020" t="s">
        <v>7699</v>
      </c>
      <c r="V2020" t="s">
        <v>19673</v>
      </c>
      <c r="W2020" t="s">
        <v>84</v>
      </c>
      <c r="Y2020" t="s">
        <v>8</v>
      </c>
      <c r="Z2020" t="s">
        <v>86</v>
      </c>
      <c r="AA2020" t="s">
        <v>2078</v>
      </c>
      <c r="AB2020" s="28">
        <v>1</v>
      </c>
      <c r="AC2020" s="40">
        <v>35780</v>
      </c>
      <c r="AD2020" s="40">
        <f t="shared" si="31"/>
        <v>35780</v>
      </c>
    </row>
    <row r="2021" spans="1:30">
      <c r="A2021" t="s">
        <v>191</v>
      </c>
      <c r="B2021" t="s">
        <v>192</v>
      </c>
      <c r="C2021" t="s">
        <v>193</v>
      </c>
      <c r="D2021" t="s">
        <v>194</v>
      </c>
      <c r="E2021" t="s">
        <v>19674</v>
      </c>
      <c r="F2021" t="s">
        <v>11232</v>
      </c>
      <c r="G2021" t="s">
        <v>9829</v>
      </c>
      <c r="H2021" t="s">
        <v>197</v>
      </c>
      <c r="I2021" t="s">
        <v>191</v>
      </c>
      <c r="J2021" t="s">
        <v>11233</v>
      </c>
      <c r="K2021" t="s">
        <v>78</v>
      </c>
      <c r="L2021" t="s">
        <v>19675</v>
      </c>
      <c r="M2021" s="27">
        <v>45954.368425925917</v>
      </c>
      <c r="N2021" s="27">
        <v>45959.410416666673</v>
      </c>
      <c r="P2021" t="s">
        <v>9833</v>
      </c>
      <c r="Q2021" t="s">
        <v>9834</v>
      </c>
      <c r="R2021" t="s">
        <v>1479</v>
      </c>
      <c r="S2021" t="s">
        <v>1479</v>
      </c>
      <c r="U2021" t="s">
        <v>7699</v>
      </c>
      <c r="V2021" t="s">
        <v>19676</v>
      </c>
      <c r="W2021" t="s">
        <v>84</v>
      </c>
      <c r="Y2021" t="s">
        <v>8</v>
      </c>
      <c r="Z2021" t="s">
        <v>86</v>
      </c>
      <c r="AA2021" t="s">
        <v>1916</v>
      </c>
      <c r="AB2021" s="28">
        <v>1</v>
      </c>
      <c r="AC2021" s="40">
        <v>35780</v>
      </c>
      <c r="AD2021" s="40">
        <f t="shared" si="31"/>
        <v>35780</v>
      </c>
    </row>
    <row r="2022" spans="1:30">
      <c r="A2022" t="s">
        <v>191</v>
      </c>
      <c r="B2022" t="s">
        <v>192</v>
      </c>
      <c r="C2022" t="s">
        <v>193</v>
      </c>
      <c r="D2022" t="s">
        <v>227</v>
      </c>
      <c r="E2022" t="s">
        <v>19677</v>
      </c>
      <c r="F2022" t="s">
        <v>9979</v>
      </c>
      <c r="G2022" t="s">
        <v>11760</v>
      </c>
      <c r="H2022" t="s">
        <v>197</v>
      </c>
      <c r="I2022" t="s">
        <v>230</v>
      </c>
      <c r="J2022" t="s">
        <v>9980</v>
      </c>
      <c r="K2022" t="s">
        <v>78</v>
      </c>
      <c r="L2022" t="s">
        <v>19678</v>
      </c>
      <c r="M2022" s="27">
        <v>45954.377083333333</v>
      </c>
      <c r="N2022" s="27">
        <v>45955.624305555553</v>
      </c>
      <c r="P2022" t="s">
        <v>9833</v>
      </c>
      <c r="Q2022" t="s">
        <v>9834</v>
      </c>
      <c r="R2022" t="s">
        <v>783</v>
      </c>
      <c r="S2022" t="s">
        <v>2152</v>
      </c>
      <c r="U2022" t="s">
        <v>16341</v>
      </c>
      <c r="V2022" t="s">
        <v>18655</v>
      </c>
      <c r="W2022" t="s">
        <v>1801</v>
      </c>
      <c r="Y2022" t="s">
        <v>8</v>
      </c>
      <c r="Z2022" t="s">
        <v>86</v>
      </c>
      <c r="AB2022" s="28">
        <v>0</v>
      </c>
      <c r="AC2022" s="40">
        <v>41241</v>
      </c>
      <c r="AD2022" s="40">
        <f t="shared" si="31"/>
        <v>41241</v>
      </c>
    </row>
    <row r="2023" spans="1:30">
      <c r="A2023" t="s">
        <v>191</v>
      </c>
      <c r="B2023" t="s">
        <v>192</v>
      </c>
      <c r="C2023" t="s">
        <v>193</v>
      </c>
      <c r="D2023" t="s">
        <v>208</v>
      </c>
      <c r="E2023" t="s">
        <v>19679</v>
      </c>
      <c r="F2023" t="s">
        <v>19680</v>
      </c>
      <c r="G2023" t="s">
        <v>9829</v>
      </c>
      <c r="H2023" t="s">
        <v>197</v>
      </c>
      <c r="I2023" t="s">
        <v>211</v>
      </c>
      <c r="J2023" t="s">
        <v>19681</v>
      </c>
      <c r="K2023" t="s">
        <v>78</v>
      </c>
      <c r="L2023" t="s">
        <v>19682</v>
      </c>
      <c r="M2023" s="27">
        <v>45954.403333333343</v>
      </c>
      <c r="N2023" s="27">
        <v>45957.572222222218</v>
      </c>
      <c r="P2023" t="s">
        <v>9833</v>
      </c>
      <c r="Q2023" t="s">
        <v>9834</v>
      </c>
      <c r="R2023" t="s">
        <v>1470</v>
      </c>
      <c r="S2023" t="s">
        <v>1470</v>
      </c>
      <c r="U2023" t="s">
        <v>7699</v>
      </c>
      <c r="V2023" t="s">
        <v>19683</v>
      </c>
      <c r="W2023" t="s">
        <v>84</v>
      </c>
      <c r="Y2023" t="s">
        <v>8</v>
      </c>
      <c r="Z2023" t="s">
        <v>86</v>
      </c>
      <c r="AA2023" t="s">
        <v>7627</v>
      </c>
      <c r="AB2023" s="28">
        <v>1</v>
      </c>
      <c r="AC2023" s="40">
        <v>35780</v>
      </c>
      <c r="AD2023" s="40">
        <f t="shared" si="31"/>
        <v>35780</v>
      </c>
    </row>
    <row r="2024" spans="1:30">
      <c r="A2024" t="s">
        <v>343</v>
      </c>
      <c r="B2024" t="s">
        <v>68</v>
      </c>
      <c r="C2024" t="s">
        <v>69</v>
      </c>
      <c r="D2024" t="s">
        <v>344</v>
      </c>
      <c r="E2024" t="s">
        <v>19684</v>
      </c>
      <c r="F2024" t="s">
        <v>3411</v>
      </c>
      <c r="G2024" t="s">
        <v>9829</v>
      </c>
      <c r="H2024" t="s">
        <v>347</v>
      </c>
      <c r="I2024" t="s">
        <v>343</v>
      </c>
      <c r="J2024" t="s">
        <v>3412</v>
      </c>
      <c r="K2024" t="s">
        <v>78</v>
      </c>
      <c r="L2024" t="s">
        <v>19685</v>
      </c>
      <c r="M2024" s="27">
        <v>45954.39167824074</v>
      </c>
      <c r="N2024" s="27">
        <v>45956.427083333343</v>
      </c>
      <c r="P2024" t="s">
        <v>9833</v>
      </c>
      <c r="Q2024" t="s">
        <v>9834</v>
      </c>
      <c r="R2024" t="s">
        <v>783</v>
      </c>
      <c r="S2024" t="s">
        <v>1750</v>
      </c>
      <c r="T2024" t="s">
        <v>82</v>
      </c>
      <c r="U2024" t="s">
        <v>7699</v>
      </c>
      <c r="V2024" t="s">
        <v>19686</v>
      </c>
      <c r="W2024" t="s">
        <v>84</v>
      </c>
      <c r="Y2024" t="s">
        <v>8</v>
      </c>
      <c r="Z2024" t="s">
        <v>86</v>
      </c>
      <c r="AA2024" t="s">
        <v>511</v>
      </c>
      <c r="AB2024" s="28">
        <v>1</v>
      </c>
      <c r="AC2024" s="40">
        <v>35780</v>
      </c>
      <c r="AD2024" s="40">
        <f t="shared" si="31"/>
        <v>35780</v>
      </c>
    </row>
    <row r="2025" spans="1:30">
      <c r="A2025" t="s">
        <v>683</v>
      </c>
      <c r="B2025" t="s">
        <v>113</v>
      </c>
      <c r="C2025" t="s">
        <v>8579</v>
      </c>
      <c r="D2025" t="s">
        <v>7838</v>
      </c>
      <c r="E2025" t="s">
        <v>19687</v>
      </c>
      <c r="F2025" t="s">
        <v>11196</v>
      </c>
      <c r="G2025" t="s">
        <v>9838</v>
      </c>
      <c r="H2025" t="s">
        <v>281</v>
      </c>
      <c r="I2025" t="s">
        <v>7841</v>
      </c>
      <c r="J2025" t="s">
        <v>11197</v>
      </c>
      <c r="K2025" t="s">
        <v>78</v>
      </c>
      <c r="L2025" t="s">
        <v>19688</v>
      </c>
      <c r="M2025" s="27">
        <v>45954.40488425926</v>
      </c>
      <c r="N2025" s="27">
        <v>45959.5625</v>
      </c>
      <c r="P2025" t="s">
        <v>9840</v>
      </c>
      <c r="R2025" t="s">
        <v>1479</v>
      </c>
      <c r="S2025" t="s">
        <v>1479</v>
      </c>
      <c r="U2025" t="s">
        <v>7699</v>
      </c>
      <c r="V2025" t="s">
        <v>19689</v>
      </c>
      <c r="W2025" t="s">
        <v>9840</v>
      </c>
      <c r="Y2025" t="s">
        <v>13</v>
      </c>
      <c r="Z2025" t="s">
        <v>86</v>
      </c>
      <c r="AB2025" s="28">
        <v>0</v>
      </c>
      <c r="AC2025" s="40">
        <v>35780</v>
      </c>
      <c r="AD2025" s="40">
        <f t="shared" si="31"/>
        <v>35780</v>
      </c>
    </row>
    <row r="2026" spans="1:30">
      <c r="A2026" t="s">
        <v>191</v>
      </c>
      <c r="B2026" t="s">
        <v>192</v>
      </c>
      <c r="C2026" t="s">
        <v>193</v>
      </c>
      <c r="D2026" t="s">
        <v>3376</v>
      </c>
      <c r="E2026" t="s">
        <v>19690</v>
      </c>
      <c r="F2026" t="s">
        <v>19691</v>
      </c>
      <c r="G2026" t="s">
        <v>9829</v>
      </c>
      <c r="H2026" t="s">
        <v>197</v>
      </c>
      <c r="I2026" t="s">
        <v>3379</v>
      </c>
      <c r="J2026" t="s">
        <v>19692</v>
      </c>
      <c r="K2026" t="s">
        <v>78</v>
      </c>
      <c r="L2026" t="s">
        <v>19693</v>
      </c>
      <c r="M2026" s="27">
        <v>45954.427754629629</v>
      </c>
      <c r="N2026" s="27">
        <v>45958.602777777778</v>
      </c>
      <c r="P2026" t="s">
        <v>9833</v>
      </c>
      <c r="Q2026" t="s">
        <v>9834</v>
      </c>
      <c r="R2026" t="s">
        <v>80</v>
      </c>
      <c r="S2026" t="s">
        <v>187</v>
      </c>
      <c r="T2026" t="s">
        <v>82</v>
      </c>
      <c r="U2026" t="s">
        <v>7699</v>
      </c>
      <c r="V2026" t="s">
        <v>19694</v>
      </c>
      <c r="W2026" t="s">
        <v>9836</v>
      </c>
      <c r="Y2026" t="s">
        <v>11</v>
      </c>
      <c r="Z2026" t="s">
        <v>86</v>
      </c>
      <c r="AA2026" t="s">
        <v>236</v>
      </c>
      <c r="AB2026" s="28">
        <v>0</v>
      </c>
      <c r="AC2026" s="40">
        <v>67654</v>
      </c>
      <c r="AD2026" s="40">
        <f t="shared" si="31"/>
        <v>67654</v>
      </c>
    </row>
    <row r="2027" spans="1:30">
      <c r="A2027" t="s">
        <v>191</v>
      </c>
      <c r="B2027" t="s">
        <v>192</v>
      </c>
      <c r="C2027" t="s">
        <v>193</v>
      </c>
      <c r="D2027" t="s">
        <v>3146</v>
      </c>
      <c r="E2027" t="s">
        <v>19695</v>
      </c>
      <c r="F2027" t="s">
        <v>19696</v>
      </c>
      <c r="G2027" t="s">
        <v>9829</v>
      </c>
      <c r="H2027" t="s">
        <v>197</v>
      </c>
      <c r="I2027" t="s">
        <v>3149</v>
      </c>
      <c r="J2027" t="s">
        <v>19697</v>
      </c>
      <c r="K2027" t="s">
        <v>78</v>
      </c>
      <c r="L2027" t="s">
        <v>19698</v>
      </c>
      <c r="M2027" s="27">
        <v>45954.419988425929</v>
      </c>
      <c r="N2027" s="27">
        <v>45959.381944444453</v>
      </c>
      <c r="P2027" t="s">
        <v>9833</v>
      </c>
      <c r="Q2027" t="s">
        <v>9834</v>
      </c>
      <c r="R2027" t="s">
        <v>1470</v>
      </c>
      <c r="S2027" t="s">
        <v>1470</v>
      </c>
      <c r="T2027" t="s">
        <v>82</v>
      </c>
      <c r="U2027" t="s">
        <v>7699</v>
      </c>
      <c r="V2027" t="s">
        <v>19699</v>
      </c>
      <c r="W2027" t="s">
        <v>9836</v>
      </c>
      <c r="Y2027" t="s">
        <v>13</v>
      </c>
      <c r="Z2027" t="s">
        <v>86</v>
      </c>
      <c r="AA2027" t="s">
        <v>2093</v>
      </c>
      <c r="AB2027" s="28">
        <v>0</v>
      </c>
      <c r="AC2027" s="40">
        <v>35780</v>
      </c>
      <c r="AD2027" s="40">
        <f t="shared" si="31"/>
        <v>35780</v>
      </c>
    </row>
    <row r="2028" spans="1:30">
      <c r="A2028" t="s">
        <v>277</v>
      </c>
      <c r="B2028" t="s">
        <v>151</v>
      </c>
      <c r="C2028" t="s">
        <v>152</v>
      </c>
      <c r="D2028" t="s">
        <v>1615</v>
      </c>
      <c r="E2028" t="s">
        <v>19700</v>
      </c>
      <c r="F2028" t="s">
        <v>19701</v>
      </c>
      <c r="G2028" t="s">
        <v>9838</v>
      </c>
      <c r="H2028" t="s">
        <v>328</v>
      </c>
      <c r="I2028" t="s">
        <v>1618</v>
      </c>
      <c r="J2028" t="s">
        <v>19702</v>
      </c>
      <c r="K2028" t="s">
        <v>78</v>
      </c>
      <c r="L2028" t="s">
        <v>19703</v>
      </c>
      <c r="M2028" s="27">
        <v>45954.439606481479</v>
      </c>
      <c r="N2028" s="27">
        <v>45957.677083333343</v>
      </c>
      <c r="P2028" t="s">
        <v>9840</v>
      </c>
      <c r="R2028" t="s">
        <v>1470</v>
      </c>
      <c r="S2028" t="s">
        <v>1470</v>
      </c>
      <c r="U2028" t="s">
        <v>7699</v>
      </c>
      <c r="V2028" t="s">
        <v>19704</v>
      </c>
      <c r="W2028" t="s">
        <v>9840</v>
      </c>
      <c r="Y2028" t="s">
        <v>15</v>
      </c>
      <c r="Z2028" t="s">
        <v>86</v>
      </c>
      <c r="AB2028" s="28">
        <v>0</v>
      </c>
      <c r="AC2028" s="40">
        <v>35780</v>
      </c>
      <c r="AD2028" s="40">
        <f t="shared" si="31"/>
        <v>35780</v>
      </c>
    </row>
    <row r="2029" spans="1:30">
      <c r="A2029" t="s">
        <v>343</v>
      </c>
      <c r="B2029" t="s">
        <v>68</v>
      </c>
      <c r="C2029" t="s">
        <v>69</v>
      </c>
      <c r="D2029" t="s">
        <v>344</v>
      </c>
      <c r="E2029" t="s">
        <v>19705</v>
      </c>
      <c r="F2029" t="s">
        <v>19706</v>
      </c>
      <c r="G2029" t="s">
        <v>9829</v>
      </c>
      <c r="H2029" t="s">
        <v>347</v>
      </c>
      <c r="I2029" t="s">
        <v>343</v>
      </c>
      <c r="J2029" t="s">
        <v>19707</v>
      </c>
      <c r="K2029" t="s">
        <v>78</v>
      </c>
      <c r="L2029" t="s">
        <v>19708</v>
      </c>
      <c r="M2029" s="27">
        <v>45954.432187500002</v>
      </c>
      <c r="N2029" s="27">
        <v>45956.431944444441</v>
      </c>
      <c r="P2029" t="s">
        <v>9833</v>
      </c>
      <c r="Q2029" t="s">
        <v>9834</v>
      </c>
      <c r="R2029" t="s">
        <v>783</v>
      </c>
      <c r="S2029" t="s">
        <v>1750</v>
      </c>
      <c r="T2029" t="s">
        <v>82</v>
      </c>
      <c r="U2029" t="s">
        <v>7699</v>
      </c>
      <c r="V2029" t="s">
        <v>19709</v>
      </c>
      <c r="W2029" t="s">
        <v>84</v>
      </c>
      <c r="Y2029" t="s">
        <v>8</v>
      </c>
      <c r="Z2029" t="s">
        <v>86</v>
      </c>
      <c r="AA2029" t="s">
        <v>8855</v>
      </c>
      <c r="AB2029" s="28">
        <v>1</v>
      </c>
      <c r="AC2029" s="40">
        <v>35780</v>
      </c>
      <c r="AD2029" s="40">
        <f t="shared" si="31"/>
        <v>35780</v>
      </c>
    </row>
    <row r="2030" spans="1:30">
      <c r="A2030" t="s">
        <v>277</v>
      </c>
      <c r="B2030" t="s">
        <v>151</v>
      </c>
      <c r="C2030" t="s">
        <v>152</v>
      </c>
      <c r="D2030" t="s">
        <v>3591</v>
      </c>
      <c r="E2030" t="s">
        <v>19710</v>
      </c>
      <c r="F2030" t="s">
        <v>19711</v>
      </c>
      <c r="G2030" t="s">
        <v>9838</v>
      </c>
      <c r="H2030" t="s">
        <v>3594</v>
      </c>
      <c r="I2030" t="s">
        <v>3594</v>
      </c>
      <c r="J2030" t="s">
        <v>19712</v>
      </c>
      <c r="K2030" t="s">
        <v>78</v>
      </c>
      <c r="L2030" t="s">
        <v>19713</v>
      </c>
      <c r="M2030" s="27">
        <v>45954.45275462963</v>
      </c>
      <c r="N2030" s="27">
        <v>45960.660416666673</v>
      </c>
      <c r="R2030" t="s">
        <v>80</v>
      </c>
      <c r="S2030" t="s">
        <v>187</v>
      </c>
      <c r="U2030" t="s">
        <v>7699</v>
      </c>
      <c r="V2030" t="s">
        <v>19714</v>
      </c>
      <c r="W2030" t="s">
        <v>9840</v>
      </c>
      <c r="Y2030" t="s">
        <v>139</v>
      </c>
      <c r="Z2030" t="s">
        <v>1482</v>
      </c>
      <c r="AB2030" s="28">
        <v>0</v>
      </c>
      <c r="AC2030" s="40">
        <v>35780</v>
      </c>
      <c r="AD2030" s="40">
        <f t="shared" si="31"/>
        <v>35780</v>
      </c>
    </row>
    <row r="2031" spans="1:30">
      <c r="A2031" t="s">
        <v>288</v>
      </c>
      <c r="B2031" t="s">
        <v>113</v>
      </c>
      <c r="C2031" t="s">
        <v>114</v>
      </c>
      <c r="D2031" t="s">
        <v>1908</v>
      </c>
      <c r="E2031" t="s">
        <v>19715</v>
      </c>
      <c r="F2031" t="s">
        <v>19716</v>
      </c>
      <c r="G2031" t="s">
        <v>9829</v>
      </c>
      <c r="H2031" t="s">
        <v>292</v>
      </c>
      <c r="I2031" t="s">
        <v>1911</v>
      </c>
      <c r="J2031" t="s">
        <v>19717</v>
      </c>
      <c r="K2031" t="s">
        <v>78</v>
      </c>
      <c r="L2031" t="s">
        <v>19718</v>
      </c>
      <c r="M2031" s="27">
        <v>45954.466631944437</v>
      </c>
      <c r="N2031" s="27">
        <v>45955.52847222222</v>
      </c>
      <c r="P2031" t="s">
        <v>9833</v>
      </c>
      <c r="Q2031" t="s">
        <v>9834</v>
      </c>
      <c r="R2031" t="s">
        <v>1470</v>
      </c>
      <c r="S2031" t="s">
        <v>1470</v>
      </c>
      <c r="T2031" t="s">
        <v>82</v>
      </c>
      <c r="U2031" t="s">
        <v>7699</v>
      </c>
      <c r="V2031" t="s">
        <v>19719</v>
      </c>
      <c r="W2031" t="s">
        <v>84</v>
      </c>
      <c r="Y2031" t="s">
        <v>8</v>
      </c>
      <c r="Z2031" t="s">
        <v>86</v>
      </c>
      <c r="AA2031" t="s">
        <v>245</v>
      </c>
      <c r="AB2031" s="28">
        <v>1</v>
      </c>
      <c r="AC2031" s="40">
        <v>35780</v>
      </c>
      <c r="AD2031" s="40">
        <f t="shared" si="31"/>
        <v>35780</v>
      </c>
    </row>
    <row r="2032" spans="1:30">
      <c r="A2032" t="s">
        <v>191</v>
      </c>
      <c r="B2032" t="s">
        <v>192</v>
      </c>
      <c r="C2032" t="s">
        <v>193</v>
      </c>
      <c r="D2032" t="s">
        <v>194</v>
      </c>
      <c r="E2032" t="s">
        <v>19720</v>
      </c>
      <c r="F2032" t="s">
        <v>10381</v>
      </c>
      <c r="G2032" t="s">
        <v>9829</v>
      </c>
      <c r="H2032" t="s">
        <v>197</v>
      </c>
      <c r="I2032" t="s">
        <v>191</v>
      </c>
      <c r="J2032" t="s">
        <v>10382</v>
      </c>
      <c r="K2032" t="s">
        <v>78</v>
      </c>
      <c r="L2032" t="s">
        <v>19721</v>
      </c>
      <c r="M2032" s="27">
        <v>45954.457060185188</v>
      </c>
      <c r="N2032" s="27">
        <v>45959.412499999999</v>
      </c>
      <c r="P2032" t="s">
        <v>9833</v>
      </c>
      <c r="Q2032" t="s">
        <v>9834</v>
      </c>
      <c r="R2032" t="s">
        <v>1479</v>
      </c>
      <c r="S2032" t="s">
        <v>1470</v>
      </c>
      <c r="U2032" t="s">
        <v>7699</v>
      </c>
      <c r="V2032" t="s">
        <v>19722</v>
      </c>
      <c r="W2032" t="s">
        <v>84</v>
      </c>
      <c r="Y2032" t="s">
        <v>8</v>
      </c>
      <c r="Z2032" t="s">
        <v>86</v>
      </c>
      <c r="AA2032" t="s">
        <v>1916</v>
      </c>
      <c r="AB2032" s="28">
        <v>1</v>
      </c>
      <c r="AC2032" s="40">
        <v>35780</v>
      </c>
      <c r="AD2032" s="40">
        <f t="shared" si="31"/>
        <v>35780</v>
      </c>
    </row>
    <row r="2033" spans="1:30">
      <c r="A2033" t="s">
        <v>191</v>
      </c>
      <c r="B2033" t="s">
        <v>192</v>
      </c>
      <c r="C2033" t="s">
        <v>193</v>
      </c>
      <c r="D2033" t="s">
        <v>3796</v>
      </c>
      <c r="E2033" t="s">
        <v>19723</v>
      </c>
      <c r="F2033" t="s">
        <v>19724</v>
      </c>
      <c r="G2033" t="s">
        <v>9829</v>
      </c>
      <c r="H2033" t="s">
        <v>197</v>
      </c>
      <c r="I2033" t="s">
        <v>3799</v>
      </c>
      <c r="J2033" t="s">
        <v>19725</v>
      </c>
      <c r="K2033" t="s">
        <v>78</v>
      </c>
      <c r="L2033" t="s">
        <v>19726</v>
      </c>
      <c r="M2033" s="27">
        <v>45954.465613425928</v>
      </c>
      <c r="N2033" s="27">
        <v>45959.309027777781</v>
      </c>
      <c r="P2033" t="s">
        <v>9833</v>
      </c>
      <c r="Q2033" t="s">
        <v>9834</v>
      </c>
      <c r="R2033" t="s">
        <v>80</v>
      </c>
      <c r="S2033" t="s">
        <v>81</v>
      </c>
      <c r="T2033" t="s">
        <v>82</v>
      </c>
      <c r="U2033" t="s">
        <v>7699</v>
      </c>
      <c r="V2033" t="s">
        <v>19727</v>
      </c>
      <c r="W2033" t="s">
        <v>9836</v>
      </c>
      <c r="Y2033" t="s">
        <v>15</v>
      </c>
      <c r="Z2033" t="s">
        <v>86</v>
      </c>
      <c r="AA2033" t="s">
        <v>226</v>
      </c>
      <c r="AB2033" s="28">
        <v>0</v>
      </c>
      <c r="AC2033" s="40">
        <v>35780</v>
      </c>
      <c r="AD2033" s="40">
        <f t="shared" si="31"/>
        <v>35780</v>
      </c>
    </row>
    <row r="2034" spans="1:30">
      <c r="A2034" t="s">
        <v>459</v>
      </c>
      <c r="B2034" t="s">
        <v>460</v>
      </c>
      <c r="C2034" t="s">
        <v>461</v>
      </c>
      <c r="D2034" t="s">
        <v>19728</v>
      </c>
      <c r="E2034" t="s">
        <v>19729</v>
      </c>
      <c r="F2034" t="s">
        <v>19730</v>
      </c>
      <c r="G2034" t="s">
        <v>9838</v>
      </c>
      <c r="H2034" t="s">
        <v>19731</v>
      </c>
      <c r="I2034" t="s">
        <v>19732</v>
      </c>
      <c r="J2034" t="s">
        <v>19733</v>
      </c>
      <c r="K2034" t="s">
        <v>78</v>
      </c>
      <c r="L2034" t="s">
        <v>19734</v>
      </c>
      <c r="M2034" s="27">
        <v>45954.486226851863</v>
      </c>
      <c r="N2034" s="27">
        <v>45961.436805555553</v>
      </c>
      <c r="P2034" t="s">
        <v>9840</v>
      </c>
      <c r="R2034" t="s">
        <v>1470</v>
      </c>
      <c r="S2034" t="s">
        <v>1470</v>
      </c>
      <c r="U2034" t="s">
        <v>7699</v>
      </c>
      <c r="V2034" t="s">
        <v>19735</v>
      </c>
      <c r="W2034" t="s">
        <v>9840</v>
      </c>
      <c r="Y2034" t="s">
        <v>139</v>
      </c>
      <c r="Z2034" t="s">
        <v>1482</v>
      </c>
      <c r="AB2034" s="28">
        <v>0</v>
      </c>
      <c r="AC2034" s="40">
        <v>35780</v>
      </c>
      <c r="AD2034" s="40">
        <f t="shared" si="31"/>
        <v>35780</v>
      </c>
    </row>
    <row r="2035" spans="1:30">
      <c r="A2035" t="s">
        <v>191</v>
      </c>
      <c r="B2035" t="s">
        <v>192</v>
      </c>
      <c r="C2035" t="s">
        <v>193</v>
      </c>
      <c r="D2035" t="s">
        <v>194</v>
      </c>
      <c r="E2035" t="s">
        <v>19736</v>
      </c>
      <c r="F2035" t="s">
        <v>19737</v>
      </c>
      <c r="G2035" t="s">
        <v>9829</v>
      </c>
      <c r="H2035" t="s">
        <v>197</v>
      </c>
      <c r="I2035" t="s">
        <v>191</v>
      </c>
      <c r="J2035" t="s">
        <v>19738</v>
      </c>
      <c r="K2035" t="s">
        <v>78</v>
      </c>
      <c r="L2035" t="s">
        <v>19739</v>
      </c>
      <c r="M2035" s="27">
        <v>45954.488587962973</v>
      </c>
      <c r="N2035" s="27">
        <v>45957.572222222218</v>
      </c>
      <c r="P2035" t="s">
        <v>9833</v>
      </c>
      <c r="Q2035" t="s">
        <v>9834</v>
      </c>
      <c r="R2035" t="s">
        <v>783</v>
      </c>
      <c r="S2035" t="s">
        <v>2152</v>
      </c>
      <c r="U2035" t="s">
        <v>7699</v>
      </c>
      <c r="V2035" t="s">
        <v>19740</v>
      </c>
      <c r="W2035" t="s">
        <v>84</v>
      </c>
      <c r="Y2035" t="s">
        <v>8</v>
      </c>
      <c r="Z2035" t="s">
        <v>86</v>
      </c>
      <c r="AA2035" t="s">
        <v>7627</v>
      </c>
      <c r="AB2035" s="28">
        <v>1</v>
      </c>
      <c r="AC2035" s="40">
        <v>35780</v>
      </c>
      <c r="AD2035" s="40">
        <f t="shared" si="31"/>
        <v>35780</v>
      </c>
    </row>
    <row r="2036" spans="1:30">
      <c r="A2036" t="s">
        <v>1377</v>
      </c>
      <c r="B2036" t="s">
        <v>68</v>
      </c>
      <c r="C2036" t="s">
        <v>266</v>
      </c>
      <c r="D2036" t="s">
        <v>19741</v>
      </c>
      <c r="E2036" t="s">
        <v>19742</v>
      </c>
      <c r="F2036" t="s">
        <v>19743</v>
      </c>
      <c r="G2036" t="s">
        <v>9829</v>
      </c>
      <c r="H2036" t="s">
        <v>347</v>
      </c>
      <c r="I2036" t="s">
        <v>19744</v>
      </c>
      <c r="J2036" t="s">
        <v>19745</v>
      </c>
      <c r="K2036" t="s">
        <v>78</v>
      </c>
      <c r="L2036" t="s">
        <v>19746</v>
      </c>
      <c r="M2036" s="27">
        <v>45954.484212962961</v>
      </c>
      <c r="N2036" s="27">
        <v>45957.481249999997</v>
      </c>
      <c r="P2036" t="s">
        <v>9833</v>
      </c>
      <c r="Q2036" t="s">
        <v>9834</v>
      </c>
      <c r="R2036" t="s">
        <v>1470</v>
      </c>
      <c r="S2036" t="s">
        <v>1470</v>
      </c>
      <c r="T2036" t="s">
        <v>82</v>
      </c>
      <c r="U2036" t="s">
        <v>7699</v>
      </c>
      <c r="V2036" t="s">
        <v>19747</v>
      </c>
      <c r="W2036" t="s">
        <v>84</v>
      </c>
      <c r="Y2036" t="s">
        <v>11</v>
      </c>
      <c r="Z2036" t="s">
        <v>86</v>
      </c>
      <c r="AA2036" t="s">
        <v>2049</v>
      </c>
      <c r="AB2036" s="28">
        <v>1</v>
      </c>
      <c r="AC2036" s="40">
        <v>67654</v>
      </c>
      <c r="AD2036" s="40">
        <f t="shared" si="31"/>
        <v>67654</v>
      </c>
    </row>
    <row r="2037" spans="1:30">
      <c r="A2037" t="s">
        <v>191</v>
      </c>
      <c r="B2037" t="s">
        <v>192</v>
      </c>
      <c r="C2037" t="s">
        <v>193</v>
      </c>
      <c r="D2037" t="s">
        <v>194</v>
      </c>
      <c r="E2037" t="s">
        <v>19748</v>
      </c>
      <c r="F2037" t="s">
        <v>19749</v>
      </c>
      <c r="G2037" t="s">
        <v>9829</v>
      </c>
      <c r="H2037" t="s">
        <v>197</v>
      </c>
      <c r="I2037" t="s">
        <v>191</v>
      </c>
      <c r="J2037" t="s">
        <v>19750</v>
      </c>
      <c r="K2037" t="s">
        <v>78</v>
      </c>
      <c r="L2037" t="s">
        <v>19751</v>
      </c>
      <c r="M2037" s="27">
        <v>45954.489722222221</v>
      </c>
      <c r="N2037" s="27">
        <v>45956.422222222223</v>
      </c>
      <c r="P2037" t="s">
        <v>9833</v>
      </c>
      <c r="Q2037" t="s">
        <v>9834</v>
      </c>
      <c r="R2037" t="s">
        <v>80</v>
      </c>
      <c r="S2037" t="s">
        <v>187</v>
      </c>
      <c r="T2037" t="s">
        <v>82</v>
      </c>
      <c r="U2037" t="s">
        <v>7699</v>
      </c>
      <c r="V2037" t="s">
        <v>19752</v>
      </c>
      <c r="W2037" t="s">
        <v>84</v>
      </c>
      <c r="Y2037" t="s">
        <v>8</v>
      </c>
      <c r="Z2037" t="s">
        <v>86</v>
      </c>
      <c r="AA2037" t="s">
        <v>1534</v>
      </c>
      <c r="AB2037" s="28">
        <v>1</v>
      </c>
      <c r="AC2037" s="40">
        <v>35780</v>
      </c>
      <c r="AD2037" s="40">
        <f t="shared" si="31"/>
        <v>35780</v>
      </c>
    </row>
    <row r="2038" spans="1:30">
      <c r="A2038" t="s">
        <v>613</v>
      </c>
      <c r="B2038" t="s">
        <v>151</v>
      </c>
      <c r="C2038" t="s">
        <v>152</v>
      </c>
      <c r="D2038" t="s">
        <v>2241</v>
      </c>
      <c r="E2038" t="s">
        <v>19753</v>
      </c>
      <c r="F2038" t="s">
        <v>19754</v>
      </c>
      <c r="G2038" t="s">
        <v>9829</v>
      </c>
      <c r="H2038" t="s">
        <v>258</v>
      </c>
      <c r="I2038" t="s">
        <v>2244</v>
      </c>
      <c r="J2038" t="s">
        <v>19755</v>
      </c>
      <c r="K2038" t="s">
        <v>78</v>
      </c>
      <c r="L2038" t="s">
        <v>19756</v>
      </c>
      <c r="M2038" s="27">
        <v>45954.491643518522</v>
      </c>
      <c r="N2038" s="27">
        <v>45957.36041666667</v>
      </c>
      <c r="P2038" t="s">
        <v>9833</v>
      </c>
      <c r="Q2038" t="s">
        <v>9834</v>
      </c>
      <c r="R2038" t="s">
        <v>1470</v>
      </c>
      <c r="S2038" t="s">
        <v>1470</v>
      </c>
      <c r="T2038" t="s">
        <v>82</v>
      </c>
      <c r="U2038" t="s">
        <v>7699</v>
      </c>
      <c r="V2038" t="s">
        <v>19757</v>
      </c>
      <c r="W2038" t="s">
        <v>84</v>
      </c>
      <c r="Y2038" t="s">
        <v>13</v>
      </c>
      <c r="Z2038" t="s">
        <v>86</v>
      </c>
      <c r="AA2038" t="s">
        <v>1281</v>
      </c>
      <c r="AB2038" s="28">
        <v>1</v>
      </c>
      <c r="AC2038" s="40">
        <v>35780</v>
      </c>
      <c r="AD2038" s="40">
        <f t="shared" si="31"/>
        <v>35780</v>
      </c>
    </row>
    <row r="2039" spans="1:30">
      <c r="A2039" t="s">
        <v>191</v>
      </c>
      <c r="B2039" t="s">
        <v>192</v>
      </c>
      <c r="C2039" t="s">
        <v>193</v>
      </c>
      <c r="D2039" t="s">
        <v>194</v>
      </c>
      <c r="E2039" t="s">
        <v>19758</v>
      </c>
      <c r="F2039" t="s">
        <v>6839</v>
      </c>
      <c r="G2039" t="s">
        <v>9829</v>
      </c>
      <c r="H2039" t="s">
        <v>197</v>
      </c>
      <c r="I2039" t="s">
        <v>191</v>
      </c>
      <c r="J2039" t="s">
        <v>6840</v>
      </c>
      <c r="K2039" t="s">
        <v>78</v>
      </c>
      <c r="L2039" t="s">
        <v>19759</v>
      </c>
      <c r="M2039" s="27">
        <v>45954.493611111109</v>
      </c>
      <c r="N2039" s="27">
        <v>45959.410416666673</v>
      </c>
      <c r="P2039" t="s">
        <v>9833</v>
      </c>
      <c r="Q2039" t="s">
        <v>9834</v>
      </c>
      <c r="R2039" t="s">
        <v>783</v>
      </c>
      <c r="S2039" t="s">
        <v>2152</v>
      </c>
      <c r="U2039" t="s">
        <v>7699</v>
      </c>
      <c r="V2039" t="s">
        <v>19760</v>
      </c>
      <c r="W2039" t="s">
        <v>84</v>
      </c>
      <c r="Y2039" t="s">
        <v>8</v>
      </c>
      <c r="Z2039" t="s">
        <v>86</v>
      </c>
      <c r="AA2039" t="s">
        <v>1916</v>
      </c>
      <c r="AB2039" s="28">
        <v>1</v>
      </c>
      <c r="AC2039" s="40">
        <v>35780</v>
      </c>
      <c r="AD2039" s="40">
        <f t="shared" si="31"/>
        <v>35780</v>
      </c>
    </row>
    <row r="2040" spans="1:30">
      <c r="A2040" t="s">
        <v>459</v>
      </c>
      <c r="B2040" t="s">
        <v>460</v>
      </c>
      <c r="C2040" t="s">
        <v>461</v>
      </c>
      <c r="D2040" t="s">
        <v>512</v>
      </c>
      <c r="E2040" t="s">
        <v>19761</v>
      </c>
      <c r="F2040" t="s">
        <v>12868</v>
      </c>
      <c r="G2040" t="s">
        <v>9829</v>
      </c>
      <c r="H2040" t="s">
        <v>460</v>
      </c>
      <c r="I2040" t="s">
        <v>459</v>
      </c>
      <c r="J2040" t="s">
        <v>12869</v>
      </c>
      <c r="K2040" t="s">
        <v>78</v>
      </c>
      <c r="L2040" t="s">
        <v>19762</v>
      </c>
      <c r="M2040" s="27">
        <v>45954.492210648154</v>
      </c>
      <c r="N2040" s="27">
        <v>45957.503472222219</v>
      </c>
      <c r="P2040" t="s">
        <v>9833</v>
      </c>
      <c r="Q2040" t="s">
        <v>9834</v>
      </c>
      <c r="R2040" t="s">
        <v>1470</v>
      </c>
      <c r="S2040" t="s">
        <v>1470</v>
      </c>
      <c r="T2040" t="s">
        <v>82</v>
      </c>
      <c r="U2040" t="s">
        <v>7699</v>
      </c>
      <c r="V2040" t="s">
        <v>19763</v>
      </c>
      <c r="W2040" t="s">
        <v>84</v>
      </c>
      <c r="Y2040" t="s">
        <v>8</v>
      </c>
      <c r="Z2040" t="s">
        <v>86</v>
      </c>
      <c r="AA2040" t="s">
        <v>3430</v>
      </c>
      <c r="AB2040" s="28">
        <v>1</v>
      </c>
      <c r="AC2040" s="40">
        <v>35780</v>
      </c>
      <c r="AD2040" s="40">
        <f t="shared" si="31"/>
        <v>35780</v>
      </c>
    </row>
    <row r="2041" spans="1:30">
      <c r="A2041" t="s">
        <v>343</v>
      </c>
      <c r="B2041" t="s">
        <v>68</v>
      </c>
      <c r="C2041" t="s">
        <v>69</v>
      </c>
      <c r="D2041" t="s">
        <v>3575</v>
      </c>
      <c r="E2041" t="s">
        <v>19764</v>
      </c>
      <c r="F2041" t="s">
        <v>19765</v>
      </c>
      <c r="G2041" t="s">
        <v>9829</v>
      </c>
      <c r="H2041" t="s">
        <v>347</v>
      </c>
      <c r="I2041" t="s">
        <v>3578</v>
      </c>
      <c r="J2041" t="s">
        <v>19766</v>
      </c>
      <c r="K2041" t="s">
        <v>78</v>
      </c>
      <c r="L2041" t="s">
        <v>19767</v>
      </c>
      <c r="M2041" s="27">
        <v>45954.519768518519</v>
      </c>
      <c r="N2041" s="27">
        <v>45959.677083333343</v>
      </c>
      <c r="P2041" t="s">
        <v>9833</v>
      </c>
      <c r="Q2041" t="s">
        <v>9834</v>
      </c>
      <c r="R2041" t="s">
        <v>1470</v>
      </c>
      <c r="S2041" t="s">
        <v>1470</v>
      </c>
      <c r="T2041" t="s">
        <v>82</v>
      </c>
      <c r="U2041" t="s">
        <v>7699</v>
      </c>
      <c r="V2041" t="s">
        <v>19768</v>
      </c>
      <c r="W2041" t="s">
        <v>84</v>
      </c>
      <c r="Y2041" t="s">
        <v>11</v>
      </c>
      <c r="Z2041" t="s">
        <v>86</v>
      </c>
      <c r="AA2041" t="s">
        <v>804</v>
      </c>
      <c r="AB2041" s="28">
        <v>1</v>
      </c>
      <c r="AC2041" s="40">
        <v>67654</v>
      </c>
      <c r="AD2041" s="40">
        <f t="shared" si="31"/>
        <v>67654</v>
      </c>
    </row>
    <row r="2042" spans="1:30">
      <c r="A2042" t="s">
        <v>683</v>
      </c>
      <c r="B2042" t="s">
        <v>113</v>
      </c>
      <c r="C2042" t="s">
        <v>8579</v>
      </c>
      <c r="D2042" t="s">
        <v>19769</v>
      </c>
      <c r="E2042" t="s">
        <v>19770</v>
      </c>
      <c r="F2042" t="s">
        <v>19771</v>
      </c>
      <c r="G2042" t="s">
        <v>9838</v>
      </c>
      <c r="H2042" t="s">
        <v>116</v>
      </c>
      <c r="I2042" t="s">
        <v>19772</v>
      </c>
      <c r="J2042" t="s">
        <v>19773</v>
      </c>
      <c r="K2042" t="s">
        <v>78</v>
      </c>
      <c r="L2042" t="s">
        <v>19774</v>
      </c>
      <c r="M2042" s="27">
        <v>45954.516747685193</v>
      </c>
      <c r="N2042" s="27">
        <v>45961.459027777782</v>
      </c>
      <c r="P2042" t="s">
        <v>9840</v>
      </c>
      <c r="R2042" t="s">
        <v>1479</v>
      </c>
      <c r="S2042" t="s">
        <v>1479</v>
      </c>
      <c r="U2042" t="s">
        <v>7699</v>
      </c>
      <c r="V2042" t="s">
        <v>19775</v>
      </c>
      <c r="W2042" t="s">
        <v>9840</v>
      </c>
      <c r="Y2042" t="s">
        <v>15</v>
      </c>
      <c r="Z2042" t="s">
        <v>86</v>
      </c>
      <c r="AB2042" s="28">
        <v>0</v>
      </c>
      <c r="AC2042" s="40">
        <v>35780</v>
      </c>
      <c r="AD2042" s="40">
        <f t="shared" si="31"/>
        <v>35780</v>
      </c>
    </row>
    <row r="2043" spans="1:30">
      <c r="A2043" t="s">
        <v>191</v>
      </c>
      <c r="B2043" t="s">
        <v>192</v>
      </c>
      <c r="C2043" t="s">
        <v>193</v>
      </c>
      <c r="D2043" t="s">
        <v>2085</v>
      </c>
      <c r="E2043" t="s">
        <v>19776</v>
      </c>
      <c r="F2043" t="s">
        <v>19777</v>
      </c>
      <c r="G2043" t="s">
        <v>9829</v>
      </c>
      <c r="H2043" t="s">
        <v>197</v>
      </c>
      <c r="I2043" t="s">
        <v>2088</v>
      </c>
      <c r="J2043" t="s">
        <v>19778</v>
      </c>
      <c r="K2043" t="s">
        <v>78</v>
      </c>
      <c r="L2043" t="s">
        <v>19779</v>
      </c>
      <c r="M2043" s="27">
        <v>45954.517800925933</v>
      </c>
      <c r="N2043" s="27">
        <v>45959.410416666673</v>
      </c>
      <c r="P2043" t="s">
        <v>9833</v>
      </c>
      <c r="Q2043" t="s">
        <v>9834</v>
      </c>
      <c r="R2043" t="s">
        <v>80</v>
      </c>
      <c r="S2043" t="s">
        <v>187</v>
      </c>
      <c r="U2043" t="s">
        <v>7699</v>
      </c>
      <c r="V2043" t="s">
        <v>19780</v>
      </c>
      <c r="W2043" t="s">
        <v>84</v>
      </c>
      <c r="Y2043" t="s">
        <v>8</v>
      </c>
      <c r="Z2043" t="s">
        <v>86</v>
      </c>
      <c r="AA2043" t="s">
        <v>1916</v>
      </c>
      <c r="AB2043" s="28">
        <v>1</v>
      </c>
      <c r="AC2043" s="40">
        <v>35780</v>
      </c>
      <c r="AD2043" s="40">
        <f t="shared" si="31"/>
        <v>35780</v>
      </c>
    </row>
    <row r="2044" spans="1:30">
      <c r="A2044" t="s">
        <v>191</v>
      </c>
      <c r="B2044" t="s">
        <v>192</v>
      </c>
      <c r="C2044" t="s">
        <v>193</v>
      </c>
      <c r="D2044" t="s">
        <v>194</v>
      </c>
      <c r="E2044" t="s">
        <v>19781</v>
      </c>
      <c r="F2044" t="s">
        <v>14110</v>
      </c>
      <c r="G2044" t="s">
        <v>9829</v>
      </c>
      <c r="H2044" t="s">
        <v>197</v>
      </c>
      <c r="I2044" t="s">
        <v>191</v>
      </c>
      <c r="J2044" t="s">
        <v>14111</v>
      </c>
      <c r="K2044" t="s">
        <v>78</v>
      </c>
      <c r="L2044" t="s">
        <v>19782</v>
      </c>
      <c r="M2044" s="27">
        <v>45954.551319444443</v>
      </c>
      <c r="N2044" s="27">
        <v>45959.415972222218</v>
      </c>
      <c r="P2044" t="s">
        <v>9833</v>
      </c>
      <c r="Q2044" t="s">
        <v>9834</v>
      </c>
      <c r="R2044" t="s">
        <v>80</v>
      </c>
      <c r="S2044" t="s">
        <v>81</v>
      </c>
      <c r="U2044" t="s">
        <v>7699</v>
      </c>
      <c r="V2044" t="s">
        <v>19783</v>
      </c>
      <c r="W2044" t="s">
        <v>84</v>
      </c>
      <c r="Y2044" t="s">
        <v>8</v>
      </c>
      <c r="Z2044" t="s">
        <v>86</v>
      </c>
      <c r="AA2044" t="s">
        <v>1916</v>
      </c>
      <c r="AB2044" s="28">
        <v>1</v>
      </c>
      <c r="AC2044" s="40">
        <v>35780</v>
      </c>
      <c r="AD2044" s="40">
        <f t="shared" si="31"/>
        <v>35780</v>
      </c>
    </row>
    <row r="2045" spans="1:30">
      <c r="A2045" t="s">
        <v>191</v>
      </c>
      <c r="B2045" t="s">
        <v>192</v>
      </c>
      <c r="C2045" t="s">
        <v>193</v>
      </c>
      <c r="D2045" t="s">
        <v>227</v>
      </c>
      <c r="E2045" t="s">
        <v>19784</v>
      </c>
      <c r="F2045" t="s">
        <v>10045</v>
      </c>
      <c r="G2045" t="s">
        <v>9829</v>
      </c>
      <c r="H2045" t="s">
        <v>197</v>
      </c>
      <c r="I2045" t="s">
        <v>230</v>
      </c>
      <c r="J2045" t="s">
        <v>10046</v>
      </c>
      <c r="K2045" t="s">
        <v>78</v>
      </c>
      <c r="L2045" t="s">
        <v>19785</v>
      </c>
      <c r="M2045" s="27">
        <v>45954.54173611111</v>
      </c>
      <c r="N2045" s="27">
        <v>45959.412499999999</v>
      </c>
      <c r="P2045" t="s">
        <v>9833</v>
      </c>
      <c r="Q2045" t="s">
        <v>9834</v>
      </c>
      <c r="R2045" t="s">
        <v>783</v>
      </c>
      <c r="S2045" t="s">
        <v>2152</v>
      </c>
      <c r="U2045" t="s">
        <v>7699</v>
      </c>
      <c r="V2045" t="s">
        <v>19786</v>
      </c>
      <c r="W2045" t="s">
        <v>84</v>
      </c>
      <c r="Y2045" t="s">
        <v>8</v>
      </c>
      <c r="Z2045" t="s">
        <v>86</v>
      </c>
      <c r="AA2045" t="s">
        <v>1916</v>
      </c>
      <c r="AB2045" s="28">
        <v>1</v>
      </c>
      <c r="AC2045" s="40">
        <v>35780</v>
      </c>
      <c r="AD2045" s="40">
        <f t="shared" si="31"/>
        <v>35780</v>
      </c>
    </row>
    <row r="2046" spans="1:30">
      <c r="A2046" t="s">
        <v>217</v>
      </c>
      <c r="B2046" t="s">
        <v>192</v>
      </c>
      <c r="C2046" t="s">
        <v>193</v>
      </c>
      <c r="D2046" t="s">
        <v>1241</v>
      </c>
      <c r="E2046" t="s">
        <v>19787</v>
      </c>
      <c r="F2046" t="s">
        <v>14423</v>
      </c>
      <c r="G2046" t="s">
        <v>9829</v>
      </c>
      <c r="H2046" t="s">
        <v>197</v>
      </c>
      <c r="I2046" t="s">
        <v>1244</v>
      </c>
      <c r="J2046" t="s">
        <v>14424</v>
      </c>
      <c r="K2046" t="s">
        <v>78</v>
      </c>
      <c r="L2046" t="s">
        <v>19788</v>
      </c>
      <c r="M2046" s="27">
        <v>45954.53</v>
      </c>
      <c r="N2046" s="27">
        <v>45959.663888888892</v>
      </c>
      <c r="P2046" t="s">
        <v>9833</v>
      </c>
      <c r="Q2046" t="s">
        <v>9834</v>
      </c>
      <c r="R2046" t="s">
        <v>80</v>
      </c>
      <c r="S2046" t="s">
        <v>187</v>
      </c>
      <c r="T2046" t="s">
        <v>82</v>
      </c>
      <c r="U2046" t="s">
        <v>7699</v>
      </c>
      <c r="V2046" t="s">
        <v>19789</v>
      </c>
      <c r="W2046" t="s">
        <v>84</v>
      </c>
      <c r="Y2046" t="s">
        <v>11</v>
      </c>
      <c r="Z2046" t="s">
        <v>86</v>
      </c>
      <c r="AA2046" t="s">
        <v>1684</v>
      </c>
      <c r="AB2046" s="28">
        <v>1</v>
      </c>
      <c r="AC2046" s="40">
        <v>67654</v>
      </c>
      <c r="AD2046" s="40">
        <f t="shared" si="31"/>
        <v>67654</v>
      </c>
    </row>
    <row r="2047" spans="1:30">
      <c r="A2047" t="s">
        <v>569</v>
      </c>
      <c r="B2047" t="s">
        <v>119</v>
      </c>
      <c r="C2047" t="s">
        <v>120</v>
      </c>
      <c r="D2047" t="s">
        <v>570</v>
      </c>
      <c r="E2047" t="s">
        <v>19790</v>
      </c>
      <c r="F2047" t="s">
        <v>19791</v>
      </c>
      <c r="G2047" t="s">
        <v>9829</v>
      </c>
      <c r="H2047" t="s">
        <v>573</v>
      </c>
      <c r="I2047" t="s">
        <v>569</v>
      </c>
      <c r="J2047" t="s">
        <v>19792</v>
      </c>
      <c r="K2047" t="s">
        <v>78</v>
      </c>
      <c r="L2047" t="s">
        <v>19793</v>
      </c>
      <c r="M2047" s="27">
        <v>45954.551423611112</v>
      </c>
      <c r="N2047" s="27">
        <v>45955.515972222223</v>
      </c>
      <c r="P2047" t="s">
        <v>9833</v>
      </c>
      <c r="Q2047" t="s">
        <v>9834</v>
      </c>
      <c r="R2047" t="s">
        <v>1470</v>
      </c>
      <c r="S2047" t="s">
        <v>1470</v>
      </c>
      <c r="T2047" t="s">
        <v>82</v>
      </c>
      <c r="U2047" t="s">
        <v>7699</v>
      </c>
      <c r="V2047" t="s">
        <v>19794</v>
      </c>
      <c r="W2047" t="s">
        <v>84</v>
      </c>
      <c r="Y2047" t="s">
        <v>8</v>
      </c>
      <c r="Z2047" t="s">
        <v>86</v>
      </c>
      <c r="AA2047" t="s">
        <v>2706</v>
      </c>
      <c r="AB2047" s="28">
        <v>1</v>
      </c>
      <c r="AC2047" s="40">
        <v>35780</v>
      </c>
      <c r="AD2047" s="40">
        <f t="shared" si="31"/>
        <v>35780</v>
      </c>
    </row>
    <row r="2048" spans="1:30">
      <c r="A2048" t="s">
        <v>191</v>
      </c>
      <c r="B2048" t="s">
        <v>192</v>
      </c>
      <c r="C2048" t="s">
        <v>193</v>
      </c>
      <c r="D2048" t="s">
        <v>208</v>
      </c>
      <c r="E2048" t="s">
        <v>19795</v>
      </c>
      <c r="F2048" t="s">
        <v>13288</v>
      </c>
      <c r="G2048" t="s">
        <v>9829</v>
      </c>
      <c r="H2048" t="s">
        <v>197</v>
      </c>
      <c r="I2048" t="s">
        <v>211</v>
      </c>
      <c r="J2048" t="s">
        <v>13289</v>
      </c>
      <c r="K2048" t="s">
        <v>78</v>
      </c>
      <c r="L2048" t="s">
        <v>19796</v>
      </c>
      <c r="M2048" s="27">
        <v>45954.59920138889</v>
      </c>
      <c r="N2048" s="27">
        <v>45959.415972222218</v>
      </c>
      <c r="P2048" t="s">
        <v>9833</v>
      </c>
      <c r="Q2048" t="s">
        <v>9834</v>
      </c>
      <c r="R2048" t="s">
        <v>80</v>
      </c>
      <c r="S2048" t="s">
        <v>81</v>
      </c>
      <c r="U2048" t="s">
        <v>7699</v>
      </c>
      <c r="V2048" t="s">
        <v>19797</v>
      </c>
      <c r="W2048" t="s">
        <v>84</v>
      </c>
      <c r="Y2048" t="s">
        <v>8</v>
      </c>
      <c r="Z2048" t="s">
        <v>86</v>
      </c>
      <c r="AA2048" t="s">
        <v>1916</v>
      </c>
      <c r="AB2048" s="28">
        <v>1</v>
      </c>
      <c r="AC2048" s="40">
        <v>35780</v>
      </c>
      <c r="AD2048" s="40">
        <f t="shared" si="31"/>
        <v>35780</v>
      </c>
    </row>
    <row r="2049" spans="1:30">
      <c r="A2049" t="s">
        <v>217</v>
      </c>
      <c r="B2049" t="s">
        <v>192</v>
      </c>
      <c r="C2049" t="s">
        <v>193</v>
      </c>
      <c r="D2049" t="s">
        <v>1676</v>
      </c>
      <c r="E2049" t="s">
        <v>19798</v>
      </c>
      <c r="F2049" t="s">
        <v>19799</v>
      </c>
      <c r="G2049" t="s">
        <v>9829</v>
      </c>
      <c r="H2049" t="s">
        <v>197</v>
      </c>
      <c r="I2049" t="s">
        <v>1679</v>
      </c>
      <c r="J2049" t="s">
        <v>19800</v>
      </c>
      <c r="K2049" t="s">
        <v>78</v>
      </c>
      <c r="L2049" t="s">
        <v>19801</v>
      </c>
      <c r="M2049" s="27">
        <v>45954.596817129634</v>
      </c>
      <c r="N2049" s="27">
        <v>45961.352777777778</v>
      </c>
      <c r="P2049" t="s">
        <v>9833</v>
      </c>
      <c r="Q2049" t="s">
        <v>9834</v>
      </c>
      <c r="R2049" t="s">
        <v>80</v>
      </c>
      <c r="S2049" t="s">
        <v>187</v>
      </c>
      <c r="T2049" t="s">
        <v>82</v>
      </c>
      <c r="U2049" t="s">
        <v>7699</v>
      </c>
      <c r="V2049" t="s">
        <v>19802</v>
      </c>
      <c r="W2049" t="s">
        <v>84</v>
      </c>
      <c r="Y2049" t="s">
        <v>8</v>
      </c>
      <c r="Z2049" t="s">
        <v>86</v>
      </c>
      <c r="AA2049" t="s">
        <v>403</v>
      </c>
      <c r="AB2049" s="28">
        <v>1</v>
      </c>
      <c r="AC2049" s="40">
        <v>35780</v>
      </c>
      <c r="AD2049" s="40">
        <f t="shared" si="31"/>
        <v>35780</v>
      </c>
    </row>
    <row r="2050" spans="1:30">
      <c r="A2050" t="s">
        <v>191</v>
      </c>
      <c r="E2050" t="s">
        <v>19803</v>
      </c>
      <c r="F2050" t="s">
        <v>19804</v>
      </c>
      <c r="G2050" t="s">
        <v>9829</v>
      </c>
      <c r="K2050" t="s">
        <v>78</v>
      </c>
      <c r="L2050" t="s">
        <v>19805</v>
      </c>
      <c r="M2050" s="27">
        <v>45954.604166666657</v>
      </c>
      <c r="N2050" s="27">
        <v>45959.507638888892</v>
      </c>
      <c r="R2050" t="s">
        <v>1470</v>
      </c>
      <c r="T2050" t="s">
        <v>82</v>
      </c>
      <c r="U2050" t="s">
        <v>7699</v>
      </c>
      <c r="W2050" t="s">
        <v>84</v>
      </c>
      <c r="Y2050" t="s">
        <v>8</v>
      </c>
      <c r="Z2050" t="s">
        <v>86</v>
      </c>
      <c r="AB2050" s="28">
        <v>1</v>
      </c>
      <c r="AC2050" s="40">
        <v>35780</v>
      </c>
      <c r="AD2050" s="40">
        <f t="shared" si="31"/>
        <v>35780</v>
      </c>
    </row>
    <row r="2051" spans="1:30">
      <c r="A2051" t="s">
        <v>343</v>
      </c>
      <c r="B2051" t="s">
        <v>68</v>
      </c>
      <c r="C2051" t="s">
        <v>69</v>
      </c>
      <c r="D2051" t="s">
        <v>2491</v>
      </c>
      <c r="E2051" t="s">
        <v>19806</v>
      </c>
      <c r="F2051" t="s">
        <v>8317</v>
      </c>
      <c r="G2051" t="s">
        <v>9829</v>
      </c>
      <c r="H2051" t="s">
        <v>347</v>
      </c>
      <c r="I2051" t="s">
        <v>2494</v>
      </c>
      <c r="J2051" t="s">
        <v>8318</v>
      </c>
      <c r="K2051" t="s">
        <v>78</v>
      </c>
      <c r="L2051" t="s">
        <v>19807</v>
      </c>
      <c r="M2051" s="27">
        <v>45954.620659722219</v>
      </c>
      <c r="N2051" s="27">
        <v>45956.419444444437</v>
      </c>
      <c r="P2051" t="s">
        <v>9833</v>
      </c>
      <c r="Q2051" t="s">
        <v>9834</v>
      </c>
      <c r="R2051" t="s">
        <v>1470</v>
      </c>
      <c r="S2051" t="s">
        <v>1470</v>
      </c>
      <c r="T2051" t="s">
        <v>82</v>
      </c>
      <c r="U2051" t="s">
        <v>7699</v>
      </c>
      <c r="V2051" t="s">
        <v>19808</v>
      </c>
      <c r="W2051" t="s">
        <v>84</v>
      </c>
      <c r="Y2051" t="s">
        <v>11</v>
      </c>
      <c r="Z2051" t="s">
        <v>86</v>
      </c>
      <c r="AA2051" t="s">
        <v>2850</v>
      </c>
      <c r="AB2051" s="28">
        <v>1</v>
      </c>
      <c r="AC2051" s="40">
        <v>67654</v>
      </c>
      <c r="AD2051" s="40">
        <f t="shared" ref="AD2051:AD2114" si="32">AC2051</f>
        <v>67654</v>
      </c>
    </row>
    <row r="2052" spans="1:30">
      <c r="A2052" t="s">
        <v>459</v>
      </c>
      <c r="B2052" t="s">
        <v>460</v>
      </c>
      <c r="C2052" t="s">
        <v>461</v>
      </c>
      <c r="D2052" t="s">
        <v>512</v>
      </c>
      <c r="E2052" t="s">
        <v>19809</v>
      </c>
      <c r="F2052" t="s">
        <v>19810</v>
      </c>
      <c r="G2052" t="s">
        <v>9829</v>
      </c>
      <c r="H2052" t="s">
        <v>460</v>
      </c>
      <c r="I2052" t="s">
        <v>459</v>
      </c>
      <c r="J2052" t="s">
        <v>19811</v>
      </c>
      <c r="K2052" t="s">
        <v>78</v>
      </c>
      <c r="L2052" t="s">
        <v>19812</v>
      </c>
      <c r="M2052" s="27">
        <v>45954.629340277781</v>
      </c>
      <c r="N2052" s="27">
        <v>45958.612500000003</v>
      </c>
      <c r="P2052" t="s">
        <v>9833</v>
      </c>
      <c r="Q2052" t="s">
        <v>9834</v>
      </c>
      <c r="R2052" t="s">
        <v>783</v>
      </c>
      <c r="S2052" t="s">
        <v>2152</v>
      </c>
      <c r="T2052" t="s">
        <v>82</v>
      </c>
      <c r="U2052" t="s">
        <v>7699</v>
      </c>
      <c r="V2052" t="s">
        <v>19813</v>
      </c>
      <c r="W2052" t="s">
        <v>84</v>
      </c>
      <c r="Y2052" t="s">
        <v>8</v>
      </c>
      <c r="Z2052" t="s">
        <v>86</v>
      </c>
      <c r="AA2052" t="s">
        <v>1875</v>
      </c>
      <c r="AB2052" s="28">
        <v>1</v>
      </c>
      <c r="AC2052" s="40">
        <v>35780</v>
      </c>
      <c r="AD2052" s="40">
        <f t="shared" si="32"/>
        <v>35780</v>
      </c>
    </row>
    <row r="2053" spans="1:30">
      <c r="A2053" t="s">
        <v>1377</v>
      </c>
      <c r="B2053" t="s">
        <v>68</v>
      </c>
      <c r="C2053" t="s">
        <v>266</v>
      </c>
      <c r="D2053" t="s">
        <v>6919</v>
      </c>
      <c r="E2053" t="s">
        <v>19814</v>
      </c>
      <c r="F2053" t="s">
        <v>19815</v>
      </c>
      <c r="G2053" t="s">
        <v>9829</v>
      </c>
      <c r="H2053" t="s">
        <v>347</v>
      </c>
      <c r="I2053" t="s">
        <v>320</v>
      </c>
      <c r="J2053" t="s">
        <v>19816</v>
      </c>
      <c r="K2053" t="s">
        <v>78</v>
      </c>
      <c r="L2053" t="s">
        <v>19817</v>
      </c>
      <c r="M2053" s="27">
        <v>45954.642060185193</v>
      </c>
      <c r="N2053" s="27">
        <v>45959.686805555553</v>
      </c>
      <c r="P2053" t="s">
        <v>9833</v>
      </c>
      <c r="Q2053" t="s">
        <v>9834</v>
      </c>
      <c r="R2053" t="s">
        <v>80</v>
      </c>
      <c r="S2053" t="s">
        <v>81</v>
      </c>
      <c r="T2053" t="s">
        <v>82</v>
      </c>
      <c r="U2053" t="s">
        <v>7699</v>
      </c>
      <c r="V2053" t="s">
        <v>19818</v>
      </c>
      <c r="W2053" t="s">
        <v>84</v>
      </c>
      <c r="Y2053" t="s">
        <v>11</v>
      </c>
      <c r="Z2053" t="s">
        <v>86</v>
      </c>
      <c r="AA2053" t="s">
        <v>276</v>
      </c>
      <c r="AB2053" s="28">
        <v>1</v>
      </c>
      <c r="AC2053" s="40">
        <v>67654</v>
      </c>
      <c r="AD2053" s="40">
        <f t="shared" si="32"/>
        <v>67654</v>
      </c>
    </row>
    <row r="2054" spans="1:30">
      <c r="A2054" t="s">
        <v>459</v>
      </c>
      <c r="B2054" t="s">
        <v>460</v>
      </c>
      <c r="C2054" t="s">
        <v>461</v>
      </c>
      <c r="D2054" t="s">
        <v>512</v>
      </c>
      <c r="E2054" t="s">
        <v>19819</v>
      </c>
      <c r="F2054" t="s">
        <v>19820</v>
      </c>
      <c r="G2054" t="s">
        <v>9829</v>
      </c>
      <c r="H2054" t="s">
        <v>460</v>
      </c>
      <c r="I2054" t="s">
        <v>459</v>
      </c>
      <c r="J2054" t="s">
        <v>19821</v>
      </c>
      <c r="K2054" t="s">
        <v>78</v>
      </c>
      <c r="L2054" t="s">
        <v>19822</v>
      </c>
      <c r="M2054" s="27">
        <v>45954.664606481478</v>
      </c>
      <c r="N2054" s="27">
        <v>45957.442361111112</v>
      </c>
      <c r="P2054" t="s">
        <v>9833</v>
      </c>
      <c r="Q2054" t="s">
        <v>9834</v>
      </c>
      <c r="R2054" t="s">
        <v>80</v>
      </c>
      <c r="S2054" t="s">
        <v>187</v>
      </c>
      <c r="T2054" t="s">
        <v>82</v>
      </c>
      <c r="U2054" t="s">
        <v>7699</v>
      </c>
      <c r="V2054" t="s">
        <v>19823</v>
      </c>
      <c r="W2054" t="s">
        <v>84</v>
      </c>
      <c r="Y2054" t="s">
        <v>8</v>
      </c>
      <c r="Z2054" t="s">
        <v>86</v>
      </c>
      <c r="AA2054" t="s">
        <v>964</v>
      </c>
      <c r="AB2054" s="28">
        <v>1</v>
      </c>
      <c r="AC2054" s="40">
        <v>35780</v>
      </c>
      <c r="AD2054" s="40">
        <f t="shared" si="32"/>
        <v>35780</v>
      </c>
    </row>
    <row r="2055" spans="1:30">
      <c r="A2055" t="s">
        <v>191</v>
      </c>
      <c r="B2055" t="s">
        <v>192</v>
      </c>
      <c r="C2055" t="s">
        <v>193</v>
      </c>
      <c r="D2055" t="s">
        <v>4079</v>
      </c>
      <c r="E2055" t="s">
        <v>19824</v>
      </c>
      <c r="F2055" t="s">
        <v>19825</v>
      </c>
      <c r="G2055" t="s">
        <v>9829</v>
      </c>
      <c r="H2055" t="s">
        <v>197</v>
      </c>
      <c r="I2055" t="s">
        <v>4082</v>
      </c>
      <c r="J2055" t="s">
        <v>19826</v>
      </c>
      <c r="K2055" t="s">
        <v>78</v>
      </c>
      <c r="L2055" t="s">
        <v>19827</v>
      </c>
      <c r="M2055" s="27">
        <v>45954.65960648148</v>
      </c>
      <c r="N2055" s="27">
        <v>45957.457638888889</v>
      </c>
      <c r="P2055" t="s">
        <v>9833</v>
      </c>
      <c r="Q2055" t="s">
        <v>9834</v>
      </c>
      <c r="R2055" t="s">
        <v>80</v>
      </c>
      <c r="S2055" t="s">
        <v>187</v>
      </c>
      <c r="T2055" t="s">
        <v>82</v>
      </c>
      <c r="U2055" t="s">
        <v>7699</v>
      </c>
      <c r="V2055" t="s">
        <v>19828</v>
      </c>
      <c r="W2055" t="s">
        <v>9836</v>
      </c>
      <c r="Y2055" t="s">
        <v>13</v>
      </c>
      <c r="Z2055" t="s">
        <v>86</v>
      </c>
      <c r="AA2055" t="s">
        <v>654</v>
      </c>
      <c r="AB2055" s="28">
        <v>0</v>
      </c>
      <c r="AC2055" s="40">
        <v>35780</v>
      </c>
      <c r="AD2055" s="40">
        <f t="shared" si="32"/>
        <v>35780</v>
      </c>
    </row>
    <row r="2056" spans="1:30">
      <c r="A2056" t="s">
        <v>217</v>
      </c>
      <c r="B2056" t="s">
        <v>192</v>
      </c>
      <c r="C2056" t="s">
        <v>193</v>
      </c>
      <c r="D2056" t="s">
        <v>8832</v>
      </c>
      <c r="E2056" t="s">
        <v>19829</v>
      </c>
      <c r="F2056" t="s">
        <v>19830</v>
      </c>
      <c r="G2056" t="s">
        <v>9838</v>
      </c>
      <c r="H2056" t="s">
        <v>903</v>
      </c>
      <c r="I2056" t="s">
        <v>8835</v>
      </c>
      <c r="J2056" t="s">
        <v>19831</v>
      </c>
      <c r="K2056" t="s">
        <v>78</v>
      </c>
      <c r="L2056" t="s">
        <v>19832</v>
      </c>
      <c r="M2056" s="27">
        <v>45954.66375</v>
      </c>
      <c r="N2056" s="27">
        <v>45959.455555555563</v>
      </c>
      <c r="P2056" t="s">
        <v>9840</v>
      </c>
      <c r="R2056" t="s">
        <v>80</v>
      </c>
      <c r="S2056" t="s">
        <v>81</v>
      </c>
      <c r="U2056" t="s">
        <v>7699</v>
      </c>
      <c r="V2056" t="s">
        <v>19833</v>
      </c>
      <c r="W2056" t="s">
        <v>9840</v>
      </c>
      <c r="Y2056" t="s">
        <v>139</v>
      </c>
      <c r="Z2056" t="s">
        <v>1482</v>
      </c>
      <c r="AB2056" s="28">
        <v>0</v>
      </c>
      <c r="AC2056" s="40">
        <v>35780</v>
      </c>
      <c r="AD2056" s="40">
        <f t="shared" si="32"/>
        <v>35780</v>
      </c>
    </row>
    <row r="2057" spans="1:30">
      <c r="A2057" t="s">
        <v>191</v>
      </c>
      <c r="B2057" t="s">
        <v>192</v>
      </c>
      <c r="C2057" t="s">
        <v>193</v>
      </c>
      <c r="D2057" t="s">
        <v>227</v>
      </c>
      <c r="E2057" t="s">
        <v>19834</v>
      </c>
      <c r="F2057" t="s">
        <v>19835</v>
      </c>
      <c r="G2057" t="s">
        <v>9829</v>
      </c>
      <c r="H2057" t="s">
        <v>197</v>
      </c>
      <c r="I2057" t="s">
        <v>230</v>
      </c>
      <c r="J2057" t="s">
        <v>19836</v>
      </c>
      <c r="K2057" t="s">
        <v>78</v>
      </c>
      <c r="L2057" t="s">
        <v>19837</v>
      </c>
      <c r="M2057" s="27">
        <v>45954.669293981482</v>
      </c>
      <c r="N2057" s="27">
        <v>45959.415972222218</v>
      </c>
      <c r="P2057" t="s">
        <v>9833</v>
      </c>
      <c r="Q2057" t="s">
        <v>9834</v>
      </c>
      <c r="R2057" t="s">
        <v>80</v>
      </c>
      <c r="S2057" t="s">
        <v>187</v>
      </c>
      <c r="U2057" t="s">
        <v>7699</v>
      </c>
      <c r="V2057" t="s">
        <v>19838</v>
      </c>
      <c r="W2057" t="s">
        <v>84</v>
      </c>
      <c r="Y2057" t="s">
        <v>8</v>
      </c>
      <c r="Z2057" t="s">
        <v>86</v>
      </c>
      <c r="AA2057" t="s">
        <v>1916</v>
      </c>
      <c r="AB2057" s="28">
        <v>1</v>
      </c>
      <c r="AC2057" s="40">
        <v>35780</v>
      </c>
      <c r="AD2057" s="40">
        <f t="shared" si="32"/>
        <v>35780</v>
      </c>
    </row>
    <row r="2058" spans="1:30">
      <c r="A2058" t="s">
        <v>277</v>
      </c>
      <c r="B2058" t="s">
        <v>151</v>
      </c>
      <c r="C2058" t="s">
        <v>152</v>
      </c>
      <c r="D2058" t="s">
        <v>325</v>
      </c>
      <c r="E2058" t="s">
        <v>19839</v>
      </c>
      <c r="F2058" t="s">
        <v>13625</v>
      </c>
      <c r="G2058" t="s">
        <v>9829</v>
      </c>
      <c r="H2058" t="s">
        <v>328</v>
      </c>
      <c r="I2058" t="s">
        <v>277</v>
      </c>
      <c r="J2058" t="s">
        <v>13626</v>
      </c>
      <c r="K2058" t="s">
        <v>78</v>
      </c>
      <c r="L2058" t="s">
        <v>19840</v>
      </c>
      <c r="M2058" s="27">
        <v>45954.690567129634</v>
      </c>
      <c r="N2058" s="27">
        <v>45956.412499999999</v>
      </c>
      <c r="P2058" t="s">
        <v>9833</v>
      </c>
      <c r="Q2058" t="s">
        <v>9834</v>
      </c>
      <c r="R2058" t="s">
        <v>1470</v>
      </c>
      <c r="S2058" t="s">
        <v>1470</v>
      </c>
      <c r="T2058" t="s">
        <v>82</v>
      </c>
      <c r="U2058" t="s">
        <v>7699</v>
      </c>
      <c r="V2058" t="s">
        <v>19841</v>
      </c>
      <c r="W2058" t="s">
        <v>84</v>
      </c>
      <c r="Y2058" t="s">
        <v>8</v>
      </c>
      <c r="Z2058" t="s">
        <v>86</v>
      </c>
      <c r="AA2058" t="s">
        <v>848</v>
      </c>
      <c r="AB2058" s="28">
        <v>1</v>
      </c>
      <c r="AC2058" s="40">
        <v>35780</v>
      </c>
      <c r="AD2058" s="40">
        <f t="shared" si="32"/>
        <v>35780</v>
      </c>
    </row>
    <row r="2059" spans="1:30">
      <c r="A2059" t="s">
        <v>217</v>
      </c>
      <c r="B2059" t="s">
        <v>192</v>
      </c>
      <c r="C2059" t="s">
        <v>193</v>
      </c>
      <c r="D2059" t="s">
        <v>1676</v>
      </c>
      <c r="E2059" t="s">
        <v>19842</v>
      </c>
      <c r="F2059" t="s">
        <v>19843</v>
      </c>
      <c r="G2059" t="s">
        <v>9829</v>
      </c>
      <c r="H2059" t="s">
        <v>197</v>
      </c>
      <c r="I2059" t="s">
        <v>1679</v>
      </c>
      <c r="J2059" t="s">
        <v>19844</v>
      </c>
      <c r="K2059" t="s">
        <v>78</v>
      </c>
      <c r="L2059" t="s">
        <v>19845</v>
      </c>
      <c r="M2059" s="27">
        <v>45954.707384259258</v>
      </c>
      <c r="N2059" s="27">
        <v>45959.62222222222</v>
      </c>
      <c r="P2059" t="s">
        <v>9833</v>
      </c>
      <c r="Q2059" t="s">
        <v>9834</v>
      </c>
      <c r="R2059" t="s">
        <v>80</v>
      </c>
      <c r="S2059" t="s">
        <v>81</v>
      </c>
      <c r="T2059" t="s">
        <v>82</v>
      </c>
      <c r="U2059" t="s">
        <v>7699</v>
      </c>
      <c r="V2059" t="s">
        <v>19846</v>
      </c>
      <c r="W2059" t="s">
        <v>84</v>
      </c>
      <c r="Y2059" t="s">
        <v>8</v>
      </c>
      <c r="Z2059" t="s">
        <v>86</v>
      </c>
      <c r="AA2059" t="s">
        <v>403</v>
      </c>
      <c r="AB2059" s="28">
        <v>1</v>
      </c>
      <c r="AC2059" s="40">
        <v>35780</v>
      </c>
      <c r="AD2059" s="40">
        <f t="shared" si="32"/>
        <v>35780</v>
      </c>
    </row>
    <row r="2060" spans="1:30">
      <c r="A2060" t="s">
        <v>762</v>
      </c>
      <c r="B2060" t="s">
        <v>119</v>
      </c>
      <c r="C2060" t="s">
        <v>8579</v>
      </c>
      <c r="D2060" t="s">
        <v>1546</v>
      </c>
      <c r="E2060" t="s">
        <v>19847</v>
      </c>
      <c r="F2060" t="s">
        <v>19848</v>
      </c>
      <c r="G2060" t="s">
        <v>9838</v>
      </c>
      <c r="H2060" t="s">
        <v>766</v>
      </c>
      <c r="I2060" t="s">
        <v>1549</v>
      </c>
      <c r="J2060" t="s">
        <v>19849</v>
      </c>
      <c r="K2060" t="s">
        <v>78</v>
      </c>
      <c r="L2060" t="s">
        <v>19850</v>
      </c>
      <c r="M2060" s="27">
        <v>45954.696759259263</v>
      </c>
      <c r="N2060" s="27">
        <v>45959.456250000003</v>
      </c>
      <c r="P2060" t="s">
        <v>9840</v>
      </c>
      <c r="R2060" t="s">
        <v>80</v>
      </c>
      <c r="S2060" t="s">
        <v>81</v>
      </c>
      <c r="U2060" t="s">
        <v>7699</v>
      </c>
      <c r="V2060" t="s">
        <v>19851</v>
      </c>
      <c r="W2060" t="s">
        <v>9840</v>
      </c>
      <c r="Y2060" t="s">
        <v>139</v>
      </c>
      <c r="Z2060" t="s">
        <v>909</v>
      </c>
      <c r="AB2060" s="28">
        <v>0</v>
      </c>
      <c r="AC2060" s="40">
        <v>35780</v>
      </c>
      <c r="AD2060" s="40">
        <f t="shared" si="32"/>
        <v>35780</v>
      </c>
    </row>
    <row r="2061" spans="1:30">
      <c r="A2061" t="s">
        <v>343</v>
      </c>
      <c r="B2061" t="s">
        <v>68</v>
      </c>
      <c r="C2061" t="s">
        <v>69</v>
      </c>
      <c r="D2061" t="s">
        <v>503</v>
      </c>
      <c r="E2061" t="s">
        <v>19852</v>
      </c>
      <c r="F2061" t="s">
        <v>19853</v>
      </c>
      <c r="G2061" t="s">
        <v>9829</v>
      </c>
      <c r="H2061" t="s">
        <v>347</v>
      </c>
      <c r="I2061" t="s">
        <v>506</v>
      </c>
      <c r="J2061" t="s">
        <v>19854</v>
      </c>
      <c r="K2061" t="s">
        <v>78</v>
      </c>
      <c r="L2061" t="s">
        <v>19855</v>
      </c>
      <c r="M2061" s="27">
        <v>45954.733506944453</v>
      </c>
      <c r="N2061" s="27">
        <v>45956.415277777778</v>
      </c>
      <c r="P2061" t="s">
        <v>9833</v>
      </c>
      <c r="Q2061" t="s">
        <v>9834</v>
      </c>
      <c r="R2061" t="s">
        <v>1470</v>
      </c>
      <c r="S2061" t="s">
        <v>1470</v>
      </c>
      <c r="T2061" t="s">
        <v>82</v>
      </c>
      <c r="U2061" t="s">
        <v>7699</v>
      </c>
      <c r="V2061" t="s">
        <v>19856</v>
      </c>
      <c r="W2061" t="s">
        <v>84</v>
      </c>
      <c r="Y2061" t="s">
        <v>11</v>
      </c>
      <c r="Z2061" t="s">
        <v>86</v>
      </c>
      <c r="AA2061" t="s">
        <v>352</v>
      </c>
      <c r="AB2061" s="28">
        <v>1</v>
      </c>
      <c r="AC2061" s="40">
        <v>67654</v>
      </c>
      <c r="AD2061" s="40">
        <f t="shared" si="32"/>
        <v>67654</v>
      </c>
    </row>
    <row r="2062" spans="1:30">
      <c r="A2062" t="s">
        <v>150</v>
      </c>
      <c r="B2062" t="s">
        <v>151</v>
      </c>
      <c r="C2062" t="s">
        <v>152</v>
      </c>
      <c r="D2062" t="s">
        <v>1957</v>
      </c>
      <c r="E2062" t="s">
        <v>19857</v>
      </c>
      <c r="F2062" t="s">
        <v>19858</v>
      </c>
      <c r="G2062" t="s">
        <v>11760</v>
      </c>
      <c r="H2062" t="s">
        <v>156</v>
      </c>
      <c r="I2062" t="s">
        <v>1960</v>
      </c>
      <c r="J2062" t="s">
        <v>19859</v>
      </c>
      <c r="K2062" t="s">
        <v>78</v>
      </c>
      <c r="L2062" t="s">
        <v>19860</v>
      </c>
      <c r="M2062" s="27">
        <v>45955.375</v>
      </c>
      <c r="N2062" s="27">
        <v>45957.45416666667</v>
      </c>
      <c r="P2062" t="s">
        <v>9833</v>
      </c>
      <c r="Q2062" t="s">
        <v>9834</v>
      </c>
      <c r="R2062" t="s">
        <v>80</v>
      </c>
      <c r="S2062" t="s">
        <v>187</v>
      </c>
      <c r="U2062" t="s">
        <v>16341</v>
      </c>
      <c r="V2062" t="s">
        <v>19861</v>
      </c>
      <c r="W2062" t="s">
        <v>1801</v>
      </c>
      <c r="Y2062" t="s">
        <v>13</v>
      </c>
      <c r="Z2062" t="s">
        <v>86</v>
      </c>
      <c r="AB2062" s="28">
        <v>0</v>
      </c>
      <c r="AC2062" s="40">
        <v>41241</v>
      </c>
      <c r="AD2062" s="40">
        <f t="shared" si="32"/>
        <v>41241</v>
      </c>
    </row>
    <row r="2063" spans="1:30">
      <c r="A2063" t="s">
        <v>459</v>
      </c>
      <c r="B2063" t="s">
        <v>460</v>
      </c>
      <c r="C2063" t="s">
        <v>461</v>
      </c>
      <c r="D2063" t="s">
        <v>2135</v>
      </c>
      <c r="E2063" t="s">
        <v>19862</v>
      </c>
      <c r="F2063" t="s">
        <v>19863</v>
      </c>
      <c r="G2063" t="s">
        <v>9829</v>
      </c>
      <c r="H2063" t="s">
        <v>460</v>
      </c>
      <c r="I2063" t="s">
        <v>2138</v>
      </c>
      <c r="J2063" t="s">
        <v>19864</v>
      </c>
      <c r="K2063" t="s">
        <v>78</v>
      </c>
      <c r="L2063" t="s">
        <v>19865</v>
      </c>
      <c r="M2063" s="27">
        <v>45955.375</v>
      </c>
      <c r="N2063" s="27">
        <v>45957.486111111109</v>
      </c>
      <c r="P2063" t="s">
        <v>9833</v>
      </c>
      <c r="Q2063" t="s">
        <v>9834</v>
      </c>
      <c r="R2063" t="s">
        <v>80</v>
      </c>
      <c r="S2063" t="s">
        <v>187</v>
      </c>
      <c r="T2063" t="s">
        <v>82</v>
      </c>
      <c r="U2063" t="s">
        <v>7699</v>
      </c>
      <c r="V2063" t="s">
        <v>19866</v>
      </c>
      <c r="W2063" t="s">
        <v>84</v>
      </c>
      <c r="Y2063" t="s">
        <v>8</v>
      </c>
      <c r="Z2063" t="s">
        <v>86</v>
      </c>
      <c r="AA2063" t="s">
        <v>470</v>
      </c>
      <c r="AB2063" s="28">
        <v>1</v>
      </c>
      <c r="AC2063" s="40">
        <v>35780</v>
      </c>
      <c r="AD2063" s="40">
        <f t="shared" si="32"/>
        <v>35780</v>
      </c>
    </row>
    <row r="2064" spans="1:30">
      <c r="A2064" t="s">
        <v>150</v>
      </c>
      <c r="B2064" t="s">
        <v>151</v>
      </c>
      <c r="C2064" t="s">
        <v>8579</v>
      </c>
      <c r="D2064" t="s">
        <v>163</v>
      </c>
      <c r="E2064" t="s">
        <v>19867</v>
      </c>
      <c r="F2064" t="s">
        <v>19868</v>
      </c>
      <c r="G2064" t="s">
        <v>9838</v>
      </c>
      <c r="H2064" t="s">
        <v>156</v>
      </c>
      <c r="I2064" t="s">
        <v>166</v>
      </c>
      <c r="J2064" t="s">
        <v>19869</v>
      </c>
      <c r="K2064" t="s">
        <v>78</v>
      </c>
      <c r="L2064" t="s">
        <v>19870</v>
      </c>
      <c r="M2064" s="27">
        <v>45955.375</v>
      </c>
      <c r="N2064" s="27">
        <v>45960.476388888892</v>
      </c>
      <c r="P2064" t="s">
        <v>9840</v>
      </c>
      <c r="R2064" t="s">
        <v>1470</v>
      </c>
      <c r="S2064" t="s">
        <v>1470</v>
      </c>
      <c r="U2064" t="s">
        <v>7699</v>
      </c>
      <c r="V2064" t="s">
        <v>19871</v>
      </c>
      <c r="W2064" t="s">
        <v>9840</v>
      </c>
      <c r="Y2064" t="s">
        <v>15</v>
      </c>
      <c r="Z2064" t="s">
        <v>86</v>
      </c>
      <c r="AB2064" s="28">
        <v>0</v>
      </c>
      <c r="AC2064" s="40">
        <v>35780</v>
      </c>
      <c r="AD2064" s="40">
        <f t="shared" si="32"/>
        <v>35780</v>
      </c>
    </row>
    <row r="2065" spans="1:30">
      <c r="A2065" t="s">
        <v>459</v>
      </c>
      <c r="B2065" t="s">
        <v>460</v>
      </c>
      <c r="C2065" t="s">
        <v>461</v>
      </c>
      <c r="D2065" t="s">
        <v>692</v>
      </c>
      <c r="E2065" t="s">
        <v>19872</v>
      </c>
      <c r="F2065" t="s">
        <v>19873</v>
      </c>
      <c r="G2065" t="s">
        <v>9829</v>
      </c>
      <c r="H2065" t="s">
        <v>460</v>
      </c>
      <c r="I2065" t="s">
        <v>695</v>
      </c>
      <c r="J2065" t="s">
        <v>19874</v>
      </c>
      <c r="K2065" t="s">
        <v>78</v>
      </c>
      <c r="L2065" t="s">
        <v>19875</v>
      </c>
      <c r="M2065" s="27">
        <v>45955.375</v>
      </c>
      <c r="N2065" s="27">
        <v>45961.344444444447</v>
      </c>
      <c r="P2065" t="s">
        <v>9833</v>
      </c>
      <c r="Q2065" t="s">
        <v>9834</v>
      </c>
      <c r="R2065" t="s">
        <v>1470</v>
      </c>
      <c r="S2065" t="s">
        <v>1470</v>
      </c>
      <c r="T2065" t="s">
        <v>82</v>
      </c>
      <c r="U2065" t="s">
        <v>7699</v>
      </c>
      <c r="V2065" t="s">
        <v>19876</v>
      </c>
      <c r="W2065" t="s">
        <v>84</v>
      </c>
      <c r="Y2065" t="s">
        <v>11</v>
      </c>
      <c r="Z2065" t="s">
        <v>86</v>
      </c>
      <c r="AA2065" t="s">
        <v>470</v>
      </c>
      <c r="AB2065" s="28">
        <v>1</v>
      </c>
      <c r="AC2065" s="40">
        <v>67654</v>
      </c>
      <c r="AD2065" s="40">
        <f t="shared" si="32"/>
        <v>67654</v>
      </c>
    </row>
    <row r="2066" spans="1:30">
      <c r="A2066" t="s">
        <v>1134</v>
      </c>
      <c r="B2066" t="s">
        <v>113</v>
      </c>
      <c r="C2066" t="s">
        <v>8579</v>
      </c>
      <c r="D2066" t="s">
        <v>1135</v>
      </c>
      <c r="E2066" t="s">
        <v>19877</v>
      </c>
      <c r="F2066" t="s">
        <v>19878</v>
      </c>
      <c r="G2066" t="s">
        <v>9838</v>
      </c>
      <c r="H2066" t="s">
        <v>1138</v>
      </c>
      <c r="I2066" t="s">
        <v>1139</v>
      </c>
      <c r="J2066" t="s">
        <v>19879</v>
      </c>
      <c r="K2066" t="s">
        <v>78</v>
      </c>
      <c r="L2066" t="s">
        <v>19880</v>
      </c>
      <c r="M2066" s="27">
        <v>45955.375</v>
      </c>
      <c r="N2066" s="27">
        <v>45961.365277777782</v>
      </c>
      <c r="P2066" t="s">
        <v>9840</v>
      </c>
      <c r="R2066" t="s">
        <v>1470</v>
      </c>
      <c r="S2066" t="s">
        <v>1470</v>
      </c>
      <c r="U2066" t="s">
        <v>7699</v>
      </c>
      <c r="V2066" t="s">
        <v>19881</v>
      </c>
      <c r="W2066" t="s">
        <v>9840</v>
      </c>
      <c r="Y2066" t="s">
        <v>13</v>
      </c>
      <c r="Z2066" t="s">
        <v>86</v>
      </c>
      <c r="AB2066" s="28">
        <v>0</v>
      </c>
      <c r="AC2066" s="40">
        <v>35780</v>
      </c>
      <c r="AD2066" s="40">
        <f t="shared" si="32"/>
        <v>35780</v>
      </c>
    </row>
    <row r="2067" spans="1:30">
      <c r="A2067" t="s">
        <v>343</v>
      </c>
      <c r="B2067" t="s">
        <v>68</v>
      </c>
      <c r="C2067" t="s">
        <v>69</v>
      </c>
      <c r="D2067" t="s">
        <v>4346</v>
      </c>
      <c r="E2067" t="s">
        <v>19882</v>
      </c>
      <c r="F2067" t="s">
        <v>19883</v>
      </c>
      <c r="G2067" t="s">
        <v>9829</v>
      </c>
      <c r="H2067" t="s">
        <v>347</v>
      </c>
      <c r="I2067" t="s">
        <v>4349</v>
      </c>
      <c r="J2067" t="s">
        <v>19884</v>
      </c>
      <c r="K2067" t="s">
        <v>78</v>
      </c>
      <c r="L2067" t="s">
        <v>19885</v>
      </c>
      <c r="M2067" s="27">
        <v>45955.375</v>
      </c>
      <c r="N2067" s="27">
        <v>45957.658333333333</v>
      </c>
      <c r="P2067" t="s">
        <v>9833</v>
      </c>
      <c r="Q2067" t="s">
        <v>9834</v>
      </c>
      <c r="R2067" t="s">
        <v>80</v>
      </c>
      <c r="S2067" t="s">
        <v>187</v>
      </c>
      <c r="T2067" t="s">
        <v>82</v>
      </c>
      <c r="U2067" t="s">
        <v>7699</v>
      </c>
      <c r="V2067" t="s">
        <v>19886</v>
      </c>
      <c r="W2067" t="s">
        <v>84</v>
      </c>
      <c r="Y2067" t="s">
        <v>8</v>
      </c>
      <c r="Z2067" t="s">
        <v>86</v>
      </c>
      <c r="AA2067" t="s">
        <v>2850</v>
      </c>
      <c r="AB2067" s="28">
        <v>1</v>
      </c>
      <c r="AC2067" s="40">
        <v>35780</v>
      </c>
      <c r="AD2067" s="40">
        <f t="shared" si="32"/>
        <v>35780</v>
      </c>
    </row>
    <row r="2068" spans="1:30">
      <c r="A2068" t="s">
        <v>762</v>
      </c>
      <c r="B2068" t="s">
        <v>119</v>
      </c>
      <c r="C2068" t="s">
        <v>120</v>
      </c>
      <c r="D2068" t="s">
        <v>3804</v>
      </c>
      <c r="E2068" t="s">
        <v>19887</v>
      </c>
      <c r="F2068" t="s">
        <v>19888</v>
      </c>
      <c r="G2068" t="s">
        <v>9829</v>
      </c>
      <c r="H2068" t="s">
        <v>766</v>
      </c>
      <c r="I2068" t="s">
        <v>3807</v>
      </c>
      <c r="J2068" t="s">
        <v>19889</v>
      </c>
      <c r="K2068" t="s">
        <v>78</v>
      </c>
      <c r="L2068" t="s">
        <v>19890</v>
      </c>
      <c r="M2068" s="27">
        <v>45955.375</v>
      </c>
      <c r="N2068" s="27">
        <v>45961.34097222222</v>
      </c>
      <c r="P2068" t="s">
        <v>9833</v>
      </c>
      <c r="Q2068" t="s">
        <v>9834</v>
      </c>
      <c r="R2068" t="s">
        <v>1470</v>
      </c>
      <c r="S2068" t="s">
        <v>1470</v>
      </c>
      <c r="T2068" t="s">
        <v>82</v>
      </c>
      <c r="U2068" t="s">
        <v>7699</v>
      </c>
      <c r="V2068" t="s">
        <v>19891</v>
      </c>
      <c r="W2068" t="s">
        <v>9836</v>
      </c>
      <c r="Y2068" t="s">
        <v>11</v>
      </c>
      <c r="Z2068" t="s">
        <v>86</v>
      </c>
      <c r="AA2068" t="s">
        <v>771</v>
      </c>
      <c r="AB2068" s="28">
        <v>0</v>
      </c>
      <c r="AC2068" s="40">
        <v>67654</v>
      </c>
      <c r="AD2068" s="40">
        <f t="shared" si="32"/>
        <v>67654</v>
      </c>
    </row>
    <row r="2069" spans="1:30">
      <c r="A2069" t="s">
        <v>112</v>
      </c>
      <c r="B2069" t="s">
        <v>113</v>
      </c>
      <c r="C2069" t="s">
        <v>114</v>
      </c>
      <c r="D2069" t="s">
        <v>1598</v>
      </c>
      <c r="E2069" t="s">
        <v>19892</v>
      </c>
      <c r="F2069" t="s">
        <v>1600</v>
      </c>
      <c r="G2069" t="s">
        <v>9829</v>
      </c>
      <c r="H2069" t="s">
        <v>116</v>
      </c>
      <c r="I2069" t="s">
        <v>1601</v>
      </c>
      <c r="J2069" t="s">
        <v>1602</v>
      </c>
      <c r="K2069" t="s">
        <v>78</v>
      </c>
      <c r="L2069" t="s">
        <v>19893</v>
      </c>
      <c r="M2069" s="27">
        <v>45955.375</v>
      </c>
      <c r="N2069" s="27">
        <v>45960.654166666667</v>
      </c>
      <c r="P2069" t="s">
        <v>9833</v>
      </c>
      <c r="Q2069" t="s">
        <v>9834</v>
      </c>
      <c r="R2069" t="s">
        <v>1470</v>
      </c>
      <c r="S2069" t="s">
        <v>1470</v>
      </c>
      <c r="T2069" t="s">
        <v>82</v>
      </c>
      <c r="U2069" t="s">
        <v>7699</v>
      </c>
      <c r="V2069" t="s">
        <v>19894</v>
      </c>
      <c r="W2069" t="s">
        <v>9836</v>
      </c>
      <c r="Y2069" t="s">
        <v>11</v>
      </c>
      <c r="Z2069" t="s">
        <v>86</v>
      </c>
      <c r="AA2069" t="s">
        <v>1777</v>
      </c>
      <c r="AB2069" s="28">
        <v>0</v>
      </c>
      <c r="AC2069" s="40">
        <v>67654</v>
      </c>
      <c r="AD2069" s="40">
        <f t="shared" si="32"/>
        <v>67654</v>
      </c>
    </row>
    <row r="2070" spans="1:30">
      <c r="A2070" t="s">
        <v>112</v>
      </c>
      <c r="B2070" t="s">
        <v>113</v>
      </c>
      <c r="C2070" t="s">
        <v>114</v>
      </c>
      <c r="D2070" t="s">
        <v>1598</v>
      </c>
      <c r="E2070" t="s">
        <v>19895</v>
      </c>
      <c r="F2070" t="s">
        <v>19896</v>
      </c>
      <c r="G2070" t="s">
        <v>9829</v>
      </c>
      <c r="H2070" t="s">
        <v>116</v>
      </c>
      <c r="I2070" t="s">
        <v>1601</v>
      </c>
      <c r="J2070" t="s">
        <v>19897</v>
      </c>
      <c r="K2070" t="s">
        <v>78</v>
      </c>
      <c r="L2070" t="s">
        <v>19898</v>
      </c>
      <c r="M2070" s="27">
        <v>45955.375</v>
      </c>
      <c r="N2070" s="27">
        <v>45960.658333333333</v>
      </c>
      <c r="P2070" t="s">
        <v>9833</v>
      </c>
      <c r="Q2070" t="s">
        <v>9834</v>
      </c>
      <c r="R2070" t="s">
        <v>1470</v>
      </c>
      <c r="S2070" t="s">
        <v>1470</v>
      </c>
      <c r="T2070" t="s">
        <v>82</v>
      </c>
      <c r="U2070" t="s">
        <v>7699</v>
      </c>
      <c r="V2070" t="s">
        <v>19899</v>
      </c>
      <c r="W2070" t="s">
        <v>9836</v>
      </c>
      <c r="Y2070" t="s">
        <v>11</v>
      </c>
      <c r="Z2070" t="s">
        <v>86</v>
      </c>
      <c r="AA2070" t="s">
        <v>1777</v>
      </c>
      <c r="AB2070" s="28">
        <v>0</v>
      </c>
      <c r="AC2070" s="40">
        <v>67654</v>
      </c>
      <c r="AD2070" s="40">
        <f t="shared" si="32"/>
        <v>67654</v>
      </c>
    </row>
    <row r="2071" spans="1:30">
      <c r="A2071" t="s">
        <v>191</v>
      </c>
      <c r="B2071" t="s">
        <v>192</v>
      </c>
      <c r="C2071" t="s">
        <v>193</v>
      </c>
      <c r="D2071" t="s">
        <v>194</v>
      </c>
      <c r="E2071" t="s">
        <v>19900</v>
      </c>
      <c r="F2071" t="s">
        <v>11327</v>
      </c>
      <c r="G2071" t="s">
        <v>9829</v>
      </c>
      <c r="H2071" t="s">
        <v>197</v>
      </c>
      <c r="I2071" t="s">
        <v>191</v>
      </c>
      <c r="J2071" t="s">
        <v>11328</v>
      </c>
      <c r="K2071" t="s">
        <v>78</v>
      </c>
      <c r="L2071" t="s">
        <v>19901</v>
      </c>
      <c r="M2071" s="27">
        <v>45955.421574074076</v>
      </c>
      <c r="N2071" s="27">
        <v>45959.411805555559</v>
      </c>
      <c r="P2071" t="s">
        <v>9833</v>
      </c>
      <c r="Q2071" t="s">
        <v>9834</v>
      </c>
      <c r="R2071" t="s">
        <v>1470</v>
      </c>
      <c r="S2071" t="s">
        <v>1470</v>
      </c>
      <c r="U2071" t="s">
        <v>7699</v>
      </c>
      <c r="V2071" t="s">
        <v>19902</v>
      </c>
      <c r="W2071" t="s">
        <v>84</v>
      </c>
      <c r="Y2071" t="s">
        <v>8</v>
      </c>
      <c r="Z2071" t="s">
        <v>86</v>
      </c>
      <c r="AA2071" t="s">
        <v>1916</v>
      </c>
      <c r="AB2071" s="28">
        <v>1</v>
      </c>
      <c r="AC2071" s="40">
        <v>35780</v>
      </c>
      <c r="AD2071" s="40">
        <f t="shared" si="32"/>
        <v>35780</v>
      </c>
    </row>
    <row r="2072" spans="1:30">
      <c r="A2072" t="s">
        <v>277</v>
      </c>
      <c r="B2072" t="s">
        <v>151</v>
      </c>
      <c r="C2072" t="s">
        <v>152</v>
      </c>
      <c r="D2072" t="s">
        <v>325</v>
      </c>
      <c r="E2072" t="s">
        <v>19903</v>
      </c>
      <c r="F2072" t="s">
        <v>19904</v>
      </c>
      <c r="G2072" t="s">
        <v>9829</v>
      </c>
      <c r="H2072" t="s">
        <v>328</v>
      </c>
      <c r="I2072" t="s">
        <v>277</v>
      </c>
      <c r="J2072" t="s">
        <v>19905</v>
      </c>
      <c r="K2072" t="s">
        <v>78</v>
      </c>
      <c r="L2072" t="s">
        <v>19906</v>
      </c>
      <c r="M2072" s="27">
        <v>45955.44321759259</v>
      </c>
      <c r="N2072" s="27">
        <v>45957.499305555553</v>
      </c>
      <c r="P2072" t="s">
        <v>9833</v>
      </c>
      <c r="Q2072" t="s">
        <v>9834</v>
      </c>
      <c r="R2072" t="s">
        <v>80</v>
      </c>
      <c r="S2072" t="s">
        <v>81</v>
      </c>
      <c r="T2072" t="s">
        <v>82</v>
      </c>
      <c r="U2072" t="s">
        <v>7699</v>
      </c>
      <c r="V2072" t="s">
        <v>19559</v>
      </c>
      <c r="W2072" t="s">
        <v>84</v>
      </c>
      <c r="Y2072" t="s">
        <v>8</v>
      </c>
      <c r="Z2072" t="s">
        <v>86</v>
      </c>
      <c r="AA2072" t="s">
        <v>736</v>
      </c>
      <c r="AB2072" s="28">
        <v>1</v>
      </c>
      <c r="AC2072" s="40">
        <v>35780</v>
      </c>
      <c r="AD2072" s="40">
        <f t="shared" si="32"/>
        <v>35780</v>
      </c>
    </row>
    <row r="2073" spans="1:30">
      <c r="A2073" t="s">
        <v>343</v>
      </c>
      <c r="B2073" t="s">
        <v>68</v>
      </c>
      <c r="C2073" t="s">
        <v>69</v>
      </c>
      <c r="D2073" t="s">
        <v>19907</v>
      </c>
      <c r="E2073" t="s">
        <v>19908</v>
      </c>
      <c r="F2073" t="s">
        <v>19909</v>
      </c>
      <c r="G2073" t="s">
        <v>9829</v>
      </c>
      <c r="H2073" t="s">
        <v>798</v>
      </c>
      <c r="I2073" t="s">
        <v>19910</v>
      </c>
      <c r="J2073" t="s">
        <v>19911</v>
      </c>
      <c r="K2073" t="s">
        <v>78</v>
      </c>
      <c r="L2073" t="s">
        <v>19912</v>
      </c>
      <c r="M2073" s="27">
        <v>45955.389039351852</v>
      </c>
      <c r="N2073" s="27">
        <v>45961.374305555553</v>
      </c>
      <c r="P2073" t="s">
        <v>9833</v>
      </c>
      <c r="Q2073" t="s">
        <v>9834</v>
      </c>
      <c r="R2073" t="s">
        <v>1479</v>
      </c>
      <c r="S2073" t="s">
        <v>1470</v>
      </c>
      <c r="T2073" t="s">
        <v>82</v>
      </c>
      <c r="U2073" t="s">
        <v>7699</v>
      </c>
      <c r="V2073" t="s">
        <v>19913</v>
      </c>
      <c r="W2073" t="s">
        <v>9836</v>
      </c>
      <c r="Y2073" t="s">
        <v>13</v>
      </c>
      <c r="Z2073" t="s">
        <v>86</v>
      </c>
      <c r="AA2073" t="s">
        <v>761</v>
      </c>
      <c r="AB2073" s="28">
        <v>0</v>
      </c>
      <c r="AC2073" s="40">
        <v>35780</v>
      </c>
      <c r="AD2073" s="40">
        <f t="shared" si="32"/>
        <v>35780</v>
      </c>
    </row>
    <row r="2074" spans="1:30">
      <c r="A2074" t="s">
        <v>288</v>
      </c>
      <c r="B2074" t="s">
        <v>113</v>
      </c>
      <c r="C2074" t="s">
        <v>114</v>
      </c>
      <c r="D2074" t="s">
        <v>289</v>
      </c>
      <c r="E2074" t="s">
        <v>19914</v>
      </c>
      <c r="F2074" t="s">
        <v>19915</v>
      </c>
      <c r="G2074" t="s">
        <v>9829</v>
      </c>
      <c r="H2074" t="s">
        <v>292</v>
      </c>
      <c r="I2074" t="s">
        <v>288</v>
      </c>
      <c r="J2074" t="s">
        <v>19916</v>
      </c>
      <c r="K2074" t="s">
        <v>78</v>
      </c>
      <c r="L2074" t="s">
        <v>19917</v>
      </c>
      <c r="M2074" s="27">
        <v>45955.445208333331</v>
      </c>
      <c r="N2074" s="27">
        <v>45958.34652777778</v>
      </c>
      <c r="P2074" t="s">
        <v>9833</v>
      </c>
      <c r="Q2074" t="s">
        <v>9834</v>
      </c>
      <c r="R2074" t="s">
        <v>80</v>
      </c>
      <c r="S2074" t="s">
        <v>187</v>
      </c>
      <c r="T2074" t="s">
        <v>82</v>
      </c>
      <c r="U2074" t="s">
        <v>7699</v>
      </c>
      <c r="V2074" t="s">
        <v>19918</v>
      </c>
      <c r="W2074" t="s">
        <v>84</v>
      </c>
      <c r="Y2074" t="s">
        <v>8</v>
      </c>
      <c r="Z2074" t="s">
        <v>86</v>
      </c>
      <c r="AA2074" t="s">
        <v>1846</v>
      </c>
      <c r="AB2074" s="28">
        <v>1</v>
      </c>
      <c r="AC2074" s="40">
        <v>35780</v>
      </c>
      <c r="AD2074" s="40">
        <f t="shared" si="32"/>
        <v>35780</v>
      </c>
    </row>
    <row r="2075" spans="1:30">
      <c r="A2075" t="s">
        <v>343</v>
      </c>
      <c r="B2075" t="s">
        <v>68</v>
      </c>
      <c r="C2075" t="s">
        <v>69</v>
      </c>
      <c r="D2075" t="s">
        <v>1414</v>
      </c>
      <c r="E2075" t="s">
        <v>19919</v>
      </c>
      <c r="F2075" t="s">
        <v>19920</v>
      </c>
      <c r="G2075" t="s">
        <v>9829</v>
      </c>
      <c r="H2075" t="s">
        <v>347</v>
      </c>
      <c r="I2075" t="s">
        <v>1417</v>
      </c>
      <c r="J2075" t="s">
        <v>19921</v>
      </c>
      <c r="K2075" t="s">
        <v>78</v>
      </c>
      <c r="L2075" t="s">
        <v>19922</v>
      </c>
      <c r="M2075" s="27">
        <v>45955.446423611109</v>
      </c>
      <c r="N2075" s="27">
        <v>45957.459027777782</v>
      </c>
      <c r="P2075" t="s">
        <v>9833</v>
      </c>
      <c r="Q2075" t="s">
        <v>9834</v>
      </c>
      <c r="R2075" t="s">
        <v>1470</v>
      </c>
      <c r="S2075" t="s">
        <v>1470</v>
      </c>
      <c r="T2075" t="s">
        <v>82</v>
      </c>
      <c r="U2075" t="s">
        <v>7699</v>
      </c>
      <c r="V2075" t="s">
        <v>19923</v>
      </c>
      <c r="W2075" t="s">
        <v>84</v>
      </c>
      <c r="Y2075" t="s">
        <v>11</v>
      </c>
      <c r="Z2075" t="s">
        <v>86</v>
      </c>
      <c r="AA2075" t="s">
        <v>387</v>
      </c>
      <c r="AB2075" s="28">
        <v>1</v>
      </c>
      <c r="AC2075" s="40">
        <v>67654</v>
      </c>
      <c r="AD2075" s="40">
        <f t="shared" si="32"/>
        <v>67654</v>
      </c>
    </row>
    <row r="2076" spans="1:30">
      <c r="A2076" t="s">
        <v>459</v>
      </c>
      <c r="B2076" t="s">
        <v>460</v>
      </c>
      <c r="C2076" t="s">
        <v>461</v>
      </c>
      <c r="D2076" t="s">
        <v>512</v>
      </c>
      <c r="E2076" t="s">
        <v>19924</v>
      </c>
      <c r="F2076" t="s">
        <v>19925</v>
      </c>
      <c r="G2076" t="s">
        <v>9829</v>
      </c>
      <c r="H2076" t="s">
        <v>460</v>
      </c>
      <c r="I2076" t="s">
        <v>459</v>
      </c>
      <c r="J2076" t="s">
        <v>19926</v>
      </c>
      <c r="K2076" t="s">
        <v>78</v>
      </c>
      <c r="L2076" t="s">
        <v>19927</v>
      </c>
      <c r="M2076" s="27">
        <v>45955.448379629634</v>
      </c>
      <c r="N2076" s="27">
        <v>45960.479166666657</v>
      </c>
      <c r="P2076" t="s">
        <v>9833</v>
      </c>
      <c r="Q2076" t="s">
        <v>9834</v>
      </c>
      <c r="R2076" t="s">
        <v>80</v>
      </c>
      <c r="S2076" t="s">
        <v>187</v>
      </c>
      <c r="T2076" t="s">
        <v>82</v>
      </c>
      <c r="U2076" t="s">
        <v>7699</v>
      </c>
      <c r="V2076" t="s">
        <v>19928</v>
      </c>
      <c r="W2076" t="s">
        <v>84</v>
      </c>
      <c r="Y2076" t="s">
        <v>8</v>
      </c>
      <c r="Z2076" t="s">
        <v>86</v>
      </c>
      <c r="AA2076" t="s">
        <v>4324</v>
      </c>
      <c r="AB2076" s="28">
        <v>1</v>
      </c>
      <c r="AC2076" s="40">
        <v>35780</v>
      </c>
      <c r="AD2076" s="40">
        <f t="shared" si="32"/>
        <v>35780</v>
      </c>
    </row>
    <row r="2077" spans="1:30">
      <c r="A2077" t="s">
        <v>459</v>
      </c>
      <c r="B2077" t="s">
        <v>460</v>
      </c>
      <c r="C2077" t="s">
        <v>461</v>
      </c>
      <c r="D2077" t="s">
        <v>512</v>
      </c>
      <c r="E2077" t="s">
        <v>19929</v>
      </c>
      <c r="F2077" t="s">
        <v>19930</v>
      </c>
      <c r="G2077" t="s">
        <v>9829</v>
      </c>
      <c r="H2077" t="s">
        <v>460</v>
      </c>
      <c r="I2077" t="s">
        <v>459</v>
      </c>
      <c r="J2077" t="s">
        <v>19931</v>
      </c>
      <c r="K2077" t="s">
        <v>78</v>
      </c>
      <c r="L2077" t="s">
        <v>19932</v>
      </c>
      <c r="M2077" s="27">
        <v>45955.482627314806</v>
      </c>
      <c r="N2077" s="27">
        <v>45959.613888888889</v>
      </c>
      <c r="P2077" t="s">
        <v>9833</v>
      </c>
      <c r="Q2077" t="s">
        <v>9834</v>
      </c>
      <c r="R2077" t="s">
        <v>80</v>
      </c>
      <c r="S2077" t="s">
        <v>187</v>
      </c>
      <c r="T2077" t="s">
        <v>82</v>
      </c>
      <c r="U2077" t="s">
        <v>7699</v>
      </c>
      <c r="V2077" t="s">
        <v>19933</v>
      </c>
      <c r="W2077" t="s">
        <v>84</v>
      </c>
      <c r="Y2077" t="s">
        <v>8</v>
      </c>
      <c r="Z2077" t="s">
        <v>86</v>
      </c>
      <c r="AA2077" t="s">
        <v>3430</v>
      </c>
      <c r="AB2077" s="28">
        <v>1</v>
      </c>
      <c r="AC2077" s="40">
        <v>35780</v>
      </c>
      <c r="AD2077" s="40">
        <f t="shared" si="32"/>
        <v>35780</v>
      </c>
    </row>
    <row r="2078" spans="1:30">
      <c r="A2078" t="s">
        <v>191</v>
      </c>
      <c r="B2078" t="s">
        <v>192</v>
      </c>
      <c r="C2078" t="s">
        <v>193</v>
      </c>
      <c r="D2078" t="s">
        <v>194</v>
      </c>
      <c r="E2078" t="s">
        <v>19934</v>
      </c>
      <c r="F2078" t="s">
        <v>11829</v>
      </c>
      <c r="G2078" t="s">
        <v>9829</v>
      </c>
      <c r="H2078" t="s">
        <v>197</v>
      </c>
      <c r="I2078" t="s">
        <v>191</v>
      </c>
      <c r="J2078" t="s">
        <v>11830</v>
      </c>
      <c r="K2078" t="s">
        <v>78</v>
      </c>
      <c r="L2078" t="s">
        <v>19935</v>
      </c>
      <c r="M2078" s="27">
        <v>45955.44908564815</v>
      </c>
      <c r="N2078" s="27">
        <v>45959.412499999999</v>
      </c>
      <c r="P2078" t="s">
        <v>9833</v>
      </c>
      <c r="Q2078" t="s">
        <v>9834</v>
      </c>
      <c r="R2078" t="s">
        <v>80</v>
      </c>
      <c r="S2078" t="s">
        <v>81</v>
      </c>
      <c r="U2078" t="s">
        <v>7699</v>
      </c>
      <c r="V2078" t="s">
        <v>19936</v>
      </c>
      <c r="W2078" t="s">
        <v>84</v>
      </c>
      <c r="Y2078" t="s">
        <v>8</v>
      </c>
      <c r="Z2078" t="s">
        <v>86</v>
      </c>
      <c r="AA2078" t="s">
        <v>1916</v>
      </c>
      <c r="AB2078" s="28">
        <v>1</v>
      </c>
      <c r="AC2078" s="40">
        <v>35780</v>
      </c>
      <c r="AD2078" s="40">
        <f t="shared" si="32"/>
        <v>35780</v>
      </c>
    </row>
    <row r="2079" spans="1:30">
      <c r="A2079" t="s">
        <v>191</v>
      </c>
      <c r="B2079" t="s">
        <v>192</v>
      </c>
      <c r="C2079" t="s">
        <v>193</v>
      </c>
      <c r="D2079" t="s">
        <v>4079</v>
      </c>
      <c r="E2079" t="s">
        <v>19937</v>
      </c>
      <c r="F2079" t="s">
        <v>19938</v>
      </c>
      <c r="G2079" t="s">
        <v>9829</v>
      </c>
      <c r="H2079" t="s">
        <v>197</v>
      </c>
      <c r="I2079" t="s">
        <v>4082</v>
      </c>
      <c r="J2079" t="s">
        <v>19939</v>
      </c>
      <c r="K2079" t="s">
        <v>78</v>
      </c>
      <c r="L2079" t="s">
        <v>19940</v>
      </c>
      <c r="M2079" s="27">
        <v>45955.455555555563</v>
      </c>
      <c r="N2079" s="27">
        <v>45961.397222222222</v>
      </c>
      <c r="P2079" t="s">
        <v>9833</v>
      </c>
      <c r="Q2079" t="s">
        <v>9834</v>
      </c>
      <c r="R2079" t="s">
        <v>80</v>
      </c>
      <c r="S2079" t="s">
        <v>81</v>
      </c>
      <c r="T2079" t="s">
        <v>82</v>
      </c>
      <c r="U2079" t="s">
        <v>7699</v>
      </c>
      <c r="V2079" t="s">
        <v>19941</v>
      </c>
      <c r="W2079" t="s">
        <v>9836</v>
      </c>
      <c r="Y2079" t="s">
        <v>13</v>
      </c>
      <c r="Z2079" t="s">
        <v>86</v>
      </c>
      <c r="AA2079" t="s">
        <v>202</v>
      </c>
      <c r="AB2079" s="28">
        <v>0</v>
      </c>
      <c r="AC2079" s="40">
        <v>35780</v>
      </c>
      <c r="AD2079" s="40">
        <f t="shared" si="32"/>
        <v>35780</v>
      </c>
    </row>
    <row r="2080" spans="1:30">
      <c r="A2080" t="s">
        <v>288</v>
      </c>
      <c r="B2080" t="s">
        <v>113</v>
      </c>
      <c r="C2080" t="s">
        <v>114</v>
      </c>
      <c r="D2080" t="s">
        <v>7789</v>
      </c>
      <c r="E2080" t="s">
        <v>19942</v>
      </c>
      <c r="F2080" t="s">
        <v>19943</v>
      </c>
      <c r="G2080" t="s">
        <v>9829</v>
      </c>
      <c r="H2080" t="s">
        <v>292</v>
      </c>
      <c r="I2080" t="s">
        <v>7792</v>
      </c>
      <c r="J2080" t="s">
        <v>19944</v>
      </c>
      <c r="K2080" t="s">
        <v>78</v>
      </c>
      <c r="L2080" t="s">
        <v>19945</v>
      </c>
      <c r="M2080" s="27">
        <v>45955.477800925917</v>
      </c>
      <c r="N2080" s="27">
        <v>45959.676388888889</v>
      </c>
      <c r="P2080" t="s">
        <v>9833</v>
      </c>
      <c r="Q2080" t="s">
        <v>9834</v>
      </c>
      <c r="R2080" t="s">
        <v>80</v>
      </c>
      <c r="S2080" t="s">
        <v>187</v>
      </c>
      <c r="T2080" t="s">
        <v>82</v>
      </c>
      <c r="U2080" t="s">
        <v>7699</v>
      </c>
      <c r="V2080" t="s">
        <v>19946</v>
      </c>
      <c r="W2080" t="s">
        <v>84</v>
      </c>
      <c r="Y2080" t="s">
        <v>11</v>
      </c>
      <c r="Z2080" t="s">
        <v>86</v>
      </c>
      <c r="AA2080" t="s">
        <v>297</v>
      </c>
      <c r="AB2080" s="28">
        <v>1</v>
      </c>
      <c r="AC2080" s="40">
        <v>67654</v>
      </c>
      <c r="AD2080" s="40">
        <f t="shared" si="32"/>
        <v>67654</v>
      </c>
    </row>
    <row r="2081" spans="1:30">
      <c r="A2081" t="s">
        <v>277</v>
      </c>
      <c r="B2081" t="s">
        <v>151</v>
      </c>
      <c r="C2081" t="s">
        <v>152</v>
      </c>
      <c r="D2081" t="s">
        <v>325</v>
      </c>
      <c r="E2081" t="s">
        <v>19947</v>
      </c>
      <c r="F2081" t="s">
        <v>19948</v>
      </c>
      <c r="G2081" t="s">
        <v>9829</v>
      </c>
      <c r="H2081" t="s">
        <v>328</v>
      </c>
      <c r="I2081" t="s">
        <v>277</v>
      </c>
      <c r="J2081" t="s">
        <v>19949</v>
      </c>
      <c r="K2081" t="s">
        <v>78</v>
      </c>
      <c r="L2081" t="s">
        <v>19950</v>
      </c>
      <c r="M2081" s="27">
        <v>45955.483726851853</v>
      </c>
      <c r="N2081" s="27">
        <v>45957.502083333333</v>
      </c>
      <c r="P2081" t="s">
        <v>9833</v>
      </c>
      <c r="Q2081" t="s">
        <v>9834</v>
      </c>
      <c r="R2081" t="s">
        <v>80</v>
      </c>
      <c r="S2081" t="s">
        <v>81</v>
      </c>
      <c r="T2081" t="s">
        <v>82</v>
      </c>
      <c r="U2081" t="s">
        <v>7699</v>
      </c>
      <c r="V2081" t="s">
        <v>19951</v>
      </c>
      <c r="W2081" t="s">
        <v>84</v>
      </c>
      <c r="Y2081" t="s">
        <v>8</v>
      </c>
      <c r="Z2081" t="s">
        <v>86</v>
      </c>
      <c r="AA2081" t="s">
        <v>736</v>
      </c>
      <c r="AB2081" s="28">
        <v>1</v>
      </c>
      <c r="AC2081" s="40">
        <v>35780</v>
      </c>
      <c r="AD2081" s="40">
        <f t="shared" si="32"/>
        <v>35780</v>
      </c>
    </row>
    <row r="2082" spans="1:30">
      <c r="A2082" t="s">
        <v>150</v>
      </c>
      <c r="B2082" t="s">
        <v>151</v>
      </c>
      <c r="C2082" t="s">
        <v>152</v>
      </c>
      <c r="D2082" t="s">
        <v>10341</v>
      </c>
      <c r="E2082" t="s">
        <v>19952</v>
      </c>
      <c r="F2082" t="s">
        <v>19953</v>
      </c>
      <c r="G2082" t="s">
        <v>9829</v>
      </c>
      <c r="H2082" t="s">
        <v>156</v>
      </c>
      <c r="I2082" t="s">
        <v>10344</v>
      </c>
      <c r="J2082" t="s">
        <v>19954</v>
      </c>
      <c r="K2082" t="s">
        <v>78</v>
      </c>
      <c r="L2082" t="s">
        <v>19955</v>
      </c>
      <c r="M2082" s="27">
        <v>45955.478865740741</v>
      </c>
      <c r="N2082" s="27">
        <v>45959.39166666667</v>
      </c>
      <c r="P2082" t="s">
        <v>9833</v>
      </c>
      <c r="Q2082" t="s">
        <v>9834</v>
      </c>
      <c r="R2082" t="s">
        <v>80</v>
      </c>
      <c r="S2082" t="s">
        <v>81</v>
      </c>
      <c r="T2082" t="s">
        <v>82</v>
      </c>
      <c r="U2082" t="s">
        <v>7699</v>
      </c>
      <c r="V2082" t="s">
        <v>19956</v>
      </c>
      <c r="W2082" t="s">
        <v>9836</v>
      </c>
      <c r="Y2082" t="s">
        <v>139</v>
      </c>
      <c r="Z2082" t="s">
        <v>86</v>
      </c>
      <c r="AA2082" t="s">
        <v>173</v>
      </c>
      <c r="AB2082" s="28">
        <v>0</v>
      </c>
      <c r="AC2082" s="40">
        <v>35780</v>
      </c>
      <c r="AD2082" s="40">
        <f t="shared" si="32"/>
        <v>35780</v>
      </c>
    </row>
    <row r="2083" spans="1:30">
      <c r="A2083" t="s">
        <v>1134</v>
      </c>
      <c r="B2083" t="s">
        <v>113</v>
      </c>
      <c r="C2083" t="s">
        <v>114</v>
      </c>
      <c r="D2083" t="s">
        <v>9919</v>
      </c>
      <c r="E2083" t="s">
        <v>19957</v>
      </c>
      <c r="F2083" t="s">
        <v>19958</v>
      </c>
      <c r="G2083" t="s">
        <v>9829</v>
      </c>
      <c r="H2083" t="s">
        <v>2713</v>
      </c>
      <c r="I2083" t="s">
        <v>9922</v>
      </c>
      <c r="J2083" t="s">
        <v>19959</v>
      </c>
      <c r="K2083" t="s">
        <v>78</v>
      </c>
      <c r="L2083" t="s">
        <v>19960</v>
      </c>
      <c r="M2083" s="27">
        <v>45957.333333333343</v>
      </c>
      <c r="N2083" s="27">
        <v>45960.584722222222</v>
      </c>
      <c r="P2083" t="s">
        <v>9833</v>
      </c>
      <c r="Q2083" t="s">
        <v>9834</v>
      </c>
      <c r="R2083" t="s">
        <v>1470</v>
      </c>
      <c r="S2083" t="s">
        <v>1470</v>
      </c>
      <c r="T2083" t="s">
        <v>82</v>
      </c>
      <c r="U2083" t="s">
        <v>7699</v>
      </c>
      <c r="V2083" t="s">
        <v>19961</v>
      </c>
      <c r="W2083" t="s">
        <v>84</v>
      </c>
      <c r="Y2083" t="s">
        <v>11</v>
      </c>
      <c r="Z2083" t="s">
        <v>86</v>
      </c>
      <c r="AA2083" t="s">
        <v>2718</v>
      </c>
      <c r="AB2083" s="28">
        <v>1</v>
      </c>
      <c r="AC2083" s="40">
        <v>67654</v>
      </c>
      <c r="AD2083" s="40">
        <f t="shared" si="32"/>
        <v>67654</v>
      </c>
    </row>
    <row r="2084" spans="1:30">
      <c r="A2084" t="s">
        <v>277</v>
      </c>
      <c r="B2084" t="s">
        <v>151</v>
      </c>
      <c r="C2084" t="s">
        <v>152</v>
      </c>
      <c r="D2084" t="s">
        <v>325</v>
      </c>
      <c r="E2084" t="s">
        <v>19962</v>
      </c>
      <c r="F2084" t="s">
        <v>19963</v>
      </c>
      <c r="G2084" t="s">
        <v>9829</v>
      </c>
      <c r="H2084" t="s">
        <v>328</v>
      </c>
      <c r="I2084" t="s">
        <v>277</v>
      </c>
      <c r="J2084" t="s">
        <v>19964</v>
      </c>
      <c r="K2084" t="s">
        <v>78</v>
      </c>
      <c r="L2084" t="s">
        <v>19965</v>
      </c>
      <c r="M2084" s="27">
        <v>45957.333333333343</v>
      </c>
      <c r="N2084" s="27">
        <v>45957.612500000003</v>
      </c>
      <c r="P2084" t="s">
        <v>9833</v>
      </c>
      <c r="Q2084" t="s">
        <v>9834</v>
      </c>
      <c r="R2084" t="s">
        <v>1479</v>
      </c>
      <c r="S2084" t="s">
        <v>1479</v>
      </c>
      <c r="T2084" t="s">
        <v>82</v>
      </c>
      <c r="U2084" t="s">
        <v>7699</v>
      </c>
      <c r="V2084" t="s">
        <v>19966</v>
      </c>
      <c r="W2084" t="s">
        <v>84</v>
      </c>
      <c r="Y2084" t="s">
        <v>8</v>
      </c>
      <c r="Z2084" t="s">
        <v>86</v>
      </c>
      <c r="AA2084" t="s">
        <v>585</v>
      </c>
      <c r="AB2084" s="28">
        <v>1</v>
      </c>
      <c r="AC2084" s="40">
        <v>35780</v>
      </c>
      <c r="AD2084" s="40">
        <f t="shared" si="32"/>
        <v>35780</v>
      </c>
    </row>
    <row r="2085" spans="1:30">
      <c r="A2085" t="s">
        <v>442</v>
      </c>
      <c r="B2085" t="s">
        <v>113</v>
      </c>
      <c r="C2085" t="s">
        <v>114</v>
      </c>
      <c r="D2085" t="s">
        <v>6146</v>
      </c>
      <c r="E2085" t="s">
        <v>19967</v>
      </c>
      <c r="F2085" t="s">
        <v>19968</v>
      </c>
      <c r="G2085" t="s">
        <v>9829</v>
      </c>
      <c r="H2085" t="s">
        <v>446</v>
      </c>
      <c r="I2085" t="s">
        <v>6149</v>
      </c>
      <c r="J2085" t="s">
        <v>19969</v>
      </c>
      <c r="K2085" t="s">
        <v>78</v>
      </c>
      <c r="L2085" t="s">
        <v>19970</v>
      </c>
      <c r="M2085" s="27">
        <v>45957.333333333343</v>
      </c>
      <c r="N2085" s="27">
        <v>45957.538888888892</v>
      </c>
      <c r="P2085" t="s">
        <v>9833</v>
      </c>
      <c r="Q2085" t="s">
        <v>9834</v>
      </c>
      <c r="R2085" t="s">
        <v>80</v>
      </c>
      <c r="S2085" t="s">
        <v>187</v>
      </c>
      <c r="T2085" t="s">
        <v>82</v>
      </c>
      <c r="U2085" t="s">
        <v>7699</v>
      </c>
      <c r="V2085" t="s">
        <v>19971</v>
      </c>
      <c r="W2085" t="s">
        <v>84</v>
      </c>
      <c r="Y2085" t="s">
        <v>11</v>
      </c>
      <c r="Z2085" t="s">
        <v>86</v>
      </c>
      <c r="AA2085" t="s">
        <v>2360</v>
      </c>
      <c r="AB2085" s="28">
        <v>1</v>
      </c>
      <c r="AC2085" s="40">
        <v>67654</v>
      </c>
      <c r="AD2085" s="40">
        <f t="shared" si="32"/>
        <v>67654</v>
      </c>
    </row>
    <row r="2086" spans="1:30">
      <c r="A2086" t="s">
        <v>459</v>
      </c>
      <c r="B2086" t="s">
        <v>460</v>
      </c>
      <c r="C2086" t="s">
        <v>461</v>
      </c>
      <c r="D2086" t="s">
        <v>512</v>
      </c>
      <c r="E2086" t="s">
        <v>19972</v>
      </c>
      <c r="F2086" t="s">
        <v>11681</v>
      </c>
      <c r="G2086" t="s">
        <v>9829</v>
      </c>
      <c r="H2086" t="s">
        <v>460</v>
      </c>
      <c r="I2086" t="s">
        <v>459</v>
      </c>
      <c r="J2086" t="s">
        <v>11682</v>
      </c>
      <c r="K2086" t="s">
        <v>78</v>
      </c>
      <c r="L2086" t="s">
        <v>19973</v>
      </c>
      <c r="M2086" s="27">
        <v>45957.333333333343</v>
      </c>
      <c r="N2086" s="27">
        <v>45957.663194444453</v>
      </c>
      <c r="P2086" t="s">
        <v>9833</v>
      </c>
      <c r="Q2086" t="s">
        <v>9834</v>
      </c>
      <c r="R2086" t="s">
        <v>1470</v>
      </c>
      <c r="S2086" t="s">
        <v>1470</v>
      </c>
      <c r="T2086" t="s">
        <v>82</v>
      </c>
      <c r="U2086" t="s">
        <v>7699</v>
      </c>
      <c r="V2086" t="s">
        <v>19974</v>
      </c>
      <c r="W2086" t="s">
        <v>84</v>
      </c>
      <c r="Y2086" t="s">
        <v>8</v>
      </c>
      <c r="Z2086" t="s">
        <v>86</v>
      </c>
      <c r="AA2086" t="s">
        <v>700</v>
      </c>
      <c r="AB2086" s="28">
        <v>1</v>
      </c>
      <c r="AC2086" s="40">
        <v>35780</v>
      </c>
      <c r="AD2086" s="40">
        <f t="shared" si="32"/>
        <v>35780</v>
      </c>
    </row>
    <row r="2087" spans="1:30">
      <c r="A2087" t="s">
        <v>442</v>
      </c>
      <c r="B2087" t="s">
        <v>113</v>
      </c>
      <c r="C2087" t="s">
        <v>114</v>
      </c>
      <c r="D2087" t="s">
        <v>8964</v>
      </c>
      <c r="E2087" t="s">
        <v>19975</v>
      </c>
      <c r="F2087" t="s">
        <v>12543</v>
      </c>
      <c r="G2087" t="s">
        <v>9829</v>
      </c>
      <c r="H2087" t="s">
        <v>446</v>
      </c>
      <c r="I2087" t="s">
        <v>8967</v>
      </c>
      <c r="J2087" t="s">
        <v>12544</v>
      </c>
      <c r="K2087" t="s">
        <v>78</v>
      </c>
      <c r="L2087" t="s">
        <v>19976</v>
      </c>
      <c r="M2087" s="27">
        <v>45957.333333333343</v>
      </c>
      <c r="N2087" s="27">
        <v>45957.404166666667</v>
      </c>
      <c r="P2087" t="s">
        <v>9833</v>
      </c>
      <c r="Q2087" t="s">
        <v>9834</v>
      </c>
      <c r="R2087" t="s">
        <v>1479</v>
      </c>
      <c r="S2087" t="s">
        <v>1479</v>
      </c>
      <c r="T2087" t="s">
        <v>82</v>
      </c>
      <c r="U2087" t="s">
        <v>7699</v>
      </c>
      <c r="V2087" t="s">
        <v>19971</v>
      </c>
      <c r="W2087" t="s">
        <v>84</v>
      </c>
      <c r="Y2087" t="s">
        <v>11</v>
      </c>
      <c r="Z2087" t="s">
        <v>86</v>
      </c>
      <c r="AA2087" t="s">
        <v>2360</v>
      </c>
      <c r="AB2087" s="28">
        <v>1</v>
      </c>
      <c r="AC2087" s="40">
        <v>67654</v>
      </c>
      <c r="AD2087" s="40">
        <f t="shared" si="32"/>
        <v>67654</v>
      </c>
    </row>
    <row r="2088" spans="1:30">
      <c r="A2088" t="s">
        <v>613</v>
      </c>
      <c r="B2088" t="s">
        <v>151</v>
      </c>
      <c r="C2088" t="s">
        <v>152</v>
      </c>
      <c r="D2088" t="s">
        <v>3456</v>
      </c>
      <c r="E2088" t="s">
        <v>19977</v>
      </c>
      <c r="F2088" t="s">
        <v>19978</v>
      </c>
      <c r="G2088" t="s">
        <v>9829</v>
      </c>
      <c r="H2088" t="s">
        <v>258</v>
      </c>
      <c r="I2088" t="s">
        <v>3459</v>
      </c>
      <c r="J2088" t="s">
        <v>19979</v>
      </c>
      <c r="K2088" t="s">
        <v>78</v>
      </c>
      <c r="L2088" t="s">
        <v>19980</v>
      </c>
      <c r="M2088" s="27">
        <v>45957.333333333343</v>
      </c>
      <c r="N2088" s="27">
        <v>45958.350694444453</v>
      </c>
      <c r="P2088" t="s">
        <v>9833</v>
      </c>
      <c r="Q2088" t="s">
        <v>9834</v>
      </c>
      <c r="R2088" t="s">
        <v>1470</v>
      </c>
      <c r="S2088" t="s">
        <v>1470</v>
      </c>
      <c r="T2088" t="s">
        <v>1664</v>
      </c>
      <c r="U2088" t="s">
        <v>11763</v>
      </c>
      <c r="V2088" t="s">
        <v>19981</v>
      </c>
      <c r="W2088" t="s">
        <v>1801</v>
      </c>
      <c r="Y2088" t="s">
        <v>11</v>
      </c>
      <c r="Z2088" t="s">
        <v>86</v>
      </c>
      <c r="AA2088" t="s">
        <v>8863</v>
      </c>
      <c r="AB2088" s="28">
        <v>0</v>
      </c>
      <c r="AC2088" s="40">
        <v>41241</v>
      </c>
      <c r="AD2088" s="40">
        <f t="shared" si="32"/>
        <v>41241</v>
      </c>
    </row>
    <row r="2089" spans="1:30">
      <c r="A2089" t="s">
        <v>191</v>
      </c>
      <c r="B2089" t="s">
        <v>192</v>
      </c>
      <c r="C2089" t="s">
        <v>193</v>
      </c>
      <c r="D2089" t="s">
        <v>7223</v>
      </c>
      <c r="E2089" t="s">
        <v>19982</v>
      </c>
      <c r="F2089" t="s">
        <v>19983</v>
      </c>
      <c r="G2089" t="s">
        <v>9829</v>
      </c>
      <c r="H2089" t="s">
        <v>197</v>
      </c>
      <c r="I2089" t="s">
        <v>7226</v>
      </c>
      <c r="J2089" t="s">
        <v>19984</v>
      </c>
      <c r="K2089" t="s">
        <v>78</v>
      </c>
      <c r="L2089" t="s">
        <v>19985</v>
      </c>
      <c r="M2089" s="27">
        <v>45957.333333333343</v>
      </c>
      <c r="N2089" s="27">
        <v>45961.663194444453</v>
      </c>
      <c r="P2089" t="s">
        <v>9833</v>
      </c>
      <c r="Q2089" t="s">
        <v>9834</v>
      </c>
      <c r="R2089" t="s">
        <v>1470</v>
      </c>
      <c r="S2089" t="s">
        <v>1470</v>
      </c>
      <c r="T2089" t="s">
        <v>82</v>
      </c>
      <c r="U2089" t="s">
        <v>7699</v>
      </c>
      <c r="V2089" t="s">
        <v>19986</v>
      </c>
      <c r="W2089" t="s">
        <v>9836</v>
      </c>
      <c r="Y2089" t="s">
        <v>13</v>
      </c>
      <c r="Z2089" t="s">
        <v>86</v>
      </c>
      <c r="AA2089" t="s">
        <v>202</v>
      </c>
      <c r="AB2089" s="28">
        <v>0</v>
      </c>
      <c r="AC2089" s="40">
        <v>35780</v>
      </c>
      <c r="AD2089" s="40">
        <f t="shared" si="32"/>
        <v>35780</v>
      </c>
    </row>
    <row r="2090" spans="1:30">
      <c r="A2090" t="s">
        <v>150</v>
      </c>
      <c r="B2090" t="s">
        <v>151</v>
      </c>
      <c r="C2090" t="s">
        <v>152</v>
      </c>
      <c r="D2090" t="s">
        <v>2339</v>
      </c>
      <c r="E2090" t="s">
        <v>19987</v>
      </c>
      <c r="F2090" t="s">
        <v>19988</v>
      </c>
      <c r="G2090" t="s">
        <v>9829</v>
      </c>
      <c r="H2090" t="s">
        <v>156</v>
      </c>
      <c r="I2090" t="s">
        <v>150</v>
      </c>
      <c r="J2090" t="s">
        <v>19989</v>
      </c>
      <c r="K2090" t="s">
        <v>78</v>
      </c>
      <c r="L2090" t="s">
        <v>19990</v>
      </c>
      <c r="M2090" s="27">
        <v>45957.333333333343</v>
      </c>
      <c r="N2090" s="27">
        <v>45957.369444444441</v>
      </c>
      <c r="P2090" t="s">
        <v>9833</v>
      </c>
      <c r="Q2090" t="s">
        <v>9834</v>
      </c>
      <c r="R2090" t="s">
        <v>1479</v>
      </c>
      <c r="S2090" t="s">
        <v>1479</v>
      </c>
      <c r="T2090" t="s">
        <v>82</v>
      </c>
      <c r="U2090" t="s">
        <v>7699</v>
      </c>
      <c r="V2090" t="s">
        <v>19991</v>
      </c>
      <c r="W2090" t="s">
        <v>84</v>
      </c>
      <c r="Y2090" t="s">
        <v>8</v>
      </c>
      <c r="Z2090" t="s">
        <v>86</v>
      </c>
      <c r="AA2090" t="s">
        <v>2078</v>
      </c>
      <c r="AB2090" s="28">
        <v>1</v>
      </c>
      <c r="AC2090" s="40">
        <v>35780</v>
      </c>
      <c r="AD2090" s="40">
        <f t="shared" si="32"/>
        <v>35780</v>
      </c>
    </row>
    <row r="2091" spans="1:30">
      <c r="A2091" t="s">
        <v>343</v>
      </c>
      <c r="B2091" t="s">
        <v>68</v>
      </c>
      <c r="C2091" t="s">
        <v>69</v>
      </c>
      <c r="D2091" t="s">
        <v>379</v>
      </c>
      <c r="E2091" t="s">
        <v>19992</v>
      </c>
      <c r="F2091" t="s">
        <v>19993</v>
      </c>
      <c r="G2091" t="s">
        <v>9829</v>
      </c>
      <c r="H2091" t="s">
        <v>347</v>
      </c>
      <c r="I2091" t="s">
        <v>382</v>
      </c>
      <c r="J2091" t="s">
        <v>19994</v>
      </c>
      <c r="K2091" t="s">
        <v>78</v>
      </c>
      <c r="L2091" t="s">
        <v>19995</v>
      </c>
      <c r="M2091" s="27">
        <v>45957.333333333343</v>
      </c>
      <c r="N2091" s="27">
        <v>45958.465277777781</v>
      </c>
      <c r="P2091" t="s">
        <v>9833</v>
      </c>
      <c r="Q2091" t="s">
        <v>9834</v>
      </c>
      <c r="T2091" t="s">
        <v>82</v>
      </c>
      <c r="U2091" t="s">
        <v>7699</v>
      </c>
      <c r="V2091" t="s">
        <v>19996</v>
      </c>
      <c r="W2091" t="s">
        <v>84</v>
      </c>
      <c r="Y2091" t="s">
        <v>8</v>
      </c>
      <c r="Z2091" t="s">
        <v>86</v>
      </c>
      <c r="AA2091" t="s">
        <v>387</v>
      </c>
      <c r="AB2091" s="28">
        <v>2</v>
      </c>
      <c r="AC2091" s="40">
        <v>35780</v>
      </c>
      <c r="AD2091" s="40">
        <f>AC2091*AB2091</f>
        <v>71560</v>
      </c>
    </row>
    <row r="2092" spans="1:30">
      <c r="A2092" t="s">
        <v>343</v>
      </c>
      <c r="B2092" t="s">
        <v>68</v>
      </c>
      <c r="C2092" t="s">
        <v>69</v>
      </c>
      <c r="D2092" t="s">
        <v>344</v>
      </c>
      <c r="E2092" t="s">
        <v>19997</v>
      </c>
      <c r="F2092" t="s">
        <v>14845</v>
      </c>
      <c r="G2092" t="s">
        <v>9829</v>
      </c>
      <c r="H2092" t="s">
        <v>347</v>
      </c>
      <c r="I2092" t="s">
        <v>343</v>
      </c>
      <c r="J2092" t="s">
        <v>14846</v>
      </c>
      <c r="K2092" t="s">
        <v>78</v>
      </c>
      <c r="L2092" t="s">
        <v>19998</v>
      </c>
      <c r="M2092" s="27">
        <v>45957.333333333343</v>
      </c>
      <c r="N2092" s="27">
        <v>45957.59375</v>
      </c>
      <c r="P2092" t="s">
        <v>9833</v>
      </c>
      <c r="Q2092" t="s">
        <v>9834</v>
      </c>
      <c r="R2092" t="s">
        <v>1479</v>
      </c>
      <c r="S2092" t="s">
        <v>1479</v>
      </c>
      <c r="T2092" t="s">
        <v>82</v>
      </c>
      <c r="U2092" t="s">
        <v>7699</v>
      </c>
      <c r="V2092" t="s">
        <v>19999</v>
      </c>
      <c r="W2092" t="s">
        <v>84</v>
      </c>
      <c r="Y2092" t="s">
        <v>8</v>
      </c>
      <c r="Z2092" t="s">
        <v>86</v>
      </c>
      <c r="AA2092" t="s">
        <v>8855</v>
      </c>
      <c r="AB2092" s="28">
        <v>1</v>
      </c>
      <c r="AC2092" s="40">
        <v>35780</v>
      </c>
      <c r="AD2092" s="40">
        <f t="shared" si="32"/>
        <v>35780</v>
      </c>
    </row>
    <row r="2093" spans="1:30">
      <c r="A2093" t="s">
        <v>191</v>
      </c>
      <c r="B2093" t="s">
        <v>192</v>
      </c>
      <c r="C2093" t="s">
        <v>193</v>
      </c>
      <c r="D2093" t="s">
        <v>194</v>
      </c>
      <c r="E2093" t="s">
        <v>20000</v>
      </c>
      <c r="F2093" t="s">
        <v>15543</v>
      </c>
      <c r="G2093" t="s">
        <v>9829</v>
      </c>
      <c r="H2093" t="s">
        <v>197</v>
      </c>
      <c r="I2093" t="s">
        <v>191</v>
      </c>
      <c r="J2093" t="s">
        <v>15544</v>
      </c>
      <c r="K2093" t="s">
        <v>78</v>
      </c>
      <c r="L2093" t="s">
        <v>20001</v>
      </c>
      <c r="M2093" s="27">
        <v>45957.333333333343</v>
      </c>
      <c r="N2093" s="27">
        <v>45960.424305555563</v>
      </c>
      <c r="P2093" t="s">
        <v>9833</v>
      </c>
      <c r="Q2093" t="s">
        <v>9834</v>
      </c>
      <c r="R2093" t="s">
        <v>1479</v>
      </c>
      <c r="S2093" t="s">
        <v>1479</v>
      </c>
      <c r="U2093" t="s">
        <v>7699</v>
      </c>
      <c r="V2093" t="s">
        <v>20002</v>
      </c>
      <c r="W2093" t="s">
        <v>84</v>
      </c>
      <c r="Y2093" t="s">
        <v>8</v>
      </c>
      <c r="Z2093" t="s">
        <v>86</v>
      </c>
      <c r="AA2093" t="s">
        <v>1916</v>
      </c>
      <c r="AB2093" s="28">
        <v>1</v>
      </c>
      <c r="AC2093" s="40">
        <v>35780</v>
      </c>
      <c r="AD2093" s="40">
        <f t="shared" si="32"/>
        <v>35780</v>
      </c>
    </row>
    <row r="2094" spans="1:30">
      <c r="A2094" t="s">
        <v>683</v>
      </c>
      <c r="B2094" t="s">
        <v>113</v>
      </c>
      <c r="C2094" t="s">
        <v>8579</v>
      </c>
      <c r="D2094" t="s">
        <v>2875</v>
      </c>
      <c r="E2094" t="s">
        <v>20003</v>
      </c>
      <c r="F2094" t="s">
        <v>16122</v>
      </c>
      <c r="G2094" t="s">
        <v>9838</v>
      </c>
      <c r="H2094" t="s">
        <v>281</v>
      </c>
      <c r="I2094" t="s">
        <v>2878</v>
      </c>
      <c r="J2094" t="s">
        <v>16123</v>
      </c>
      <c r="K2094" t="s">
        <v>78</v>
      </c>
      <c r="L2094" t="s">
        <v>20004</v>
      </c>
      <c r="M2094" s="27">
        <v>45957.333333333343</v>
      </c>
      <c r="N2094" s="27">
        <v>45960.474999999999</v>
      </c>
      <c r="P2094" t="s">
        <v>9840</v>
      </c>
      <c r="R2094" t="s">
        <v>80</v>
      </c>
      <c r="S2094" t="s">
        <v>81</v>
      </c>
      <c r="U2094" t="s">
        <v>7699</v>
      </c>
      <c r="V2094" t="s">
        <v>20005</v>
      </c>
      <c r="W2094" t="s">
        <v>9840</v>
      </c>
      <c r="Y2094" t="s">
        <v>13</v>
      </c>
      <c r="Z2094" t="s">
        <v>86</v>
      </c>
      <c r="AB2094" s="28">
        <v>0</v>
      </c>
      <c r="AC2094" s="40">
        <v>35780</v>
      </c>
      <c r="AD2094" s="40">
        <f t="shared" si="32"/>
        <v>35780</v>
      </c>
    </row>
    <row r="2095" spans="1:30">
      <c r="A2095" t="s">
        <v>1377</v>
      </c>
      <c r="B2095" t="s">
        <v>68</v>
      </c>
      <c r="C2095" t="s">
        <v>266</v>
      </c>
      <c r="D2095" t="s">
        <v>3530</v>
      </c>
      <c r="E2095" t="s">
        <v>20006</v>
      </c>
      <c r="F2095" t="s">
        <v>20007</v>
      </c>
      <c r="G2095" t="s">
        <v>9829</v>
      </c>
      <c r="H2095" t="s">
        <v>347</v>
      </c>
      <c r="I2095" t="s">
        <v>3533</v>
      </c>
      <c r="J2095" t="s">
        <v>20008</v>
      </c>
      <c r="K2095" t="s">
        <v>78</v>
      </c>
      <c r="L2095" t="s">
        <v>20009</v>
      </c>
      <c r="M2095" s="27">
        <v>45957.333333333343</v>
      </c>
      <c r="N2095" s="27">
        <v>45959.457638888889</v>
      </c>
      <c r="P2095" t="s">
        <v>9833</v>
      </c>
      <c r="Q2095" t="s">
        <v>9834</v>
      </c>
      <c r="R2095" t="s">
        <v>1470</v>
      </c>
      <c r="S2095" t="s">
        <v>1470</v>
      </c>
      <c r="T2095" t="s">
        <v>82</v>
      </c>
      <c r="U2095" t="s">
        <v>7699</v>
      </c>
      <c r="V2095" t="s">
        <v>20010</v>
      </c>
      <c r="W2095" t="s">
        <v>84</v>
      </c>
      <c r="Y2095" t="s">
        <v>8</v>
      </c>
      <c r="Z2095" t="s">
        <v>86</v>
      </c>
      <c r="AA2095" t="s">
        <v>276</v>
      </c>
      <c r="AB2095" s="28">
        <v>1</v>
      </c>
      <c r="AC2095" s="40">
        <v>35780</v>
      </c>
      <c r="AD2095" s="40">
        <f t="shared" si="32"/>
        <v>35780</v>
      </c>
    </row>
    <row r="2096" spans="1:30">
      <c r="A2096" t="s">
        <v>343</v>
      </c>
      <c r="B2096" t="s">
        <v>68</v>
      </c>
      <c r="C2096" t="s">
        <v>69</v>
      </c>
      <c r="D2096" t="s">
        <v>344</v>
      </c>
      <c r="E2096" t="s">
        <v>20011</v>
      </c>
      <c r="F2096" t="s">
        <v>5059</v>
      </c>
      <c r="G2096" t="s">
        <v>9829</v>
      </c>
      <c r="H2096" t="s">
        <v>347</v>
      </c>
      <c r="I2096" t="s">
        <v>343</v>
      </c>
      <c r="J2096" t="s">
        <v>5060</v>
      </c>
      <c r="K2096" t="s">
        <v>78</v>
      </c>
      <c r="L2096" t="s">
        <v>20012</v>
      </c>
      <c r="M2096" s="27">
        <v>45957.333333333343</v>
      </c>
      <c r="N2096" s="27">
        <v>45957.536805555559</v>
      </c>
      <c r="P2096" t="s">
        <v>9833</v>
      </c>
      <c r="Q2096" t="s">
        <v>9834</v>
      </c>
      <c r="R2096" t="s">
        <v>1470</v>
      </c>
      <c r="S2096" t="s">
        <v>1470</v>
      </c>
      <c r="T2096" t="s">
        <v>82</v>
      </c>
      <c r="U2096" t="s">
        <v>7699</v>
      </c>
      <c r="V2096" t="s">
        <v>20013</v>
      </c>
      <c r="W2096" t="s">
        <v>84</v>
      </c>
      <c r="Y2096" t="s">
        <v>8</v>
      </c>
      <c r="Z2096" t="s">
        <v>86</v>
      </c>
      <c r="AA2096" t="s">
        <v>511</v>
      </c>
      <c r="AB2096" s="28">
        <v>1</v>
      </c>
      <c r="AC2096" s="40">
        <v>35780</v>
      </c>
      <c r="AD2096" s="40">
        <f t="shared" si="32"/>
        <v>35780</v>
      </c>
    </row>
    <row r="2097" spans="1:30">
      <c r="A2097" t="s">
        <v>112</v>
      </c>
      <c r="B2097" t="s">
        <v>113</v>
      </c>
      <c r="C2097" t="s">
        <v>114</v>
      </c>
      <c r="D2097" t="s">
        <v>115</v>
      </c>
      <c r="E2097" t="s">
        <v>20014</v>
      </c>
      <c r="F2097" t="s">
        <v>20015</v>
      </c>
      <c r="G2097" t="s">
        <v>9829</v>
      </c>
      <c r="H2097" t="s">
        <v>116</v>
      </c>
      <c r="I2097" t="s">
        <v>112</v>
      </c>
      <c r="J2097" t="s">
        <v>20016</v>
      </c>
      <c r="K2097" t="s">
        <v>78</v>
      </c>
      <c r="L2097" t="s">
        <v>20017</v>
      </c>
      <c r="M2097" s="27">
        <v>45957.333333333343</v>
      </c>
      <c r="N2097" s="27">
        <v>45961.519444444442</v>
      </c>
      <c r="P2097" t="s">
        <v>9833</v>
      </c>
      <c r="Q2097" t="s">
        <v>9834</v>
      </c>
      <c r="R2097" t="s">
        <v>783</v>
      </c>
      <c r="S2097" t="s">
        <v>1750</v>
      </c>
      <c r="T2097" t="s">
        <v>82</v>
      </c>
      <c r="U2097" t="s">
        <v>7699</v>
      </c>
      <c r="V2097" t="s">
        <v>20018</v>
      </c>
      <c r="W2097" t="s">
        <v>84</v>
      </c>
      <c r="Y2097" t="s">
        <v>8</v>
      </c>
      <c r="Z2097" t="s">
        <v>86</v>
      </c>
      <c r="AA2097" t="s">
        <v>117</v>
      </c>
      <c r="AB2097" s="28">
        <v>1</v>
      </c>
      <c r="AC2097" s="40">
        <v>35780</v>
      </c>
      <c r="AD2097" s="40">
        <f t="shared" si="32"/>
        <v>35780</v>
      </c>
    </row>
    <row r="2098" spans="1:30">
      <c r="A2098" t="s">
        <v>459</v>
      </c>
      <c r="B2098" t="s">
        <v>460</v>
      </c>
      <c r="C2098" t="s">
        <v>461</v>
      </c>
      <c r="D2098" t="s">
        <v>512</v>
      </c>
      <c r="E2098" t="s">
        <v>20019</v>
      </c>
      <c r="F2098" t="s">
        <v>20020</v>
      </c>
      <c r="G2098" t="s">
        <v>9829</v>
      </c>
      <c r="H2098" t="s">
        <v>460</v>
      </c>
      <c r="I2098" t="s">
        <v>459</v>
      </c>
      <c r="J2098" t="s">
        <v>20021</v>
      </c>
      <c r="K2098" t="s">
        <v>78</v>
      </c>
      <c r="L2098" t="s">
        <v>20022</v>
      </c>
      <c r="M2098" s="27">
        <v>45957.333333333343</v>
      </c>
      <c r="N2098" s="27">
        <v>45957.611111111109</v>
      </c>
      <c r="P2098" t="s">
        <v>9833</v>
      </c>
      <c r="Q2098" t="s">
        <v>9834</v>
      </c>
      <c r="R2098" t="s">
        <v>80</v>
      </c>
      <c r="S2098" t="s">
        <v>187</v>
      </c>
      <c r="T2098" t="s">
        <v>82</v>
      </c>
      <c r="U2098" t="s">
        <v>7699</v>
      </c>
      <c r="V2098" t="s">
        <v>20023</v>
      </c>
      <c r="W2098" t="s">
        <v>84</v>
      </c>
      <c r="Y2098" t="s">
        <v>8</v>
      </c>
      <c r="Z2098" t="s">
        <v>86</v>
      </c>
      <c r="AA2098" t="s">
        <v>539</v>
      </c>
      <c r="AB2098" s="28">
        <v>1</v>
      </c>
      <c r="AC2098" s="40">
        <v>35780</v>
      </c>
      <c r="AD2098" s="40">
        <f t="shared" si="32"/>
        <v>35780</v>
      </c>
    </row>
    <row r="2099" spans="1:30">
      <c r="A2099" t="s">
        <v>150</v>
      </c>
      <c r="B2099" t="s">
        <v>151</v>
      </c>
      <c r="C2099" t="s">
        <v>152</v>
      </c>
      <c r="D2099" t="s">
        <v>2339</v>
      </c>
      <c r="E2099" t="s">
        <v>20024</v>
      </c>
      <c r="F2099" t="s">
        <v>20025</v>
      </c>
      <c r="G2099" t="s">
        <v>9829</v>
      </c>
      <c r="H2099" t="s">
        <v>156</v>
      </c>
      <c r="I2099" t="s">
        <v>150</v>
      </c>
      <c r="J2099" t="s">
        <v>20026</v>
      </c>
      <c r="K2099" t="s">
        <v>78</v>
      </c>
      <c r="L2099" t="s">
        <v>20027</v>
      </c>
      <c r="M2099" s="27">
        <v>45957.333333333343</v>
      </c>
      <c r="N2099" s="27">
        <v>45958.412499999999</v>
      </c>
      <c r="P2099" t="s">
        <v>9833</v>
      </c>
      <c r="Q2099" t="s">
        <v>9834</v>
      </c>
      <c r="R2099" t="s">
        <v>80</v>
      </c>
      <c r="S2099" t="s">
        <v>187</v>
      </c>
      <c r="T2099" t="s">
        <v>82</v>
      </c>
      <c r="U2099" t="s">
        <v>7699</v>
      </c>
      <c r="V2099" t="s">
        <v>20028</v>
      </c>
      <c r="W2099" t="s">
        <v>84</v>
      </c>
      <c r="Y2099" t="s">
        <v>8</v>
      </c>
      <c r="Z2099" t="s">
        <v>86</v>
      </c>
      <c r="AA2099" t="s">
        <v>3941</v>
      </c>
      <c r="AB2099" s="28">
        <v>1</v>
      </c>
      <c r="AC2099" s="40">
        <v>35780</v>
      </c>
      <c r="AD2099" s="40">
        <f t="shared" si="32"/>
        <v>35780</v>
      </c>
    </row>
    <row r="2100" spans="1:30">
      <c r="A2100" t="s">
        <v>118</v>
      </c>
      <c r="B2100" t="s">
        <v>119</v>
      </c>
      <c r="C2100" t="s">
        <v>8579</v>
      </c>
      <c r="D2100" t="s">
        <v>4929</v>
      </c>
      <c r="E2100" t="s">
        <v>20029</v>
      </c>
      <c r="F2100" t="s">
        <v>20030</v>
      </c>
      <c r="G2100" t="s">
        <v>9838</v>
      </c>
      <c r="H2100" t="s">
        <v>124</v>
      </c>
      <c r="I2100" t="s">
        <v>4932</v>
      </c>
      <c r="J2100" t="s">
        <v>20031</v>
      </c>
      <c r="K2100" t="s">
        <v>78</v>
      </c>
      <c r="L2100" t="s">
        <v>20032</v>
      </c>
      <c r="M2100" s="27">
        <v>45957.333333333343</v>
      </c>
      <c r="N2100" s="27">
        <v>45960.661111111112</v>
      </c>
      <c r="P2100" t="s">
        <v>9840</v>
      </c>
      <c r="R2100" t="s">
        <v>1470</v>
      </c>
      <c r="S2100" t="s">
        <v>1470</v>
      </c>
      <c r="U2100" t="s">
        <v>7699</v>
      </c>
      <c r="V2100" t="s">
        <v>20033</v>
      </c>
      <c r="W2100" t="s">
        <v>9840</v>
      </c>
      <c r="Y2100" t="s">
        <v>139</v>
      </c>
      <c r="Z2100" t="s">
        <v>4937</v>
      </c>
      <c r="AB2100" s="28">
        <v>0</v>
      </c>
      <c r="AC2100" s="40">
        <v>35780</v>
      </c>
      <c r="AD2100" s="40">
        <f t="shared" si="32"/>
        <v>35780</v>
      </c>
    </row>
    <row r="2101" spans="1:30">
      <c r="A2101" t="s">
        <v>1134</v>
      </c>
      <c r="B2101" t="s">
        <v>113</v>
      </c>
      <c r="C2101" t="s">
        <v>114</v>
      </c>
      <c r="D2101" t="s">
        <v>9919</v>
      </c>
      <c r="E2101" t="s">
        <v>20034</v>
      </c>
      <c r="F2101" t="s">
        <v>20035</v>
      </c>
      <c r="G2101" t="s">
        <v>9829</v>
      </c>
      <c r="H2101" t="s">
        <v>2713</v>
      </c>
      <c r="I2101" t="s">
        <v>9922</v>
      </c>
      <c r="J2101" t="s">
        <v>20036</v>
      </c>
      <c r="K2101" t="s">
        <v>78</v>
      </c>
      <c r="L2101" t="s">
        <v>20037</v>
      </c>
      <c r="M2101" s="27">
        <v>45957.333333333343</v>
      </c>
      <c r="N2101" s="27">
        <v>45960.617361111108</v>
      </c>
      <c r="P2101" t="s">
        <v>9833</v>
      </c>
      <c r="Q2101" t="s">
        <v>9834</v>
      </c>
      <c r="R2101" t="s">
        <v>1470</v>
      </c>
      <c r="S2101" t="s">
        <v>1470</v>
      </c>
      <c r="T2101" t="s">
        <v>82</v>
      </c>
      <c r="U2101" t="s">
        <v>7699</v>
      </c>
      <c r="V2101" t="s">
        <v>20038</v>
      </c>
      <c r="W2101" t="s">
        <v>84</v>
      </c>
      <c r="Y2101" t="s">
        <v>11</v>
      </c>
      <c r="Z2101" t="s">
        <v>86</v>
      </c>
      <c r="AA2101" t="s">
        <v>2718</v>
      </c>
      <c r="AB2101" s="28">
        <v>1</v>
      </c>
      <c r="AC2101" s="40">
        <v>67654</v>
      </c>
      <c r="AD2101" s="40">
        <f t="shared" si="32"/>
        <v>67654</v>
      </c>
    </row>
    <row r="2102" spans="1:30">
      <c r="A2102" t="s">
        <v>1377</v>
      </c>
      <c r="B2102" t="s">
        <v>68</v>
      </c>
      <c r="C2102" t="s">
        <v>266</v>
      </c>
      <c r="D2102" t="s">
        <v>1378</v>
      </c>
      <c r="E2102" t="s">
        <v>20039</v>
      </c>
      <c r="F2102" t="s">
        <v>20040</v>
      </c>
      <c r="G2102" t="s">
        <v>9829</v>
      </c>
      <c r="H2102" t="s">
        <v>1381</v>
      </c>
      <c r="I2102" t="s">
        <v>1377</v>
      </c>
      <c r="J2102" t="s">
        <v>20041</v>
      </c>
      <c r="K2102" t="s">
        <v>78</v>
      </c>
      <c r="L2102" t="s">
        <v>20042</v>
      </c>
      <c r="M2102" s="27">
        <v>45957.333333333343</v>
      </c>
      <c r="N2102" s="27">
        <v>45958.613888888889</v>
      </c>
      <c r="P2102" t="s">
        <v>9833</v>
      </c>
      <c r="Q2102" t="s">
        <v>9834</v>
      </c>
      <c r="R2102" t="s">
        <v>1470</v>
      </c>
      <c r="S2102" t="s">
        <v>1470</v>
      </c>
      <c r="T2102" t="s">
        <v>82</v>
      </c>
      <c r="U2102" t="s">
        <v>7699</v>
      </c>
      <c r="V2102" t="s">
        <v>20043</v>
      </c>
      <c r="W2102" t="s">
        <v>84</v>
      </c>
      <c r="Y2102" t="s">
        <v>8</v>
      </c>
      <c r="Z2102" t="s">
        <v>86</v>
      </c>
      <c r="AA2102" t="s">
        <v>2108</v>
      </c>
      <c r="AB2102" s="28">
        <v>1</v>
      </c>
      <c r="AC2102" s="40">
        <v>35780</v>
      </c>
      <c r="AD2102" s="40">
        <f t="shared" si="32"/>
        <v>35780</v>
      </c>
    </row>
    <row r="2103" spans="1:30">
      <c r="A2103" t="s">
        <v>191</v>
      </c>
      <c r="B2103" t="s">
        <v>192</v>
      </c>
      <c r="C2103" t="s">
        <v>193</v>
      </c>
      <c r="D2103" t="s">
        <v>208</v>
      </c>
      <c r="E2103" t="s">
        <v>20044</v>
      </c>
      <c r="F2103" t="s">
        <v>20045</v>
      </c>
      <c r="G2103" t="s">
        <v>9829</v>
      </c>
      <c r="H2103" t="s">
        <v>197</v>
      </c>
      <c r="I2103" t="s">
        <v>211</v>
      </c>
      <c r="J2103" t="s">
        <v>20046</v>
      </c>
      <c r="K2103" t="s">
        <v>78</v>
      </c>
      <c r="L2103" t="s">
        <v>20047</v>
      </c>
      <c r="M2103" s="27">
        <v>45957.333333333343</v>
      </c>
      <c r="N2103" s="27">
        <v>45959.422222222223</v>
      </c>
      <c r="P2103" t="s">
        <v>9833</v>
      </c>
      <c r="Q2103" t="s">
        <v>9834</v>
      </c>
      <c r="R2103" t="s">
        <v>80</v>
      </c>
      <c r="S2103" t="s">
        <v>187</v>
      </c>
      <c r="U2103" t="s">
        <v>7699</v>
      </c>
      <c r="V2103" t="s">
        <v>20048</v>
      </c>
      <c r="W2103" t="s">
        <v>84</v>
      </c>
      <c r="Y2103" t="s">
        <v>8</v>
      </c>
      <c r="Z2103" t="s">
        <v>86</v>
      </c>
      <c r="AA2103" t="s">
        <v>1916</v>
      </c>
      <c r="AB2103" s="28">
        <v>1</v>
      </c>
      <c r="AC2103" s="40">
        <v>35780</v>
      </c>
      <c r="AD2103" s="40">
        <f t="shared" si="32"/>
        <v>35780</v>
      </c>
    </row>
    <row r="2104" spans="1:30">
      <c r="A2104" t="s">
        <v>459</v>
      </c>
      <c r="B2104" t="s">
        <v>460</v>
      </c>
      <c r="C2104" t="s">
        <v>461</v>
      </c>
      <c r="D2104" t="s">
        <v>512</v>
      </c>
      <c r="E2104" t="s">
        <v>20049</v>
      </c>
      <c r="F2104" t="s">
        <v>13313</v>
      </c>
      <c r="G2104" t="s">
        <v>9829</v>
      </c>
      <c r="H2104" t="s">
        <v>460</v>
      </c>
      <c r="I2104" t="s">
        <v>459</v>
      </c>
      <c r="J2104" t="s">
        <v>13314</v>
      </c>
      <c r="K2104" t="s">
        <v>78</v>
      </c>
      <c r="L2104" t="s">
        <v>20050</v>
      </c>
      <c r="M2104" s="27">
        <v>45957.333333333343</v>
      </c>
      <c r="N2104" s="27">
        <v>45957.650694444441</v>
      </c>
      <c r="P2104" t="s">
        <v>9833</v>
      </c>
      <c r="Q2104" t="s">
        <v>9834</v>
      </c>
      <c r="R2104" t="s">
        <v>1470</v>
      </c>
      <c r="S2104" t="s">
        <v>1470</v>
      </c>
      <c r="T2104" t="s">
        <v>82</v>
      </c>
      <c r="U2104" t="s">
        <v>7699</v>
      </c>
      <c r="V2104" t="s">
        <v>20051</v>
      </c>
      <c r="W2104" t="s">
        <v>84</v>
      </c>
      <c r="Y2104" t="s">
        <v>8</v>
      </c>
      <c r="Z2104" t="s">
        <v>86</v>
      </c>
      <c r="AA2104" t="s">
        <v>700</v>
      </c>
      <c r="AB2104" s="28">
        <v>1</v>
      </c>
      <c r="AC2104" s="40">
        <v>35780</v>
      </c>
      <c r="AD2104" s="40">
        <f t="shared" si="32"/>
        <v>35780</v>
      </c>
    </row>
    <row r="2105" spans="1:30">
      <c r="A2105" t="s">
        <v>191</v>
      </c>
      <c r="B2105" t="s">
        <v>192</v>
      </c>
      <c r="C2105" t="s">
        <v>193</v>
      </c>
      <c r="D2105" t="s">
        <v>194</v>
      </c>
      <c r="E2105" t="s">
        <v>20052</v>
      </c>
      <c r="F2105" t="s">
        <v>20053</v>
      </c>
      <c r="G2105" t="s">
        <v>9829</v>
      </c>
      <c r="H2105" t="s">
        <v>197</v>
      </c>
      <c r="I2105" t="s">
        <v>191</v>
      </c>
      <c r="J2105" t="s">
        <v>20054</v>
      </c>
      <c r="K2105" t="s">
        <v>78</v>
      </c>
      <c r="L2105" t="s">
        <v>20055</v>
      </c>
      <c r="M2105" s="27">
        <v>45957.333333333343</v>
      </c>
      <c r="N2105" s="27">
        <v>45959.421527777777</v>
      </c>
      <c r="P2105" t="s">
        <v>9833</v>
      </c>
      <c r="Q2105" t="s">
        <v>9834</v>
      </c>
      <c r="R2105" t="s">
        <v>80</v>
      </c>
      <c r="S2105" t="s">
        <v>187</v>
      </c>
      <c r="U2105" t="s">
        <v>7699</v>
      </c>
      <c r="V2105" t="s">
        <v>20056</v>
      </c>
      <c r="W2105" t="s">
        <v>84</v>
      </c>
      <c r="Y2105" t="s">
        <v>8</v>
      </c>
      <c r="Z2105" t="s">
        <v>86</v>
      </c>
      <c r="AA2105" t="s">
        <v>1916</v>
      </c>
      <c r="AB2105" s="28">
        <v>1</v>
      </c>
      <c r="AC2105" s="40">
        <v>35780</v>
      </c>
      <c r="AD2105" s="40">
        <f t="shared" si="32"/>
        <v>35780</v>
      </c>
    </row>
    <row r="2106" spans="1:30">
      <c r="A2106" t="s">
        <v>191</v>
      </c>
      <c r="B2106" t="s">
        <v>192</v>
      </c>
      <c r="C2106" t="s">
        <v>193</v>
      </c>
      <c r="D2106" t="s">
        <v>194</v>
      </c>
      <c r="E2106" t="s">
        <v>20057</v>
      </c>
      <c r="F2106" t="s">
        <v>10679</v>
      </c>
      <c r="G2106" t="s">
        <v>9829</v>
      </c>
      <c r="H2106" t="s">
        <v>197</v>
      </c>
      <c r="I2106" t="s">
        <v>191</v>
      </c>
      <c r="J2106" t="s">
        <v>10680</v>
      </c>
      <c r="K2106" t="s">
        <v>78</v>
      </c>
      <c r="L2106" t="s">
        <v>20058</v>
      </c>
      <c r="M2106" s="27">
        <v>45957.333333333343</v>
      </c>
      <c r="N2106" s="27">
        <v>45959.415972222218</v>
      </c>
      <c r="P2106" t="s">
        <v>9833</v>
      </c>
      <c r="Q2106" t="s">
        <v>9834</v>
      </c>
      <c r="R2106" t="s">
        <v>1470</v>
      </c>
      <c r="S2106" t="s">
        <v>1470</v>
      </c>
      <c r="U2106" t="s">
        <v>7699</v>
      </c>
      <c r="V2106" t="s">
        <v>20059</v>
      </c>
      <c r="W2106" t="s">
        <v>84</v>
      </c>
      <c r="Y2106" t="s">
        <v>8</v>
      </c>
      <c r="Z2106" t="s">
        <v>86</v>
      </c>
      <c r="AA2106" t="s">
        <v>1916</v>
      </c>
      <c r="AB2106" s="28">
        <v>1</v>
      </c>
      <c r="AC2106" s="40">
        <v>35780</v>
      </c>
      <c r="AD2106" s="40">
        <f t="shared" si="32"/>
        <v>35780</v>
      </c>
    </row>
    <row r="2107" spans="1:30">
      <c r="A2107" t="s">
        <v>217</v>
      </c>
      <c r="B2107" t="s">
        <v>192</v>
      </c>
      <c r="C2107" t="s">
        <v>193</v>
      </c>
      <c r="D2107" t="s">
        <v>1241</v>
      </c>
      <c r="E2107" t="s">
        <v>20060</v>
      </c>
      <c r="F2107" t="s">
        <v>20061</v>
      </c>
      <c r="G2107" t="s">
        <v>9829</v>
      </c>
      <c r="H2107" t="s">
        <v>197</v>
      </c>
      <c r="I2107" t="s">
        <v>1244</v>
      </c>
      <c r="J2107" t="s">
        <v>20062</v>
      </c>
      <c r="K2107" t="s">
        <v>78</v>
      </c>
      <c r="L2107" t="s">
        <v>20063</v>
      </c>
      <c r="M2107" s="27">
        <v>45957.333333333343</v>
      </c>
      <c r="N2107" s="27">
        <v>45959.684027777781</v>
      </c>
      <c r="P2107" t="s">
        <v>9833</v>
      </c>
      <c r="Q2107" t="s">
        <v>9834</v>
      </c>
      <c r="R2107" t="s">
        <v>80</v>
      </c>
      <c r="S2107" t="s">
        <v>81</v>
      </c>
      <c r="T2107" t="s">
        <v>82</v>
      </c>
      <c r="U2107" t="s">
        <v>7699</v>
      </c>
      <c r="V2107" t="s">
        <v>20064</v>
      </c>
      <c r="W2107" t="s">
        <v>84</v>
      </c>
      <c r="Y2107" t="s">
        <v>11</v>
      </c>
      <c r="Z2107" t="s">
        <v>86</v>
      </c>
      <c r="AA2107" t="s">
        <v>1684</v>
      </c>
      <c r="AB2107" s="28">
        <v>1</v>
      </c>
      <c r="AC2107" s="40">
        <v>67654</v>
      </c>
      <c r="AD2107" s="40">
        <f t="shared" si="32"/>
        <v>67654</v>
      </c>
    </row>
    <row r="2108" spans="1:30">
      <c r="A2108" t="s">
        <v>1377</v>
      </c>
      <c r="B2108" t="s">
        <v>68</v>
      </c>
      <c r="C2108" t="s">
        <v>266</v>
      </c>
      <c r="D2108" t="s">
        <v>2584</v>
      </c>
      <c r="E2108" t="s">
        <v>20065</v>
      </c>
      <c r="F2108" t="s">
        <v>20066</v>
      </c>
      <c r="G2108" t="s">
        <v>9829</v>
      </c>
      <c r="H2108" t="s">
        <v>1381</v>
      </c>
      <c r="I2108" t="s">
        <v>2587</v>
      </c>
      <c r="J2108" t="s">
        <v>20067</v>
      </c>
      <c r="K2108" t="s">
        <v>78</v>
      </c>
      <c r="L2108" t="s">
        <v>20068</v>
      </c>
      <c r="M2108" s="27">
        <v>45957.333333333343</v>
      </c>
      <c r="N2108" s="27">
        <v>45960.50277777778</v>
      </c>
      <c r="P2108" t="s">
        <v>9833</v>
      </c>
      <c r="Q2108" t="s">
        <v>9834</v>
      </c>
      <c r="R2108" t="s">
        <v>1470</v>
      </c>
      <c r="S2108" t="s">
        <v>1470</v>
      </c>
      <c r="T2108" t="s">
        <v>82</v>
      </c>
      <c r="U2108" t="s">
        <v>7699</v>
      </c>
      <c r="V2108" t="s">
        <v>20069</v>
      </c>
      <c r="W2108" t="s">
        <v>84</v>
      </c>
      <c r="Y2108" t="s">
        <v>8</v>
      </c>
      <c r="Z2108" t="s">
        <v>86</v>
      </c>
      <c r="AA2108" t="s">
        <v>2735</v>
      </c>
      <c r="AB2108" s="28">
        <v>1</v>
      </c>
      <c r="AC2108" s="40">
        <v>35780</v>
      </c>
      <c r="AD2108" s="40">
        <f t="shared" si="32"/>
        <v>35780</v>
      </c>
    </row>
    <row r="2109" spans="1:30">
      <c r="A2109" t="s">
        <v>277</v>
      </c>
      <c r="B2109" t="s">
        <v>151</v>
      </c>
      <c r="C2109" t="s">
        <v>152</v>
      </c>
      <c r="D2109" t="s">
        <v>325</v>
      </c>
      <c r="E2109" t="s">
        <v>20070</v>
      </c>
      <c r="F2109" t="s">
        <v>20071</v>
      </c>
      <c r="G2109" t="s">
        <v>9829</v>
      </c>
      <c r="H2109" t="s">
        <v>328</v>
      </c>
      <c r="I2109" t="s">
        <v>277</v>
      </c>
      <c r="J2109" t="s">
        <v>20072</v>
      </c>
      <c r="K2109" t="s">
        <v>78</v>
      </c>
      <c r="L2109" t="s">
        <v>20073</v>
      </c>
      <c r="M2109" s="27">
        <v>45957.333333333343</v>
      </c>
      <c r="N2109" s="27">
        <v>45957.498611111107</v>
      </c>
      <c r="P2109" t="s">
        <v>9833</v>
      </c>
      <c r="Q2109" t="s">
        <v>9834</v>
      </c>
      <c r="R2109" t="s">
        <v>80</v>
      </c>
      <c r="S2109" t="s">
        <v>187</v>
      </c>
      <c r="T2109" t="s">
        <v>82</v>
      </c>
      <c r="U2109" t="s">
        <v>7699</v>
      </c>
      <c r="V2109" t="s">
        <v>20074</v>
      </c>
      <c r="W2109" t="s">
        <v>84</v>
      </c>
      <c r="Y2109" t="s">
        <v>8</v>
      </c>
      <c r="Z2109" t="s">
        <v>86</v>
      </c>
      <c r="AA2109" t="s">
        <v>736</v>
      </c>
      <c r="AB2109" s="28">
        <v>1</v>
      </c>
      <c r="AC2109" s="40">
        <v>35780</v>
      </c>
      <c r="AD2109" s="40">
        <f t="shared" si="32"/>
        <v>35780</v>
      </c>
    </row>
    <row r="2110" spans="1:30">
      <c r="A2110" t="s">
        <v>343</v>
      </c>
      <c r="B2110" t="s">
        <v>68</v>
      </c>
      <c r="C2110" t="s">
        <v>69</v>
      </c>
      <c r="D2110" t="s">
        <v>3575</v>
      </c>
      <c r="E2110" t="s">
        <v>20075</v>
      </c>
      <c r="F2110" t="s">
        <v>20076</v>
      </c>
      <c r="G2110" t="s">
        <v>9829</v>
      </c>
      <c r="H2110" t="s">
        <v>347</v>
      </c>
      <c r="I2110" t="s">
        <v>3578</v>
      </c>
      <c r="J2110" t="s">
        <v>20077</v>
      </c>
      <c r="K2110" t="s">
        <v>78</v>
      </c>
      <c r="L2110" t="s">
        <v>20078</v>
      </c>
      <c r="M2110" s="27">
        <v>45957.333333333343</v>
      </c>
      <c r="N2110" s="27">
        <v>45960.477083333331</v>
      </c>
      <c r="P2110" t="s">
        <v>9833</v>
      </c>
      <c r="Q2110" t="s">
        <v>9834</v>
      </c>
      <c r="R2110" t="s">
        <v>80</v>
      </c>
      <c r="S2110" t="s">
        <v>187</v>
      </c>
      <c r="T2110" t="s">
        <v>82</v>
      </c>
      <c r="U2110" t="s">
        <v>7699</v>
      </c>
      <c r="V2110" t="s">
        <v>20079</v>
      </c>
      <c r="W2110" t="s">
        <v>84</v>
      </c>
      <c r="Y2110" t="s">
        <v>11</v>
      </c>
      <c r="Z2110" t="s">
        <v>86</v>
      </c>
      <c r="AA2110" t="s">
        <v>359</v>
      </c>
      <c r="AB2110" s="28">
        <v>1</v>
      </c>
      <c r="AC2110" s="40">
        <v>67654</v>
      </c>
      <c r="AD2110" s="40">
        <f t="shared" si="32"/>
        <v>67654</v>
      </c>
    </row>
    <row r="2111" spans="1:30">
      <c r="A2111" t="s">
        <v>150</v>
      </c>
      <c r="B2111" t="s">
        <v>151</v>
      </c>
      <c r="C2111" t="s">
        <v>8579</v>
      </c>
      <c r="D2111" t="s">
        <v>153</v>
      </c>
      <c r="E2111" t="s">
        <v>20080</v>
      </c>
      <c r="F2111" t="s">
        <v>11017</v>
      </c>
      <c r="G2111" t="s">
        <v>9838</v>
      </c>
      <c r="H2111" t="s">
        <v>156</v>
      </c>
      <c r="I2111" t="s">
        <v>157</v>
      </c>
      <c r="J2111" t="s">
        <v>11018</v>
      </c>
      <c r="K2111" t="s">
        <v>78</v>
      </c>
      <c r="L2111" t="s">
        <v>20081</v>
      </c>
      <c r="M2111" s="27">
        <v>45957.333333333343</v>
      </c>
      <c r="N2111" s="27">
        <v>45960.479097222233</v>
      </c>
      <c r="P2111" t="s">
        <v>9840</v>
      </c>
      <c r="R2111" t="s">
        <v>1470</v>
      </c>
      <c r="S2111" t="s">
        <v>1470</v>
      </c>
      <c r="U2111" t="s">
        <v>7699</v>
      </c>
      <c r="V2111" t="s">
        <v>20082</v>
      </c>
      <c r="W2111" t="s">
        <v>9840</v>
      </c>
      <c r="Y2111" t="s">
        <v>15</v>
      </c>
      <c r="Z2111" t="s">
        <v>86</v>
      </c>
      <c r="AB2111" s="28">
        <v>0</v>
      </c>
      <c r="AC2111" s="40">
        <v>35780</v>
      </c>
      <c r="AD2111" s="40">
        <f t="shared" si="32"/>
        <v>35780</v>
      </c>
    </row>
    <row r="2112" spans="1:30">
      <c r="A2112" t="s">
        <v>459</v>
      </c>
      <c r="B2112" t="s">
        <v>460</v>
      </c>
      <c r="C2112" t="s">
        <v>461</v>
      </c>
      <c r="D2112" t="s">
        <v>1988</v>
      </c>
      <c r="E2112" t="s">
        <v>20083</v>
      </c>
      <c r="F2112" t="s">
        <v>20084</v>
      </c>
      <c r="G2112" t="s">
        <v>9829</v>
      </c>
      <c r="H2112" t="s">
        <v>460</v>
      </c>
      <c r="I2112" t="s">
        <v>1991</v>
      </c>
      <c r="J2112" t="s">
        <v>20085</v>
      </c>
      <c r="K2112" t="s">
        <v>78</v>
      </c>
      <c r="L2112" t="s">
        <v>20086</v>
      </c>
      <c r="M2112" s="27">
        <v>45957.333333333343</v>
      </c>
      <c r="N2112" s="27">
        <v>45960.601388888892</v>
      </c>
      <c r="P2112" t="s">
        <v>9833</v>
      </c>
      <c r="Q2112" t="s">
        <v>9834</v>
      </c>
      <c r="R2112" t="s">
        <v>80</v>
      </c>
      <c r="S2112" t="s">
        <v>187</v>
      </c>
      <c r="T2112" t="s">
        <v>82</v>
      </c>
      <c r="U2112" t="s">
        <v>7699</v>
      </c>
      <c r="V2112" t="s">
        <v>20087</v>
      </c>
      <c r="W2112" t="s">
        <v>84</v>
      </c>
      <c r="Y2112" t="s">
        <v>11</v>
      </c>
      <c r="Z2112" t="s">
        <v>86</v>
      </c>
      <c r="AA2112" t="s">
        <v>899</v>
      </c>
      <c r="AB2112" s="28">
        <v>1</v>
      </c>
      <c r="AC2112" s="40">
        <v>67654</v>
      </c>
      <c r="AD2112" s="40">
        <f t="shared" si="32"/>
        <v>67654</v>
      </c>
    </row>
    <row r="2113" spans="1:30">
      <c r="A2113" t="s">
        <v>459</v>
      </c>
      <c r="B2113" t="s">
        <v>460</v>
      </c>
      <c r="C2113" t="s">
        <v>461</v>
      </c>
      <c r="D2113" t="s">
        <v>512</v>
      </c>
      <c r="E2113" t="s">
        <v>20088</v>
      </c>
      <c r="F2113" t="s">
        <v>20089</v>
      </c>
      <c r="G2113" t="s">
        <v>9829</v>
      </c>
      <c r="H2113" t="s">
        <v>460</v>
      </c>
      <c r="I2113" t="s">
        <v>459</v>
      </c>
      <c r="J2113" t="s">
        <v>20090</v>
      </c>
      <c r="K2113" t="s">
        <v>78</v>
      </c>
      <c r="L2113" t="s">
        <v>20091</v>
      </c>
      <c r="M2113" s="27">
        <v>45957.333333333343</v>
      </c>
      <c r="N2113" s="27">
        <v>45958.468055555553</v>
      </c>
      <c r="P2113" t="s">
        <v>9833</v>
      </c>
      <c r="Q2113" t="s">
        <v>9834</v>
      </c>
      <c r="R2113" t="s">
        <v>80</v>
      </c>
      <c r="S2113" t="s">
        <v>187</v>
      </c>
      <c r="T2113" t="s">
        <v>82</v>
      </c>
      <c r="U2113" t="s">
        <v>7699</v>
      </c>
      <c r="V2113" t="s">
        <v>20092</v>
      </c>
      <c r="W2113" t="s">
        <v>84</v>
      </c>
      <c r="Y2113" t="s">
        <v>8</v>
      </c>
      <c r="Z2113" t="s">
        <v>86</v>
      </c>
      <c r="AA2113" t="s">
        <v>1875</v>
      </c>
      <c r="AB2113" s="28">
        <v>1</v>
      </c>
      <c r="AC2113" s="40">
        <v>35780</v>
      </c>
      <c r="AD2113" s="40">
        <f t="shared" si="32"/>
        <v>35780</v>
      </c>
    </row>
    <row r="2114" spans="1:30">
      <c r="A2114" t="s">
        <v>744</v>
      </c>
      <c r="B2114" t="s">
        <v>113</v>
      </c>
      <c r="C2114" t="s">
        <v>114</v>
      </c>
      <c r="D2114" t="s">
        <v>15461</v>
      </c>
      <c r="E2114" t="s">
        <v>20093</v>
      </c>
      <c r="F2114" t="s">
        <v>15463</v>
      </c>
      <c r="G2114" t="s">
        <v>9829</v>
      </c>
      <c r="H2114" t="s">
        <v>748</v>
      </c>
      <c r="I2114" t="s">
        <v>15464</v>
      </c>
      <c r="J2114" t="s">
        <v>15465</v>
      </c>
      <c r="K2114" t="s">
        <v>78</v>
      </c>
      <c r="L2114" t="s">
        <v>20094</v>
      </c>
      <c r="M2114" s="27">
        <v>45957.333333333343</v>
      </c>
      <c r="N2114" s="27">
        <v>45961.661111111112</v>
      </c>
      <c r="P2114" t="s">
        <v>9833</v>
      </c>
      <c r="Q2114" t="s">
        <v>9834</v>
      </c>
      <c r="R2114" t="s">
        <v>1479</v>
      </c>
      <c r="S2114" t="s">
        <v>1479</v>
      </c>
      <c r="T2114" t="s">
        <v>1664</v>
      </c>
      <c r="U2114" t="s">
        <v>11763</v>
      </c>
      <c r="V2114" t="s">
        <v>20095</v>
      </c>
      <c r="W2114" t="s">
        <v>1801</v>
      </c>
      <c r="Y2114" t="s">
        <v>11</v>
      </c>
      <c r="Z2114" t="s">
        <v>86</v>
      </c>
      <c r="AA2114" t="s">
        <v>1272</v>
      </c>
      <c r="AB2114" s="28">
        <v>0</v>
      </c>
      <c r="AC2114" s="40">
        <v>41241</v>
      </c>
      <c r="AD2114" s="40">
        <f t="shared" si="32"/>
        <v>41241</v>
      </c>
    </row>
    <row r="2115" spans="1:30">
      <c r="A2115" t="s">
        <v>191</v>
      </c>
      <c r="B2115" t="s">
        <v>192</v>
      </c>
      <c r="C2115" t="s">
        <v>193</v>
      </c>
      <c r="D2115" t="s">
        <v>823</v>
      </c>
      <c r="E2115" t="s">
        <v>20096</v>
      </c>
      <c r="F2115" t="s">
        <v>20097</v>
      </c>
      <c r="G2115" t="s">
        <v>9829</v>
      </c>
      <c r="H2115" t="s">
        <v>197</v>
      </c>
      <c r="I2115" t="s">
        <v>826</v>
      </c>
      <c r="J2115" t="s">
        <v>20098</v>
      </c>
      <c r="K2115" t="s">
        <v>78</v>
      </c>
      <c r="L2115" t="s">
        <v>20099</v>
      </c>
      <c r="M2115" s="27">
        <v>45957.333333333343</v>
      </c>
      <c r="N2115" s="27">
        <v>45960.424305555563</v>
      </c>
      <c r="P2115" t="s">
        <v>9833</v>
      </c>
      <c r="Q2115" t="s">
        <v>9834</v>
      </c>
      <c r="R2115" t="s">
        <v>783</v>
      </c>
      <c r="S2115" t="s">
        <v>1750</v>
      </c>
      <c r="U2115" t="s">
        <v>7699</v>
      </c>
      <c r="V2115" t="s">
        <v>20100</v>
      </c>
      <c r="W2115" t="s">
        <v>84</v>
      </c>
      <c r="Y2115" t="s">
        <v>8</v>
      </c>
      <c r="Z2115" t="s">
        <v>86</v>
      </c>
      <c r="AA2115" t="s">
        <v>1916</v>
      </c>
      <c r="AB2115" s="28">
        <v>1</v>
      </c>
      <c r="AC2115" s="40">
        <v>35780</v>
      </c>
      <c r="AD2115" s="40">
        <f t="shared" ref="AD2115:AD2178" si="33">AC2115</f>
        <v>35780</v>
      </c>
    </row>
    <row r="2116" spans="1:30">
      <c r="A2116" t="s">
        <v>217</v>
      </c>
      <c r="B2116" t="s">
        <v>192</v>
      </c>
      <c r="C2116" t="s">
        <v>193</v>
      </c>
      <c r="D2116" t="s">
        <v>1241</v>
      </c>
      <c r="E2116" t="s">
        <v>20101</v>
      </c>
      <c r="F2116" t="s">
        <v>20102</v>
      </c>
      <c r="G2116" t="s">
        <v>9829</v>
      </c>
      <c r="H2116" t="s">
        <v>197</v>
      </c>
      <c r="I2116" t="s">
        <v>1244</v>
      </c>
      <c r="J2116" t="s">
        <v>20103</v>
      </c>
      <c r="K2116" t="s">
        <v>78</v>
      </c>
      <c r="L2116" t="s">
        <v>20104</v>
      </c>
      <c r="M2116" s="27">
        <v>45957.333333333343</v>
      </c>
      <c r="N2116" s="27">
        <v>45959.673611111109</v>
      </c>
      <c r="P2116" t="s">
        <v>9833</v>
      </c>
      <c r="Q2116" t="s">
        <v>9834</v>
      </c>
      <c r="R2116" t="s">
        <v>1470</v>
      </c>
      <c r="S2116" t="s">
        <v>1470</v>
      </c>
      <c r="T2116" t="s">
        <v>82</v>
      </c>
      <c r="U2116" t="s">
        <v>7699</v>
      </c>
      <c r="V2116" t="s">
        <v>20105</v>
      </c>
      <c r="W2116" t="s">
        <v>9836</v>
      </c>
      <c r="Y2116" t="s">
        <v>11</v>
      </c>
      <c r="Z2116" t="s">
        <v>86</v>
      </c>
      <c r="AA2116" t="s">
        <v>1684</v>
      </c>
      <c r="AB2116" s="28">
        <v>0</v>
      </c>
      <c r="AC2116" s="40">
        <v>67654</v>
      </c>
      <c r="AD2116" s="40">
        <f t="shared" si="33"/>
        <v>67654</v>
      </c>
    </row>
    <row r="2117" spans="1:30">
      <c r="A2117" t="s">
        <v>343</v>
      </c>
      <c r="B2117" t="s">
        <v>68</v>
      </c>
      <c r="C2117" t="s">
        <v>69</v>
      </c>
      <c r="D2117" t="s">
        <v>1414</v>
      </c>
      <c r="E2117" t="s">
        <v>20106</v>
      </c>
      <c r="F2117" t="s">
        <v>10953</v>
      </c>
      <c r="G2117" t="s">
        <v>9829</v>
      </c>
      <c r="H2117" t="s">
        <v>347</v>
      </c>
      <c r="I2117" t="s">
        <v>1417</v>
      </c>
      <c r="J2117" t="s">
        <v>10954</v>
      </c>
      <c r="K2117" t="s">
        <v>78</v>
      </c>
      <c r="L2117" t="s">
        <v>20107</v>
      </c>
      <c r="M2117" s="27">
        <v>45957.338472222233</v>
      </c>
      <c r="N2117" s="27">
        <v>45958.480555555558</v>
      </c>
      <c r="P2117" t="s">
        <v>9833</v>
      </c>
      <c r="Q2117" t="s">
        <v>9834</v>
      </c>
      <c r="R2117" t="s">
        <v>1470</v>
      </c>
      <c r="S2117" t="s">
        <v>1470</v>
      </c>
      <c r="T2117" t="s">
        <v>82</v>
      </c>
      <c r="U2117" t="s">
        <v>7699</v>
      </c>
      <c r="V2117" t="s">
        <v>20108</v>
      </c>
      <c r="W2117" t="s">
        <v>84</v>
      </c>
      <c r="Y2117" t="s">
        <v>11</v>
      </c>
      <c r="Z2117" t="s">
        <v>86</v>
      </c>
      <c r="AA2117" t="s">
        <v>352</v>
      </c>
      <c r="AB2117" s="28">
        <v>1</v>
      </c>
      <c r="AC2117" s="40">
        <v>67654</v>
      </c>
      <c r="AD2117" s="40">
        <f t="shared" si="33"/>
        <v>67654</v>
      </c>
    </row>
    <row r="2118" spans="1:30">
      <c r="A2118" t="s">
        <v>613</v>
      </c>
      <c r="B2118" t="s">
        <v>151</v>
      </c>
      <c r="C2118" t="s">
        <v>8579</v>
      </c>
      <c r="D2118" t="s">
        <v>4899</v>
      </c>
      <c r="E2118" t="s">
        <v>20109</v>
      </c>
      <c r="F2118" t="s">
        <v>4901</v>
      </c>
      <c r="G2118" t="s">
        <v>9838</v>
      </c>
      <c r="H2118" t="s">
        <v>258</v>
      </c>
      <c r="I2118" t="s">
        <v>4902</v>
      </c>
      <c r="J2118" t="s">
        <v>4903</v>
      </c>
      <c r="K2118" t="s">
        <v>78</v>
      </c>
      <c r="L2118" t="s">
        <v>20110</v>
      </c>
      <c r="M2118" s="27">
        <v>45957.339363425926</v>
      </c>
      <c r="N2118" s="27">
        <v>45959.454861111109</v>
      </c>
      <c r="P2118" t="s">
        <v>9840</v>
      </c>
      <c r="R2118" t="s">
        <v>1479</v>
      </c>
      <c r="S2118" t="s">
        <v>1479</v>
      </c>
      <c r="U2118" t="s">
        <v>7699</v>
      </c>
      <c r="V2118" t="s">
        <v>20111</v>
      </c>
      <c r="W2118" t="s">
        <v>9840</v>
      </c>
      <c r="Y2118" t="s">
        <v>13</v>
      </c>
      <c r="Z2118" t="s">
        <v>86</v>
      </c>
      <c r="AB2118" s="28">
        <v>0</v>
      </c>
      <c r="AC2118" s="40">
        <v>35780</v>
      </c>
      <c r="AD2118" s="40">
        <f t="shared" si="33"/>
        <v>35780</v>
      </c>
    </row>
    <row r="2119" spans="1:30">
      <c r="A2119" t="s">
        <v>343</v>
      </c>
      <c r="B2119" t="s">
        <v>68</v>
      </c>
      <c r="C2119" t="s">
        <v>69</v>
      </c>
      <c r="D2119" t="s">
        <v>344</v>
      </c>
      <c r="E2119" t="s">
        <v>20112</v>
      </c>
      <c r="F2119" t="s">
        <v>12741</v>
      </c>
      <c r="G2119" t="s">
        <v>9829</v>
      </c>
      <c r="H2119" t="s">
        <v>347</v>
      </c>
      <c r="I2119" t="s">
        <v>343</v>
      </c>
      <c r="J2119" t="s">
        <v>12742</v>
      </c>
      <c r="K2119" t="s">
        <v>78</v>
      </c>
      <c r="L2119" t="s">
        <v>20113</v>
      </c>
      <c r="M2119" s="27">
        <v>45957.356759259259</v>
      </c>
      <c r="N2119" s="27">
        <v>45958.618750000001</v>
      </c>
      <c r="P2119" t="s">
        <v>9833</v>
      </c>
      <c r="Q2119" t="s">
        <v>9834</v>
      </c>
      <c r="R2119" t="s">
        <v>1479</v>
      </c>
      <c r="S2119" t="s">
        <v>1479</v>
      </c>
      <c r="T2119" t="s">
        <v>82</v>
      </c>
      <c r="U2119" t="s">
        <v>7699</v>
      </c>
      <c r="V2119" t="s">
        <v>20114</v>
      </c>
      <c r="W2119" t="s">
        <v>84</v>
      </c>
      <c r="Y2119" t="s">
        <v>8</v>
      </c>
      <c r="Z2119" t="s">
        <v>86</v>
      </c>
      <c r="AA2119" t="s">
        <v>761</v>
      </c>
      <c r="AB2119" s="28">
        <v>1</v>
      </c>
      <c r="AC2119" s="40">
        <v>35780</v>
      </c>
      <c r="AD2119" s="40">
        <f t="shared" si="33"/>
        <v>35780</v>
      </c>
    </row>
    <row r="2120" spans="1:30">
      <c r="A2120" t="s">
        <v>191</v>
      </c>
      <c r="B2120" t="s">
        <v>192</v>
      </c>
      <c r="C2120" t="s">
        <v>193</v>
      </c>
      <c r="D2120" t="s">
        <v>555</v>
      </c>
      <c r="E2120" t="s">
        <v>20115</v>
      </c>
      <c r="F2120" t="s">
        <v>14135</v>
      </c>
      <c r="G2120" t="s">
        <v>9829</v>
      </c>
      <c r="H2120" t="s">
        <v>197</v>
      </c>
      <c r="I2120" t="s">
        <v>558</v>
      </c>
      <c r="J2120" t="s">
        <v>14136</v>
      </c>
      <c r="K2120" t="s">
        <v>78</v>
      </c>
      <c r="L2120" t="s">
        <v>20116</v>
      </c>
      <c r="M2120" s="27">
        <v>45957.360300925917</v>
      </c>
      <c r="N2120" s="27">
        <v>45960.574305555558</v>
      </c>
      <c r="P2120" t="s">
        <v>9833</v>
      </c>
      <c r="Q2120" t="s">
        <v>9834</v>
      </c>
      <c r="R2120" t="s">
        <v>80</v>
      </c>
      <c r="S2120" t="s">
        <v>81</v>
      </c>
      <c r="T2120" t="s">
        <v>82</v>
      </c>
      <c r="U2120" t="s">
        <v>7699</v>
      </c>
      <c r="V2120" t="s">
        <v>20117</v>
      </c>
      <c r="W2120" t="s">
        <v>84</v>
      </c>
      <c r="Y2120" t="s">
        <v>11</v>
      </c>
      <c r="Z2120" t="s">
        <v>86</v>
      </c>
      <c r="AA2120" t="s">
        <v>1981</v>
      </c>
      <c r="AB2120" s="28">
        <v>1</v>
      </c>
      <c r="AC2120" s="40">
        <v>67654</v>
      </c>
      <c r="AD2120" s="40">
        <f t="shared" si="33"/>
        <v>67654</v>
      </c>
    </row>
    <row r="2121" spans="1:30">
      <c r="A2121" t="s">
        <v>459</v>
      </c>
      <c r="B2121" t="s">
        <v>460</v>
      </c>
      <c r="C2121" t="s">
        <v>461</v>
      </c>
      <c r="D2121" t="s">
        <v>512</v>
      </c>
      <c r="E2121" t="s">
        <v>20118</v>
      </c>
      <c r="F2121" t="s">
        <v>12848</v>
      </c>
      <c r="G2121" t="s">
        <v>9829</v>
      </c>
      <c r="H2121" t="s">
        <v>460</v>
      </c>
      <c r="I2121" t="s">
        <v>459</v>
      </c>
      <c r="J2121" t="s">
        <v>12849</v>
      </c>
      <c r="K2121" t="s">
        <v>78</v>
      </c>
      <c r="L2121" t="s">
        <v>20119</v>
      </c>
      <c r="M2121" s="27">
        <v>45957.361631944441</v>
      </c>
      <c r="N2121" s="27">
        <v>45959.632638888892</v>
      </c>
      <c r="P2121" t="s">
        <v>9833</v>
      </c>
      <c r="Q2121" t="s">
        <v>9834</v>
      </c>
      <c r="R2121" t="s">
        <v>1470</v>
      </c>
      <c r="S2121" t="s">
        <v>1470</v>
      </c>
      <c r="T2121" t="s">
        <v>1664</v>
      </c>
      <c r="U2121" t="s">
        <v>8856</v>
      </c>
      <c r="V2121" t="s">
        <v>20120</v>
      </c>
      <c r="W2121" t="s">
        <v>84</v>
      </c>
      <c r="Y2121" t="s">
        <v>8</v>
      </c>
      <c r="Z2121" t="s">
        <v>86</v>
      </c>
      <c r="AA2121" t="s">
        <v>3430</v>
      </c>
      <c r="AB2121" s="28">
        <v>1</v>
      </c>
      <c r="AC2121" s="40">
        <v>35780</v>
      </c>
      <c r="AD2121" s="40">
        <f t="shared" si="33"/>
        <v>35780</v>
      </c>
    </row>
    <row r="2122" spans="1:30">
      <c r="A2122" t="s">
        <v>112</v>
      </c>
      <c r="B2122" t="s">
        <v>113</v>
      </c>
      <c r="C2122" t="s">
        <v>114</v>
      </c>
      <c r="D2122" t="s">
        <v>115</v>
      </c>
      <c r="E2122" t="s">
        <v>20121</v>
      </c>
      <c r="F2122" t="s">
        <v>20122</v>
      </c>
      <c r="G2122" t="s">
        <v>9829</v>
      </c>
      <c r="H2122" t="s">
        <v>116</v>
      </c>
      <c r="I2122" t="s">
        <v>112</v>
      </c>
      <c r="J2122" t="s">
        <v>20123</v>
      </c>
      <c r="K2122" t="s">
        <v>78</v>
      </c>
      <c r="L2122" t="s">
        <v>20124</v>
      </c>
      <c r="M2122" s="27">
        <v>45957.376851851863</v>
      </c>
      <c r="N2122" s="27">
        <v>45961.611111111109</v>
      </c>
      <c r="P2122" t="s">
        <v>9833</v>
      </c>
      <c r="Q2122" t="s">
        <v>9834</v>
      </c>
      <c r="R2122" t="s">
        <v>1479</v>
      </c>
      <c r="S2122" t="s">
        <v>1479</v>
      </c>
      <c r="T2122" t="s">
        <v>82</v>
      </c>
      <c r="U2122" t="s">
        <v>7699</v>
      </c>
      <c r="V2122" t="s">
        <v>20125</v>
      </c>
      <c r="W2122" t="s">
        <v>84</v>
      </c>
      <c r="Y2122" t="s">
        <v>8</v>
      </c>
      <c r="Z2122" t="s">
        <v>86</v>
      </c>
      <c r="AA2122" t="s">
        <v>117</v>
      </c>
      <c r="AB2122" s="28">
        <v>1</v>
      </c>
      <c r="AC2122" s="40">
        <v>35780</v>
      </c>
      <c r="AD2122" s="40">
        <f t="shared" si="33"/>
        <v>35780</v>
      </c>
    </row>
    <row r="2123" spans="1:30">
      <c r="A2123" t="s">
        <v>343</v>
      </c>
      <c r="B2123" t="s">
        <v>68</v>
      </c>
      <c r="C2123" t="s">
        <v>69</v>
      </c>
      <c r="D2123" t="s">
        <v>344</v>
      </c>
      <c r="E2123" t="s">
        <v>20126</v>
      </c>
      <c r="F2123" t="s">
        <v>4402</v>
      </c>
      <c r="G2123" t="s">
        <v>9829</v>
      </c>
      <c r="H2123" t="s">
        <v>347</v>
      </c>
      <c r="I2123" t="s">
        <v>343</v>
      </c>
      <c r="J2123" t="s">
        <v>4403</v>
      </c>
      <c r="K2123" t="s">
        <v>78</v>
      </c>
      <c r="L2123" t="s">
        <v>20127</v>
      </c>
      <c r="M2123" s="27">
        <v>45957.379050925927</v>
      </c>
      <c r="N2123" s="27">
        <v>45958.418055555558</v>
      </c>
      <c r="P2123" t="s">
        <v>9833</v>
      </c>
      <c r="Q2123" t="s">
        <v>9834</v>
      </c>
      <c r="R2123" t="s">
        <v>783</v>
      </c>
      <c r="S2123" t="s">
        <v>1750</v>
      </c>
      <c r="T2123" t="s">
        <v>82</v>
      </c>
      <c r="U2123" t="s">
        <v>7699</v>
      </c>
      <c r="V2123" t="s">
        <v>20128</v>
      </c>
      <c r="W2123" t="s">
        <v>84</v>
      </c>
      <c r="Y2123" t="s">
        <v>8</v>
      </c>
      <c r="Z2123" t="s">
        <v>86</v>
      </c>
      <c r="AA2123" t="s">
        <v>761</v>
      </c>
      <c r="AB2123" s="28">
        <v>1</v>
      </c>
      <c r="AC2123" s="40">
        <v>35780</v>
      </c>
      <c r="AD2123" s="40">
        <f t="shared" si="33"/>
        <v>35780</v>
      </c>
    </row>
    <row r="2124" spans="1:30">
      <c r="A2124" t="s">
        <v>118</v>
      </c>
      <c r="B2124" t="s">
        <v>119</v>
      </c>
      <c r="C2124" t="s">
        <v>120</v>
      </c>
      <c r="D2124" t="s">
        <v>5552</v>
      </c>
      <c r="E2124" t="s">
        <v>20129</v>
      </c>
      <c r="F2124" t="s">
        <v>15106</v>
      </c>
      <c r="G2124" t="s">
        <v>11760</v>
      </c>
      <c r="H2124" t="s">
        <v>309</v>
      </c>
      <c r="I2124" t="s">
        <v>5555</v>
      </c>
      <c r="J2124" t="s">
        <v>15107</v>
      </c>
      <c r="K2124" t="s">
        <v>78</v>
      </c>
      <c r="L2124" t="s">
        <v>20130</v>
      </c>
      <c r="M2124" s="27">
        <v>45957.383333333331</v>
      </c>
      <c r="N2124" s="27">
        <v>45958.011805555558</v>
      </c>
      <c r="P2124" t="s">
        <v>9833</v>
      </c>
      <c r="Q2124" t="s">
        <v>9834</v>
      </c>
      <c r="R2124" t="s">
        <v>80</v>
      </c>
      <c r="S2124" t="s">
        <v>81</v>
      </c>
      <c r="U2124" t="s">
        <v>17229</v>
      </c>
      <c r="W2124" t="s">
        <v>1801</v>
      </c>
      <c r="Y2124" t="s">
        <v>13</v>
      </c>
      <c r="Z2124" t="s">
        <v>86</v>
      </c>
      <c r="AB2124" s="28">
        <v>0</v>
      </c>
      <c r="AC2124" s="40">
        <v>41241</v>
      </c>
      <c r="AD2124" s="40">
        <f t="shared" si="33"/>
        <v>41241</v>
      </c>
    </row>
    <row r="2125" spans="1:30">
      <c r="A2125" t="s">
        <v>288</v>
      </c>
      <c r="B2125" t="s">
        <v>113</v>
      </c>
      <c r="C2125" t="s">
        <v>114</v>
      </c>
      <c r="D2125" t="s">
        <v>1126</v>
      </c>
      <c r="E2125" t="s">
        <v>20131</v>
      </c>
      <c r="F2125" t="s">
        <v>20132</v>
      </c>
      <c r="G2125" t="s">
        <v>9829</v>
      </c>
      <c r="H2125" t="s">
        <v>292</v>
      </c>
      <c r="I2125" t="s">
        <v>1129</v>
      </c>
      <c r="J2125" t="s">
        <v>20133</v>
      </c>
      <c r="K2125" t="s">
        <v>78</v>
      </c>
      <c r="L2125" t="s">
        <v>20134</v>
      </c>
      <c r="M2125" s="27">
        <v>45957.424884259257</v>
      </c>
      <c r="N2125" s="27">
        <v>45959.463194444441</v>
      </c>
      <c r="P2125" t="s">
        <v>9833</v>
      </c>
      <c r="Q2125" t="s">
        <v>9834</v>
      </c>
      <c r="R2125" t="s">
        <v>783</v>
      </c>
      <c r="S2125" t="s">
        <v>2152</v>
      </c>
      <c r="T2125" t="s">
        <v>82</v>
      </c>
      <c r="U2125" t="s">
        <v>7699</v>
      </c>
      <c r="V2125" t="s">
        <v>20135</v>
      </c>
      <c r="W2125" t="s">
        <v>84</v>
      </c>
      <c r="Y2125" t="s">
        <v>11</v>
      </c>
      <c r="Z2125" t="s">
        <v>86</v>
      </c>
      <c r="AA2125" t="s">
        <v>297</v>
      </c>
      <c r="AB2125" s="28">
        <v>1</v>
      </c>
      <c r="AC2125" s="40">
        <v>67654</v>
      </c>
      <c r="AD2125" s="40">
        <f t="shared" si="33"/>
        <v>67654</v>
      </c>
    </row>
    <row r="2126" spans="1:30">
      <c r="A2126" t="s">
        <v>191</v>
      </c>
      <c r="B2126" t="s">
        <v>192</v>
      </c>
      <c r="C2126" t="s">
        <v>193</v>
      </c>
      <c r="D2126" t="s">
        <v>227</v>
      </c>
      <c r="E2126" t="s">
        <v>20136</v>
      </c>
      <c r="F2126" t="s">
        <v>20137</v>
      </c>
      <c r="G2126" t="s">
        <v>9829</v>
      </c>
      <c r="H2126" t="s">
        <v>197</v>
      </c>
      <c r="I2126" t="s">
        <v>230</v>
      </c>
      <c r="J2126" t="s">
        <v>20138</v>
      </c>
      <c r="K2126" t="s">
        <v>78</v>
      </c>
      <c r="L2126" t="s">
        <v>20139</v>
      </c>
      <c r="M2126" s="27">
        <v>45957.427766203713</v>
      </c>
      <c r="N2126" s="27">
        <v>45960.424305555563</v>
      </c>
      <c r="P2126" t="s">
        <v>9833</v>
      </c>
      <c r="Q2126" t="s">
        <v>9834</v>
      </c>
      <c r="R2126" t="s">
        <v>1470</v>
      </c>
      <c r="S2126" t="s">
        <v>1470</v>
      </c>
      <c r="U2126" t="s">
        <v>7699</v>
      </c>
      <c r="V2126" t="s">
        <v>20140</v>
      </c>
      <c r="W2126" t="s">
        <v>84</v>
      </c>
      <c r="Y2126" t="s">
        <v>8</v>
      </c>
      <c r="Z2126" t="s">
        <v>86</v>
      </c>
      <c r="AA2126" t="s">
        <v>1916</v>
      </c>
      <c r="AB2126" s="28">
        <v>1</v>
      </c>
      <c r="AC2126" s="40">
        <v>35780</v>
      </c>
      <c r="AD2126" s="40">
        <f t="shared" si="33"/>
        <v>35780</v>
      </c>
    </row>
    <row r="2127" spans="1:30">
      <c r="A2127" t="s">
        <v>1377</v>
      </c>
      <c r="B2127" t="s">
        <v>68</v>
      </c>
      <c r="C2127" t="s">
        <v>266</v>
      </c>
      <c r="D2127" t="s">
        <v>1378</v>
      </c>
      <c r="E2127" t="s">
        <v>20141</v>
      </c>
      <c r="F2127" t="s">
        <v>11391</v>
      </c>
      <c r="G2127" t="s">
        <v>9829</v>
      </c>
      <c r="H2127" t="s">
        <v>1381</v>
      </c>
      <c r="I2127" t="s">
        <v>1377</v>
      </c>
      <c r="J2127" t="s">
        <v>11392</v>
      </c>
      <c r="K2127" t="s">
        <v>78</v>
      </c>
      <c r="L2127" t="s">
        <v>20142</v>
      </c>
      <c r="M2127" s="27">
        <v>45957.433796296304</v>
      </c>
      <c r="N2127" s="27">
        <v>45958.625694444447</v>
      </c>
      <c r="P2127" t="s">
        <v>9833</v>
      </c>
      <c r="Q2127" t="s">
        <v>9834</v>
      </c>
      <c r="R2127" t="s">
        <v>80</v>
      </c>
      <c r="S2127" t="s">
        <v>81</v>
      </c>
      <c r="T2127" t="s">
        <v>82</v>
      </c>
      <c r="U2127" t="s">
        <v>7699</v>
      </c>
      <c r="V2127" t="s">
        <v>20143</v>
      </c>
      <c r="W2127" t="s">
        <v>1801</v>
      </c>
      <c r="Y2127" t="s">
        <v>8</v>
      </c>
      <c r="Z2127" t="s">
        <v>86</v>
      </c>
      <c r="AA2127" t="s">
        <v>2108</v>
      </c>
      <c r="AB2127" s="28">
        <v>0</v>
      </c>
      <c r="AC2127" s="40">
        <v>41241</v>
      </c>
      <c r="AD2127" s="40">
        <f t="shared" si="33"/>
        <v>41241</v>
      </c>
    </row>
    <row r="2128" spans="1:30">
      <c r="A2128" t="s">
        <v>343</v>
      </c>
      <c r="B2128" t="s">
        <v>68</v>
      </c>
      <c r="C2128" t="s">
        <v>69</v>
      </c>
      <c r="D2128" t="s">
        <v>344</v>
      </c>
      <c r="E2128" t="s">
        <v>20144</v>
      </c>
      <c r="F2128" t="s">
        <v>20145</v>
      </c>
      <c r="G2128" t="s">
        <v>9829</v>
      </c>
      <c r="H2128" t="s">
        <v>347</v>
      </c>
      <c r="I2128" t="s">
        <v>343</v>
      </c>
      <c r="J2128" t="s">
        <v>20146</v>
      </c>
      <c r="K2128" t="s">
        <v>78</v>
      </c>
      <c r="L2128" t="s">
        <v>20147</v>
      </c>
      <c r="M2128" s="27">
        <v>45957.433032407411</v>
      </c>
      <c r="N2128" s="27">
        <v>45958.434027777781</v>
      </c>
      <c r="P2128" t="s">
        <v>9833</v>
      </c>
      <c r="Q2128" t="s">
        <v>9834</v>
      </c>
      <c r="R2128" t="s">
        <v>1470</v>
      </c>
      <c r="S2128" t="s">
        <v>1470</v>
      </c>
      <c r="T2128" t="s">
        <v>82</v>
      </c>
      <c r="U2128" t="s">
        <v>7699</v>
      </c>
      <c r="V2128" t="s">
        <v>20148</v>
      </c>
      <c r="W2128" t="s">
        <v>84</v>
      </c>
      <c r="Y2128" t="s">
        <v>8</v>
      </c>
      <c r="Z2128" t="s">
        <v>86</v>
      </c>
      <c r="AA2128" t="s">
        <v>761</v>
      </c>
      <c r="AB2128" s="28">
        <v>1</v>
      </c>
      <c r="AC2128" s="40">
        <v>35780</v>
      </c>
      <c r="AD2128" s="40">
        <f t="shared" si="33"/>
        <v>35780</v>
      </c>
    </row>
    <row r="2129" spans="1:30">
      <c r="A2129" t="s">
        <v>67</v>
      </c>
      <c r="B2129" t="s">
        <v>68</v>
      </c>
      <c r="C2129" t="s">
        <v>69</v>
      </c>
      <c r="D2129" t="s">
        <v>2540</v>
      </c>
      <c r="E2129" t="s">
        <v>20149</v>
      </c>
      <c r="F2129" t="s">
        <v>2542</v>
      </c>
      <c r="G2129" t="s">
        <v>9829</v>
      </c>
      <c r="H2129" t="s">
        <v>75</v>
      </c>
      <c r="I2129" t="s">
        <v>2543</v>
      </c>
      <c r="J2129" t="s">
        <v>2544</v>
      </c>
      <c r="K2129" t="s">
        <v>78</v>
      </c>
      <c r="L2129" t="s">
        <v>20150</v>
      </c>
      <c r="M2129" s="27">
        <v>45957.429409722223</v>
      </c>
      <c r="N2129" s="27">
        <v>45961.663888888892</v>
      </c>
      <c r="P2129" t="s">
        <v>9833</v>
      </c>
      <c r="Q2129" t="s">
        <v>9834</v>
      </c>
      <c r="R2129" t="s">
        <v>1470</v>
      </c>
      <c r="S2129" t="s">
        <v>1470</v>
      </c>
      <c r="T2129" t="s">
        <v>82</v>
      </c>
      <c r="U2129" t="s">
        <v>7699</v>
      </c>
      <c r="V2129" t="s">
        <v>20151</v>
      </c>
      <c r="W2129" t="s">
        <v>9836</v>
      </c>
      <c r="Y2129" t="s">
        <v>15</v>
      </c>
      <c r="Z2129" t="s">
        <v>86</v>
      </c>
      <c r="AA2129" t="s">
        <v>149</v>
      </c>
      <c r="AB2129" s="28">
        <v>0</v>
      </c>
      <c r="AC2129" s="40">
        <v>35780</v>
      </c>
      <c r="AD2129" s="40">
        <f t="shared" si="33"/>
        <v>35780</v>
      </c>
    </row>
    <row r="2130" spans="1:30">
      <c r="A2130" t="s">
        <v>191</v>
      </c>
      <c r="B2130" t="s">
        <v>192</v>
      </c>
      <c r="C2130" t="s">
        <v>193</v>
      </c>
      <c r="D2130" t="s">
        <v>208</v>
      </c>
      <c r="E2130" t="s">
        <v>20152</v>
      </c>
      <c r="F2130" t="s">
        <v>20153</v>
      </c>
      <c r="G2130" t="s">
        <v>9829</v>
      </c>
      <c r="H2130" t="s">
        <v>197</v>
      </c>
      <c r="I2130" t="s">
        <v>211</v>
      </c>
      <c r="J2130" t="s">
        <v>20154</v>
      </c>
      <c r="K2130" t="s">
        <v>78</v>
      </c>
      <c r="L2130" t="s">
        <v>20155</v>
      </c>
      <c r="M2130" s="27">
        <v>45957.436666666668</v>
      </c>
      <c r="N2130" s="27">
        <v>45960.425000000003</v>
      </c>
      <c r="P2130" t="s">
        <v>9833</v>
      </c>
      <c r="Q2130" t="s">
        <v>9834</v>
      </c>
      <c r="R2130" t="s">
        <v>80</v>
      </c>
      <c r="S2130" t="s">
        <v>81</v>
      </c>
      <c r="U2130" t="s">
        <v>7699</v>
      </c>
      <c r="V2130" t="s">
        <v>20156</v>
      </c>
      <c r="W2130" t="s">
        <v>84</v>
      </c>
      <c r="Y2130" t="s">
        <v>8</v>
      </c>
      <c r="Z2130" t="s">
        <v>86</v>
      </c>
      <c r="AA2130" t="s">
        <v>1916</v>
      </c>
      <c r="AB2130" s="28">
        <v>1</v>
      </c>
      <c r="AC2130" s="40">
        <v>35780</v>
      </c>
      <c r="AD2130" s="40">
        <f t="shared" si="33"/>
        <v>35780</v>
      </c>
    </row>
    <row r="2131" spans="1:30">
      <c r="A2131" t="s">
        <v>762</v>
      </c>
      <c r="B2131" t="s">
        <v>119</v>
      </c>
      <c r="C2131" t="s">
        <v>120</v>
      </c>
      <c r="D2131" t="s">
        <v>763</v>
      </c>
      <c r="E2131" t="s">
        <v>20157</v>
      </c>
      <c r="F2131" t="s">
        <v>12058</v>
      </c>
      <c r="G2131" t="s">
        <v>9829</v>
      </c>
      <c r="H2131" t="s">
        <v>766</v>
      </c>
      <c r="I2131" t="s">
        <v>762</v>
      </c>
      <c r="J2131" t="s">
        <v>12059</v>
      </c>
      <c r="K2131" t="s">
        <v>78</v>
      </c>
      <c r="L2131" t="s">
        <v>20158</v>
      </c>
      <c r="M2131" s="27">
        <v>45957.444791666669</v>
      </c>
      <c r="N2131" s="27">
        <v>45958.352777777778</v>
      </c>
      <c r="P2131" t="s">
        <v>9833</v>
      </c>
      <c r="Q2131" t="s">
        <v>9834</v>
      </c>
      <c r="R2131" t="s">
        <v>80</v>
      </c>
      <c r="S2131" t="s">
        <v>81</v>
      </c>
      <c r="T2131" t="s">
        <v>82</v>
      </c>
      <c r="U2131" t="s">
        <v>7699</v>
      </c>
      <c r="V2131" t="s">
        <v>20159</v>
      </c>
      <c r="W2131" t="s">
        <v>9836</v>
      </c>
      <c r="Y2131" t="s">
        <v>8</v>
      </c>
      <c r="Z2131" t="s">
        <v>86</v>
      </c>
      <c r="AA2131" t="s">
        <v>771</v>
      </c>
      <c r="AB2131" s="28">
        <v>0</v>
      </c>
      <c r="AC2131" s="40">
        <v>35780</v>
      </c>
      <c r="AD2131" s="40">
        <f t="shared" si="33"/>
        <v>35780</v>
      </c>
    </row>
    <row r="2132" spans="1:30">
      <c r="A2132" t="s">
        <v>288</v>
      </c>
      <c r="B2132" t="s">
        <v>113</v>
      </c>
      <c r="C2132" t="s">
        <v>114</v>
      </c>
      <c r="D2132" t="s">
        <v>289</v>
      </c>
      <c r="E2132" t="s">
        <v>20160</v>
      </c>
      <c r="F2132" t="s">
        <v>291</v>
      </c>
      <c r="G2132" t="s">
        <v>9829</v>
      </c>
      <c r="H2132" t="s">
        <v>292</v>
      </c>
      <c r="I2132" t="s">
        <v>288</v>
      </c>
      <c r="J2132" t="s">
        <v>293</v>
      </c>
      <c r="K2132" t="s">
        <v>78</v>
      </c>
      <c r="L2132" t="s">
        <v>20161</v>
      </c>
      <c r="M2132" s="27">
        <v>45957.455092592587</v>
      </c>
      <c r="N2132" s="27">
        <v>45958.647222222222</v>
      </c>
      <c r="P2132" t="s">
        <v>9833</v>
      </c>
      <c r="Q2132" t="s">
        <v>9834</v>
      </c>
      <c r="R2132" t="s">
        <v>80</v>
      </c>
      <c r="S2132" t="s">
        <v>81</v>
      </c>
      <c r="T2132" t="s">
        <v>82</v>
      </c>
      <c r="U2132" t="s">
        <v>7699</v>
      </c>
      <c r="V2132" t="s">
        <v>20162</v>
      </c>
      <c r="W2132" t="s">
        <v>84</v>
      </c>
      <c r="Y2132" t="s">
        <v>8</v>
      </c>
      <c r="Z2132" t="s">
        <v>86</v>
      </c>
      <c r="AA2132" t="s">
        <v>7026</v>
      </c>
      <c r="AB2132" s="28">
        <v>1</v>
      </c>
      <c r="AC2132" s="40">
        <v>35780</v>
      </c>
      <c r="AD2132" s="40">
        <f t="shared" si="33"/>
        <v>35780</v>
      </c>
    </row>
    <row r="2133" spans="1:30">
      <c r="A2133" t="s">
        <v>191</v>
      </c>
      <c r="B2133" t="s">
        <v>192</v>
      </c>
      <c r="C2133" t="s">
        <v>193</v>
      </c>
      <c r="D2133" t="s">
        <v>208</v>
      </c>
      <c r="E2133" t="s">
        <v>20163</v>
      </c>
      <c r="F2133" t="s">
        <v>10393</v>
      </c>
      <c r="G2133" t="s">
        <v>9829</v>
      </c>
      <c r="H2133" t="s">
        <v>197</v>
      </c>
      <c r="I2133" t="s">
        <v>211</v>
      </c>
      <c r="J2133" t="s">
        <v>10394</v>
      </c>
      <c r="K2133" t="s">
        <v>78</v>
      </c>
      <c r="L2133" t="s">
        <v>20164</v>
      </c>
      <c r="M2133" s="27">
        <v>45957.45585648148</v>
      </c>
      <c r="N2133" s="27">
        <v>45960.425000000003</v>
      </c>
      <c r="P2133" t="s">
        <v>9833</v>
      </c>
      <c r="Q2133" t="s">
        <v>9834</v>
      </c>
      <c r="R2133" t="s">
        <v>80</v>
      </c>
      <c r="S2133" t="s">
        <v>81</v>
      </c>
      <c r="U2133" t="s">
        <v>7699</v>
      </c>
      <c r="V2133" t="s">
        <v>20165</v>
      </c>
      <c r="W2133" t="s">
        <v>84</v>
      </c>
      <c r="Y2133" t="s">
        <v>8</v>
      </c>
      <c r="Z2133" t="s">
        <v>86</v>
      </c>
      <c r="AA2133" t="s">
        <v>1916</v>
      </c>
      <c r="AB2133" s="28">
        <v>1</v>
      </c>
      <c r="AC2133" s="40">
        <v>35780</v>
      </c>
      <c r="AD2133" s="40">
        <f t="shared" si="33"/>
        <v>35780</v>
      </c>
    </row>
    <row r="2134" spans="1:30">
      <c r="A2134" t="s">
        <v>191</v>
      </c>
      <c r="B2134" t="s">
        <v>192</v>
      </c>
      <c r="C2134" t="s">
        <v>193</v>
      </c>
      <c r="D2134" t="s">
        <v>227</v>
      </c>
      <c r="E2134" t="s">
        <v>20166</v>
      </c>
      <c r="F2134" t="s">
        <v>20167</v>
      </c>
      <c r="G2134" t="s">
        <v>9829</v>
      </c>
      <c r="H2134" t="s">
        <v>197</v>
      </c>
      <c r="I2134" t="s">
        <v>230</v>
      </c>
      <c r="J2134" t="s">
        <v>20168</v>
      </c>
      <c r="K2134" t="s">
        <v>78</v>
      </c>
      <c r="L2134" t="s">
        <v>20169</v>
      </c>
      <c r="M2134" s="27">
        <v>45957.456412037027</v>
      </c>
      <c r="N2134" s="27">
        <v>45960.426388888889</v>
      </c>
      <c r="P2134" t="s">
        <v>9833</v>
      </c>
      <c r="Q2134" t="s">
        <v>9834</v>
      </c>
      <c r="R2134" t="s">
        <v>80</v>
      </c>
      <c r="S2134" t="s">
        <v>81</v>
      </c>
      <c r="U2134" t="s">
        <v>7699</v>
      </c>
      <c r="V2134" t="s">
        <v>20170</v>
      </c>
      <c r="W2134" t="s">
        <v>84</v>
      </c>
      <c r="Y2134" t="s">
        <v>8</v>
      </c>
      <c r="Z2134" t="s">
        <v>86</v>
      </c>
      <c r="AA2134" t="s">
        <v>1916</v>
      </c>
      <c r="AB2134" s="28">
        <v>1</v>
      </c>
      <c r="AC2134" s="40">
        <v>35780</v>
      </c>
      <c r="AD2134" s="40">
        <f t="shared" si="33"/>
        <v>35780</v>
      </c>
    </row>
    <row r="2135" spans="1:30">
      <c r="A2135" t="s">
        <v>191</v>
      </c>
      <c r="B2135" t="s">
        <v>192</v>
      </c>
      <c r="C2135" t="s">
        <v>193</v>
      </c>
      <c r="D2135" t="s">
        <v>194</v>
      </c>
      <c r="E2135" t="s">
        <v>20171</v>
      </c>
      <c r="F2135" t="s">
        <v>6808</v>
      </c>
      <c r="G2135" t="s">
        <v>9829</v>
      </c>
      <c r="H2135" t="s">
        <v>197</v>
      </c>
      <c r="I2135" t="s">
        <v>191</v>
      </c>
      <c r="J2135" t="s">
        <v>6809</v>
      </c>
      <c r="K2135" t="s">
        <v>78</v>
      </c>
      <c r="L2135" t="s">
        <v>20172</v>
      </c>
      <c r="M2135" s="27">
        <v>45957.466851851852</v>
      </c>
      <c r="N2135" s="27">
        <v>45960.427083333343</v>
      </c>
      <c r="P2135" t="s">
        <v>9833</v>
      </c>
      <c r="Q2135" t="s">
        <v>9834</v>
      </c>
      <c r="R2135" t="s">
        <v>1470</v>
      </c>
      <c r="S2135" t="s">
        <v>1470</v>
      </c>
      <c r="U2135" t="s">
        <v>7699</v>
      </c>
      <c r="V2135" t="s">
        <v>20173</v>
      </c>
      <c r="W2135" t="s">
        <v>84</v>
      </c>
      <c r="Y2135" t="s">
        <v>8</v>
      </c>
      <c r="Z2135" t="s">
        <v>86</v>
      </c>
      <c r="AA2135" t="s">
        <v>1916</v>
      </c>
      <c r="AB2135" s="28">
        <v>1</v>
      </c>
      <c r="AC2135" s="40">
        <v>35780</v>
      </c>
      <c r="AD2135" s="40">
        <f t="shared" si="33"/>
        <v>35780</v>
      </c>
    </row>
    <row r="2136" spans="1:30">
      <c r="A2136" t="s">
        <v>965</v>
      </c>
      <c r="B2136" t="s">
        <v>119</v>
      </c>
      <c r="C2136" t="s">
        <v>120</v>
      </c>
      <c r="D2136" t="s">
        <v>2483</v>
      </c>
      <c r="E2136" t="s">
        <v>20174</v>
      </c>
      <c r="F2136" t="s">
        <v>20175</v>
      </c>
      <c r="G2136" t="s">
        <v>9829</v>
      </c>
      <c r="H2136" t="s">
        <v>969</v>
      </c>
      <c r="I2136" t="s">
        <v>2486</v>
      </c>
      <c r="J2136" t="s">
        <v>20176</v>
      </c>
      <c r="K2136" t="s">
        <v>78</v>
      </c>
      <c r="L2136" t="s">
        <v>20177</v>
      </c>
      <c r="M2136" s="27">
        <v>45957.481527777767</v>
      </c>
      <c r="N2136" s="27">
        <v>45960.581944444442</v>
      </c>
      <c r="P2136" t="s">
        <v>9833</v>
      </c>
      <c r="Q2136" t="s">
        <v>9834</v>
      </c>
      <c r="R2136" t="s">
        <v>80</v>
      </c>
      <c r="S2136" t="s">
        <v>187</v>
      </c>
      <c r="T2136" t="s">
        <v>82</v>
      </c>
      <c r="U2136" t="s">
        <v>7699</v>
      </c>
      <c r="V2136" t="s">
        <v>20178</v>
      </c>
      <c r="W2136" t="s">
        <v>84</v>
      </c>
      <c r="Y2136" t="s">
        <v>11</v>
      </c>
      <c r="Z2136" t="s">
        <v>86</v>
      </c>
      <c r="AA2136" t="s">
        <v>1693</v>
      </c>
      <c r="AB2136" s="28">
        <v>1</v>
      </c>
      <c r="AC2136" s="40">
        <v>67654</v>
      </c>
      <c r="AD2136" s="40">
        <f t="shared" si="33"/>
        <v>67654</v>
      </c>
    </row>
    <row r="2137" spans="1:30">
      <c r="A2137" t="s">
        <v>288</v>
      </c>
      <c r="B2137" t="s">
        <v>113</v>
      </c>
      <c r="C2137" t="s">
        <v>114</v>
      </c>
      <c r="D2137" t="s">
        <v>16012</v>
      </c>
      <c r="E2137" t="s">
        <v>20179</v>
      </c>
      <c r="F2137" t="s">
        <v>20180</v>
      </c>
      <c r="G2137" t="s">
        <v>9829</v>
      </c>
      <c r="H2137" t="s">
        <v>292</v>
      </c>
      <c r="I2137" t="s">
        <v>16015</v>
      </c>
      <c r="J2137" t="s">
        <v>20181</v>
      </c>
      <c r="K2137" t="s">
        <v>78</v>
      </c>
      <c r="L2137" t="s">
        <v>20182</v>
      </c>
      <c r="M2137" s="27">
        <v>45957.471273148149</v>
      </c>
      <c r="N2137" s="27">
        <v>45961.664583333331</v>
      </c>
      <c r="P2137" t="s">
        <v>9833</v>
      </c>
      <c r="Q2137" t="s">
        <v>9834</v>
      </c>
      <c r="R2137" t="s">
        <v>1470</v>
      </c>
      <c r="S2137" t="s">
        <v>1470</v>
      </c>
      <c r="T2137" t="s">
        <v>82</v>
      </c>
      <c r="U2137" t="s">
        <v>7699</v>
      </c>
      <c r="V2137" t="s">
        <v>20183</v>
      </c>
      <c r="W2137" t="s">
        <v>9836</v>
      </c>
      <c r="Y2137" t="s">
        <v>13</v>
      </c>
      <c r="Z2137" t="s">
        <v>86</v>
      </c>
      <c r="AA2137" t="s">
        <v>245</v>
      </c>
      <c r="AB2137" s="28">
        <v>0</v>
      </c>
      <c r="AC2137" s="40">
        <v>35780</v>
      </c>
      <c r="AD2137" s="40">
        <f t="shared" si="33"/>
        <v>35780</v>
      </c>
    </row>
    <row r="2138" spans="1:30">
      <c r="A2138" t="s">
        <v>1377</v>
      </c>
      <c r="B2138" t="s">
        <v>68</v>
      </c>
      <c r="C2138" t="s">
        <v>266</v>
      </c>
      <c r="D2138" t="s">
        <v>1378</v>
      </c>
      <c r="E2138" t="s">
        <v>20184</v>
      </c>
      <c r="F2138" t="s">
        <v>20185</v>
      </c>
      <c r="G2138" t="s">
        <v>9829</v>
      </c>
      <c r="H2138" t="s">
        <v>1381</v>
      </c>
      <c r="I2138" t="s">
        <v>1377</v>
      </c>
      <c r="J2138" t="s">
        <v>20186</v>
      </c>
      <c r="K2138" t="s">
        <v>78</v>
      </c>
      <c r="L2138" t="s">
        <v>20187</v>
      </c>
      <c r="M2138" s="27">
        <v>45957.473113425927</v>
      </c>
      <c r="N2138" s="27">
        <v>45958.620833333327</v>
      </c>
      <c r="P2138" t="s">
        <v>9833</v>
      </c>
      <c r="Q2138" t="s">
        <v>9834</v>
      </c>
      <c r="R2138" t="s">
        <v>1479</v>
      </c>
      <c r="S2138" t="s">
        <v>1479</v>
      </c>
      <c r="T2138" t="s">
        <v>82</v>
      </c>
      <c r="U2138" t="s">
        <v>7699</v>
      </c>
      <c r="V2138" t="s">
        <v>20143</v>
      </c>
      <c r="W2138" t="s">
        <v>84</v>
      </c>
      <c r="Y2138" t="s">
        <v>8</v>
      </c>
      <c r="Z2138" t="s">
        <v>86</v>
      </c>
      <c r="AA2138" t="s">
        <v>2108</v>
      </c>
      <c r="AB2138" s="28">
        <v>1</v>
      </c>
      <c r="AC2138" s="40">
        <v>35780</v>
      </c>
      <c r="AD2138" s="40">
        <f t="shared" si="33"/>
        <v>35780</v>
      </c>
    </row>
    <row r="2139" spans="1:30">
      <c r="A2139" t="s">
        <v>683</v>
      </c>
      <c r="B2139" t="s">
        <v>113</v>
      </c>
      <c r="C2139" t="s">
        <v>114</v>
      </c>
      <c r="D2139" t="s">
        <v>684</v>
      </c>
      <c r="E2139" t="s">
        <v>20188</v>
      </c>
      <c r="F2139" t="s">
        <v>2806</v>
      </c>
      <c r="G2139" t="s">
        <v>9829</v>
      </c>
      <c r="H2139" t="s">
        <v>281</v>
      </c>
      <c r="I2139" t="s">
        <v>683</v>
      </c>
      <c r="J2139" t="s">
        <v>2807</v>
      </c>
      <c r="K2139" t="s">
        <v>78</v>
      </c>
      <c r="L2139" t="s">
        <v>20189</v>
      </c>
      <c r="M2139" s="27">
        <v>45957.473854166667</v>
      </c>
      <c r="N2139" s="27">
        <v>45960.504166666673</v>
      </c>
      <c r="P2139" t="s">
        <v>9833</v>
      </c>
      <c r="Q2139" t="s">
        <v>9834</v>
      </c>
      <c r="R2139" t="s">
        <v>1470</v>
      </c>
      <c r="S2139" t="s">
        <v>1470</v>
      </c>
      <c r="T2139" t="s">
        <v>82</v>
      </c>
      <c r="U2139" t="s">
        <v>7699</v>
      </c>
      <c r="V2139" t="s">
        <v>20190</v>
      </c>
      <c r="W2139" t="s">
        <v>84</v>
      </c>
      <c r="Y2139" t="s">
        <v>8</v>
      </c>
      <c r="Z2139" t="s">
        <v>86</v>
      </c>
      <c r="AA2139" t="s">
        <v>691</v>
      </c>
      <c r="AB2139" s="28">
        <v>1</v>
      </c>
      <c r="AC2139" s="40">
        <v>35780</v>
      </c>
      <c r="AD2139" s="40">
        <f t="shared" si="33"/>
        <v>35780</v>
      </c>
    </row>
    <row r="2140" spans="1:30">
      <c r="A2140" t="s">
        <v>569</v>
      </c>
      <c r="B2140" t="s">
        <v>119</v>
      </c>
      <c r="C2140" t="s">
        <v>120</v>
      </c>
      <c r="D2140" t="s">
        <v>3583</v>
      </c>
      <c r="E2140" t="s">
        <v>20191</v>
      </c>
      <c r="F2140" t="s">
        <v>12894</v>
      </c>
      <c r="G2140" t="s">
        <v>9829</v>
      </c>
      <c r="H2140" t="s">
        <v>573</v>
      </c>
      <c r="I2140" t="s">
        <v>3586</v>
      </c>
      <c r="J2140" t="s">
        <v>12895</v>
      </c>
      <c r="K2140" t="s">
        <v>78</v>
      </c>
      <c r="L2140" t="s">
        <v>20192</v>
      </c>
      <c r="M2140" s="27">
        <v>45957.482106481482</v>
      </c>
      <c r="N2140" s="27">
        <v>45960.488194444442</v>
      </c>
      <c r="P2140" t="s">
        <v>9833</v>
      </c>
      <c r="Q2140" t="s">
        <v>9834</v>
      </c>
      <c r="R2140" t="s">
        <v>1470</v>
      </c>
      <c r="S2140" t="s">
        <v>1470</v>
      </c>
      <c r="T2140" t="s">
        <v>82</v>
      </c>
      <c r="U2140" t="s">
        <v>7699</v>
      </c>
      <c r="V2140" t="s">
        <v>20193</v>
      </c>
      <c r="W2140" t="s">
        <v>84</v>
      </c>
      <c r="Y2140" t="s">
        <v>11</v>
      </c>
      <c r="Z2140" t="s">
        <v>86</v>
      </c>
      <c r="AA2140" t="s">
        <v>1500</v>
      </c>
      <c r="AB2140" s="28">
        <v>1</v>
      </c>
      <c r="AC2140" s="40">
        <v>67654</v>
      </c>
      <c r="AD2140" s="40">
        <f t="shared" si="33"/>
        <v>67654</v>
      </c>
    </row>
    <row r="2141" spans="1:30">
      <c r="A2141" t="s">
        <v>459</v>
      </c>
      <c r="B2141" t="s">
        <v>460</v>
      </c>
      <c r="C2141" t="s">
        <v>461</v>
      </c>
      <c r="D2141" t="s">
        <v>512</v>
      </c>
      <c r="E2141" t="s">
        <v>20194</v>
      </c>
      <c r="F2141" t="s">
        <v>20195</v>
      </c>
      <c r="G2141" t="s">
        <v>9829</v>
      </c>
      <c r="H2141" t="s">
        <v>460</v>
      </c>
      <c r="I2141" t="s">
        <v>459</v>
      </c>
      <c r="J2141" t="s">
        <v>20196</v>
      </c>
      <c r="K2141" t="s">
        <v>78</v>
      </c>
      <c r="L2141" t="s">
        <v>20197</v>
      </c>
      <c r="M2141" s="27">
        <v>45957.496180555558</v>
      </c>
      <c r="N2141" s="27">
        <v>45961.617361111108</v>
      </c>
      <c r="P2141" t="s">
        <v>9833</v>
      </c>
      <c r="Q2141" t="s">
        <v>9834</v>
      </c>
      <c r="R2141" t="s">
        <v>1479</v>
      </c>
      <c r="S2141" t="s">
        <v>1479</v>
      </c>
      <c r="T2141" t="s">
        <v>82</v>
      </c>
      <c r="U2141" t="s">
        <v>7699</v>
      </c>
      <c r="V2141" t="s">
        <v>20198</v>
      </c>
      <c r="W2141" t="s">
        <v>84</v>
      </c>
      <c r="Y2141" t="s">
        <v>8</v>
      </c>
      <c r="Z2141" t="s">
        <v>86</v>
      </c>
      <c r="AA2141" t="s">
        <v>4324</v>
      </c>
      <c r="AB2141" s="28">
        <v>1</v>
      </c>
      <c r="AC2141" s="40">
        <v>35780</v>
      </c>
      <c r="AD2141" s="40">
        <f t="shared" si="33"/>
        <v>35780</v>
      </c>
    </row>
    <row r="2142" spans="1:30">
      <c r="A2142" t="s">
        <v>191</v>
      </c>
      <c r="B2142" t="s">
        <v>192</v>
      </c>
      <c r="C2142" t="s">
        <v>193</v>
      </c>
      <c r="D2142" t="s">
        <v>10523</v>
      </c>
      <c r="E2142" t="s">
        <v>20199</v>
      </c>
      <c r="F2142" t="s">
        <v>20200</v>
      </c>
      <c r="G2142" t="s">
        <v>9829</v>
      </c>
      <c r="H2142" t="s">
        <v>197</v>
      </c>
      <c r="I2142" t="s">
        <v>10526</v>
      </c>
      <c r="J2142" t="s">
        <v>20201</v>
      </c>
      <c r="K2142" t="s">
        <v>78</v>
      </c>
      <c r="L2142" t="s">
        <v>20202</v>
      </c>
      <c r="M2142" s="27">
        <v>45957.49900462963</v>
      </c>
      <c r="N2142" s="27">
        <v>45961.620138888888</v>
      </c>
      <c r="P2142" t="s">
        <v>9833</v>
      </c>
      <c r="Q2142" t="s">
        <v>9834</v>
      </c>
      <c r="R2142" t="s">
        <v>1470</v>
      </c>
      <c r="S2142" t="s">
        <v>1470</v>
      </c>
      <c r="T2142" t="s">
        <v>82</v>
      </c>
      <c r="U2142" t="s">
        <v>7699</v>
      </c>
      <c r="V2142" t="s">
        <v>20203</v>
      </c>
      <c r="W2142" t="s">
        <v>9836</v>
      </c>
      <c r="Y2142" t="s">
        <v>11</v>
      </c>
      <c r="Z2142" t="s">
        <v>86</v>
      </c>
      <c r="AA2142" t="s">
        <v>254</v>
      </c>
      <c r="AB2142" s="28">
        <v>0</v>
      </c>
      <c r="AC2142" s="40">
        <v>67654</v>
      </c>
      <c r="AD2142" s="40">
        <f t="shared" si="33"/>
        <v>67654</v>
      </c>
    </row>
    <row r="2143" spans="1:30">
      <c r="A2143" t="s">
        <v>343</v>
      </c>
      <c r="B2143" t="s">
        <v>68</v>
      </c>
      <c r="C2143" t="s">
        <v>69</v>
      </c>
      <c r="D2143" t="s">
        <v>2308</v>
      </c>
      <c r="E2143" t="s">
        <v>20204</v>
      </c>
      <c r="F2143" t="s">
        <v>20205</v>
      </c>
      <c r="G2143" t="s">
        <v>9829</v>
      </c>
      <c r="H2143" t="s">
        <v>347</v>
      </c>
      <c r="I2143" t="s">
        <v>2311</v>
      </c>
      <c r="J2143" t="s">
        <v>20206</v>
      </c>
      <c r="K2143" t="s">
        <v>78</v>
      </c>
      <c r="L2143" t="s">
        <v>20207</v>
      </c>
      <c r="M2143" s="27">
        <v>45957.500023148154</v>
      </c>
      <c r="N2143" s="27">
        <v>45959.512499999997</v>
      </c>
      <c r="P2143" t="s">
        <v>9833</v>
      </c>
      <c r="Q2143" t="s">
        <v>9834</v>
      </c>
      <c r="R2143" t="s">
        <v>1470</v>
      </c>
      <c r="S2143" t="s">
        <v>1470</v>
      </c>
      <c r="T2143" t="s">
        <v>82</v>
      </c>
      <c r="U2143" t="s">
        <v>7699</v>
      </c>
      <c r="V2143" t="s">
        <v>20208</v>
      </c>
      <c r="W2143" t="s">
        <v>84</v>
      </c>
      <c r="Y2143" t="s">
        <v>11</v>
      </c>
      <c r="Z2143" t="s">
        <v>86</v>
      </c>
      <c r="AA2143" t="s">
        <v>359</v>
      </c>
      <c r="AB2143" s="28">
        <v>1</v>
      </c>
      <c r="AC2143" s="40">
        <v>67654</v>
      </c>
      <c r="AD2143" s="40">
        <f t="shared" si="33"/>
        <v>67654</v>
      </c>
    </row>
    <row r="2144" spans="1:30">
      <c r="A2144" t="s">
        <v>67</v>
      </c>
      <c r="B2144" t="s">
        <v>68</v>
      </c>
      <c r="C2144" t="s">
        <v>69</v>
      </c>
      <c r="D2144" t="s">
        <v>89</v>
      </c>
      <c r="E2144" t="s">
        <v>20209</v>
      </c>
      <c r="F2144" t="s">
        <v>12984</v>
      </c>
      <c r="G2144" t="s">
        <v>9829</v>
      </c>
      <c r="H2144" t="s">
        <v>75</v>
      </c>
      <c r="I2144" t="s">
        <v>92</v>
      </c>
      <c r="J2144" t="s">
        <v>12985</v>
      </c>
      <c r="K2144" t="s">
        <v>78</v>
      </c>
      <c r="L2144" t="s">
        <v>20210</v>
      </c>
      <c r="M2144" s="27">
        <v>45957.501516203702</v>
      </c>
      <c r="N2144" s="27">
        <v>45961.665277777778</v>
      </c>
      <c r="P2144" t="s">
        <v>9833</v>
      </c>
      <c r="Q2144" t="s">
        <v>9834</v>
      </c>
      <c r="R2144" t="s">
        <v>1470</v>
      </c>
      <c r="S2144" t="s">
        <v>1470</v>
      </c>
      <c r="T2144" t="s">
        <v>82</v>
      </c>
      <c r="U2144" t="s">
        <v>7699</v>
      </c>
      <c r="V2144" t="s">
        <v>20211</v>
      </c>
      <c r="W2144" t="s">
        <v>9836</v>
      </c>
      <c r="Y2144" t="s">
        <v>15</v>
      </c>
      <c r="Z2144" t="s">
        <v>86</v>
      </c>
      <c r="AA2144" t="s">
        <v>149</v>
      </c>
      <c r="AB2144" s="28">
        <v>0</v>
      </c>
      <c r="AC2144" s="40">
        <v>35780</v>
      </c>
      <c r="AD2144" s="40">
        <f t="shared" si="33"/>
        <v>35780</v>
      </c>
    </row>
    <row r="2145" spans="1:30">
      <c r="A2145" t="s">
        <v>191</v>
      </c>
      <c r="B2145" t="s">
        <v>192</v>
      </c>
      <c r="C2145" t="s">
        <v>193</v>
      </c>
      <c r="D2145" t="s">
        <v>227</v>
      </c>
      <c r="E2145" t="s">
        <v>20212</v>
      </c>
      <c r="F2145" t="s">
        <v>20213</v>
      </c>
      <c r="G2145" t="s">
        <v>9829</v>
      </c>
      <c r="H2145" t="s">
        <v>197</v>
      </c>
      <c r="I2145" t="s">
        <v>230</v>
      </c>
      <c r="J2145" t="s">
        <v>20214</v>
      </c>
      <c r="K2145" t="s">
        <v>78</v>
      </c>
      <c r="L2145" t="s">
        <v>20215</v>
      </c>
      <c r="M2145" s="27">
        <v>45957.526701388888</v>
      </c>
      <c r="N2145" s="27">
        <v>45960.427083333343</v>
      </c>
      <c r="P2145" t="s">
        <v>9833</v>
      </c>
      <c r="Q2145" t="s">
        <v>9834</v>
      </c>
      <c r="R2145" t="s">
        <v>80</v>
      </c>
      <c r="S2145" t="s">
        <v>187</v>
      </c>
      <c r="U2145" t="s">
        <v>7699</v>
      </c>
      <c r="V2145" t="s">
        <v>20216</v>
      </c>
      <c r="W2145" t="s">
        <v>84</v>
      </c>
      <c r="Y2145" t="s">
        <v>8</v>
      </c>
      <c r="Z2145" t="s">
        <v>86</v>
      </c>
      <c r="AA2145" t="s">
        <v>1916</v>
      </c>
      <c r="AB2145" s="28">
        <v>1</v>
      </c>
      <c r="AC2145" s="40">
        <v>35780</v>
      </c>
      <c r="AD2145" s="40">
        <f t="shared" si="33"/>
        <v>35780</v>
      </c>
    </row>
    <row r="2146" spans="1:30">
      <c r="A2146" t="s">
        <v>217</v>
      </c>
      <c r="B2146" t="s">
        <v>192</v>
      </c>
      <c r="C2146" t="s">
        <v>193</v>
      </c>
      <c r="D2146" t="s">
        <v>396</v>
      </c>
      <c r="E2146" t="s">
        <v>20217</v>
      </c>
      <c r="F2146" t="s">
        <v>14883</v>
      </c>
      <c r="G2146" t="s">
        <v>9829</v>
      </c>
      <c r="H2146" t="s">
        <v>197</v>
      </c>
      <c r="I2146" t="s">
        <v>217</v>
      </c>
      <c r="J2146" t="s">
        <v>14884</v>
      </c>
      <c r="K2146" t="s">
        <v>78</v>
      </c>
      <c r="L2146" t="s">
        <v>20218</v>
      </c>
      <c r="M2146" s="27">
        <v>45957.504687499997</v>
      </c>
      <c r="N2146" s="27">
        <v>45959.515972222223</v>
      </c>
      <c r="P2146" t="s">
        <v>9833</v>
      </c>
      <c r="Q2146" t="s">
        <v>9834</v>
      </c>
      <c r="R2146" t="s">
        <v>80</v>
      </c>
      <c r="S2146" t="s">
        <v>81</v>
      </c>
      <c r="T2146" t="s">
        <v>82</v>
      </c>
      <c r="U2146" t="s">
        <v>7699</v>
      </c>
      <c r="V2146" t="s">
        <v>20219</v>
      </c>
      <c r="W2146" t="s">
        <v>84</v>
      </c>
      <c r="Y2146" t="s">
        <v>8</v>
      </c>
      <c r="Z2146" t="s">
        <v>86</v>
      </c>
      <c r="AA2146" t="s">
        <v>1684</v>
      </c>
      <c r="AB2146" s="28">
        <v>1</v>
      </c>
      <c r="AC2146" s="40">
        <v>35780</v>
      </c>
      <c r="AD2146" s="40">
        <f t="shared" si="33"/>
        <v>35780</v>
      </c>
    </row>
    <row r="2147" spans="1:30">
      <c r="A2147" t="s">
        <v>459</v>
      </c>
      <c r="B2147" t="s">
        <v>460</v>
      </c>
      <c r="C2147" t="s">
        <v>461</v>
      </c>
      <c r="D2147" t="s">
        <v>2656</v>
      </c>
      <c r="E2147" t="s">
        <v>20220</v>
      </c>
      <c r="F2147" t="s">
        <v>20221</v>
      </c>
      <c r="G2147" t="s">
        <v>9829</v>
      </c>
      <c r="H2147" t="s">
        <v>460</v>
      </c>
      <c r="I2147" t="s">
        <v>2659</v>
      </c>
      <c r="J2147" t="s">
        <v>20222</v>
      </c>
      <c r="K2147" t="s">
        <v>78</v>
      </c>
      <c r="L2147" t="s">
        <v>20223</v>
      </c>
      <c r="M2147" s="27">
        <v>45957.505300925928</v>
      </c>
      <c r="N2147" s="27">
        <v>45959.458333333343</v>
      </c>
      <c r="P2147" t="s">
        <v>9833</v>
      </c>
      <c r="Q2147" t="s">
        <v>9834</v>
      </c>
      <c r="R2147" t="s">
        <v>1479</v>
      </c>
      <c r="S2147" t="s">
        <v>1479</v>
      </c>
      <c r="T2147" t="s">
        <v>82</v>
      </c>
      <c r="U2147" t="s">
        <v>7699</v>
      </c>
      <c r="V2147" t="s">
        <v>20224</v>
      </c>
      <c r="W2147" t="s">
        <v>84</v>
      </c>
      <c r="Y2147" t="s">
        <v>11</v>
      </c>
      <c r="Z2147" t="s">
        <v>86</v>
      </c>
      <c r="AA2147" t="s">
        <v>1113</v>
      </c>
      <c r="AB2147" s="28">
        <v>1</v>
      </c>
      <c r="AC2147" s="40">
        <v>67654</v>
      </c>
      <c r="AD2147" s="40">
        <f t="shared" si="33"/>
        <v>67654</v>
      </c>
    </row>
    <row r="2148" spans="1:30">
      <c r="A2148" t="s">
        <v>67</v>
      </c>
      <c r="B2148" t="s">
        <v>68</v>
      </c>
      <c r="C2148" t="s">
        <v>69</v>
      </c>
      <c r="D2148" t="s">
        <v>4995</v>
      </c>
      <c r="E2148" t="s">
        <v>20225</v>
      </c>
      <c r="F2148" t="s">
        <v>20226</v>
      </c>
      <c r="G2148" t="s">
        <v>9829</v>
      </c>
      <c r="H2148" t="s">
        <v>143</v>
      </c>
      <c r="I2148" t="s">
        <v>4997</v>
      </c>
      <c r="J2148" t="s">
        <v>20227</v>
      </c>
      <c r="K2148" t="s">
        <v>78</v>
      </c>
      <c r="L2148" t="s">
        <v>20228</v>
      </c>
      <c r="M2148" s="27">
        <v>45957.517824074072</v>
      </c>
      <c r="N2148" s="27">
        <v>45960.54791666667</v>
      </c>
      <c r="P2148" t="s">
        <v>9833</v>
      </c>
      <c r="Q2148" t="s">
        <v>9834</v>
      </c>
      <c r="R2148" t="s">
        <v>80</v>
      </c>
      <c r="S2148" t="s">
        <v>81</v>
      </c>
      <c r="T2148" t="s">
        <v>82</v>
      </c>
      <c r="U2148" t="s">
        <v>7699</v>
      </c>
      <c r="V2148" t="s">
        <v>20211</v>
      </c>
      <c r="W2148" t="s">
        <v>9836</v>
      </c>
      <c r="Y2148" t="s">
        <v>15</v>
      </c>
      <c r="Z2148" t="s">
        <v>86</v>
      </c>
      <c r="AA2148" t="s">
        <v>149</v>
      </c>
      <c r="AB2148" s="28">
        <v>0</v>
      </c>
      <c r="AC2148" s="40">
        <v>35780</v>
      </c>
      <c r="AD2148" s="40">
        <f t="shared" si="33"/>
        <v>35780</v>
      </c>
    </row>
    <row r="2149" spans="1:30">
      <c r="A2149" t="s">
        <v>569</v>
      </c>
      <c r="B2149" t="s">
        <v>119</v>
      </c>
      <c r="C2149" t="s">
        <v>8579</v>
      </c>
      <c r="D2149" t="s">
        <v>4589</v>
      </c>
      <c r="E2149" t="s">
        <v>20229</v>
      </c>
      <c r="F2149" t="s">
        <v>20230</v>
      </c>
      <c r="G2149" t="s">
        <v>9838</v>
      </c>
      <c r="H2149" t="s">
        <v>766</v>
      </c>
      <c r="I2149" t="s">
        <v>4590</v>
      </c>
      <c r="J2149" t="s">
        <v>20231</v>
      </c>
      <c r="K2149" t="s">
        <v>78</v>
      </c>
      <c r="L2149" t="s">
        <v>20232</v>
      </c>
      <c r="M2149" s="27">
        <v>45957.519571759258</v>
      </c>
      <c r="N2149" s="27">
        <v>45961.365972222222</v>
      </c>
      <c r="P2149" t="s">
        <v>9840</v>
      </c>
      <c r="R2149" t="s">
        <v>1470</v>
      </c>
      <c r="S2149" t="s">
        <v>1470</v>
      </c>
      <c r="U2149" t="s">
        <v>7699</v>
      </c>
      <c r="V2149" t="s">
        <v>20233</v>
      </c>
      <c r="W2149" t="s">
        <v>9840</v>
      </c>
      <c r="Y2149" t="s">
        <v>13</v>
      </c>
      <c r="Z2149" t="s">
        <v>86</v>
      </c>
      <c r="AB2149" s="28">
        <v>0</v>
      </c>
      <c r="AC2149" s="40">
        <v>35780</v>
      </c>
      <c r="AD2149" s="40">
        <f t="shared" si="33"/>
        <v>35780</v>
      </c>
    </row>
    <row r="2150" spans="1:30">
      <c r="A2150" t="s">
        <v>459</v>
      </c>
      <c r="B2150" t="s">
        <v>460</v>
      </c>
      <c r="C2150" t="s">
        <v>461</v>
      </c>
      <c r="D2150" t="s">
        <v>512</v>
      </c>
      <c r="E2150" t="s">
        <v>20234</v>
      </c>
      <c r="F2150" t="s">
        <v>20235</v>
      </c>
      <c r="G2150" t="s">
        <v>9829</v>
      </c>
      <c r="H2150" t="s">
        <v>460</v>
      </c>
      <c r="I2150" t="s">
        <v>459</v>
      </c>
      <c r="J2150" t="s">
        <v>20236</v>
      </c>
      <c r="K2150" t="s">
        <v>78</v>
      </c>
      <c r="L2150" t="s">
        <v>20237</v>
      </c>
      <c r="M2150" s="27">
        <v>45957.531481481477</v>
      </c>
      <c r="N2150" s="27">
        <v>45961.613194444442</v>
      </c>
      <c r="P2150" t="s">
        <v>9833</v>
      </c>
      <c r="Q2150" t="s">
        <v>9834</v>
      </c>
      <c r="R2150" t="s">
        <v>1470</v>
      </c>
      <c r="S2150" t="s">
        <v>1470</v>
      </c>
      <c r="T2150" t="s">
        <v>82</v>
      </c>
      <c r="U2150" t="s">
        <v>7699</v>
      </c>
      <c r="V2150" t="s">
        <v>20238</v>
      </c>
      <c r="W2150" t="s">
        <v>84</v>
      </c>
      <c r="Y2150" t="s">
        <v>8</v>
      </c>
      <c r="Z2150" t="s">
        <v>86</v>
      </c>
      <c r="AA2150" t="s">
        <v>700</v>
      </c>
      <c r="AB2150" s="28">
        <v>1</v>
      </c>
      <c r="AC2150" s="40">
        <v>35780</v>
      </c>
      <c r="AD2150" s="40">
        <f t="shared" si="33"/>
        <v>35780</v>
      </c>
    </row>
    <row r="2151" spans="1:30">
      <c r="A2151" t="s">
        <v>191</v>
      </c>
      <c r="B2151" t="s">
        <v>192</v>
      </c>
      <c r="C2151" t="s">
        <v>193</v>
      </c>
      <c r="D2151" t="s">
        <v>208</v>
      </c>
      <c r="E2151" t="s">
        <v>20239</v>
      </c>
      <c r="F2151" t="s">
        <v>20240</v>
      </c>
      <c r="G2151" t="s">
        <v>9829</v>
      </c>
      <c r="H2151" t="s">
        <v>197</v>
      </c>
      <c r="I2151" t="s">
        <v>211</v>
      </c>
      <c r="J2151" t="s">
        <v>20241</v>
      </c>
      <c r="K2151" t="s">
        <v>78</v>
      </c>
      <c r="L2151" t="s">
        <v>20242</v>
      </c>
      <c r="M2151" s="27">
        <v>45957.538923611108</v>
      </c>
      <c r="N2151" s="27">
        <v>45960.427083333343</v>
      </c>
      <c r="P2151" t="s">
        <v>9833</v>
      </c>
      <c r="Q2151" t="s">
        <v>9834</v>
      </c>
      <c r="R2151" t="s">
        <v>80</v>
      </c>
      <c r="S2151" t="s">
        <v>187</v>
      </c>
      <c r="U2151" t="s">
        <v>7699</v>
      </c>
      <c r="V2151" t="s">
        <v>20243</v>
      </c>
      <c r="W2151" t="s">
        <v>84</v>
      </c>
      <c r="Y2151" t="s">
        <v>8</v>
      </c>
      <c r="Z2151" t="s">
        <v>86</v>
      </c>
      <c r="AA2151" t="s">
        <v>1916</v>
      </c>
      <c r="AB2151" s="28">
        <v>1</v>
      </c>
      <c r="AC2151" s="40">
        <v>35780</v>
      </c>
      <c r="AD2151" s="40">
        <f t="shared" si="33"/>
        <v>35780</v>
      </c>
    </row>
    <row r="2152" spans="1:30">
      <c r="A2152" t="s">
        <v>118</v>
      </c>
      <c r="B2152" t="s">
        <v>119</v>
      </c>
      <c r="C2152" t="s">
        <v>120</v>
      </c>
      <c r="D2152" t="s">
        <v>306</v>
      </c>
      <c r="E2152" t="s">
        <v>20244</v>
      </c>
      <c r="F2152" t="s">
        <v>13985</v>
      </c>
      <c r="G2152" t="s">
        <v>9829</v>
      </c>
      <c r="H2152" t="s">
        <v>309</v>
      </c>
      <c r="I2152" t="s">
        <v>118</v>
      </c>
      <c r="J2152" t="s">
        <v>13986</v>
      </c>
      <c r="K2152" t="s">
        <v>78</v>
      </c>
      <c r="L2152" t="s">
        <v>20245</v>
      </c>
      <c r="M2152" s="27">
        <v>45957.53601851852</v>
      </c>
      <c r="N2152" s="27">
        <v>45959.602777777778</v>
      </c>
      <c r="P2152" t="s">
        <v>9833</v>
      </c>
      <c r="Q2152" t="s">
        <v>9834</v>
      </c>
      <c r="R2152" t="s">
        <v>1470</v>
      </c>
      <c r="S2152" t="s">
        <v>1470</v>
      </c>
      <c r="T2152" t="s">
        <v>82</v>
      </c>
      <c r="U2152" t="s">
        <v>7699</v>
      </c>
      <c r="V2152" t="s">
        <v>20246</v>
      </c>
      <c r="W2152" t="s">
        <v>84</v>
      </c>
      <c r="Y2152" t="s">
        <v>8</v>
      </c>
      <c r="Z2152" t="s">
        <v>86</v>
      </c>
      <c r="AA2152" t="s">
        <v>2527</v>
      </c>
      <c r="AB2152" s="28">
        <v>1</v>
      </c>
      <c r="AC2152" s="40">
        <v>35780</v>
      </c>
      <c r="AD2152" s="40">
        <f t="shared" si="33"/>
        <v>35780</v>
      </c>
    </row>
    <row r="2153" spans="1:30">
      <c r="A2153" t="s">
        <v>277</v>
      </c>
      <c r="B2153" t="s">
        <v>151</v>
      </c>
      <c r="C2153" t="s">
        <v>152</v>
      </c>
      <c r="D2153" t="s">
        <v>325</v>
      </c>
      <c r="E2153" t="s">
        <v>20247</v>
      </c>
      <c r="F2153" t="s">
        <v>12548</v>
      </c>
      <c r="G2153" t="s">
        <v>9829</v>
      </c>
      <c r="H2153" t="s">
        <v>328</v>
      </c>
      <c r="I2153" t="s">
        <v>277</v>
      </c>
      <c r="J2153" t="s">
        <v>12549</v>
      </c>
      <c r="K2153" t="s">
        <v>78</v>
      </c>
      <c r="L2153" t="s">
        <v>20248</v>
      </c>
      <c r="M2153" s="27">
        <v>45957.536678240736</v>
      </c>
      <c r="N2153" s="27">
        <v>45958.429166666669</v>
      </c>
      <c r="P2153" t="s">
        <v>9833</v>
      </c>
      <c r="Q2153" t="s">
        <v>9834</v>
      </c>
      <c r="R2153" t="s">
        <v>1470</v>
      </c>
      <c r="S2153" t="s">
        <v>1470</v>
      </c>
      <c r="T2153" t="s">
        <v>82</v>
      </c>
      <c r="U2153" t="s">
        <v>7699</v>
      </c>
      <c r="V2153" t="s">
        <v>20249</v>
      </c>
      <c r="W2153" t="s">
        <v>84</v>
      </c>
      <c r="Y2153" t="s">
        <v>8</v>
      </c>
      <c r="Z2153" t="s">
        <v>86</v>
      </c>
      <c r="AA2153" t="s">
        <v>848</v>
      </c>
      <c r="AB2153" s="28">
        <v>1</v>
      </c>
      <c r="AC2153" s="40">
        <v>35780</v>
      </c>
      <c r="AD2153" s="40">
        <f t="shared" si="33"/>
        <v>35780</v>
      </c>
    </row>
    <row r="2154" spans="1:30">
      <c r="A2154" t="s">
        <v>191</v>
      </c>
      <c r="B2154" t="s">
        <v>192</v>
      </c>
      <c r="C2154" t="s">
        <v>193</v>
      </c>
      <c r="D2154" t="s">
        <v>194</v>
      </c>
      <c r="E2154" t="s">
        <v>20250</v>
      </c>
      <c r="F2154" t="s">
        <v>7120</v>
      </c>
      <c r="G2154" t="s">
        <v>9829</v>
      </c>
      <c r="H2154" t="s">
        <v>197</v>
      </c>
      <c r="I2154" t="s">
        <v>191</v>
      </c>
      <c r="J2154" t="s">
        <v>7121</v>
      </c>
      <c r="K2154" t="s">
        <v>78</v>
      </c>
      <c r="L2154" t="s">
        <v>20251</v>
      </c>
      <c r="M2154" s="27">
        <v>45957.552708333344</v>
      </c>
      <c r="N2154" s="27">
        <v>45960.427083333343</v>
      </c>
      <c r="P2154" t="s">
        <v>9833</v>
      </c>
      <c r="Q2154" t="s">
        <v>9834</v>
      </c>
      <c r="R2154" t="s">
        <v>1470</v>
      </c>
      <c r="S2154" t="s">
        <v>1470</v>
      </c>
      <c r="U2154" t="s">
        <v>7699</v>
      </c>
      <c r="V2154" t="s">
        <v>20252</v>
      </c>
      <c r="W2154" t="s">
        <v>84</v>
      </c>
      <c r="Y2154" t="s">
        <v>8</v>
      </c>
      <c r="Z2154" t="s">
        <v>86</v>
      </c>
      <c r="AA2154" t="s">
        <v>1916</v>
      </c>
      <c r="AB2154" s="28">
        <v>1</v>
      </c>
      <c r="AC2154" s="40">
        <v>35780</v>
      </c>
      <c r="AD2154" s="40">
        <f t="shared" si="33"/>
        <v>35780</v>
      </c>
    </row>
    <row r="2155" spans="1:30">
      <c r="A2155" t="s">
        <v>343</v>
      </c>
      <c r="B2155" t="s">
        <v>68</v>
      </c>
      <c r="C2155" t="s">
        <v>69</v>
      </c>
      <c r="D2155" t="s">
        <v>344</v>
      </c>
      <c r="E2155" t="s">
        <v>20253</v>
      </c>
      <c r="F2155" t="s">
        <v>20254</v>
      </c>
      <c r="G2155" t="s">
        <v>9829</v>
      </c>
      <c r="H2155" t="s">
        <v>347</v>
      </c>
      <c r="I2155" t="s">
        <v>343</v>
      </c>
      <c r="J2155" t="s">
        <v>20255</v>
      </c>
      <c r="K2155" t="s">
        <v>78</v>
      </c>
      <c r="L2155" t="s">
        <v>20256</v>
      </c>
      <c r="M2155" s="27">
        <v>45957.559259259258</v>
      </c>
      <c r="N2155" s="27">
        <v>45958.62777777778</v>
      </c>
      <c r="P2155" t="s">
        <v>9833</v>
      </c>
      <c r="Q2155" t="s">
        <v>9834</v>
      </c>
      <c r="R2155" t="s">
        <v>80</v>
      </c>
      <c r="S2155" t="s">
        <v>187</v>
      </c>
      <c r="T2155" t="s">
        <v>82</v>
      </c>
      <c r="U2155" t="s">
        <v>7699</v>
      </c>
      <c r="V2155" t="s">
        <v>20257</v>
      </c>
      <c r="W2155" t="s">
        <v>84</v>
      </c>
      <c r="Y2155" t="s">
        <v>8</v>
      </c>
      <c r="Z2155" t="s">
        <v>86</v>
      </c>
      <c r="AA2155" t="s">
        <v>359</v>
      </c>
      <c r="AB2155" s="28">
        <v>1</v>
      </c>
      <c r="AC2155" s="40">
        <v>35780</v>
      </c>
      <c r="AD2155" s="40">
        <f t="shared" si="33"/>
        <v>35780</v>
      </c>
    </row>
    <row r="2156" spans="1:30">
      <c r="A2156" t="s">
        <v>1377</v>
      </c>
      <c r="B2156" t="s">
        <v>68</v>
      </c>
      <c r="C2156" t="s">
        <v>266</v>
      </c>
      <c r="D2156" t="s">
        <v>5117</v>
      </c>
      <c r="E2156" t="s">
        <v>20258</v>
      </c>
      <c r="F2156" t="s">
        <v>11418</v>
      </c>
      <c r="G2156" t="s">
        <v>9829</v>
      </c>
      <c r="H2156" t="s">
        <v>1381</v>
      </c>
      <c r="I2156" t="s">
        <v>5120</v>
      </c>
      <c r="J2156" t="s">
        <v>11419</v>
      </c>
      <c r="K2156" t="s">
        <v>78</v>
      </c>
      <c r="L2156" t="s">
        <v>20259</v>
      </c>
      <c r="M2156" s="27">
        <v>45957.537256944437</v>
      </c>
      <c r="N2156" s="27">
        <v>45958.400694444441</v>
      </c>
      <c r="P2156" t="s">
        <v>9833</v>
      </c>
      <c r="Q2156" t="s">
        <v>9834</v>
      </c>
      <c r="R2156" t="s">
        <v>1470</v>
      </c>
      <c r="S2156" t="s">
        <v>1470</v>
      </c>
      <c r="T2156" t="s">
        <v>82</v>
      </c>
      <c r="U2156" t="s">
        <v>7699</v>
      </c>
      <c r="V2156" t="s">
        <v>20260</v>
      </c>
      <c r="W2156" t="s">
        <v>84</v>
      </c>
      <c r="Y2156" t="s">
        <v>8</v>
      </c>
      <c r="Z2156" t="s">
        <v>86</v>
      </c>
      <c r="AA2156" t="s">
        <v>2735</v>
      </c>
      <c r="AB2156" s="28">
        <v>1</v>
      </c>
      <c r="AC2156" s="40">
        <v>35780</v>
      </c>
      <c r="AD2156" s="40">
        <f t="shared" si="33"/>
        <v>35780</v>
      </c>
    </row>
    <row r="2157" spans="1:30">
      <c r="A2157" t="s">
        <v>965</v>
      </c>
      <c r="B2157" t="s">
        <v>119</v>
      </c>
      <c r="C2157" t="s">
        <v>120</v>
      </c>
      <c r="D2157" t="s">
        <v>966</v>
      </c>
      <c r="E2157" t="s">
        <v>20261</v>
      </c>
      <c r="F2157" t="s">
        <v>20262</v>
      </c>
      <c r="G2157" t="s">
        <v>9829</v>
      </c>
      <c r="H2157" t="s">
        <v>969</v>
      </c>
      <c r="I2157" t="s">
        <v>965</v>
      </c>
      <c r="J2157" t="s">
        <v>20263</v>
      </c>
      <c r="K2157" t="s">
        <v>78</v>
      </c>
      <c r="L2157" t="s">
        <v>20264</v>
      </c>
      <c r="M2157" s="27">
        <v>45957.556261574071</v>
      </c>
      <c r="N2157" s="27">
        <v>45958.631944444453</v>
      </c>
      <c r="P2157" t="s">
        <v>9833</v>
      </c>
      <c r="Q2157" t="s">
        <v>9834</v>
      </c>
      <c r="R2157" t="s">
        <v>80</v>
      </c>
      <c r="S2157" t="s">
        <v>187</v>
      </c>
      <c r="T2157" t="s">
        <v>82</v>
      </c>
      <c r="U2157" t="s">
        <v>7699</v>
      </c>
      <c r="V2157" t="s">
        <v>20265</v>
      </c>
      <c r="W2157" t="s">
        <v>84</v>
      </c>
      <c r="Y2157" t="s">
        <v>8</v>
      </c>
      <c r="Z2157" t="s">
        <v>86</v>
      </c>
      <c r="AA2157" t="s">
        <v>974</v>
      </c>
      <c r="AB2157" s="28">
        <v>1</v>
      </c>
      <c r="AC2157" s="40">
        <v>35780</v>
      </c>
      <c r="AD2157" s="40">
        <f t="shared" si="33"/>
        <v>35780</v>
      </c>
    </row>
    <row r="2158" spans="1:30">
      <c r="A2158" t="s">
        <v>569</v>
      </c>
      <c r="B2158" t="s">
        <v>119</v>
      </c>
      <c r="C2158" t="s">
        <v>120</v>
      </c>
      <c r="D2158" t="s">
        <v>570</v>
      </c>
      <c r="E2158" t="s">
        <v>20266</v>
      </c>
      <c r="F2158" t="s">
        <v>20267</v>
      </c>
      <c r="G2158" t="s">
        <v>9829</v>
      </c>
      <c r="H2158" t="s">
        <v>573</v>
      </c>
      <c r="I2158" t="s">
        <v>569</v>
      </c>
      <c r="J2158" t="s">
        <v>20268</v>
      </c>
      <c r="K2158" t="s">
        <v>78</v>
      </c>
      <c r="L2158" t="s">
        <v>20269</v>
      </c>
      <c r="M2158" s="27">
        <v>45957.556770833333</v>
      </c>
      <c r="N2158" s="27">
        <v>45958.513888888891</v>
      </c>
      <c r="P2158" t="s">
        <v>9833</v>
      </c>
      <c r="Q2158" t="s">
        <v>9834</v>
      </c>
      <c r="R2158" t="s">
        <v>783</v>
      </c>
      <c r="S2158" t="s">
        <v>792</v>
      </c>
      <c r="T2158" t="s">
        <v>82</v>
      </c>
      <c r="U2158" t="s">
        <v>7699</v>
      </c>
      <c r="V2158" t="s">
        <v>20270</v>
      </c>
      <c r="W2158" t="s">
        <v>84</v>
      </c>
      <c r="Y2158" t="s">
        <v>8</v>
      </c>
      <c r="Z2158" t="s">
        <v>86</v>
      </c>
      <c r="AA2158" t="s">
        <v>6238</v>
      </c>
      <c r="AB2158" s="28">
        <v>1</v>
      </c>
      <c r="AC2158" s="40">
        <v>35780</v>
      </c>
      <c r="AD2158" s="40">
        <f t="shared" si="33"/>
        <v>35780</v>
      </c>
    </row>
    <row r="2159" spans="1:30">
      <c r="A2159" t="s">
        <v>191</v>
      </c>
      <c r="B2159" t="s">
        <v>192</v>
      </c>
      <c r="C2159" t="s">
        <v>193</v>
      </c>
      <c r="D2159" t="s">
        <v>227</v>
      </c>
      <c r="E2159" t="s">
        <v>20271</v>
      </c>
      <c r="F2159" t="s">
        <v>7682</v>
      </c>
      <c r="G2159" t="s">
        <v>9829</v>
      </c>
      <c r="H2159" t="s">
        <v>197</v>
      </c>
      <c r="I2159" t="s">
        <v>230</v>
      </c>
      <c r="J2159" t="s">
        <v>7683</v>
      </c>
      <c r="K2159" t="s">
        <v>78</v>
      </c>
      <c r="L2159" t="s">
        <v>20272</v>
      </c>
      <c r="M2159" s="27">
        <v>45957.557453703703</v>
      </c>
      <c r="N2159" s="27">
        <v>45960.436805555553</v>
      </c>
      <c r="P2159" t="s">
        <v>9833</v>
      </c>
      <c r="Q2159" t="s">
        <v>9834</v>
      </c>
      <c r="R2159" t="s">
        <v>80</v>
      </c>
      <c r="S2159" t="s">
        <v>187</v>
      </c>
      <c r="U2159" t="s">
        <v>7699</v>
      </c>
      <c r="V2159" t="s">
        <v>20273</v>
      </c>
      <c r="W2159" t="s">
        <v>84</v>
      </c>
      <c r="Y2159" t="s">
        <v>8</v>
      </c>
      <c r="Z2159" t="s">
        <v>86</v>
      </c>
      <c r="AA2159" t="s">
        <v>1916</v>
      </c>
      <c r="AB2159" s="28">
        <v>1</v>
      </c>
      <c r="AC2159" s="40">
        <v>35780</v>
      </c>
      <c r="AD2159" s="40">
        <f t="shared" si="33"/>
        <v>35780</v>
      </c>
    </row>
    <row r="2160" spans="1:30">
      <c r="A2160" t="s">
        <v>569</v>
      </c>
      <c r="B2160" t="s">
        <v>119</v>
      </c>
      <c r="C2160" t="s">
        <v>120</v>
      </c>
      <c r="D2160" t="s">
        <v>20274</v>
      </c>
      <c r="E2160" t="s">
        <v>20275</v>
      </c>
      <c r="F2160" t="s">
        <v>20276</v>
      </c>
      <c r="G2160" t="s">
        <v>9829</v>
      </c>
      <c r="H2160" t="s">
        <v>460</v>
      </c>
      <c r="I2160" t="s">
        <v>20277</v>
      </c>
      <c r="J2160" t="s">
        <v>20278</v>
      </c>
      <c r="K2160" t="s">
        <v>78</v>
      </c>
      <c r="L2160" t="s">
        <v>20279</v>
      </c>
      <c r="M2160" s="27">
        <v>45957.54210648148</v>
      </c>
      <c r="N2160" s="27">
        <v>45961.656944444447</v>
      </c>
      <c r="P2160" t="s">
        <v>9833</v>
      </c>
      <c r="Q2160" t="s">
        <v>9834</v>
      </c>
      <c r="R2160" t="s">
        <v>80</v>
      </c>
      <c r="S2160" t="s">
        <v>81</v>
      </c>
      <c r="T2160" t="s">
        <v>82</v>
      </c>
      <c r="U2160" t="s">
        <v>7699</v>
      </c>
      <c r="V2160" t="s">
        <v>20280</v>
      </c>
      <c r="W2160" t="s">
        <v>9836</v>
      </c>
      <c r="Y2160" t="s">
        <v>13</v>
      </c>
      <c r="Z2160" t="s">
        <v>86</v>
      </c>
      <c r="AA2160" t="s">
        <v>6238</v>
      </c>
      <c r="AB2160" s="28">
        <v>0</v>
      </c>
      <c r="AC2160" s="40">
        <v>35780</v>
      </c>
      <c r="AD2160" s="40">
        <f t="shared" si="33"/>
        <v>35780</v>
      </c>
    </row>
    <row r="2161" spans="1:30">
      <c r="A2161" t="s">
        <v>191</v>
      </c>
      <c r="B2161" t="s">
        <v>192</v>
      </c>
      <c r="C2161" t="s">
        <v>193</v>
      </c>
      <c r="D2161" t="s">
        <v>4079</v>
      </c>
      <c r="E2161" t="s">
        <v>20281</v>
      </c>
      <c r="F2161" t="s">
        <v>20282</v>
      </c>
      <c r="G2161" t="s">
        <v>9829</v>
      </c>
      <c r="H2161" t="s">
        <v>197</v>
      </c>
      <c r="I2161" t="s">
        <v>4082</v>
      </c>
      <c r="J2161" t="s">
        <v>20283</v>
      </c>
      <c r="K2161" t="s">
        <v>78</v>
      </c>
      <c r="L2161" t="s">
        <v>20284</v>
      </c>
      <c r="M2161" s="27">
        <v>45957.548368055563</v>
      </c>
      <c r="N2161" s="27">
        <v>45961.527777777781</v>
      </c>
      <c r="P2161" t="s">
        <v>9833</v>
      </c>
      <c r="Q2161" t="s">
        <v>9834</v>
      </c>
      <c r="R2161" t="s">
        <v>1470</v>
      </c>
      <c r="S2161" t="s">
        <v>1470</v>
      </c>
      <c r="T2161" t="s">
        <v>82</v>
      </c>
      <c r="U2161" t="s">
        <v>7699</v>
      </c>
      <c r="V2161" t="s">
        <v>20285</v>
      </c>
      <c r="W2161" t="s">
        <v>9836</v>
      </c>
      <c r="Y2161" t="s">
        <v>13</v>
      </c>
      <c r="Z2161" t="s">
        <v>86</v>
      </c>
      <c r="AA2161" t="s">
        <v>202</v>
      </c>
      <c r="AB2161" s="28">
        <v>0</v>
      </c>
      <c r="AC2161" s="40">
        <v>35780</v>
      </c>
      <c r="AD2161" s="40">
        <f t="shared" si="33"/>
        <v>35780</v>
      </c>
    </row>
    <row r="2162" spans="1:30">
      <c r="A2162" t="s">
        <v>569</v>
      </c>
      <c r="B2162" t="s">
        <v>119</v>
      </c>
      <c r="C2162" t="s">
        <v>120</v>
      </c>
      <c r="D2162" t="s">
        <v>570</v>
      </c>
      <c r="E2162" t="s">
        <v>20286</v>
      </c>
      <c r="F2162" t="s">
        <v>20287</v>
      </c>
      <c r="G2162" t="s">
        <v>9829</v>
      </c>
      <c r="H2162" t="s">
        <v>573</v>
      </c>
      <c r="I2162" t="s">
        <v>569</v>
      </c>
      <c r="J2162" t="s">
        <v>20288</v>
      </c>
      <c r="K2162" t="s">
        <v>78</v>
      </c>
      <c r="L2162" t="s">
        <v>20289</v>
      </c>
      <c r="M2162" s="27">
        <v>45957.555694444447</v>
      </c>
      <c r="N2162" s="27">
        <v>45958.65625</v>
      </c>
      <c r="P2162" t="s">
        <v>9833</v>
      </c>
      <c r="Q2162" t="s">
        <v>9834</v>
      </c>
      <c r="R2162" t="s">
        <v>1470</v>
      </c>
      <c r="S2162" t="s">
        <v>1470</v>
      </c>
      <c r="T2162" t="s">
        <v>82</v>
      </c>
      <c r="U2162" t="s">
        <v>7699</v>
      </c>
      <c r="V2162" t="s">
        <v>20290</v>
      </c>
      <c r="W2162" t="s">
        <v>84</v>
      </c>
      <c r="Y2162" t="s">
        <v>8</v>
      </c>
      <c r="Z2162" t="s">
        <v>86</v>
      </c>
      <c r="AA2162" t="s">
        <v>6238</v>
      </c>
      <c r="AB2162" s="28">
        <v>1</v>
      </c>
      <c r="AC2162" s="40">
        <v>35780</v>
      </c>
      <c r="AD2162" s="40">
        <f t="shared" si="33"/>
        <v>35780</v>
      </c>
    </row>
    <row r="2163" spans="1:30">
      <c r="A2163" t="s">
        <v>112</v>
      </c>
      <c r="B2163" t="s">
        <v>113</v>
      </c>
      <c r="C2163" t="s">
        <v>114</v>
      </c>
      <c r="D2163" t="s">
        <v>115</v>
      </c>
      <c r="E2163" t="s">
        <v>20291</v>
      </c>
      <c r="F2163" t="s">
        <v>10531</v>
      </c>
      <c r="G2163" t="s">
        <v>9829</v>
      </c>
      <c r="H2163" t="s">
        <v>116</v>
      </c>
      <c r="I2163" t="s">
        <v>112</v>
      </c>
      <c r="J2163" t="s">
        <v>10532</v>
      </c>
      <c r="K2163" t="s">
        <v>78</v>
      </c>
      <c r="L2163" t="s">
        <v>20292</v>
      </c>
      <c r="M2163" s="27">
        <v>45957.560497685183</v>
      </c>
      <c r="N2163" s="27">
        <v>45961.652777777781</v>
      </c>
      <c r="P2163" t="s">
        <v>9833</v>
      </c>
      <c r="Q2163" t="s">
        <v>9834</v>
      </c>
      <c r="R2163" t="s">
        <v>1479</v>
      </c>
      <c r="S2163" t="s">
        <v>1479</v>
      </c>
      <c r="T2163" t="s">
        <v>82</v>
      </c>
      <c r="U2163" t="s">
        <v>7699</v>
      </c>
      <c r="V2163" t="s">
        <v>20293</v>
      </c>
      <c r="W2163" t="s">
        <v>84</v>
      </c>
      <c r="Y2163" t="s">
        <v>8</v>
      </c>
      <c r="Z2163" t="s">
        <v>86</v>
      </c>
      <c r="AA2163" t="s">
        <v>117</v>
      </c>
      <c r="AB2163" s="28">
        <v>1</v>
      </c>
      <c r="AC2163" s="40">
        <v>35780</v>
      </c>
      <c r="AD2163" s="40">
        <f t="shared" si="33"/>
        <v>35780</v>
      </c>
    </row>
    <row r="2164" spans="1:30">
      <c r="A2164" t="s">
        <v>613</v>
      </c>
      <c r="B2164" t="s">
        <v>151</v>
      </c>
      <c r="C2164" t="s">
        <v>152</v>
      </c>
      <c r="D2164" t="s">
        <v>4146</v>
      </c>
      <c r="E2164" t="s">
        <v>20294</v>
      </c>
      <c r="F2164" t="s">
        <v>20295</v>
      </c>
      <c r="G2164" t="s">
        <v>9829</v>
      </c>
      <c r="H2164" t="s">
        <v>258</v>
      </c>
      <c r="I2164" t="s">
        <v>4149</v>
      </c>
      <c r="J2164" t="s">
        <v>20296</v>
      </c>
      <c r="K2164" t="s">
        <v>78</v>
      </c>
      <c r="L2164" t="s">
        <v>20297</v>
      </c>
      <c r="M2164" s="27">
        <v>45957.593622685177</v>
      </c>
      <c r="N2164" s="27">
        <v>45960.55</v>
      </c>
      <c r="P2164" t="s">
        <v>9833</v>
      </c>
      <c r="Q2164" t="s">
        <v>9834</v>
      </c>
      <c r="R2164" t="s">
        <v>1470</v>
      </c>
      <c r="S2164" t="s">
        <v>1470</v>
      </c>
      <c r="T2164" t="s">
        <v>82</v>
      </c>
      <c r="U2164" t="s">
        <v>7699</v>
      </c>
      <c r="V2164" t="s">
        <v>20298</v>
      </c>
      <c r="W2164" t="s">
        <v>9836</v>
      </c>
      <c r="Y2164" t="s">
        <v>11</v>
      </c>
      <c r="Z2164" t="s">
        <v>86</v>
      </c>
      <c r="AA2164" t="s">
        <v>2941</v>
      </c>
      <c r="AB2164" s="28">
        <v>0</v>
      </c>
      <c r="AC2164" s="40">
        <v>67654</v>
      </c>
      <c r="AD2164" s="40">
        <f t="shared" si="33"/>
        <v>67654</v>
      </c>
    </row>
    <row r="2165" spans="1:30">
      <c r="A2165" t="s">
        <v>343</v>
      </c>
      <c r="B2165" t="s">
        <v>68</v>
      </c>
      <c r="C2165" t="s">
        <v>69</v>
      </c>
      <c r="D2165" t="s">
        <v>6025</v>
      </c>
      <c r="E2165" t="s">
        <v>20299</v>
      </c>
      <c r="F2165" t="s">
        <v>6027</v>
      </c>
      <c r="G2165" t="s">
        <v>9829</v>
      </c>
      <c r="H2165" t="s">
        <v>347</v>
      </c>
      <c r="I2165" t="s">
        <v>6028</v>
      </c>
      <c r="J2165" t="s">
        <v>6029</v>
      </c>
      <c r="K2165" t="s">
        <v>78</v>
      </c>
      <c r="L2165" t="s">
        <v>20300</v>
      </c>
      <c r="M2165" s="27">
        <v>45957.595370370371</v>
      </c>
      <c r="N2165" s="27">
        <v>45958.486111111109</v>
      </c>
      <c r="P2165" t="s">
        <v>9833</v>
      </c>
      <c r="Q2165" t="s">
        <v>9834</v>
      </c>
      <c r="R2165" t="s">
        <v>1470</v>
      </c>
      <c r="S2165" t="s">
        <v>1470</v>
      </c>
      <c r="T2165" t="s">
        <v>82</v>
      </c>
      <c r="U2165" t="s">
        <v>7699</v>
      </c>
      <c r="V2165" t="s">
        <v>20301</v>
      </c>
      <c r="W2165" t="s">
        <v>84</v>
      </c>
      <c r="Y2165" t="s">
        <v>11</v>
      </c>
      <c r="Z2165" t="s">
        <v>86</v>
      </c>
      <c r="AA2165" t="s">
        <v>387</v>
      </c>
      <c r="AB2165" s="28">
        <v>1</v>
      </c>
      <c r="AC2165" s="40">
        <v>67654</v>
      </c>
      <c r="AD2165" s="40">
        <f t="shared" si="33"/>
        <v>67654</v>
      </c>
    </row>
    <row r="2166" spans="1:30">
      <c r="A2166" t="s">
        <v>265</v>
      </c>
      <c r="B2166" t="s">
        <v>68</v>
      </c>
      <c r="C2166" t="s">
        <v>266</v>
      </c>
      <c r="D2166" t="s">
        <v>6283</v>
      </c>
      <c r="E2166" t="s">
        <v>20302</v>
      </c>
      <c r="F2166" t="s">
        <v>6595</v>
      </c>
      <c r="G2166" t="s">
        <v>9829</v>
      </c>
      <c r="H2166" t="s">
        <v>270</v>
      </c>
      <c r="I2166" t="s">
        <v>265</v>
      </c>
      <c r="J2166" t="s">
        <v>6596</v>
      </c>
      <c r="K2166" t="s">
        <v>78</v>
      </c>
      <c r="L2166" t="s">
        <v>20303</v>
      </c>
      <c r="M2166" s="27">
        <v>45957.577233796299</v>
      </c>
      <c r="N2166" s="27">
        <v>45958.420138888891</v>
      </c>
      <c r="P2166" t="s">
        <v>9833</v>
      </c>
      <c r="Q2166" t="s">
        <v>9834</v>
      </c>
      <c r="R2166" t="s">
        <v>1479</v>
      </c>
      <c r="S2166" t="s">
        <v>1479</v>
      </c>
      <c r="T2166" t="s">
        <v>82</v>
      </c>
      <c r="U2166" t="s">
        <v>7699</v>
      </c>
      <c r="V2166" t="s">
        <v>20304</v>
      </c>
      <c r="W2166" t="s">
        <v>84</v>
      </c>
      <c r="Y2166" t="s">
        <v>8</v>
      </c>
      <c r="Z2166" t="s">
        <v>86</v>
      </c>
      <c r="AA2166" t="s">
        <v>1290</v>
      </c>
      <c r="AB2166" s="28">
        <v>1</v>
      </c>
      <c r="AC2166" s="40">
        <v>35780</v>
      </c>
      <c r="AD2166" s="40">
        <f t="shared" si="33"/>
        <v>35780</v>
      </c>
    </row>
    <row r="2167" spans="1:30">
      <c r="A2167" t="s">
        <v>613</v>
      </c>
      <c r="B2167" t="s">
        <v>151</v>
      </c>
      <c r="C2167" t="s">
        <v>152</v>
      </c>
      <c r="D2167" t="s">
        <v>4146</v>
      </c>
      <c r="E2167" t="s">
        <v>20305</v>
      </c>
      <c r="F2167" t="s">
        <v>20306</v>
      </c>
      <c r="G2167" t="s">
        <v>9829</v>
      </c>
      <c r="H2167" t="s">
        <v>258</v>
      </c>
      <c r="I2167" t="s">
        <v>4149</v>
      </c>
      <c r="J2167" t="s">
        <v>20307</v>
      </c>
      <c r="K2167" t="s">
        <v>78</v>
      </c>
      <c r="L2167" t="s">
        <v>20308</v>
      </c>
      <c r="M2167" s="27">
        <v>45957.590636574067</v>
      </c>
      <c r="N2167" s="27">
        <v>45960.549305555563</v>
      </c>
      <c r="P2167" t="s">
        <v>9833</v>
      </c>
      <c r="Q2167" t="s">
        <v>9834</v>
      </c>
      <c r="R2167" t="s">
        <v>1470</v>
      </c>
      <c r="S2167" t="s">
        <v>1470</v>
      </c>
      <c r="T2167" t="s">
        <v>82</v>
      </c>
      <c r="U2167" t="s">
        <v>7699</v>
      </c>
      <c r="V2167" t="s">
        <v>20309</v>
      </c>
      <c r="W2167" t="s">
        <v>9836</v>
      </c>
      <c r="Y2167" t="s">
        <v>11</v>
      </c>
      <c r="Z2167" t="s">
        <v>86</v>
      </c>
      <c r="AA2167" t="s">
        <v>2941</v>
      </c>
      <c r="AB2167" s="28">
        <v>0</v>
      </c>
      <c r="AC2167" s="40">
        <v>67654</v>
      </c>
      <c r="AD2167" s="40">
        <f t="shared" si="33"/>
        <v>67654</v>
      </c>
    </row>
    <row r="2168" spans="1:30">
      <c r="A2168" t="s">
        <v>343</v>
      </c>
      <c r="B2168" t="s">
        <v>68</v>
      </c>
      <c r="C2168" t="s">
        <v>69</v>
      </c>
      <c r="D2168" t="s">
        <v>2911</v>
      </c>
      <c r="E2168" t="s">
        <v>20310</v>
      </c>
      <c r="F2168" t="s">
        <v>20311</v>
      </c>
      <c r="G2168" t="s">
        <v>9838</v>
      </c>
      <c r="H2168" t="s">
        <v>347</v>
      </c>
      <c r="I2168" t="s">
        <v>2914</v>
      </c>
      <c r="J2168" t="s">
        <v>20312</v>
      </c>
      <c r="K2168" t="s">
        <v>78</v>
      </c>
      <c r="L2168" t="s">
        <v>20313</v>
      </c>
      <c r="M2168" s="27">
        <v>45957.589803240742</v>
      </c>
      <c r="N2168" s="27">
        <v>45960.474305555559</v>
      </c>
      <c r="P2168" t="s">
        <v>9840</v>
      </c>
      <c r="R2168" t="s">
        <v>1470</v>
      </c>
      <c r="S2168" t="s">
        <v>1470</v>
      </c>
      <c r="U2168" t="s">
        <v>7699</v>
      </c>
      <c r="V2168" t="s">
        <v>20314</v>
      </c>
      <c r="W2168" t="s">
        <v>9840</v>
      </c>
      <c r="Y2168" t="s">
        <v>13</v>
      </c>
      <c r="Z2168" t="s">
        <v>86</v>
      </c>
      <c r="AB2168" s="28">
        <v>0</v>
      </c>
      <c r="AC2168" s="40">
        <v>35780</v>
      </c>
      <c r="AD2168" s="40">
        <f t="shared" si="33"/>
        <v>35780</v>
      </c>
    </row>
    <row r="2169" spans="1:30">
      <c r="A2169" t="s">
        <v>459</v>
      </c>
      <c r="B2169" t="s">
        <v>460</v>
      </c>
      <c r="C2169" t="s">
        <v>461</v>
      </c>
      <c r="D2169" t="s">
        <v>512</v>
      </c>
      <c r="E2169" t="s">
        <v>20315</v>
      </c>
      <c r="F2169" t="s">
        <v>20316</v>
      </c>
      <c r="G2169" t="s">
        <v>9829</v>
      </c>
      <c r="H2169" t="s">
        <v>460</v>
      </c>
      <c r="I2169" t="s">
        <v>459</v>
      </c>
      <c r="J2169" t="s">
        <v>20317</v>
      </c>
      <c r="K2169" t="s">
        <v>78</v>
      </c>
      <c r="L2169" t="s">
        <v>20318</v>
      </c>
      <c r="M2169" s="27">
        <v>45957.592789351853</v>
      </c>
      <c r="N2169" s="27">
        <v>45960.576388888891</v>
      </c>
      <c r="P2169" t="s">
        <v>9833</v>
      </c>
      <c r="Q2169" t="s">
        <v>9834</v>
      </c>
      <c r="R2169" t="s">
        <v>1470</v>
      </c>
      <c r="S2169" t="s">
        <v>1470</v>
      </c>
      <c r="T2169" t="s">
        <v>82</v>
      </c>
      <c r="U2169" t="s">
        <v>7699</v>
      </c>
      <c r="V2169" t="s">
        <v>20319</v>
      </c>
      <c r="W2169" t="s">
        <v>84</v>
      </c>
      <c r="Y2169" t="s">
        <v>8</v>
      </c>
      <c r="Z2169" t="s">
        <v>86</v>
      </c>
      <c r="AA2169" t="s">
        <v>3430</v>
      </c>
      <c r="AB2169" s="28">
        <v>1</v>
      </c>
      <c r="AC2169" s="40">
        <v>35780</v>
      </c>
      <c r="AD2169" s="40">
        <f t="shared" si="33"/>
        <v>35780</v>
      </c>
    </row>
    <row r="2170" spans="1:30">
      <c r="A2170" t="s">
        <v>191</v>
      </c>
      <c r="B2170" t="s">
        <v>192</v>
      </c>
      <c r="C2170" t="s">
        <v>193</v>
      </c>
      <c r="D2170" t="s">
        <v>194</v>
      </c>
      <c r="E2170" t="s">
        <v>20320</v>
      </c>
      <c r="F2170" t="s">
        <v>20321</v>
      </c>
      <c r="G2170" t="s">
        <v>9829</v>
      </c>
      <c r="H2170" t="s">
        <v>197</v>
      </c>
      <c r="I2170" t="s">
        <v>191</v>
      </c>
      <c r="J2170" t="s">
        <v>12975</v>
      </c>
      <c r="K2170" t="s">
        <v>78</v>
      </c>
      <c r="L2170" t="s">
        <v>20322</v>
      </c>
      <c r="M2170" s="27">
        <v>45957.59988425926</v>
      </c>
      <c r="N2170" s="27">
        <v>45960.436805555553</v>
      </c>
      <c r="P2170" t="s">
        <v>9833</v>
      </c>
      <c r="Q2170" t="s">
        <v>9834</v>
      </c>
      <c r="R2170" t="s">
        <v>783</v>
      </c>
      <c r="S2170" t="s">
        <v>2152</v>
      </c>
      <c r="U2170" t="s">
        <v>7699</v>
      </c>
      <c r="V2170" t="s">
        <v>20323</v>
      </c>
      <c r="W2170" t="s">
        <v>84</v>
      </c>
      <c r="Y2170" t="s">
        <v>8</v>
      </c>
      <c r="Z2170" t="s">
        <v>86</v>
      </c>
      <c r="AA2170" t="s">
        <v>1916</v>
      </c>
      <c r="AB2170" s="28">
        <v>1</v>
      </c>
      <c r="AC2170" s="40">
        <v>35780</v>
      </c>
      <c r="AD2170" s="40">
        <f t="shared" si="33"/>
        <v>35780</v>
      </c>
    </row>
    <row r="2171" spans="1:30">
      <c r="A2171" t="s">
        <v>112</v>
      </c>
      <c r="B2171" t="s">
        <v>113</v>
      </c>
      <c r="C2171" t="s">
        <v>114</v>
      </c>
      <c r="D2171" t="s">
        <v>3302</v>
      </c>
      <c r="E2171" t="s">
        <v>20324</v>
      </c>
      <c r="F2171" t="s">
        <v>3304</v>
      </c>
      <c r="G2171" t="s">
        <v>9829</v>
      </c>
      <c r="H2171" t="s">
        <v>116</v>
      </c>
      <c r="I2171" t="s">
        <v>3305</v>
      </c>
      <c r="J2171" t="s">
        <v>3306</v>
      </c>
      <c r="K2171" t="s">
        <v>78</v>
      </c>
      <c r="L2171" t="s">
        <v>20325</v>
      </c>
      <c r="M2171" s="27">
        <v>45957.599062499998</v>
      </c>
      <c r="N2171" s="27">
        <v>45960.644444444442</v>
      </c>
      <c r="P2171" t="s">
        <v>9833</v>
      </c>
      <c r="Q2171" t="s">
        <v>9834</v>
      </c>
      <c r="R2171" t="s">
        <v>80</v>
      </c>
      <c r="S2171" t="s">
        <v>187</v>
      </c>
      <c r="T2171" t="s">
        <v>82</v>
      </c>
      <c r="U2171" t="s">
        <v>7699</v>
      </c>
      <c r="V2171" t="s">
        <v>20326</v>
      </c>
      <c r="W2171" t="s">
        <v>84</v>
      </c>
      <c r="Y2171" t="s">
        <v>11</v>
      </c>
      <c r="Z2171" t="s">
        <v>86</v>
      </c>
      <c r="AA2171" t="s">
        <v>117</v>
      </c>
      <c r="AB2171" s="28">
        <v>1</v>
      </c>
      <c r="AC2171" s="40">
        <v>67654</v>
      </c>
      <c r="AD2171" s="40">
        <f t="shared" si="33"/>
        <v>67654</v>
      </c>
    </row>
    <row r="2172" spans="1:30">
      <c r="A2172" t="s">
        <v>459</v>
      </c>
      <c r="B2172" t="s">
        <v>460</v>
      </c>
      <c r="C2172" t="s">
        <v>461</v>
      </c>
      <c r="D2172" t="s">
        <v>512</v>
      </c>
      <c r="E2172" t="s">
        <v>20327</v>
      </c>
      <c r="F2172" t="s">
        <v>20328</v>
      </c>
      <c r="G2172" t="s">
        <v>9829</v>
      </c>
      <c r="H2172" t="s">
        <v>460</v>
      </c>
      <c r="I2172" t="s">
        <v>459</v>
      </c>
      <c r="J2172" t="s">
        <v>20329</v>
      </c>
      <c r="K2172" t="s">
        <v>78</v>
      </c>
      <c r="L2172" t="s">
        <v>20330</v>
      </c>
      <c r="M2172" s="27">
        <v>45957.605092592603</v>
      </c>
      <c r="N2172" s="27">
        <v>45958.629861111112</v>
      </c>
      <c r="P2172" t="s">
        <v>9833</v>
      </c>
      <c r="Q2172" t="s">
        <v>9834</v>
      </c>
      <c r="R2172" t="s">
        <v>1479</v>
      </c>
      <c r="S2172" t="s">
        <v>1479</v>
      </c>
      <c r="T2172" t="s">
        <v>82</v>
      </c>
      <c r="U2172" t="s">
        <v>7699</v>
      </c>
      <c r="V2172" t="s">
        <v>20331</v>
      </c>
      <c r="W2172" t="s">
        <v>84</v>
      </c>
      <c r="Y2172" t="s">
        <v>8</v>
      </c>
      <c r="Z2172" t="s">
        <v>86</v>
      </c>
      <c r="AA2172" t="s">
        <v>1875</v>
      </c>
      <c r="AB2172" s="28">
        <v>1</v>
      </c>
      <c r="AC2172" s="40">
        <v>35780</v>
      </c>
      <c r="AD2172" s="40">
        <f t="shared" si="33"/>
        <v>35780</v>
      </c>
    </row>
    <row r="2173" spans="1:30">
      <c r="A2173" t="s">
        <v>343</v>
      </c>
      <c r="B2173" t="s">
        <v>68</v>
      </c>
      <c r="C2173" t="s">
        <v>69</v>
      </c>
      <c r="D2173" t="s">
        <v>503</v>
      </c>
      <c r="E2173" t="s">
        <v>20332</v>
      </c>
      <c r="F2173" t="s">
        <v>4814</v>
      </c>
      <c r="G2173" t="s">
        <v>9829</v>
      </c>
      <c r="H2173" t="s">
        <v>347</v>
      </c>
      <c r="I2173" t="s">
        <v>506</v>
      </c>
      <c r="J2173" t="s">
        <v>4815</v>
      </c>
      <c r="K2173" t="s">
        <v>78</v>
      </c>
      <c r="L2173" t="s">
        <v>20333</v>
      </c>
      <c r="M2173" s="27">
        <v>45957.616249999999</v>
      </c>
      <c r="N2173" s="27">
        <v>45958.635416666657</v>
      </c>
      <c r="P2173" t="s">
        <v>9833</v>
      </c>
      <c r="Q2173" t="s">
        <v>9834</v>
      </c>
      <c r="R2173" t="s">
        <v>1470</v>
      </c>
      <c r="S2173" t="s">
        <v>1470</v>
      </c>
      <c r="T2173" t="s">
        <v>82</v>
      </c>
      <c r="U2173" t="s">
        <v>7699</v>
      </c>
      <c r="V2173" t="s">
        <v>20334</v>
      </c>
      <c r="W2173" t="s">
        <v>84</v>
      </c>
      <c r="Y2173" t="s">
        <v>11</v>
      </c>
      <c r="Z2173" t="s">
        <v>86</v>
      </c>
      <c r="AA2173" t="s">
        <v>352</v>
      </c>
      <c r="AB2173" s="28">
        <v>1</v>
      </c>
      <c r="AC2173" s="40">
        <v>67654</v>
      </c>
      <c r="AD2173" s="40">
        <f t="shared" si="33"/>
        <v>67654</v>
      </c>
    </row>
    <row r="2174" spans="1:30">
      <c r="A2174" t="s">
        <v>343</v>
      </c>
      <c r="B2174" t="s">
        <v>68</v>
      </c>
      <c r="C2174" t="s">
        <v>69</v>
      </c>
      <c r="D2174" t="s">
        <v>503</v>
      </c>
      <c r="E2174" t="s">
        <v>20335</v>
      </c>
      <c r="F2174" t="s">
        <v>20336</v>
      </c>
      <c r="G2174" t="s">
        <v>9829</v>
      </c>
      <c r="H2174" t="s">
        <v>347</v>
      </c>
      <c r="I2174" t="s">
        <v>506</v>
      </c>
      <c r="J2174" t="s">
        <v>20337</v>
      </c>
      <c r="K2174" t="s">
        <v>78</v>
      </c>
      <c r="L2174" t="s">
        <v>20338</v>
      </c>
      <c r="M2174" s="27">
        <v>45957.619189814817</v>
      </c>
      <c r="N2174" s="27">
        <v>45958.520833333343</v>
      </c>
      <c r="P2174" t="s">
        <v>9833</v>
      </c>
      <c r="Q2174" t="s">
        <v>9834</v>
      </c>
      <c r="R2174" t="s">
        <v>1479</v>
      </c>
      <c r="S2174" t="s">
        <v>1479</v>
      </c>
      <c r="T2174" t="s">
        <v>82</v>
      </c>
      <c r="U2174" t="s">
        <v>7699</v>
      </c>
      <c r="V2174" t="s">
        <v>20339</v>
      </c>
      <c r="W2174" t="s">
        <v>84</v>
      </c>
      <c r="Y2174" t="s">
        <v>11</v>
      </c>
      <c r="Z2174" t="s">
        <v>86</v>
      </c>
      <c r="AA2174" t="s">
        <v>352</v>
      </c>
      <c r="AB2174" s="28">
        <v>1</v>
      </c>
      <c r="AC2174" s="40">
        <v>67654</v>
      </c>
      <c r="AD2174" s="40">
        <f t="shared" si="33"/>
        <v>67654</v>
      </c>
    </row>
    <row r="2175" spans="1:30">
      <c r="A2175" t="s">
        <v>217</v>
      </c>
      <c r="B2175" t="s">
        <v>192</v>
      </c>
      <c r="C2175" t="s">
        <v>193</v>
      </c>
      <c r="D2175" t="s">
        <v>396</v>
      </c>
      <c r="E2175" t="s">
        <v>20340</v>
      </c>
      <c r="F2175" t="s">
        <v>20341</v>
      </c>
      <c r="G2175" t="s">
        <v>9829</v>
      </c>
      <c r="H2175" t="s">
        <v>197</v>
      </c>
      <c r="I2175" t="s">
        <v>217</v>
      </c>
      <c r="J2175" t="s">
        <v>20342</v>
      </c>
      <c r="K2175" t="s">
        <v>78</v>
      </c>
      <c r="L2175" t="s">
        <v>20343</v>
      </c>
      <c r="M2175" s="27">
        <v>45957.639490740738</v>
      </c>
      <c r="N2175" s="27">
        <v>45959.51458333333</v>
      </c>
      <c r="P2175" t="s">
        <v>9833</v>
      </c>
      <c r="Q2175" t="s">
        <v>9834</v>
      </c>
      <c r="R2175" t="s">
        <v>80</v>
      </c>
      <c r="S2175" t="s">
        <v>81</v>
      </c>
      <c r="T2175" t="s">
        <v>82</v>
      </c>
      <c r="U2175" t="s">
        <v>7699</v>
      </c>
      <c r="V2175" t="s">
        <v>20344</v>
      </c>
      <c r="W2175" t="s">
        <v>84</v>
      </c>
      <c r="Y2175" t="s">
        <v>8</v>
      </c>
      <c r="Z2175" t="s">
        <v>86</v>
      </c>
      <c r="AA2175" t="s">
        <v>1684</v>
      </c>
      <c r="AB2175" s="28">
        <v>1</v>
      </c>
      <c r="AC2175" s="40">
        <v>35780</v>
      </c>
      <c r="AD2175" s="40">
        <f t="shared" si="33"/>
        <v>35780</v>
      </c>
    </row>
    <row r="2176" spans="1:30">
      <c r="A2176" t="s">
        <v>191</v>
      </c>
      <c r="B2176" t="s">
        <v>192</v>
      </c>
      <c r="C2176" t="s">
        <v>193</v>
      </c>
      <c r="D2176" t="s">
        <v>2085</v>
      </c>
      <c r="E2176" t="s">
        <v>20345</v>
      </c>
      <c r="F2176" t="s">
        <v>2087</v>
      </c>
      <c r="G2176" t="s">
        <v>9829</v>
      </c>
      <c r="H2176" t="s">
        <v>197</v>
      </c>
      <c r="I2176" t="s">
        <v>2088</v>
      </c>
      <c r="J2176" t="s">
        <v>2089</v>
      </c>
      <c r="K2176" t="s">
        <v>78</v>
      </c>
      <c r="L2176" t="s">
        <v>20346</v>
      </c>
      <c r="M2176" s="27">
        <v>45957.640231481477</v>
      </c>
      <c r="N2176" s="27">
        <v>45960.436805555553</v>
      </c>
      <c r="P2176" t="s">
        <v>9833</v>
      </c>
      <c r="Q2176" t="s">
        <v>9834</v>
      </c>
      <c r="R2176" t="s">
        <v>80</v>
      </c>
      <c r="S2176" t="s">
        <v>187</v>
      </c>
      <c r="U2176" t="s">
        <v>7699</v>
      </c>
      <c r="V2176" t="s">
        <v>20347</v>
      </c>
      <c r="W2176" t="s">
        <v>84</v>
      </c>
      <c r="Y2176" t="s">
        <v>8</v>
      </c>
      <c r="Z2176" t="s">
        <v>86</v>
      </c>
      <c r="AA2176" t="s">
        <v>1916</v>
      </c>
      <c r="AB2176" s="28">
        <v>1</v>
      </c>
      <c r="AC2176" s="40">
        <v>35780</v>
      </c>
      <c r="AD2176" s="40">
        <f t="shared" si="33"/>
        <v>35780</v>
      </c>
    </row>
    <row r="2177" spans="1:30">
      <c r="A2177" t="s">
        <v>569</v>
      </c>
      <c r="B2177" t="s">
        <v>119</v>
      </c>
      <c r="C2177" t="s">
        <v>120</v>
      </c>
      <c r="D2177" t="s">
        <v>570</v>
      </c>
      <c r="E2177" t="s">
        <v>20348</v>
      </c>
      <c r="F2177" t="s">
        <v>572</v>
      </c>
      <c r="G2177" t="s">
        <v>9829</v>
      </c>
      <c r="H2177" t="s">
        <v>573</v>
      </c>
      <c r="I2177" t="s">
        <v>569</v>
      </c>
      <c r="J2177" t="s">
        <v>574</v>
      </c>
      <c r="K2177" t="s">
        <v>78</v>
      </c>
      <c r="L2177" t="s">
        <v>20349</v>
      </c>
      <c r="M2177" s="27">
        <v>45957.644270833327</v>
      </c>
      <c r="N2177" s="27">
        <v>45958.592361111107</v>
      </c>
      <c r="P2177" t="s">
        <v>9833</v>
      </c>
      <c r="Q2177" t="s">
        <v>9834</v>
      </c>
      <c r="R2177" t="s">
        <v>80</v>
      </c>
      <c r="S2177" t="s">
        <v>81</v>
      </c>
      <c r="T2177" t="s">
        <v>82</v>
      </c>
      <c r="U2177" t="s">
        <v>7699</v>
      </c>
      <c r="V2177" t="s">
        <v>20350</v>
      </c>
      <c r="W2177" t="s">
        <v>84</v>
      </c>
      <c r="Y2177" t="s">
        <v>8</v>
      </c>
      <c r="Z2177" t="s">
        <v>86</v>
      </c>
      <c r="AA2177" t="s">
        <v>6238</v>
      </c>
      <c r="AB2177" s="28">
        <v>1</v>
      </c>
      <c r="AC2177" s="40">
        <v>35780</v>
      </c>
      <c r="AD2177" s="40">
        <f t="shared" si="33"/>
        <v>35780</v>
      </c>
    </row>
    <row r="2178" spans="1:30">
      <c r="A2178" t="s">
        <v>459</v>
      </c>
      <c r="B2178" t="s">
        <v>460</v>
      </c>
      <c r="C2178" t="s">
        <v>461</v>
      </c>
      <c r="D2178" t="s">
        <v>692</v>
      </c>
      <c r="E2178" t="s">
        <v>20351</v>
      </c>
      <c r="F2178" t="s">
        <v>13620</v>
      </c>
      <c r="G2178" t="s">
        <v>9829</v>
      </c>
      <c r="H2178" t="s">
        <v>460</v>
      </c>
      <c r="I2178" t="s">
        <v>695</v>
      </c>
      <c r="J2178" t="s">
        <v>13621</v>
      </c>
      <c r="K2178" t="s">
        <v>78</v>
      </c>
      <c r="L2178" t="s">
        <v>20352</v>
      </c>
      <c r="M2178" s="27">
        <v>45957.670393518521</v>
      </c>
      <c r="N2178" s="27">
        <v>45961.48333333333</v>
      </c>
      <c r="P2178" t="s">
        <v>9833</v>
      </c>
      <c r="Q2178" t="s">
        <v>9834</v>
      </c>
      <c r="R2178" t="s">
        <v>1470</v>
      </c>
      <c r="S2178" t="s">
        <v>1470</v>
      </c>
      <c r="T2178" t="s">
        <v>82</v>
      </c>
      <c r="U2178" t="s">
        <v>7699</v>
      </c>
      <c r="V2178" t="s">
        <v>20353</v>
      </c>
      <c r="W2178" t="s">
        <v>84</v>
      </c>
      <c r="Y2178" t="s">
        <v>11</v>
      </c>
      <c r="Z2178" t="s">
        <v>86</v>
      </c>
      <c r="AA2178" t="s">
        <v>470</v>
      </c>
      <c r="AB2178" s="28">
        <v>1</v>
      </c>
      <c r="AC2178" s="40">
        <v>67654</v>
      </c>
      <c r="AD2178" s="40">
        <f t="shared" si="33"/>
        <v>67654</v>
      </c>
    </row>
    <row r="2179" spans="1:30">
      <c r="A2179" t="s">
        <v>277</v>
      </c>
      <c r="B2179" t="s">
        <v>151</v>
      </c>
      <c r="C2179" t="s">
        <v>152</v>
      </c>
      <c r="D2179" t="s">
        <v>4272</v>
      </c>
      <c r="E2179" t="s">
        <v>20354</v>
      </c>
      <c r="F2179" t="s">
        <v>20355</v>
      </c>
      <c r="G2179" t="s">
        <v>9829</v>
      </c>
      <c r="H2179" t="s">
        <v>328</v>
      </c>
      <c r="I2179" t="s">
        <v>4275</v>
      </c>
      <c r="J2179" t="s">
        <v>20356</v>
      </c>
      <c r="K2179" t="s">
        <v>78</v>
      </c>
      <c r="L2179" t="s">
        <v>20357</v>
      </c>
      <c r="M2179" s="27">
        <v>45957.678472222222</v>
      </c>
      <c r="N2179" s="27">
        <v>45959.490972222222</v>
      </c>
      <c r="P2179" t="s">
        <v>9833</v>
      </c>
      <c r="Q2179" t="s">
        <v>9834</v>
      </c>
      <c r="R2179" t="s">
        <v>80</v>
      </c>
      <c r="S2179" t="s">
        <v>187</v>
      </c>
      <c r="T2179" t="s">
        <v>82</v>
      </c>
      <c r="U2179" t="s">
        <v>7699</v>
      </c>
      <c r="V2179" t="s">
        <v>20358</v>
      </c>
      <c r="W2179" t="s">
        <v>84</v>
      </c>
      <c r="Y2179" t="s">
        <v>13</v>
      </c>
      <c r="Z2179" t="s">
        <v>86</v>
      </c>
      <c r="AA2179" t="s">
        <v>342</v>
      </c>
      <c r="AB2179" s="28">
        <v>1</v>
      </c>
      <c r="AC2179" s="40">
        <v>35780</v>
      </c>
      <c r="AD2179" s="40">
        <f t="shared" ref="AD2179:AD2242" si="34">AC2179</f>
        <v>35780</v>
      </c>
    </row>
    <row r="2180" spans="1:30">
      <c r="A2180" t="s">
        <v>459</v>
      </c>
      <c r="B2180" t="s">
        <v>460</v>
      </c>
      <c r="C2180" t="s">
        <v>461</v>
      </c>
      <c r="D2180" t="s">
        <v>2135</v>
      </c>
      <c r="E2180" t="s">
        <v>20359</v>
      </c>
      <c r="F2180" t="s">
        <v>20360</v>
      </c>
      <c r="G2180" t="s">
        <v>9829</v>
      </c>
      <c r="H2180" t="s">
        <v>460</v>
      </c>
      <c r="I2180" t="s">
        <v>2138</v>
      </c>
      <c r="J2180" t="s">
        <v>20361</v>
      </c>
      <c r="K2180" t="s">
        <v>78</v>
      </c>
      <c r="L2180" t="s">
        <v>20362</v>
      </c>
      <c r="M2180" s="27">
        <v>45957.679502314822</v>
      </c>
      <c r="N2180" s="27">
        <v>45958.595833333333</v>
      </c>
      <c r="P2180" t="s">
        <v>9833</v>
      </c>
      <c r="Q2180" t="s">
        <v>9834</v>
      </c>
      <c r="R2180" t="s">
        <v>1470</v>
      </c>
      <c r="S2180" t="s">
        <v>1470</v>
      </c>
      <c r="T2180" t="s">
        <v>82</v>
      </c>
      <c r="U2180" t="s">
        <v>7699</v>
      </c>
      <c r="V2180" t="s">
        <v>20363</v>
      </c>
      <c r="W2180" t="s">
        <v>84</v>
      </c>
      <c r="Y2180" t="s">
        <v>8</v>
      </c>
      <c r="Z2180" t="s">
        <v>86</v>
      </c>
      <c r="AA2180" t="s">
        <v>3430</v>
      </c>
      <c r="AB2180" s="28">
        <v>1</v>
      </c>
      <c r="AC2180" s="40">
        <v>35780</v>
      </c>
      <c r="AD2180" s="40">
        <f t="shared" si="34"/>
        <v>35780</v>
      </c>
    </row>
    <row r="2181" spans="1:30">
      <c r="A2181" t="s">
        <v>1134</v>
      </c>
      <c r="B2181" t="s">
        <v>113</v>
      </c>
      <c r="C2181" t="s">
        <v>8579</v>
      </c>
      <c r="D2181" t="s">
        <v>1328</v>
      </c>
      <c r="E2181" t="s">
        <v>20364</v>
      </c>
      <c r="F2181" t="s">
        <v>13100</v>
      </c>
      <c r="G2181" t="s">
        <v>9838</v>
      </c>
      <c r="H2181" t="s">
        <v>1138</v>
      </c>
      <c r="I2181" t="s">
        <v>1331</v>
      </c>
      <c r="J2181" t="s">
        <v>13101</v>
      </c>
      <c r="K2181" t="s">
        <v>78</v>
      </c>
      <c r="L2181" t="s">
        <v>20365</v>
      </c>
      <c r="M2181" s="27">
        <v>45957.698576388888</v>
      </c>
      <c r="N2181" s="27">
        <v>45960.473611111112</v>
      </c>
      <c r="P2181" t="s">
        <v>9840</v>
      </c>
      <c r="R2181" t="s">
        <v>80</v>
      </c>
      <c r="S2181" t="s">
        <v>81</v>
      </c>
      <c r="U2181" t="s">
        <v>7699</v>
      </c>
      <c r="V2181" t="s">
        <v>20366</v>
      </c>
      <c r="W2181" t="s">
        <v>9840</v>
      </c>
      <c r="Y2181" t="s">
        <v>15</v>
      </c>
      <c r="Z2181" t="s">
        <v>86</v>
      </c>
      <c r="AB2181" s="28">
        <v>0</v>
      </c>
      <c r="AC2181" s="40">
        <v>35780</v>
      </c>
      <c r="AD2181" s="40">
        <f t="shared" si="34"/>
        <v>35780</v>
      </c>
    </row>
    <row r="2182" spans="1:30">
      <c r="A2182" t="s">
        <v>191</v>
      </c>
      <c r="B2182" t="s">
        <v>192</v>
      </c>
      <c r="C2182" t="s">
        <v>193</v>
      </c>
      <c r="D2182" t="s">
        <v>208</v>
      </c>
      <c r="E2182" t="s">
        <v>20367</v>
      </c>
      <c r="F2182" t="s">
        <v>20368</v>
      </c>
      <c r="G2182" t="s">
        <v>9829</v>
      </c>
      <c r="H2182" t="s">
        <v>197</v>
      </c>
      <c r="I2182" t="s">
        <v>211</v>
      </c>
      <c r="J2182" t="s">
        <v>20369</v>
      </c>
      <c r="K2182" t="s">
        <v>78</v>
      </c>
      <c r="L2182" t="s">
        <v>20370</v>
      </c>
      <c r="M2182" s="27">
        <v>45957.703414351847</v>
      </c>
      <c r="N2182" s="27">
        <v>45960.4375</v>
      </c>
      <c r="P2182" t="s">
        <v>9833</v>
      </c>
      <c r="Q2182" t="s">
        <v>9834</v>
      </c>
      <c r="R2182" t="s">
        <v>80</v>
      </c>
      <c r="S2182" t="s">
        <v>187</v>
      </c>
      <c r="U2182" t="s">
        <v>7699</v>
      </c>
      <c r="V2182" t="s">
        <v>20371</v>
      </c>
      <c r="W2182" t="s">
        <v>84</v>
      </c>
      <c r="Y2182" t="s">
        <v>8</v>
      </c>
      <c r="Z2182" t="s">
        <v>86</v>
      </c>
      <c r="AA2182" t="s">
        <v>1916</v>
      </c>
      <c r="AB2182" s="28">
        <v>1</v>
      </c>
      <c r="AC2182" s="40">
        <v>35780</v>
      </c>
      <c r="AD2182" s="40">
        <f t="shared" si="34"/>
        <v>35780</v>
      </c>
    </row>
    <row r="2183" spans="1:30">
      <c r="A2183" t="s">
        <v>277</v>
      </c>
      <c r="B2183" t="s">
        <v>151</v>
      </c>
      <c r="C2183" t="s">
        <v>152</v>
      </c>
      <c r="D2183" t="s">
        <v>334</v>
      </c>
      <c r="E2183" t="s">
        <v>20372</v>
      </c>
      <c r="F2183" t="s">
        <v>20373</v>
      </c>
      <c r="G2183" t="s">
        <v>9829</v>
      </c>
      <c r="H2183" t="s">
        <v>328</v>
      </c>
      <c r="I2183" t="s">
        <v>337</v>
      </c>
      <c r="J2183" t="s">
        <v>20374</v>
      </c>
      <c r="K2183" t="s">
        <v>78</v>
      </c>
      <c r="L2183" t="s">
        <v>20375</v>
      </c>
      <c r="M2183" s="27">
        <v>45957.696840277778</v>
      </c>
      <c r="N2183" s="27">
        <v>45959.303472222222</v>
      </c>
      <c r="P2183" t="s">
        <v>9833</v>
      </c>
      <c r="Q2183" t="s">
        <v>9834</v>
      </c>
      <c r="R2183" t="s">
        <v>80</v>
      </c>
      <c r="S2183" t="s">
        <v>81</v>
      </c>
      <c r="T2183" t="s">
        <v>82</v>
      </c>
      <c r="U2183" t="s">
        <v>7699</v>
      </c>
      <c r="V2183" t="s">
        <v>20376</v>
      </c>
      <c r="W2183" t="s">
        <v>84</v>
      </c>
      <c r="Y2183" t="s">
        <v>8</v>
      </c>
      <c r="Z2183" t="s">
        <v>86</v>
      </c>
      <c r="AA2183" t="s">
        <v>342</v>
      </c>
      <c r="AB2183" s="28">
        <v>1</v>
      </c>
      <c r="AC2183" s="40">
        <v>35780</v>
      </c>
      <c r="AD2183" s="40">
        <f t="shared" si="34"/>
        <v>35780</v>
      </c>
    </row>
    <row r="2184" spans="1:30">
      <c r="A2184" t="s">
        <v>459</v>
      </c>
      <c r="B2184" t="s">
        <v>460</v>
      </c>
      <c r="C2184" t="s">
        <v>461</v>
      </c>
      <c r="D2184" t="s">
        <v>512</v>
      </c>
      <c r="E2184" t="s">
        <v>20377</v>
      </c>
      <c r="F2184" t="s">
        <v>10895</v>
      </c>
      <c r="G2184" t="s">
        <v>9829</v>
      </c>
      <c r="H2184" t="s">
        <v>460</v>
      </c>
      <c r="I2184" t="s">
        <v>459</v>
      </c>
      <c r="J2184" t="s">
        <v>10896</v>
      </c>
      <c r="K2184" t="s">
        <v>78</v>
      </c>
      <c r="L2184" t="s">
        <v>20378</v>
      </c>
      <c r="M2184" s="27">
        <v>45957.699872685182</v>
      </c>
      <c r="N2184" s="27">
        <v>45961.626388888893</v>
      </c>
      <c r="P2184" t="s">
        <v>9833</v>
      </c>
      <c r="Q2184" t="s">
        <v>9834</v>
      </c>
      <c r="R2184" t="s">
        <v>783</v>
      </c>
      <c r="S2184" t="s">
        <v>792</v>
      </c>
      <c r="T2184" t="s">
        <v>82</v>
      </c>
      <c r="U2184" t="s">
        <v>7699</v>
      </c>
      <c r="V2184" t="s">
        <v>20379</v>
      </c>
      <c r="W2184" t="s">
        <v>84</v>
      </c>
      <c r="Y2184" t="s">
        <v>8</v>
      </c>
      <c r="Z2184" t="s">
        <v>86</v>
      </c>
      <c r="AA2184" t="s">
        <v>1875</v>
      </c>
      <c r="AB2184" s="28">
        <v>1</v>
      </c>
      <c r="AC2184" s="40">
        <v>35780</v>
      </c>
      <c r="AD2184" s="40">
        <f t="shared" si="34"/>
        <v>35780</v>
      </c>
    </row>
    <row r="2185" spans="1:30">
      <c r="A2185" t="s">
        <v>744</v>
      </c>
      <c r="B2185" t="s">
        <v>113</v>
      </c>
      <c r="C2185" t="s">
        <v>114</v>
      </c>
      <c r="D2185" t="s">
        <v>4015</v>
      </c>
      <c r="E2185" t="s">
        <v>20380</v>
      </c>
      <c r="F2185" t="s">
        <v>4017</v>
      </c>
      <c r="G2185" t="s">
        <v>9829</v>
      </c>
      <c r="H2185" t="s">
        <v>748</v>
      </c>
      <c r="I2185" t="s">
        <v>4018</v>
      </c>
      <c r="J2185" t="s">
        <v>4019</v>
      </c>
      <c r="K2185" t="s">
        <v>78</v>
      </c>
      <c r="L2185" t="s">
        <v>20381</v>
      </c>
      <c r="M2185" s="27">
        <v>45957.702824074076</v>
      </c>
      <c r="N2185" s="27">
        <v>45960.505555555559</v>
      </c>
      <c r="P2185" t="s">
        <v>9833</v>
      </c>
      <c r="Q2185" t="s">
        <v>9834</v>
      </c>
      <c r="R2185" t="s">
        <v>80</v>
      </c>
      <c r="S2185" t="s">
        <v>81</v>
      </c>
      <c r="T2185" t="s">
        <v>82</v>
      </c>
      <c r="U2185" t="s">
        <v>7699</v>
      </c>
      <c r="V2185" t="s">
        <v>20382</v>
      </c>
      <c r="W2185" t="s">
        <v>84</v>
      </c>
      <c r="Y2185" t="s">
        <v>11</v>
      </c>
      <c r="Z2185" t="s">
        <v>86</v>
      </c>
      <c r="AA2185" t="s">
        <v>754</v>
      </c>
      <c r="AB2185" s="28">
        <v>1</v>
      </c>
      <c r="AC2185" s="40">
        <v>67654</v>
      </c>
      <c r="AD2185" s="40">
        <f t="shared" si="34"/>
        <v>67654</v>
      </c>
    </row>
    <row r="2186" spans="1:30">
      <c r="A2186" t="s">
        <v>191</v>
      </c>
      <c r="B2186" t="s">
        <v>192</v>
      </c>
      <c r="C2186" t="s">
        <v>193</v>
      </c>
      <c r="D2186" t="s">
        <v>194</v>
      </c>
      <c r="E2186" t="s">
        <v>20383</v>
      </c>
      <c r="F2186" t="s">
        <v>10579</v>
      </c>
      <c r="G2186" t="s">
        <v>9829</v>
      </c>
      <c r="H2186" t="s">
        <v>197</v>
      </c>
      <c r="I2186" t="s">
        <v>191</v>
      </c>
      <c r="J2186" t="s">
        <v>10273</v>
      </c>
      <c r="K2186" t="s">
        <v>78</v>
      </c>
      <c r="L2186" t="s">
        <v>20384</v>
      </c>
      <c r="M2186" s="27">
        <v>45957.697835648149</v>
      </c>
      <c r="N2186" s="27">
        <v>45960.4375</v>
      </c>
      <c r="P2186" t="s">
        <v>9833</v>
      </c>
      <c r="Q2186" t="s">
        <v>9834</v>
      </c>
      <c r="R2186" t="s">
        <v>1470</v>
      </c>
      <c r="S2186" t="s">
        <v>1470</v>
      </c>
      <c r="U2186" t="s">
        <v>7699</v>
      </c>
      <c r="V2186" t="s">
        <v>20385</v>
      </c>
      <c r="W2186" t="s">
        <v>84</v>
      </c>
      <c r="Y2186" t="s">
        <v>8</v>
      </c>
      <c r="Z2186" t="s">
        <v>86</v>
      </c>
      <c r="AA2186" t="s">
        <v>1916</v>
      </c>
      <c r="AB2186" s="28">
        <v>1</v>
      </c>
      <c r="AC2186" s="40">
        <v>35780</v>
      </c>
      <c r="AD2186" s="40">
        <f t="shared" si="34"/>
        <v>35780</v>
      </c>
    </row>
    <row r="2187" spans="1:30">
      <c r="A2187" t="s">
        <v>191</v>
      </c>
      <c r="B2187" t="s">
        <v>192</v>
      </c>
      <c r="C2187" t="s">
        <v>193</v>
      </c>
      <c r="D2187" t="s">
        <v>4079</v>
      </c>
      <c r="E2187" t="s">
        <v>20386</v>
      </c>
      <c r="F2187" t="s">
        <v>20387</v>
      </c>
      <c r="G2187" t="s">
        <v>9838</v>
      </c>
      <c r="H2187" t="s">
        <v>197</v>
      </c>
      <c r="I2187" t="s">
        <v>4082</v>
      </c>
      <c r="J2187" t="s">
        <v>20388</v>
      </c>
      <c r="K2187" t="s">
        <v>78</v>
      </c>
      <c r="L2187" t="s">
        <v>20389</v>
      </c>
      <c r="M2187" s="27">
        <v>45957.699224537027</v>
      </c>
      <c r="N2187" s="27">
        <v>45960.472916666673</v>
      </c>
      <c r="P2187" t="s">
        <v>9840</v>
      </c>
      <c r="R2187" t="s">
        <v>80</v>
      </c>
      <c r="S2187" t="s">
        <v>187</v>
      </c>
      <c r="U2187" t="s">
        <v>7699</v>
      </c>
      <c r="V2187" t="s">
        <v>20390</v>
      </c>
      <c r="W2187" t="s">
        <v>9840</v>
      </c>
      <c r="Y2187" t="s">
        <v>13</v>
      </c>
      <c r="Z2187" t="s">
        <v>86</v>
      </c>
      <c r="AB2187" s="28">
        <v>0</v>
      </c>
      <c r="AC2187" s="40">
        <v>35780</v>
      </c>
      <c r="AD2187" s="40">
        <f t="shared" si="34"/>
        <v>35780</v>
      </c>
    </row>
    <row r="2188" spans="1:30">
      <c r="A2188" t="s">
        <v>569</v>
      </c>
      <c r="B2188" t="s">
        <v>119</v>
      </c>
      <c r="C2188" t="s">
        <v>8579</v>
      </c>
      <c r="D2188" t="s">
        <v>709</v>
      </c>
      <c r="E2188" t="s">
        <v>20391</v>
      </c>
      <c r="F2188" t="s">
        <v>9990</v>
      </c>
      <c r="G2188" t="s">
        <v>9838</v>
      </c>
      <c r="H2188" t="s">
        <v>573</v>
      </c>
      <c r="I2188" t="s">
        <v>712</v>
      </c>
      <c r="J2188" t="s">
        <v>9991</v>
      </c>
      <c r="K2188" t="s">
        <v>78</v>
      </c>
      <c r="L2188" t="s">
        <v>20392</v>
      </c>
      <c r="M2188" s="27">
        <v>45957.707465277781</v>
      </c>
      <c r="N2188" s="27">
        <v>45960.661805555559</v>
      </c>
      <c r="P2188" t="s">
        <v>9840</v>
      </c>
      <c r="R2188" t="s">
        <v>1470</v>
      </c>
      <c r="S2188" t="s">
        <v>1470</v>
      </c>
      <c r="U2188" t="s">
        <v>7699</v>
      </c>
      <c r="V2188" t="s">
        <v>20393</v>
      </c>
      <c r="W2188" t="s">
        <v>9840</v>
      </c>
      <c r="Y2188" t="s">
        <v>13</v>
      </c>
      <c r="Z2188" t="s">
        <v>86</v>
      </c>
      <c r="AB2188" s="28">
        <v>0</v>
      </c>
      <c r="AC2188" s="40">
        <v>35780</v>
      </c>
      <c r="AD2188" s="40">
        <f t="shared" si="34"/>
        <v>35780</v>
      </c>
    </row>
    <row r="2189" spans="1:30">
      <c r="A2189" t="s">
        <v>118</v>
      </c>
      <c r="B2189" t="s">
        <v>119</v>
      </c>
      <c r="C2189" t="s">
        <v>8579</v>
      </c>
      <c r="D2189" t="s">
        <v>3042</v>
      </c>
      <c r="E2189" t="s">
        <v>20394</v>
      </c>
      <c r="F2189" t="s">
        <v>20395</v>
      </c>
      <c r="G2189" t="s">
        <v>9838</v>
      </c>
      <c r="H2189" t="s">
        <v>309</v>
      </c>
      <c r="I2189" t="s">
        <v>3045</v>
      </c>
      <c r="J2189" t="s">
        <v>20396</v>
      </c>
      <c r="K2189" t="s">
        <v>78</v>
      </c>
      <c r="L2189" t="s">
        <v>20397</v>
      </c>
      <c r="M2189" s="27">
        <v>45957.714282407411</v>
      </c>
      <c r="N2189" s="27">
        <v>45960.47152777778</v>
      </c>
      <c r="P2189" t="s">
        <v>9840</v>
      </c>
      <c r="R2189" t="s">
        <v>80</v>
      </c>
      <c r="S2189" t="s">
        <v>81</v>
      </c>
      <c r="U2189" t="s">
        <v>7699</v>
      </c>
      <c r="V2189" t="s">
        <v>20398</v>
      </c>
      <c r="W2189" t="s">
        <v>9840</v>
      </c>
      <c r="Y2189" t="s">
        <v>13</v>
      </c>
      <c r="Z2189" t="s">
        <v>86</v>
      </c>
      <c r="AB2189" s="28">
        <v>0</v>
      </c>
      <c r="AC2189" s="40">
        <v>35780</v>
      </c>
      <c r="AD2189" s="40">
        <f t="shared" si="34"/>
        <v>35780</v>
      </c>
    </row>
    <row r="2190" spans="1:30">
      <c r="A2190" t="s">
        <v>459</v>
      </c>
      <c r="B2190" t="s">
        <v>460</v>
      </c>
      <c r="C2190" t="s">
        <v>461</v>
      </c>
      <c r="D2190" t="s">
        <v>956</v>
      </c>
      <c r="E2190" t="s">
        <v>20399</v>
      </c>
      <c r="F2190" t="s">
        <v>20400</v>
      </c>
      <c r="G2190" t="s">
        <v>9829</v>
      </c>
      <c r="H2190" t="s">
        <v>460</v>
      </c>
      <c r="I2190" t="s">
        <v>959</v>
      </c>
      <c r="J2190" t="s">
        <v>20401</v>
      </c>
      <c r="K2190" t="s">
        <v>78</v>
      </c>
      <c r="L2190" t="s">
        <v>20402</v>
      </c>
      <c r="M2190" s="27">
        <v>45957.709745370368</v>
      </c>
      <c r="N2190" s="27">
        <v>45959.65347222222</v>
      </c>
      <c r="P2190" t="s">
        <v>9833</v>
      </c>
      <c r="Q2190" t="s">
        <v>9834</v>
      </c>
      <c r="R2190" t="s">
        <v>1470</v>
      </c>
      <c r="S2190" t="s">
        <v>1470</v>
      </c>
      <c r="T2190" t="s">
        <v>82</v>
      </c>
      <c r="U2190" t="s">
        <v>7699</v>
      </c>
      <c r="V2190" t="s">
        <v>20403</v>
      </c>
      <c r="W2190" t="s">
        <v>84</v>
      </c>
      <c r="Y2190" t="s">
        <v>11</v>
      </c>
      <c r="Z2190" t="s">
        <v>86</v>
      </c>
      <c r="AA2190" t="s">
        <v>964</v>
      </c>
      <c r="AB2190" s="28">
        <v>1</v>
      </c>
      <c r="AC2190" s="40">
        <v>67654</v>
      </c>
      <c r="AD2190" s="40">
        <f t="shared" si="34"/>
        <v>67654</v>
      </c>
    </row>
    <row r="2191" spans="1:30">
      <c r="A2191" t="s">
        <v>459</v>
      </c>
      <c r="B2191" t="s">
        <v>460</v>
      </c>
      <c r="C2191" t="s">
        <v>461</v>
      </c>
      <c r="D2191" t="s">
        <v>956</v>
      </c>
      <c r="E2191" t="s">
        <v>20404</v>
      </c>
      <c r="F2191" t="s">
        <v>20405</v>
      </c>
      <c r="G2191" t="s">
        <v>9829</v>
      </c>
      <c r="H2191" t="s">
        <v>460</v>
      </c>
      <c r="I2191" t="s">
        <v>959</v>
      </c>
      <c r="J2191" t="s">
        <v>9692</v>
      </c>
      <c r="K2191" t="s">
        <v>78</v>
      </c>
      <c r="L2191" t="s">
        <v>20406</v>
      </c>
      <c r="M2191" s="27">
        <v>45957.721550925933</v>
      </c>
      <c r="N2191" s="27">
        <v>45960.37777777778</v>
      </c>
      <c r="P2191" t="s">
        <v>9833</v>
      </c>
      <c r="Q2191" t="s">
        <v>9834</v>
      </c>
      <c r="R2191" t="s">
        <v>1470</v>
      </c>
      <c r="S2191" t="s">
        <v>1470</v>
      </c>
      <c r="T2191" t="s">
        <v>82</v>
      </c>
      <c r="U2191" t="s">
        <v>7699</v>
      </c>
      <c r="V2191" t="s">
        <v>20407</v>
      </c>
      <c r="W2191" t="s">
        <v>84</v>
      </c>
      <c r="Y2191" t="s">
        <v>11</v>
      </c>
      <c r="Z2191" t="s">
        <v>86</v>
      </c>
      <c r="AA2191" t="s">
        <v>964</v>
      </c>
      <c r="AB2191" s="28">
        <v>1</v>
      </c>
      <c r="AC2191" s="40">
        <v>67654</v>
      </c>
      <c r="AD2191" s="40">
        <f t="shared" si="34"/>
        <v>67654</v>
      </c>
    </row>
    <row r="2192" spans="1:30">
      <c r="A2192" t="s">
        <v>1377</v>
      </c>
      <c r="B2192" t="s">
        <v>68</v>
      </c>
      <c r="C2192" t="s">
        <v>266</v>
      </c>
      <c r="D2192" t="s">
        <v>4238</v>
      </c>
      <c r="E2192" t="s">
        <v>20408</v>
      </c>
      <c r="F2192" t="s">
        <v>20409</v>
      </c>
      <c r="G2192" t="s">
        <v>9829</v>
      </c>
      <c r="H2192" t="s">
        <v>2043</v>
      </c>
      <c r="I2192" t="s">
        <v>4241</v>
      </c>
      <c r="J2192" t="s">
        <v>20410</v>
      </c>
      <c r="K2192" t="s">
        <v>78</v>
      </c>
      <c r="L2192" t="s">
        <v>20411</v>
      </c>
      <c r="M2192" s="27">
        <v>45957.723391203697</v>
      </c>
      <c r="N2192" s="27">
        <v>45958.431250000001</v>
      </c>
      <c r="P2192" t="s">
        <v>9833</v>
      </c>
      <c r="Q2192" t="s">
        <v>9834</v>
      </c>
      <c r="R2192" t="s">
        <v>1479</v>
      </c>
      <c r="S2192" t="s">
        <v>1479</v>
      </c>
      <c r="T2192" t="s">
        <v>82</v>
      </c>
      <c r="U2192" t="s">
        <v>7699</v>
      </c>
      <c r="V2192" t="s">
        <v>20412</v>
      </c>
      <c r="W2192" t="s">
        <v>84</v>
      </c>
      <c r="Y2192" t="s">
        <v>11</v>
      </c>
      <c r="Z2192" t="s">
        <v>86</v>
      </c>
      <c r="AA2192" t="s">
        <v>2049</v>
      </c>
      <c r="AB2192" s="28">
        <v>1</v>
      </c>
      <c r="AC2192" s="40">
        <v>67654</v>
      </c>
      <c r="AD2192" s="40">
        <f t="shared" si="34"/>
        <v>67654</v>
      </c>
    </row>
    <row r="2193" spans="1:30">
      <c r="A2193" t="s">
        <v>965</v>
      </c>
      <c r="B2193" t="s">
        <v>119</v>
      </c>
      <c r="C2193" t="s">
        <v>120</v>
      </c>
      <c r="D2193" t="s">
        <v>966</v>
      </c>
      <c r="E2193" t="s">
        <v>20413</v>
      </c>
      <c r="F2193" t="s">
        <v>13516</v>
      </c>
      <c r="G2193" t="s">
        <v>9829</v>
      </c>
      <c r="H2193" t="s">
        <v>969</v>
      </c>
      <c r="I2193" t="s">
        <v>965</v>
      </c>
      <c r="J2193" t="s">
        <v>13517</v>
      </c>
      <c r="K2193" t="s">
        <v>78</v>
      </c>
      <c r="L2193" t="s">
        <v>20414</v>
      </c>
      <c r="M2193" s="27">
        <v>45957.744791666657</v>
      </c>
      <c r="N2193" s="27">
        <v>45958.425000000003</v>
      </c>
      <c r="P2193" t="s">
        <v>9833</v>
      </c>
      <c r="Q2193" t="s">
        <v>9834</v>
      </c>
      <c r="R2193" t="s">
        <v>1470</v>
      </c>
      <c r="S2193" t="s">
        <v>1470</v>
      </c>
      <c r="T2193" t="s">
        <v>82</v>
      </c>
      <c r="U2193" t="s">
        <v>7699</v>
      </c>
      <c r="V2193" t="s">
        <v>20415</v>
      </c>
      <c r="W2193" t="s">
        <v>84</v>
      </c>
      <c r="Y2193" t="s">
        <v>8</v>
      </c>
      <c r="Z2193" t="s">
        <v>86</v>
      </c>
      <c r="AA2193" t="s">
        <v>974</v>
      </c>
      <c r="AB2193" s="28">
        <v>1</v>
      </c>
      <c r="AC2193" s="40">
        <v>35780</v>
      </c>
      <c r="AD2193" s="40">
        <f t="shared" si="34"/>
        <v>35780</v>
      </c>
    </row>
    <row r="2194" spans="1:30">
      <c r="A2194" t="s">
        <v>191</v>
      </c>
      <c r="B2194" t="s">
        <v>192</v>
      </c>
      <c r="C2194" t="s">
        <v>193</v>
      </c>
      <c r="D2194" t="s">
        <v>227</v>
      </c>
      <c r="E2194" t="s">
        <v>20416</v>
      </c>
      <c r="F2194" t="s">
        <v>20417</v>
      </c>
      <c r="G2194" t="s">
        <v>9829</v>
      </c>
      <c r="H2194" t="s">
        <v>197</v>
      </c>
      <c r="I2194" t="s">
        <v>230</v>
      </c>
      <c r="J2194" t="s">
        <v>20418</v>
      </c>
      <c r="K2194" t="s">
        <v>78</v>
      </c>
      <c r="L2194" t="s">
        <v>20419</v>
      </c>
      <c r="M2194" s="27">
        <v>45957.73165509259</v>
      </c>
      <c r="N2194" s="27">
        <v>45960.4375</v>
      </c>
      <c r="P2194" t="s">
        <v>9833</v>
      </c>
      <c r="Q2194" t="s">
        <v>9834</v>
      </c>
      <c r="R2194" t="s">
        <v>80</v>
      </c>
      <c r="S2194" t="s">
        <v>81</v>
      </c>
      <c r="U2194" t="s">
        <v>7699</v>
      </c>
      <c r="V2194" t="s">
        <v>20420</v>
      </c>
      <c r="W2194" t="s">
        <v>84</v>
      </c>
      <c r="Y2194" t="s">
        <v>8</v>
      </c>
      <c r="Z2194" t="s">
        <v>86</v>
      </c>
      <c r="AA2194" t="s">
        <v>1916</v>
      </c>
      <c r="AB2194" s="28">
        <v>1</v>
      </c>
      <c r="AC2194" s="40">
        <v>35780</v>
      </c>
      <c r="AD2194" s="40">
        <f t="shared" si="34"/>
        <v>35780</v>
      </c>
    </row>
    <row r="2195" spans="1:30">
      <c r="A2195" t="s">
        <v>459</v>
      </c>
      <c r="B2195" t="s">
        <v>460</v>
      </c>
      <c r="C2195" t="s">
        <v>461</v>
      </c>
      <c r="D2195" t="s">
        <v>512</v>
      </c>
      <c r="E2195" t="s">
        <v>20421</v>
      </c>
      <c r="F2195" t="s">
        <v>20422</v>
      </c>
      <c r="G2195" t="s">
        <v>9829</v>
      </c>
      <c r="H2195" t="s">
        <v>460</v>
      </c>
      <c r="I2195" t="s">
        <v>459</v>
      </c>
      <c r="J2195" t="s">
        <v>20423</v>
      </c>
      <c r="K2195" t="s">
        <v>78</v>
      </c>
      <c r="L2195" t="s">
        <v>20424</v>
      </c>
      <c r="M2195" s="27">
        <v>45957.732037037043</v>
      </c>
      <c r="N2195" s="27">
        <v>45959.601388888892</v>
      </c>
      <c r="P2195" t="s">
        <v>9833</v>
      </c>
      <c r="Q2195" t="s">
        <v>9834</v>
      </c>
      <c r="R2195" t="s">
        <v>80</v>
      </c>
      <c r="S2195" t="s">
        <v>187</v>
      </c>
      <c r="T2195" t="s">
        <v>82</v>
      </c>
      <c r="U2195" t="s">
        <v>7699</v>
      </c>
      <c r="V2195" t="s">
        <v>20425</v>
      </c>
      <c r="W2195" t="s">
        <v>84</v>
      </c>
      <c r="Y2195" t="s">
        <v>8</v>
      </c>
      <c r="Z2195" t="s">
        <v>86</v>
      </c>
      <c r="AA2195" t="s">
        <v>3430</v>
      </c>
      <c r="AB2195" s="28">
        <v>1</v>
      </c>
      <c r="AC2195" s="40">
        <v>35780</v>
      </c>
      <c r="AD2195" s="40">
        <f t="shared" si="34"/>
        <v>35780</v>
      </c>
    </row>
    <row r="2196" spans="1:30">
      <c r="A2196" t="s">
        <v>288</v>
      </c>
      <c r="B2196" t="s">
        <v>113</v>
      </c>
      <c r="C2196" t="s">
        <v>114</v>
      </c>
      <c r="D2196" t="s">
        <v>1320</v>
      </c>
      <c r="E2196" t="s">
        <v>20426</v>
      </c>
      <c r="F2196" t="s">
        <v>11148</v>
      </c>
      <c r="G2196" t="s">
        <v>9829</v>
      </c>
      <c r="H2196" t="s">
        <v>292</v>
      </c>
      <c r="I2196" t="s">
        <v>1323</v>
      </c>
      <c r="J2196" t="s">
        <v>11149</v>
      </c>
      <c r="K2196" t="s">
        <v>78</v>
      </c>
      <c r="L2196" t="s">
        <v>20427</v>
      </c>
      <c r="M2196" s="27">
        <v>45957.733472222222</v>
      </c>
      <c r="N2196" s="27">
        <v>45959.609722222223</v>
      </c>
      <c r="P2196" t="s">
        <v>9833</v>
      </c>
      <c r="Q2196" t="s">
        <v>9834</v>
      </c>
      <c r="R2196" t="s">
        <v>1479</v>
      </c>
      <c r="S2196" t="s">
        <v>1479</v>
      </c>
      <c r="T2196" t="s">
        <v>82</v>
      </c>
      <c r="U2196" t="s">
        <v>7699</v>
      </c>
      <c r="V2196" t="s">
        <v>20428</v>
      </c>
      <c r="W2196" t="s">
        <v>84</v>
      </c>
      <c r="Y2196" t="s">
        <v>11</v>
      </c>
      <c r="Z2196" t="s">
        <v>86</v>
      </c>
      <c r="AA2196" t="s">
        <v>7026</v>
      </c>
      <c r="AB2196" s="28">
        <v>1</v>
      </c>
      <c r="AC2196" s="40">
        <v>67654</v>
      </c>
      <c r="AD2196" s="40">
        <f t="shared" si="34"/>
        <v>67654</v>
      </c>
    </row>
    <row r="2197" spans="1:30">
      <c r="A2197" t="s">
        <v>613</v>
      </c>
      <c r="B2197" t="s">
        <v>151</v>
      </c>
      <c r="C2197" t="s">
        <v>152</v>
      </c>
      <c r="D2197" t="s">
        <v>1273</v>
      </c>
      <c r="E2197" t="s">
        <v>20429</v>
      </c>
      <c r="F2197" t="s">
        <v>12914</v>
      </c>
      <c r="G2197" t="s">
        <v>9829</v>
      </c>
      <c r="H2197" t="s">
        <v>258</v>
      </c>
      <c r="I2197" t="s">
        <v>1276</v>
      </c>
      <c r="J2197" t="s">
        <v>12915</v>
      </c>
      <c r="K2197" t="s">
        <v>78</v>
      </c>
      <c r="L2197" t="s">
        <v>20430</v>
      </c>
      <c r="M2197" s="27">
        <v>45957.74596064815</v>
      </c>
      <c r="N2197" s="27">
        <v>45960.551388888889</v>
      </c>
      <c r="P2197" t="s">
        <v>9833</v>
      </c>
      <c r="Q2197" t="s">
        <v>9834</v>
      </c>
      <c r="R2197" t="s">
        <v>80</v>
      </c>
      <c r="S2197" t="s">
        <v>81</v>
      </c>
      <c r="T2197" t="s">
        <v>82</v>
      </c>
      <c r="U2197" t="s">
        <v>7699</v>
      </c>
      <c r="V2197" t="s">
        <v>20431</v>
      </c>
      <c r="W2197" t="s">
        <v>9836</v>
      </c>
      <c r="Y2197" t="s">
        <v>11</v>
      </c>
      <c r="Z2197" t="s">
        <v>86</v>
      </c>
      <c r="AA2197" t="s">
        <v>2941</v>
      </c>
      <c r="AB2197" s="28">
        <v>0</v>
      </c>
      <c r="AC2197" s="40">
        <v>67654</v>
      </c>
      <c r="AD2197" s="40">
        <f t="shared" si="34"/>
        <v>67654</v>
      </c>
    </row>
    <row r="2198" spans="1:30">
      <c r="A2198" t="s">
        <v>112</v>
      </c>
      <c r="B2198" t="s">
        <v>113</v>
      </c>
      <c r="C2198" t="s">
        <v>114</v>
      </c>
      <c r="D2198" t="s">
        <v>3302</v>
      </c>
      <c r="E2198" t="s">
        <v>20432</v>
      </c>
      <c r="F2198" t="s">
        <v>20433</v>
      </c>
      <c r="G2198" t="s">
        <v>9829</v>
      </c>
      <c r="H2198" t="s">
        <v>116</v>
      </c>
      <c r="I2198" t="s">
        <v>3305</v>
      </c>
      <c r="J2198" t="s">
        <v>20434</v>
      </c>
      <c r="K2198" t="s">
        <v>78</v>
      </c>
      <c r="L2198" t="s">
        <v>20435</v>
      </c>
      <c r="M2198" s="27">
        <v>45957.747361111113</v>
      </c>
      <c r="N2198" s="27">
        <v>45960.431250000001</v>
      </c>
      <c r="P2198" t="s">
        <v>9833</v>
      </c>
      <c r="Q2198" t="s">
        <v>9834</v>
      </c>
      <c r="R2198" t="s">
        <v>1479</v>
      </c>
      <c r="S2198" t="s">
        <v>1479</v>
      </c>
      <c r="T2198" t="s">
        <v>82</v>
      </c>
      <c r="U2198" t="s">
        <v>7699</v>
      </c>
      <c r="V2198" t="s">
        <v>20436</v>
      </c>
      <c r="W2198" t="s">
        <v>84</v>
      </c>
      <c r="Y2198" t="s">
        <v>11</v>
      </c>
      <c r="Z2198" t="s">
        <v>86</v>
      </c>
      <c r="AA2198" t="s">
        <v>117</v>
      </c>
      <c r="AB2198" s="28">
        <v>1</v>
      </c>
      <c r="AC2198" s="40">
        <v>67654</v>
      </c>
      <c r="AD2198" s="40">
        <f t="shared" si="34"/>
        <v>67654</v>
      </c>
    </row>
    <row r="2199" spans="1:30">
      <c r="A2199" t="s">
        <v>191</v>
      </c>
      <c r="B2199" t="s">
        <v>192</v>
      </c>
      <c r="C2199" t="s">
        <v>193</v>
      </c>
      <c r="D2199" t="s">
        <v>547</v>
      </c>
      <c r="E2199" t="s">
        <v>20437</v>
      </c>
      <c r="F2199" t="s">
        <v>20438</v>
      </c>
      <c r="G2199" t="s">
        <v>9829</v>
      </c>
      <c r="H2199" t="s">
        <v>197</v>
      </c>
      <c r="I2199" t="s">
        <v>550</v>
      </c>
      <c r="J2199" t="s">
        <v>20439</v>
      </c>
      <c r="K2199" t="s">
        <v>78</v>
      </c>
      <c r="L2199" t="s">
        <v>20440</v>
      </c>
      <c r="M2199" s="27">
        <v>45957.749305555553</v>
      </c>
      <c r="N2199" s="27">
        <v>45960.586805555547</v>
      </c>
      <c r="P2199" t="s">
        <v>9833</v>
      </c>
      <c r="Q2199" t="s">
        <v>9834</v>
      </c>
      <c r="R2199" t="s">
        <v>80</v>
      </c>
      <c r="S2199" t="s">
        <v>81</v>
      </c>
      <c r="T2199" t="s">
        <v>82</v>
      </c>
      <c r="U2199" t="s">
        <v>7699</v>
      </c>
      <c r="V2199" t="s">
        <v>20441</v>
      </c>
      <c r="W2199" t="s">
        <v>84</v>
      </c>
      <c r="Y2199" t="s">
        <v>11</v>
      </c>
      <c r="Z2199" t="s">
        <v>86</v>
      </c>
      <c r="AA2199" t="s">
        <v>1981</v>
      </c>
      <c r="AB2199" s="28">
        <v>1</v>
      </c>
      <c r="AC2199" s="40">
        <v>67654</v>
      </c>
      <c r="AD2199" s="40">
        <f t="shared" si="34"/>
        <v>67654</v>
      </c>
    </row>
    <row r="2200" spans="1:30">
      <c r="A2200" t="s">
        <v>459</v>
      </c>
      <c r="B2200" t="s">
        <v>460</v>
      </c>
      <c r="C2200" t="s">
        <v>461</v>
      </c>
      <c r="D2200" t="s">
        <v>512</v>
      </c>
      <c r="E2200" t="s">
        <v>20442</v>
      </c>
      <c r="F2200" t="s">
        <v>12568</v>
      </c>
      <c r="G2200" t="s">
        <v>9829</v>
      </c>
      <c r="H2200" t="s">
        <v>460</v>
      </c>
      <c r="I2200" t="s">
        <v>459</v>
      </c>
      <c r="J2200" t="s">
        <v>12569</v>
      </c>
      <c r="K2200" t="s">
        <v>78</v>
      </c>
      <c r="L2200" t="s">
        <v>20443</v>
      </c>
      <c r="M2200" s="27">
        <v>45957.749884259261</v>
      </c>
      <c r="N2200" s="27">
        <v>45960.662499999999</v>
      </c>
      <c r="P2200" t="s">
        <v>9833</v>
      </c>
      <c r="Q2200" t="s">
        <v>9834</v>
      </c>
      <c r="R2200" t="s">
        <v>80</v>
      </c>
      <c r="S2200" t="s">
        <v>187</v>
      </c>
      <c r="T2200" t="s">
        <v>82</v>
      </c>
      <c r="U2200" t="s">
        <v>7699</v>
      </c>
      <c r="V2200" t="s">
        <v>20444</v>
      </c>
      <c r="W2200" t="s">
        <v>84</v>
      </c>
      <c r="Y2200" t="s">
        <v>8</v>
      </c>
      <c r="Z2200" t="s">
        <v>86</v>
      </c>
      <c r="AA2200" t="s">
        <v>546</v>
      </c>
      <c r="AB2200" s="28">
        <v>1</v>
      </c>
      <c r="AC2200" s="40">
        <v>35780</v>
      </c>
      <c r="AD2200" s="40">
        <f t="shared" si="34"/>
        <v>35780</v>
      </c>
    </row>
    <row r="2201" spans="1:30">
      <c r="A2201" t="s">
        <v>191</v>
      </c>
      <c r="B2201" t="s">
        <v>192</v>
      </c>
      <c r="C2201" t="s">
        <v>193</v>
      </c>
      <c r="D2201" t="s">
        <v>2085</v>
      </c>
      <c r="E2201" t="s">
        <v>20445</v>
      </c>
      <c r="F2201" t="s">
        <v>11395</v>
      </c>
      <c r="G2201" t="s">
        <v>9829</v>
      </c>
      <c r="H2201" t="s">
        <v>197</v>
      </c>
      <c r="I2201" t="s">
        <v>2088</v>
      </c>
      <c r="J2201" t="s">
        <v>11396</v>
      </c>
      <c r="K2201" t="s">
        <v>78</v>
      </c>
      <c r="L2201" t="s">
        <v>20446</v>
      </c>
      <c r="M2201" s="27">
        <v>45958.333333333343</v>
      </c>
      <c r="N2201" s="27">
        <v>45960.4375</v>
      </c>
      <c r="P2201" t="s">
        <v>9833</v>
      </c>
      <c r="Q2201" t="s">
        <v>9834</v>
      </c>
      <c r="R2201" t="s">
        <v>80</v>
      </c>
      <c r="S2201" t="s">
        <v>81</v>
      </c>
      <c r="U2201" t="s">
        <v>7699</v>
      </c>
      <c r="V2201" t="s">
        <v>20447</v>
      </c>
      <c r="W2201" t="s">
        <v>84</v>
      </c>
      <c r="Y2201" t="s">
        <v>8</v>
      </c>
      <c r="Z2201" t="s">
        <v>86</v>
      </c>
      <c r="AA2201" t="s">
        <v>1916</v>
      </c>
      <c r="AB2201" s="28">
        <v>1</v>
      </c>
      <c r="AC2201" s="40">
        <v>35780</v>
      </c>
      <c r="AD2201" s="40">
        <f t="shared" si="34"/>
        <v>35780</v>
      </c>
    </row>
    <row r="2202" spans="1:30">
      <c r="A2202" t="s">
        <v>150</v>
      </c>
      <c r="B2202" t="s">
        <v>151</v>
      </c>
      <c r="C2202" t="s">
        <v>152</v>
      </c>
      <c r="D2202" t="s">
        <v>153</v>
      </c>
      <c r="E2202" t="s">
        <v>20448</v>
      </c>
      <c r="F2202" t="s">
        <v>20449</v>
      </c>
      <c r="G2202" t="s">
        <v>9829</v>
      </c>
      <c r="H2202" t="s">
        <v>156</v>
      </c>
      <c r="I2202" t="s">
        <v>157</v>
      </c>
      <c r="J2202" t="s">
        <v>20450</v>
      </c>
      <c r="K2202" t="s">
        <v>78</v>
      </c>
      <c r="L2202" t="s">
        <v>20451</v>
      </c>
      <c r="M2202" s="27">
        <v>45958.333333333343</v>
      </c>
      <c r="N2202" s="27">
        <v>45960.675000000003</v>
      </c>
      <c r="P2202" t="s">
        <v>9833</v>
      </c>
      <c r="Q2202" t="s">
        <v>9834</v>
      </c>
      <c r="R2202" t="s">
        <v>1479</v>
      </c>
      <c r="S2202" t="s">
        <v>1479</v>
      </c>
      <c r="T2202" t="s">
        <v>82</v>
      </c>
      <c r="U2202" t="s">
        <v>7699</v>
      </c>
      <c r="V2202" t="s">
        <v>20452</v>
      </c>
      <c r="W2202" t="s">
        <v>84</v>
      </c>
      <c r="Y2202" t="s">
        <v>15</v>
      </c>
      <c r="Z2202" t="s">
        <v>86</v>
      </c>
      <c r="AA2202" t="s">
        <v>2078</v>
      </c>
      <c r="AB2202" s="28">
        <v>1</v>
      </c>
      <c r="AC2202" s="40">
        <v>35780</v>
      </c>
      <c r="AD2202" s="40">
        <f t="shared" si="34"/>
        <v>35780</v>
      </c>
    </row>
    <row r="2203" spans="1:30">
      <c r="A2203" t="s">
        <v>191</v>
      </c>
      <c r="B2203" t="s">
        <v>192</v>
      </c>
      <c r="C2203" t="s">
        <v>193</v>
      </c>
      <c r="D2203" t="s">
        <v>208</v>
      </c>
      <c r="E2203" t="s">
        <v>20453</v>
      </c>
      <c r="F2203" t="s">
        <v>20454</v>
      </c>
      <c r="G2203" t="s">
        <v>9829</v>
      </c>
      <c r="H2203" t="s">
        <v>197</v>
      </c>
      <c r="I2203" t="s">
        <v>211</v>
      </c>
      <c r="J2203" t="s">
        <v>20455</v>
      </c>
      <c r="K2203" t="s">
        <v>78</v>
      </c>
      <c r="L2203" t="s">
        <v>20456</v>
      </c>
      <c r="M2203" s="27">
        <v>45958.333333333343</v>
      </c>
      <c r="N2203" s="27">
        <v>45961.606249999997</v>
      </c>
      <c r="P2203" t="s">
        <v>9833</v>
      </c>
      <c r="Q2203" t="s">
        <v>9834</v>
      </c>
      <c r="R2203" t="s">
        <v>80</v>
      </c>
      <c r="S2203" t="s">
        <v>81</v>
      </c>
      <c r="U2203" t="s">
        <v>7699</v>
      </c>
      <c r="V2203" t="s">
        <v>20457</v>
      </c>
      <c r="W2203" t="s">
        <v>84</v>
      </c>
      <c r="Y2203" t="s">
        <v>8</v>
      </c>
      <c r="Z2203" t="s">
        <v>86</v>
      </c>
      <c r="AA2203" t="s">
        <v>7627</v>
      </c>
      <c r="AB2203" s="28">
        <v>1</v>
      </c>
      <c r="AC2203" s="40">
        <v>35780</v>
      </c>
      <c r="AD2203" s="40">
        <f t="shared" si="34"/>
        <v>35780</v>
      </c>
    </row>
    <row r="2204" spans="1:30">
      <c r="A2204" t="s">
        <v>67</v>
      </c>
      <c r="B2204" t="s">
        <v>68</v>
      </c>
      <c r="C2204" t="s">
        <v>69</v>
      </c>
      <c r="D2204" t="s">
        <v>5096</v>
      </c>
      <c r="E2204" t="s">
        <v>20458</v>
      </c>
      <c r="F2204" t="s">
        <v>20459</v>
      </c>
      <c r="G2204" t="s">
        <v>9829</v>
      </c>
      <c r="H2204" t="s">
        <v>143</v>
      </c>
      <c r="I2204" t="s">
        <v>5099</v>
      </c>
      <c r="J2204" t="s">
        <v>20460</v>
      </c>
      <c r="K2204" t="s">
        <v>78</v>
      </c>
      <c r="L2204" t="s">
        <v>20461</v>
      </c>
      <c r="M2204" s="27">
        <v>45958.333333333343</v>
      </c>
      <c r="N2204" s="27">
        <v>45960.379166666673</v>
      </c>
      <c r="P2204" t="s">
        <v>9833</v>
      </c>
      <c r="Q2204" t="s">
        <v>9834</v>
      </c>
      <c r="R2204" t="s">
        <v>1479</v>
      </c>
      <c r="S2204" t="s">
        <v>1479</v>
      </c>
      <c r="T2204" t="s">
        <v>82</v>
      </c>
      <c r="U2204" t="s">
        <v>7699</v>
      </c>
      <c r="V2204" t="s">
        <v>20462</v>
      </c>
      <c r="W2204" t="s">
        <v>84</v>
      </c>
      <c r="Y2204" t="s">
        <v>11</v>
      </c>
      <c r="Z2204" t="s">
        <v>86</v>
      </c>
      <c r="AA2204" t="s">
        <v>190</v>
      </c>
      <c r="AB2204" s="28">
        <v>1</v>
      </c>
      <c r="AC2204" s="40">
        <v>67654</v>
      </c>
      <c r="AD2204" s="40">
        <f t="shared" si="34"/>
        <v>67654</v>
      </c>
    </row>
    <row r="2205" spans="1:30">
      <c r="A2205" t="s">
        <v>343</v>
      </c>
      <c r="B2205" t="s">
        <v>68</v>
      </c>
      <c r="C2205" t="s">
        <v>69</v>
      </c>
      <c r="D2205" t="s">
        <v>1091</v>
      </c>
      <c r="E2205" t="s">
        <v>20463</v>
      </c>
      <c r="F2205" t="s">
        <v>20464</v>
      </c>
      <c r="G2205" t="s">
        <v>9829</v>
      </c>
      <c r="H2205" t="s">
        <v>347</v>
      </c>
      <c r="I2205" t="s">
        <v>1094</v>
      </c>
      <c r="J2205" t="s">
        <v>20465</v>
      </c>
      <c r="K2205" t="s">
        <v>78</v>
      </c>
      <c r="L2205" t="s">
        <v>20466</v>
      </c>
      <c r="M2205" s="27">
        <v>45958.333333333343</v>
      </c>
      <c r="N2205" s="27">
        <v>45960.597916666673</v>
      </c>
      <c r="P2205" t="s">
        <v>9833</v>
      </c>
      <c r="Q2205" t="s">
        <v>9834</v>
      </c>
      <c r="R2205" t="s">
        <v>1470</v>
      </c>
      <c r="S2205" t="s">
        <v>1470</v>
      </c>
      <c r="T2205" t="s">
        <v>82</v>
      </c>
      <c r="U2205" t="s">
        <v>7699</v>
      </c>
      <c r="V2205" t="s">
        <v>20467</v>
      </c>
      <c r="W2205" t="s">
        <v>84</v>
      </c>
      <c r="Y2205" t="s">
        <v>11</v>
      </c>
      <c r="Z2205" t="s">
        <v>86</v>
      </c>
      <c r="AA2205" t="s">
        <v>359</v>
      </c>
      <c r="AB2205" s="28">
        <v>1</v>
      </c>
      <c r="AC2205" s="40">
        <v>67654</v>
      </c>
      <c r="AD2205" s="40">
        <f t="shared" si="34"/>
        <v>67654</v>
      </c>
    </row>
    <row r="2206" spans="1:30">
      <c r="A2206" t="s">
        <v>442</v>
      </c>
      <c r="B2206" t="s">
        <v>113</v>
      </c>
      <c r="C2206" t="s">
        <v>114</v>
      </c>
      <c r="D2206" t="s">
        <v>12089</v>
      </c>
      <c r="E2206" t="s">
        <v>20468</v>
      </c>
      <c r="F2206" t="s">
        <v>13610</v>
      </c>
      <c r="G2206" t="s">
        <v>9829</v>
      </c>
      <c r="H2206" t="s">
        <v>446</v>
      </c>
      <c r="I2206" t="s">
        <v>12092</v>
      </c>
      <c r="J2206" t="s">
        <v>13611</v>
      </c>
      <c r="K2206" t="s">
        <v>78</v>
      </c>
      <c r="L2206" t="s">
        <v>20469</v>
      </c>
      <c r="M2206" s="27">
        <v>45958.333333333343</v>
      </c>
      <c r="N2206" s="27">
        <v>45961.615972222222</v>
      </c>
      <c r="P2206" t="s">
        <v>9833</v>
      </c>
      <c r="Q2206" t="s">
        <v>9834</v>
      </c>
      <c r="R2206" t="s">
        <v>1479</v>
      </c>
      <c r="S2206" t="s">
        <v>1479</v>
      </c>
      <c r="T2206" t="s">
        <v>82</v>
      </c>
      <c r="U2206" t="s">
        <v>7699</v>
      </c>
      <c r="V2206" t="s">
        <v>20470</v>
      </c>
      <c r="W2206" t="s">
        <v>84</v>
      </c>
      <c r="Y2206" t="s">
        <v>11</v>
      </c>
      <c r="Z2206" t="s">
        <v>86</v>
      </c>
      <c r="AA2206" t="s">
        <v>8858</v>
      </c>
      <c r="AB2206" s="28">
        <v>1</v>
      </c>
      <c r="AC2206" s="40">
        <v>67654</v>
      </c>
      <c r="AD2206" s="40">
        <f t="shared" si="34"/>
        <v>67654</v>
      </c>
    </row>
    <row r="2207" spans="1:30">
      <c r="A2207" t="s">
        <v>277</v>
      </c>
      <c r="B2207" t="s">
        <v>151</v>
      </c>
      <c r="C2207" t="s">
        <v>152</v>
      </c>
      <c r="D2207" t="s">
        <v>325</v>
      </c>
      <c r="E2207" t="s">
        <v>20471</v>
      </c>
      <c r="F2207" t="s">
        <v>12460</v>
      </c>
      <c r="G2207" t="s">
        <v>9829</v>
      </c>
      <c r="H2207" t="s">
        <v>328</v>
      </c>
      <c r="I2207" t="s">
        <v>277</v>
      </c>
      <c r="J2207" t="s">
        <v>12461</v>
      </c>
      <c r="K2207" t="s">
        <v>78</v>
      </c>
      <c r="L2207" t="s">
        <v>20472</v>
      </c>
      <c r="M2207" s="27">
        <v>45958.372048611112</v>
      </c>
      <c r="N2207" s="27">
        <v>45960.489583333343</v>
      </c>
      <c r="P2207" t="s">
        <v>9833</v>
      </c>
      <c r="Q2207" t="s">
        <v>9834</v>
      </c>
      <c r="R2207" t="s">
        <v>783</v>
      </c>
      <c r="S2207" t="s">
        <v>2152</v>
      </c>
      <c r="T2207" t="s">
        <v>82</v>
      </c>
      <c r="U2207" t="s">
        <v>7699</v>
      </c>
      <c r="V2207" t="s">
        <v>20473</v>
      </c>
      <c r="W2207" t="s">
        <v>84</v>
      </c>
      <c r="Y2207" t="s">
        <v>8</v>
      </c>
      <c r="Z2207" t="s">
        <v>86</v>
      </c>
      <c r="AA2207" t="s">
        <v>848</v>
      </c>
      <c r="AB2207" s="28">
        <v>1</v>
      </c>
      <c r="AC2207" s="40">
        <v>35780</v>
      </c>
      <c r="AD2207" s="40">
        <f t="shared" si="34"/>
        <v>35780</v>
      </c>
    </row>
    <row r="2208" spans="1:30">
      <c r="A2208" t="s">
        <v>277</v>
      </c>
      <c r="B2208" t="s">
        <v>151</v>
      </c>
      <c r="C2208" t="s">
        <v>152</v>
      </c>
      <c r="D2208" t="s">
        <v>325</v>
      </c>
      <c r="E2208" t="s">
        <v>20474</v>
      </c>
      <c r="F2208" t="s">
        <v>13373</v>
      </c>
      <c r="G2208" t="s">
        <v>9829</v>
      </c>
      <c r="H2208" t="s">
        <v>328</v>
      </c>
      <c r="I2208" t="s">
        <v>277</v>
      </c>
      <c r="J2208" t="s">
        <v>13374</v>
      </c>
      <c r="K2208" t="s">
        <v>78</v>
      </c>
      <c r="L2208" t="s">
        <v>20475</v>
      </c>
      <c r="M2208" s="27">
        <v>45958.403506944444</v>
      </c>
      <c r="N2208" s="27">
        <v>45959.502083333333</v>
      </c>
      <c r="P2208" t="s">
        <v>9833</v>
      </c>
      <c r="Q2208" t="s">
        <v>9834</v>
      </c>
      <c r="R2208" t="s">
        <v>80</v>
      </c>
      <c r="S2208" t="s">
        <v>81</v>
      </c>
      <c r="T2208" t="s">
        <v>82</v>
      </c>
      <c r="U2208" t="s">
        <v>7699</v>
      </c>
      <c r="V2208" t="s">
        <v>20476</v>
      </c>
      <c r="W2208" t="s">
        <v>84</v>
      </c>
      <c r="Y2208" t="s">
        <v>8</v>
      </c>
      <c r="Z2208" t="s">
        <v>86</v>
      </c>
      <c r="AA2208" t="s">
        <v>848</v>
      </c>
      <c r="AB2208" s="28">
        <v>1</v>
      </c>
      <c r="AC2208" s="40">
        <v>35780</v>
      </c>
      <c r="AD2208" s="40">
        <f t="shared" si="34"/>
        <v>35780</v>
      </c>
    </row>
    <row r="2209" spans="1:30">
      <c r="A2209" t="s">
        <v>1377</v>
      </c>
      <c r="B2209" t="s">
        <v>68</v>
      </c>
      <c r="C2209" t="s">
        <v>266</v>
      </c>
      <c r="D2209" t="s">
        <v>12377</v>
      </c>
      <c r="E2209" t="s">
        <v>20477</v>
      </c>
      <c r="F2209" t="s">
        <v>20478</v>
      </c>
      <c r="G2209" t="s">
        <v>9829</v>
      </c>
      <c r="H2209" t="s">
        <v>2043</v>
      </c>
      <c r="I2209" t="s">
        <v>12380</v>
      </c>
      <c r="J2209" t="s">
        <v>20479</v>
      </c>
      <c r="K2209" t="s">
        <v>78</v>
      </c>
      <c r="L2209" t="s">
        <v>20480</v>
      </c>
      <c r="M2209" s="27">
        <v>45958.405752314808</v>
      </c>
      <c r="N2209" s="27">
        <v>45959.427777777782</v>
      </c>
      <c r="P2209" t="s">
        <v>9833</v>
      </c>
      <c r="Q2209" t="s">
        <v>9834</v>
      </c>
      <c r="R2209" t="s">
        <v>80</v>
      </c>
      <c r="S2209" t="s">
        <v>81</v>
      </c>
      <c r="T2209" t="s">
        <v>82</v>
      </c>
      <c r="U2209" t="s">
        <v>7699</v>
      </c>
      <c r="V2209" t="s">
        <v>20481</v>
      </c>
      <c r="W2209" t="s">
        <v>84</v>
      </c>
      <c r="Y2209" t="s">
        <v>11</v>
      </c>
      <c r="Z2209" t="s">
        <v>86</v>
      </c>
      <c r="AA2209" t="s">
        <v>2049</v>
      </c>
      <c r="AB2209" s="28">
        <v>1</v>
      </c>
      <c r="AC2209" s="40">
        <v>67654</v>
      </c>
      <c r="AD2209" s="40">
        <f t="shared" si="34"/>
        <v>67654</v>
      </c>
    </row>
    <row r="2210" spans="1:30">
      <c r="A2210" t="s">
        <v>277</v>
      </c>
      <c r="B2210" t="s">
        <v>151</v>
      </c>
      <c r="C2210" t="s">
        <v>152</v>
      </c>
      <c r="D2210" t="s">
        <v>14603</v>
      </c>
      <c r="E2210" t="s">
        <v>20482</v>
      </c>
      <c r="F2210" t="s">
        <v>20483</v>
      </c>
      <c r="G2210" t="s">
        <v>9838</v>
      </c>
      <c r="H2210" t="s">
        <v>328</v>
      </c>
      <c r="I2210" t="s">
        <v>14606</v>
      </c>
      <c r="J2210" t="s">
        <v>20484</v>
      </c>
      <c r="K2210" t="s">
        <v>78</v>
      </c>
      <c r="L2210" t="s">
        <v>20485</v>
      </c>
      <c r="M2210" s="27">
        <v>45958.401631944442</v>
      </c>
      <c r="N2210" s="27">
        <v>45960.662499999999</v>
      </c>
      <c r="P2210" t="s">
        <v>9840</v>
      </c>
      <c r="R2210" t="s">
        <v>1479</v>
      </c>
      <c r="S2210" t="s">
        <v>1479</v>
      </c>
      <c r="U2210" t="s">
        <v>7699</v>
      </c>
      <c r="V2210" t="s">
        <v>20486</v>
      </c>
      <c r="W2210" t="s">
        <v>9840</v>
      </c>
      <c r="Y2210" t="s">
        <v>13</v>
      </c>
      <c r="Z2210" t="s">
        <v>86</v>
      </c>
      <c r="AB2210" s="28">
        <v>0</v>
      </c>
      <c r="AC2210" s="40">
        <v>35780</v>
      </c>
      <c r="AD2210" s="40">
        <f t="shared" si="34"/>
        <v>35780</v>
      </c>
    </row>
    <row r="2211" spans="1:30">
      <c r="A2211" t="s">
        <v>569</v>
      </c>
      <c r="B2211" t="s">
        <v>119</v>
      </c>
      <c r="C2211" t="s">
        <v>120</v>
      </c>
      <c r="D2211" t="s">
        <v>570</v>
      </c>
      <c r="E2211" t="s">
        <v>20487</v>
      </c>
      <c r="F2211" t="s">
        <v>20488</v>
      </c>
      <c r="G2211" t="s">
        <v>9829</v>
      </c>
      <c r="H2211" t="s">
        <v>573</v>
      </c>
      <c r="I2211" t="s">
        <v>569</v>
      </c>
      <c r="J2211" t="s">
        <v>20489</v>
      </c>
      <c r="K2211" t="s">
        <v>78</v>
      </c>
      <c r="L2211" t="s">
        <v>20490</v>
      </c>
      <c r="M2211" s="27">
        <v>45958.406655092593</v>
      </c>
      <c r="N2211" s="27">
        <v>45959.630555555559</v>
      </c>
      <c r="P2211" t="s">
        <v>9833</v>
      </c>
      <c r="Q2211" t="s">
        <v>9834</v>
      </c>
      <c r="R2211" t="s">
        <v>80</v>
      </c>
      <c r="S2211" t="s">
        <v>187</v>
      </c>
      <c r="T2211" t="s">
        <v>82</v>
      </c>
      <c r="U2211" t="s">
        <v>7699</v>
      </c>
      <c r="V2211" t="s">
        <v>20491</v>
      </c>
      <c r="W2211" t="s">
        <v>84</v>
      </c>
      <c r="Y2211" t="s">
        <v>8</v>
      </c>
      <c r="Z2211" t="s">
        <v>86</v>
      </c>
      <c r="AA2211" t="s">
        <v>6238</v>
      </c>
      <c r="AB2211" s="28">
        <v>1</v>
      </c>
      <c r="AC2211" s="40">
        <v>35780</v>
      </c>
      <c r="AD2211" s="40">
        <f t="shared" si="34"/>
        <v>35780</v>
      </c>
    </row>
    <row r="2212" spans="1:30">
      <c r="A2212" t="s">
        <v>191</v>
      </c>
      <c r="B2212" t="s">
        <v>192</v>
      </c>
      <c r="C2212" t="s">
        <v>193</v>
      </c>
      <c r="D2212" t="s">
        <v>227</v>
      </c>
      <c r="E2212" t="s">
        <v>20492</v>
      </c>
      <c r="F2212" t="s">
        <v>11547</v>
      </c>
      <c r="G2212" t="s">
        <v>9829</v>
      </c>
      <c r="H2212" t="s">
        <v>197</v>
      </c>
      <c r="I2212" t="s">
        <v>230</v>
      </c>
      <c r="J2212" t="s">
        <v>11548</v>
      </c>
      <c r="K2212" t="s">
        <v>78</v>
      </c>
      <c r="L2212" t="s">
        <v>20493</v>
      </c>
      <c r="M2212" s="27">
        <v>45958.418888888889</v>
      </c>
      <c r="N2212" s="27">
        <v>45961.606944444437</v>
      </c>
      <c r="P2212" t="s">
        <v>9833</v>
      </c>
      <c r="Q2212" t="s">
        <v>9834</v>
      </c>
      <c r="R2212" t="s">
        <v>783</v>
      </c>
      <c r="S2212" t="s">
        <v>2152</v>
      </c>
      <c r="U2212" t="s">
        <v>7699</v>
      </c>
      <c r="V2212" t="s">
        <v>20494</v>
      </c>
      <c r="W2212" t="s">
        <v>84</v>
      </c>
      <c r="Y2212" t="s">
        <v>8</v>
      </c>
      <c r="Z2212" t="s">
        <v>86</v>
      </c>
      <c r="AA2212" t="s">
        <v>7627</v>
      </c>
      <c r="AB2212" s="28">
        <v>1</v>
      </c>
      <c r="AC2212" s="40">
        <v>35780</v>
      </c>
      <c r="AD2212" s="40">
        <f t="shared" si="34"/>
        <v>35780</v>
      </c>
    </row>
    <row r="2213" spans="1:30">
      <c r="A2213" t="s">
        <v>191</v>
      </c>
      <c r="B2213" t="s">
        <v>192</v>
      </c>
      <c r="C2213" t="s">
        <v>193</v>
      </c>
      <c r="D2213" t="s">
        <v>10523</v>
      </c>
      <c r="E2213" t="s">
        <v>20495</v>
      </c>
      <c r="F2213" t="s">
        <v>13424</v>
      </c>
      <c r="G2213" t="s">
        <v>9829</v>
      </c>
      <c r="H2213" t="s">
        <v>197</v>
      </c>
      <c r="I2213" t="s">
        <v>10526</v>
      </c>
      <c r="J2213" t="s">
        <v>13425</v>
      </c>
      <c r="K2213" t="s">
        <v>78</v>
      </c>
      <c r="L2213" t="s">
        <v>20496</v>
      </c>
      <c r="M2213" s="27">
        <v>45958.43509259259</v>
      </c>
      <c r="N2213" s="27">
        <v>45961.664583333331</v>
      </c>
      <c r="P2213" t="s">
        <v>9833</v>
      </c>
      <c r="Q2213" t="s">
        <v>9834</v>
      </c>
      <c r="R2213" t="s">
        <v>1470</v>
      </c>
      <c r="S2213" t="s">
        <v>1470</v>
      </c>
      <c r="T2213" t="s">
        <v>82</v>
      </c>
      <c r="U2213" t="s">
        <v>7699</v>
      </c>
      <c r="V2213" t="s">
        <v>20497</v>
      </c>
      <c r="W2213" t="s">
        <v>84</v>
      </c>
      <c r="Y2213" t="s">
        <v>11</v>
      </c>
      <c r="Z2213" t="s">
        <v>86</v>
      </c>
      <c r="AA2213" t="s">
        <v>254</v>
      </c>
      <c r="AB2213" s="28">
        <v>1</v>
      </c>
      <c r="AC2213" s="40">
        <v>67654</v>
      </c>
      <c r="AD2213" s="40">
        <f t="shared" si="34"/>
        <v>67654</v>
      </c>
    </row>
    <row r="2214" spans="1:30">
      <c r="A2214" t="s">
        <v>459</v>
      </c>
      <c r="B2214" t="s">
        <v>460</v>
      </c>
      <c r="C2214" t="s">
        <v>461</v>
      </c>
      <c r="D2214" t="s">
        <v>512</v>
      </c>
      <c r="E2214" t="s">
        <v>20498</v>
      </c>
      <c r="F2214" t="s">
        <v>7646</v>
      </c>
      <c r="G2214" t="s">
        <v>9829</v>
      </c>
      <c r="H2214" t="s">
        <v>460</v>
      </c>
      <c r="I2214" t="s">
        <v>459</v>
      </c>
      <c r="J2214" t="s">
        <v>7647</v>
      </c>
      <c r="K2214" t="s">
        <v>78</v>
      </c>
      <c r="L2214" t="s">
        <v>20499</v>
      </c>
      <c r="M2214" s="27">
        <v>45958.436435185176</v>
      </c>
      <c r="N2214" s="27">
        <v>45961.658333333333</v>
      </c>
      <c r="P2214" t="s">
        <v>9833</v>
      </c>
      <c r="Q2214" t="s">
        <v>9834</v>
      </c>
      <c r="R2214" t="s">
        <v>80</v>
      </c>
      <c r="S2214" t="s">
        <v>187</v>
      </c>
      <c r="T2214" t="s">
        <v>82</v>
      </c>
      <c r="U2214" t="s">
        <v>7699</v>
      </c>
      <c r="V2214" t="s">
        <v>20500</v>
      </c>
      <c r="W2214" t="s">
        <v>84</v>
      </c>
      <c r="Y2214" t="s">
        <v>8</v>
      </c>
      <c r="Z2214" t="s">
        <v>86</v>
      </c>
      <c r="AA2214" t="s">
        <v>1875</v>
      </c>
      <c r="AB2214" s="28">
        <v>1</v>
      </c>
      <c r="AC2214" s="40">
        <v>35780</v>
      </c>
      <c r="AD2214" s="40">
        <f t="shared" si="34"/>
        <v>35780</v>
      </c>
    </row>
    <row r="2215" spans="1:30">
      <c r="A2215" t="s">
        <v>459</v>
      </c>
      <c r="B2215" t="s">
        <v>460</v>
      </c>
      <c r="C2215" t="s">
        <v>461</v>
      </c>
      <c r="D2215" t="s">
        <v>512</v>
      </c>
      <c r="E2215" t="s">
        <v>20501</v>
      </c>
      <c r="F2215" t="s">
        <v>20502</v>
      </c>
      <c r="G2215" t="s">
        <v>9829</v>
      </c>
      <c r="H2215" t="s">
        <v>460</v>
      </c>
      <c r="I2215" t="s">
        <v>459</v>
      </c>
      <c r="J2215" t="s">
        <v>20503</v>
      </c>
      <c r="K2215" t="s">
        <v>78</v>
      </c>
      <c r="L2215" t="s">
        <v>20504</v>
      </c>
      <c r="M2215" s="27">
        <v>45958.435613425929</v>
      </c>
      <c r="N2215" s="27">
        <v>45961.624305555553</v>
      </c>
      <c r="P2215" t="s">
        <v>9833</v>
      </c>
      <c r="Q2215" t="s">
        <v>9834</v>
      </c>
      <c r="R2215" t="s">
        <v>1470</v>
      </c>
      <c r="S2215" t="s">
        <v>1470</v>
      </c>
      <c r="T2215" t="s">
        <v>82</v>
      </c>
      <c r="U2215" t="s">
        <v>7699</v>
      </c>
      <c r="V2215" t="s">
        <v>20505</v>
      </c>
      <c r="W2215" t="s">
        <v>84</v>
      </c>
      <c r="Y2215" t="s">
        <v>8</v>
      </c>
      <c r="Z2215" t="s">
        <v>86</v>
      </c>
      <c r="AA2215" t="s">
        <v>778</v>
      </c>
      <c r="AB2215" s="28">
        <v>1</v>
      </c>
      <c r="AC2215" s="40">
        <v>35780</v>
      </c>
      <c r="AD2215" s="40">
        <f t="shared" si="34"/>
        <v>35780</v>
      </c>
    </row>
    <row r="2216" spans="1:30">
      <c r="A2216" t="s">
        <v>442</v>
      </c>
      <c r="B2216" t="s">
        <v>113</v>
      </c>
      <c r="C2216" t="s">
        <v>114</v>
      </c>
      <c r="D2216" t="s">
        <v>9074</v>
      </c>
      <c r="E2216" t="s">
        <v>20506</v>
      </c>
      <c r="F2216" t="s">
        <v>20507</v>
      </c>
      <c r="G2216" t="s">
        <v>9829</v>
      </c>
      <c r="H2216" t="s">
        <v>446</v>
      </c>
      <c r="I2216" t="s">
        <v>9077</v>
      </c>
      <c r="J2216" t="s">
        <v>20508</v>
      </c>
      <c r="K2216" t="s">
        <v>78</v>
      </c>
      <c r="L2216" t="s">
        <v>20509</v>
      </c>
      <c r="M2216" s="27">
        <v>45958.437280092592</v>
      </c>
      <c r="N2216" s="27">
        <v>45959.456250000003</v>
      </c>
      <c r="P2216" t="s">
        <v>9833</v>
      </c>
      <c r="Q2216" t="s">
        <v>9834</v>
      </c>
      <c r="R2216" t="s">
        <v>1470</v>
      </c>
      <c r="S2216" t="s">
        <v>1470</v>
      </c>
      <c r="T2216" t="s">
        <v>82</v>
      </c>
      <c r="U2216" t="s">
        <v>7699</v>
      </c>
      <c r="V2216" t="s">
        <v>20510</v>
      </c>
      <c r="W2216" t="s">
        <v>84</v>
      </c>
      <c r="Y2216" t="s">
        <v>11</v>
      </c>
      <c r="Z2216" t="s">
        <v>86</v>
      </c>
      <c r="AA2216" t="s">
        <v>451</v>
      </c>
      <c r="AB2216" s="28">
        <v>1</v>
      </c>
      <c r="AC2216" s="40">
        <v>67654</v>
      </c>
      <c r="AD2216" s="40">
        <f t="shared" si="34"/>
        <v>67654</v>
      </c>
    </row>
    <row r="2217" spans="1:30">
      <c r="A2217" t="s">
        <v>613</v>
      </c>
      <c r="B2217" t="s">
        <v>151</v>
      </c>
      <c r="C2217" t="s">
        <v>152</v>
      </c>
      <c r="D2217" t="s">
        <v>10709</v>
      </c>
      <c r="E2217" t="s">
        <v>20511</v>
      </c>
      <c r="F2217" t="s">
        <v>20512</v>
      </c>
      <c r="G2217" t="s">
        <v>11760</v>
      </c>
      <c r="H2217" t="s">
        <v>258</v>
      </c>
      <c r="I2217" t="s">
        <v>10712</v>
      </c>
      <c r="J2217" t="s">
        <v>20513</v>
      </c>
      <c r="K2217" t="s">
        <v>78</v>
      </c>
      <c r="L2217" t="s">
        <v>20514</v>
      </c>
      <c r="M2217" s="27">
        <v>45958.438194444447</v>
      </c>
      <c r="N2217" s="27">
        <v>45959.468055555553</v>
      </c>
      <c r="P2217" t="s">
        <v>9833</v>
      </c>
      <c r="Q2217" t="s">
        <v>9834</v>
      </c>
      <c r="R2217" t="s">
        <v>1470</v>
      </c>
      <c r="S2217" t="s">
        <v>1470</v>
      </c>
      <c r="U2217" t="s">
        <v>16341</v>
      </c>
      <c r="W2217" t="s">
        <v>1801</v>
      </c>
      <c r="Y2217" t="s">
        <v>13</v>
      </c>
      <c r="Z2217" t="s">
        <v>86</v>
      </c>
      <c r="AB2217" s="28">
        <v>0</v>
      </c>
      <c r="AC2217" s="40">
        <v>41241</v>
      </c>
      <c r="AD2217" s="40">
        <f t="shared" si="34"/>
        <v>41241</v>
      </c>
    </row>
    <row r="2218" spans="1:30">
      <c r="A2218" t="s">
        <v>277</v>
      </c>
      <c r="B2218" t="s">
        <v>151</v>
      </c>
      <c r="C2218" t="s">
        <v>152</v>
      </c>
      <c r="D2218" t="s">
        <v>2962</v>
      </c>
      <c r="E2218" t="s">
        <v>20515</v>
      </c>
      <c r="F2218" t="s">
        <v>19344</v>
      </c>
      <c r="G2218" t="s">
        <v>9838</v>
      </c>
      <c r="H2218" t="s">
        <v>328</v>
      </c>
      <c r="I2218" t="s">
        <v>2965</v>
      </c>
      <c r="J2218" t="s">
        <v>19345</v>
      </c>
      <c r="K2218" t="s">
        <v>78</v>
      </c>
      <c r="L2218" t="s">
        <v>20516</v>
      </c>
      <c r="M2218" s="27">
        <v>45958.478263888886</v>
      </c>
      <c r="N2218" s="27">
        <v>45961.569444444453</v>
      </c>
      <c r="P2218" t="s">
        <v>9840</v>
      </c>
      <c r="R2218" t="s">
        <v>1470</v>
      </c>
      <c r="S2218" t="s">
        <v>1470</v>
      </c>
      <c r="U2218" t="s">
        <v>7699</v>
      </c>
      <c r="V2218" t="s">
        <v>20517</v>
      </c>
      <c r="W2218" t="s">
        <v>9840</v>
      </c>
      <c r="Y2218" t="s">
        <v>13</v>
      </c>
      <c r="Z2218" t="s">
        <v>86</v>
      </c>
      <c r="AB2218" s="28">
        <v>0</v>
      </c>
      <c r="AC2218" s="40">
        <v>35780</v>
      </c>
      <c r="AD2218" s="40">
        <f t="shared" si="34"/>
        <v>35780</v>
      </c>
    </row>
    <row r="2219" spans="1:30">
      <c r="A2219" t="s">
        <v>459</v>
      </c>
      <c r="B2219" t="s">
        <v>460</v>
      </c>
      <c r="C2219" t="s">
        <v>461</v>
      </c>
      <c r="D2219" t="s">
        <v>956</v>
      </c>
      <c r="E2219" t="s">
        <v>20518</v>
      </c>
      <c r="F2219" t="s">
        <v>10797</v>
      </c>
      <c r="G2219" t="s">
        <v>9829</v>
      </c>
      <c r="H2219" t="s">
        <v>460</v>
      </c>
      <c r="I2219" t="s">
        <v>959</v>
      </c>
      <c r="J2219" t="s">
        <v>10798</v>
      </c>
      <c r="K2219" t="s">
        <v>78</v>
      </c>
      <c r="L2219" t="s">
        <v>20519</v>
      </c>
      <c r="M2219" s="27">
        <v>45958.47320601852</v>
      </c>
      <c r="N2219" s="27">
        <v>45960.381944444453</v>
      </c>
      <c r="P2219" t="s">
        <v>9833</v>
      </c>
      <c r="Q2219" t="s">
        <v>9834</v>
      </c>
      <c r="R2219" t="s">
        <v>1479</v>
      </c>
      <c r="S2219" t="s">
        <v>1479</v>
      </c>
      <c r="T2219" t="s">
        <v>82</v>
      </c>
      <c r="U2219" t="s">
        <v>7699</v>
      </c>
      <c r="V2219" t="s">
        <v>20520</v>
      </c>
      <c r="W2219" t="s">
        <v>84</v>
      </c>
      <c r="Y2219" t="s">
        <v>11</v>
      </c>
      <c r="Z2219" t="s">
        <v>86</v>
      </c>
      <c r="AA2219" t="s">
        <v>964</v>
      </c>
      <c r="AB2219" s="28">
        <v>1</v>
      </c>
      <c r="AC2219" s="40">
        <v>67654</v>
      </c>
      <c r="AD2219" s="40">
        <f t="shared" si="34"/>
        <v>67654</v>
      </c>
    </row>
    <row r="2220" spans="1:30">
      <c r="A2220" t="s">
        <v>277</v>
      </c>
      <c r="B2220" t="s">
        <v>151</v>
      </c>
      <c r="C2220" t="s">
        <v>152</v>
      </c>
      <c r="D2220" t="s">
        <v>2442</v>
      </c>
      <c r="E2220" t="s">
        <v>20521</v>
      </c>
      <c r="F2220" t="s">
        <v>20522</v>
      </c>
      <c r="G2220" t="s">
        <v>9829</v>
      </c>
      <c r="H2220" t="s">
        <v>328</v>
      </c>
      <c r="I2220" t="s">
        <v>2445</v>
      </c>
      <c r="J2220" t="s">
        <v>20523</v>
      </c>
      <c r="K2220" t="s">
        <v>78</v>
      </c>
      <c r="L2220" t="s">
        <v>20524</v>
      </c>
      <c r="M2220" s="27">
        <v>45958.480300925927</v>
      </c>
      <c r="N2220" s="27">
        <v>45959.445833333331</v>
      </c>
      <c r="P2220" t="s">
        <v>9833</v>
      </c>
      <c r="Q2220" t="s">
        <v>9834</v>
      </c>
      <c r="R2220" t="s">
        <v>1470</v>
      </c>
      <c r="S2220" t="s">
        <v>1470</v>
      </c>
      <c r="T2220" t="s">
        <v>82</v>
      </c>
      <c r="U2220" t="s">
        <v>7699</v>
      </c>
      <c r="V2220" t="s">
        <v>20525</v>
      </c>
      <c r="W2220" t="s">
        <v>84</v>
      </c>
      <c r="Y2220" t="s">
        <v>11</v>
      </c>
      <c r="Z2220" t="s">
        <v>86</v>
      </c>
      <c r="AA2220" t="s">
        <v>416</v>
      </c>
      <c r="AB2220" s="28">
        <v>1</v>
      </c>
      <c r="AC2220" s="40">
        <v>67654</v>
      </c>
      <c r="AD2220" s="40">
        <f t="shared" si="34"/>
        <v>67654</v>
      </c>
    </row>
    <row r="2221" spans="1:30">
      <c r="A2221" t="s">
        <v>1377</v>
      </c>
      <c r="B2221" t="s">
        <v>68</v>
      </c>
      <c r="C2221" t="s">
        <v>266</v>
      </c>
      <c r="D2221" t="s">
        <v>14958</v>
      </c>
      <c r="E2221" t="s">
        <v>20526</v>
      </c>
      <c r="F2221" t="s">
        <v>14960</v>
      </c>
      <c r="G2221" t="s">
        <v>9829</v>
      </c>
      <c r="H2221" t="s">
        <v>347</v>
      </c>
      <c r="I2221" t="s">
        <v>14961</v>
      </c>
      <c r="J2221" t="s">
        <v>14962</v>
      </c>
      <c r="K2221" t="s">
        <v>78</v>
      </c>
      <c r="L2221" t="s">
        <v>20527</v>
      </c>
      <c r="M2221" s="27">
        <v>45958.486562500002</v>
      </c>
      <c r="N2221" s="27">
        <v>45959.459722222222</v>
      </c>
      <c r="P2221" t="s">
        <v>9833</v>
      </c>
      <c r="Q2221" t="s">
        <v>9834</v>
      </c>
      <c r="R2221" t="s">
        <v>1479</v>
      </c>
      <c r="S2221" t="s">
        <v>1479</v>
      </c>
      <c r="T2221" t="s">
        <v>1664</v>
      </c>
      <c r="U2221" t="s">
        <v>11145</v>
      </c>
      <c r="V2221" t="s">
        <v>20528</v>
      </c>
      <c r="W2221" t="s">
        <v>84</v>
      </c>
      <c r="Y2221" t="s">
        <v>11</v>
      </c>
      <c r="Z2221" t="s">
        <v>86</v>
      </c>
      <c r="AA2221" t="s">
        <v>2049</v>
      </c>
      <c r="AB2221" s="28">
        <v>1</v>
      </c>
      <c r="AC2221" s="40">
        <v>67654</v>
      </c>
      <c r="AD2221" s="40">
        <f t="shared" si="34"/>
        <v>67654</v>
      </c>
    </row>
    <row r="2222" spans="1:30">
      <c r="A2222" t="s">
        <v>343</v>
      </c>
      <c r="B2222" t="s">
        <v>68</v>
      </c>
      <c r="C2222" t="s">
        <v>69</v>
      </c>
      <c r="D2222" t="s">
        <v>4346</v>
      </c>
      <c r="E2222" t="s">
        <v>20529</v>
      </c>
      <c r="F2222" t="s">
        <v>4348</v>
      </c>
      <c r="G2222" t="s">
        <v>9829</v>
      </c>
      <c r="H2222" t="s">
        <v>347</v>
      </c>
      <c r="I2222" t="s">
        <v>4349</v>
      </c>
      <c r="J2222" t="s">
        <v>4350</v>
      </c>
      <c r="K2222" t="s">
        <v>78</v>
      </c>
      <c r="L2222" t="s">
        <v>20530</v>
      </c>
      <c r="M2222" s="27">
        <v>45958.492071759261</v>
      </c>
      <c r="N2222" s="27">
        <v>45960.433333333327</v>
      </c>
      <c r="P2222" t="s">
        <v>9833</v>
      </c>
      <c r="Q2222" t="s">
        <v>9834</v>
      </c>
      <c r="R2222" t="s">
        <v>1470</v>
      </c>
      <c r="S2222" t="s">
        <v>1470</v>
      </c>
      <c r="T2222" t="s">
        <v>82</v>
      </c>
      <c r="U2222" t="s">
        <v>7699</v>
      </c>
      <c r="V2222" t="s">
        <v>20531</v>
      </c>
      <c r="W2222" t="s">
        <v>84</v>
      </c>
      <c r="Y2222" t="s">
        <v>8</v>
      </c>
      <c r="Z2222" t="s">
        <v>86</v>
      </c>
      <c r="AA2222" t="s">
        <v>2850</v>
      </c>
      <c r="AB2222" s="28">
        <v>1</v>
      </c>
      <c r="AC2222" s="40">
        <v>35780</v>
      </c>
      <c r="AD2222" s="40">
        <f t="shared" si="34"/>
        <v>35780</v>
      </c>
    </row>
    <row r="2223" spans="1:30">
      <c r="A2223" t="s">
        <v>343</v>
      </c>
      <c r="B2223" t="s">
        <v>68</v>
      </c>
      <c r="C2223" t="s">
        <v>69</v>
      </c>
      <c r="D2223" t="s">
        <v>344</v>
      </c>
      <c r="E2223" t="s">
        <v>20532</v>
      </c>
      <c r="F2223" t="s">
        <v>20533</v>
      </c>
      <c r="G2223" t="s">
        <v>9829</v>
      </c>
      <c r="H2223" t="s">
        <v>347</v>
      </c>
      <c r="I2223" t="s">
        <v>343</v>
      </c>
      <c r="J2223" t="s">
        <v>20534</v>
      </c>
      <c r="K2223" t="s">
        <v>78</v>
      </c>
      <c r="L2223" t="s">
        <v>20535</v>
      </c>
      <c r="M2223" s="27">
        <v>45958.491041666668</v>
      </c>
      <c r="N2223" s="27">
        <v>45959.509722222218</v>
      </c>
      <c r="P2223" t="s">
        <v>9833</v>
      </c>
      <c r="Q2223" t="s">
        <v>9834</v>
      </c>
      <c r="R2223" t="s">
        <v>1470</v>
      </c>
      <c r="S2223" t="s">
        <v>1470</v>
      </c>
      <c r="T2223" t="s">
        <v>82</v>
      </c>
      <c r="U2223" t="s">
        <v>7699</v>
      </c>
      <c r="V2223" t="s">
        <v>20536</v>
      </c>
      <c r="W2223" t="s">
        <v>84</v>
      </c>
      <c r="Y2223" t="s">
        <v>8</v>
      </c>
      <c r="Z2223" t="s">
        <v>86</v>
      </c>
      <c r="AA2223" t="s">
        <v>8855</v>
      </c>
      <c r="AB2223" s="28">
        <v>1</v>
      </c>
      <c r="AC2223" s="40">
        <v>35780</v>
      </c>
      <c r="AD2223" s="40">
        <f t="shared" si="34"/>
        <v>35780</v>
      </c>
    </row>
    <row r="2224" spans="1:30">
      <c r="A2224" t="s">
        <v>288</v>
      </c>
      <c r="B2224" t="s">
        <v>113</v>
      </c>
      <c r="C2224" t="s">
        <v>114</v>
      </c>
      <c r="D2224" t="s">
        <v>1908</v>
      </c>
      <c r="E2224" t="s">
        <v>20537</v>
      </c>
      <c r="F2224" t="s">
        <v>11717</v>
      </c>
      <c r="G2224" t="s">
        <v>9829</v>
      </c>
      <c r="H2224" t="s">
        <v>292</v>
      </c>
      <c r="I2224" t="s">
        <v>1911</v>
      </c>
      <c r="J2224" t="s">
        <v>11718</v>
      </c>
      <c r="K2224" t="s">
        <v>78</v>
      </c>
      <c r="L2224" t="s">
        <v>20538</v>
      </c>
      <c r="M2224" s="27">
        <v>45958.496979166674</v>
      </c>
      <c r="N2224" s="27">
        <v>45960.519444444442</v>
      </c>
      <c r="P2224" t="s">
        <v>9833</v>
      </c>
      <c r="Q2224" t="s">
        <v>9834</v>
      </c>
      <c r="R2224" t="s">
        <v>1470</v>
      </c>
      <c r="S2224" t="s">
        <v>1470</v>
      </c>
      <c r="T2224" t="s">
        <v>82</v>
      </c>
      <c r="U2224" t="s">
        <v>7699</v>
      </c>
      <c r="V2224" t="s">
        <v>20539</v>
      </c>
      <c r="W2224" t="s">
        <v>84</v>
      </c>
      <c r="Y2224" t="s">
        <v>8</v>
      </c>
      <c r="Z2224" t="s">
        <v>86</v>
      </c>
      <c r="AA2224" t="s">
        <v>1846</v>
      </c>
      <c r="AB2224" s="28">
        <v>1</v>
      </c>
      <c r="AC2224" s="40">
        <v>35780</v>
      </c>
      <c r="AD2224" s="40">
        <f t="shared" si="34"/>
        <v>35780</v>
      </c>
    </row>
    <row r="2225" spans="1:30">
      <c r="A2225" t="s">
        <v>191</v>
      </c>
      <c r="B2225" t="s">
        <v>192</v>
      </c>
      <c r="C2225" t="s">
        <v>193</v>
      </c>
      <c r="D2225" t="s">
        <v>194</v>
      </c>
      <c r="E2225" t="s">
        <v>20540</v>
      </c>
      <c r="F2225" t="s">
        <v>20541</v>
      </c>
      <c r="G2225" t="s">
        <v>9829</v>
      </c>
      <c r="H2225" t="s">
        <v>197</v>
      </c>
      <c r="I2225" t="s">
        <v>191</v>
      </c>
      <c r="J2225" t="s">
        <v>20542</v>
      </c>
      <c r="K2225" t="s">
        <v>78</v>
      </c>
      <c r="L2225" t="s">
        <v>20543</v>
      </c>
      <c r="M2225" s="27">
        <v>45958.527962962973</v>
      </c>
      <c r="N2225" s="27">
        <v>45961.61041666667</v>
      </c>
      <c r="P2225" t="s">
        <v>9833</v>
      </c>
      <c r="Q2225" t="s">
        <v>9834</v>
      </c>
      <c r="R2225" t="s">
        <v>80</v>
      </c>
      <c r="S2225" t="s">
        <v>187</v>
      </c>
      <c r="U2225" t="s">
        <v>7699</v>
      </c>
      <c r="V2225" t="s">
        <v>20544</v>
      </c>
      <c r="W2225" t="s">
        <v>84</v>
      </c>
      <c r="Y2225" t="s">
        <v>8</v>
      </c>
      <c r="Z2225" t="s">
        <v>86</v>
      </c>
      <c r="AA2225" t="s">
        <v>7627</v>
      </c>
      <c r="AB2225" s="28">
        <v>1</v>
      </c>
      <c r="AC2225" s="40">
        <v>35780</v>
      </c>
      <c r="AD2225" s="40">
        <f t="shared" si="34"/>
        <v>35780</v>
      </c>
    </row>
    <row r="2226" spans="1:30">
      <c r="A2226" t="s">
        <v>191</v>
      </c>
      <c r="B2226" t="s">
        <v>192</v>
      </c>
      <c r="C2226" t="s">
        <v>193</v>
      </c>
      <c r="D2226" t="s">
        <v>227</v>
      </c>
      <c r="E2226" t="s">
        <v>20545</v>
      </c>
      <c r="F2226" t="s">
        <v>20546</v>
      </c>
      <c r="G2226" t="s">
        <v>9829</v>
      </c>
      <c r="H2226" t="s">
        <v>197</v>
      </c>
      <c r="I2226" t="s">
        <v>230</v>
      </c>
      <c r="J2226" t="s">
        <v>20547</v>
      </c>
      <c r="K2226" t="s">
        <v>78</v>
      </c>
      <c r="L2226" t="s">
        <v>20548</v>
      </c>
      <c r="M2226" s="27">
        <v>45958.512928240743</v>
      </c>
      <c r="N2226" s="27">
        <v>45961.609027777777</v>
      </c>
      <c r="P2226" t="s">
        <v>9833</v>
      </c>
      <c r="Q2226" t="s">
        <v>9834</v>
      </c>
      <c r="R2226" t="s">
        <v>1470</v>
      </c>
      <c r="S2226" t="s">
        <v>1470</v>
      </c>
      <c r="U2226" t="s">
        <v>7699</v>
      </c>
      <c r="V2226" t="s">
        <v>20549</v>
      </c>
      <c r="W2226" t="s">
        <v>84</v>
      </c>
      <c r="Y2226" t="s">
        <v>8</v>
      </c>
      <c r="Z2226" t="s">
        <v>86</v>
      </c>
      <c r="AB2226" s="28">
        <v>1</v>
      </c>
      <c r="AC2226" s="40">
        <v>35780</v>
      </c>
      <c r="AD2226" s="40">
        <f t="shared" si="34"/>
        <v>35780</v>
      </c>
    </row>
    <row r="2227" spans="1:30">
      <c r="A2227" t="s">
        <v>683</v>
      </c>
      <c r="B2227" t="s">
        <v>113</v>
      </c>
      <c r="C2227" t="s">
        <v>114</v>
      </c>
      <c r="D2227" t="s">
        <v>684</v>
      </c>
      <c r="E2227" t="s">
        <v>20550</v>
      </c>
      <c r="F2227" t="s">
        <v>11168</v>
      </c>
      <c r="G2227" t="s">
        <v>9829</v>
      </c>
      <c r="H2227" t="s">
        <v>281</v>
      </c>
      <c r="I2227" t="s">
        <v>683</v>
      </c>
      <c r="J2227" t="s">
        <v>11169</v>
      </c>
      <c r="K2227" t="s">
        <v>78</v>
      </c>
      <c r="L2227" t="s">
        <v>20551</v>
      </c>
      <c r="M2227" s="27">
        <v>45958.530046296299</v>
      </c>
      <c r="N2227" s="27">
        <v>45960.492361111108</v>
      </c>
      <c r="P2227" t="s">
        <v>9833</v>
      </c>
      <c r="Q2227" t="s">
        <v>9834</v>
      </c>
      <c r="R2227" t="s">
        <v>1470</v>
      </c>
      <c r="S2227" t="s">
        <v>1470</v>
      </c>
      <c r="T2227" t="s">
        <v>82</v>
      </c>
      <c r="U2227" t="s">
        <v>7699</v>
      </c>
      <c r="V2227" t="s">
        <v>20552</v>
      </c>
      <c r="W2227" t="s">
        <v>84</v>
      </c>
      <c r="Y2227" t="s">
        <v>8</v>
      </c>
      <c r="Z2227" t="s">
        <v>86</v>
      </c>
      <c r="AA2227" t="s">
        <v>691</v>
      </c>
      <c r="AB2227" s="28">
        <v>1</v>
      </c>
      <c r="AC2227" s="40">
        <v>35780</v>
      </c>
      <c r="AD2227" s="40">
        <f t="shared" si="34"/>
        <v>35780</v>
      </c>
    </row>
    <row r="2228" spans="1:30">
      <c r="A2228" t="s">
        <v>191</v>
      </c>
      <c r="B2228" t="s">
        <v>192</v>
      </c>
      <c r="C2228" t="s">
        <v>193</v>
      </c>
      <c r="D2228" t="s">
        <v>20553</v>
      </c>
      <c r="E2228" t="s">
        <v>20554</v>
      </c>
      <c r="F2228" t="s">
        <v>20555</v>
      </c>
      <c r="G2228" t="s">
        <v>9829</v>
      </c>
      <c r="H2228" t="s">
        <v>197</v>
      </c>
      <c r="I2228" t="s">
        <v>1714</v>
      </c>
      <c r="J2228" t="s">
        <v>20556</v>
      </c>
      <c r="K2228" t="s">
        <v>78</v>
      </c>
      <c r="L2228" t="s">
        <v>20557</v>
      </c>
      <c r="M2228" s="27">
        <v>45958.534641203703</v>
      </c>
      <c r="N2228" s="27">
        <v>45960.445833333331</v>
      </c>
      <c r="P2228" t="s">
        <v>9833</v>
      </c>
      <c r="Q2228" t="s">
        <v>9834</v>
      </c>
      <c r="R2228" t="s">
        <v>80</v>
      </c>
      <c r="S2228" t="s">
        <v>187</v>
      </c>
      <c r="T2228" t="s">
        <v>82</v>
      </c>
      <c r="U2228" t="s">
        <v>7699</v>
      </c>
      <c r="V2228" t="s">
        <v>20558</v>
      </c>
      <c r="W2228" t="s">
        <v>84</v>
      </c>
      <c r="Y2228" t="s">
        <v>11</v>
      </c>
      <c r="Z2228" t="s">
        <v>86</v>
      </c>
      <c r="AA2228" t="s">
        <v>423</v>
      </c>
      <c r="AB2228" s="28">
        <v>1</v>
      </c>
      <c r="AC2228" s="40">
        <v>67654</v>
      </c>
      <c r="AD2228" s="40">
        <f t="shared" si="34"/>
        <v>67654</v>
      </c>
    </row>
    <row r="2229" spans="1:30">
      <c r="A2229" t="s">
        <v>191</v>
      </c>
      <c r="B2229" t="s">
        <v>192</v>
      </c>
      <c r="C2229" t="s">
        <v>193</v>
      </c>
      <c r="D2229" t="s">
        <v>194</v>
      </c>
      <c r="E2229" t="s">
        <v>20559</v>
      </c>
      <c r="F2229" t="s">
        <v>20560</v>
      </c>
      <c r="G2229" t="s">
        <v>9829</v>
      </c>
      <c r="H2229" t="s">
        <v>197</v>
      </c>
      <c r="I2229" t="s">
        <v>191</v>
      </c>
      <c r="J2229" t="s">
        <v>20561</v>
      </c>
      <c r="K2229" t="s">
        <v>78</v>
      </c>
      <c r="L2229" t="s">
        <v>20562</v>
      </c>
      <c r="M2229" s="27">
        <v>45958.543969907398</v>
      </c>
      <c r="N2229" s="27">
        <v>45961.611111111109</v>
      </c>
      <c r="P2229" t="s">
        <v>9833</v>
      </c>
      <c r="Q2229" t="s">
        <v>9834</v>
      </c>
      <c r="R2229" t="s">
        <v>80</v>
      </c>
      <c r="S2229" t="s">
        <v>187</v>
      </c>
      <c r="U2229" t="s">
        <v>7699</v>
      </c>
      <c r="V2229" t="s">
        <v>20563</v>
      </c>
      <c r="W2229" t="s">
        <v>84</v>
      </c>
      <c r="Y2229" t="s">
        <v>8</v>
      </c>
      <c r="Z2229" t="s">
        <v>86</v>
      </c>
      <c r="AA2229" t="s">
        <v>7627</v>
      </c>
      <c r="AB2229" s="28">
        <v>1</v>
      </c>
      <c r="AC2229" s="40">
        <v>35780</v>
      </c>
      <c r="AD2229" s="40">
        <f t="shared" si="34"/>
        <v>35780</v>
      </c>
    </row>
    <row r="2230" spans="1:30">
      <c r="A2230" t="s">
        <v>459</v>
      </c>
      <c r="B2230" t="s">
        <v>460</v>
      </c>
      <c r="C2230" t="s">
        <v>461</v>
      </c>
      <c r="D2230" t="s">
        <v>9521</v>
      </c>
      <c r="E2230" t="s">
        <v>20564</v>
      </c>
      <c r="F2230" t="s">
        <v>20565</v>
      </c>
      <c r="G2230" t="s">
        <v>9829</v>
      </c>
      <c r="H2230" t="s">
        <v>460</v>
      </c>
      <c r="I2230" t="s">
        <v>9524</v>
      </c>
      <c r="J2230" t="s">
        <v>20566</v>
      </c>
      <c r="K2230" t="s">
        <v>78</v>
      </c>
      <c r="L2230" t="s">
        <v>20567</v>
      </c>
      <c r="M2230" s="27">
        <v>45958.575648148151</v>
      </c>
      <c r="N2230" s="27">
        <v>45961.654166666667</v>
      </c>
      <c r="P2230" t="s">
        <v>9833</v>
      </c>
      <c r="Q2230" t="s">
        <v>9834</v>
      </c>
      <c r="R2230" t="s">
        <v>1470</v>
      </c>
      <c r="S2230" t="s">
        <v>1470</v>
      </c>
      <c r="T2230" t="s">
        <v>82</v>
      </c>
      <c r="U2230" t="s">
        <v>7699</v>
      </c>
      <c r="V2230" t="s">
        <v>20568</v>
      </c>
      <c r="W2230" t="s">
        <v>84</v>
      </c>
      <c r="Y2230" t="s">
        <v>11</v>
      </c>
      <c r="Z2230" t="s">
        <v>86</v>
      </c>
      <c r="AA2230" t="s">
        <v>964</v>
      </c>
      <c r="AB2230" s="28">
        <v>1</v>
      </c>
      <c r="AC2230" s="40">
        <v>67654</v>
      </c>
      <c r="AD2230" s="40">
        <f t="shared" si="34"/>
        <v>67654</v>
      </c>
    </row>
    <row r="2231" spans="1:30">
      <c r="A2231" t="s">
        <v>343</v>
      </c>
      <c r="B2231" t="s">
        <v>68</v>
      </c>
      <c r="C2231" t="s">
        <v>69</v>
      </c>
      <c r="D2231" t="s">
        <v>1091</v>
      </c>
      <c r="E2231" t="s">
        <v>20569</v>
      </c>
      <c r="F2231" t="s">
        <v>20570</v>
      </c>
      <c r="G2231" t="s">
        <v>9829</v>
      </c>
      <c r="H2231" t="s">
        <v>347</v>
      </c>
      <c r="I2231" t="s">
        <v>1094</v>
      </c>
      <c r="J2231" t="s">
        <v>20571</v>
      </c>
      <c r="K2231" t="s">
        <v>78</v>
      </c>
      <c r="L2231" t="s">
        <v>20572</v>
      </c>
      <c r="M2231" s="27">
        <v>45958.579733796287</v>
      </c>
      <c r="N2231" s="27">
        <v>45959.606944444437</v>
      </c>
      <c r="P2231" t="s">
        <v>9833</v>
      </c>
      <c r="Q2231" t="s">
        <v>9834</v>
      </c>
      <c r="R2231" t="s">
        <v>80</v>
      </c>
      <c r="S2231" t="s">
        <v>187</v>
      </c>
      <c r="T2231" t="s">
        <v>82</v>
      </c>
      <c r="U2231" t="s">
        <v>7699</v>
      </c>
      <c r="V2231" t="s">
        <v>20573</v>
      </c>
      <c r="W2231" t="s">
        <v>84</v>
      </c>
      <c r="Y2231" t="s">
        <v>11</v>
      </c>
      <c r="Z2231" t="s">
        <v>86</v>
      </c>
      <c r="AA2231" t="s">
        <v>511</v>
      </c>
      <c r="AB2231" s="28">
        <v>1</v>
      </c>
      <c r="AC2231" s="40">
        <v>67654</v>
      </c>
      <c r="AD2231" s="40">
        <f t="shared" si="34"/>
        <v>67654</v>
      </c>
    </row>
    <row r="2232" spans="1:30">
      <c r="A2232" t="s">
        <v>217</v>
      </c>
      <c r="B2232" t="s">
        <v>192</v>
      </c>
      <c r="C2232" t="s">
        <v>193</v>
      </c>
      <c r="D2232" t="s">
        <v>1676</v>
      </c>
      <c r="E2232" t="s">
        <v>20574</v>
      </c>
      <c r="F2232" t="s">
        <v>13511</v>
      </c>
      <c r="G2232" t="s">
        <v>9829</v>
      </c>
      <c r="H2232" t="s">
        <v>197</v>
      </c>
      <c r="I2232" t="s">
        <v>1679</v>
      </c>
      <c r="J2232" t="s">
        <v>13512</v>
      </c>
      <c r="K2232" t="s">
        <v>78</v>
      </c>
      <c r="L2232" t="s">
        <v>20575</v>
      </c>
      <c r="M2232" s="27">
        <v>45958.581365740742</v>
      </c>
      <c r="N2232" s="27">
        <v>45960.435416666667</v>
      </c>
      <c r="P2232" t="s">
        <v>9833</v>
      </c>
      <c r="Q2232" t="s">
        <v>9834</v>
      </c>
      <c r="R2232" t="s">
        <v>1479</v>
      </c>
      <c r="S2232" t="s">
        <v>1479</v>
      </c>
      <c r="T2232" t="s">
        <v>82</v>
      </c>
      <c r="U2232" t="s">
        <v>7699</v>
      </c>
      <c r="V2232" t="s">
        <v>20576</v>
      </c>
      <c r="W2232" t="s">
        <v>84</v>
      </c>
      <c r="Y2232" t="s">
        <v>8</v>
      </c>
      <c r="Z2232" t="s">
        <v>86</v>
      </c>
      <c r="AA2232" t="s">
        <v>403</v>
      </c>
      <c r="AB2232" s="28">
        <v>1</v>
      </c>
      <c r="AC2232" s="40">
        <v>35780</v>
      </c>
      <c r="AD2232" s="40">
        <f t="shared" si="34"/>
        <v>35780</v>
      </c>
    </row>
    <row r="2233" spans="1:30">
      <c r="A2233" t="s">
        <v>442</v>
      </c>
      <c r="B2233" t="s">
        <v>113</v>
      </c>
      <c r="C2233" t="s">
        <v>114</v>
      </c>
      <c r="D2233" t="s">
        <v>452</v>
      </c>
      <c r="E2233" t="s">
        <v>20577</v>
      </c>
      <c r="F2233" t="s">
        <v>20578</v>
      </c>
      <c r="G2233" t="s">
        <v>9829</v>
      </c>
      <c r="H2233" t="s">
        <v>446</v>
      </c>
      <c r="I2233" t="s">
        <v>455</v>
      </c>
      <c r="J2233" t="s">
        <v>20579</v>
      </c>
      <c r="K2233" t="s">
        <v>78</v>
      </c>
      <c r="L2233" t="s">
        <v>20580</v>
      </c>
      <c r="M2233" s="27">
        <v>45958.582291666673</v>
      </c>
      <c r="N2233" s="27">
        <v>45959.440972222219</v>
      </c>
      <c r="P2233" t="s">
        <v>9833</v>
      </c>
      <c r="Q2233" t="s">
        <v>9834</v>
      </c>
      <c r="R2233" t="s">
        <v>80</v>
      </c>
      <c r="S2233" t="s">
        <v>81</v>
      </c>
      <c r="T2233" t="s">
        <v>82</v>
      </c>
      <c r="U2233" t="s">
        <v>7699</v>
      </c>
      <c r="V2233" t="s">
        <v>20581</v>
      </c>
      <c r="W2233" t="s">
        <v>84</v>
      </c>
      <c r="Y2233" t="s">
        <v>8</v>
      </c>
      <c r="Z2233" t="s">
        <v>86</v>
      </c>
      <c r="AA2233" t="s">
        <v>2360</v>
      </c>
      <c r="AB2233" s="28">
        <v>1</v>
      </c>
      <c r="AC2233" s="40">
        <v>35780</v>
      </c>
      <c r="AD2233" s="40">
        <f t="shared" si="34"/>
        <v>35780</v>
      </c>
    </row>
    <row r="2234" spans="1:30">
      <c r="A2234" t="s">
        <v>288</v>
      </c>
      <c r="B2234" t="s">
        <v>113</v>
      </c>
      <c r="C2234" t="s">
        <v>114</v>
      </c>
      <c r="D2234" t="s">
        <v>1320</v>
      </c>
      <c r="E2234" t="s">
        <v>20582</v>
      </c>
      <c r="F2234" t="s">
        <v>20583</v>
      </c>
      <c r="G2234" t="s">
        <v>9829</v>
      </c>
      <c r="H2234" t="s">
        <v>292</v>
      </c>
      <c r="I2234" t="s">
        <v>1323</v>
      </c>
      <c r="J2234" t="s">
        <v>20584</v>
      </c>
      <c r="K2234" t="s">
        <v>78</v>
      </c>
      <c r="L2234" t="s">
        <v>20585</v>
      </c>
      <c r="M2234" s="27">
        <v>45958.602164351847</v>
      </c>
      <c r="N2234" s="27">
        <v>45959.604166666657</v>
      </c>
      <c r="P2234" t="s">
        <v>9833</v>
      </c>
      <c r="Q2234" t="s">
        <v>9834</v>
      </c>
      <c r="R2234" t="s">
        <v>80</v>
      </c>
      <c r="S2234" t="s">
        <v>187</v>
      </c>
      <c r="T2234" t="s">
        <v>82</v>
      </c>
      <c r="U2234" t="s">
        <v>7699</v>
      </c>
      <c r="V2234" t="s">
        <v>20586</v>
      </c>
      <c r="W2234" t="s">
        <v>84</v>
      </c>
      <c r="Y2234" t="s">
        <v>11</v>
      </c>
      <c r="Z2234" t="s">
        <v>86</v>
      </c>
      <c r="AA2234" t="s">
        <v>7026</v>
      </c>
      <c r="AB2234" s="28">
        <v>1</v>
      </c>
      <c r="AC2234" s="40">
        <v>67654</v>
      </c>
      <c r="AD2234" s="40">
        <f t="shared" si="34"/>
        <v>67654</v>
      </c>
    </row>
    <row r="2235" spans="1:30">
      <c r="A2235" t="s">
        <v>965</v>
      </c>
      <c r="B2235" t="s">
        <v>119</v>
      </c>
      <c r="C2235" t="s">
        <v>120</v>
      </c>
      <c r="D2235" t="s">
        <v>966</v>
      </c>
      <c r="E2235" t="s">
        <v>20587</v>
      </c>
      <c r="F2235" t="s">
        <v>20588</v>
      </c>
      <c r="G2235" t="s">
        <v>9829</v>
      </c>
      <c r="H2235" t="s">
        <v>969</v>
      </c>
      <c r="I2235" t="s">
        <v>965</v>
      </c>
      <c r="J2235" t="s">
        <v>20589</v>
      </c>
      <c r="K2235" t="s">
        <v>78</v>
      </c>
      <c r="L2235" t="s">
        <v>20590</v>
      </c>
      <c r="M2235" s="27">
        <v>45958.617997685193</v>
      </c>
      <c r="N2235" s="27">
        <v>45959.459722222222</v>
      </c>
      <c r="P2235" t="s">
        <v>9833</v>
      </c>
      <c r="Q2235" t="s">
        <v>9834</v>
      </c>
      <c r="R2235" t="s">
        <v>1479</v>
      </c>
      <c r="S2235" t="s">
        <v>1479</v>
      </c>
      <c r="T2235" t="s">
        <v>82</v>
      </c>
      <c r="U2235" t="s">
        <v>7699</v>
      </c>
      <c r="V2235" t="s">
        <v>20591</v>
      </c>
      <c r="W2235" t="s">
        <v>84</v>
      </c>
      <c r="Y2235" t="s">
        <v>8</v>
      </c>
      <c r="Z2235" t="s">
        <v>86</v>
      </c>
      <c r="AA2235" t="s">
        <v>1693</v>
      </c>
      <c r="AB2235" s="28">
        <v>1</v>
      </c>
      <c r="AC2235" s="40">
        <v>35780</v>
      </c>
      <c r="AD2235" s="40">
        <f t="shared" si="34"/>
        <v>35780</v>
      </c>
    </row>
    <row r="2236" spans="1:30">
      <c r="A2236" t="s">
        <v>762</v>
      </c>
      <c r="B2236" t="s">
        <v>119</v>
      </c>
      <c r="C2236" t="s">
        <v>120</v>
      </c>
      <c r="D2236" t="s">
        <v>763</v>
      </c>
      <c r="E2236" t="s">
        <v>20592</v>
      </c>
      <c r="F2236" t="s">
        <v>12058</v>
      </c>
      <c r="G2236" t="s">
        <v>9829</v>
      </c>
      <c r="H2236" t="s">
        <v>766</v>
      </c>
      <c r="I2236" t="s">
        <v>762</v>
      </c>
      <c r="J2236" t="s">
        <v>12059</v>
      </c>
      <c r="K2236" t="s">
        <v>78</v>
      </c>
      <c r="L2236" t="s">
        <v>20593</v>
      </c>
      <c r="M2236" s="27">
        <v>45958.632800925923</v>
      </c>
      <c r="N2236" s="27">
        <v>45960.34097222222</v>
      </c>
      <c r="P2236" t="s">
        <v>9833</v>
      </c>
      <c r="Q2236" t="s">
        <v>9834</v>
      </c>
      <c r="R2236" t="s">
        <v>80</v>
      </c>
      <c r="S2236" t="s">
        <v>81</v>
      </c>
      <c r="T2236" t="s">
        <v>82</v>
      </c>
      <c r="U2236" t="s">
        <v>7699</v>
      </c>
      <c r="V2236" t="s">
        <v>20594</v>
      </c>
      <c r="W2236" t="s">
        <v>9836</v>
      </c>
      <c r="Y2236" t="s">
        <v>8</v>
      </c>
      <c r="Z2236" t="s">
        <v>86</v>
      </c>
      <c r="AA2236" t="s">
        <v>771</v>
      </c>
      <c r="AB2236" s="28">
        <v>0</v>
      </c>
      <c r="AC2236" s="40">
        <v>35780</v>
      </c>
      <c r="AD2236" s="40">
        <f t="shared" si="34"/>
        <v>35780</v>
      </c>
    </row>
    <row r="2237" spans="1:30">
      <c r="A2237" t="s">
        <v>569</v>
      </c>
      <c r="B2237" t="s">
        <v>119</v>
      </c>
      <c r="C2237" t="s">
        <v>120</v>
      </c>
      <c r="D2237" t="s">
        <v>570</v>
      </c>
      <c r="E2237" t="s">
        <v>20595</v>
      </c>
      <c r="F2237" t="s">
        <v>20596</v>
      </c>
      <c r="G2237" t="s">
        <v>9829</v>
      </c>
      <c r="H2237" t="s">
        <v>573</v>
      </c>
      <c r="I2237" t="s">
        <v>569</v>
      </c>
      <c r="J2237" t="s">
        <v>20597</v>
      </c>
      <c r="K2237" t="s">
        <v>78</v>
      </c>
      <c r="L2237" t="s">
        <v>20598</v>
      </c>
      <c r="M2237" s="27">
        <v>45958.689317129632</v>
      </c>
      <c r="N2237" s="27">
        <v>45959.531944444447</v>
      </c>
      <c r="P2237" t="s">
        <v>9833</v>
      </c>
      <c r="Q2237" t="s">
        <v>9834</v>
      </c>
      <c r="R2237" t="s">
        <v>1470</v>
      </c>
      <c r="S2237" t="s">
        <v>1470</v>
      </c>
      <c r="T2237" t="s">
        <v>82</v>
      </c>
      <c r="U2237" t="s">
        <v>7699</v>
      </c>
      <c r="V2237" t="s">
        <v>20599</v>
      </c>
      <c r="W2237" t="s">
        <v>84</v>
      </c>
      <c r="Y2237" t="s">
        <v>8</v>
      </c>
      <c r="Z2237" t="s">
        <v>86</v>
      </c>
      <c r="AA2237" t="s">
        <v>6238</v>
      </c>
      <c r="AB2237" s="28">
        <v>1</v>
      </c>
      <c r="AC2237" s="40">
        <v>35780</v>
      </c>
      <c r="AD2237" s="40">
        <f t="shared" si="34"/>
        <v>35780</v>
      </c>
    </row>
    <row r="2238" spans="1:30">
      <c r="A2238" t="s">
        <v>343</v>
      </c>
      <c r="B2238" t="s">
        <v>68</v>
      </c>
      <c r="C2238" t="s">
        <v>69</v>
      </c>
      <c r="D2238" t="s">
        <v>344</v>
      </c>
      <c r="E2238" t="s">
        <v>20600</v>
      </c>
      <c r="F2238" t="s">
        <v>20601</v>
      </c>
      <c r="G2238" t="s">
        <v>9829</v>
      </c>
      <c r="H2238" t="s">
        <v>347</v>
      </c>
      <c r="I2238" t="s">
        <v>343</v>
      </c>
      <c r="J2238" t="s">
        <v>20602</v>
      </c>
      <c r="K2238" t="s">
        <v>78</v>
      </c>
      <c r="L2238" t="s">
        <v>20603</v>
      </c>
      <c r="M2238" s="27">
        <v>45958.707939814813</v>
      </c>
      <c r="N2238" s="27">
        <v>45959.504166666673</v>
      </c>
      <c r="P2238" t="s">
        <v>9833</v>
      </c>
      <c r="Q2238" t="s">
        <v>9834</v>
      </c>
      <c r="R2238" t="s">
        <v>1470</v>
      </c>
      <c r="S2238" t="s">
        <v>1470</v>
      </c>
      <c r="T2238" t="s">
        <v>82</v>
      </c>
      <c r="U2238" t="s">
        <v>7699</v>
      </c>
      <c r="V2238" t="s">
        <v>20604</v>
      </c>
      <c r="W2238" t="s">
        <v>84</v>
      </c>
      <c r="Y2238" t="s">
        <v>8</v>
      </c>
      <c r="Z2238" t="s">
        <v>86</v>
      </c>
      <c r="AA2238" t="s">
        <v>8855</v>
      </c>
      <c r="AB2238" s="28">
        <v>1</v>
      </c>
      <c r="AC2238" s="40">
        <v>35780</v>
      </c>
      <c r="AD2238" s="40">
        <f t="shared" si="34"/>
        <v>35780</v>
      </c>
    </row>
    <row r="2239" spans="1:30">
      <c r="A2239" t="s">
        <v>191</v>
      </c>
      <c r="B2239" t="s">
        <v>192</v>
      </c>
      <c r="C2239" t="s">
        <v>193</v>
      </c>
      <c r="D2239" t="s">
        <v>208</v>
      </c>
      <c r="E2239" t="s">
        <v>20605</v>
      </c>
      <c r="F2239" t="s">
        <v>13288</v>
      </c>
      <c r="G2239" t="s">
        <v>9829</v>
      </c>
      <c r="H2239" t="s">
        <v>197</v>
      </c>
      <c r="I2239" t="s">
        <v>211</v>
      </c>
      <c r="J2239" t="s">
        <v>13289</v>
      </c>
      <c r="K2239" t="s">
        <v>78</v>
      </c>
      <c r="L2239" t="s">
        <v>20606</v>
      </c>
      <c r="M2239" s="27">
        <v>45958.741666666669</v>
      </c>
      <c r="N2239" s="27">
        <v>45961.612500000003</v>
      </c>
      <c r="P2239" t="s">
        <v>9833</v>
      </c>
      <c r="Q2239" t="s">
        <v>9834</v>
      </c>
      <c r="R2239" t="s">
        <v>80</v>
      </c>
      <c r="S2239" t="s">
        <v>81</v>
      </c>
      <c r="U2239" t="s">
        <v>7699</v>
      </c>
      <c r="V2239" t="s">
        <v>20607</v>
      </c>
      <c r="W2239" t="s">
        <v>84</v>
      </c>
      <c r="Y2239" t="s">
        <v>8</v>
      </c>
      <c r="Z2239" t="s">
        <v>86</v>
      </c>
      <c r="AA2239" t="s">
        <v>7627</v>
      </c>
      <c r="AB2239" s="28">
        <v>1</v>
      </c>
      <c r="AC2239" s="40">
        <v>35780</v>
      </c>
      <c r="AD2239" s="40">
        <f t="shared" si="34"/>
        <v>35780</v>
      </c>
    </row>
    <row r="2240" spans="1:30">
      <c r="A2240" t="s">
        <v>965</v>
      </c>
      <c r="B2240" t="s">
        <v>119</v>
      </c>
      <c r="C2240" t="s">
        <v>120</v>
      </c>
      <c r="D2240" t="s">
        <v>966</v>
      </c>
      <c r="E2240" t="s">
        <v>20608</v>
      </c>
      <c r="F2240" t="s">
        <v>16170</v>
      </c>
      <c r="G2240" t="s">
        <v>9829</v>
      </c>
      <c r="H2240" t="s">
        <v>969</v>
      </c>
      <c r="I2240" t="s">
        <v>965</v>
      </c>
      <c r="J2240" t="s">
        <v>16171</v>
      </c>
      <c r="K2240" t="s">
        <v>78</v>
      </c>
      <c r="L2240" t="s">
        <v>20609</v>
      </c>
      <c r="M2240" s="27">
        <v>45958.742395833331</v>
      </c>
      <c r="N2240" s="27">
        <v>45960.499305555553</v>
      </c>
      <c r="P2240" t="s">
        <v>9833</v>
      </c>
      <c r="Q2240" t="s">
        <v>9834</v>
      </c>
      <c r="R2240" t="s">
        <v>1479</v>
      </c>
      <c r="S2240" t="s">
        <v>1479</v>
      </c>
      <c r="T2240" t="s">
        <v>1664</v>
      </c>
      <c r="U2240" t="s">
        <v>11763</v>
      </c>
      <c r="V2240" t="s">
        <v>20610</v>
      </c>
      <c r="W2240" t="s">
        <v>1801</v>
      </c>
      <c r="Y2240" t="s">
        <v>8</v>
      </c>
      <c r="Z2240" t="s">
        <v>86</v>
      </c>
      <c r="AA2240" t="s">
        <v>1394</v>
      </c>
      <c r="AB2240" s="28">
        <v>0</v>
      </c>
      <c r="AC2240" s="40">
        <v>41241</v>
      </c>
      <c r="AD2240" s="40">
        <f t="shared" si="34"/>
        <v>41241</v>
      </c>
    </row>
    <row r="2241" spans="1:30">
      <c r="A2241" t="s">
        <v>191</v>
      </c>
      <c r="B2241" t="s">
        <v>192</v>
      </c>
      <c r="C2241" t="s">
        <v>193</v>
      </c>
      <c r="D2241" t="s">
        <v>227</v>
      </c>
      <c r="E2241" t="s">
        <v>20611</v>
      </c>
      <c r="F2241" t="s">
        <v>12246</v>
      </c>
      <c r="G2241" t="s">
        <v>9829</v>
      </c>
      <c r="H2241" t="s">
        <v>197</v>
      </c>
      <c r="I2241" t="s">
        <v>230</v>
      </c>
      <c r="J2241" t="s">
        <v>12247</v>
      </c>
      <c r="K2241" t="s">
        <v>78</v>
      </c>
      <c r="L2241" t="s">
        <v>20612</v>
      </c>
      <c r="M2241" s="27">
        <v>45958.717303240737</v>
      </c>
      <c r="N2241" s="27">
        <v>45961.611805555563</v>
      </c>
      <c r="P2241" t="s">
        <v>9833</v>
      </c>
      <c r="Q2241" t="s">
        <v>9834</v>
      </c>
      <c r="R2241" t="s">
        <v>783</v>
      </c>
      <c r="S2241" t="s">
        <v>2152</v>
      </c>
      <c r="U2241" t="s">
        <v>7699</v>
      </c>
      <c r="V2241" t="s">
        <v>20613</v>
      </c>
      <c r="W2241" t="s">
        <v>84</v>
      </c>
      <c r="Y2241" t="s">
        <v>8</v>
      </c>
      <c r="Z2241" t="s">
        <v>86</v>
      </c>
      <c r="AA2241" t="s">
        <v>7627</v>
      </c>
      <c r="AB2241" s="28">
        <v>1</v>
      </c>
      <c r="AC2241" s="40">
        <v>35780</v>
      </c>
      <c r="AD2241" s="40">
        <f t="shared" si="34"/>
        <v>35780</v>
      </c>
    </row>
    <row r="2242" spans="1:30">
      <c r="A2242" t="s">
        <v>217</v>
      </c>
      <c r="B2242" t="s">
        <v>192</v>
      </c>
      <c r="C2242" t="s">
        <v>193</v>
      </c>
      <c r="D2242" t="s">
        <v>8896</v>
      </c>
      <c r="E2242" t="s">
        <v>20614</v>
      </c>
      <c r="F2242" t="s">
        <v>20615</v>
      </c>
      <c r="G2242" t="s">
        <v>9829</v>
      </c>
      <c r="H2242" t="s">
        <v>197</v>
      </c>
      <c r="I2242" t="s">
        <v>8899</v>
      </c>
      <c r="J2242" t="s">
        <v>20616</v>
      </c>
      <c r="K2242" t="s">
        <v>78</v>
      </c>
      <c r="L2242" t="s">
        <v>20617</v>
      </c>
      <c r="M2242" s="27">
        <v>45958.719884259262</v>
      </c>
      <c r="N2242" s="27">
        <v>45960.438194444447</v>
      </c>
      <c r="P2242" t="s">
        <v>9833</v>
      </c>
      <c r="Q2242" t="s">
        <v>9834</v>
      </c>
      <c r="R2242" t="s">
        <v>1470</v>
      </c>
      <c r="S2242" t="s">
        <v>1470</v>
      </c>
      <c r="T2242" t="s">
        <v>82</v>
      </c>
      <c r="U2242" t="s">
        <v>7699</v>
      </c>
      <c r="V2242" t="s">
        <v>20618</v>
      </c>
      <c r="W2242" t="s">
        <v>9836</v>
      </c>
      <c r="Y2242" t="s">
        <v>11</v>
      </c>
      <c r="Z2242" t="s">
        <v>86</v>
      </c>
      <c r="AA2242" t="s">
        <v>403</v>
      </c>
      <c r="AB2242" s="28">
        <v>0</v>
      </c>
      <c r="AC2242" s="40">
        <v>67654</v>
      </c>
      <c r="AD2242" s="40">
        <f t="shared" si="34"/>
        <v>67654</v>
      </c>
    </row>
    <row r="2243" spans="1:30">
      <c r="A2243" t="s">
        <v>217</v>
      </c>
      <c r="B2243" t="s">
        <v>192</v>
      </c>
      <c r="C2243" t="s">
        <v>193</v>
      </c>
      <c r="D2243" t="s">
        <v>396</v>
      </c>
      <c r="E2243" t="s">
        <v>20619</v>
      </c>
      <c r="F2243" t="s">
        <v>20620</v>
      </c>
      <c r="G2243" t="s">
        <v>9829</v>
      </c>
      <c r="H2243" t="s">
        <v>197</v>
      </c>
      <c r="I2243" t="s">
        <v>217</v>
      </c>
      <c r="J2243" t="s">
        <v>20621</v>
      </c>
      <c r="K2243" t="s">
        <v>78</v>
      </c>
      <c r="L2243" t="s">
        <v>20622</v>
      </c>
      <c r="M2243" s="27">
        <v>45958.724722222221</v>
      </c>
      <c r="N2243" s="27">
        <v>45960.579861111109</v>
      </c>
      <c r="P2243" t="s">
        <v>9833</v>
      </c>
      <c r="Q2243" t="s">
        <v>9834</v>
      </c>
      <c r="R2243" t="s">
        <v>80</v>
      </c>
      <c r="S2243" t="s">
        <v>81</v>
      </c>
      <c r="T2243" t="s">
        <v>82</v>
      </c>
      <c r="U2243" t="s">
        <v>7699</v>
      </c>
      <c r="V2243" t="s">
        <v>20623</v>
      </c>
      <c r="W2243" t="s">
        <v>84</v>
      </c>
      <c r="Y2243" t="s">
        <v>8</v>
      </c>
      <c r="Z2243" t="s">
        <v>86</v>
      </c>
      <c r="AA2243" t="s">
        <v>403</v>
      </c>
      <c r="AB2243" s="28">
        <v>1</v>
      </c>
      <c r="AC2243" s="40">
        <v>35780</v>
      </c>
      <c r="AD2243" s="40">
        <f t="shared" ref="AD2243:AD2306" si="35">AC2243</f>
        <v>35780</v>
      </c>
    </row>
    <row r="2244" spans="1:30">
      <c r="A2244" t="s">
        <v>343</v>
      </c>
      <c r="B2244" t="s">
        <v>68</v>
      </c>
      <c r="C2244" t="s">
        <v>69</v>
      </c>
      <c r="D2244" t="s">
        <v>344</v>
      </c>
      <c r="E2244" t="s">
        <v>20624</v>
      </c>
      <c r="F2244" t="s">
        <v>20625</v>
      </c>
      <c r="G2244" t="s">
        <v>9829</v>
      </c>
      <c r="H2244" t="s">
        <v>347</v>
      </c>
      <c r="I2244" t="s">
        <v>343</v>
      </c>
      <c r="J2244" t="s">
        <v>20626</v>
      </c>
      <c r="K2244" t="s">
        <v>78</v>
      </c>
      <c r="L2244" t="s">
        <v>20627</v>
      </c>
      <c r="M2244" s="27">
        <v>45958.715277777781</v>
      </c>
      <c r="N2244" s="27">
        <v>45959.442361111112</v>
      </c>
      <c r="P2244" t="s">
        <v>9833</v>
      </c>
      <c r="Q2244" t="s">
        <v>9834</v>
      </c>
      <c r="R2244" t="s">
        <v>80</v>
      </c>
      <c r="S2244" t="s">
        <v>187</v>
      </c>
      <c r="T2244" t="s">
        <v>82</v>
      </c>
      <c r="U2244" t="s">
        <v>7699</v>
      </c>
      <c r="V2244" t="s">
        <v>20628</v>
      </c>
      <c r="W2244" t="s">
        <v>84</v>
      </c>
      <c r="Y2244" t="s">
        <v>8</v>
      </c>
      <c r="Z2244" t="s">
        <v>86</v>
      </c>
      <c r="AA2244" t="s">
        <v>8855</v>
      </c>
      <c r="AB2244" s="28">
        <v>1</v>
      </c>
      <c r="AC2244" s="40">
        <v>35780</v>
      </c>
      <c r="AD2244" s="40">
        <f t="shared" si="35"/>
        <v>35780</v>
      </c>
    </row>
    <row r="2245" spans="1:30">
      <c r="A2245" t="s">
        <v>118</v>
      </c>
      <c r="B2245" t="s">
        <v>119</v>
      </c>
      <c r="C2245" t="s">
        <v>120</v>
      </c>
      <c r="D2245" t="s">
        <v>7818</v>
      </c>
      <c r="E2245" t="s">
        <v>20629</v>
      </c>
      <c r="F2245" t="s">
        <v>20630</v>
      </c>
      <c r="G2245" t="s">
        <v>11760</v>
      </c>
      <c r="H2245" t="s">
        <v>309</v>
      </c>
      <c r="I2245" t="s">
        <v>7821</v>
      </c>
      <c r="J2245" t="s">
        <v>20631</v>
      </c>
      <c r="K2245" t="s">
        <v>78</v>
      </c>
      <c r="L2245" t="s">
        <v>20632</v>
      </c>
      <c r="M2245" s="27">
        <v>45958.724999999999</v>
      </c>
      <c r="N2245" s="27">
        <v>45961.354166666657</v>
      </c>
      <c r="P2245" t="s">
        <v>9833</v>
      </c>
      <c r="Q2245" t="s">
        <v>9834</v>
      </c>
      <c r="R2245" t="s">
        <v>1470</v>
      </c>
      <c r="S2245" t="s">
        <v>1470</v>
      </c>
      <c r="U2245" t="s">
        <v>16341</v>
      </c>
      <c r="V2245" t="s">
        <v>20633</v>
      </c>
      <c r="W2245" t="s">
        <v>1801</v>
      </c>
      <c r="Y2245" t="s">
        <v>13</v>
      </c>
      <c r="Z2245" t="s">
        <v>86</v>
      </c>
      <c r="AB2245" s="28">
        <v>0</v>
      </c>
      <c r="AC2245" s="40">
        <v>41241</v>
      </c>
      <c r="AD2245" s="40">
        <f t="shared" si="35"/>
        <v>41241</v>
      </c>
    </row>
    <row r="2246" spans="1:30">
      <c r="A2246" t="s">
        <v>1377</v>
      </c>
      <c r="B2246" t="s">
        <v>68</v>
      </c>
      <c r="C2246" t="s">
        <v>266</v>
      </c>
      <c r="D2246" t="s">
        <v>2584</v>
      </c>
      <c r="E2246" t="s">
        <v>20634</v>
      </c>
      <c r="F2246" t="s">
        <v>2586</v>
      </c>
      <c r="G2246" t="s">
        <v>9829</v>
      </c>
      <c r="H2246" t="s">
        <v>1381</v>
      </c>
      <c r="I2246" t="s">
        <v>2587</v>
      </c>
      <c r="J2246" t="s">
        <v>2588</v>
      </c>
      <c r="K2246" t="s">
        <v>78</v>
      </c>
      <c r="L2246" t="s">
        <v>20635</v>
      </c>
      <c r="M2246" s="27">
        <v>45958.741122685176</v>
      </c>
      <c r="N2246" s="27">
        <v>45960.497916666667</v>
      </c>
      <c r="P2246" t="s">
        <v>9833</v>
      </c>
      <c r="Q2246" t="s">
        <v>9834</v>
      </c>
      <c r="R2246" t="s">
        <v>80</v>
      </c>
      <c r="S2246" t="s">
        <v>81</v>
      </c>
      <c r="T2246" t="s">
        <v>82</v>
      </c>
      <c r="U2246" t="s">
        <v>7699</v>
      </c>
      <c r="V2246" t="s">
        <v>20636</v>
      </c>
      <c r="W2246" t="s">
        <v>84</v>
      </c>
      <c r="Y2246" t="s">
        <v>8</v>
      </c>
      <c r="Z2246" t="s">
        <v>86</v>
      </c>
      <c r="AA2246" t="s">
        <v>2735</v>
      </c>
      <c r="AB2246" s="28">
        <v>1</v>
      </c>
      <c r="AC2246" s="40">
        <v>35780</v>
      </c>
      <c r="AD2246" s="40">
        <f t="shared" si="35"/>
        <v>35780</v>
      </c>
    </row>
    <row r="2247" spans="1:30">
      <c r="A2247" t="s">
        <v>277</v>
      </c>
      <c r="B2247" t="s">
        <v>151</v>
      </c>
      <c r="C2247" t="s">
        <v>152</v>
      </c>
      <c r="D2247" t="s">
        <v>2442</v>
      </c>
      <c r="E2247" t="s">
        <v>20637</v>
      </c>
      <c r="F2247" t="s">
        <v>11626</v>
      </c>
      <c r="G2247" t="s">
        <v>9829</v>
      </c>
      <c r="H2247" t="s">
        <v>328</v>
      </c>
      <c r="I2247" t="s">
        <v>2445</v>
      </c>
      <c r="J2247" t="s">
        <v>11627</v>
      </c>
      <c r="K2247" t="s">
        <v>78</v>
      </c>
      <c r="L2247" t="s">
        <v>20638</v>
      </c>
      <c r="M2247" s="27">
        <v>45959.333333333343</v>
      </c>
      <c r="N2247" s="27">
        <v>45960.440972222219</v>
      </c>
      <c r="P2247" t="s">
        <v>9833</v>
      </c>
      <c r="Q2247" t="s">
        <v>9834</v>
      </c>
      <c r="R2247" t="s">
        <v>80</v>
      </c>
      <c r="S2247" t="s">
        <v>187</v>
      </c>
      <c r="T2247" t="s">
        <v>82</v>
      </c>
      <c r="U2247" t="s">
        <v>7699</v>
      </c>
      <c r="V2247" t="s">
        <v>20639</v>
      </c>
      <c r="W2247" t="s">
        <v>84</v>
      </c>
      <c r="Y2247" t="s">
        <v>11</v>
      </c>
      <c r="Z2247" t="s">
        <v>86</v>
      </c>
      <c r="AA2247" t="s">
        <v>416</v>
      </c>
      <c r="AB2247" s="28">
        <v>1</v>
      </c>
      <c r="AC2247" s="40">
        <v>67654</v>
      </c>
      <c r="AD2247" s="40">
        <f t="shared" si="35"/>
        <v>67654</v>
      </c>
    </row>
    <row r="2248" spans="1:30">
      <c r="A2248" t="s">
        <v>191</v>
      </c>
      <c r="B2248" t="s">
        <v>192</v>
      </c>
      <c r="C2248" t="s">
        <v>193</v>
      </c>
      <c r="D2248" t="s">
        <v>194</v>
      </c>
      <c r="E2248" t="s">
        <v>20640</v>
      </c>
      <c r="F2248" t="s">
        <v>20641</v>
      </c>
      <c r="G2248" t="s">
        <v>9829</v>
      </c>
      <c r="H2248" t="s">
        <v>197</v>
      </c>
      <c r="I2248" t="s">
        <v>191</v>
      </c>
      <c r="J2248" t="s">
        <v>20642</v>
      </c>
      <c r="K2248" t="s">
        <v>78</v>
      </c>
      <c r="L2248" t="s">
        <v>20643</v>
      </c>
      <c r="M2248" s="27">
        <v>45958.743055555547</v>
      </c>
      <c r="N2248" s="27">
        <v>45961.612500000003</v>
      </c>
      <c r="P2248" t="s">
        <v>9833</v>
      </c>
      <c r="Q2248" t="s">
        <v>9834</v>
      </c>
      <c r="R2248" t="s">
        <v>80</v>
      </c>
      <c r="S2248" t="s">
        <v>187</v>
      </c>
      <c r="U2248" t="s">
        <v>7699</v>
      </c>
      <c r="V2248" t="s">
        <v>20644</v>
      </c>
      <c r="W2248" t="s">
        <v>84</v>
      </c>
      <c r="Y2248" t="s">
        <v>8</v>
      </c>
      <c r="Z2248" t="s">
        <v>86</v>
      </c>
      <c r="AA2248" t="s">
        <v>7627</v>
      </c>
      <c r="AB2248" s="28">
        <v>1</v>
      </c>
      <c r="AC2248" s="40">
        <v>35780</v>
      </c>
      <c r="AD2248" s="40">
        <f t="shared" si="35"/>
        <v>35780</v>
      </c>
    </row>
    <row r="2249" spans="1:30">
      <c r="A2249" t="s">
        <v>459</v>
      </c>
      <c r="B2249" t="s">
        <v>460</v>
      </c>
      <c r="C2249" t="s">
        <v>461</v>
      </c>
      <c r="D2249" t="s">
        <v>1861</v>
      </c>
      <c r="E2249" t="s">
        <v>20645</v>
      </c>
      <c r="F2249" t="s">
        <v>11893</v>
      </c>
      <c r="G2249" t="s">
        <v>9829</v>
      </c>
      <c r="H2249" t="s">
        <v>460</v>
      </c>
      <c r="I2249" t="s">
        <v>1864</v>
      </c>
      <c r="J2249" t="s">
        <v>11894</v>
      </c>
      <c r="K2249" t="s">
        <v>78</v>
      </c>
      <c r="L2249" t="s">
        <v>20646</v>
      </c>
      <c r="M2249" s="27">
        <v>45959.333333333343</v>
      </c>
      <c r="N2249" s="27">
        <v>45961.651388888888</v>
      </c>
      <c r="P2249" t="s">
        <v>9833</v>
      </c>
      <c r="Q2249" t="s">
        <v>9834</v>
      </c>
      <c r="R2249" t="s">
        <v>1470</v>
      </c>
      <c r="S2249" t="s">
        <v>1470</v>
      </c>
      <c r="T2249" t="s">
        <v>82</v>
      </c>
      <c r="U2249" t="s">
        <v>7699</v>
      </c>
      <c r="V2249" t="s">
        <v>20647</v>
      </c>
      <c r="W2249" t="s">
        <v>84</v>
      </c>
      <c r="Y2249" t="s">
        <v>11</v>
      </c>
      <c r="Z2249" t="s">
        <v>86</v>
      </c>
      <c r="AA2249" t="s">
        <v>470</v>
      </c>
      <c r="AB2249" s="28">
        <v>1</v>
      </c>
      <c r="AC2249" s="40">
        <v>67654</v>
      </c>
      <c r="AD2249" s="40">
        <f t="shared" si="35"/>
        <v>67654</v>
      </c>
    </row>
    <row r="2250" spans="1:30">
      <c r="A2250" t="s">
        <v>191</v>
      </c>
      <c r="B2250" t="s">
        <v>192</v>
      </c>
      <c r="C2250" t="s">
        <v>193</v>
      </c>
      <c r="D2250" t="s">
        <v>208</v>
      </c>
      <c r="E2250" t="s">
        <v>20648</v>
      </c>
      <c r="F2250" t="s">
        <v>14022</v>
      </c>
      <c r="G2250" t="s">
        <v>9829</v>
      </c>
      <c r="H2250" t="s">
        <v>197</v>
      </c>
      <c r="I2250" t="s">
        <v>211</v>
      </c>
      <c r="J2250" t="s">
        <v>14023</v>
      </c>
      <c r="K2250" t="s">
        <v>78</v>
      </c>
      <c r="L2250" t="s">
        <v>20649</v>
      </c>
      <c r="M2250" s="27">
        <v>45959.333333333343</v>
      </c>
      <c r="N2250" s="27">
        <v>45961.613194444442</v>
      </c>
      <c r="P2250" t="s">
        <v>9833</v>
      </c>
      <c r="Q2250" t="s">
        <v>9834</v>
      </c>
      <c r="R2250" t="s">
        <v>80</v>
      </c>
      <c r="S2250" t="s">
        <v>187</v>
      </c>
      <c r="U2250" t="s">
        <v>7699</v>
      </c>
      <c r="V2250" t="s">
        <v>20650</v>
      </c>
      <c r="W2250" t="s">
        <v>84</v>
      </c>
      <c r="Y2250" t="s">
        <v>8</v>
      </c>
      <c r="Z2250" t="s">
        <v>86</v>
      </c>
      <c r="AA2250" t="s">
        <v>7627</v>
      </c>
      <c r="AB2250" s="28">
        <v>1</v>
      </c>
      <c r="AC2250" s="40">
        <v>35780</v>
      </c>
      <c r="AD2250" s="40">
        <f t="shared" si="35"/>
        <v>35780</v>
      </c>
    </row>
    <row r="2251" spans="1:30">
      <c r="A2251" t="s">
        <v>191</v>
      </c>
      <c r="B2251" t="s">
        <v>192</v>
      </c>
      <c r="C2251" t="s">
        <v>193</v>
      </c>
      <c r="D2251" t="s">
        <v>227</v>
      </c>
      <c r="E2251" t="s">
        <v>20651</v>
      </c>
      <c r="F2251" t="s">
        <v>8403</v>
      </c>
      <c r="G2251" t="s">
        <v>9829</v>
      </c>
      <c r="H2251" t="s">
        <v>197</v>
      </c>
      <c r="I2251" t="s">
        <v>230</v>
      </c>
      <c r="J2251" t="s">
        <v>8404</v>
      </c>
      <c r="K2251" t="s">
        <v>78</v>
      </c>
      <c r="L2251" t="s">
        <v>20652</v>
      </c>
      <c r="M2251" s="27">
        <v>45959.373761574083</v>
      </c>
      <c r="N2251" s="27">
        <v>45961.613888888889</v>
      </c>
      <c r="P2251" t="s">
        <v>9833</v>
      </c>
      <c r="Q2251" t="s">
        <v>9834</v>
      </c>
      <c r="R2251" t="s">
        <v>1470</v>
      </c>
      <c r="S2251" t="s">
        <v>1470</v>
      </c>
      <c r="U2251" t="s">
        <v>7699</v>
      </c>
      <c r="V2251" t="s">
        <v>20653</v>
      </c>
      <c r="W2251" t="s">
        <v>84</v>
      </c>
      <c r="Y2251" t="s">
        <v>8</v>
      </c>
      <c r="Z2251" t="s">
        <v>86</v>
      </c>
      <c r="AA2251" t="s">
        <v>7627</v>
      </c>
      <c r="AB2251" s="28">
        <v>1</v>
      </c>
      <c r="AC2251" s="40">
        <v>35780</v>
      </c>
      <c r="AD2251" s="40">
        <f t="shared" si="35"/>
        <v>35780</v>
      </c>
    </row>
    <row r="2252" spans="1:30">
      <c r="A2252" t="s">
        <v>459</v>
      </c>
      <c r="B2252" t="s">
        <v>460</v>
      </c>
      <c r="C2252" t="s">
        <v>461</v>
      </c>
      <c r="D2252" t="s">
        <v>9521</v>
      </c>
      <c r="E2252" t="s">
        <v>20654</v>
      </c>
      <c r="F2252" t="s">
        <v>20655</v>
      </c>
      <c r="G2252" t="s">
        <v>9829</v>
      </c>
      <c r="H2252" t="s">
        <v>460</v>
      </c>
      <c r="I2252" t="s">
        <v>9524</v>
      </c>
      <c r="J2252" t="s">
        <v>20656</v>
      </c>
      <c r="K2252" t="s">
        <v>78</v>
      </c>
      <c r="L2252" t="s">
        <v>20657</v>
      </c>
      <c r="M2252" s="27">
        <v>45959.387766203698</v>
      </c>
      <c r="N2252" s="27">
        <v>45961.662499999999</v>
      </c>
      <c r="P2252" t="s">
        <v>9833</v>
      </c>
      <c r="Q2252" t="s">
        <v>9834</v>
      </c>
      <c r="R2252" t="s">
        <v>80</v>
      </c>
      <c r="S2252" t="s">
        <v>81</v>
      </c>
      <c r="T2252" t="s">
        <v>82</v>
      </c>
      <c r="U2252" t="s">
        <v>7699</v>
      </c>
      <c r="V2252" t="s">
        <v>20658</v>
      </c>
      <c r="W2252" t="s">
        <v>84</v>
      </c>
      <c r="Y2252" t="s">
        <v>11</v>
      </c>
      <c r="Z2252" t="s">
        <v>86</v>
      </c>
      <c r="AA2252" t="s">
        <v>964</v>
      </c>
      <c r="AB2252" s="28">
        <v>1</v>
      </c>
      <c r="AC2252" s="40">
        <v>67654</v>
      </c>
      <c r="AD2252" s="40">
        <f t="shared" si="35"/>
        <v>67654</v>
      </c>
    </row>
    <row r="2253" spans="1:30">
      <c r="A2253" t="s">
        <v>459</v>
      </c>
      <c r="B2253" t="s">
        <v>460</v>
      </c>
      <c r="C2253" t="s">
        <v>461</v>
      </c>
      <c r="D2253" t="s">
        <v>9521</v>
      </c>
      <c r="E2253" t="s">
        <v>20659</v>
      </c>
      <c r="F2253" t="s">
        <v>20660</v>
      </c>
      <c r="G2253" t="s">
        <v>9829</v>
      </c>
      <c r="H2253" t="s">
        <v>460</v>
      </c>
      <c r="I2253" t="s">
        <v>9524</v>
      </c>
      <c r="J2253" t="s">
        <v>20661</v>
      </c>
      <c r="K2253" t="s">
        <v>78</v>
      </c>
      <c r="L2253" t="s">
        <v>20662</v>
      </c>
      <c r="M2253" s="27">
        <v>45959.391377314823</v>
      </c>
      <c r="N2253" s="27">
        <v>45961.539583333331</v>
      </c>
      <c r="P2253" t="s">
        <v>9833</v>
      </c>
      <c r="Q2253" t="s">
        <v>9834</v>
      </c>
      <c r="R2253" t="s">
        <v>1470</v>
      </c>
      <c r="S2253" t="s">
        <v>1470</v>
      </c>
      <c r="T2253" t="s">
        <v>82</v>
      </c>
      <c r="U2253" t="s">
        <v>7699</v>
      </c>
      <c r="V2253" t="s">
        <v>20658</v>
      </c>
      <c r="W2253" t="s">
        <v>84</v>
      </c>
      <c r="Y2253" t="s">
        <v>11</v>
      </c>
      <c r="Z2253" t="s">
        <v>86</v>
      </c>
      <c r="AA2253" t="s">
        <v>964</v>
      </c>
      <c r="AB2253" s="28">
        <v>1</v>
      </c>
      <c r="AC2253" s="40">
        <v>67654</v>
      </c>
      <c r="AD2253" s="40">
        <f t="shared" si="35"/>
        <v>67654</v>
      </c>
    </row>
    <row r="2254" spans="1:30">
      <c r="A2254" t="s">
        <v>277</v>
      </c>
      <c r="B2254" t="s">
        <v>151</v>
      </c>
      <c r="C2254" t="s">
        <v>152</v>
      </c>
      <c r="D2254" t="s">
        <v>5755</v>
      </c>
      <c r="E2254" t="s">
        <v>20663</v>
      </c>
      <c r="F2254" t="s">
        <v>20664</v>
      </c>
      <c r="G2254" t="s">
        <v>9829</v>
      </c>
      <c r="H2254" t="s">
        <v>328</v>
      </c>
      <c r="I2254" t="s">
        <v>5758</v>
      </c>
      <c r="J2254" t="s">
        <v>20665</v>
      </c>
      <c r="K2254" t="s">
        <v>78</v>
      </c>
      <c r="L2254" t="s">
        <v>20666</v>
      </c>
      <c r="M2254" s="27">
        <v>45959.392638888887</v>
      </c>
      <c r="N2254" s="27">
        <v>45961.668749999997</v>
      </c>
      <c r="P2254" t="s">
        <v>9833</v>
      </c>
      <c r="Q2254" t="s">
        <v>9834</v>
      </c>
      <c r="R2254" t="s">
        <v>1470</v>
      </c>
      <c r="S2254" t="s">
        <v>1470</v>
      </c>
      <c r="T2254" t="s">
        <v>82</v>
      </c>
      <c r="U2254" t="s">
        <v>7699</v>
      </c>
      <c r="V2254" t="s">
        <v>20667</v>
      </c>
      <c r="W2254" t="s">
        <v>9836</v>
      </c>
      <c r="Y2254" t="s">
        <v>11</v>
      </c>
      <c r="Z2254" t="s">
        <v>86</v>
      </c>
      <c r="AA2254" t="s">
        <v>342</v>
      </c>
      <c r="AB2254" s="28">
        <v>0</v>
      </c>
      <c r="AC2254" s="40">
        <v>67654</v>
      </c>
      <c r="AD2254" s="40">
        <f t="shared" si="35"/>
        <v>67654</v>
      </c>
    </row>
    <row r="2255" spans="1:30">
      <c r="A2255" t="s">
        <v>442</v>
      </c>
      <c r="B2255" t="s">
        <v>113</v>
      </c>
      <c r="C2255" t="s">
        <v>114</v>
      </c>
      <c r="D2255" t="s">
        <v>443</v>
      </c>
      <c r="E2255" t="s">
        <v>20668</v>
      </c>
      <c r="F2255" t="s">
        <v>13855</v>
      </c>
      <c r="G2255" t="s">
        <v>9829</v>
      </c>
      <c r="H2255" t="s">
        <v>446</v>
      </c>
      <c r="I2255" t="s">
        <v>442</v>
      </c>
      <c r="J2255" t="s">
        <v>13856</v>
      </c>
      <c r="K2255" t="s">
        <v>78</v>
      </c>
      <c r="L2255" t="s">
        <v>20669</v>
      </c>
      <c r="M2255" s="27">
        <v>45959.410798611112</v>
      </c>
      <c r="N2255" s="27">
        <v>45960.590277777781</v>
      </c>
      <c r="P2255" t="s">
        <v>9833</v>
      </c>
      <c r="Q2255" t="s">
        <v>9834</v>
      </c>
      <c r="R2255" t="s">
        <v>1470</v>
      </c>
      <c r="S2255" t="s">
        <v>1470</v>
      </c>
      <c r="T2255" t="s">
        <v>82</v>
      </c>
      <c r="U2255" t="s">
        <v>7699</v>
      </c>
      <c r="V2255" t="s">
        <v>20670</v>
      </c>
      <c r="W2255" t="s">
        <v>84</v>
      </c>
      <c r="Y2255" t="s">
        <v>8</v>
      </c>
      <c r="Z2255" t="s">
        <v>86</v>
      </c>
      <c r="AA2255" t="s">
        <v>8858</v>
      </c>
      <c r="AB2255" s="28">
        <v>1</v>
      </c>
      <c r="AC2255" s="40">
        <v>35780</v>
      </c>
      <c r="AD2255" s="40">
        <f t="shared" si="35"/>
        <v>35780</v>
      </c>
    </row>
    <row r="2256" spans="1:30">
      <c r="A2256" t="s">
        <v>442</v>
      </c>
      <c r="B2256" t="s">
        <v>113</v>
      </c>
      <c r="C2256" t="s">
        <v>114</v>
      </c>
      <c r="D2256" t="s">
        <v>443</v>
      </c>
      <c r="E2256" t="s">
        <v>20671</v>
      </c>
      <c r="F2256" t="s">
        <v>11132</v>
      </c>
      <c r="G2256" t="s">
        <v>9829</v>
      </c>
      <c r="H2256" t="s">
        <v>446</v>
      </c>
      <c r="I2256" t="s">
        <v>442</v>
      </c>
      <c r="J2256" t="s">
        <v>11133</v>
      </c>
      <c r="K2256" t="s">
        <v>78</v>
      </c>
      <c r="L2256" t="s">
        <v>20672</v>
      </c>
      <c r="M2256" s="27">
        <v>45959.434293981481</v>
      </c>
      <c r="N2256" s="27">
        <v>45961.470138888893</v>
      </c>
      <c r="P2256" t="s">
        <v>9833</v>
      </c>
      <c r="Q2256" t="s">
        <v>9834</v>
      </c>
      <c r="R2256" t="s">
        <v>1470</v>
      </c>
      <c r="S2256" t="s">
        <v>1470</v>
      </c>
      <c r="T2256" t="s">
        <v>82</v>
      </c>
      <c r="U2256" t="s">
        <v>7699</v>
      </c>
      <c r="V2256" t="s">
        <v>20673</v>
      </c>
      <c r="W2256" t="s">
        <v>84</v>
      </c>
      <c r="Y2256" t="s">
        <v>8</v>
      </c>
      <c r="Z2256" t="s">
        <v>86</v>
      </c>
      <c r="AA2256" t="s">
        <v>8858</v>
      </c>
      <c r="AB2256" s="28">
        <v>1</v>
      </c>
      <c r="AC2256" s="40">
        <v>35780</v>
      </c>
      <c r="AD2256" s="40">
        <f t="shared" si="35"/>
        <v>35780</v>
      </c>
    </row>
    <row r="2257" spans="1:30">
      <c r="A2257" t="s">
        <v>191</v>
      </c>
      <c r="B2257" t="s">
        <v>192</v>
      </c>
      <c r="C2257" t="s">
        <v>193</v>
      </c>
      <c r="D2257" t="s">
        <v>194</v>
      </c>
      <c r="E2257" t="s">
        <v>20674</v>
      </c>
      <c r="F2257" t="s">
        <v>10272</v>
      </c>
      <c r="G2257" t="s">
        <v>9829</v>
      </c>
      <c r="H2257" t="s">
        <v>197</v>
      </c>
      <c r="I2257" t="s">
        <v>191</v>
      </c>
      <c r="J2257" t="s">
        <v>10273</v>
      </c>
      <c r="K2257" t="s">
        <v>78</v>
      </c>
      <c r="L2257" t="s">
        <v>20675</v>
      </c>
      <c r="M2257" s="27">
        <v>45959.435810185183</v>
      </c>
      <c r="N2257" s="27">
        <v>45961.614583333343</v>
      </c>
      <c r="P2257" t="s">
        <v>9833</v>
      </c>
      <c r="Q2257" t="s">
        <v>9834</v>
      </c>
      <c r="R2257" t="s">
        <v>1470</v>
      </c>
      <c r="S2257" t="s">
        <v>1470</v>
      </c>
      <c r="U2257" t="s">
        <v>7699</v>
      </c>
      <c r="V2257" t="s">
        <v>20676</v>
      </c>
      <c r="W2257" t="s">
        <v>84</v>
      </c>
      <c r="Y2257" t="s">
        <v>8</v>
      </c>
      <c r="Z2257" t="s">
        <v>86</v>
      </c>
      <c r="AA2257" t="s">
        <v>7627</v>
      </c>
      <c r="AB2257" s="28">
        <v>1</v>
      </c>
      <c r="AC2257" s="40">
        <v>35780</v>
      </c>
      <c r="AD2257" s="40">
        <f t="shared" si="35"/>
        <v>35780</v>
      </c>
    </row>
    <row r="2258" spans="1:30">
      <c r="A2258" t="s">
        <v>343</v>
      </c>
      <c r="B2258" t="s">
        <v>68</v>
      </c>
      <c r="C2258" t="s">
        <v>69</v>
      </c>
      <c r="D2258" t="s">
        <v>1414</v>
      </c>
      <c r="E2258" t="s">
        <v>20677</v>
      </c>
      <c r="F2258" t="s">
        <v>20678</v>
      </c>
      <c r="G2258" t="s">
        <v>9829</v>
      </c>
      <c r="H2258" t="s">
        <v>347</v>
      </c>
      <c r="I2258" t="s">
        <v>1417</v>
      </c>
      <c r="J2258" t="s">
        <v>20679</v>
      </c>
      <c r="K2258" t="s">
        <v>78</v>
      </c>
      <c r="L2258" t="s">
        <v>20680</v>
      </c>
      <c r="M2258" s="27">
        <v>45959.439571759263</v>
      </c>
      <c r="N2258" s="27">
        <v>45960.65</v>
      </c>
      <c r="P2258" t="s">
        <v>9833</v>
      </c>
      <c r="Q2258" t="s">
        <v>9834</v>
      </c>
      <c r="R2258" t="s">
        <v>80</v>
      </c>
      <c r="S2258" t="s">
        <v>81</v>
      </c>
      <c r="T2258" t="s">
        <v>82</v>
      </c>
      <c r="U2258" t="s">
        <v>7699</v>
      </c>
      <c r="V2258" t="s">
        <v>20681</v>
      </c>
      <c r="W2258" t="s">
        <v>84</v>
      </c>
      <c r="Y2258" t="s">
        <v>11</v>
      </c>
      <c r="Z2258" t="s">
        <v>86</v>
      </c>
      <c r="AA2258" t="s">
        <v>387</v>
      </c>
      <c r="AB2258" s="28">
        <v>1</v>
      </c>
      <c r="AC2258" s="40">
        <v>67654</v>
      </c>
      <c r="AD2258" s="40">
        <f t="shared" si="35"/>
        <v>67654</v>
      </c>
    </row>
    <row r="2259" spans="1:30">
      <c r="A2259" t="s">
        <v>277</v>
      </c>
      <c r="B2259" t="s">
        <v>151</v>
      </c>
      <c r="C2259" t="s">
        <v>152</v>
      </c>
      <c r="D2259" t="s">
        <v>334</v>
      </c>
      <c r="E2259" t="s">
        <v>20682</v>
      </c>
      <c r="F2259" t="s">
        <v>10717</v>
      </c>
      <c r="G2259" t="s">
        <v>9829</v>
      </c>
      <c r="H2259" t="s">
        <v>328</v>
      </c>
      <c r="I2259" t="s">
        <v>337</v>
      </c>
      <c r="J2259" t="s">
        <v>10718</v>
      </c>
      <c r="K2259" t="s">
        <v>78</v>
      </c>
      <c r="L2259" t="s">
        <v>20683</v>
      </c>
      <c r="M2259" s="27">
        <v>45959.43378472222</v>
      </c>
      <c r="N2259" s="27">
        <v>45961.673611111109</v>
      </c>
      <c r="P2259" t="s">
        <v>9833</v>
      </c>
      <c r="Q2259" t="s">
        <v>9834</v>
      </c>
      <c r="R2259" t="s">
        <v>80</v>
      </c>
      <c r="S2259" t="s">
        <v>187</v>
      </c>
      <c r="T2259" t="s">
        <v>82</v>
      </c>
      <c r="U2259" t="s">
        <v>7699</v>
      </c>
      <c r="V2259" t="s">
        <v>20684</v>
      </c>
      <c r="W2259" t="s">
        <v>84</v>
      </c>
      <c r="Y2259" t="s">
        <v>8</v>
      </c>
      <c r="Z2259" t="s">
        <v>86</v>
      </c>
      <c r="AA2259" t="s">
        <v>342</v>
      </c>
      <c r="AB2259" s="28">
        <v>1</v>
      </c>
      <c r="AC2259" s="40">
        <v>35780</v>
      </c>
      <c r="AD2259" s="40">
        <f t="shared" si="35"/>
        <v>35780</v>
      </c>
    </row>
    <row r="2260" spans="1:30">
      <c r="A2260" t="s">
        <v>150</v>
      </c>
      <c r="B2260" t="s">
        <v>151</v>
      </c>
      <c r="C2260" t="s">
        <v>8579</v>
      </c>
      <c r="D2260" t="s">
        <v>153</v>
      </c>
      <c r="E2260" t="s">
        <v>20685</v>
      </c>
      <c r="F2260" t="s">
        <v>155</v>
      </c>
      <c r="G2260" t="s">
        <v>9838</v>
      </c>
      <c r="H2260" t="s">
        <v>156</v>
      </c>
      <c r="I2260" t="s">
        <v>157</v>
      </c>
      <c r="J2260" t="s">
        <v>158</v>
      </c>
      <c r="K2260" t="s">
        <v>78</v>
      </c>
      <c r="L2260" t="s">
        <v>20686</v>
      </c>
      <c r="M2260" s="27">
        <v>45959.435555555552</v>
      </c>
      <c r="N2260" s="27">
        <v>45961.366666666669</v>
      </c>
      <c r="P2260" t="s">
        <v>9840</v>
      </c>
      <c r="R2260" t="s">
        <v>80</v>
      </c>
      <c r="S2260" t="s">
        <v>81</v>
      </c>
      <c r="U2260" t="s">
        <v>7699</v>
      </c>
      <c r="V2260" t="s">
        <v>20687</v>
      </c>
      <c r="W2260" t="s">
        <v>9840</v>
      </c>
      <c r="Y2260" t="s">
        <v>15</v>
      </c>
      <c r="Z2260" t="s">
        <v>86</v>
      </c>
      <c r="AB2260" s="28">
        <v>0</v>
      </c>
      <c r="AC2260" s="40">
        <v>35780</v>
      </c>
      <c r="AD2260" s="40">
        <f t="shared" si="35"/>
        <v>35780</v>
      </c>
    </row>
    <row r="2261" spans="1:30">
      <c r="A2261" t="s">
        <v>191</v>
      </c>
      <c r="B2261" t="s">
        <v>192</v>
      </c>
      <c r="C2261" t="s">
        <v>193</v>
      </c>
      <c r="D2261" t="s">
        <v>227</v>
      </c>
      <c r="E2261" t="s">
        <v>20688</v>
      </c>
      <c r="F2261" t="s">
        <v>11265</v>
      </c>
      <c r="G2261" t="s">
        <v>9829</v>
      </c>
      <c r="H2261" t="s">
        <v>197</v>
      </c>
      <c r="I2261" t="s">
        <v>230</v>
      </c>
      <c r="J2261" t="s">
        <v>11266</v>
      </c>
      <c r="K2261" t="s">
        <v>78</v>
      </c>
      <c r="L2261" t="s">
        <v>20689</v>
      </c>
      <c r="M2261" s="27">
        <v>45959.449201388888</v>
      </c>
      <c r="N2261" s="27">
        <v>45961.615277777782</v>
      </c>
      <c r="P2261" t="s">
        <v>9833</v>
      </c>
      <c r="Q2261" t="s">
        <v>9834</v>
      </c>
      <c r="R2261" t="s">
        <v>80</v>
      </c>
      <c r="S2261" t="s">
        <v>187</v>
      </c>
      <c r="U2261" t="s">
        <v>7699</v>
      </c>
      <c r="V2261" t="s">
        <v>20690</v>
      </c>
      <c r="W2261" t="s">
        <v>84</v>
      </c>
      <c r="Y2261" t="s">
        <v>8</v>
      </c>
      <c r="Z2261" t="s">
        <v>86</v>
      </c>
      <c r="AA2261" t="s">
        <v>7627</v>
      </c>
      <c r="AB2261" s="28">
        <v>1</v>
      </c>
      <c r="AC2261" s="40">
        <v>35780</v>
      </c>
      <c r="AD2261" s="40">
        <f t="shared" si="35"/>
        <v>35780</v>
      </c>
    </row>
    <row r="2262" spans="1:30">
      <c r="A2262" t="s">
        <v>1377</v>
      </c>
      <c r="B2262" t="s">
        <v>68</v>
      </c>
      <c r="C2262" t="s">
        <v>266</v>
      </c>
      <c r="D2262" t="s">
        <v>4238</v>
      </c>
      <c r="E2262" t="s">
        <v>20691</v>
      </c>
      <c r="F2262" t="s">
        <v>20692</v>
      </c>
      <c r="G2262" t="s">
        <v>9829</v>
      </c>
      <c r="H2262" t="s">
        <v>2043</v>
      </c>
      <c r="I2262" t="s">
        <v>4241</v>
      </c>
      <c r="J2262" t="s">
        <v>20693</v>
      </c>
      <c r="K2262" t="s">
        <v>78</v>
      </c>
      <c r="L2262" t="s">
        <v>20694</v>
      </c>
      <c r="M2262" s="27">
        <v>45959.442754629628</v>
      </c>
      <c r="N2262" s="27">
        <v>45961.638194444437</v>
      </c>
      <c r="P2262" t="s">
        <v>9833</v>
      </c>
      <c r="Q2262" t="s">
        <v>9834</v>
      </c>
      <c r="R2262" t="s">
        <v>783</v>
      </c>
      <c r="S2262" t="s">
        <v>1791</v>
      </c>
      <c r="T2262" t="s">
        <v>82</v>
      </c>
      <c r="U2262" t="s">
        <v>7699</v>
      </c>
      <c r="V2262" t="s">
        <v>20695</v>
      </c>
      <c r="W2262" t="s">
        <v>84</v>
      </c>
      <c r="Y2262" t="s">
        <v>11</v>
      </c>
      <c r="Z2262" t="s">
        <v>86</v>
      </c>
      <c r="AA2262" t="s">
        <v>2049</v>
      </c>
      <c r="AB2262" s="28">
        <v>1</v>
      </c>
      <c r="AC2262" s="40">
        <v>67654</v>
      </c>
      <c r="AD2262" s="40">
        <f t="shared" si="35"/>
        <v>67654</v>
      </c>
    </row>
    <row r="2263" spans="1:30">
      <c r="A2263" t="s">
        <v>459</v>
      </c>
      <c r="B2263" t="s">
        <v>460</v>
      </c>
      <c r="C2263" t="s">
        <v>461</v>
      </c>
      <c r="D2263" t="s">
        <v>512</v>
      </c>
      <c r="E2263" t="s">
        <v>20696</v>
      </c>
      <c r="F2263" t="s">
        <v>20697</v>
      </c>
      <c r="G2263" t="s">
        <v>9829</v>
      </c>
      <c r="H2263" t="s">
        <v>460</v>
      </c>
      <c r="I2263" t="s">
        <v>459</v>
      </c>
      <c r="J2263" t="s">
        <v>20698</v>
      </c>
      <c r="K2263" t="s">
        <v>78</v>
      </c>
      <c r="L2263" t="s">
        <v>20699</v>
      </c>
      <c r="M2263" s="27">
        <v>45959.455300925933</v>
      </c>
      <c r="N2263" s="27">
        <v>45961.645833333343</v>
      </c>
      <c r="P2263" t="s">
        <v>9833</v>
      </c>
      <c r="Q2263" t="s">
        <v>9834</v>
      </c>
      <c r="R2263" t="s">
        <v>1470</v>
      </c>
      <c r="S2263" t="s">
        <v>1470</v>
      </c>
      <c r="T2263" t="s">
        <v>82</v>
      </c>
      <c r="U2263" t="s">
        <v>7699</v>
      </c>
      <c r="V2263" t="s">
        <v>20700</v>
      </c>
      <c r="W2263" t="s">
        <v>84</v>
      </c>
      <c r="Y2263" t="s">
        <v>8</v>
      </c>
      <c r="Z2263" t="s">
        <v>86</v>
      </c>
      <c r="AA2263" t="s">
        <v>526</v>
      </c>
      <c r="AB2263" s="28">
        <v>1</v>
      </c>
      <c r="AC2263" s="40">
        <v>35780</v>
      </c>
      <c r="AD2263" s="40">
        <f t="shared" si="35"/>
        <v>35780</v>
      </c>
    </row>
    <row r="2264" spans="1:30">
      <c r="A2264" t="s">
        <v>343</v>
      </c>
      <c r="B2264" t="s">
        <v>68</v>
      </c>
      <c r="C2264" t="s">
        <v>69</v>
      </c>
      <c r="D2264" t="s">
        <v>344</v>
      </c>
      <c r="E2264" t="s">
        <v>20701</v>
      </c>
      <c r="F2264" t="s">
        <v>20702</v>
      </c>
      <c r="G2264" t="s">
        <v>9829</v>
      </c>
      <c r="H2264" t="s">
        <v>347</v>
      </c>
      <c r="I2264" t="s">
        <v>343</v>
      </c>
      <c r="J2264" t="s">
        <v>20703</v>
      </c>
      <c r="K2264" t="s">
        <v>78</v>
      </c>
      <c r="L2264" t="s">
        <v>20704</v>
      </c>
      <c r="M2264" s="27">
        <v>45959.464791666673</v>
      </c>
      <c r="N2264" s="27">
        <v>45961.63958333333</v>
      </c>
      <c r="P2264" t="s">
        <v>9833</v>
      </c>
      <c r="Q2264" t="s">
        <v>9834</v>
      </c>
      <c r="R2264" t="s">
        <v>1470</v>
      </c>
      <c r="S2264" t="s">
        <v>1470</v>
      </c>
      <c r="T2264" t="s">
        <v>82</v>
      </c>
      <c r="U2264" t="s">
        <v>7699</v>
      </c>
      <c r="V2264" t="s">
        <v>20705</v>
      </c>
      <c r="W2264" t="s">
        <v>84</v>
      </c>
      <c r="Y2264" t="s">
        <v>8</v>
      </c>
      <c r="Z2264" t="s">
        <v>86</v>
      </c>
      <c r="AA2264" t="s">
        <v>8855</v>
      </c>
      <c r="AB2264" s="28">
        <v>1</v>
      </c>
      <c r="AC2264" s="40">
        <v>35780</v>
      </c>
      <c r="AD2264" s="40">
        <f t="shared" si="35"/>
        <v>35780</v>
      </c>
    </row>
    <row r="2265" spans="1:30">
      <c r="A2265" t="s">
        <v>150</v>
      </c>
      <c r="B2265" t="s">
        <v>151</v>
      </c>
      <c r="C2265" t="s">
        <v>152</v>
      </c>
      <c r="D2265" t="s">
        <v>2339</v>
      </c>
      <c r="E2265" t="s">
        <v>20706</v>
      </c>
      <c r="F2265" t="s">
        <v>20707</v>
      </c>
      <c r="G2265" t="s">
        <v>9829</v>
      </c>
      <c r="H2265" t="s">
        <v>156</v>
      </c>
      <c r="I2265" t="s">
        <v>150</v>
      </c>
      <c r="J2265" t="s">
        <v>20708</v>
      </c>
      <c r="K2265" t="s">
        <v>78</v>
      </c>
      <c r="L2265" t="s">
        <v>20709</v>
      </c>
      <c r="M2265" s="27">
        <v>45959.495740740742</v>
      </c>
      <c r="N2265" s="27">
        <v>45960.444444444453</v>
      </c>
      <c r="P2265" t="s">
        <v>9833</v>
      </c>
      <c r="Q2265" t="s">
        <v>9834</v>
      </c>
      <c r="R2265" t="s">
        <v>1479</v>
      </c>
      <c r="S2265" t="s">
        <v>1479</v>
      </c>
      <c r="T2265" t="s">
        <v>82</v>
      </c>
      <c r="U2265" t="s">
        <v>7699</v>
      </c>
      <c r="V2265" t="s">
        <v>20710</v>
      </c>
      <c r="W2265" t="s">
        <v>84</v>
      </c>
      <c r="Y2265" t="s">
        <v>8</v>
      </c>
      <c r="Z2265" t="s">
        <v>86</v>
      </c>
      <c r="AA2265" t="s">
        <v>3941</v>
      </c>
      <c r="AB2265" s="28">
        <v>1</v>
      </c>
      <c r="AC2265" s="40">
        <v>35780</v>
      </c>
      <c r="AD2265" s="40">
        <f t="shared" si="35"/>
        <v>35780</v>
      </c>
    </row>
    <row r="2266" spans="1:30">
      <c r="A2266" t="s">
        <v>569</v>
      </c>
      <c r="B2266" t="s">
        <v>119</v>
      </c>
      <c r="C2266" t="s">
        <v>120</v>
      </c>
      <c r="D2266" t="s">
        <v>570</v>
      </c>
      <c r="E2266" t="s">
        <v>20711</v>
      </c>
      <c r="F2266" t="s">
        <v>20712</v>
      </c>
      <c r="G2266" t="s">
        <v>9829</v>
      </c>
      <c r="H2266" t="s">
        <v>573</v>
      </c>
      <c r="I2266" t="s">
        <v>569</v>
      </c>
      <c r="J2266" t="s">
        <v>20713</v>
      </c>
      <c r="K2266" t="s">
        <v>78</v>
      </c>
      <c r="L2266" t="s">
        <v>20714</v>
      </c>
      <c r="M2266" s="27">
        <v>45959.497013888889</v>
      </c>
      <c r="N2266" s="27">
        <v>45960.493750000001</v>
      </c>
      <c r="P2266" t="s">
        <v>9833</v>
      </c>
      <c r="Q2266" t="s">
        <v>9834</v>
      </c>
      <c r="R2266" t="s">
        <v>783</v>
      </c>
      <c r="S2266" t="s">
        <v>792</v>
      </c>
      <c r="T2266" t="s">
        <v>1664</v>
      </c>
      <c r="U2266" t="s">
        <v>8215</v>
      </c>
      <c r="V2266" t="s">
        <v>20715</v>
      </c>
      <c r="W2266" t="s">
        <v>84</v>
      </c>
      <c r="Y2266" t="s">
        <v>8</v>
      </c>
      <c r="Z2266" t="s">
        <v>86</v>
      </c>
      <c r="AA2266" t="s">
        <v>6238</v>
      </c>
      <c r="AB2266" s="28">
        <v>1</v>
      </c>
      <c r="AC2266" s="40">
        <v>35780</v>
      </c>
      <c r="AD2266" s="40">
        <f t="shared" si="35"/>
        <v>35780</v>
      </c>
    </row>
    <row r="2267" spans="1:30">
      <c r="A2267" t="s">
        <v>343</v>
      </c>
      <c r="B2267" t="s">
        <v>68</v>
      </c>
      <c r="C2267" t="s">
        <v>69</v>
      </c>
      <c r="D2267" t="s">
        <v>344</v>
      </c>
      <c r="E2267" t="s">
        <v>20716</v>
      </c>
      <c r="F2267" t="s">
        <v>13060</v>
      </c>
      <c r="G2267" t="s">
        <v>9829</v>
      </c>
      <c r="H2267" t="s">
        <v>347</v>
      </c>
      <c r="I2267" t="s">
        <v>343</v>
      </c>
      <c r="J2267" t="s">
        <v>13061</v>
      </c>
      <c r="K2267" t="s">
        <v>78</v>
      </c>
      <c r="L2267" t="s">
        <v>20717</v>
      </c>
      <c r="M2267" s="27">
        <v>45959.502002314817</v>
      </c>
      <c r="N2267" s="27">
        <v>45961.536111111112</v>
      </c>
      <c r="P2267" t="s">
        <v>9833</v>
      </c>
      <c r="Q2267" t="s">
        <v>9834</v>
      </c>
      <c r="R2267" t="s">
        <v>80</v>
      </c>
      <c r="S2267" t="s">
        <v>81</v>
      </c>
      <c r="T2267" t="s">
        <v>82</v>
      </c>
      <c r="U2267" t="s">
        <v>7699</v>
      </c>
      <c r="V2267" t="s">
        <v>20718</v>
      </c>
      <c r="W2267" t="s">
        <v>84</v>
      </c>
      <c r="Y2267" t="s">
        <v>8</v>
      </c>
      <c r="Z2267" t="s">
        <v>86</v>
      </c>
      <c r="AA2267" t="s">
        <v>8855</v>
      </c>
      <c r="AB2267" s="28">
        <v>1</v>
      </c>
      <c r="AC2267" s="40">
        <v>35780</v>
      </c>
      <c r="AD2267" s="40">
        <f t="shared" si="35"/>
        <v>35780</v>
      </c>
    </row>
    <row r="2268" spans="1:30">
      <c r="A2268" t="s">
        <v>277</v>
      </c>
      <c r="B2268" t="s">
        <v>151</v>
      </c>
      <c r="C2268" t="s">
        <v>152</v>
      </c>
      <c r="D2268" t="s">
        <v>325</v>
      </c>
      <c r="E2268" t="s">
        <v>20719</v>
      </c>
      <c r="F2268" t="s">
        <v>12538</v>
      </c>
      <c r="G2268" t="s">
        <v>9829</v>
      </c>
      <c r="H2268" t="s">
        <v>328</v>
      </c>
      <c r="I2268" t="s">
        <v>277</v>
      </c>
      <c r="J2268" t="s">
        <v>12539</v>
      </c>
      <c r="K2268" t="s">
        <v>78</v>
      </c>
      <c r="L2268" t="s">
        <v>20720</v>
      </c>
      <c r="M2268" s="27">
        <v>45959.50712962963</v>
      </c>
      <c r="N2268" s="27">
        <v>45961.405555555553</v>
      </c>
      <c r="P2268" t="s">
        <v>9833</v>
      </c>
      <c r="Q2268" t="s">
        <v>9834</v>
      </c>
      <c r="R2268" t="s">
        <v>80</v>
      </c>
      <c r="S2268" t="s">
        <v>187</v>
      </c>
      <c r="T2268" t="s">
        <v>82</v>
      </c>
      <c r="U2268" t="s">
        <v>7699</v>
      </c>
      <c r="V2268" t="s">
        <v>20721</v>
      </c>
      <c r="W2268" t="s">
        <v>84</v>
      </c>
      <c r="Y2268" t="s">
        <v>8</v>
      </c>
      <c r="Z2268" t="s">
        <v>86</v>
      </c>
      <c r="AA2268" t="s">
        <v>2003</v>
      </c>
      <c r="AB2268" s="28">
        <v>1</v>
      </c>
      <c r="AC2268" s="40">
        <v>35780</v>
      </c>
      <c r="AD2268" s="40">
        <f t="shared" si="35"/>
        <v>35780</v>
      </c>
    </row>
    <row r="2269" spans="1:30">
      <c r="A2269" t="s">
        <v>343</v>
      </c>
      <c r="B2269" t="s">
        <v>68</v>
      </c>
      <c r="C2269" t="s">
        <v>69</v>
      </c>
      <c r="D2269" t="s">
        <v>344</v>
      </c>
      <c r="E2269" t="s">
        <v>20722</v>
      </c>
      <c r="F2269" t="s">
        <v>6272</v>
      </c>
      <c r="G2269" t="s">
        <v>9829</v>
      </c>
      <c r="H2269" t="s">
        <v>347</v>
      </c>
      <c r="I2269" t="s">
        <v>343</v>
      </c>
      <c r="J2269" t="s">
        <v>6273</v>
      </c>
      <c r="K2269" t="s">
        <v>78</v>
      </c>
      <c r="L2269" t="s">
        <v>20723</v>
      </c>
      <c r="M2269" s="27">
        <v>45959.509664351863</v>
      </c>
      <c r="N2269" s="27">
        <v>45961.53125</v>
      </c>
      <c r="P2269" t="s">
        <v>9833</v>
      </c>
      <c r="Q2269" t="s">
        <v>9834</v>
      </c>
      <c r="R2269" t="s">
        <v>783</v>
      </c>
      <c r="S2269" t="s">
        <v>1750</v>
      </c>
      <c r="T2269" t="s">
        <v>82</v>
      </c>
      <c r="U2269" t="s">
        <v>7699</v>
      </c>
      <c r="V2269" t="s">
        <v>20724</v>
      </c>
      <c r="W2269" t="s">
        <v>84</v>
      </c>
      <c r="Y2269" t="s">
        <v>8</v>
      </c>
      <c r="Z2269" t="s">
        <v>86</v>
      </c>
      <c r="AA2269" t="s">
        <v>8855</v>
      </c>
      <c r="AB2269" s="28">
        <v>1</v>
      </c>
      <c r="AC2269" s="40">
        <v>35780</v>
      </c>
      <c r="AD2269" s="40">
        <f t="shared" si="35"/>
        <v>35780</v>
      </c>
    </row>
    <row r="2270" spans="1:30">
      <c r="A2270" t="s">
        <v>191</v>
      </c>
      <c r="B2270" t="s">
        <v>192</v>
      </c>
      <c r="C2270" t="s">
        <v>193</v>
      </c>
      <c r="D2270" t="s">
        <v>208</v>
      </c>
      <c r="E2270" t="s">
        <v>20725</v>
      </c>
      <c r="F2270" t="s">
        <v>9898</v>
      </c>
      <c r="G2270" t="s">
        <v>9829</v>
      </c>
      <c r="H2270" t="s">
        <v>197</v>
      </c>
      <c r="I2270" t="s">
        <v>211</v>
      </c>
      <c r="J2270" t="s">
        <v>9899</v>
      </c>
      <c r="K2270" t="s">
        <v>78</v>
      </c>
      <c r="L2270" t="s">
        <v>20726</v>
      </c>
      <c r="M2270" s="27">
        <v>45959</v>
      </c>
      <c r="N2270" s="27">
        <v>45960.611805555563</v>
      </c>
      <c r="P2270" t="s">
        <v>9833</v>
      </c>
      <c r="Q2270" t="s">
        <v>9834</v>
      </c>
      <c r="R2270" t="s">
        <v>1470</v>
      </c>
      <c r="S2270" t="s">
        <v>1470</v>
      </c>
      <c r="T2270" t="s">
        <v>82</v>
      </c>
      <c r="U2270" t="s">
        <v>7699</v>
      </c>
      <c r="V2270" t="s">
        <v>20727</v>
      </c>
      <c r="W2270" t="s">
        <v>84</v>
      </c>
      <c r="Y2270" t="s">
        <v>8</v>
      </c>
      <c r="Z2270" t="s">
        <v>86</v>
      </c>
      <c r="AA2270" t="s">
        <v>7632</v>
      </c>
      <c r="AB2270" s="28">
        <v>1</v>
      </c>
      <c r="AC2270" s="40">
        <v>35780</v>
      </c>
      <c r="AD2270" s="40">
        <f t="shared" si="35"/>
        <v>35780</v>
      </c>
    </row>
    <row r="2271" spans="1:30">
      <c r="A2271" t="s">
        <v>459</v>
      </c>
      <c r="B2271" t="s">
        <v>460</v>
      </c>
      <c r="C2271" t="s">
        <v>461</v>
      </c>
      <c r="D2271" t="s">
        <v>3287</v>
      </c>
      <c r="E2271" t="s">
        <v>20728</v>
      </c>
      <c r="F2271" t="s">
        <v>20729</v>
      </c>
      <c r="G2271" t="s">
        <v>9829</v>
      </c>
      <c r="H2271" t="s">
        <v>460</v>
      </c>
      <c r="I2271" t="s">
        <v>3290</v>
      </c>
      <c r="J2271" t="s">
        <v>20730</v>
      </c>
      <c r="K2271" t="s">
        <v>78</v>
      </c>
      <c r="L2271" t="s">
        <v>20731</v>
      </c>
      <c r="M2271" s="27">
        <v>45959.516388888893</v>
      </c>
      <c r="N2271" s="27">
        <v>45961.529166666667</v>
      </c>
      <c r="P2271" t="s">
        <v>9833</v>
      </c>
      <c r="Q2271" t="s">
        <v>9834</v>
      </c>
      <c r="R2271" t="s">
        <v>1470</v>
      </c>
      <c r="S2271" t="s">
        <v>1470</v>
      </c>
      <c r="T2271" t="s">
        <v>82</v>
      </c>
      <c r="U2271" t="s">
        <v>11763</v>
      </c>
      <c r="V2271" t="s">
        <v>20732</v>
      </c>
      <c r="W2271" t="s">
        <v>84</v>
      </c>
      <c r="Y2271" t="s">
        <v>11</v>
      </c>
      <c r="Z2271" t="s">
        <v>86</v>
      </c>
      <c r="AA2271" t="s">
        <v>539</v>
      </c>
      <c r="AB2271" s="28">
        <v>1</v>
      </c>
      <c r="AC2271" s="40">
        <v>67654</v>
      </c>
      <c r="AD2271" s="40">
        <f t="shared" si="35"/>
        <v>67654</v>
      </c>
    </row>
    <row r="2272" spans="1:30">
      <c r="A2272" t="s">
        <v>191</v>
      </c>
      <c r="B2272" t="s">
        <v>192</v>
      </c>
      <c r="C2272" t="s">
        <v>193</v>
      </c>
      <c r="D2272" t="s">
        <v>4407</v>
      </c>
      <c r="E2272" t="s">
        <v>20733</v>
      </c>
      <c r="F2272" t="s">
        <v>20734</v>
      </c>
      <c r="G2272" t="s">
        <v>9829</v>
      </c>
      <c r="H2272" t="s">
        <v>197</v>
      </c>
      <c r="I2272" t="s">
        <v>4410</v>
      </c>
      <c r="J2272" t="s">
        <v>20735</v>
      </c>
      <c r="K2272" t="s">
        <v>78</v>
      </c>
      <c r="L2272" t="s">
        <v>20736</v>
      </c>
      <c r="M2272" s="27">
        <v>45959.523599537039</v>
      </c>
      <c r="N2272" s="27">
        <v>45961.53402777778</v>
      </c>
      <c r="P2272" t="s">
        <v>9833</v>
      </c>
      <c r="Q2272" t="s">
        <v>9834</v>
      </c>
      <c r="R2272" t="s">
        <v>80</v>
      </c>
      <c r="S2272" t="s">
        <v>187</v>
      </c>
      <c r="T2272" t="s">
        <v>82</v>
      </c>
      <c r="U2272" t="s">
        <v>7699</v>
      </c>
      <c r="V2272" t="s">
        <v>20737</v>
      </c>
      <c r="W2272" t="s">
        <v>84</v>
      </c>
      <c r="Y2272" t="s">
        <v>11</v>
      </c>
      <c r="Z2272" t="s">
        <v>86</v>
      </c>
      <c r="AA2272" t="s">
        <v>2093</v>
      </c>
      <c r="AB2272" s="28">
        <v>1</v>
      </c>
      <c r="AC2272" s="40">
        <v>67654</v>
      </c>
      <c r="AD2272" s="40">
        <f t="shared" si="35"/>
        <v>67654</v>
      </c>
    </row>
    <row r="2273" spans="1:30">
      <c r="A2273" t="s">
        <v>191</v>
      </c>
      <c r="B2273" t="s">
        <v>192</v>
      </c>
      <c r="C2273" t="s">
        <v>193</v>
      </c>
      <c r="D2273" t="s">
        <v>6568</v>
      </c>
      <c r="E2273" t="s">
        <v>20738</v>
      </c>
      <c r="F2273" t="s">
        <v>20739</v>
      </c>
      <c r="G2273" t="s">
        <v>11760</v>
      </c>
      <c r="H2273" t="s">
        <v>197</v>
      </c>
      <c r="I2273" t="s">
        <v>6571</v>
      </c>
      <c r="J2273" t="s">
        <v>20740</v>
      </c>
      <c r="K2273" t="s">
        <v>78</v>
      </c>
      <c r="L2273" t="s">
        <v>20741</v>
      </c>
      <c r="M2273" s="27">
        <v>45959.543749999997</v>
      </c>
      <c r="N2273" s="27">
        <v>45961.350694444453</v>
      </c>
      <c r="P2273" t="s">
        <v>9833</v>
      </c>
      <c r="Q2273" t="s">
        <v>9834</v>
      </c>
      <c r="R2273" t="s">
        <v>1470</v>
      </c>
      <c r="S2273" t="s">
        <v>1470</v>
      </c>
      <c r="U2273" t="s">
        <v>20742</v>
      </c>
      <c r="W2273" t="s">
        <v>1801</v>
      </c>
      <c r="Y2273" t="s">
        <v>13</v>
      </c>
      <c r="Z2273" t="s">
        <v>86</v>
      </c>
      <c r="AB2273" s="28">
        <v>0</v>
      </c>
      <c r="AC2273" s="40">
        <v>41241</v>
      </c>
      <c r="AD2273" s="40">
        <f t="shared" si="35"/>
        <v>41241</v>
      </c>
    </row>
    <row r="2274" spans="1:30">
      <c r="A2274" t="s">
        <v>613</v>
      </c>
      <c r="B2274" t="s">
        <v>151</v>
      </c>
      <c r="C2274" t="s">
        <v>152</v>
      </c>
      <c r="D2274" t="s">
        <v>20743</v>
      </c>
      <c r="E2274" t="s">
        <v>20744</v>
      </c>
      <c r="F2274" t="s">
        <v>20745</v>
      </c>
      <c r="G2274" t="s">
        <v>9829</v>
      </c>
      <c r="H2274" t="s">
        <v>258</v>
      </c>
      <c r="I2274" t="s">
        <v>20746</v>
      </c>
      <c r="J2274" t="s">
        <v>20747</v>
      </c>
      <c r="K2274" t="s">
        <v>78</v>
      </c>
      <c r="L2274" t="s">
        <v>20748</v>
      </c>
      <c r="M2274" s="27">
        <v>45959.563877314817</v>
      </c>
      <c r="N2274" s="27">
        <v>45961.642361111109</v>
      </c>
      <c r="P2274" t="s">
        <v>9833</v>
      </c>
      <c r="Q2274" t="s">
        <v>9834</v>
      </c>
      <c r="R2274" t="s">
        <v>1470</v>
      </c>
      <c r="S2274" t="s">
        <v>1470</v>
      </c>
      <c r="T2274" t="s">
        <v>82</v>
      </c>
      <c r="U2274" t="s">
        <v>7699</v>
      </c>
      <c r="V2274" t="s">
        <v>20749</v>
      </c>
      <c r="W2274" t="s">
        <v>84</v>
      </c>
      <c r="Y2274" t="s">
        <v>13</v>
      </c>
      <c r="Z2274" t="s">
        <v>86</v>
      </c>
      <c r="AA2274" t="s">
        <v>622</v>
      </c>
      <c r="AB2274" s="28">
        <v>1</v>
      </c>
      <c r="AC2274" s="40">
        <v>35780</v>
      </c>
      <c r="AD2274" s="40">
        <f t="shared" si="35"/>
        <v>35780</v>
      </c>
    </row>
    <row r="2275" spans="1:30">
      <c r="A2275" t="s">
        <v>1377</v>
      </c>
      <c r="B2275" t="s">
        <v>68</v>
      </c>
      <c r="C2275" t="s">
        <v>266</v>
      </c>
      <c r="D2275" t="s">
        <v>1378</v>
      </c>
      <c r="E2275" t="s">
        <v>20750</v>
      </c>
      <c r="F2275" t="s">
        <v>20751</v>
      </c>
      <c r="G2275" t="s">
        <v>9829</v>
      </c>
      <c r="H2275" t="s">
        <v>1381</v>
      </c>
      <c r="I2275" t="s">
        <v>1377</v>
      </c>
      <c r="J2275" t="s">
        <v>20752</v>
      </c>
      <c r="K2275" t="s">
        <v>78</v>
      </c>
      <c r="L2275" t="s">
        <v>20753</v>
      </c>
      <c r="M2275" s="27">
        <v>45959.568530092591</v>
      </c>
      <c r="N2275" s="27">
        <v>45961.406944444447</v>
      </c>
      <c r="P2275" t="s">
        <v>9833</v>
      </c>
      <c r="Q2275" t="s">
        <v>9834</v>
      </c>
      <c r="R2275" t="s">
        <v>80</v>
      </c>
      <c r="S2275" t="s">
        <v>81</v>
      </c>
      <c r="T2275" t="s">
        <v>82</v>
      </c>
      <c r="U2275" t="s">
        <v>7699</v>
      </c>
      <c r="V2275" t="s">
        <v>20754</v>
      </c>
      <c r="W2275" t="s">
        <v>84</v>
      </c>
      <c r="Y2275" t="s">
        <v>8</v>
      </c>
      <c r="Z2275" t="s">
        <v>86</v>
      </c>
      <c r="AA2275" t="s">
        <v>2735</v>
      </c>
      <c r="AB2275" s="28">
        <v>1</v>
      </c>
      <c r="AC2275" s="40">
        <v>35780</v>
      </c>
      <c r="AD2275" s="40">
        <f t="shared" si="35"/>
        <v>35780</v>
      </c>
    </row>
    <row r="2276" spans="1:30">
      <c r="A2276" t="s">
        <v>683</v>
      </c>
      <c r="B2276" t="s">
        <v>113</v>
      </c>
      <c r="C2276" t="s">
        <v>114</v>
      </c>
      <c r="D2276" t="s">
        <v>684</v>
      </c>
      <c r="E2276" t="s">
        <v>20755</v>
      </c>
      <c r="F2276" t="s">
        <v>12606</v>
      </c>
      <c r="G2276" t="s">
        <v>9829</v>
      </c>
      <c r="H2276" t="s">
        <v>281</v>
      </c>
      <c r="I2276" t="s">
        <v>683</v>
      </c>
      <c r="J2276" t="s">
        <v>12607</v>
      </c>
      <c r="K2276" t="s">
        <v>78</v>
      </c>
      <c r="L2276" t="s">
        <v>20756</v>
      </c>
      <c r="M2276" s="27">
        <v>45959.572523148148</v>
      </c>
      <c r="N2276" s="27">
        <v>45960.475694444453</v>
      </c>
      <c r="P2276" t="s">
        <v>9833</v>
      </c>
      <c r="Q2276" t="s">
        <v>9834</v>
      </c>
      <c r="R2276" t="s">
        <v>1470</v>
      </c>
      <c r="S2276" t="s">
        <v>1470</v>
      </c>
      <c r="T2276" t="s">
        <v>82</v>
      </c>
      <c r="U2276" t="s">
        <v>7699</v>
      </c>
      <c r="V2276" t="s">
        <v>20757</v>
      </c>
      <c r="W2276" t="s">
        <v>84</v>
      </c>
      <c r="Y2276" t="s">
        <v>8</v>
      </c>
      <c r="Z2276" t="s">
        <v>86</v>
      </c>
      <c r="AA2276" t="s">
        <v>691</v>
      </c>
      <c r="AB2276" s="28">
        <v>1</v>
      </c>
      <c r="AC2276" s="40">
        <v>35780</v>
      </c>
      <c r="AD2276" s="40">
        <f t="shared" si="35"/>
        <v>35780</v>
      </c>
    </row>
    <row r="2277" spans="1:30">
      <c r="A2277" t="s">
        <v>1377</v>
      </c>
      <c r="B2277" t="s">
        <v>68</v>
      </c>
      <c r="C2277" t="s">
        <v>266</v>
      </c>
      <c r="D2277" t="s">
        <v>4238</v>
      </c>
      <c r="E2277" t="s">
        <v>20758</v>
      </c>
      <c r="F2277" t="s">
        <v>20759</v>
      </c>
      <c r="G2277" t="s">
        <v>9829</v>
      </c>
      <c r="H2277" t="s">
        <v>2043</v>
      </c>
      <c r="I2277" t="s">
        <v>4241</v>
      </c>
      <c r="J2277" t="s">
        <v>20760</v>
      </c>
      <c r="K2277" t="s">
        <v>78</v>
      </c>
      <c r="L2277" t="s">
        <v>20761</v>
      </c>
      <c r="M2277" s="27">
        <v>45959.593229166669</v>
      </c>
      <c r="N2277" s="27">
        <v>45960.501388888893</v>
      </c>
      <c r="P2277" t="s">
        <v>9833</v>
      </c>
      <c r="Q2277" t="s">
        <v>9834</v>
      </c>
      <c r="R2277" t="s">
        <v>1470</v>
      </c>
      <c r="S2277" t="s">
        <v>1470</v>
      </c>
      <c r="T2277" t="s">
        <v>82</v>
      </c>
      <c r="U2277" t="s">
        <v>7699</v>
      </c>
      <c r="V2277" t="s">
        <v>20762</v>
      </c>
      <c r="W2277" t="s">
        <v>84</v>
      </c>
      <c r="Y2277" t="s">
        <v>11</v>
      </c>
      <c r="Z2277" t="s">
        <v>86</v>
      </c>
      <c r="AA2277" t="s">
        <v>2049</v>
      </c>
      <c r="AB2277" s="28">
        <v>1</v>
      </c>
      <c r="AC2277" s="40">
        <v>67654</v>
      </c>
      <c r="AD2277" s="40">
        <f t="shared" si="35"/>
        <v>67654</v>
      </c>
    </row>
    <row r="2278" spans="1:30">
      <c r="A2278" t="s">
        <v>1377</v>
      </c>
      <c r="B2278" t="s">
        <v>68</v>
      </c>
      <c r="C2278" t="s">
        <v>266</v>
      </c>
      <c r="D2278" t="s">
        <v>12096</v>
      </c>
      <c r="E2278" t="s">
        <v>20763</v>
      </c>
      <c r="F2278" t="s">
        <v>12098</v>
      </c>
      <c r="G2278" t="s">
        <v>9829</v>
      </c>
      <c r="H2278" t="s">
        <v>1381</v>
      </c>
      <c r="I2278" t="s">
        <v>1903</v>
      </c>
      <c r="J2278" t="s">
        <v>12099</v>
      </c>
      <c r="K2278" t="s">
        <v>78</v>
      </c>
      <c r="L2278" t="s">
        <v>20764</v>
      </c>
      <c r="M2278" s="27">
        <v>45959.594826388893</v>
      </c>
      <c r="N2278" s="27">
        <v>45961.676388888889</v>
      </c>
      <c r="P2278" t="s">
        <v>9833</v>
      </c>
      <c r="Q2278" t="s">
        <v>9834</v>
      </c>
      <c r="R2278" t="s">
        <v>1479</v>
      </c>
      <c r="S2278" t="s">
        <v>1479</v>
      </c>
      <c r="T2278" t="s">
        <v>82</v>
      </c>
      <c r="U2278" t="s">
        <v>7699</v>
      </c>
      <c r="V2278" t="s">
        <v>20765</v>
      </c>
      <c r="W2278" t="s">
        <v>84</v>
      </c>
      <c r="Y2278" t="s">
        <v>11</v>
      </c>
      <c r="Z2278" t="s">
        <v>86</v>
      </c>
      <c r="AA2278" t="s">
        <v>2735</v>
      </c>
      <c r="AB2278" s="28">
        <v>1</v>
      </c>
      <c r="AC2278" s="40">
        <v>67654</v>
      </c>
      <c r="AD2278" s="40">
        <f t="shared" si="35"/>
        <v>67654</v>
      </c>
    </row>
    <row r="2279" spans="1:30">
      <c r="A2279" t="s">
        <v>288</v>
      </c>
      <c r="B2279" t="s">
        <v>113</v>
      </c>
      <c r="C2279" t="s">
        <v>114</v>
      </c>
      <c r="D2279" t="s">
        <v>289</v>
      </c>
      <c r="E2279" t="s">
        <v>20766</v>
      </c>
      <c r="F2279" t="s">
        <v>12225</v>
      </c>
      <c r="G2279" t="s">
        <v>9829</v>
      </c>
      <c r="H2279" t="s">
        <v>292</v>
      </c>
      <c r="I2279" t="s">
        <v>288</v>
      </c>
      <c r="J2279" t="s">
        <v>12226</v>
      </c>
      <c r="K2279" t="s">
        <v>78</v>
      </c>
      <c r="L2279" t="s">
        <v>20767</v>
      </c>
      <c r="M2279" s="27">
        <v>45959.599259259259</v>
      </c>
      <c r="N2279" s="27">
        <v>45961.464583333327</v>
      </c>
      <c r="P2279" t="s">
        <v>9833</v>
      </c>
      <c r="Q2279" t="s">
        <v>9834</v>
      </c>
      <c r="R2279" t="s">
        <v>1470</v>
      </c>
      <c r="S2279" t="s">
        <v>1470</v>
      </c>
      <c r="T2279" t="s">
        <v>82</v>
      </c>
      <c r="U2279" t="s">
        <v>7699</v>
      </c>
      <c r="V2279" t="s">
        <v>20768</v>
      </c>
      <c r="W2279" t="s">
        <v>84</v>
      </c>
      <c r="Y2279" t="s">
        <v>8</v>
      </c>
      <c r="Z2279" t="s">
        <v>86</v>
      </c>
      <c r="AA2279" t="s">
        <v>1710</v>
      </c>
      <c r="AB2279" s="28">
        <v>1</v>
      </c>
      <c r="AC2279" s="40">
        <v>35780</v>
      </c>
      <c r="AD2279" s="40">
        <f t="shared" si="35"/>
        <v>35780</v>
      </c>
    </row>
    <row r="2280" spans="1:30">
      <c r="A2280" t="s">
        <v>442</v>
      </c>
      <c r="B2280" t="s">
        <v>113</v>
      </c>
      <c r="C2280" t="s">
        <v>114</v>
      </c>
      <c r="D2280" t="s">
        <v>443</v>
      </c>
      <c r="E2280" t="s">
        <v>20769</v>
      </c>
      <c r="F2280" t="s">
        <v>12420</v>
      </c>
      <c r="G2280" t="s">
        <v>9829</v>
      </c>
      <c r="H2280" t="s">
        <v>446</v>
      </c>
      <c r="I2280" t="s">
        <v>442</v>
      </c>
      <c r="J2280" t="s">
        <v>12421</v>
      </c>
      <c r="K2280" t="s">
        <v>78</v>
      </c>
      <c r="L2280" t="s">
        <v>20770</v>
      </c>
      <c r="M2280" s="27">
        <v>45959.617222222223</v>
      </c>
      <c r="N2280" s="27">
        <v>45961.463194444441</v>
      </c>
      <c r="P2280" t="s">
        <v>9833</v>
      </c>
      <c r="Q2280" t="s">
        <v>9834</v>
      </c>
      <c r="R2280" t="s">
        <v>1470</v>
      </c>
      <c r="S2280" t="s">
        <v>1470</v>
      </c>
      <c r="T2280" t="s">
        <v>82</v>
      </c>
      <c r="U2280" t="s">
        <v>7699</v>
      </c>
      <c r="V2280" t="s">
        <v>20771</v>
      </c>
      <c r="W2280" t="s">
        <v>84</v>
      </c>
      <c r="Y2280" t="s">
        <v>8</v>
      </c>
      <c r="Z2280" t="s">
        <v>86</v>
      </c>
      <c r="AA2280" t="s">
        <v>8858</v>
      </c>
      <c r="AB2280" s="28">
        <v>1</v>
      </c>
      <c r="AC2280" s="40">
        <v>35780</v>
      </c>
      <c r="AD2280" s="40">
        <f t="shared" si="35"/>
        <v>35780</v>
      </c>
    </row>
    <row r="2281" spans="1:30">
      <c r="A2281" t="s">
        <v>150</v>
      </c>
      <c r="B2281" t="s">
        <v>151</v>
      </c>
      <c r="C2281" t="s">
        <v>152</v>
      </c>
      <c r="D2281" t="s">
        <v>171</v>
      </c>
      <c r="E2281" t="s">
        <v>20772</v>
      </c>
      <c r="F2281" t="s">
        <v>15385</v>
      </c>
      <c r="G2281" t="s">
        <v>9829</v>
      </c>
      <c r="H2281" t="s">
        <v>156</v>
      </c>
      <c r="I2281" t="s">
        <v>172</v>
      </c>
      <c r="J2281" t="s">
        <v>15386</v>
      </c>
      <c r="K2281" t="s">
        <v>78</v>
      </c>
      <c r="L2281" t="s">
        <v>20773</v>
      </c>
      <c r="M2281" s="27">
        <v>45959.652696759258</v>
      </c>
      <c r="N2281" s="27">
        <v>45961.611805555563</v>
      </c>
      <c r="P2281" t="s">
        <v>9833</v>
      </c>
      <c r="Q2281" t="s">
        <v>9834</v>
      </c>
      <c r="R2281" t="s">
        <v>1470</v>
      </c>
      <c r="S2281" t="s">
        <v>1470</v>
      </c>
      <c r="T2281" t="s">
        <v>82</v>
      </c>
      <c r="U2281" t="s">
        <v>7699</v>
      </c>
      <c r="V2281" t="s">
        <v>20774</v>
      </c>
      <c r="W2281" t="s">
        <v>84</v>
      </c>
      <c r="Y2281" t="s">
        <v>8</v>
      </c>
      <c r="Z2281" t="s">
        <v>86</v>
      </c>
      <c r="AA2281" t="s">
        <v>1471</v>
      </c>
      <c r="AB2281" s="28">
        <v>1</v>
      </c>
      <c r="AC2281" s="40">
        <v>35780</v>
      </c>
      <c r="AD2281" s="40">
        <f t="shared" si="35"/>
        <v>35780</v>
      </c>
    </row>
    <row r="2282" spans="1:30">
      <c r="A2282" t="s">
        <v>277</v>
      </c>
      <c r="B2282" t="s">
        <v>151</v>
      </c>
      <c r="C2282" t="s">
        <v>152</v>
      </c>
      <c r="D2282" t="s">
        <v>325</v>
      </c>
      <c r="E2282" t="s">
        <v>20775</v>
      </c>
      <c r="F2282" t="s">
        <v>4045</v>
      </c>
      <c r="G2282" t="s">
        <v>9829</v>
      </c>
      <c r="H2282" t="s">
        <v>328</v>
      </c>
      <c r="I2282" t="s">
        <v>277</v>
      </c>
      <c r="J2282" t="s">
        <v>4046</v>
      </c>
      <c r="K2282" t="s">
        <v>78</v>
      </c>
      <c r="L2282" t="s">
        <v>20776</v>
      </c>
      <c r="M2282" s="27">
        <v>45959.651574074072</v>
      </c>
      <c r="N2282" s="27">
        <v>45960.474305555559</v>
      </c>
      <c r="P2282" t="s">
        <v>9833</v>
      </c>
      <c r="Q2282" t="s">
        <v>9834</v>
      </c>
      <c r="R2282" t="s">
        <v>1470</v>
      </c>
      <c r="S2282" t="s">
        <v>1470</v>
      </c>
      <c r="T2282" t="s">
        <v>82</v>
      </c>
      <c r="U2282" t="s">
        <v>7699</v>
      </c>
      <c r="V2282" t="s">
        <v>20777</v>
      </c>
      <c r="W2282" t="s">
        <v>84</v>
      </c>
      <c r="Y2282" t="s">
        <v>8</v>
      </c>
      <c r="Z2282" t="s">
        <v>86</v>
      </c>
      <c r="AA2282" t="s">
        <v>848</v>
      </c>
      <c r="AB2282" s="28">
        <v>1</v>
      </c>
      <c r="AC2282" s="40">
        <v>35780</v>
      </c>
      <c r="AD2282" s="40">
        <f t="shared" si="35"/>
        <v>35780</v>
      </c>
    </row>
    <row r="2283" spans="1:30">
      <c r="A2283" t="s">
        <v>442</v>
      </c>
      <c r="B2283" t="s">
        <v>113</v>
      </c>
      <c r="C2283" t="s">
        <v>114</v>
      </c>
      <c r="D2283" t="s">
        <v>16089</v>
      </c>
      <c r="E2283" t="s">
        <v>20778</v>
      </c>
      <c r="F2283" t="s">
        <v>20779</v>
      </c>
      <c r="G2283" t="s">
        <v>11760</v>
      </c>
      <c r="H2283" t="s">
        <v>16092</v>
      </c>
      <c r="I2283" t="s">
        <v>16093</v>
      </c>
      <c r="J2283" t="s">
        <v>20780</v>
      </c>
      <c r="K2283" t="s">
        <v>78</v>
      </c>
      <c r="L2283" t="s">
        <v>20781</v>
      </c>
      <c r="M2283" s="27">
        <v>45959.654166666667</v>
      </c>
      <c r="N2283" s="27">
        <v>45960.731944444437</v>
      </c>
      <c r="P2283" t="s">
        <v>9833</v>
      </c>
      <c r="Q2283" t="s">
        <v>9834</v>
      </c>
      <c r="R2283" t="s">
        <v>80</v>
      </c>
      <c r="S2283" t="s">
        <v>187</v>
      </c>
      <c r="U2283" t="s">
        <v>16341</v>
      </c>
      <c r="V2283" t="s">
        <v>20782</v>
      </c>
      <c r="W2283" t="s">
        <v>1801</v>
      </c>
      <c r="Y2283" t="s">
        <v>139</v>
      </c>
      <c r="Z2283" t="s">
        <v>1482</v>
      </c>
      <c r="AB2283" s="28">
        <v>0</v>
      </c>
      <c r="AC2283" s="40">
        <v>41241</v>
      </c>
      <c r="AD2283" s="40">
        <f t="shared" si="35"/>
        <v>41241</v>
      </c>
    </row>
    <row r="2284" spans="1:30">
      <c r="A2284" t="s">
        <v>459</v>
      </c>
      <c r="B2284" t="s">
        <v>460</v>
      </c>
      <c r="C2284" t="s">
        <v>461</v>
      </c>
      <c r="D2284" t="s">
        <v>512</v>
      </c>
      <c r="E2284" t="s">
        <v>20783</v>
      </c>
      <c r="F2284" t="s">
        <v>20784</v>
      </c>
      <c r="G2284" t="s">
        <v>9829</v>
      </c>
      <c r="H2284" t="s">
        <v>460</v>
      </c>
      <c r="I2284" t="s">
        <v>459</v>
      </c>
      <c r="J2284" t="s">
        <v>20785</v>
      </c>
      <c r="K2284" t="s">
        <v>78</v>
      </c>
      <c r="L2284" t="s">
        <v>20786</v>
      </c>
      <c r="M2284" s="27">
        <v>45959.658125000002</v>
      </c>
      <c r="N2284" s="27">
        <v>45961.467361111107</v>
      </c>
      <c r="P2284" t="s">
        <v>9833</v>
      </c>
      <c r="Q2284" t="s">
        <v>9834</v>
      </c>
      <c r="R2284" t="s">
        <v>1479</v>
      </c>
      <c r="S2284" t="s">
        <v>1470</v>
      </c>
      <c r="T2284" t="s">
        <v>82</v>
      </c>
      <c r="U2284" t="s">
        <v>7699</v>
      </c>
      <c r="V2284" t="s">
        <v>20787</v>
      </c>
      <c r="W2284" t="s">
        <v>84</v>
      </c>
      <c r="Y2284" t="s">
        <v>8</v>
      </c>
      <c r="Z2284" t="s">
        <v>86</v>
      </c>
      <c r="AA2284" t="s">
        <v>526</v>
      </c>
      <c r="AB2284" s="28">
        <v>1</v>
      </c>
      <c r="AC2284" s="40">
        <v>35780</v>
      </c>
      <c r="AD2284" s="40">
        <f t="shared" si="35"/>
        <v>35780</v>
      </c>
    </row>
    <row r="2285" spans="1:30">
      <c r="A2285" t="s">
        <v>442</v>
      </c>
      <c r="B2285" t="s">
        <v>113</v>
      </c>
      <c r="C2285" t="s">
        <v>114</v>
      </c>
      <c r="D2285" t="s">
        <v>443</v>
      </c>
      <c r="E2285" t="s">
        <v>20788</v>
      </c>
      <c r="F2285" t="s">
        <v>12014</v>
      </c>
      <c r="G2285" t="s">
        <v>9829</v>
      </c>
      <c r="H2285" t="s">
        <v>446</v>
      </c>
      <c r="I2285" t="s">
        <v>442</v>
      </c>
      <c r="J2285" t="s">
        <v>12015</v>
      </c>
      <c r="K2285" t="s">
        <v>78</v>
      </c>
      <c r="L2285" t="s">
        <v>20789</v>
      </c>
      <c r="M2285" s="27">
        <v>45959.659525462957</v>
      </c>
      <c r="N2285" s="27">
        <v>45961.46597222222</v>
      </c>
      <c r="P2285" t="s">
        <v>9833</v>
      </c>
      <c r="Q2285" t="s">
        <v>9834</v>
      </c>
      <c r="R2285" t="s">
        <v>1470</v>
      </c>
      <c r="S2285" t="s">
        <v>1470</v>
      </c>
      <c r="T2285" t="s">
        <v>82</v>
      </c>
      <c r="U2285" t="s">
        <v>7699</v>
      </c>
      <c r="V2285" t="s">
        <v>20790</v>
      </c>
      <c r="W2285" t="s">
        <v>84</v>
      </c>
      <c r="Y2285" t="s">
        <v>8</v>
      </c>
      <c r="Z2285" t="s">
        <v>86</v>
      </c>
      <c r="AA2285" t="s">
        <v>8858</v>
      </c>
      <c r="AB2285" s="28">
        <v>1</v>
      </c>
      <c r="AC2285" s="40">
        <v>35780</v>
      </c>
      <c r="AD2285" s="40">
        <f t="shared" si="35"/>
        <v>35780</v>
      </c>
    </row>
    <row r="2286" spans="1:30">
      <c r="A2286" t="s">
        <v>965</v>
      </c>
      <c r="B2286" t="s">
        <v>119</v>
      </c>
      <c r="C2286" t="s">
        <v>120</v>
      </c>
      <c r="D2286" t="s">
        <v>966</v>
      </c>
      <c r="E2286" t="s">
        <v>20791</v>
      </c>
      <c r="F2286" t="s">
        <v>12363</v>
      </c>
      <c r="G2286" t="s">
        <v>9829</v>
      </c>
      <c r="H2286" t="s">
        <v>969</v>
      </c>
      <c r="I2286" t="s">
        <v>965</v>
      </c>
      <c r="J2286" t="s">
        <v>12364</v>
      </c>
      <c r="K2286" t="s">
        <v>78</v>
      </c>
      <c r="L2286" t="s">
        <v>20792</v>
      </c>
      <c r="M2286" s="27">
        <v>45959.660393518519</v>
      </c>
      <c r="N2286" s="27">
        <v>45960.443055555559</v>
      </c>
      <c r="P2286" t="s">
        <v>9833</v>
      </c>
      <c r="Q2286" t="s">
        <v>9834</v>
      </c>
      <c r="R2286" t="s">
        <v>80</v>
      </c>
      <c r="S2286" t="s">
        <v>187</v>
      </c>
      <c r="T2286" t="s">
        <v>82</v>
      </c>
      <c r="U2286" t="s">
        <v>7699</v>
      </c>
      <c r="V2286" t="s">
        <v>20793</v>
      </c>
      <c r="W2286" t="s">
        <v>84</v>
      </c>
      <c r="Y2286" t="s">
        <v>8</v>
      </c>
      <c r="Z2286" t="s">
        <v>86</v>
      </c>
      <c r="AA2286" t="s">
        <v>1394</v>
      </c>
      <c r="AB2286" s="28">
        <v>1</v>
      </c>
      <c r="AC2286" s="40">
        <v>35780</v>
      </c>
      <c r="AD2286" s="40">
        <f t="shared" si="35"/>
        <v>35780</v>
      </c>
    </row>
    <row r="2287" spans="1:30">
      <c r="A2287" t="s">
        <v>442</v>
      </c>
      <c r="B2287" t="s">
        <v>113</v>
      </c>
      <c r="C2287" t="s">
        <v>114</v>
      </c>
      <c r="D2287" t="s">
        <v>16089</v>
      </c>
      <c r="E2287" t="s">
        <v>20794</v>
      </c>
      <c r="F2287" t="s">
        <v>18158</v>
      </c>
      <c r="G2287" t="s">
        <v>11760</v>
      </c>
      <c r="H2287" t="s">
        <v>16092</v>
      </c>
      <c r="I2287" t="s">
        <v>16093</v>
      </c>
      <c r="J2287" t="s">
        <v>18159</v>
      </c>
      <c r="K2287" t="s">
        <v>78</v>
      </c>
      <c r="L2287" t="s">
        <v>20795</v>
      </c>
      <c r="M2287" s="27">
        <v>45959.676388888889</v>
      </c>
      <c r="N2287" s="27">
        <v>45960.727083333331</v>
      </c>
      <c r="P2287" t="s">
        <v>9833</v>
      </c>
      <c r="Q2287" t="s">
        <v>9834</v>
      </c>
      <c r="R2287" t="s">
        <v>1470</v>
      </c>
      <c r="S2287" t="s">
        <v>1470</v>
      </c>
      <c r="U2287" t="s">
        <v>20742</v>
      </c>
      <c r="V2287" t="s">
        <v>20782</v>
      </c>
      <c r="W2287" t="s">
        <v>1801</v>
      </c>
      <c r="Y2287" t="s">
        <v>139</v>
      </c>
      <c r="Z2287" t="s">
        <v>1482</v>
      </c>
      <c r="AB2287" s="28">
        <v>0</v>
      </c>
      <c r="AC2287" s="40">
        <v>41241</v>
      </c>
      <c r="AD2287" s="40">
        <f t="shared" si="35"/>
        <v>41241</v>
      </c>
    </row>
    <row r="2288" spans="1:30">
      <c r="A2288" t="s">
        <v>459</v>
      </c>
      <c r="B2288" t="s">
        <v>460</v>
      </c>
      <c r="C2288" t="s">
        <v>461</v>
      </c>
      <c r="D2288" t="s">
        <v>20796</v>
      </c>
      <c r="E2288" t="s">
        <v>20797</v>
      </c>
      <c r="F2288" t="s">
        <v>20798</v>
      </c>
      <c r="G2288" t="s">
        <v>11760</v>
      </c>
      <c r="H2288" t="s">
        <v>19731</v>
      </c>
      <c r="I2288" t="s">
        <v>20799</v>
      </c>
      <c r="J2288" t="s">
        <v>20800</v>
      </c>
      <c r="K2288" t="s">
        <v>78</v>
      </c>
      <c r="L2288" t="s">
        <v>20801</v>
      </c>
      <c r="M2288" s="27">
        <v>45959.679166666669</v>
      </c>
      <c r="N2288" s="27">
        <v>45960.723611111112</v>
      </c>
      <c r="P2288" t="s">
        <v>9833</v>
      </c>
      <c r="Q2288" t="s">
        <v>9834</v>
      </c>
      <c r="R2288" t="s">
        <v>1479</v>
      </c>
      <c r="S2288" t="s">
        <v>1479</v>
      </c>
      <c r="U2288" t="s">
        <v>16341</v>
      </c>
      <c r="V2288" t="s">
        <v>20633</v>
      </c>
      <c r="W2288" t="s">
        <v>1801</v>
      </c>
      <c r="Y2288" t="s">
        <v>139</v>
      </c>
      <c r="Z2288" t="s">
        <v>1482</v>
      </c>
      <c r="AB2288" s="28">
        <v>0</v>
      </c>
      <c r="AC2288" s="40">
        <v>41241</v>
      </c>
      <c r="AD2288" s="40">
        <f t="shared" si="35"/>
        <v>41241</v>
      </c>
    </row>
    <row r="2289" spans="1:30">
      <c r="A2289" t="s">
        <v>150</v>
      </c>
      <c r="B2289" t="s">
        <v>151</v>
      </c>
      <c r="C2289" t="s">
        <v>152</v>
      </c>
      <c r="D2289" t="s">
        <v>2339</v>
      </c>
      <c r="E2289" t="s">
        <v>20802</v>
      </c>
      <c r="F2289" t="s">
        <v>20803</v>
      </c>
      <c r="G2289" t="s">
        <v>9829</v>
      </c>
      <c r="H2289" t="s">
        <v>156</v>
      </c>
      <c r="I2289" t="s">
        <v>150</v>
      </c>
      <c r="J2289" t="s">
        <v>20804</v>
      </c>
      <c r="K2289" t="s">
        <v>78</v>
      </c>
      <c r="L2289" t="s">
        <v>20805</v>
      </c>
      <c r="M2289" s="27">
        <v>45959.714791666673</v>
      </c>
      <c r="N2289" s="27">
        <v>45961.478472222218</v>
      </c>
      <c r="P2289" t="s">
        <v>9833</v>
      </c>
      <c r="Q2289" t="s">
        <v>9834</v>
      </c>
      <c r="R2289" t="s">
        <v>80</v>
      </c>
      <c r="S2289" t="s">
        <v>187</v>
      </c>
      <c r="T2289" t="s">
        <v>82</v>
      </c>
      <c r="U2289" t="s">
        <v>7699</v>
      </c>
      <c r="V2289" t="s">
        <v>20806</v>
      </c>
      <c r="W2289" t="s">
        <v>84</v>
      </c>
      <c r="Y2289" t="s">
        <v>8</v>
      </c>
      <c r="Z2289" t="s">
        <v>86</v>
      </c>
      <c r="AA2289" t="s">
        <v>3941</v>
      </c>
      <c r="AB2289" s="28">
        <v>1</v>
      </c>
      <c r="AC2289" s="40">
        <v>35780</v>
      </c>
      <c r="AD2289" s="40">
        <f t="shared" si="35"/>
        <v>35780</v>
      </c>
    </row>
    <row r="2290" spans="1:30">
      <c r="A2290" t="s">
        <v>277</v>
      </c>
      <c r="B2290" t="s">
        <v>151</v>
      </c>
      <c r="C2290" t="s">
        <v>152</v>
      </c>
      <c r="D2290" t="s">
        <v>325</v>
      </c>
      <c r="E2290" t="s">
        <v>20807</v>
      </c>
      <c r="F2290" t="s">
        <v>16081</v>
      </c>
      <c r="G2290" t="s">
        <v>9829</v>
      </c>
      <c r="H2290" t="s">
        <v>328</v>
      </c>
      <c r="I2290" t="s">
        <v>277</v>
      </c>
      <c r="J2290" t="s">
        <v>8861</v>
      </c>
      <c r="K2290" t="s">
        <v>78</v>
      </c>
      <c r="L2290" t="s">
        <v>20808</v>
      </c>
      <c r="M2290" s="27">
        <v>45959.732951388891</v>
      </c>
      <c r="N2290" s="27">
        <v>45961.476388888892</v>
      </c>
      <c r="P2290" t="s">
        <v>9833</v>
      </c>
      <c r="Q2290" t="s">
        <v>9834</v>
      </c>
      <c r="R2290" t="s">
        <v>1470</v>
      </c>
      <c r="S2290" t="s">
        <v>1470</v>
      </c>
      <c r="T2290" t="s">
        <v>82</v>
      </c>
      <c r="U2290" t="s">
        <v>7699</v>
      </c>
      <c r="V2290" t="s">
        <v>20809</v>
      </c>
      <c r="W2290" t="s">
        <v>84</v>
      </c>
      <c r="Y2290" t="s">
        <v>8</v>
      </c>
      <c r="Z2290" t="s">
        <v>86</v>
      </c>
      <c r="AA2290" t="s">
        <v>2450</v>
      </c>
      <c r="AB2290" s="28">
        <v>1</v>
      </c>
      <c r="AC2290" s="40">
        <v>35780</v>
      </c>
      <c r="AD2290" s="40">
        <f t="shared" si="35"/>
        <v>35780</v>
      </c>
    </row>
    <row r="2291" spans="1:30">
      <c r="A2291" t="s">
        <v>459</v>
      </c>
      <c r="B2291" t="s">
        <v>460</v>
      </c>
      <c r="C2291" t="s">
        <v>461</v>
      </c>
      <c r="D2291" t="s">
        <v>692</v>
      </c>
      <c r="E2291" t="s">
        <v>20810</v>
      </c>
      <c r="F2291" t="s">
        <v>12994</v>
      </c>
      <c r="G2291" t="s">
        <v>9829</v>
      </c>
      <c r="H2291" t="s">
        <v>460</v>
      </c>
      <c r="I2291" t="s">
        <v>695</v>
      </c>
      <c r="J2291" t="s">
        <v>10068</v>
      </c>
      <c r="K2291" t="s">
        <v>78</v>
      </c>
      <c r="L2291" t="s">
        <v>20811</v>
      </c>
      <c r="M2291" s="27">
        <v>45960.333333333343</v>
      </c>
      <c r="N2291" s="27">
        <v>45961.65</v>
      </c>
      <c r="P2291" t="s">
        <v>9833</v>
      </c>
      <c r="Q2291" t="s">
        <v>9834</v>
      </c>
      <c r="R2291" t="s">
        <v>1470</v>
      </c>
      <c r="S2291" t="s">
        <v>1470</v>
      </c>
      <c r="T2291" t="s">
        <v>82</v>
      </c>
      <c r="U2291" t="s">
        <v>7699</v>
      </c>
      <c r="V2291" t="s">
        <v>20812</v>
      </c>
      <c r="W2291" t="s">
        <v>84</v>
      </c>
      <c r="Y2291" t="s">
        <v>11</v>
      </c>
      <c r="Z2291" t="s">
        <v>86</v>
      </c>
      <c r="AA2291" t="s">
        <v>964</v>
      </c>
      <c r="AB2291" s="28">
        <v>1</v>
      </c>
      <c r="AC2291" s="40">
        <v>67654</v>
      </c>
      <c r="AD2291" s="40">
        <f t="shared" si="35"/>
        <v>67654</v>
      </c>
    </row>
    <row r="2292" spans="1:30">
      <c r="A2292" t="s">
        <v>288</v>
      </c>
      <c r="B2292" t="s">
        <v>113</v>
      </c>
      <c r="C2292" t="s">
        <v>114</v>
      </c>
      <c r="D2292" t="s">
        <v>289</v>
      </c>
      <c r="E2292" t="s">
        <v>20813</v>
      </c>
      <c r="F2292" t="s">
        <v>20814</v>
      </c>
      <c r="G2292" t="s">
        <v>9829</v>
      </c>
      <c r="H2292" t="s">
        <v>292</v>
      </c>
      <c r="I2292" t="s">
        <v>288</v>
      </c>
      <c r="J2292" t="s">
        <v>20815</v>
      </c>
      <c r="K2292" t="s">
        <v>78</v>
      </c>
      <c r="L2292" t="s">
        <v>20816</v>
      </c>
      <c r="M2292" s="27">
        <v>45960.333333333343</v>
      </c>
      <c r="N2292" s="27">
        <v>45961.473611111112</v>
      </c>
      <c r="P2292" t="s">
        <v>9833</v>
      </c>
      <c r="Q2292" t="s">
        <v>9834</v>
      </c>
      <c r="R2292" t="s">
        <v>1470</v>
      </c>
      <c r="S2292" t="s">
        <v>1470</v>
      </c>
      <c r="T2292" t="s">
        <v>82</v>
      </c>
      <c r="U2292" t="s">
        <v>7699</v>
      </c>
      <c r="V2292" t="s">
        <v>20768</v>
      </c>
      <c r="W2292" t="s">
        <v>84</v>
      </c>
      <c r="Y2292" t="s">
        <v>8</v>
      </c>
      <c r="Z2292" t="s">
        <v>86</v>
      </c>
      <c r="AA2292" t="s">
        <v>1710</v>
      </c>
      <c r="AB2292" s="28">
        <v>1</v>
      </c>
      <c r="AC2292" s="40">
        <v>35780</v>
      </c>
      <c r="AD2292" s="40">
        <f t="shared" si="35"/>
        <v>35780</v>
      </c>
    </row>
    <row r="2293" spans="1:30">
      <c r="A2293" t="s">
        <v>965</v>
      </c>
      <c r="B2293" t="s">
        <v>119</v>
      </c>
      <c r="C2293" t="s">
        <v>120</v>
      </c>
      <c r="D2293" t="s">
        <v>966</v>
      </c>
      <c r="E2293" t="s">
        <v>20817</v>
      </c>
      <c r="F2293" t="s">
        <v>20818</v>
      </c>
      <c r="G2293" t="s">
        <v>9829</v>
      </c>
      <c r="H2293" t="s">
        <v>969</v>
      </c>
      <c r="I2293" t="s">
        <v>965</v>
      </c>
      <c r="J2293" t="s">
        <v>20819</v>
      </c>
      <c r="K2293" t="s">
        <v>78</v>
      </c>
      <c r="L2293" t="s">
        <v>20820</v>
      </c>
      <c r="M2293" s="27">
        <v>45960.333333333343</v>
      </c>
      <c r="N2293" s="27">
        <v>45961.655555555553</v>
      </c>
      <c r="P2293" t="s">
        <v>9833</v>
      </c>
      <c r="Q2293" t="s">
        <v>9834</v>
      </c>
      <c r="R2293" t="s">
        <v>1470</v>
      </c>
      <c r="S2293" t="s">
        <v>1470</v>
      </c>
      <c r="T2293" t="s">
        <v>82</v>
      </c>
      <c r="U2293" t="s">
        <v>7699</v>
      </c>
      <c r="V2293" t="s">
        <v>20821</v>
      </c>
      <c r="W2293" t="s">
        <v>84</v>
      </c>
      <c r="Y2293" t="s">
        <v>8</v>
      </c>
      <c r="Z2293" t="s">
        <v>86</v>
      </c>
      <c r="AA2293" t="s">
        <v>974</v>
      </c>
      <c r="AB2293" s="28">
        <v>1</v>
      </c>
      <c r="AC2293" s="40">
        <v>35780</v>
      </c>
      <c r="AD2293" s="40">
        <f t="shared" si="35"/>
        <v>35780</v>
      </c>
    </row>
    <row r="2294" spans="1:30">
      <c r="A2294" t="s">
        <v>343</v>
      </c>
      <c r="B2294" t="s">
        <v>68</v>
      </c>
      <c r="C2294" t="s">
        <v>69</v>
      </c>
      <c r="D2294" t="s">
        <v>1414</v>
      </c>
      <c r="E2294" t="s">
        <v>20822</v>
      </c>
      <c r="F2294" t="s">
        <v>6509</v>
      </c>
      <c r="G2294" t="s">
        <v>9829</v>
      </c>
      <c r="H2294" t="s">
        <v>347</v>
      </c>
      <c r="I2294" t="s">
        <v>1417</v>
      </c>
      <c r="J2294" t="s">
        <v>6510</v>
      </c>
      <c r="K2294" t="s">
        <v>78</v>
      </c>
      <c r="L2294" t="s">
        <v>20823</v>
      </c>
      <c r="M2294" s="27">
        <v>45960.35769675926</v>
      </c>
      <c r="N2294" s="27">
        <v>45960.664583333331</v>
      </c>
      <c r="P2294" t="s">
        <v>9833</v>
      </c>
      <c r="Q2294" t="s">
        <v>9834</v>
      </c>
      <c r="R2294" t="s">
        <v>1470</v>
      </c>
      <c r="S2294" t="s">
        <v>1470</v>
      </c>
      <c r="T2294" t="s">
        <v>82</v>
      </c>
      <c r="U2294" t="s">
        <v>7699</v>
      </c>
      <c r="V2294" t="s">
        <v>20824</v>
      </c>
      <c r="W2294" t="s">
        <v>84</v>
      </c>
      <c r="Y2294" t="s">
        <v>11</v>
      </c>
      <c r="Z2294" t="s">
        <v>86</v>
      </c>
      <c r="AA2294" t="s">
        <v>387</v>
      </c>
      <c r="AB2294" s="28">
        <v>1</v>
      </c>
      <c r="AC2294" s="40">
        <v>67654</v>
      </c>
      <c r="AD2294" s="40">
        <f t="shared" si="35"/>
        <v>67654</v>
      </c>
    </row>
    <row r="2295" spans="1:30">
      <c r="A2295" t="s">
        <v>1377</v>
      </c>
      <c r="B2295" t="s">
        <v>68</v>
      </c>
      <c r="C2295" t="s">
        <v>266</v>
      </c>
      <c r="D2295" t="s">
        <v>2584</v>
      </c>
      <c r="E2295" t="s">
        <v>20825</v>
      </c>
      <c r="F2295" t="s">
        <v>16942</v>
      </c>
      <c r="G2295" t="s">
        <v>9829</v>
      </c>
      <c r="H2295" t="s">
        <v>1381</v>
      </c>
      <c r="I2295" t="s">
        <v>2587</v>
      </c>
      <c r="J2295" t="s">
        <v>16943</v>
      </c>
      <c r="K2295" t="s">
        <v>78</v>
      </c>
      <c r="L2295" t="s">
        <v>20826</v>
      </c>
      <c r="M2295" s="27">
        <v>45960.380601851852</v>
      </c>
      <c r="N2295" s="27">
        <v>45961.644444444442</v>
      </c>
      <c r="P2295" t="s">
        <v>9833</v>
      </c>
      <c r="Q2295" t="s">
        <v>9834</v>
      </c>
      <c r="R2295" t="s">
        <v>1470</v>
      </c>
      <c r="S2295" t="s">
        <v>1470</v>
      </c>
      <c r="T2295" t="s">
        <v>82</v>
      </c>
      <c r="U2295" t="s">
        <v>7699</v>
      </c>
      <c r="V2295" t="s">
        <v>20827</v>
      </c>
      <c r="W2295" t="s">
        <v>84</v>
      </c>
      <c r="Y2295" t="s">
        <v>8</v>
      </c>
      <c r="Z2295" t="s">
        <v>86</v>
      </c>
      <c r="AA2295" t="s">
        <v>276</v>
      </c>
      <c r="AB2295" s="28">
        <v>1</v>
      </c>
      <c r="AC2295" s="40">
        <v>35780</v>
      </c>
      <c r="AD2295" s="40">
        <f t="shared" si="35"/>
        <v>35780</v>
      </c>
    </row>
    <row r="2296" spans="1:30">
      <c r="A2296" t="s">
        <v>1134</v>
      </c>
      <c r="B2296" t="s">
        <v>113</v>
      </c>
      <c r="C2296" t="s">
        <v>114</v>
      </c>
      <c r="D2296" t="s">
        <v>2710</v>
      </c>
      <c r="E2296" t="s">
        <v>20828</v>
      </c>
      <c r="F2296" t="s">
        <v>7379</v>
      </c>
      <c r="G2296" t="s">
        <v>9829</v>
      </c>
      <c r="H2296" t="s">
        <v>2713</v>
      </c>
      <c r="I2296" t="s">
        <v>1134</v>
      </c>
      <c r="J2296" t="s">
        <v>7380</v>
      </c>
      <c r="K2296" t="s">
        <v>78</v>
      </c>
      <c r="L2296" t="s">
        <v>20829</v>
      </c>
      <c r="M2296" s="27">
        <v>45960.416180555563</v>
      </c>
      <c r="N2296" s="27">
        <v>45961.618750000001</v>
      </c>
      <c r="P2296" t="s">
        <v>9833</v>
      </c>
      <c r="Q2296" t="s">
        <v>9834</v>
      </c>
      <c r="R2296" t="s">
        <v>80</v>
      </c>
      <c r="S2296" t="s">
        <v>187</v>
      </c>
      <c r="T2296" t="s">
        <v>82</v>
      </c>
      <c r="U2296" t="s">
        <v>7699</v>
      </c>
      <c r="V2296" t="s">
        <v>20830</v>
      </c>
      <c r="W2296" t="s">
        <v>9836</v>
      </c>
      <c r="Y2296" t="s">
        <v>8</v>
      </c>
      <c r="Z2296" t="s">
        <v>86</v>
      </c>
      <c r="AA2296" t="s">
        <v>2718</v>
      </c>
      <c r="AB2296" s="28">
        <v>0</v>
      </c>
      <c r="AC2296" s="40">
        <v>35780</v>
      </c>
      <c r="AD2296" s="40">
        <f t="shared" si="35"/>
        <v>35780</v>
      </c>
    </row>
    <row r="2297" spans="1:30">
      <c r="A2297" t="s">
        <v>277</v>
      </c>
      <c r="B2297" t="s">
        <v>151</v>
      </c>
      <c r="C2297" t="s">
        <v>152</v>
      </c>
      <c r="D2297" t="s">
        <v>325</v>
      </c>
      <c r="E2297" t="s">
        <v>20831</v>
      </c>
      <c r="F2297" t="s">
        <v>20832</v>
      </c>
      <c r="G2297" t="s">
        <v>9829</v>
      </c>
      <c r="H2297" t="s">
        <v>328</v>
      </c>
      <c r="I2297" t="s">
        <v>277</v>
      </c>
      <c r="J2297" t="s">
        <v>20833</v>
      </c>
      <c r="K2297" t="s">
        <v>78</v>
      </c>
      <c r="L2297" t="s">
        <v>20834</v>
      </c>
      <c r="M2297" s="27">
        <v>45960.424988425933</v>
      </c>
      <c r="N2297" s="27">
        <v>45961.669444444437</v>
      </c>
      <c r="P2297" t="s">
        <v>9833</v>
      </c>
      <c r="Q2297" t="s">
        <v>9834</v>
      </c>
      <c r="R2297" t="s">
        <v>80</v>
      </c>
      <c r="S2297" t="s">
        <v>187</v>
      </c>
      <c r="T2297" t="s">
        <v>82</v>
      </c>
      <c r="U2297" t="s">
        <v>7699</v>
      </c>
      <c r="V2297" t="s">
        <v>20835</v>
      </c>
      <c r="W2297" t="s">
        <v>84</v>
      </c>
      <c r="Y2297" t="s">
        <v>8</v>
      </c>
      <c r="Z2297" t="s">
        <v>86</v>
      </c>
      <c r="AA2297" t="s">
        <v>736</v>
      </c>
      <c r="AB2297" s="28">
        <v>1</v>
      </c>
      <c r="AC2297" s="40">
        <v>35780</v>
      </c>
      <c r="AD2297" s="40">
        <f t="shared" si="35"/>
        <v>35780</v>
      </c>
    </row>
    <row r="2298" spans="1:30">
      <c r="A2298" t="s">
        <v>150</v>
      </c>
      <c r="B2298" t="s">
        <v>151</v>
      </c>
      <c r="C2298" t="s">
        <v>152</v>
      </c>
      <c r="D2298" t="s">
        <v>2339</v>
      </c>
      <c r="E2298" t="s">
        <v>20836</v>
      </c>
      <c r="F2298" t="s">
        <v>20837</v>
      </c>
      <c r="G2298" t="s">
        <v>9829</v>
      </c>
      <c r="H2298" t="s">
        <v>156</v>
      </c>
      <c r="I2298" t="s">
        <v>150</v>
      </c>
      <c r="J2298" t="s">
        <v>20838</v>
      </c>
      <c r="K2298" t="s">
        <v>78</v>
      </c>
      <c r="L2298" t="s">
        <v>20839</v>
      </c>
      <c r="M2298" s="27">
        <v>45960.428368055553</v>
      </c>
      <c r="N2298" s="27">
        <v>45961.67083333333</v>
      </c>
      <c r="P2298" t="s">
        <v>9833</v>
      </c>
      <c r="Q2298" t="s">
        <v>9834</v>
      </c>
      <c r="R2298" t="s">
        <v>1470</v>
      </c>
      <c r="S2298" t="s">
        <v>1470</v>
      </c>
      <c r="T2298" t="s">
        <v>82</v>
      </c>
      <c r="U2298" t="s">
        <v>7699</v>
      </c>
      <c r="V2298" t="s">
        <v>20840</v>
      </c>
      <c r="W2298" t="s">
        <v>84</v>
      </c>
      <c r="Y2298" t="s">
        <v>8</v>
      </c>
      <c r="Z2298" t="s">
        <v>86</v>
      </c>
      <c r="AA2298" t="s">
        <v>3941</v>
      </c>
      <c r="AB2298" s="28">
        <v>1</v>
      </c>
      <c r="AC2298" s="40">
        <v>35780</v>
      </c>
      <c r="AD2298" s="40">
        <f t="shared" si="35"/>
        <v>35780</v>
      </c>
    </row>
    <row r="2299" spans="1:30">
      <c r="A2299" t="s">
        <v>1134</v>
      </c>
      <c r="B2299" t="s">
        <v>113</v>
      </c>
      <c r="C2299" t="s">
        <v>114</v>
      </c>
      <c r="D2299" t="s">
        <v>2710</v>
      </c>
      <c r="E2299" t="s">
        <v>20841</v>
      </c>
      <c r="F2299" t="s">
        <v>20842</v>
      </c>
      <c r="G2299" t="s">
        <v>9829</v>
      </c>
      <c r="H2299" t="s">
        <v>2713</v>
      </c>
      <c r="I2299" t="s">
        <v>1134</v>
      </c>
      <c r="J2299" t="s">
        <v>20843</v>
      </c>
      <c r="K2299" t="s">
        <v>78</v>
      </c>
      <c r="L2299" t="s">
        <v>20844</v>
      </c>
      <c r="M2299" s="27">
        <v>45960.433865740742</v>
      </c>
      <c r="N2299" s="27">
        <v>45961.628472222219</v>
      </c>
      <c r="P2299" t="s">
        <v>9833</v>
      </c>
      <c r="Q2299" t="s">
        <v>9834</v>
      </c>
      <c r="R2299" t="s">
        <v>1470</v>
      </c>
      <c r="S2299" t="s">
        <v>1470</v>
      </c>
      <c r="T2299" t="s">
        <v>82</v>
      </c>
      <c r="U2299" t="s">
        <v>7699</v>
      </c>
      <c r="V2299" t="s">
        <v>20845</v>
      </c>
      <c r="W2299" t="s">
        <v>9836</v>
      </c>
      <c r="Y2299" t="s">
        <v>8</v>
      </c>
      <c r="Z2299" t="s">
        <v>86</v>
      </c>
      <c r="AA2299" t="s">
        <v>2718</v>
      </c>
      <c r="AB2299" s="28">
        <v>0</v>
      </c>
      <c r="AC2299" s="40">
        <v>35780</v>
      </c>
      <c r="AD2299" s="40">
        <f t="shared" si="35"/>
        <v>35780</v>
      </c>
    </row>
    <row r="2300" spans="1:30">
      <c r="A2300" t="s">
        <v>277</v>
      </c>
      <c r="B2300" t="s">
        <v>151</v>
      </c>
      <c r="C2300" t="s">
        <v>152</v>
      </c>
      <c r="D2300" t="s">
        <v>325</v>
      </c>
      <c r="E2300" t="s">
        <v>20846</v>
      </c>
      <c r="F2300" t="s">
        <v>13524</v>
      </c>
      <c r="G2300" t="s">
        <v>9829</v>
      </c>
      <c r="H2300" t="s">
        <v>328</v>
      </c>
      <c r="I2300" t="s">
        <v>277</v>
      </c>
      <c r="J2300" t="s">
        <v>8871</v>
      </c>
      <c r="K2300" t="s">
        <v>78</v>
      </c>
      <c r="L2300" t="s">
        <v>20847</v>
      </c>
      <c r="M2300" s="27">
        <v>45960.453587962962</v>
      </c>
      <c r="N2300" s="27">
        <v>45961.647916666669</v>
      </c>
      <c r="P2300" t="s">
        <v>9833</v>
      </c>
      <c r="Q2300" t="s">
        <v>9834</v>
      </c>
      <c r="R2300" t="s">
        <v>1470</v>
      </c>
      <c r="S2300" t="s">
        <v>1470</v>
      </c>
      <c r="T2300" t="s">
        <v>82</v>
      </c>
      <c r="U2300" t="s">
        <v>7699</v>
      </c>
      <c r="V2300" t="s">
        <v>20848</v>
      </c>
      <c r="W2300" t="s">
        <v>84</v>
      </c>
      <c r="Y2300" t="s">
        <v>8</v>
      </c>
      <c r="Z2300" t="s">
        <v>86</v>
      </c>
      <c r="AA2300" t="s">
        <v>736</v>
      </c>
      <c r="AB2300" s="28">
        <v>1</v>
      </c>
      <c r="AC2300" s="40">
        <v>35780</v>
      </c>
      <c r="AD2300" s="40">
        <f t="shared" si="35"/>
        <v>35780</v>
      </c>
    </row>
    <row r="2301" spans="1:30">
      <c r="A2301" t="s">
        <v>277</v>
      </c>
      <c r="B2301" t="s">
        <v>151</v>
      </c>
      <c r="C2301" t="s">
        <v>152</v>
      </c>
      <c r="D2301" t="s">
        <v>325</v>
      </c>
      <c r="E2301" t="s">
        <v>20849</v>
      </c>
      <c r="F2301" t="s">
        <v>20850</v>
      </c>
      <c r="G2301" t="s">
        <v>9829</v>
      </c>
      <c r="H2301" t="s">
        <v>328</v>
      </c>
      <c r="I2301" t="s">
        <v>277</v>
      </c>
      <c r="J2301" t="s">
        <v>20851</v>
      </c>
      <c r="K2301" t="s">
        <v>78</v>
      </c>
      <c r="L2301" t="s">
        <v>20852</v>
      </c>
      <c r="M2301" s="27">
        <v>45960.485960648148</v>
      </c>
      <c r="N2301" s="27">
        <v>45961.668055555558</v>
      </c>
      <c r="P2301" t="s">
        <v>9833</v>
      </c>
      <c r="Q2301" t="s">
        <v>9834</v>
      </c>
      <c r="R2301" t="s">
        <v>80</v>
      </c>
      <c r="S2301" t="s">
        <v>187</v>
      </c>
      <c r="T2301" t="s">
        <v>82</v>
      </c>
      <c r="U2301" t="s">
        <v>7699</v>
      </c>
      <c r="V2301" t="s">
        <v>20853</v>
      </c>
      <c r="W2301" t="s">
        <v>84</v>
      </c>
      <c r="Y2301" t="s">
        <v>8</v>
      </c>
      <c r="Z2301" t="s">
        <v>86</v>
      </c>
      <c r="AA2301" t="s">
        <v>736</v>
      </c>
      <c r="AB2301" s="28">
        <v>1</v>
      </c>
      <c r="AC2301" s="40">
        <v>35780</v>
      </c>
      <c r="AD2301" s="40">
        <f t="shared" si="35"/>
        <v>35780</v>
      </c>
    </row>
    <row r="2302" spans="1:30">
      <c r="A2302" t="s">
        <v>191</v>
      </c>
      <c r="B2302" t="s">
        <v>192</v>
      </c>
      <c r="C2302" t="s">
        <v>193</v>
      </c>
      <c r="D2302" t="s">
        <v>547</v>
      </c>
      <c r="E2302" t="s">
        <v>20854</v>
      </c>
      <c r="F2302" t="s">
        <v>7453</v>
      </c>
      <c r="G2302" t="s">
        <v>9829</v>
      </c>
      <c r="H2302" t="s">
        <v>197</v>
      </c>
      <c r="I2302" t="s">
        <v>550</v>
      </c>
      <c r="J2302" t="s">
        <v>7454</v>
      </c>
      <c r="K2302" t="s">
        <v>78</v>
      </c>
      <c r="L2302" t="s">
        <v>20855</v>
      </c>
      <c r="M2302" s="27">
        <v>45960.506284722222</v>
      </c>
      <c r="N2302" s="27">
        <v>45961.631249999999</v>
      </c>
      <c r="P2302" t="s">
        <v>9833</v>
      </c>
      <c r="Q2302" t="s">
        <v>9834</v>
      </c>
      <c r="R2302" t="s">
        <v>1470</v>
      </c>
      <c r="S2302" t="s">
        <v>1470</v>
      </c>
      <c r="T2302" t="s">
        <v>82</v>
      </c>
      <c r="U2302" t="s">
        <v>7699</v>
      </c>
      <c r="V2302" t="s">
        <v>20856</v>
      </c>
      <c r="W2302" t="s">
        <v>84</v>
      </c>
      <c r="Y2302" t="s">
        <v>11</v>
      </c>
      <c r="Z2302" t="s">
        <v>86</v>
      </c>
      <c r="AA2302" t="s">
        <v>2093</v>
      </c>
      <c r="AB2302" s="28">
        <v>1</v>
      </c>
      <c r="AC2302" s="40">
        <v>67654</v>
      </c>
      <c r="AD2302" s="40">
        <f t="shared" si="35"/>
        <v>67654</v>
      </c>
    </row>
    <row r="2303" spans="1:30">
      <c r="A2303" t="s">
        <v>150</v>
      </c>
      <c r="B2303" t="s">
        <v>151</v>
      </c>
      <c r="C2303" t="s">
        <v>152</v>
      </c>
      <c r="D2303" t="s">
        <v>2339</v>
      </c>
      <c r="E2303" t="s">
        <v>20857</v>
      </c>
      <c r="F2303" t="s">
        <v>15405</v>
      </c>
      <c r="G2303" t="s">
        <v>9829</v>
      </c>
      <c r="H2303" t="s">
        <v>156</v>
      </c>
      <c r="I2303" t="s">
        <v>150</v>
      </c>
      <c r="J2303" t="s">
        <v>15406</v>
      </c>
      <c r="K2303" t="s">
        <v>78</v>
      </c>
      <c r="L2303" t="s">
        <v>20858</v>
      </c>
      <c r="M2303" s="27">
        <v>45960.533703703702</v>
      </c>
      <c r="N2303" s="27">
        <v>45961.622916666667</v>
      </c>
      <c r="P2303" t="s">
        <v>9833</v>
      </c>
      <c r="Q2303" t="s">
        <v>9834</v>
      </c>
      <c r="R2303" t="s">
        <v>80</v>
      </c>
      <c r="S2303" t="s">
        <v>81</v>
      </c>
      <c r="T2303" t="s">
        <v>82</v>
      </c>
      <c r="U2303" t="s">
        <v>7699</v>
      </c>
      <c r="V2303" t="s">
        <v>20859</v>
      </c>
      <c r="W2303" t="s">
        <v>84</v>
      </c>
      <c r="Y2303" t="s">
        <v>8</v>
      </c>
      <c r="Z2303" t="s">
        <v>86</v>
      </c>
      <c r="AA2303" t="s">
        <v>1471</v>
      </c>
      <c r="AB2303" s="28">
        <v>1</v>
      </c>
      <c r="AC2303" s="40">
        <v>35780</v>
      </c>
      <c r="AD2303" s="40">
        <f t="shared" si="35"/>
        <v>35780</v>
      </c>
    </row>
    <row r="2304" spans="1:30">
      <c r="A2304" t="s">
        <v>965</v>
      </c>
      <c r="B2304" t="s">
        <v>119</v>
      </c>
      <c r="C2304" t="s">
        <v>120</v>
      </c>
      <c r="D2304" t="s">
        <v>966</v>
      </c>
      <c r="E2304" t="s">
        <v>20860</v>
      </c>
      <c r="F2304" t="s">
        <v>20861</v>
      </c>
      <c r="G2304" t="s">
        <v>9829</v>
      </c>
      <c r="H2304" t="s">
        <v>969</v>
      </c>
      <c r="I2304" t="s">
        <v>965</v>
      </c>
      <c r="J2304" t="s">
        <v>20862</v>
      </c>
      <c r="K2304" t="s">
        <v>78</v>
      </c>
      <c r="L2304" t="s">
        <v>20863</v>
      </c>
      <c r="M2304" s="27">
        <v>45960.591527777768</v>
      </c>
      <c r="N2304" s="27">
        <v>45961.633333333331</v>
      </c>
      <c r="P2304" t="s">
        <v>9833</v>
      </c>
      <c r="Q2304" t="s">
        <v>9834</v>
      </c>
      <c r="R2304" t="s">
        <v>80</v>
      </c>
      <c r="S2304" t="s">
        <v>81</v>
      </c>
      <c r="T2304" t="s">
        <v>82</v>
      </c>
      <c r="U2304" t="s">
        <v>7699</v>
      </c>
      <c r="V2304" t="s">
        <v>20864</v>
      </c>
      <c r="W2304" t="s">
        <v>84</v>
      </c>
      <c r="Y2304" t="s">
        <v>8</v>
      </c>
      <c r="Z2304" t="s">
        <v>86</v>
      </c>
      <c r="AA2304" t="s">
        <v>974</v>
      </c>
      <c r="AB2304" s="28">
        <v>1</v>
      </c>
      <c r="AC2304" s="40">
        <v>35780</v>
      </c>
      <c r="AD2304" s="40">
        <f t="shared" si="35"/>
        <v>35780</v>
      </c>
    </row>
    <row r="2305" spans="1:30">
      <c r="A2305" t="s">
        <v>277</v>
      </c>
      <c r="B2305" t="s">
        <v>151</v>
      </c>
      <c r="C2305" t="s">
        <v>152</v>
      </c>
      <c r="D2305" t="s">
        <v>325</v>
      </c>
      <c r="E2305" t="s">
        <v>20865</v>
      </c>
      <c r="F2305" t="s">
        <v>20866</v>
      </c>
      <c r="G2305" t="s">
        <v>9829</v>
      </c>
      <c r="H2305" t="s">
        <v>328</v>
      </c>
      <c r="I2305" t="s">
        <v>277</v>
      </c>
      <c r="J2305" t="s">
        <v>20867</v>
      </c>
      <c r="K2305" t="s">
        <v>78</v>
      </c>
      <c r="L2305" t="s">
        <v>20868</v>
      </c>
      <c r="M2305" s="27">
        <v>45960.593333333331</v>
      </c>
      <c r="N2305" s="27">
        <v>45961.666666666657</v>
      </c>
      <c r="P2305" t="s">
        <v>9833</v>
      </c>
      <c r="Q2305" t="s">
        <v>9834</v>
      </c>
      <c r="R2305" t="s">
        <v>1470</v>
      </c>
      <c r="S2305" t="s">
        <v>1470</v>
      </c>
      <c r="T2305" t="s">
        <v>82</v>
      </c>
      <c r="U2305" t="s">
        <v>7699</v>
      </c>
      <c r="V2305" t="s">
        <v>20869</v>
      </c>
      <c r="W2305" t="s">
        <v>84</v>
      </c>
      <c r="Y2305" t="s">
        <v>8</v>
      </c>
      <c r="Z2305" t="s">
        <v>86</v>
      </c>
      <c r="AA2305" t="s">
        <v>736</v>
      </c>
      <c r="AB2305" s="28">
        <v>1</v>
      </c>
      <c r="AC2305" s="40">
        <v>35780</v>
      </c>
      <c r="AD2305" s="40">
        <f t="shared" si="35"/>
        <v>35780</v>
      </c>
    </row>
    <row r="2306" spans="1:30">
      <c r="A2306" t="s">
        <v>1377</v>
      </c>
      <c r="B2306" t="s">
        <v>68</v>
      </c>
      <c r="C2306" t="s">
        <v>266</v>
      </c>
      <c r="D2306" t="s">
        <v>1378</v>
      </c>
      <c r="E2306" t="s">
        <v>20870</v>
      </c>
      <c r="F2306" t="s">
        <v>2250</v>
      </c>
      <c r="G2306" t="s">
        <v>9829</v>
      </c>
      <c r="H2306" t="s">
        <v>1381</v>
      </c>
      <c r="I2306" t="s">
        <v>1377</v>
      </c>
      <c r="J2306" t="s">
        <v>2251</v>
      </c>
      <c r="K2306" t="s">
        <v>78</v>
      </c>
      <c r="L2306" t="s">
        <v>20871</v>
      </c>
      <c r="M2306" s="27">
        <v>45960.59684027778</v>
      </c>
      <c r="N2306" s="27">
        <v>45961.39166666667</v>
      </c>
      <c r="P2306" t="s">
        <v>9833</v>
      </c>
      <c r="Q2306" t="s">
        <v>9834</v>
      </c>
      <c r="R2306" t="s">
        <v>1479</v>
      </c>
      <c r="S2306" t="s">
        <v>1479</v>
      </c>
      <c r="T2306" t="s">
        <v>82</v>
      </c>
      <c r="U2306" t="s">
        <v>7699</v>
      </c>
      <c r="V2306" t="s">
        <v>20872</v>
      </c>
      <c r="W2306" t="s">
        <v>84</v>
      </c>
      <c r="Y2306" t="s">
        <v>8</v>
      </c>
      <c r="Z2306" t="s">
        <v>86</v>
      </c>
      <c r="AA2306" t="s">
        <v>2735</v>
      </c>
      <c r="AB2306" s="28">
        <v>1</v>
      </c>
      <c r="AC2306" s="40">
        <v>35780</v>
      </c>
      <c r="AD2306" s="40">
        <f t="shared" si="35"/>
        <v>35780</v>
      </c>
    </row>
    <row r="2307" spans="1:30">
      <c r="A2307" t="s">
        <v>118</v>
      </c>
      <c r="B2307" t="s">
        <v>119</v>
      </c>
      <c r="C2307" t="s">
        <v>120</v>
      </c>
      <c r="D2307" t="s">
        <v>306</v>
      </c>
      <c r="E2307" t="s">
        <v>20873</v>
      </c>
      <c r="F2307" t="s">
        <v>20874</v>
      </c>
      <c r="G2307" t="s">
        <v>9829</v>
      </c>
      <c r="H2307" t="s">
        <v>309</v>
      </c>
      <c r="I2307" t="s">
        <v>118</v>
      </c>
      <c r="J2307" t="s">
        <v>20875</v>
      </c>
      <c r="K2307" t="s">
        <v>78</v>
      </c>
      <c r="L2307" t="s">
        <v>20876</v>
      </c>
      <c r="M2307" s="27">
        <v>45960.68109953704</v>
      </c>
      <c r="N2307" s="27">
        <v>45961.411111111112</v>
      </c>
      <c r="P2307" t="s">
        <v>9833</v>
      </c>
      <c r="Q2307" t="s">
        <v>9834</v>
      </c>
      <c r="R2307" t="s">
        <v>80</v>
      </c>
      <c r="S2307" t="s">
        <v>187</v>
      </c>
      <c r="T2307" t="s">
        <v>82</v>
      </c>
      <c r="U2307" t="s">
        <v>7699</v>
      </c>
      <c r="V2307" t="s">
        <v>20877</v>
      </c>
      <c r="W2307" t="s">
        <v>84</v>
      </c>
      <c r="Y2307" t="s">
        <v>8</v>
      </c>
      <c r="Z2307" t="s">
        <v>86</v>
      </c>
      <c r="AA2307" t="s">
        <v>2527</v>
      </c>
      <c r="AB2307" s="28">
        <v>1</v>
      </c>
      <c r="AC2307" s="40">
        <v>35780</v>
      </c>
      <c r="AD2307" s="40">
        <f t="shared" ref="AD2307:AD2312" si="36">AC2307</f>
        <v>35780</v>
      </c>
    </row>
    <row r="2308" spans="1:30">
      <c r="A2308" t="s">
        <v>762</v>
      </c>
      <c r="B2308" t="s">
        <v>119</v>
      </c>
      <c r="C2308" t="s">
        <v>120</v>
      </c>
      <c r="D2308" t="s">
        <v>885</v>
      </c>
      <c r="E2308" t="s">
        <v>20878</v>
      </c>
      <c r="F2308" t="s">
        <v>20879</v>
      </c>
      <c r="G2308" t="s">
        <v>9829</v>
      </c>
      <c r="H2308" t="s">
        <v>766</v>
      </c>
      <c r="I2308" t="s">
        <v>888</v>
      </c>
      <c r="J2308" t="s">
        <v>20880</v>
      </c>
      <c r="K2308" t="s">
        <v>78</v>
      </c>
      <c r="L2308" t="s">
        <v>20881</v>
      </c>
      <c r="M2308" s="27">
        <v>45960.685289351852</v>
      </c>
      <c r="N2308" s="27">
        <v>45961.629861111112</v>
      </c>
      <c r="P2308" t="s">
        <v>9833</v>
      </c>
      <c r="Q2308" t="s">
        <v>9834</v>
      </c>
      <c r="R2308" t="s">
        <v>783</v>
      </c>
      <c r="S2308" t="s">
        <v>2152</v>
      </c>
      <c r="T2308" t="s">
        <v>82</v>
      </c>
      <c r="U2308" t="s">
        <v>7699</v>
      </c>
      <c r="V2308" t="s">
        <v>20882</v>
      </c>
      <c r="W2308" t="s">
        <v>84</v>
      </c>
      <c r="Y2308" t="s">
        <v>11</v>
      </c>
      <c r="Z2308" t="s">
        <v>86</v>
      </c>
      <c r="AA2308" t="s">
        <v>771</v>
      </c>
      <c r="AB2308" s="28">
        <v>1</v>
      </c>
      <c r="AC2308" s="40">
        <v>67654</v>
      </c>
      <c r="AD2308" s="40">
        <f t="shared" si="36"/>
        <v>67654</v>
      </c>
    </row>
    <row r="2309" spans="1:30">
      <c r="A2309" t="s">
        <v>343</v>
      </c>
      <c r="B2309" t="s">
        <v>68</v>
      </c>
      <c r="C2309" t="s">
        <v>69</v>
      </c>
      <c r="D2309" t="s">
        <v>344</v>
      </c>
      <c r="E2309" t="s">
        <v>20883</v>
      </c>
      <c r="F2309" t="s">
        <v>20884</v>
      </c>
      <c r="G2309" t="s">
        <v>9829</v>
      </c>
      <c r="H2309" t="s">
        <v>347</v>
      </c>
      <c r="I2309" t="s">
        <v>343</v>
      </c>
      <c r="J2309" t="s">
        <v>20885</v>
      </c>
      <c r="K2309" t="s">
        <v>78</v>
      </c>
      <c r="L2309" t="s">
        <v>20886</v>
      </c>
      <c r="M2309" s="27">
        <v>45960.704826388886</v>
      </c>
      <c r="N2309" s="27">
        <v>45961.656944444447</v>
      </c>
      <c r="P2309" t="s">
        <v>9833</v>
      </c>
      <c r="Q2309" t="s">
        <v>9834</v>
      </c>
      <c r="R2309" t="s">
        <v>80</v>
      </c>
      <c r="S2309" t="s">
        <v>187</v>
      </c>
      <c r="T2309" t="s">
        <v>82</v>
      </c>
      <c r="U2309" t="s">
        <v>7699</v>
      </c>
      <c r="V2309" t="s">
        <v>20887</v>
      </c>
      <c r="W2309" t="s">
        <v>84</v>
      </c>
      <c r="Y2309" t="s">
        <v>8</v>
      </c>
      <c r="Z2309" t="s">
        <v>86</v>
      </c>
      <c r="AA2309" t="s">
        <v>8852</v>
      </c>
      <c r="AB2309" s="28">
        <v>1</v>
      </c>
      <c r="AC2309" s="40">
        <v>35780</v>
      </c>
      <c r="AD2309" s="40">
        <f t="shared" si="36"/>
        <v>35780</v>
      </c>
    </row>
    <row r="2310" spans="1:30">
      <c r="A2310" t="s">
        <v>442</v>
      </c>
      <c r="B2310" t="s">
        <v>113</v>
      </c>
      <c r="C2310" t="s">
        <v>114</v>
      </c>
      <c r="D2310" t="s">
        <v>16089</v>
      </c>
      <c r="E2310" t="s">
        <v>20888</v>
      </c>
      <c r="F2310" t="s">
        <v>20889</v>
      </c>
      <c r="G2310" t="s">
        <v>11760</v>
      </c>
      <c r="H2310" t="s">
        <v>16092</v>
      </c>
      <c r="I2310" t="s">
        <v>16093</v>
      </c>
      <c r="J2310" t="s">
        <v>20890</v>
      </c>
      <c r="K2310" t="s">
        <v>78</v>
      </c>
      <c r="L2310" t="s">
        <v>20891</v>
      </c>
      <c r="M2310" s="27">
        <v>45961.426388888889</v>
      </c>
      <c r="N2310" s="27">
        <v>45961.677083333343</v>
      </c>
      <c r="P2310" t="s">
        <v>9833</v>
      </c>
      <c r="Q2310" t="s">
        <v>9834</v>
      </c>
      <c r="R2310" t="s">
        <v>1470</v>
      </c>
      <c r="S2310" t="s">
        <v>1470</v>
      </c>
      <c r="U2310" t="s">
        <v>20742</v>
      </c>
      <c r="V2310" t="s">
        <v>20892</v>
      </c>
      <c r="W2310" t="s">
        <v>1801</v>
      </c>
      <c r="Y2310" t="s">
        <v>139</v>
      </c>
      <c r="Z2310" t="s">
        <v>1482</v>
      </c>
      <c r="AB2310" s="28">
        <v>0</v>
      </c>
      <c r="AC2310" s="40">
        <v>41241</v>
      </c>
      <c r="AD2310" s="40">
        <f t="shared" si="36"/>
        <v>41241</v>
      </c>
    </row>
    <row r="2311" spans="1:30">
      <c r="A2311" t="s">
        <v>191</v>
      </c>
      <c r="B2311" t="s">
        <v>192</v>
      </c>
      <c r="C2311" t="s">
        <v>8579</v>
      </c>
      <c r="D2311" t="s">
        <v>227</v>
      </c>
      <c r="E2311" t="s">
        <v>20893</v>
      </c>
      <c r="F2311" t="s">
        <v>7623</v>
      </c>
      <c r="G2311" t="s">
        <v>9838</v>
      </c>
      <c r="H2311" t="s">
        <v>197</v>
      </c>
      <c r="I2311" t="s">
        <v>230</v>
      </c>
      <c r="J2311" t="s">
        <v>7624</v>
      </c>
      <c r="K2311" t="s">
        <v>78</v>
      </c>
      <c r="L2311" t="s">
        <v>20894</v>
      </c>
      <c r="M2311" s="27">
        <v>45924.61041666667</v>
      </c>
      <c r="N2311" s="27">
        <v>45940.42083333333</v>
      </c>
      <c r="P2311" t="s">
        <v>9840</v>
      </c>
      <c r="R2311" t="s">
        <v>1479</v>
      </c>
      <c r="S2311" t="s">
        <v>1470</v>
      </c>
      <c r="U2311" t="s">
        <v>7699</v>
      </c>
      <c r="V2311" s="45" t="s">
        <v>24718</v>
      </c>
      <c r="W2311" t="s">
        <v>9840</v>
      </c>
      <c r="Y2311" t="s">
        <v>8</v>
      </c>
      <c r="Z2311" t="s">
        <v>86</v>
      </c>
      <c r="AB2311" s="28">
        <v>4</v>
      </c>
      <c r="AC2311" s="40">
        <v>35780</v>
      </c>
      <c r="AD2311" s="40">
        <f>AC2311*AB2311</f>
        <v>143120</v>
      </c>
    </row>
    <row r="2312" spans="1:30">
      <c r="A2312" t="s">
        <v>191</v>
      </c>
      <c r="B2312" t="s">
        <v>192</v>
      </c>
      <c r="C2312" t="s">
        <v>193</v>
      </c>
      <c r="D2312" s="29">
        <v>5113</v>
      </c>
      <c r="E2312" s="30" t="s">
        <v>24680</v>
      </c>
      <c r="F2312" t="s">
        <v>13004</v>
      </c>
      <c r="H2312" t="s">
        <v>197</v>
      </c>
      <c r="I2312" t="s">
        <v>10654</v>
      </c>
      <c r="J2312" t="s">
        <v>13004</v>
      </c>
      <c r="K2312" t="s">
        <v>78</v>
      </c>
      <c r="L2312" t="s">
        <v>24677</v>
      </c>
      <c r="M2312" s="27">
        <v>45957.588194444441</v>
      </c>
      <c r="N2312" s="27">
        <v>45961.594444444447</v>
      </c>
      <c r="O2312" t="s">
        <v>1466</v>
      </c>
      <c r="P2312" t="s">
        <v>9834</v>
      </c>
      <c r="Q2312" t="s">
        <v>9834</v>
      </c>
      <c r="R2312" t="s">
        <v>80</v>
      </c>
      <c r="S2312" t="s">
        <v>187</v>
      </c>
      <c r="T2312" t="s">
        <v>24678</v>
      </c>
      <c r="U2312" t="s">
        <v>7699</v>
      </c>
      <c r="V2312" t="s">
        <v>24679</v>
      </c>
      <c r="W2312" t="s">
        <v>9840</v>
      </c>
      <c r="Y2312" t="s">
        <v>15</v>
      </c>
      <c r="Z2312" t="s">
        <v>86</v>
      </c>
      <c r="AB2312" s="28">
        <v>0</v>
      </c>
      <c r="AC2312" s="40">
        <v>35780</v>
      </c>
      <c r="AD2312" s="40">
        <f t="shared" si="36"/>
        <v>35780</v>
      </c>
    </row>
    <row r="2313" spans="1:30">
      <c r="AD2313" s="41">
        <f>SUM(AD2:AD2312)</f>
        <v>103538227</v>
      </c>
    </row>
  </sheetData>
  <conditionalFormatting sqref="E1:E2312">
    <cfRule type="duplicateValues" dxfId="8" priority="33"/>
  </conditionalFormatting>
  <conditionalFormatting sqref="E1:E1048576">
    <cfRule type="duplicateValues" dxfId="7" priority="1"/>
  </conditionalFormatting>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8" tint="0.79998168889431442"/>
  </sheetPr>
  <dimension ref="A1:AB225"/>
  <sheetViews>
    <sheetView topLeftCell="V1" workbookViewId="0">
      <selection activeCell="AA2" sqref="AA2:AA224"/>
    </sheetView>
  </sheetViews>
  <sheetFormatPr baseColWidth="10" defaultColWidth="9.140625" defaultRowHeight="15"/>
  <cols>
    <col min="1" max="1" width="15" customWidth="1"/>
    <col min="2" max="2" width="29" customWidth="1"/>
    <col min="3" max="3" width="27" customWidth="1"/>
    <col min="4" max="4" width="13" customWidth="1"/>
    <col min="5" max="5" width="21" customWidth="1"/>
    <col min="6" max="7" width="11" customWidth="1"/>
    <col min="8" max="8" width="24" customWidth="1"/>
    <col min="9" max="9" width="20" customWidth="1"/>
    <col min="10" max="10" width="28" customWidth="1"/>
    <col min="11" max="11" width="50" customWidth="1"/>
    <col min="12" max="12" width="10" customWidth="1"/>
    <col min="13" max="13" width="31" customWidth="1"/>
    <col min="14" max="14" width="21" customWidth="1"/>
    <col min="15" max="15" width="28" customWidth="1"/>
    <col min="16" max="16" width="13" customWidth="1"/>
    <col min="17" max="17" width="10" customWidth="1"/>
    <col min="18" max="18" width="33" customWidth="1"/>
    <col min="19" max="19" width="50" customWidth="1"/>
    <col min="20" max="20" width="19" customWidth="1"/>
    <col min="21" max="22" width="14" customWidth="1"/>
    <col min="23" max="23" width="18" customWidth="1"/>
    <col min="24" max="24" width="42" customWidth="1"/>
    <col min="25" max="25" width="21" customWidth="1"/>
    <col min="26" max="26" width="37" customWidth="1"/>
    <col min="27" max="27" width="43" style="40" customWidth="1"/>
    <col min="28" max="28" width="27" style="40" customWidth="1"/>
  </cols>
  <sheetData>
    <row r="1" spans="1:28" ht="30">
      <c r="A1" s="26" t="s">
        <v>39</v>
      </c>
      <c r="B1" s="26" t="s">
        <v>40</v>
      </c>
      <c r="C1" s="26" t="s">
        <v>41</v>
      </c>
      <c r="D1" s="26" t="s">
        <v>42</v>
      </c>
      <c r="E1" s="26" t="s">
        <v>43</v>
      </c>
      <c r="F1" s="26" t="s">
        <v>44</v>
      </c>
      <c r="G1" s="26" t="s">
        <v>45</v>
      </c>
      <c r="H1" s="26" t="s">
        <v>46</v>
      </c>
      <c r="I1" s="26" t="s">
        <v>47</v>
      </c>
      <c r="J1" s="26" t="s">
        <v>48</v>
      </c>
      <c r="K1" s="26" t="s">
        <v>49</v>
      </c>
      <c r="L1" s="26" t="s">
        <v>50</v>
      </c>
      <c r="M1" s="26" t="s">
        <v>51</v>
      </c>
      <c r="N1" s="26" t="s">
        <v>52</v>
      </c>
      <c r="O1" s="26" t="s">
        <v>53</v>
      </c>
      <c r="P1" s="26" t="s">
        <v>20895</v>
      </c>
      <c r="Q1" s="26" t="s">
        <v>1447</v>
      </c>
      <c r="R1" s="26" t="s">
        <v>56</v>
      </c>
      <c r="S1" s="26" t="s">
        <v>57</v>
      </c>
      <c r="T1" s="26" t="s">
        <v>58</v>
      </c>
      <c r="U1" s="26" t="s">
        <v>59</v>
      </c>
      <c r="V1" s="26" t="s">
        <v>60</v>
      </c>
      <c r="W1" s="26" t="s">
        <v>61</v>
      </c>
      <c r="X1" s="26" t="s">
        <v>62</v>
      </c>
      <c r="Y1" s="26" t="s">
        <v>20896</v>
      </c>
      <c r="Z1" s="26" t="s">
        <v>20897</v>
      </c>
      <c r="AA1" s="26" t="s">
        <v>20898</v>
      </c>
      <c r="AB1" s="26" t="s">
        <v>20899</v>
      </c>
    </row>
    <row r="2" spans="1:28">
      <c r="A2" t="s">
        <v>217</v>
      </c>
      <c r="B2" t="s">
        <v>192</v>
      </c>
      <c r="C2" t="s">
        <v>193</v>
      </c>
      <c r="D2" t="s">
        <v>20900</v>
      </c>
      <c r="E2" t="s">
        <v>20901</v>
      </c>
      <c r="G2" t="s">
        <v>73</v>
      </c>
      <c r="H2" t="s">
        <v>20902</v>
      </c>
      <c r="I2" t="s">
        <v>903</v>
      </c>
      <c r="J2" t="s">
        <v>20903</v>
      </c>
      <c r="K2" t="s">
        <v>20904</v>
      </c>
      <c r="L2" t="s">
        <v>20905</v>
      </c>
      <c r="M2" t="s">
        <v>20906</v>
      </c>
      <c r="N2" s="27">
        <v>45924.682638888888</v>
      </c>
      <c r="O2" s="27">
        <v>45954.457395833328</v>
      </c>
      <c r="P2" t="s">
        <v>20907</v>
      </c>
      <c r="R2" t="s">
        <v>82</v>
      </c>
      <c r="S2" t="s">
        <v>20908</v>
      </c>
      <c r="T2" t="s">
        <v>84</v>
      </c>
      <c r="U2" t="s">
        <v>20909</v>
      </c>
      <c r="V2" t="s">
        <v>139</v>
      </c>
      <c r="W2" t="s">
        <v>1482</v>
      </c>
      <c r="X2" t="s">
        <v>2012</v>
      </c>
      <c r="Z2" s="28">
        <v>1</v>
      </c>
      <c r="AA2" s="40">
        <v>988463</v>
      </c>
      <c r="AB2" s="40">
        <v>988463</v>
      </c>
    </row>
    <row r="3" spans="1:28">
      <c r="A3" t="s">
        <v>613</v>
      </c>
      <c r="B3" t="s">
        <v>151</v>
      </c>
      <c r="C3" t="s">
        <v>152</v>
      </c>
      <c r="D3" t="s">
        <v>4146</v>
      </c>
      <c r="E3" t="s">
        <v>20910</v>
      </c>
      <c r="G3" t="s">
        <v>73</v>
      </c>
      <c r="H3" t="s">
        <v>20902</v>
      </c>
      <c r="I3" t="s">
        <v>258</v>
      </c>
      <c r="J3" t="s">
        <v>4149</v>
      </c>
      <c r="K3" t="s">
        <v>20911</v>
      </c>
      <c r="L3" t="s">
        <v>20905</v>
      </c>
      <c r="M3" t="s">
        <v>20912</v>
      </c>
      <c r="N3" s="27">
        <v>45929.460416666669</v>
      </c>
      <c r="O3" s="27">
        <v>45931.494710648149</v>
      </c>
      <c r="P3" t="s">
        <v>20913</v>
      </c>
      <c r="R3" t="s">
        <v>82</v>
      </c>
      <c r="S3" t="s">
        <v>20914</v>
      </c>
      <c r="T3" t="s">
        <v>84</v>
      </c>
      <c r="U3" t="s">
        <v>20915</v>
      </c>
      <c r="V3" t="s">
        <v>11</v>
      </c>
      <c r="W3" t="s">
        <v>86</v>
      </c>
      <c r="X3" t="s">
        <v>1281</v>
      </c>
      <c r="Z3" s="28">
        <v>1</v>
      </c>
      <c r="AA3" s="40">
        <v>163814</v>
      </c>
      <c r="AB3" s="40">
        <v>163814</v>
      </c>
    </row>
    <row r="4" spans="1:28">
      <c r="A4" t="s">
        <v>1134</v>
      </c>
      <c r="B4" t="s">
        <v>113</v>
      </c>
      <c r="C4" t="s">
        <v>114</v>
      </c>
      <c r="D4" t="s">
        <v>2710</v>
      </c>
      <c r="E4" t="s">
        <v>20916</v>
      </c>
      <c r="G4" t="s">
        <v>73</v>
      </c>
      <c r="H4" t="s">
        <v>20902</v>
      </c>
      <c r="I4" t="s">
        <v>2713</v>
      </c>
      <c r="J4" t="s">
        <v>1134</v>
      </c>
      <c r="K4" t="s">
        <v>20917</v>
      </c>
      <c r="L4" t="s">
        <v>20905</v>
      </c>
      <c r="M4" t="s">
        <v>20918</v>
      </c>
      <c r="N4" s="27">
        <v>45929.670138888891</v>
      </c>
      <c r="O4" s="27">
        <v>45931.461122685178</v>
      </c>
      <c r="P4" t="s">
        <v>20919</v>
      </c>
      <c r="R4" t="s">
        <v>20920</v>
      </c>
      <c r="S4" t="s">
        <v>20921</v>
      </c>
      <c r="T4" t="s">
        <v>84</v>
      </c>
      <c r="V4" t="s">
        <v>8</v>
      </c>
      <c r="W4" t="s">
        <v>86</v>
      </c>
      <c r="X4" t="s">
        <v>20922</v>
      </c>
      <c r="Z4" s="28">
        <v>1</v>
      </c>
      <c r="AA4" s="40">
        <v>75096</v>
      </c>
      <c r="AB4" s="40">
        <v>75096</v>
      </c>
    </row>
    <row r="5" spans="1:28">
      <c r="A5" t="s">
        <v>277</v>
      </c>
      <c r="B5" t="s">
        <v>151</v>
      </c>
      <c r="C5" t="s">
        <v>152</v>
      </c>
      <c r="D5" t="s">
        <v>334</v>
      </c>
      <c r="E5" t="s">
        <v>20923</v>
      </c>
      <c r="G5" t="s">
        <v>73</v>
      </c>
      <c r="H5" t="s">
        <v>20902</v>
      </c>
      <c r="I5" t="s">
        <v>328</v>
      </c>
      <c r="J5" t="s">
        <v>337</v>
      </c>
      <c r="K5" t="s">
        <v>20924</v>
      </c>
      <c r="L5" t="s">
        <v>20905</v>
      </c>
      <c r="M5" t="s">
        <v>20925</v>
      </c>
      <c r="N5" s="27">
        <v>45929.460416666669</v>
      </c>
      <c r="O5" s="27">
        <v>45931.418402777781</v>
      </c>
      <c r="P5" t="s">
        <v>20926</v>
      </c>
      <c r="R5" t="s">
        <v>82</v>
      </c>
      <c r="S5" t="s">
        <v>20927</v>
      </c>
      <c r="T5" t="s">
        <v>84</v>
      </c>
      <c r="U5" t="s">
        <v>20928</v>
      </c>
      <c r="V5" t="s">
        <v>8</v>
      </c>
      <c r="W5" t="s">
        <v>86</v>
      </c>
      <c r="X5" t="s">
        <v>342</v>
      </c>
      <c r="Z5" s="28">
        <v>1</v>
      </c>
      <c r="AA5" s="40">
        <v>75096</v>
      </c>
      <c r="AB5" s="40">
        <v>75096</v>
      </c>
    </row>
    <row r="6" spans="1:28">
      <c r="A6" t="s">
        <v>459</v>
      </c>
      <c r="B6" t="s">
        <v>460</v>
      </c>
      <c r="C6" t="s">
        <v>461</v>
      </c>
      <c r="D6" t="s">
        <v>512</v>
      </c>
      <c r="E6" t="s">
        <v>20929</v>
      </c>
      <c r="G6" t="s">
        <v>73</v>
      </c>
      <c r="H6" t="s">
        <v>20902</v>
      </c>
      <c r="I6" t="s">
        <v>460</v>
      </c>
      <c r="J6" t="s">
        <v>459</v>
      </c>
      <c r="K6" t="s">
        <v>20930</v>
      </c>
      <c r="L6" t="s">
        <v>20905</v>
      </c>
      <c r="M6" t="s">
        <v>20931</v>
      </c>
      <c r="N6" s="27">
        <v>45929.695138888892</v>
      </c>
      <c r="O6" s="27">
        <v>45931.495625000003</v>
      </c>
      <c r="P6" t="s">
        <v>20932</v>
      </c>
      <c r="R6" t="s">
        <v>82</v>
      </c>
      <c r="S6" t="s">
        <v>20933</v>
      </c>
      <c r="T6" t="s">
        <v>84</v>
      </c>
      <c r="U6" t="s">
        <v>20934</v>
      </c>
      <c r="V6" t="s">
        <v>8</v>
      </c>
      <c r="W6" t="s">
        <v>86</v>
      </c>
      <c r="X6" t="s">
        <v>526</v>
      </c>
      <c r="Z6" s="28">
        <v>1</v>
      </c>
      <c r="AA6" s="40">
        <v>75096</v>
      </c>
      <c r="AB6" s="40">
        <v>75096</v>
      </c>
    </row>
    <row r="7" spans="1:28">
      <c r="A7" t="s">
        <v>459</v>
      </c>
      <c r="B7" t="s">
        <v>460</v>
      </c>
      <c r="C7" t="s">
        <v>461</v>
      </c>
      <c r="D7" t="s">
        <v>5208</v>
      </c>
      <c r="E7" t="s">
        <v>20935</v>
      </c>
      <c r="G7" t="s">
        <v>73</v>
      </c>
      <c r="H7" t="s">
        <v>20902</v>
      </c>
      <c r="I7" t="s">
        <v>460</v>
      </c>
      <c r="J7" t="s">
        <v>5211</v>
      </c>
      <c r="K7" t="s">
        <v>20936</v>
      </c>
      <c r="L7" t="s">
        <v>20905</v>
      </c>
      <c r="M7" t="s">
        <v>20937</v>
      </c>
      <c r="N7" s="27">
        <v>45929.479166666657</v>
      </c>
      <c r="O7" s="27">
        <v>45932.554618055547</v>
      </c>
      <c r="P7" t="s">
        <v>20938</v>
      </c>
      <c r="R7" t="s">
        <v>82</v>
      </c>
      <c r="S7" t="s">
        <v>20939</v>
      </c>
      <c r="T7" t="s">
        <v>84</v>
      </c>
      <c r="U7" t="s">
        <v>20940</v>
      </c>
      <c r="V7" t="s">
        <v>11</v>
      </c>
      <c r="W7" t="s">
        <v>86</v>
      </c>
      <c r="X7" t="s">
        <v>1875</v>
      </c>
      <c r="Z7" s="28">
        <v>1</v>
      </c>
      <c r="AA7" s="40">
        <v>163814</v>
      </c>
      <c r="AB7" s="40">
        <v>163814</v>
      </c>
    </row>
    <row r="8" spans="1:28">
      <c r="A8" t="s">
        <v>613</v>
      </c>
      <c r="B8" t="s">
        <v>151</v>
      </c>
      <c r="C8" t="s">
        <v>152</v>
      </c>
      <c r="D8" t="s">
        <v>2241</v>
      </c>
      <c r="E8" t="s">
        <v>20941</v>
      </c>
      <c r="G8" t="s">
        <v>73</v>
      </c>
      <c r="H8" t="s">
        <v>20902</v>
      </c>
      <c r="I8" t="s">
        <v>258</v>
      </c>
      <c r="J8" t="s">
        <v>2244</v>
      </c>
      <c r="K8" t="s">
        <v>20942</v>
      </c>
      <c r="L8" t="s">
        <v>20905</v>
      </c>
      <c r="M8" t="s">
        <v>20943</v>
      </c>
      <c r="N8" s="27">
        <v>45929.460416666669</v>
      </c>
      <c r="O8" s="27">
        <v>45931.541261574072</v>
      </c>
      <c r="P8" t="s">
        <v>20944</v>
      </c>
      <c r="R8" t="s">
        <v>82</v>
      </c>
      <c r="S8" t="s">
        <v>20945</v>
      </c>
      <c r="T8" t="s">
        <v>84</v>
      </c>
      <c r="U8" t="s">
        <v>20946</v>
      </c>
      <c r="V8" t="s">
        <v>13</v>
      </c>
      <c r="W8" t="s">
        <v>86</v>
      </c>
      <c r="X8" t="s">
        <v>2941</v>
      </c>
      <c r="Z8" s="28">
        <v>1</v>
      </c>
      <c r="AA8" s="40">
        <v>275729</v>
      </c>
      <c r="AB8" s="40">
        <v>275729</v>
      </c>
    </row>
    <row r="9" spans="1:28">
      <c r="A9" t="s">
        <v>67</v>
      </c>
      <c r="B9" t="s">
        <v>68</v>
      </c>
      <c r="C9" t="s">
        <v>69</v>
      </c>
      <c r="D9" t="s">
        <v>7386</v>
      </c>
      <c r="E9" t="s">
        <v>20947</v>
      </c>
      <c r="G9" t="s">
        <v>73</v>
      </c>
      <c r="H9" t="s">
        <v>20902</v>
      </c>
      <c r="I9" t="s">
        <v>143</v>
      </c>
      <c r="J9" t="s">
        <v>7389</v>
      </c>
      <c r="K9" t="s">
        <v>20948</v>
      </c>
      <c r="L9" t="s">
        <v>20905</v>
      </c>
      <c r="M9" t="s">
        <v>20949</v>
      </c>
      <c r="N9" s="27">
        <v>45929.711805555547</v>
      </c>
      <c r="O9" s="27">
        <v>45932.575300925928</v>
      </c>
      <c r="P9" t="s">
        <v>20950</v>
      </c>
      <c r="R9" t="s">
        <v>82</v>
      </c>
      <c r="S9" t="s">
        <v>20951</v>
      </c>
      <c r="T9" t="s">
        <v>84</v>
      </c>
      <c r="U9" t="s">
        <v>20952</v>
      </c>
      <c r="V9" t="s">
        <v>11</v>
      </c>
      <c r="W9" t="s">
        <v>86</v>
      </c>
      <c r="X9" t="s">
        <v>190</v>
      </c>
      <c r="Z9" s="28">
        <v>1</v>
      </c>
      <c r="AA9" s="40">
        <v>163814</v>
      </c>
      <c r="AB9" s="40">
        <v>163814</v>
      </c>
    </row>
    <row r="10" spans="1:28">
      <c r="A10" t="s">
        <v>459</v>
      </c>
      <c r="B10" t="s">
        <v>460</v>
      </c>
      <c r="C10" t="s">
        <v>461</v>
      </c>
      <c r="D10" t="s">
        <v>512</v>
      </c>
      <c r="E10" t="s">
        <v>20953</v>
      </c>
      <c r="G10" t="s">
        <v>73</v>
      </c>
      <c r="H10" t="s">
        <v>20902</v>
      </c>
      <c r="I10" t="s">
        <v>460</v>
      </c>
      <c r="J10" t="s">
        <v>459</v>
      </c>
      <c r="K10" t="s">
        <v>20954</v>
      </c>
      <c r="L10" t="s">
        <v>20905</v>
      </c>
      <c r="M10" t="s">
        <v>20955</v>
      </c>
      <c r="N10" s="27">
        <v>45929.695138888892</v>
      </c>
      <c r="O10" s="27">
        <v>45931.526354166657</v>
      </c>
      <c r="P10" t="s">
        <v>20956</v>
      </c>
      <c r="R10" t="s">
        <v>82</v>
      </c>
      <c r="S10" t="s">
        <v>20957</v>
      </c>
      <c r="T10" t="s">
        <v>84</v>
      </c>
      <c r="U10" t="s">
        <v>20958</v>
      </c>
      <c r="V10" t="s">
        <v>8</v>
      </c>
      <c r="W10" t="s">
        <v>86</v>
      </c>
      <c r="X10" t="s">
        <v>778</v>
      </c>
      <c r="Z10" s="28">
        <v>1</v>
      </c>
      <c r="AA10" s="40">
        <v>75096</v>
      </c>
      <c r="AB10" s="40">
        <v>75096</v>
      </c>
    </row>
    <row r="11" spans="1:28">
      <c r="A11" t="s">
        <v>150</v>
      </c>
      <c r="B11" t="s">
        <v>151</v>
      </c>
      <c r="C11" t="s">
        <v>152</v>
      </c>
      <c r="D11" t="s">
        <v>2339</v>
      </c>
      <c r="E11" t="s">
        <v>20959</v>
      </c>
      <c r="G11" t="s">
        <v>73</v>
      </c>
      <c r="H11" t="s">
        <v>20902</v>
      </c>
      <c r="I11" t="s">
        <v>156</v>
      </c>
      <c r="J11" t="s">
        <v>150</v>
      </c>
      <c r="K11" t="s">
        <v>20960</v>
      </c>
      <c r="L11" t="s">
        <v>20905</v>
      </c>
      <c r="M11" t="s">
        <v>20961</v>
      </c>
      <c r="N11" s="27">
        <v>45929.460416666669</v>
      </c>
      <c r="O11" s="27">
        <v>45931.721030092587</v>
      </c>
      <c r="P11" t="s">
        <v>20962</v>
      </c>
      <c r="R11" t="s">
        <v>82</v>
      </c>
      <c r="S11" t="s">
        <v>20963</v>
      </c>
      <c r="T11" t="s">
        <v>84</v>
      </c>
      <c r="U11" t="s">
        <v>20964</v>
      </c>
      <c r="V11" t="s">
        <v>8</v>
      </c>
      <c r="W11" t="s">
        <v>86</v>
      </c>
      <c r="X11" t="s">
        <v>1471</v>
      </c>
      <c r="Z11" s="28">
        <v>1</v>
      </c>
      <c r="AA11" s="40">
        <v>75096</v>
      </c>
      <c r="AB11" s="40">
        <v>75096</v>
      </c>
    </row>
    <row r="12" spans="1:28">
      <c r="A12" t="s">
        <v>67</v>
      </c>
      <c r="B12" t="s">
        <v>68</v>
      </c>
      <c r="C12" t="s">
        <v>69</v>
      </c>
      <c r="D12" t="s">
        <v>20965</v>
      </c>
      <c r="E12" t="s">
        <v>20966</v>
      </c>
      <c r="G12" t="s">
        <v>73</v>
      </c>
      <c r="H12" t="s">
        <v>20902</v>
      </c>
      <c r="I12" t="s">
        <v>75</v>
      </c>
      <c r="J12" t="s">
        <v>20967</v>
      </c>
      <c r="K12" t="s">
        <v>20968</v>
      </c>
      <c r="L12" t="s">
        <v>20905</v>
      </c>
      <c r="M12" t="s">
        <v>20969</v>
      </c>
      <c r="N12" s="27">
        <v>45929.668749999997</v>
      </c>
      <c r="O12" s="27">
        <v>45940.668622685182</v>
      </c>
      <c r="P12" t="s">
        <v>20970</v>
      </c>
      <c r="R12" t="s">
        <v>82</v>
      </c>
      <c r="S12" t="s">
        <v>20971</v>
      </c>
      <c r="T12" t="s">
        <v>84</v>
      </c>
      <c r="U12" t="s">
        <v>20972</v>
      </c>
      <c r="V12" t="s">
        <v>139</v>
      </c>
      <c r="W12" t="s">
        <v>1482</v>
      </c>
      <c r="X12" t="s">
        <v>149</v>
      </c>
      <c r="Z12" s="28">
        <v>1</v>
      </c>
      <c r="AA12" s="40">
        <v>988463</v>
      </c>
      <c r="AB12" s="40">
        <v>988463</v>
      </c>
    </row>
    <row r="13" spans="1:28">
      <c r="A13" t="s">
        <v>613</v>
      </c>
      <c r="B13" t="s">
        <v>151</v>
      </c>
      <c r="C13" t="s">
        <v>152</v>
      </c>
      <c r="D13" t="s">
        <v>2933</v>
      </c>
      <c r="E13" t="s">
        <v>20973</v>
      </c>
      <c r="G13" t="s">
        <v>73</v>
      </c>
      <c r="H13" t="s">
        <v>20902</v>
      </c>
      <c r="I13" t="s">
        <v>258</v>
      </c>
      <c r="J13" t="s">
        <v>2936</v>
      </c>
      <c r="K13" t="s">
        <v>20974</v>
      </c>
      <c r="L13" t="s">
        <v>20905</v>
      </c>
      <c r="M13" t="s">
        <v>20975</v>
      </c>
      <c r="N13" s="27">
        <v>45929.460416666669</v>
      </c>
      <c r="O13" s="27">
        <v>45932.479386574072</v>
      </c>
      <c r="P13" t="s">
        <v>20976</v>
      </c>
      <c r="R13" t="s">
        <v>82</v>
      </c>
      <c r="S13" t="s">
        <v>20977</v>
      </c>
      <c r="T13" t="s">
        <v>84</v>
      </c>
      <c r="U13" t="s">
        <v>20978</v>
      </c>
      <c r="V13" t="s">
        <v>11</v>
      </c>
      <c r="W13" t="s">
        <v>86</v>
      </c>
      <c r="X13" t="s">
        <v>1281</v>
      </c>
      <c r="Z13" s="28">
        <v>1</v>
      </c>
      <c r="AA13" s="40">
        <v>163814</v>
      </c>
      <c r="AB13" s="40">
        <v>163814</v>
      </c>
    </row>
    <row r="14" spans="1:28">
      <c r="A14" t="s">
        <v>343</v>
      </c>
      <c r="B14" t="s">
        <v>68</v>
      </c>
      <c r="C14" t="s">
        <v>69</v>
      </c>
      <c r="D14" t="s">
        <v>2491</v>
      </c>
      <c r="E14" t="s">
        <v>20979</v>
      </c>
      <c r="G14" t="s">
        <v>73</v>
      </c>
      <c r="H14" t="s">
        <v>20902</v>
      </c>
      <c r="I14" t="s">
        <v>347</v>
      </c>
      <c r="J14" t="s">
        <v>2494</v>
      </c>
      <c r="K14" t="s">
        <v>20980</v>
      </c>
      <c r="L14" t="s">
        <v>20905</v>
      </c>
      <c r="M14" t="s">
        <v>20981</v>
      </c>
      <c r="N14" s="27">
        <v>45929.729166666657</v>
      </c>
      <c r="O14" s="27">
        <v>45931.578460648147</v>
      </c>
      <c r="P14" t="s">
        <v>20982</v>
      </c>
      <c r="R14" t="s">
        <v>82</v>
      </c>
      <c r="S14" t="s">
        <v>20983</v>
      </c>
      <c r="T14" t="s">
        <v>84</v>
      </c>
      <c r="U14" t="s">
        <v>20984</v>
      </c>
      <c r="V14" t="s">
        <v>11</v>
      </c>
      <c r="W14" t="s">
        <v>86</v>
      </c>
      <c r="X14" t="s">
        <v>352</v>
      </c>
      <c r="Z14" s="28">
        <v>1</v>
      </c>
      <c r="AA14" s="40">
        <v>163814</v>
      </c>
      <c r="AB14" s="40">
        <v>163814</v>
      </c>
    </row>
    <row r="15" spans="1:28">
      <c r="A15" t="s">
        <v>277</v>
      </c>
      <c r="B15" t="s">
        <v>151</v>
      </c>
      <c r="C15" t="s">
        <v>152</v>
      </c>
      <c r="D15" t="s">
        <v>2962</v>
      </c>
      <c r="E15" t="s">
        <v>20985</v>
      </c>
      <c r="G15" t="s">
        <v>73</v>
      </c>
      <c r="H15" t="s">
        <v>20986</v>
      </c>
      <c r="I15" t="s">
        <v>328</v>
      </c>
      <c r="J15" t="s">
        <v>2965</v>
      </c>
      <c r="K15" t="s">
        <v>20987</v>
      </c>
      <c r="L15" t="s">
        <v>20905</v>
      </c>
      <c r="M15" t="s">
        <v>20988</v>
      </c>
      <c r="N15" s="27">
        <v>45929.460416666669</v>
      </c>
      <c r="O15" s="27">
        <v>45932.622384259259</v>
      </c>
      <c r="P15" t="s">
        <v>20989</v>
      </c>
      <c r="R15" t="s">
        <v>82</v>
      </c>
      <c r="S15" t="s">
        <v>20990</v>
      </c>
      <c r="T15" t="s">
        <v>84</v>
      </c>
      <c r="U15" t="s">
        <v>20991</v>
      </c>
      <c r="V15" t="s">
        <v>13</v>
      </c>
      <c r="W15" t="s">
        <v>86</v>
      </c>
      <c r="X15" t="s">
        <v>585</v>
      </c>
      <c r="Z15" s="28">
        <v>1</v>
      </c>
      <c r="AA15" s="40">
        <v>275729</v>
      </c>
      <c r="AB15" s="40">
        <v>275729</v>
      </c>
    </row>
    <row r="16" spans="1:28">
      <c r="A16" t="s">
        <v>459</v>
      </c>
      <c r="B16" t="s">
        <v>460</v>
      </c>
      <c r="C16" t="s">
        <v>461</v>
      </c>
      <c r="D16" t="s">
        <v>20992</v>
      </c>
      <c r="E16" t="s">
        <v>20993</v>
      </c>
      <c r="G16" t="s">
        <v>73</v>
      </c>
      <c r="H16" t="s">
        <v>20902</v>
      </c>
      <c r="I16" t="s">
        <v>460</v>
      </c>
      <c r="J16" t="s">
        <v>20994</v>
      </c>
      <c r="K16" t="s">
        <v>20995</v>
      </c>
      <c r="L16" t="s">
        <v>20905</v>
      </c>
      <c r="M16" t="s">
        <v>20996</v>
      </c>
      <c r="N16" s="27">
        <v>45929.991666666669</v>
      </c>
      <c r="O16" s="27">
        <v>45937.585659722223</v>
      </c>
      <c r="P16" t="s">
        <v>20997</v>
      </c>
      <c r="R16" t="s">
        <v>233</v>
      </c>
      <c r="S16" t="s">
        <v>20998</v>
      </c>
      <c r="T16" t="s">
        <v>84</v>
      </c>
      <c r="U16" t="s">
        <v>20999</v>
      </c>
      <c r="V16" t="s">
        <v>11</v>
      </c>
      <c r="W16" t="s">
        <v>86</v>
      </c>
      <c r="X16" t="s">
        <v>1875</v>
      </c>
      <c r="Z16" s="28">
        <v>2</v>
      </c>
      <c r="AA16" s="40">
        <v>327628</v>
      </c>
      <c r="AB16" s="40">
        <v>327628</v>
      </c>
    </row>
    <row r="17" spans="1:28">
      <c r="A17" t="s">
        <v>965</v>
      </c>
      <c r="B17" t="s">
        <v>119</v>
      </c>
      <c r="C17" t="s">
        <v>120</v>
      </c>
      <c r="D17" t="s">
        <v>21000</v>
      </c>
      <c r="E17" t="s">
        <v>21001</v>
      </c>
      <c r="G17" t="s">
        <v>73</v>
      </c>
      <c r="H17" t="s">
        <v>20902</v>
      </c>
      <c r="I17" t="s">
        <v>969</v>
      </c>
      <c r="J17" t="s">
        <v>21002</v>
      </c>
      <c r="K17" t="s">
        <v>21003</v>
      </c>
      <c r="L17" t="s">
        <v>20905</v>
      </c>
      <c r="M17" t="s">
        <v>21004</v>
      </c>
      <c r="N17" s="27">
        <v>45929.705555555563</v>
      </c>
      <c r="O17" s="27">
        <v>45932.606504629628</v>
      </c>
      <c r="P17" t="s">
        <v>21005</v>
      </c>
      <c r="R17" t="s">
        <v>82</v>
      </c>
      <c r="S17" t="s">
        <v>21006</v>
      </c>
      <c r="T17" t="s">
        <v>84</v>
      </c>
      <c r="U17" t="s">
        <v>21007</v>
      </c>
      <c r="V17" t="s">
        <v>11</v>
      </c>
      <c r="W17" t="s">
        <v>86</v>
      </c>
      <c r="X17" t="s">
        <v>1693</v>
      </c>
      <c r="Z17" s="28">
        <v>1</v>
      </c>
      <c r="AA17" s="40">
        <v>163814</v>
      </c>
      <c r="AB17" s="40">
        <v>163814</v>
      </c>
    </row>
    <row r="18" spans="1:28">
      <c r="A18" t="s">
        <v>613</v>
      </c>
      <c r="B18" t="s">
        <v>151</v>
      </c>
      <c r="C18" t="s">
        <v>152</v>
      </c>
      <c r="D18" t="s">
        <v>1273</v>
      </c>
      <c r="E18" t="s">
        <v>21008</v>
      </c>
      <c r="G18" t="s">
        <v>73</v>
      </c>
      <c r="H18" t="s">
        <v>20902</v>
      </c>
      <c r="I18" t="s">
        <v>258</v>
      </c>
      <c r="J18" t="s">
        <v>1276</v>
      </c>
      <c r="K18" t="s">
        <v>21009</v>
      </c>
      <c r="L18" t="s">
        <v>20905</v>
      </c>
      <c r="M18" t="s">
        <v>21010</v>
      </c>
      <c r="N18" s="27">
        <v>45931.706944444442</v>
      </c>
      <c r="O18" s="27">
        <v>45933.626817129632</v>
      </c>
      <c r="P18" t="s">
        <v>21011</v>
      </c>
      <c r="R18" t="s">
        <v>82</v>
      </c>
      <c r="S18" t="s">
        <v>21012</v>
      </c>
      <c r="T18" t="s">
        <v>84</v>
      </c>
      <c r="U18" t="s">
        <v>21013</v>
      </c>
      <c r="V18" t="s">
        <v>11</v>
      </c>
      <c r="W18" t="s">
        <v>86</v>
      </c>
      <c r="X18" t="s">
        <v>2941</v>
      </c>
      <c r="Z18" s="28">
        <v>1</v>
      </c>
      <c r="AA18" s="40">
        <v>163814</v>
      </c>
      <c r="AB18" s="40">
        <v>163814</v>
      </c>
    </row>
    <row r="19" spans="1:28">
      <c r="A19" t="s">
        <v>459</v>
      </c>
      <c r="B19" t="s">
        <v>460</v>
      </c>
      <c r="C19" t="s">
        <v>461</v>
      </c>
      <c r="D19" t="s">
        <v>2599</v>
      </c>
      <c r="E19" t="s">
        <v>21014</v>
      </c>
      <c r="G19" t="s">
        <v>73</v>
      </c>
      <c r="H19" t="s">
        <v>20902</v>
      </c>
      <c r="I19" t="s">
        <v>460</v>
      </c>
      <c r="J19" t="s">
        <v>2602</v>
      </c>
      <c r="K19" t="s">
        <v>21015</v>
      </c>
      <c r="L19" t="s">
        <v>20905</v>
      </c>
      <c r="M19" t="s">
        <v>21016</v>
      </c>
      <c r="N19" s="27">
        <v>45931.713888888888</v>
      </c>
      <c r="O19" s="27">
        <v>45933.532488425917</v>
      </c>
      <c r="P19" t="s">
        <v>21017</v>
      </c>
      <c r="R19" t="s">
        <v>82</v>
      </c>
      <c r="S19" t="s">
        <v>21018</v>
      </c>
      <c r="T19" t="s">
        <v>84</v>
      </c>
      <c r="U19" t="s">
        <v>21019</v>
      </c>
      <c r="V19" t="s">
        <v>11</v>
      </c>
      <c r="W19" t="s">
        <v>86</v>
      </c>
      <c r="X19" t="s">
        <v>964</v>
      </c>
      <c r="Z19" s="28">
        <v>1</v>
      </c>
      <c r="AA19" s="40">
        <v>163814</v>
      </c>
      <c r="AB19" s="40">
        <v>163814</v>
      </c>
    </row>
    <row r="20" spans="1:28">
      <c r="A20" t="s">
        <v>277</v>
      </c>
      <c r="B20" t="s">
        <v>151</v>
      </c>
      <c r="C20" t="s">
        <v>152</v>
      </c>
      <c r="D20" t="s">
        <v>1059</v>
      </c>
      <c r="E20" t="s">
        <v>21020</v>
      </c>
      <c r="G20" t="s">
        <v>73</v>
      </c>
      <c r="H20" t="s">
        <v>20902</v>
      </c>
      <c r="I20" t="s">
        <v>328</v>
      </c>
      <c r="J20" t="s">
        <v>1062</v>
      </c>
      <c r="K20" t="s">
        <v>21021</v>
      </c>
      <c r="L20" t="s">
        <v>20905</v>
      </c>
      <c r="M20" t="s">
        <v>21022</v>
      </c>
      <c r="N20" s="27">
        <v>45931.706944444442</v>
      </c>
      <c r="O20" s="27">
        <v>45933.467858796299</v>
      </c>
      <c r="P20" t="s">
        <v>21023</v>
      </c>
      <c r="R20" t="s">
        <v>82</v>
      </c>
      <c r="S20" t="s">
        <v>21024</v>
      </c>
      <c r="T20" t="s">
        <v>84</v>
      </c>
      <c r="U20" t="s">
        <v>21025</v>
      </c>
      <c r="V20" t="s">
        <v>8</v>
      </c>
      <c r="W20" t="s">
        <v>86</v>
      </c>
      <c r="X20" t="s">
        <v>1067</v>
      </c>
      <c r="Z20" s="28">
        <v>1</v>
      </c>
      <c r="AA20" s="40">
        <v>75096</v>
      </c>
      <c r="AB20" s="40">
        <v>75096</v>
      </c>
    </row>
    <row r="21" spans="1:28">
      <c r="A21" t="s">
        <v>459</v>
      </c>
      <c r="B21" t="s">
        <v>460</v>
      </c>
      <c r="C21" t="s">
        <v>461</v>
      </c>
      <c r="D21" t="s">
        <v>512</v>
      </c>
      <c r="E21" t="s">
        <v>21026</v>
      </c>
      <c r="G21" t="s">
        <v>73</v>
      </c>
      <c r="H21" t="s">
        <v>20902</v>
      </c>
      <c r="I21" t="s">
        <v>460</v>
      </c>
      <c r="J21" t="s">
        <v>459</v>
      </c>
      <c r="K21" t="s">
        <v>21027</v>
      </c>
      <c r="L21" t="s">
        <v>20905</v>
      </c>
      <c r="M21" t="s">
        <v>21028</v>
      </c>
      <c r="N21" s="27">
        <v>45931.352777777778</v>
      </c>
      <c r="O21" s="27">
        <v>45933.555636574078</v>
      </c>
      <c r="P21" t="s">
        <v>21029</v>
      </c>
      <c r="R21" t="s">
        <v>82</v>
      </c>
      <c r="S21" t="s">
        <v>21030</v>
      </c>
      <c r="T21" t="s">
        <v>84</v>
      </c>
      <c r="U21" t="s">
        <v>21031</v>
      </c>
      <c r="V21" t="s">
        <v>8</v>
      </c>
      <c r="W21" t="s">
        <v>86</v>
      </c>
      <c r="X21" t="s">
        <v>546</v>
      </c>
      <c r="Z21" s="28">
        <v>1</v>
      </c>
      <c r="AA21" s="40">
        <v>75096</v>
      </c>
      <c r="AB21" s="40">
        <v>75096</v>
      </c>
    </row>
    <row r="22" spans="1:28">
      <c r="A22" t="s">
        <v>459</v>
      </c>
      <c r="B22" t="s">
        <v>460</v>
      </c>
      <c r="C22" t="s">
        <v>461</v>
      </c>
      <c r="D22" t="s">
        <v>512</v>
      </c>
      <c r="E22" t="s">
        <v>21032</v>
      </c>
      <c r="G22" t="s">
        <v>73</v>
      </c>
      <c r="H22" t="s">
        <v>20902</v>
      </c>
      <c r="I22" t="s">
        <v>460</v>
      </c>
      <c r="J22" t="s">
        <v>459</v>
      </c>
      <c r="K22" t="s">
        <v>21033</v>
      </c>
      <c r="L22" t="s">
        <v>20905</v>
      </c>
      <c r="M22" t="s">
        <v>21034</v>
      </c>
      <c r="N22" s="27">
        <v>45931.353472222218</v>
      </c>
      <c r="O22" s="27">
        <v>45933.593032407407</v>
      </c>
      <c r="P22" t="s">
        <v>21035</v>
      </c>
      <c r="R22" t="s">
        <v>82</v>
      </c>
      <c r="S22" t="s">
        <v>21030</v>
      </c>
      <c r="T22" t="s">
        <v>84</v>
      </c>
      <c r="U22" t="s">
        <v>21036</v>
      </c>
      <c r="V22" t="s">
        <v>8</v>
      </c>
      <c r="W22" t="s">
        <v>86</v>
      </c>
      <c r="X22" t="s">
        <v>546</v>
      </c>
      <c r="Z22" s="28">
        <v>1</v>
      </c>
      <c r="AA22" s="40">
        <v>75096</v>
      </c>
      <c r="AB22" s="40">
        <v>75096</v>
      </c>
    </row>
    <row r="23" spans="1:28">
      <c r="A23" t="s">
        <v>965</v>
      </c>
      <c r="B23" t="s">
        <v>119</v>
      </c>
      <c r="C23" t="s">
        <v>120</v>
      </c>
      <c r="D23" t="s">
        <v>12122</v>
      </c>
      <c r="E23" t="s">
        <v>21037</v>
      </c>
      <c r="G23" t="s">
        <v>73</v>
      </c>
      <c r="H23" t="s">
        <v>20902</v>
      </c>
      <c r="I23" t="s">
        <v>969</v>
      </c>
      <c r="J23" t="s">
        <v>12125</v>
      </c>
      <c r="K23" t="s">
        <v>21038</v>
      </c>
      <c r="L23" t="s">
        <v>20905</v>
      </c>
      <c r="M23" t="s">
        <v>21039</v>
      </c>
      <c r="N23" s="27">
        <v>45931.250694444447</v>
      </c>
      <c r="O23" s="27">
        <v>45936.765706018523</v>
      </c>
      <c r="P23" t="s">
        <v>21040</v>
      </c>
      <c r="R23" t="s">
        <v>82</v>
      </c>
      <c r="S23" t="s">
        <v>21041</v>
      </c>
      <c r="T23" t="s">
        <v>84</v>
      </c>
      <c r="U23" t="s">
        <v>21042</v>
      </c>
      <c r="V23" t="s">
        <v>13</v>
      </c>
      <c r="W23" t="s">
        <v>86</v>
      </c>
      <c r="X23" t="s">
        <v>2527</v>
      </c>
      <c r="Z23" s="28">
        <v>1</v>
      </c>
      <c r="AA23" s="40">
        <v>275729</v>
      </c>
      <c r="AB23" s="40">
        <v>275729</v>
      </c>
    </row>
    <row r="24" spans="1:28">
      <c r="A24" t="s">
        <v>613</v>
      </c>
      <c r="B24" t="s">
        <v>151</v>
      </c>
      <c r="C24" t="s">
        <v>152</v>
      </c>
      <c r="D24" t="s">
        <v>5449</v>
      </c>
      <c r="E24" t="s">
        <v>21043</v>
      </c>
      <c r="G24" t="s">
        <v>73</v>
      </c>
      <c r="H24" t="s">
        <v>20902</v>
      </c>
      <c r="I24" t="s">
        <v>328</v>
      </c>
      <c r="J24" t="s">
        <v>5452</v>
      </c>
      <c r="K24" t="s">
        <v>21044</v>
      </c>
      <c r="L24" t="s">
        <v>20905</v>
      </c>
      <c r="M24" t="s">
        <v>21045</v>
      </c>
      <c r="N24" s="27">
        <v>45931.706944444442</v>
      </c>
      <c r="O24" s="27">
        <v>45933.46565972222</v>
      </c>
      <c r="P24" t="s">
        <v>21046</v>
      </c>
      <c r="R24" t="s">
        <v>82</v>
      </c>
      <c r="S24" t="s">
        <v>21047</v>
      </c>
      <c r="T24" t="s">
        <v>84</v>
      </c>
      <c r="U24" t="s">
        <v>21048</v>
      </c>
      <c r="V24" t="s">
        <v>11</v>
      </c>
      <c r="W24" t="s">
        <v>86</v>
      </c>
      <c r="X24" t="s">
        <v>622</v>
      </c>
      <c r="Z24" s="28">
        <v>1</v>
      </c>
      <c r="AA24" s="40">
        <v>163814</v>
      </c>
      <c r="AB24" s="40">
        <v>163814</v>
      </c>
    </row>
    <row r="25" spans="1:28">
      <c r="A25" t="s">
        <v>277</v>
      </c>
      <c r="B25" t="s">
        <v>151</v>
      </c>
      <c r="C25" t="s">
        <v>152</v>
      </c>
      <c r="D25" t="s">
        <v>857</v>
      </c>
      <c r="E25" t="s">
        <v>21049</v>
      </c>
      <c r="G25" t="s">
        <v>73</v>
      </c>
      <c r="H25" t="s">
        <v>20902</v>
      </c>
      <c r="I25" t="s">
        <v>328</v>
      </c>
      <c r="J25" t="s">
        <v>860</v>
      </c>
      <c r="K25" t="s">
        <v>21050</v>
      </c>
      <c r="L25" t="s">
        <v>20905</v>
      </c>
      <c r="M25" t="s">
        <v>21051</v>
      </c>
      <c r="N25" s="27">
        <v>45931.706944444442</v>
      </c>
      <c r="O25" s="27">
        <v>45936.676817129628</v>
      </c>
      <c r="P25" t="s">
        <v>21052</v>
      </c>
      <c r="R25" t="s">
        <v>82</v>
      </c>
      <c r="S25" t="s">
        <v>21053</v>
      </c>
      <c r="T25" t="s">
        <v>84</v>
      </c>
      <c r="U25" t="s">
        <v>21054</v>
      </c>
      <c r="V25" t="s">
        <v>15</v>
      </c>
      <c r="W25" t="s">
        <v>86</v>
      </c>
      <c r="X25" t="s">
        <v>416</v>
      </c>
      <c r="Z25" s="28">
        <v>1</v>
      </c>
      <c r="AA25" s="40">
        <v>504833</v>
      </c>
      <c r="AB25" s="40">
        <v>504833</v>
      </c>
    </row>
    <row r="26" spans="1:28">
      <c r="A26" t="s">
        <v>459</v>
      </c>
      <c r="B26" t="s">
        <v>460</v>
      </c>
      <c r="C26" t="s">
        <v>461</v>
      </c>
      <c r="D26" t="s">
        <v>512</v>
      </c>
      <c r="E26" t="s">
        <v>21055</v>
      </c>
      <c r="G26" t="s">
        <v>73</v>
      </c>
      <c r="H26" t="s">
        <v>20902</v>
      </c>
      <c r="I26" t="s">
        <v>460</v>
      </c>
      <c r="J26" t="s">
        <v>459</v>
      </c>
      <c r="K26" t="s">
        <v>21056</v>
      </c>
      <c r="L26" t="s">
        <v>20905</v>
      </c>
      <c r="M26" t="s">
        <v>21057</v>
      </c>
      <c r="N26" s="27">
        <v>45931.353472222218</v>
      </c>
      <c r="O26" s="27">
        <v>45933.529282407413</v>
      </c>
      <c r="P26" t="s">
        <v>21058</v>
      </c>
      <c r="R26" t="s">
        <v>82</v>
      </c>
      <c r="S26" t="s">
        <v>21059</v>
      </c>
      <c r="T26" t="s">
        <v>84</v>
      </c>
      <c r="U26" t="s">
        <v>21060</v>
      </c>
      <c r="V26" t="s">
        <v>8</v>
      </c>
      <c r="W26" t="s">
        <v>86</v>
      </c>
      <c r="X26" t="s">
        <v>546</v>
      </c>
      <c r="Z26" s="28">
        <v>1</v>
      </c>
      <c r="AA26" s="40">
        <v>75096</v>
      </c>
      <c r="AB26" s="40">
        <v>75096</v>
      </c>
    </row>
    <row r="27" spans="1:28">
      <c r="A27" t="s">
        <v>459</v>
      </c>
      <c r="B27" t="s">
        <v>460</v>
      </c>
      <c r="C27" t="s">
        <v>461</v>
      </c>
      <c r="D27" t="s">
        <v>4280</v>
      </c>
      <c r="E27" t="s">
        <v>21061</v>
      </c>
      <c r="G27" t="s">
        <v>73</v>
      </c>
      <c r="H27" t="s">
        <v>20902</v>
      </c>
      <c r="I27" t="s">
        <v>460</v>
      </c>
      <c r="J27" t="s">
        <v>4283</v>
      </c>
      <c r="K27" t="s">
        <v>21062</v>
      </c>
      <c r="L27" t="s">
        <v>20905</v>
      </c>
      <c r="M27" t="s">
        <v>21063</v>
      </c>
      <c r="N27" s="27">
        <v>45931.713888888888</v>
      </c>
      <c r="O27" s="27">
        <v>45933.641030092593</v>
      </c>
      <c r="P27" t="s">
        <v>21064</v>
      </c>
      <c r="R27" t="s">
        <v>82</v>
      </c>
      <c r="S27" t="s">
        <v>21065</v>
      </c>
      <c r="T27" t="s">
        <v>84</v>
      </c>
      <c r="U27" t="s">
        <v>21066</v>
      </c>
      <c r="V27" t="s">
        <v>11</v>
      </c>
      <c r="W27" t="s">
        <v>86</v>
      </c>
      <c r="X27" t="s">
        <v>964</v>
      </c>
      <c r="Z27" s="28">
        <v>1</v>
      </c>
      <c r="AA27" s="40">
        <v>163814</v>
      </c>
      <c r="AB27" s="40">
        <v>163814</v>
      </c>
    </row>
    <row r="28" spans="1:28">
      <c r="A28" t="s">
        <v>459</v>
      </c>
      <c r="B28" t="s">
        <v>460</v>
      </c>
      <c r="C28" t="s">
        <v>461</v>
      </c>
      <c r="D28" t="s">
        <v>9521</v>
      </c>
      <c r="E28" t="s">
        <v>21067</v>
      </c>
      <c r="G28" t="s">
        <v>73</v>
      </c>
      <c r="H28" t="s">
        <v>20902</v>
      </c>
      <c r="I28" t="s">
        <v>460</v>
      </c>
      <c r="J28" t="s">
        <v>9524</v>
      </c>
      <c r="K28" t="s">
        <v>21068</v>
      </c>
      <c r="L28" t="s">
        <v>20905</v>
      </c>
      <c r="M28" t="s">
        <v>21069</v>
      </c>
      <c r="N28" s="27">
        <v>45931.713888888888</v>
      </c>
      <c r="O28" s="27">
        <v>45933.54483796296</v>
      </c>
      <c r="P28" t="s">
        <v>21070</v>
      </c>
      <c r="R28" t="s">
        <v>82</v>
      </c>
      <c r="S28" t="s">
        <v>21071</v>
      </c>
      <c r="T28" t="s">
        <v>84</v>
      </c>
      <c r="U28" t="s">
        <v>21072</v>
      </c>
      <c r="V28" t="s">
        <v>11</v>
      </c>
      <c r="W28" t="s">
        <v>86</v>
      </c>
      <c r="X28" t="s">
        <v>787</v>
      </c>
      <c r="Z28" s="28">
        <v>1</v>
      </c>
      <c r="AA28" s="40">
        <v>163814</v>
      </c>
      <c r="AB28" s="40">
        <v>163814</v>
      </c>
    </row>
    <row r="29" spans="1:28">
      <c r="A29" t="s">
        <v>442</v>
      </c>
      <c r="B29" t="s">
        <v>113</v>
      </c>
      <c r="C29" t="s">
        <v>114</v>
      </c>
      <c r="D29" t="s">
        <v>443</v>
      </c>
      <c r="E29" t="s">
        <v>21073</v>
      </c>
      <c r="G29" t="s">
        <v>73</v>
      </c>
      <c r="H29" t="s">
        <v>20902</v>
      </c>
      <c r="I29" t="s">
        <v>446</v>
      </c>
      <c r="J29" t="s">
        <v>442</v>
      </c>
      <c r="K29" t="s">
        <v>21074</v>
      </c>
      <c r="L29" t="s">
        <v>20905</v>
      </c>
      <c r="M29" t="s">
        <v>21075</v>
      </c>
      <c r="N29" s="27">
        <v>45931.352777777778</v>
      </c>
      <c r="O29" s="27">
        <v>45936.613888888889</v>
      </c>
      <c r="P29" t="s">
        <v>21076</v>
      </c>
      <c r="R29" t="s">
        <v>82</v>
      </c>
      <c r="S29" t="s">
        <v>21077</v>
      </c>
      <c r="T29" t="s">
        <v>84</v>
      </c>
      <c r="V29" t="s">
        <v>8</v>
      </c>
      <c r="W29" t="s">
        <v>86</v>
      </c>
      <c r="X29" t="s">
        <v>2360</v>
      </c>
      <c r="Z29" s="28">
        <v>1</v>
      </c>
      <c r="AA29" s="40">
        <v>75096</v>
      </c>
      <c r="AB29" s="40">
        <v>75096</v>
      </c>
    </row>
    <row r="30" spans="1:28">
      <c r="A30" t="s">
        <v>459</v>
      </c>
      <c r="B30" t="s">
        <v>460</v>
      </c>
      <c r="C30" t="s">
        <v>461</v>
      </c>
      <c r="D30" t="s">
        <v>9818</v>
      </c>
      <c r="E30" t="s">
        <v>21078</v>
      </c>
      <c r="G30" t="s">
        <v>73</v>
      </c>
      <c r="H30" t="s">
        <v>20902</v>
      </c>
      <c r="I30" t="s">
        <v>460</v>
      </c>
      <c r="J30" t="s">
        <v>9821</v>
      </c>
      <c r="K30" t="s">
        <v>21079</v>
      </c>
      <c r="L30" t="s">
        <v>20905</v>
      </c>
      <c r="M30" t="s">
        <v>21080</v>
      </c>
      <c r="N30" s="27">
        <v>45931.713888888888</v>
      </c>
      <c r="O30" s="27">
        <v>45933.613310185188</v>
      </c>
      <c r="P30" t="s">
        <v>21081</v>
      </c>
      <c r="R30" t="s">
        <v>82</v>
      </c>
      <c r="S30" t="s">
        <v>21082</v>
      </c>
      <c r="T30" t="s">
        <v>84</v>
      </c>
      <c r="U30" t="s">
        <v>21083</v>
      </c>
      <c r="V30" t="s">
        <v>11</v>
      </c>
      <c r="W30" t="s">
        <v>86</v>
      </c>
      <c r="X30" t="s">
        <v>787</v>
      </c>
      <c r="Z30" s="28">
        <v>1</v>
      </c>
      <c r="AA30" s="40">
        <v>163814</v>
      </c>
      <c r="AB30" s="40">
        <v>163814</v>
      </c>
    </row>
    <row r="31" spans="1:28">
      <c r="A31" t="s">
        <v>613</v>
      </c>
      <c r="B31" t="s">
        <v>151</v>
      </c>
      <c r="C31" t="s">
        <v>152</v>
      </c>
      <c r="D31" t="s">
        <v>21084</v>
      </c>
      <c r="E31" t="s">
        <v>21085</v>
      </c>
      <c r="G31" t="s">
        <v>73</v>
      </c>
      <c r="H31" t="s">
        <v>20902</v>
      </c>
      <c r="I31" t="s">
        <v>460</v>
      </c>
      <c r="J31" t="s">
        <v>21086</v>
      </c>
      <c r="K31" t="s">
        <v>21087</v>
      </c>
      <c r="L31" t="s">
        <v>20905</v>
      </c>
      <c r="M31" t="s">
        <v>21088</v>
      </c>
      <c r="N31" s="27">
        <v>45932.8125</v>
      </c>
      <c r="O31" s="27">
        <v>45933.568506944437</v>
      </c>
      <c r="P31" t="s">
        <v>21089</v>
      </c>
      <c r="R31" t="s">
        <v>82</v>
      </c>
      <c r="S31" t="s">
        <v>21090</v>
      </c>
      <c r="T31" t="s">
        <v>84</v>
      </c>
      <c r="U31" t="s">
        <v>21091</v>
      </c>
      <c r="V31" t="s">
        <v>11</v>
      </c>
      <c r="W31" t="s">
        <v>86</v>
      </c>
      <c r="X31" t="s">
        <v>3464</v>
      </c>
      <c r="Z31" s="28">
        <v>1</v>
      </c>
      <c r="AA31" s="40">
        <v>163814</v>
      </c>
      <c r="AB31" s="40">
        <v>163814</v>
      </c>
    </row>
    <row r="32" spans="1:28">
      <c r="A32" t="s">
        <v>459</v>
      </c>
      <c r="B32" t="s">
        <v>460</v>
      </c>
      <c r="C32" t="s">
        <v>461</v>
      </c>
      <c r="D32" t="s">
        <v>2135</v>
      </c>
      <c r="E32" t="s">
        <v>21092</v>
      </c>
      <c r="G32" t="s">
        <v>73</v>
      </c>
      <c r="H32" t="s">
        <v>20902</v>
      </c>
      <c r="I32" t="s">
        <v>460</v>
      </c>
      <c r="J32" t="s">
        <v>2138</v>
      </c>
      <c r="K32" t="s">
        <v>21093</v>
      </c>
      <c r="L32" t="s">
        <v>20905</v>
      </c>
      <c r="M32" t="s">
        <v>21094</v>
      </c>
      <c r="N32" s="27">
        <v>45932.713888888888</v>
      </c>
      <c r="O32" s="27">
        <v>45933.568564814806</v>
      </c>
      <c r="P32" t="s">
        <v>21095</v>
      </c>
      <c r="R32" t="s">
        <v>82</v>
      </c>
      <c r="S32" t="s">
        <v>21096</v>
      </c>
      <c r="T32" t="s">
        <v>84</v>
      </c>
      <c r="U32" t="s">
        <v>21097</v>
      </c>
      <c r="V32" t="s">
        <v>8</v>
      </c>
      <c r="W32" t="s">
        <v>86</v>
      </c>
      <c r="X32" t="s">
        <v>700</v>
      </c>
      <c r="Z32" s="28">
        <v>1</v>
      </c>
      <c r="AA32" s="40">
        <v>75096</v>
      </c>
      <c r="AB32" s="40">
        <v>75096</v>
      </c>
    </row>
    <row r="33" spans="1:28">
      <c r="A33" t="s">
        <v>277</v>
      </c>
      <c r="B33" t="s">
        <v>151</v>
      </c>
      <c r="C33" t="s">
        <v>152</v>
      </c>
      <c r="D33" t="s">
        <v>334</v>
      </c>
      <c r="E33" t="s">
        <v>21098</v>
      </c>
      <c r="G33" t="s">
        <v>73</v>
      </c>
      <c r="H33" t="s">
        <v>20902</v>
      </c>
      <c r="I33" t="s">
        <v>328</v>
      </c>
      <c r="J33" t="s">
        <v>337</v>
      </c>
      <c r="K33" t="s">
        <v>21099</v>
      </c>
      <c r="L33" t="s">
        <v>20905</v>
      </c>
      <c r="M33" t="s">
        <v>21100</v>
      </c>
      <c r="N33" s="27">
        <v>45932.232638888891</v>
      </c>
      <c r="O33" s="27">
        <v>45933.622615740736</v>
      </c>
      <c r="P33" t="s">
        <v>21101</v>
      </c>
      <c r="R33" t="s">
        <v>82</v>
      </c>
      <c r="S33" t="s">
        <v>21102</v>
      </c>
      <c r="T33" t="s">
        <v>84</v>
      </c>
      <c r="U33" t="s">
        <v>21103</v>
      </c>
      <c r="V33" t="s">
        <v>8</v>
      </c>
      <c r="W33" t="s">
        <v>86</v>
      </c>
      <c r="X33" t="s">
        <v>333</v>
      </c>
      <c r="Z33" s="28">
        <v>1</v>
      </c>
      <c r="AA33" s="40">
        <v>75096</v>
      </c>
      <c r="AB33" s="40">
        <v>75096</v>
      </c>
    </row>
    <row r="34" spans="1:28">
      <c r="A34" t="s">
        <v>343</v>
      </c>
      <c r="B34" t="s">
        <v>68</v>
      </c>
      <c r="C34" t="s">
        <v>69</v>
      </c>
      <c r="D34" t="s">
        <v>503</v>
      </c>
      <c r="E34" t="s">
        <v>21104</v>
      </c>
      <c r="G34" t="s">
        <v>73</v>
      </c>
      <c r="H34" t="s">
        <v>20902</v>
      </c>
      <c r="I34" t="s">
        <v>347</v>
      </c>
      <c r="J34" t="s">
        <v>506</v>
      </c>
      <c r="K34" t="s">
        <v>21105</v>
      </c>
      <c r="L34" t="s">
        <v>20905</v>
      </c>
      <c r="M34" t="s">
        <v>21106</v>
      </c>
      <c r="N34" s="27">
        <v>45932.725694444453</v>
      </c>
      <c r="O34" s="27">
        <v>45933.754305555558</v>
      </c>
      <c r="P34" t="s">
        <v>21107</v>
      </c>
      <c r="R34" t="s">
        <v>82</v>
      </c>
      <c r="S34" t="s">
        <v>21108</v>
      </c>
      <c r="T34" t="s">
        <v>84</v>
      </c>
      <c r="U34" t="s">
        <v>21109</v>
      </c>
      <c r="V34" t="s">
        <v>11</v>
      </c>
      <c r="W34" t="s">
        <v>86</v>
      </c>
      <c r="X34" t="s">
        <v>366</v>
      </c>
      <c r="Z34" s="28">
        <v>1</v>
      </c>
      <c r="AA34" s="40">
        <v>163814</v>
      </c>
      <c r="AB34" s="40">
        <v>163814</v>
      </c>
    </row>
    <row r="35" spans="1:28">
      <c r="A35" t="s">
        <v>343</v>
      </c>
      <c r="B35" t="s">
        <v>68</v>
      </c>
      <c r="C35" t="s">
        <v>69</v>
      </c>
      <c r="D35" t="s">
        <v>344</v>
      </c>
      <c r="E35" t="s">
        <v>21110</v>
      </c>
      <c r="G35" t="s">
        <v>73</v>
      </c>
      <c r="H35" t="s">
        <v>20902</v>
      </c>
      <c r="I35" t="s">
        <v>347</v>
      </c>
      <c r="J35" t="s">
        <v>343</v>
      </c>
      <c r="K35" t="s">
        <v>21111</v>
      </c>
      <c r="L35" t="s">
        <v>20905</v>
      </c>
      <c r="M35" t="s">
        <v>21112</v>
      </c>
      <c r="N35" s="27">
        <v>45932.756249999999</v>
      </c>
      <c r="O35" s="27">
        <v>45933.538530092592</v>
      </c>
      <c r="P35" t="s">
        <v>21113</v>
      </c>
      <c r="R35" t="s">
        <v>82</v>
      </c>
      <c r="S35" t="s">
        <v>21114</v>
      </c>
      <c r="T35" t="s">
        <v>84</v>
      </c>
      <c r="U35" t="s">
        <v>21115</v>
      </c>
      <c r="V35" t="s">
        <v>8</v>
      </c>
      <c r="W35" t="s">
        <v>86</v>
      </c>
      <c r="X35" t="s">
        <v>804</v>
      </c>
      <c r="Z35" s="28">
        <v>1</v>
      </c>
      <c r="AA35" s="40">
        <v>75096</v>
      </c>
      <c r="AB35" s="40">
        <v>75096</v>
      </c>
    </row>
    <row r="36" spans="1:28">
      <c r="A36" t="s">
        <v>1377</v>
      </c>
      <c r="B36" t="s">
        <v>68</v>
      </c>
      <c r="C36" t="s">
        <v>266</v>
      </c>
      <c r="D36" t="s">
        <v>4238</v>
      </c>
      <c r="E36" t="s">
        <v>21116</v>
      </c>
      <c r="G36" t="s">
        <v>73</v>
      </c>
      <c r="H36" t="s">
        <v>20902</v>
      </c>
      <c r="I36" t="s">
        <v>2043</v>
      </c>
      <c r="J36" t="s">
        <v>4241</v>
      </c>
      <c r="K36" t="s">
        <v>21117</v>
      </c>
      <c r="L36" t="s">
        <v>20905</v>
      </c>
      <c r="M36" t="s">
        <v>21118</v>
      </c>
      <c r="N36" s="27">
        <v>45932.695833333331</v>
      </c>
      <c r="O36" s="27">
        <v>45933.420648148152</v>
      </c>
      <c r="P36" t="s">
        <v>21119</v>
      </c>
      <c r="R36" t="s">
        <v>82</v>
      </c>
      <c r="S36" t="s">
        <v>21120</v>
      </c>
      <c r="T36" t="s">
        <v>84</v>
      </c>
      <c r="U36" t="s">
        <v>21121</v>
      </c>
      <c r="V36" t="s">
        <v>11</v>
      </c>
      <c r="W36" t="s">
        <v>86</v>
      </c>
      <c r="X36" t="s">
        <v>2049</v>
      </c>
      <c r="Z36" s="28">
        <v>1</v>
      </c>
      <c r="AA36" s="40">
        <v>163814</v>
      </c>
      <c r="AB36" s="40">
        <v>163814</v>
      </c>
    </row>
    <row r="37" spans="1:28">
      <c r="A37" t="s">
        <v>965</v>
      </c>
      <c r="B37" t="s">
        <v>119</v>
      </c>
      <c r="C37" t="s">
        <v>120</v>
      </c>
      <c r="D37" t="s">
        <v>5239</v>
      </c>
      <c r="E37" t="s">
        <v>21122</v>
      </c>
      <c r="G37" t="s">
        <v>73</v>
      </c>
      <c r="H37" t="s">
        <v>20902</v>
      </c>
      <c r="I37" t="s">
        <v>969</v>
      </c>
      <c r="J37" t="s">
        <v>5242</v>
      </c>
      <c r="K37" t="s">
        <v>21123</v>
      </c>
      <c r="L37" t="s">
        <v>20905</v>
      </c>
      <c r="M37" t="s">
        <v>21124</v>
      </c>
      <c r="N37" s="27">
        <v>45932.250694444447</v>
      </c>
      <c r="O37" s="27">
        <v>45933.64675925926</v>
      </c>
      <c r="P37" t="s">
        <v>21125</v>
      </c>
      <c r="R37" t="s">
        <v>82</v>
      </c>
      <c r="S37" t="s">
        <v>21126</v>
      </c>
      <c r="T37" t="s">
        <v>84</v>
      </c>
      <c r="U37" t="s">
        <v>21127</v>
      </c>
      <c r="V37" t="s">
        <v>13</v>
      </c>
      <c r="W37" t="s">
        <v>86</v>
      </c>
      <c r="X37" t="s">
        <v>2527</v>
      </c>
      <c r="Z37" s="28">
        <v>1</v>
      </c>
      <c r="AA37" s="40">
        <v>275729</v>
      </c>
      <c r="AB37" s="40">
        <v>275729</v>
      </c>
    </row>
    <row r="38" spans="1:28">
      <c r="A38" t="s">
        <v>613</v>
      </c>
      <c r="B38" t="s">
        <v>151</v>
      </c>
      <c r="C38" t="s">
        <v>152</v>
      </c>
      <c r="D38" t="s">
        <v>21128</v>
      </c>
      <c r="E38" t="s">
        <v>21129</v>
      </c>
      <c r="G38" t="s">
        <v>73</v>
      </c>
      <c r="H38" t="s">
        <v>20902</v>
      </c>
      <c r="I38" t="s">
        <v>258</v>
      </c>
      <c r="J38" t="s">
        <v>258</v>
      </c>
      <c r="K38" t="s">
        <v>21130</v>
      </c>
      <c r="L38" t="s">
        <v>20905</v>
      </c>
      <c r="M38" t="s">
        <v>21131</v>
      </c>
      <c r="N38" s="27">
        <v>45932.8125</v>
      </c>
      <c r="O38" s="27">
        <v>45936.529270833344</v>
      </c>
      <c r="P38" t="s">
        <v>21132</v>
      </c>
      <c r="R38" t="s">
        <v>82</v>
      </c>
      <c r="S38" t="s">
        <v>21133</v>
      </c>
      <c r="T38" t="s">
        <v>84</v>
      </c>
      <c r="U38" t="s">
        <v>21134</v>
      </c>
      <c r="V38" t="s">
        <v>11</v>
      </c>
      <c r="W38" t="s">
        <v>86</v>
      </c>
      <c r="X38" t="s">
        <v>8863</v>
      </c>
      <c r="Z38" s="28">
        <v>1</v>
      </c>
      <c r="AA38" s="40">
        <v>163814</v>
      </c>
      <c r="AB38" s="40">
        <v>163814</v>
      </c>
    </row>
    <row r="39" spans="1:28">
      <c r="A39" t="s">
        <v>277</v>
      </c>
      <c r="B39" t="s">
        <v>151</v>
      </c>
      <c r="C39" t="s">
        <v>152</v>
      </c>
      <c r="D39" t="s">
        <v>2442</v>
      </c>
      <c r="E39" t="s">
        <v>21135</v>
      </c>
      <c r="G39" t="s">
        <v>73</v>
      </c>
      <c r="H39" t="s">
        <v>20902</v>
      </c>
      <c r="I39" t="s">
        <v>328</v>
      </c>
      <c r="J39" t="s">
        <v>2445</v>
      </c>
      <c r="K39" t="s">
        <v>21136</v>
      </c>
      <c r="L39" t="s">
        <v>20905</v>
      </c>
      <c r="M39" t="s">
        <v>21137</v>
      </c>
      <c r="N39" s="27">
        <v>45932.232638888891</v>
      </c>
      <c r="O39" s="27">
        <v>45933.48814814815</v>
      </c>
      <c r="P39" t="s">
        <v>21138</v>
      </c>
      <c r="R39" t="s">
        <v>82</v>
      </c>
      <c r="S39" t="s">
        <v>21139</v>
      </c>
      <c r="T39" t="s">
        <v>84</v>
      </c>
      <c r="U39" t="s">
        <v>21140</v>
      </c>
      <c r="V39" t="s">
        <v>11</v>
      </c>
      <c r="W39" t="s">
        <v>86</v>
      </c>
      <c r="X39" t="s">
        <v>2450</v>
      </c>
      <c r="Z39" s="28">
        <v>1</v>
      </c>
      <c r="AA39" s="40">
        <v>163814</v>
      </c>
      <c r="AB39" s="40">
        <v>163814</v>
      </c>
    </row>
    <row r="40" spans="1:28">
      <c r="A40" t="s">
        <v>277</v>
      </c>
      <c r="B40" t="s">
        <v>151</v>
      </c>
      <c r="C40" t="s">
        <v>152</v>
      </c>
      <c r="D40" t="s">
        <v>334</v>
      </c>
      <c r="E40" t="s">
        <v>21141</v>
      </c>
      <c r="G40" t="s">
        <v>73</v>
      </c>
      <c r="H40" t="s">
        <v>20902</v>
      </c>
      <c r="I40" t="s">
        <v>328</v>
      </c>
      <c r="J40" t="s">
        <v>337</v>
      </c>
      <c r="K40" t="s">
        <v>21142</v>
      </c>
      <c r="L40" t="s">
        <v>20905</v>
      </c>
      <c r="M40" t="s">
        <v>21143</v>
      </c>
      <c r="N40" s="27">
        <v>45932.232638888891</v>
      </c>
      <c r="O40" s="27">
        <v>45933.45275462963</v>
      </c>
      <c r="P40" t="s">
        <v>21144</v>
      </c>
      <c r="R40" t="s">
        <v>82</v>
      </c>
      <c r="S40" t="s">
        <v>21145</v>
      </c>
      <c r="T40" t="s">
        <v>84</v>
      </c>
      <c r="U40" t="s">
        <v>21146</v>
      </c>
      <c r="V40" t="s">
        <v>8</v>
      </c>
      <c r="W40" t="s">
        <v>86</v>
      </c>
      <c r="X40" t="s">
        <v>333</v>
      </c>
      <c r="Z40" s="28">
        <v>1</v>
      </c>
      <c r="AA40" s="40">
        <v>75096</v>
      </c>
      <c r="AB40" s="40">
        <v>75096</v>
      </c>
    </row>
    <row r="41" spans="1:28">
      <c r="A41" t="s">
        <v>67</v>
      </c>
      <c r="B41" t="s">
        <v>68</v>
      </c>
      <c r="C41" t="s">
        <v>69</v>
      </c>
      <c r="D41" t="s">
        <v>5096</v>
      </c>
      <c r="E41" t="s">
        <v>21147</v>
      </c>
      <c r="G41" t="s">
        <v>73</v>
      </c>
      <c r="H41" t="s">
        <v>20902</v>
      </c>
      <c r="I41" t="s">
        <v>143</v>
      </c>
      <c r="J41" t="s">
        <v>5099</v>
      </c>
      <c r="K41" t="s">
        <v>21148</v>
      </c>
      <c r="L41" t="s">
        <v>20905</v>
      </c>
      <c r="M41" t="s">
        <v>21149</v>
      </c>
      <c r="N41" s="27">
        <v>45932.271527777782</v>
      </c>
      <c r="O41" s="27">
        <v>45936.511979166673</v>
      </c>
      <c r="P41" t="s">
        <v>21150</v>
      </c>
      <c r="R41" t="s">
        <v>82</v>
      </c>
      <c r="S41" t="s">
        <v>21151</v>
      </c>
      <c r="T41" t="s">
        <v>84</v>
      </c>
      <c r="U41" t="s">
        <v>21152</v>
      </c>
      <c r="V41" t="s">
        <v>11</v>
      </c>
      <c r="W41" t="s">
        <v>86</v>
      </c>
      <c r="X41" t="s">
        <v>87</v>
      </c>
      <c r="Z41" s="28">
        <v>1</v>
      </c>
      <c r="AA41" s="40">
        <v>163814</v>
      </c>
      <c r="AB41" s="40">
        <v>163814</v>
      </c>
    </row>
    <row r="42" spans="1:28">
      <c r="A42" t="s">
        <v>343</v>
      </c>
      <c r="B42" t="s">
        <v>68</v>
      </c>
      <c r="C42" t="s">
        <v>69</v>
      </c>
      <c r="D42" t="s">
        <v>13345</v>
      </c>
      <c r="E42" t="s">
        <v>21153</v>
      </c>
      <c r="G42" t="s">
        <v>73</v>
      </c>
      <c r="H42" t="s">
        <v>20902</v>
      </c>
      <c r="I42" t="s">
        <v>347</v>
      </c>
      <c r="J42" t="s">
        <v>13348</v>
      </c>
      <c r="K42" t="s">
        <v>21154</v>
      </c>
      <c r="L42" t="s">
        <v>20905</v>
      </c>
      <c r="M42" t="s">
        <v>21155</v>
      </c>
      <c r="N42" s="27">
        <v>45932.287499999999</v>
      </c>
      <c r="O42" s="27">
        <v>45936.679976851847</v>
      </c>
      <c r="P42" t="s">
        <v>21156</v>
      </c>
      <c r="R42" t="s">
        <v>20920</v>
      </c>
      <c r="S42" t="s">
        <v>21157</v>
      </c>
      <c r="T42" t="s">
        <v>84</v>
      </c>
      <c r="V42" t="s">
        <v>11</v>
      </c>
      <c r="W42" t="s">
        <v>86</v>
      </c>
      <c r="X42" t="s">
        <v>352</v>
      </c>
      <c r="Z42" s="28">
        <v>1</v>
      </c>
      <c r="AA42" s="40">
        <v>163814</v>
      </c>
      <c r="AB42" s="40">
        <v>163814</v>
      </c>
    </row>
    <row r="43" spans="1:28">
      <c r="A43" t="s">
        <v>277</v>
      </c>
      <c r="B43" t="s">
        <v>151</v>
      </c>
      <c r="C43" t="s">
        <v>152</v>
      </c>
      <c r="D43" t="s">
        <v>325</v>
      </c>
      <c r="E43" t="s">
        <v>21158</v>
      </c>
      <c r="G43" t="s">
        <v>73</v>
      </c>
      <c r="H43" t="s">
        <v>20902</v>
      </c>
      <c r="I43" t="s">
        <v>328</v>
      </c>
      <c r="J43" t="s">
        <v>277</v>
      </c>
      <c r="K43" t="s">
        <v>21159</v>
      </c>
      <c r="L43" t="s">
        <v>20905</v>
      </c>
      <c r="M43" t="s">
        <v>21160</v>
      </c>
      <c r="N43" s="27">
        <v>45933.435416666667</v>
      </c>
      <c r="O43" s="27">
        <v>45938.390474537038</v>
      </c>
      <c r="P43" t="s">
        <v>21161</v>
      </c>
      <c r="R43" t="s">
        <v>233</v>
      </c>
      <c r="S43" t="s">
        <v>21162</v>
      </c>
      <c r="T43" t="s">
        <v>84</v>
      </c>
      <c r="U43" t="s">
        <v>21163</v>
      </c>
      <c r="V43" t="s">
        <v>8</v>
      </c>
      <c r="W43" t="s">
        <v>86</v>
      </c>
      <c r="X43" t="s">
        <v>2450</v>
      </c>
      <c r="Z43" s="28">
        <v>2</v>
      </c>
      <c r="AA43" s="40">
        <v>150192</v>
      </c>
      <c r="AB43" s="40">
        <v>150192</v>
      </c>
    </row>
    <row r="44" spans="1:28">
      <c r="A44" t="s">
        <v>683</v>
      </c>
      <c r="B44" t="s">
        <v>113</v>
      </c>
      <c r="C44" t="s">
        <v>114</v>
      </c>
      <c r="D44" t="s">
        <v>684</v>
      </c>
      <c r="E44" t="s">
        <v>21164</v>
      </c>
      <c r="G44" t="s">
        <v>73</v>
      </c>
      <c r="H44" t="s">
        <v>20902</v>
      </c>
      <c r="I44" t="s">
        <v>281</v>
      </c>
      <c r="J44" t="s">
        <v>683</v>
      </c>
      <c r="K44" t="s">
        <v>21165</v>
      </c>
      <c r="L44" t="s">
        <v>20905</v>
      </c>
      <c r="M44" t="s">
        <v>21166</v>
      </c>
      <c r="N44" s="27">
        <v>45933.536805555559</v>
      </c>
      <c r="O44" s="27">
        <v>45938.615798611107</v>
      </c>
      <c r="P44" t="s">
        <v>21167</v>
      </c>
      <c r="R44" t="s">
        <v>82</v>
      </c>
      <c r="S44" t="s">
        <v>21168</v>
      </c>
      <c r="T44" t="s">
        <v>84</v>
      </c>
      <c r="U44" t="s">
        <v>21169</v>
      </c>
      <c r="V44" t="s">
        <v>8</v>
      </c>
      <c r="W44" t="s">
        <v>86</v>
      </c>
      <c r="X44" t="s">
        <v>691</v>
      </c>
      <c r="Z44" s="28">
        <v>1</v>
      </c>
      <c r="AA44" s="40">
        <v>75096</v>
      </c>
      <c r="AB44" s="40">
        <v>75096</v>
      </c>
    </row>
    <row r="45" spans="1:28">
      <c r="A45" t="s">
        <v>459</v>
      </c>
      <c r="B45" t="s">
        <v>460</v>
      </c>
      <c r="C45" t="s">
        <v>461</v>
      </c>
      <c r="D45" t="s">
        <v>512</v>
      </c>
      <c r="E45" t="s">
        <v>21170</v>
      </c>
      <c r="G45" t="s">
        <v>73</v>
      </c>
      <c r="H45" t="s">
        <v>20902</v>
      </c>
      <c r="I45" t="s">
        <v>460</v>
      </c>
      <c r="J45" t="s">
        <v>459</v>
      </c>
      <c r="K45" t="s">
        <v>21171</v>
      </c>
      <c r="L45" t="s">
        <v>20905</v>
      </c>
      <c r="M45" t="s">
        <v>21172</v>
      </c>
      <c r="N45" s="27">
        <v>45933.878472222219</v>
      </c>
      <c r="O45" s="27">
        <v>45938.560300925928</v>
      </c>
      <c r="P45" t="s">
        <v>21173</v>
      </c>
      <c r="R45" t="s">
        <v>82</v>
      </c>
      <c r="S45" t="s">
        <v>21174</v>
      </c>
      <c r="T45" t="s">
        <v>84</v>
      </c>
      <c r="U45" t="s">
        <v>21175</v>
      </c>
      <c r="V45" t="s">
        <v>8</v>
      </c>
      <c r="W45" t="s">
        <v>86</v>
      </c>
      <c r="X45" t="s">
        <v>1875</v>
      </c>
      <c r="Z45" s="28">
        <v>1</v>
      </c>
      <c r="AA45" s="40">
        <v>75096</v>
      </c>
      <c r="AB45" s="40">
        <v>75096</v>
      </c>
    </row>
    <row r="46" spans="1:28">
      <c r="A46" t="s">
        <v>459</v>
      </c>
      <c r="B46" t="s">
        <v>460</v>
      </c>
      <c r="C46" t="s">
        <v>461</v>
      </c>
      <c r="D46" t="s">
        <v>512</v>
      </c>
      <c r="E46" t="s">
        <v>21176</v>
      </c>
      <c r="G46" t="s">
        <v>73</v>
      </c>
      <c r="H46" t="s">
        <v>20902</v>
      </c>
      <c r="I46" t="s">
        <v>460</v>
      </c>
      <c r="J46" t="s">
        <v>459</v>
      </c>
      <c r="K46" t="s">
        <v>21177</v>
      </c>
      <c r="L46" t="s">
        <v>20905</v>
      </c>
      <c r="M46" t="s">
        <v>21178</v>
      </c>
      <c r="N46" s="27">
        <v>45933.71875</v>
      </c>
      <c r="O46" s="27">
        <v>45937.611041666663</v>
      </c>
      <c r="P46" t="s">
        <v>21179</v>
      </c>
      <c r="R46" t="s">
        <v>82</v>
      </c>
      <c r="S46" t="s">
        <v>21180</v>
      </c>
      <c r="T46" t="s">
        <v>84</v>
      </c>
      <c r="V46" t="s">
        <v>8</v>
      </c>
      <c r="W46" t="s">
        <v>86</v>
      </c>
      <c r="X46" t="s">
        <v>10693</v>
      </c>
      <c r="Z46" s="28">
        <v>1</v>
      </c>
      <c r="AA46" s="40">
        <v>75096</v>
      </c>
      <c r="AB46" s="40">
        <v>75096</v>
      </c>
    </row>
    <row r="47" spans="1:28">
      <c r="A47" t="s">
        <v>442</v>
      </c>
      <c r="B47" t="s">
        <v>113</v>
      </c>
      <c r="C47" t="s">
        <v>114</v>
      </c>
      <c r="D47" t="s">
        <v>443</v>
      </c>
      <c r="E47" t="s">
        <v>21181</v>
      </c>
      <c r="G47" t="s">
        <v>73</v>
      </c>
      <c r="H47" t="s">
        <v>20902</v>
      </c>
      <c r="I47" t="s">
        <v>446</v>
      </c>
      <c r="J47" t="s">
        <v>442</v>
      </c>
      <c r="K47" t="s">
        <v>21182</v>
      </c>
      <c r="L47" t="s">
        <v>20905</v>
      </c>
      <c r="M47" t="s">
        <v>21183</v>
      </c>
      <c r="N47" s="27">
        <v>45933.541666666657</v>
      </c>
      <c r="O47" s="27">
        <v>45937.636597222219</v>
      </c>
      <c r="P47" t="s">
        <v>21184</v>
      </c>
      <c r="R47" t="s">
        <v>82</v>
      </c>
      <c r="S47" t="s">
        <v>21185</v>
      </c>
      <c r="T47" t="s">
        <v>84</v>
      </c>
      <c r="U47" t="s">
        <v>21186</v>
      </c>
      <c r="V47" t="s">
        <v>8</v>
      </c>
      <c r="W47" t="s">
        <v>86</v>
      </c>
      <c r="X47" t="s">
        <v>1974</v>
      </c>
      <c r="Z47" s="28">
        <v>1</v>
      </c>
      <c r="AA47" s="40">
        <v>75096</v>
      </c>
      <c r="AB47" s="40">
        <v>75096</v>
      </c>
    </row>
    <row r="48" spans="1:28">
      <c r="A48" t="s">
        <v>118</v>
      </c>
      <c r="B48" t="s">
        <v>119</v>
      </c>
      <c r="C48" t="s">
        <v>120</v>
      </c>
      <c r="D48" t="s">
        <v>306</v>
      </c>
      <c r="E48" t="s">
        <v>21187</v>
      </c>
      <c r="G48" t="s">
        <v>73</v>
      </c>
      <c r="H48" t="s">
        <v>20902</v>
      </c>
      <c r="I48" t="s">
        <v>309</v>
      </c>
      <c r="J48" t="s">
        <v>118</v>
      </c>
      <c r="K48" t="s">
        <v>21188</v>
      </c>
      <c r="L48" t="s">
        <v>20905</v>
      </c>
      <c r="M48" t="s">
        <v>21189</v>
      </c>
      <c r="N48" s="27">
        <v>45933.448611111111</v>
      </c>
      <c r="O48" s="27">
        <v>45937.625</v>
      </c>
      <c r="P48" t="s">
        <v>21190</v>
      </c>
      <c r="R48" t="s">
        <v>82</v>
      </c>
      <c r="S48" t="s">
        <v>21191</v>
      </c>
      <c r="T48" t="s">
        <v>84</v>
      </c>
      <c r="U48" t="s">
        <v>21192</v>
      </c>
      <c r="V48" t="s">
        <v>8</v>
      </c>
      <c r="W48" t="s">
        <v>86</v>
      </c>
      <c r="X48" t="s">
        <v>477</v>
      </c>
      <c r="Z48" s="28">
        <v>1</v>
      </c>
      <c r="AA48" s="40">
        <v>75096</v>
      </c>
      <c r="AB48" s="40">
        <v>75096</v>
      </c>
    </row>
    <row r="49" spans="1:28">
      <c r="A49" t="s">
        <v>613</v>
      </c>
      <c r="B49" t="s">
        <v>151</v>
      </c>
      <c r="C49" t="s">
        <v>152</v>
      </c>
      <c r="D49" t="s">
        <v>7633</v>
      </c>
      <c r="E49" t="s">
        <v>21193</v>
      </c>
      <c r="G49" t="s">
        <v>73</v>
      </c>
      <c r="H49" t="s">
        <v>20902</v>
      </c>
      <c r="I49" t="s">
        <v>258</v>
      </c>
      <c r="J49" t="s">
        <v>613</v>
      </c>
      <c r="K49" t="s">
        <v>21194</v>
      </c>
      <c r="L49" t="s">
        <v>20905</v>
      </c>
      <c r="M49" t="s">
        <v>21195</v>
      </c>
      <c r="N49" s="27">
        <v>45933.435416666667</v>
      </c>
      <c r="O49" s="27">
        <v>45937.585763888892</v>
      </c>
      <c r="P49" t="s">
        <v>21196</v>
      </c>
      <c r="R49" t="s">
        <v>82</v>
      </c>
      <c r="S49" t="s">
        <v>21197</v>
      </c>
      <c r="T49" t="s">
        <v>84</v>
      </c>
      <c r="U49" t="s">
        <v>21198</v>
      </c>
      <c r="V49" t="s">
        <v>8</v>
      </c>
      <c r="W49" t="s">
        <v>86</v>
      </c>
      <c r="X49" t="s">
        <v>8863</v>
      </c>
      <c r="Z49" s="28">
        <v>1</v>
      </c>
      <c r="AA49" s="40">
        <v>75096</v>
      </c>
      <c r="AB49" s="40">
        <v>75096</v>
      </c>
    </row>
    <row r="50" spans="1:28">
      <c r="A50" t="s">
        <v>277</v>
      </c>
      <c r="B50" t="s">
        <v>151</v>
      </c>
      <c r="C50" t="s">
        <v>152</v>
      </c>
      <c r="D50" t="s">
        <v>325</v>
      </c>
      <c r="E50" t="s">
        <v>21199</v>
      </c>
      <c r="G50" t="s">
        <v>73</v>
      </c>
      <c r="H50" t="s">
        <v>20902</v>
      </c>
      <c r="I50" t="s">
        <v>328</v>
      </c>
      <c r="J50" t="s">
        <v>277</v>
      </c>
      <c r="K50" t="s">
        <v>21200</v>
      </c>
      <c r="L50" t="s">
        <v>20905</v>
      </c>
      <c r="M50" t="s">
        <v>21201</v>
      </c>
      <c r="N50" s="27">
        <v>45933.435416666667</v>
      </c>
      <c r="O50" s="27">
        <v>45937.383923611109</v>
      </c>
      <c r="P50" t="s">
        <v>21202</v>
      </c>
      <c r="R50" t="s">
        <v>82</v>
      </c>
      <c r="S50" t="s">
        <v>21203</v>
      </c>
      <c r="T50" t="s">
        <v>84</v>
      </c>
      <c r="U50" t="s">
        <v>21204</v>
      </c>
      <c r="V50" t="s">
        <v>8</v>
      </c>
      <c r="W50" t="s">
        <v>86</v>
      </c>
      <c r="X50" t="s">
        <v>2450</v>
      </c>
      <c r="Z50" s="28">
        <v>1</v>
      </c>
      <c r="AA50" s="40">
        <v>75096</v>
      </c>
      <c r="AB50" s="40">
        <v>75096</v>
      </c>
    </row>
    <row r="51" spans="1:28">
      <c r="A51" t="s">
        <v>459</v>
      </c>
      <c r="B51" t="s">
        <v>460</v>
      </c>
      <c r="C51" t="s">
        <v>461</v>
      </c>
      <c r="D51" t="s">
        <v>512</v>
      </c>
      <c r="E51" t="s">
        <v>21205</v>
      </c>
      <c r="G51" t="s">
        <v>73</v>
      </c>
      <c r="H51" t="s">
        <v>20902</v>
      </c>
      <c r="I51" t="s">
        <v>460</v>
      </c>
      <c r="J51" t="s">
        <v>459</v>
      </c>
      <c r="K51" t="s">
        <v>21206</v>
      </c>
      <c r="L51" t="s">
        <v>20905</v>
      </c>
      <c r="M51" t="s">
        <v>21207</v>
      </c>
      <c r="N51" s="27">
        <v>45933.878472222219</v>
      </c>
      <c r="O51" s="27">
        <v>45938.499131944453</v>
      </c>
      <c r="P51" t="s">
        <v>21208</v>
      </c>
      <c r="R51" t="s">
        <v>82</v>
      </c>
      <c r="S51" t="s">
        <v>21209</v>
      </c>
      <c r="T51" t="s">
        <v>84</v>
      </c>
      <c r="U51" t="s">
        <v>21210</v>
      </c>
      <c r="V51" t="s">
        <v>8</v>
      </c>
      <c r="W51" t="s">
        <v>86</v>
      </c>
      <c r="X51" t="s">
        <v>519</v>
      </c>
      <c r="Z51" s="28">
        <v>1</v>
      </c>
      <c r="AA51" s="40">
        <v>75096</v>
      </c>
      <c r="AB51" s="40">
        <v>75096</v>
      </c>
    </row>
    <row r="52" spans="1:28">
      <c r="A52" t="s">
        <v>459</v>
      </c>
      <c r="B52" t="s">
        <v>460</v>
      </c>
      <c r="C52" t="s">
        <v>461</v>
      </c>
      <c r="D52" t="s">
        <v>512</v>
      </c>
      <c r="E52" t="s">
        <v>21211</v>
      </c>
      <c r="G52" t="s">
        <v>73</v>
      </c>
      <c r="H52" t="s">
        <v>20902</v>
      </c>
      <c r="I52" t="s">
        <v>460</v>
      </c>
      <c r="J52" t="s">
        <v>459</v>
      </c>
      <c r="K52" t="s">
        <v>21212</v>
      </c>
      <c r="L52" t="s">
        <v>20905</v>
      </c>
      <c r="M52" t="s">
        <v>21213</v>
      </c>
      <c r="N52" s="27">
        <v>45933.878472222219</v>
      </c>
      <c r="O52" s="27">
        <v>45938.701516203713</v>
      </c>
      <c r="P52" t="s">
        <v>21214</v>
      </c>
      <c r="R52" t="s">
        <v>82</v>
      </c>
      <c r="S52" t="s">
        <v>21215</v>
      </c>
      <c r="T52" t="s">
        <v>84</v>
      </c>
      <c r="U52" t="s">
        <v>21216</v>
      </c>
      <c r="V52" t="s">
        <v>8</v>
      </c>
      <c r="W52" t="s">
        <v>86</v>
      </c>
      <c r="X52" t="s">
        <v>778</v>
      </c>
      <c r="Z52" s="28">
        <v>1</v>
      </c>
      <c r="AA52" s="40">
        <v>75096</v>
      </c>
      <c r="AB52" s="40">
        <v>75096</v>
      </c>
    </row>
    <row r="53" spans="1:28">
      <c r="A53" t="s">
        <v>459</v>
      </c>
      <c r="B53" t="s">
        <v>460</v>
      </c>
      <c r="C53" t="s">
        <v>461</v>
      </c>
      <c r="D53" t="s">
        <v>2135</v>
      </c>
      <c r="E53" t="s">
        <v>21217</v>
      </c>
      <c r="G53" t="s">
        <v>73</v>
      </c>
      <c r="H53" t="s">
        <v>20902</v>
      </c>
      <c r="I53" t="s">
        <v>460</v>
      </c>
      <c r="J53" t="s">
        <v>2138</v>
      </c>
      <c r="K53" t="s">
        <v>21218</v>
      </c>
      <c r="L53" t="s">
        <v>20905</v>
      </c>
      <c r="M53" t="s">
        <v>21219</v>
      </c>
      <c r="N53" s="27">
        <v>45933.866666666669</v>
      </c>
      <c r="O53" s="27">
        <v>45938.530393518522</v>
      </c>
      <c r="P53" t="s">
        <v>21220</v>
      </c>
      <c r="R53" t="s">
        <v>82</v>
      </c>
      <c r="S53" t="s">
        <v>21221</v>
      </c>
      <c r="T53" t="s">
        <v>84</v>
      </c>
      <c r="U53" t="s">
        <v>21222</v>
      </c>
      <c r="V53" t="s">
        <v>8</v>
      </c>
      <c r="W53" t="s">
        <v>86</v>
      </c>
      <c r="X53" t="s">
        <v>539</v>
      </c>
      <c r="Z53" s="28">
        <v>1</v>
      </c>
      <c r="AA53" s="40">
        <v>75096</v>
      </c>
      <c r="AB53" s="40">
        <v>75096</v>
      </c>
    </row>
    <row r="54" spans="1:28">
      <c r="A54" t="s">
        <v>343</v>
      </c>
      <c r="B54" t="s">
        <v>68</v>
      </c>
      <c r="C54" t="s">
        <v>69</v>
      </c>
      <c r="D54" t="s">
        <v>5572</v>
      </c>
      <c r="E54" t="s">
        <v>21223</v>
      </c>
      <c r="G54" t="s">
        <v>73</v>
      </c>
      <c r="H54" t="s">
        <v>20902</v>
      </c>
      <c r="I54" t="s">
        <v>798</v>
      </c>
      <c r="J54" t="s">
        <v>5575</v>
      </c>
      <c r="K54" t="s">
        <v>21224</v>
      </c>
      <c r="L54" t="s">
        <v>20905</v>
      </c>
      <c r="M54" t="s">
        <v>21225</v>
      </c>
      <c r="N54" s="27">
        <v>45933.754861111112</v>
      </c>
      <c r="O54" s="27">
        <v>45939.592928240738</v>
      </c>
      <c r="P54" t="s">
        <v>21226</v>
      </c>
      <c r="R54" t="s">
        <v>82</v>
      </c>
      <c r="S54" t="s">
        <v>21227</v>
      </c>
      <c r="T54" t="s">
        <v>84</v>
      </c>
      <c r="U54" t="s">
        <v>21228</v>
      </c>
      <c r="V54" t="s">
        <v>15</v>
      </c>
      <c r="W54" t="s">
        <v>86</v>
      </c>
      <c r="X54" t="s">
        <v>1299</v>
      </c>
      <c r="Z54" s="28">
        <v>1</v>
      </c>
      <c r="AA54" s="40">
        <v>504833</v>
      </c>
      <c r="AB54" s="40">
        <v>504833</v>
      </c>
    </row>
    <row r="55" spans="1:28">
      <c r="A55" t="s">
        <v>191</v>
      </c>
      <c r="B55" t="s">
        <v>192</v>
      </c>
      <c r="C55" t="s">
        <v>193</v>
      </c>
      <c r="D55" t="s">
        <v>194</v>
      </c>
      <c r="E55" t="s">
        <v>21229</v>
      </c>
      <c r="G55" t="s">
        <v>73</v>
      </c>
      <c r="H55" t="s">
        <v>20902</v>
      </c>
      <c r="I55" t="s">
        <v>197</v>
      </c>
      <c r="J55" t="s">
        <v>191</v>
      </c>
      <c r="K55" t="s">
        <v>21230</v>
      </c>
      <c r="L55" t="s">
        <v>20905</v>
      </c>
      <c r="M55" t="s">
        <v>21231</v>
      </c>
      <c r="N55" s="27">
        <v>45933.456250000003</v>
      </c>
      <c r="O55" s="27">
        <v>45938.423043981478</v>
      </c>
      <c r="P55" t="s">
        <v>21232</v>
      </c>
      <c r="R55" t="s">
        <v>82</v>
      </c>
      <c r="S55" t="s">
        <v>21233</v>
      </c>
      <c r="T55" t="s">
        <v>84</v>
      </c>
      <c r="V55" t="s">
        <v>8</v>
      </c>
      <c r="W55" t="s">
        <v>86</v>
      </c>
      <c r="X55" t="s">
        <v>202</v>
      </c>
      <c r="Z55" s="28">
        <v>1</v>
      </c>
      <c r="AA55" s="40">
        <v>75096</v>
      </c>
      <c r="AB55" s="40">
        <v>75096</v>
      </c>
    </row>
    <row r="56" spans="1:28">
      <c r="A56" t="s">
        <v>459</v>
      </c>
      <c r="B56" t="s">
        <v>460</v>
      </c>
      <c r="C56" t="s">
        <v>461</v>
      </c>
      <c r="D56" t="s">
        <v>11119</v>
      </c>
      <c r="E56" t="s">
        <v>21234</v>
      </c>
      <c r="G56" t="s">
        <v>73</v>
      </c>
      <c r="H56" t="s">
        <v>20902</v>
      </c>
      <c r="I56" t="s">
        <v>460</v>
      </c>
      <c r="J56" t="s">
        <v>11122</v>
      </c>
      <c r="K56" t="s">
        <v>21235</v>
      </c>
      <c r="L56" t="s">
        <v>20905</v>
      </c>
      <c r="M56" t="s">
        <v>21236</v>
      </c>
      <c r="N56" s="27">
        <v>45933.86041666667</v>
      </c>
      <c r="O56" s="27">
        <v>45938.490219907413</v>
      </c>
      <c r="P56" t="s">
        <v>21237</v>
      </c>
      <c r="R56" t="s">
        <v>82</v>
      </c>
      <c r="S56" t="s">
        <v>21238</v>
      </c>
      <c r="T56" t="s">
        <v>84</v>
      </c>
      <c r="U56" t="s">
        <v>21239</v>
      </c>
      <c r="V56" t="s">
        <v>11</v>
      </c>
      <c r="W56" t="s">
        <v>86</v>
      </c>
      <c r="X56" t="s">
        <v>1113</v>
      </c>
      <c r="Z56" s="28">
        <v>1</v>
      </c>
      <c r="AA56" s="40">
        <v>163814</v>
      </c>
      <c r="AB56" s="40">
        <v>163814</v>
      </c>
    </row>
    <row r="57" spans="1:28">
      <c r="A57" t="s">
        <v>459</v>
      </c>
      <c r="B57" t="s">
        <v>460</v>
      </c>
      <c r="C57" t="s">
        <v>461</v>
      </c>
      <c r="D57" t="s">
        <v>4869</v>
      </c>
      <c r="E57" t="s">
        <v>21240</v>
      </c>
      <c r="G57" t="s">
        <v>73</v>
      </c>
      <c r="H57" t="s">
        <v>20902</v>
      </c>
      <c r="I57" t="s">
        <v>460</v>
      </c>
      <c r="J57" t="s">
        <v>4872</v>
      </c>
      <c r="K57" t="s">
        <v>21241</v>
      </c>
      <c r="L57" t="s">
        <v>20905</v>
      </c>
      <c r="M57" t="s">
        <v>21242</v>
      </c>
      <c r="N57" s="27">
        <v>45933.86041666667</v>
      </c>
      <c r="O57" s="27">
        <v>45939.542615740742</v>
      </c>
      <c r="P57" t="s">
        <v>21243</v>
      </c>
      <c r="R57" t="s">
        <v>20920</v>
      </c>
      <c r="S57" t="s">
        <v>21244</v>
      </c>
      <c r="T57" t="s">
        <v>84</v>
      </c>
      <c r="V57" t="s">
        <v>13</v>
      </c>
      <c r="W57" t="s">
        <v>86</v>
      </c>
      <c r="X57" t="s">
        <v>526</v>
      </c>
      <c r="Z57" s="28">
        <v>1</v>
      </c>
      <c r="AA57" s="40">
        <v>275729</v>
      </c>
      <c r="AB57" s="40">
        <v>275729</v>
      </c>
    </row>
    <row r="58" spans="1:28">
      <c r="A58" t="s">
        <v>965</v>
      </c>
      <c r="B58" t="s">
        <v>119</v>
      </c>
      <c r="C58" t="s">
        <v>120</v>
      </c>
      <c r="D58" t="s">
        <v>1685</v>
      </c>
      <c r="E58" t="s">
        <v>21245</v>
      </c>
      <c r="G58" t="s">
        <v>73</v>
      </c>
      <c r="H58" t="s">
        <v>20902</v>
      </c>
      <c r="I58" t="s">
        <v>969</v>
      </c>
      <c r="J58" t="s">
        <v>1688</v>
      </c>
      <c r="K58" t="s">
        <v>21246</v>
      </c>
      <c r="L58" t="s">
        <v>20905</v>
      </c>
      <c r="M58" t="s">
        <v>21247</v>
      </c>
      <c r="N58" s="27">
        <v>45933.676388888889</v>
      </c>
      <c r="O58" s="27">
        <v>45937.576423611114</v>
      </c>
      <c r="P58" t="s">
        <v>21248</v>
      </c>
      <c r="R58" t="s">
        <v>82</v>
      </c>
      <c r="S58" t="s">
        <v>21249</v>
      </c>
      <c r="T58" t="s">
        <v>84</v>
      </c>
      <c r="U58" t="s">
        <v>21250</v>
      </c>
      <c r="V58" t="s">
        <v>11</v>
      </c>
      <c r="W58" t="s">
        <v>86</v>
      </c>
      <c r="X58" t="s">
        <v>1693</v>
      </c>
      <c r="Z58" s="28">
        <v>1</v>
      </c>
      <c r="AA58" s="40">
        <v>163814</v>
      </c>
      <c r="AB58" s="40">
        <v>163814</v>
      </c>
    </row>
    <row r="59" spans="1:28">
      <c r="A59" t="s">
        <v>459</v>
      </c>
      <c r="B59" t="s">
        <v>460</v>
      </c>
      <c r="C59" t="s">
        <v>461</v>
      </c>
      <c r="D59" t="s">
        <v>462</v>
      </c>
      <c r="E59" t="s">
        <v>21251</v>
      </c>
      <c r="G59" t="s">
        <v>73</v>
      </c>
      <c r="H59" t="s">
        <v>20902</v>
      </c>
      <c r="I59" t="s">
        <v>460</v>
      </c>
      <c r="J59" t="s">
        <v>465</v>
      </c>
      <c r="K59" t="s">
        <v>21252</v>
      </c>
      <c r="L59" t="s">
        <v>20905</v>
      </c>
      <c r="M59" t="s">
        <v>21253</v>
      </c>
      <c r="N59" s="27">
        <v>45933.86041666667</v>
      </c>
      <c r="O59" s="27">
        <v>45938.638344907413</v>
      </c>
      <c r="P59" t="s">
        <v>21254</v>
      </c>
      <c r="R59" t="s">
        <v>82</v>
      </c>
      <c r="S59" t="s">
        <v>21255</v>
      </c>
      <c r="T59" t="s">
        <v>84</v>
      </c>
      <c r="U59" t="s">
        <v>21256</v>
      </c>
      <c r="V59" t="s">
        <v>11</v>
      </c>
      <c r="W59" t="s">
        <v>86</v>
      </c>
      <c r="X59" t="s">
        <v>470</v>
      </c>
      <c r="Z59" s="28">
        <v>1</v>
      </c>
      <c r="AA59" s="40">
        <v>163814</v>
      </c>
      <c r="AB59" s="40">
        <v>163814</v>
      </c>
    </row>
    <row r="60" spans="1:28">
      <c r="A60" t="s">
        <v>118</v>
      </c>
      <c r="B60" t="s">
        <v>119</v>
      </c>
      <c r="C60" t="s">
        <v>120</v>
      </c>
      <c r="D60" t="s">
        <v>306</v>
      </c>
      <c r="E60" t="s">
        <v>21257</v>
      </c>
      <c r="G60" t="s">
        <v>73</v>
      </c>
      <c r="H60" t="s">
        <v>20902</v>
      </c>
      <c r="I60" t="s">
        <v>309</v>
      </c>
      <c r="J60" t="s">
        <v>118</v>
      </c>
      <c r="K60" t="s">
        <v>21258</v>
      </c>
      <c r="L60" t="s">
        <v>20905</v>
      </c>
      <c r="M60" t="s">
        <v>21259</v>
      </c>
      <c r="N60" s="27">
        <v>45933.447916666657</v>
      </c>
      <c r="O60" s="27">
        <v>45937.475949074083</v>
      </c>
      <c r="P60" t="s">
        <v>21260</v>
      </c>
      <c r="R60" t="s">
        <v>82</v>
      </c>
      <c r="S60" t="s">
        <v>21261</v>
      </c>
      <c r="T60" t="s">
        <v>84</v>
      </c>
      <c r="U60" t="s">
        <v>21262</v>
      </c>
      <c r="V60" t="s">
        <v>8</v>
      </c>
      <c r="W60" t="s">
        <v>86</v>
      </c>
      <c r="X60" t="s">
        <v>477</v>
      </c>
      <c r="Z60" s="28">
        <v>1</v>
      </c>
      <c r="AA60" s="40">
        <v>75096</v>
      </c>
      <c r="AB60" s="40">
        <v>75096</v>
      </c>
    </row>
    <row r="61" spans="1:28">
      <c r="A61" t="s">
        <v>613</v>
      </c>
      <c r="B61" t="s">
        <v>151</v>
      </c>
      <c r="C61" t="s">
        <v>152</v>
      </c>
      <c r="D61" t="s">
        <v>6407</v>
      </c>
      <c r="E61" t="s">
        <v>21263</v>
      </c>
      <c r="G61" t="s">
        <v>73</v>
      </c>
      <c r="H61" t="s">
        <v>20902</v>
      </c>
      <c r="I61" t="s">
        <v>328</v>
      </c>
      <c r="J61" t="s">
        <v>6410</v>
      </c>
      <c r="K61" t="s">
        <v>21264</v>
      </c>
      <c r="L61" t="s">
        <v>20905</v>
      </c>
      <c r="M61" t="s">
        <v>21265</v>
      </c>
      <c r="N61" s="27">
        <v>45933.435416666667</v>
      </c>
      <c r="O61" s="27">
        <v>45937.660543981481</v>
      </c>
      <c r="P61" t="s">
        <v>21266</v>
      </c>
      <c r="R61" t="s">
        <v>82</v>
      </c>
      <c r="S61" t="s">
        <v>21267</v>
      </c>
      <c r="T61" t="s">
        <v>84</v>
      </c>
      <c r="U61" t="s">
        <v>21268</v>
      </c>
      <c r="V61" t="s">
        <v>11</v>
      </c>
      <c r="W61" t="s">
        <v>86</v>
      </c>
      <c r="X61" t="s">
        <v>2941</v>
      </c>
      <c r="Z61" s="28">
        <v>1</v>
      </c>
      <c r="AA61" s="40">
        <v>163814</v>
      </c>
      <c r="AB61" s="40">
        <v>163814</v>
      </c>
    </row>
    <row r="62" spans="1:28">
      <c r="A62" t="s">
        <v>613</v>
      </c>
      <c r="B62" t="s">
        <v>151</v>
      </c>
      <c r="C62" t="s">
        <v>152</v>
      </c>
      <c r="D62" t="s">
        <v>18542</v>
      </c>
      <c r="E62" t="s">
        <v>21269</v>
      </c>
      <c r="G62" t="s">
        <v>73</v>
      </c>
      <c r="H62" t="s">
        <v>20902</v>
      </c>
      <c r="I62" t="s">
        <v>328</v>
      </c>
      <c r="J62" t="s">
        <v>670</v>
      </c>
      <c r="K62" t="s">
        <v>21264</v>
      </c>
      <c r="L62" t="s">
        <v>20905</v>
      </c>
      <c r="M62" t="s">
        <v>21270</v>
      </c>
      <c r="N62" s="27">
        <v>45933.435416666667</v>
      </c>
      <c r="O62" s="27">
        <v>45937.505497685182</v>
      </c>
      <c r="P62" t="s">
        <v>21271</v>
      </c>
      <c r="R62" t="s">
        <v>82</v>
      </c>
      <c r="S62" t="s">
        <v>21267</v>
      </c>
      <c r="T62" t="s">
        <v>84</v>
      </c>
      <c r="U62" t="s">
        <v>21272</v>
      </c>
      <c r="V62" t="s">
        <v>11</v>
      </c>
      <c r="W62" t="s">
        <v>86</v>
      </c>
      <c r="X62" t="s">
        <v>2941</v>
      </c>
      <c r="Z62" s="28">
        <v>1</v>
      </c>
      <c r="AA62" s="40">
        <v>163814</v>
      </c>
      <c r="AB62" s="40">
        <v>163814</v>
      </c>
    </row>
    <row r="63" spans="1:28">
      <c r="A63" t="s">
        <v>343</v>
      </c>
      <c r="B63" t="s">
        <v>68</v>
      </c>
      <c r="C63" t="s">
        <v>69</v>
      </c>
      <c r="D63" t="s">
        <v>344</v>
      </c>
      <c r="E63" t="s">
        <v>21273</v>
      </c>
      <c r="G63" t="s">
        <v>73</v>
      </c>
      <c r="H63" t="s">
        <v>20902</v>
      </c>
      <c r="I63" t="s">
        <v>347</v>
      </c>
      <c r="J63" t="s">
        <v>343</v>
      </c>
      <c r="K63" t="s">
        <v>21274</v>
      </c>
      <c r="L63" t="s">
        <v>20905</v>
      </c>
      <c r="M63" t="s">
        <v>21275</v>
      </c>
      <c r="N63" s="27">
        <v>45933.727777777778</v>
      </c>
      <c r="O63" s="27">
        <v>45946.51458333333</v>
      </c>
      <c r="P63" t="s">
        <v>21276</v>
      </c>
      <c r="R63" t="s">
        <v>233</v>
      </c>
      <c r="S63" t="s">
        <v>21277</v>
      </c>
      <c r="T63" t="s">
        <v>84</v>
      </c>
      <c r="U63" t="s">
        <v>21278</v>
      </c>
      <c r="V63" t="s">
        <v>8</v>
      </c>
      <c r="W63" t="s">
        <v>86</v>
      </c>
      <c r="Z63" s="28">
        <v>2</v>
      </c>
      <c r="AA63" s="40">
        <v>150192</v>
      </c>
      <c r="AB63" s="40">
        <v>150192</v>
      </c>
    </row>
    <row r="64" spans="1:28">
      <c r="A64" t="s">
        <v>67</v>
      </c>
      <c r="B64" t="s">
        <v>68</v>
      </c>
      <c r="C64" t="s">
        <v>69</v>
      </c>
      <c r="D64" t="s">
        <v>484</v>
      </c>
      <c r="E64" t="s">
        <v>21279</v>
      </c>
      <c r="G64" t="s">
        <v>73</v>
      </c>
      <c r="H64" t="s">
        <v>20986</v>
      </c>
      <c r="I64" t="s">
        <v>143</v>
      </c>
      <c r="J64" t="s">
        <v>67</v>
      </c>
      <c r="K64" t="s">
        <v>21280</v>
      </c>
      <c r="L64" t="s">
        <v>20905</v>
      </c>
      <c r="M64" t="s">
        <v>21281</v>
      </c>
      <c r="N64" s="27">
        <v>45934.750694444447</v>
      </c>
      <c r="O64" s="27">
        <v>45938.485127314823</v>
      </c>
      <c r="P64" t="s">
        <v>21282</v>
      </c>
      <c r="R64" t="s">
        <v>82</v>
      </c>
      <c r="S64" t="s">
        <v>21283</v>
      </c>
      <c r="T64" t="s">
        <v>84</v>
      </c>
      <c r="U64" t="s">
        <v>21284</v>
      </c>
      <c r="V64" t="s">
        <v>8</v>
      </c>
      <c r="W64" t="s">
        <v>86</v>
      </c>
      <c r="X64" t="s">
        <v>149</v>
      </c>
      <c r="Z64" s="28">
        <v>1</v>
      </c>
      <c r="AA64" s="40">
        <v>75096</v>
      </c>
      <c r="AB64" s="40">
        <v>75096</v>
      </c>
    </row>
    <row r="65" spans="1:28">
      <c r="A65" t="s">
        <v>191</v>
      </c>
      <c r="B65" t="s">
        <v>192</v>
      </c>
      <c r="C65" t="s">
        <v>193</v>
      </c>
      <c r="D65" t="s">
        <v>194</v>
      </c>
      <c r="E65" t="s">
        <v>21285</v>
      </c>
      <c r="G65" t="s">
        <v>73</v>
      </c>
      <c r="H65" t="s">
        <v>20902</v>
      </c>
      <c r="I65" t="s">
        <v>197</v>
      </c>
      <c r="J65" t="s">
        <v>191</v>
      </c>
      <c r="K65" t="s">
        <v>21286</v>
      </c>
      <c r="L65" t="s">
        <v>20905</v>
      </c>
      <c r="M65" t="s">
        <v>21287</v>
      </c>
      <c r="N65" s="27">
        <v>45934.456250000003</v>
      </c>
      <c r="O65" s="27">
        <v>45938.505416666667</v>
      </c>
      <c r="P65" t="s">
        <v>21288</v>
      </c>
      <c r="R65" t="s">
        <v>82</v>
      </c>
      <c r="S65" t="s">
        <v>21289</v>
      </c>
      <c r="T65" t="s">
        <v>84</v>
      </c>
      <c r="V65" t="s">
        <v>8</v>
      </c>
      <c r="W65" t="s">
        <v>86</v>
      </c>
      <c r="X65" t="s">
        <v>202</v>
      </c>
      <c r="Z65" s="28">
        <v>1</v>
      </c>
      <c r="AA65" s="40">
        <v>75096</v>
      </c>
      <c r="AB65" s="40">
        <v>75096</v>
      </c>
    </row>
    <row r="66" spans="1:28">
      <c r="A66" t="s">
        <v>288</v>
      </c>
      <c r="B66" t="s">
        <v>113</v>
      </c>
      <c r="C66" t="s">
        <v>114</v>
      </c>
      <c r="D66" t="s">
        <v>9890</v>
      </c>
      <c r="E66" t="s">
        <v>21290</v>
      </c>
      <c r="G66" t="s">
        <v>73</v>
      </c>
      <c r="H66" t="s">
        <v>20902</v>
      </c>
      <c r="I66" t="s">
        <v>292</v>
      </c>
      <c r="J66" t="s">
        <v>9893</v>
      </c>
      <c r="K66" t="s">
        <v>21291</v>
      </c>
      <c r="L66" t="s">
        <v>20905</v>
      </c>
      <c r="M66" t="s">
        <v>21292</v>
      </c>
      <c r="N66" s="27">
        <v>45934.538194444453</v>
      </c>
      <c r="O66" s="27">
        <v>45937.591909722221</v>
      </c>
      <c r="P66" t="s">
        <v>21293</v>
      </c>
      <c r="R66" t="s">
        <v>82</v>
      </c>
      <c r="S66" t="s">
        <v>21294</v>
      </c>
      <c r="T66" t="s">
        <v>84</v>
      </c>
      <c r="U66" t="s">
        <v>21295</v>
      </c>
      <c r="V66" t="s">
        <v>11</v>
      </c>
      <c r="W66" t="s">
        <v>86</v>
      </c>
      <c r="X66" t="s">
        <v>1710</v>
      </c>
      <c r="Z66" s="28">
        <v>1</v>
      </c>
      <c r="AA66" s="40">
        <v>163814</v>
      </c>
      <c r="AB66" s="40">
        <v>163814</v>
      </c>
    </row>
    <row r="67" spans="1:28">
      <c r="A67" t="s">
        <v>613</v>
      </c>
      <c r="B67" t="s">
        <v>151</v>
      </c>
      <c r="C67" t="s">
        <v>152</v>
      </c>
      <c r="D67" t="s">
        <v>21296</v>
      </c>
      <c r="E67" t="s">
        <v>21297</v>
      </c>
      <c r="G67" t="s">
        <v>73</v>
      </c>
      <c r="H67" t="s">
        <v>20902</v>
      </c>
      <c r="I67" t="s">
        <v>258</v>
      </c>
      <c r="J67" t="s">
        <v>21298</v>
      </c>
      <c r="K67" t="s">
        <v>21299</v>
      </c>
      <c r="L67" t="s">
        <v>20905</v>
      </c>
      <c r="M67" t="s">
        <v>21300</v>
      </c>
      <c r="N67" s="27">
        <v>45936.285416666673</v>
      </c>
      <c r="O67" s="27">
        <v>45938.478101851862</v>
      </c>
      <c r="P67" t="s">
        <v>21301</v>
      </c>
      <c r="R67" t="s">
        <v>82</v>
      </c>
      <c r="S67" t="s">
        <v>21302</v>
      </c>
      <c r="T67" t="s">
        <v>84</v>
      </c>
      <c r="U67" t="s">
        <v>21303</v>
      </c>
      <c r="V67" t="s">
        <v>11</v>
      </c>
      <c r="W67" t="s">
        <v>86</v>
      </c>
      <c r="X67" t="s">
        <v>1281</v>
      </c>
      <c r="Z67" s="28">
        <v>1</v>
      </c>
      <c r="AA67" s="40">
        <v>163814</v>
      </c>
      <c r="AB67" s="40">
        <v>163814</v>
      </c>
    </row>
    <row r="68" spans="1:28">
      <c r="A68" t="s">
        <v>459</v>
      </c>
      <c r="B68" t="s">
        <v>460</v>
      </c>
      <c r="C68" t="s">
        <v>461</v>
      </c>
      <c r="D68" t="s">
        <v>512</v>
      </c>
      <c r="E68" t="s">
        <v>21304</v>
      </c>
      <c r="G68" t="s">
        <v>73</v>
      </c>
      <c r="H68" t="s">
        <v>20902</v>
      </c>
      <c r="I68" t="s">
        <v>460</v>
      </c>
      <c r="J68" t="s">
        <v>459</v>
      </c>
      <c r="K68" t="s">
        <v>21305</v>
      </c>
      <c r="L68" t="s">
        <v>20905</v>
      </c>
      <c r="M68" t="s">
        <v>21306</v>
      </c>
      <c r="N68" s="27">
        <v>45936.878472222219</v>
      </c>
      <c r="O68" s="27">
        <v>45938.548356481479</v>
      </c>
      <c r="P68" t="s">
        <v>21307</v>
      </c>
      <c r="R68" t="s">
        <v>82</v>
      </c>
      <c r="S68" t="s">
        <v>21308</v>
      </c>
      <c r="T68" t="s">
        <v>84</v>
      </c>
      <c r="U68" t="s">
        <v>21309</v>
      </c>
      <c r="V68" t="s">
        <v>8</v>
      </c>
      <c r="W68" t="s">
        <v>86</v>
      </c>
      <c r="X68" t="s">
        <v>519</v>
      </c>
      <c r="Z68" s="28">
        <v>1</v>
      </c>
      <c r="AA68" s="40">
        <v>75096</v>
      </c>
      <c r="AB68" s="40">
        <v>75096</v>
      </c>
    </row>
    <row r="69" spans="1:28">
      <c r="A69" t="s">
        <v>459</v>
      </c>
      <c r="B69" t="s">
        <v>460</v>
      </c>
      <c r="C69" t="s">
        <v>461</v>
      </c>
      <c r="D69" t="s">
        <v>512</v>
      </c>
      <c r="E69" t="s">
        <v>21310</v>
      </c>
      <c r="G69" t="s">
        <v>73</v>
      </c>
      <c r="H69" t="s">
        <v>20902</v>
      </c>
      <c r="I69" t="s">
        <v>460</v>
      </c>
      <c r="J69" t="s">
        <v>459</v>
      </c>
      <c r="K69" t="s">
        <v>21311</v>
      </c>
      <c r="L69" t="s">
        <v>20905</v>
      </c>
      <c r="M69" t="s">
        <v>21312</v>
      </c>
      <c r="N69" s="27">
        <v>45936.878472222219</v>
      </c>
      <c r="O69" s="27">
        <v>45938.657407407409</v>
      </c>
      <c r="P69" t="s">
        <v>21313</v>
      </c>
      <c r="R69" t="s">
        <v>82</v>
      </c>
      <c r="S69" t="s">
        <v>21314</v>
      </c>
      <c r="T69" t="s">
        <v>84</v>
      </c>
      <c r="U69" t="s">
        <v>21315</v>
      </c>
      <c r="V69" t="s">
        <v>8</v>
      </c>
      <c r="W69" t="s">
        <v>86</v>
      </c>
      <c r="X69" t="s">
        <v>1875</v>
      </c>
      <c r="Z69" s="28">
        <v>1</v>
      </c>
      <c r="AA69" s="40">
        <v>75096</v>
      </c>
      <c r="AB69" s="40">
        <v>75096</v>
      </c>
    </row>
    <row r="70" spans="1:28">
      <c r="A70" t="s">
        <v>459</v>
      </c>
      <c r="B70" t="s">
        <v>460</v>
      </c>
      <c r="C70" t="s">
        <v>461</v>
      </c>
      <c r="D70" t="s">
        <v>2599</v>
      </c>
      <c r="E70" t="s">
        <v>21316</v>
      </c>
      <c r="G70" t="s">
        <v>73</v>
      </c>
      <c r="H70" t="s">
        <v>20902</v>
      </c>
      <c r="I70" t="s">
        <v>460</v>
      </c>
      <c r="J70" t="s">
        <v>2602</v>
      </c>
      <c r="K70" t="s">
        <v>21317</v>
      </c>
      <c r="L70" t="s">
        <v>20905</v>
      </c>
      <c r="M70" t="s">
        <v>21318</v>
      </c>
      <c r="N70" s="27">
        <v>45936.86041666667</v>
      </c>
      <c r="O70" s="27">
        <v>45938.493935185194</v>
      </c>
      <c r="P70" t="s">
        <v>21319</v>
      </c>
      <c r="R70" t="s">
        <v>82</v>
      </c>
      <c r="S70" t="s">
        <v>21320</v>
      </c>
      <c r="T70" t="s">
        <v>84</v>
      </c>
      <c r="U70" t="s">
        <v>21321</v>
      </c>
      <c r="V70" t="s">
        <v>11</v>
      </c>
      <c r="W70" t="s">
        <v>86</v>
      </c>
      <c r="X70" t="s">
        <v>787</v>
      </c>
      <c r="Z70" s="28">
        <v>1</v>
      </c>
      <c r="AA70" s="40">
        <v>163814</v>
      </c>
      <c r="AB70" s="40">
        <v>163814</v>
      </c>
    </row>
    <row r="71" spans="1:28">
      <c r="A71" t="s">
        <v>277</v>
      </c>
      <c r="B71" t="s">
        <v>151</v>
      </c>
      <c r="C71" t="s">
        <v>152</v>
      </c>
      <c r="D71" t="s">
        <v>325</v>
      </c>
      <c r="E71" t="s">
        <v>21322</v>
      </c>
      <c r="G71" t="s">
        <v>73</v>
      </c>
      <c r="H71" t="s">
        <v>20902</v>
      </c>
      <c r="I71" t="s">
        <v>328</v>
      </c>
      <c r="J71" t="s">
        <v>277</v>
      </c>
      <c r="K71" t="s">
        <v>21323</v>
      </c>
      <c r="L71" t="s">
        <v>20905</v>
      </c>
      <c r="M71" t="s">
        <v>21324</v>
      </c>
      <c r="N71" s="27">
        <v>45936.285416666673</v>
      </c>
      <c r="O71" s="27">
        <v>45938.659525462957</v>
      </c>
      <c r="P71" t="s">
        <v>21325</v>
      </c>
      <c r="R71" t="s">
        <v>82</v>
      </c>
      <c r="S71" t="s">
        <v>21326</v>
      </c>
      <c r="T71" t="s">
        <v>84</v>
      </c>
      <c r="U71" t="s">
        <v>21327</v>
      </c>
      <c r="V71" t="s">
        <v>8</v>
      </c>
      <c r="W71" t="s">
        <v>86</v>
      </c>
      <c r="X71" t="s">
        <v>2450</v>
      </c>
      <c r="Z71" s="28">
        <v>1</v>
      </c>
      <c r="AA71" s="40">
        <v>75096</v>
      </c>
      <c r="AB71" s="40">
        <v>75096</v>
      </c>
    </row>
    <row r="72" spans="1:28">
      <c r="A72" t="s">
        <v>965</v>
      </c>
      <c r="B72" t="s">
        <v>119</v>
      </c>
      <c r="C72" t="s">
        <v>120</v>
      </c>
      <c r="D72" t="s">
        <v>14293</v>
      </c>
      <c r="E72" t="s">
        <v>21328</v>
      </c>
      <c r="G72" t="s">
        <v>73</v>
      </c>
      <c r="H72" t="s">
        <v>20902</v>
      </c>
      <c r="I72" t="s">
        <v>969</v>
      </c>
      <c r="J72" t="s">
        <v>14296</v>
      </c>
      <c r="K72" t="s">
        <v>21329</v>
      </c>
      <c r="L72" t="s">
        <v>20905</v>
      </c>
      <c r="M72" t="s">
        <v>21330</v>
      </c>
      <c r="N72" s="27">
        <v>45936.348611111112</v>
      </c>
      <c r="O72" s="27">
        <v>45940.739618055559</v>
      </c>
      <c r="P72" t="s">
        <v>21331</v>
      </c>
      <c r="R72" t="s">
        <v>82</v>
      </c>
      <c r="S72" t="s">
        <v>21332</v>
      </c>
      <c r="T72" t="s">
        <v>84</v>
      </c>
      <c r="U72" t="s">
        <v>21333</v>
      </c>
      <c r="V72" t="s">
        <v>13</v>
      </c>
      <c r="W72" t="s">
        <v>86</v>
      </c>
      <c r="X72" t="s">
        <v>1693</v>
      </c>
      <c r="Z72" s="28">
        <v>1</v>
      </c>
      <c r="AA72" s="40">
        <v>275729</v>
      </c>
      <c r="AB72" s="40">
        <v>275729</v>
      </c>
    </row>
    <row r="73" spans="1:28">
      <c r="A73" t="s">
        <v>459</v>
      </c>
      <c r="B73" t="s">
        <v>460</v>
      </c>
      <c r="C73" t="s">
        <v>461</v>
      </c>
      <c r="D73" t="s">
        <v>512</v>
      </c>
      <c r="E73" t="s">
        <v>21334</v>
      </c>
      <c r="G73" t="s">
        <v>73</v>
      </c>
      <c r="H73" t="s">
        <v>20902</v>
      </c>
      <c r="I73" t="s">
        <v>460</v>
      </c>
      <c r="J73" t="s">
        <v>459</v>
      </c>
      <c r="K73" t="s">
        <v>21335</v>
      </c>
      <c r="L73" t="s">
        <v>20905</v>
      </c>
      <c r="M73" t="s">
        <v>21336</v>
      </c>
      <c r="N73" s="27">
        <v>45936.878472222219</v>
      </c>
      <c r="O73" s="27">
        <v>45938.431087962963</v>
      </c>
      <c r="P73" t="s">
        <v>21337</v>
      </c>
      <c r="R73" t="s">
        <v>82</v>
      </c>
      <c r="S73" t="s">
        <v>21338</v>
      </c>
      <c r="T73" t="s">
        <v>84</v>
      </c>
      <c r="U73" t="s">
        <v>21339</v>
      </c>
      <c r="V73" t="s">
        <v>8</v>
      </c>
      <c r="W73" t="s">
        <v>86</v>
      </c>
      <c r="X73" t="s">
        <v>519</v>
      </c>
      <c r="Z73" s="28">
        <v>1</v>
      </c>
      <c r="AA73" s="40">
        <v>75096</v>
      </c>
      <c r="AB73" s="40">
        <v>75096</v>
      </c>
    </row>
    <row r="74" spans="1:28">
      <c r="A74" t="s">
        <v>1377</v>
      </c>
      <c r="B74" t="s">
        <v>68</v>
      </c>
      <c r="C74" t="s">
        <v>266</v>
      </c>
      <c r="D74" t="s">
        <v>6613</v>
      </c>
      <c r="E74" t="s">
        <v>21340</v>
      </c>
      <c r="G74" t="s">
        <v>73</v>
      </c>
      <c r="H74" t="s">
        <v>20902</v>
      </c>
      <c r="I74" t="s">
        <v>347</v>
      </c>
      <c r="J74" t="s">
        <v>6616</v>
      </c>
      <c r="K74" t="s">
        <v>21341</v>
      </c>
      <c r="L74" t="s">
        <v>20905</v>
      </c>
      <c r="M74" t="s">
        <v>21342</v>
      </c>
      <c r="N74" s="27">
        <v>45936.684027777781</v>
      </c>
      <c r="O74" s="27">
        <v>45939.670902777783</v>
      </c>
      <c r="P74" t="s">
        <v>21343</v>
      </c>
      <c r="R74" t="s">
        <v>82</v>
      </c>
      <c r="S74" t="s">
        <v>21344</v>
      </c>
      <c r="T74" t="s">
        <v>84</v>
      </c>
      <c r="U74" t="s">
        <v>21345</v>
      </c>
      <c r="V74" t="s">
        <v>11</v>
      </c>
      <c r="W74" t="s">
        <v>86</v>
      </c>
      <c r="X74" t="s">
        <v>366</v>
      </c>
      <c r="Z74" s="28">
        <v>1</v>
      </c>
      <c r="AA74" s="40">
        <v>163814</v>
      </c>
      <c r="AB74" s="40">
        <v>163814</v>
      </c>
    </row>
    <row r="75" spans="1:28">
      <c r="A75" t="s">
        <v>613</v>
      </c>
      <c r="B75" t="s">
        <v>151</v>
      </c>
      <c r="C75" t="s">
        <v>152</v>
      </c>
      <c r="D75" t="s">
        <v>21346</v>
      </c>
      <c r="E75" t="s">
        <v>21347</v>
      </c>
      <c r="G75" t="s">
        <v>73</v>
      </c>
      <c r="H75" t="s">
        <v>20902</v>
      </c>
      <c r="I75" t="s">
        <v>258</v>
      </c>
      <c r="J75" t="s">
        <v>21348</v>
      </c>
      <c r="K75" t="s">
        <v>21349</v>
      </c>
      <c r="L75" t="s">
        <v>20905</v>
      </c>
      <c r="M75" t="s">
        <v>21350</v>
      </c>
      <c r="N75" s="27">
        <v>45936.285416666673</v>
      </c>
      <c r="O75" s="27">
        <v>45938.66673611111</v>
      </c>
      <c r="P75" t="s">
        <v>21351</v>
      </c>
      <c r="R75" t="s">
        <v>82</v>
      </c>
      <c r="S75" t="s">
        <v>21352</v>
      </c>
      <c r="T75" t="s">
        <v>84</v>
      </c>
      <c r="U75" t="s">
        <v>21353</v>
      </c>
      <c r="V75" t="s">
        <v>13</v>
      </c>
      <c r="W75" t="s">
        <v>86</v>
      </c>
      <c r="X75" t="s">
        <v>1281</v>
      </c>
      <c r="Z75" s="28">
        <v>1</v>
      </c>
      <c r="AA75" s="40">
        <v>275729</v>
      </c>
      <c r="AB75" s="40">
        <v>275729</v>
      </c>
    </row>
    <row r="76" spans="1:28">
      <c r="A76" t="s">
        <v>459</v>
      </c>
      <c r="B76" t="s">
        <v>460</v>
      </c>
      <c r="C76" t="s">
        <v>461</v>
      </c>
      <c r="D76" t="s">
        <v>18501</v>
      </c>
      <c r="E76" t="s">
        <v>21354</v>
      </c>
      <c r="G76" t="s">
        <v>73</v>
      </c>
      <c r="H76" t="s">
        <v>20902</v>
      </c>
      <c r="I76" t="s">
        <v>460</v>
      </c>
      <c r="J76" t="s">
        <v>18504</v>
      </c>
      <c r="K76" t="s">
        <v>21355</v>
      </c>
      <c r="L76" t="s">
        <v>20905</v>
      </c>
      <c r="M76" t="s">
        <v>21356</v>
      </c>
      <c r="N76" s="27">
        <v>45937.713888888888</v>
      </c>
      <c r="O76" s="27">
        <v>45939.650462962964</v>
      </c>
      <c r="P76" t="s">
        <v>21357</v>
      </c>
      <c r="R76" t="s">
        <v>82</v>
      </c>
      <c r="S76" t="s">
        <v>21358</v>
      </c>
      <c r="T76" t="s">
        <v>84</v>
      </c>
      <c r="U76" t="s">
        <v>21359</v>
      </c>
      <c r="V76" t="s">
        <v>13</v>
      </c>
      <c r="W76" t="s">
        <v>86</v>
      </c>
      <c r="X76" t="s">
        <v>539</v>
      </c>
      <c r="Z76" s="28">
        <v>1</v>
      </c>
      <c r="AA76" s="40">
        <v>275729</v>
      </c>
      <c r="AB76" s="40">
        <v>275729</v>
      </c>
    </row>
    <row r="77" spans="1:28">
      <c r="A77" t="s">
        <v>191</v>
      </c>
      <c r="B77" t="s">
        <v>192</v>
      </c>
      <c r="C77" t="s">
        <v>193</v>
      </c>
      <c r="D77" t="s">
        <v>21360</v>
      </c>
      <c r="E77" t="s">
        <v>21361</v>
      </c>
      <c r="G77" t="s">
        <v>73</v>
      </c>
      <c r="H77" t="s">
        <v>20902</v>
      </c>
      <c r="I77" t="s">
        <v>197</v>
      </c>
      <c r="J77" t="s">
        <v>21362</v>
      </c>
      <c r="K77" t="s">
        <v>21363</v>
      </c>
      <c r="L77" t="s">
        <v>20905</v>
      </c>
      <c r="M77" t="s">
        <v>21364</v>
      </c>
      <c r="N77" s="27">
        <v>45937.710416666669</v>
      </c>
      <c r="O77" s="27">
        <v>45939.596273148149</v>
      </c>
      <c r="P77" t="s">
        <v>21365</v>
      </c>
      <c r="R77" t="s">
        <v>82</v>
      </c>
      <c r="S77" t="s">
        <v>21366</v>
      </c>
      <c r="T77" t="s">
        <v>84</v>
      </c>
      <c r="U77" t="s">
        <v>21367</v>
      </c>
      <c r="V77" t="s">
        <v>13</v>
      </c>
      <c r="W77" t="s">
        <v>86</v>
      </c>
      <c r="X77" t="s">
        <v>226</v>
      </c>
      <c r="Z77" s="28">
        <v>1</v>
      </c>
      <c r="AA77" s="40">
        <v>275729</v>
      </c>
      <c r="AB77" s="40">
        <v>275729</v>
      </c>
    </row>
    <row r="78" spans="1:28">
      <c r="A78" t="s">
        <v>459</v>
      </c>
      <c r="B78" t="s">
        <v>460</v>
      </c>
      <c r="C78" t="s">
        <v>461</v>
      </c>
      <c r="D78" t="s">
        <v>512</v>
      </c>
      <c r="E78" t="s">
        <v>21368</v>
      </c>
      <c r="G78" t="s">
        <v>73</v>
      </c>
      <c r="H78" t="s">
        <v>20902</v>
      </c>
      <c r="I78" t="s">
        <v>460</v>
      </c>
      <c r="J78" t="s">
        <v>459</v>
      </c>
      <c r="K78" t="s">
        <v>21369</v>
      </c>
      <c r="L78" t="s">
        <v>20905</v>
      </c>
      <c r="M78" t="s">
        <v>21370</v>
      </c>
      <c r="N78" s="27">
        <v>45937.772222222222</v>
      </c>
      <c r="O78" s="27">
        <v>45939.566099537027</v>
      </c>
      <c r="P78" t="s">
        <v>21371</v>
      </c>
      <c r="R78" t="s">
        <v>82</v>
      </c>
      <c r="S78" t="s">
        <v>21372</v>
      </c>
      <c r="T78" t="s">
        <v>84</v>
      </c>
      <c r="U78" t="s">
        <v>21373</v>
      </c>
      <c r="V78" t="s">
        <v>8</v>
      </c>
      <c r="W78" t="s">
        <v>86</v>
      </c>
      <c r="X78" t="s">
        <v>778</v>
      </c>
      <c r="Z78" s="28">
        <v>1</v>
      </c>
      <c r="AA78" s="40">
        <v>75096</v>
      </c>
      <c r="AB78" s="40">
        <v>75096</v>
      </c>
    </row>
    <row r="79" spans="1:28">
      <c r="A79" t="s">
        <v>459</v>
      </c>
      <c r="B79" t="s">
        <v>460</v>
      </c>
      <c r="C79" t="s">
        <v>461</v>
      </c>
      <c r="D79" t="s">
        <v>512</v>
      </c>
      <c r="E79" t="s">
        <v>21374</v>
      </c>
      <c r="G79" t="s">
        <v>73</v>
      </c>
      <c r="H79" t="s">
        <v>20902</v>
      </c>
      <c r="I79" t="s">
        <v>460</v>
      </c>
      <c r="J79" t="s">
        <v>459</v>
      </c>
      <c r="K79" t="s">
        <v>21375</v>
      </c>
      <c r="L79" t="s">
        <v>20905</v>
      </c>
      <c r="M79" t="s">
        <v>21376</v>
      </c>
      <c r="N79" s="27">
        <v>45937.772222222222</v>
      </c>
      <c r="O79" s="27">
        <v>45939.843206018522</v>
      </c>
      <c r="P79" t="s">
        <v>21377</v>
      </c>
      <c r="R79" t="s">
        <v>82</v>
      </c>
      <c r="S79" t="s">
        <v>21378</v>
      </c>
      <c r="T79" t="s">
        <v>84</v>
      </c>
      <c r="U79" t="s">
        <v>21379</v>
      </c>
      <c r="V79" t="s">
        <v>8</v>
      </c>
      <c r="W79" t="s">
        <v>86</v>
      </c>
      <c r="X79" t="s">
        <v>778</v>
      </c>
      <c r="Z79" s="28">
        <v>1</v>
      </c>
      <c r="AA79" s="40">
        <v>75096</v>
      </c>
      <c r="AB79" s="40">
        <v>75096</v>
      </c>
    </row>
    <row r="80" spans="1:28">
      <c r="A80" t="s">
        <v>277</v>
      </c>
      <c r="B80" t="s">
        <v>151</v>
      </c>
      <c r="C80" t="s">
        <v>152</v>
      </c>
      <c r="D80" t="s">
        <v>4699</v>
      </c>
      <c r="E80" t="s">
        <v>21380</v>
      </c>
      <c r="G80" t="s">
        <v>73</v>
      </c>
      <c r="H80" t="s">
        <v>20902</v>
      </c>
      <c r="I80" t="s">
        <v>328</v>
      </c>
      <c r="J80" t="s">
        <v>4702</v>
      </c>
      <c r="K80" t="s">
        <v>21381</v>
      </c>
      <c r="L80" t="s">
        <v>20905</v>
      </c>
      <c r="M80" t="s">
        <v>21382</v>
      </c>
      <c r="N80" s="27">
        <v>45938.395833333343</v>
      </c>
      <c r="O80" s="27">
        <v>45945.407604166663</v>
      </c>
      <c r="P80" t="s">
        <v>21383</v>
      </c>
      <c r="R80" t="s">
        <v>82</v>
      </c>
      <c r="S80" t="s">
        <v>21384</v>
      </c>
      <c r="T80" t="s">
        <v>84</v>
      </c>
      <c r="U80" t="s">
        <v>21385</v>
      </c>
      <c r="V80" t="s">
        <v>15</v>
      </c>
      <c r="W80" t="s">
        <v>86</v>
      </c>
      <c r="X80" t="s">
        <v>342</v>
      </c>
      <c r="Z80" s="28">
        <v>1</v>
      </c>
      <c r="AA80" s="40">
        <v>504833</v>
      </c>
      <c r="AB80" s="40">
        <v>504833</v>
      </c>
    </row>
    <row r="81" spans="1:28">
      <c r="A81" t="s">
        <v>459</v>
      </c>
      <c r="B81" t="s">
        <v>460</v>
      </c>
      <c r="C81" t="s">
        <v>461</v>
      </c>
      <c r="D81" t="s">
        <v>12693</v>
      </c>
      <c r="E81" t="s">
        <v>21386</v>
      </c>
      <c r="G81" t="s">
        <v>73</v>
      </c>
      <c r="H81" t="s">
        <v>20902</v>
      </c>
      <c r="I81" t="s">
        <v>460</v>
      </c>
      <c r="J81" t="s">
        <v>12696</v>
      </c>
      <c r="K81" t="s">
        <v>21387</v>
      </c>
      <c r="L81" t="s">
        <v>20905</v>
      </c>
      <c r="M81" t="s">
        <v>21388</v>
      </c>
      <c r="N81" s="27">
        <v>45938.714583333327</v>
      </c>
      <c r="O81" s="27">
        <v>45939.580972222233</v>
      </c>
      <c r="P81" t="s">
        <v>21389</v>
      </c>
      <c r="R81" t="s">
        <v>82</v>
      </c>
      <c r="S81" t="s">
        <v>21390</v>
      </c>
      <c r="T81" t="s">
        <v>84</v>
      </c>
      <c r="U81" t="s">
        <v>21391</v>
      </c>
      <c r="V81" t="s">
        <v>13</v>
      </c>
      <c r="W81" t="s">
        <v>86</v>
      </c>
      <c r="X81" t="s">
        <v>964</v>
      </c>
      <c r="Z81" s="28">
        <v>1</v>
      </c>
      <c r="AA81" s="40">
        <v>275729</v>
      </c>
      <c r="AB81" s="40">
        <v>275729</v>
      </c>
    </row>
    <row r="82" spans="1:28">
      <c r="A82" t="s">
        <v>118</v>
      </c>
      <c r="B82" t="s">
        <v>119</v>
      </c>
      <c r="C82" t="s">
        <v>120</v>
      </c>
      <c r="D82" t="s">
        <v>306</v>
      </c>
      <c r="E82" t="s">
        <v>21392</v>
      </c>
      <c r="G82" t="s">
        <v>73</v>
      </c>
      <c r="H82" t="s">
        <v>20902</v>
      </c>
      <c r="I82" t="s">
        <v>309</v>
      </c>
      <c r="J82" t="s">
        <v>118</v>
      </c>
      <c r="K82" t="s">
        <v>21393</v>
      </c>
      <c r="L82" t="s">
        <v>20905</v>
      </c>
      <c r="M82" t="s">
        <v>21394</v>
      </c>
      <c r="N82" s="27">
        <v>45939.313888888893</v>
      </c>
      <c r="O82" s="27">
        <v>45944.662187499998</v>
      </c>
      <c r="P82" t="s">
        <v>21395</v>
      </c>
      <c r="R82" t="s">
        <v>82</v>
      </c>
      <c r="S82" t="s">
        <v>21396</v>
      </c>
      <c r="T82" t="s">
        <v>84</v>
      </c>
      <c r="U82" t="s">
        <v>21397</v>
      </c>
      <c r="V82" t="s">
        <v>8</v>
      </c>
      <c r="W82" t="s">
        <v>86</v>
      </c>
      <c r="X82" t="s">
        <v>477</v>
      </c>
      <c r="Z82" s="28">
        <v>1</v>
      </c>
      <c r="AA82" s="40">
        <v>75096</v>
      </c>
      <c r="AB82" s="40">
        <v>75096</v>
      </c>
    </row>
    <row r="83" spans="1:28">
      <c r="A83" t="s">
        <v>459</v>
      </c>
      <c r="B83" t="s">
        <v>460</v>
      </c>
      <c r="C83" t="s">
        <v>461</v>
      </c>
      <c r="D83" t="s">
        <v>512</v>
      </c>
      <c r="E83" t="s">
        <v>21398</v>
      </c>
      <c r="G83" t="s">
        <v>73</v>
      </c>
      <c r="H83" t="s">
        <v>20902</v>
      </c>
      <c r="I83" t="s">
        <v>460</v>
      </c>
      <c r="J83" t="s">
        <v>459</v>
      </c>
      <c r="K83" t="s">
        <v>21399</v>
      </c>
      <c r="L83" t="s">
        <v>20905</v>
      </c>
      <c r="M83" t="s">
        <v>21400</v>
      </c>
      <c r="N83" s="27">
        <v>45939.709027777782</v>
      </c>
      <c r="O83" s="27">
        <v>45947.608761574083</v>
      </c>
      <c r="P83" t="s">
        <v>21401</v>
      </c>
      <c r="R83" t="s">
        <v>82</v>
      </c>
      <c r="S83" t="s">
        <v>21402</v>
      </c>
      <c r="T83" t="s">
        <v>84</v>
      </c>
      <c r="U83" t="s">
        <v>21403</v>
      </c>
      <c r="V83" t="s">
        <v>8</v>
      </c>
      <c r="W83" t="s">
        <v>86</v>
      </c>
      <c r="Z83" s="28">
        <v>2</v>
      </c>
      <c r="AA83" s="40">
        <v>150192</v>
      </c>
      <c r="AB83" s="40">
        <v>150192</v>
      </c>
    </row>
    <row r="84" spans="1:28">
      <c r="A84" t="s">
        <v>459</v>
      </c>
      <c r="B84" t="s">
        <v>460</v>
      </c>
      <c r="C84" t="s">
        <v>461</v>
      </c>
      <c r="D84" t="s">
        <v>512</v>
      </c>
      <c r="E84" t="s">
        <v>21404</v>
      </c>
      <c r="G84" t="s">
        <v>73</v>
      </c>
      <c r="H84" t="s">
        <v>20902</v>
      </c>
      <c r="I84" t="s">
        <v>460</v>
      </c>
      <c r="J84" t="s">
        <v>459</v>
      </c>
      <c r="K84" t="s">
        <v>21405</v>
      </c>
      <c r="L84" t="s">
        <v>20905</v>
      </c>
      <c r="M84" t="s">
        <v>21406</v>
      </c>
      <c r="N84" s="27">
        <v>45939.738888888889</v>
      </c>
      <c r="O84" s="27">
        <v>45944.684571759259</v>
      </c>
      <c r="P84" t="s">
        <v>21407</v>
      </c>
      <c r="R84" t="s">
        <v>82</v>
      </c>
      <c r="S84" t="s">
        <v>21408</v>
      </c>
      <c r="T84" t="s">
        <v>84</v>
      </c>
      <c r="U84" t="s">
        <v>21409</v>
      </c>
      <c r="V84" t="s">
        <v>8</v>
      </c>
      <c r="W84" t="s">
        <v>86</v>
      </c>
      <c r="X84" t="s">
        <v>787</v>
      </c>
      <c r="Z84" s="28">
        <v>1</v>
      </c>
      <c r="AA84" s="40">
        <v>75096</v>
      </c>
      <c r="AB84" s="40">
        <v>75096</v>
      </c>
    </row>
    <row r="85" spans="1:28">
      <c r="A85" t="s">
        <v>459</v>
      </c>
      <c r="B85" t="s">
        <v>460</v>
      </c>
      <c r="C85" t="s">
        <v>461</v>
      </c>
      <c r="D85" t="s">
        <v>512</v>
      </c>
      <c r="E85" t="s">
        <v>21410</v>
      </c>
      <c r="G85" t="s">
        <v>73</v>
      </c>
      <c r="H85" t="s">
        <v>20902</v>
      </c>
      <c r="I85" t="s">
        <v>460</v>
      </c>
      <c r="J85" t="s">
        <v>459</v>
      </c>
      <c r="K85" t="s">
        <v>21411</v>
      </c>
      <c r="L85" t="s">
        <v>20905</v>
      </c>
      <c r="M85" t="s">
        <v>21412</v>
      </c>
      <c r="N85" s="27">
        <v>45939.725694444453</v>
      </c>
      <c r="O85" s="27">
        <v>45944.553067129629</v>
      </c>
      <c r="P85" t="s">
        <v>21413</v>
      </c>
      <c r="R85" t="s">
        <v>82</v>
      </c>
      <c r="S85" t="s">
        <v>21414</v>
      </c>
      <c r="T85" t="s">
        <v>84</v>
      </c>
      <c r="U85" t="s">
        <v>21415</v>
      </c>
      <c r="V85" t="s">
        <v>8</v>
      </c>
      <c r="W85" t="s">
        <v>86</v>
      </c>
      <c r="X85" t="s">
        <v>1597</v>
      </c>
      <c r="Z85" s="28">
        <v>1</v>
      </c>
      <c r="AA85" s="40">
        <v>75096</v>
      </c>
      <c r="AB85" s="40">
        <v>75096</v>
      </c>
    </row>
    <row r="86" spans="1:28">
      <c r="A86" t="s">
        <v>343</v>
      </c>
      <c r="B86" t="s">
        <v>68</v>
      </c>
      <c r="C86" t="s">
        <v>69</v>
      </c>
      <c r="D86" t="s">
        <v>344</v>
      </c>
      <c r="E86" t="s">
        <v>21416</v>
      </c>
      <c r="G86" t="s">
        <v>73</v>
      </c>
      <c r="H86" t="s">
        <v>20902</v>
      </c>
      <c r="I86" t="s">
        <v>347</v>
      </c>
      <c r="J86" t="s">
        <v>343</v>
      </c>
      <c r="K86" t="s">
        <v>21417</v>
      </c>
      <c r="L86" t="s">
        <v>20905</v>
      </c>
      <c r="M86" t="s">
        <v>21418</v>
      </c>
      <c r="N86" s="27">
        <v>45939.282638888893</v>
      </c>
      <c r="O86" s="27">
        <v>45944.472395833327</v>
      </c>
      <c r="P86" t="s">
        <v>21419</v>
      </c>
      <c r="R86" t="s">
        <v>82</v>
      </c>
      <c r="S86" t="s">
        <v>21420</v>
      </c>
      <c r="T86" t="s">
        <v>84</v>
      </c>
      <c r="U86" t="s">
        <v>21421</v>
      </c>
      <c r="V86" t="s">
        <v>8</v>
      </c>
      <c r="W86" t="s">
        <v>86</v>
      </c>
      <c r="X86" t="s">
        <v>761</v>
      </c>
      <c r="Z86" s="28">
        <v>1</v>
      </c>
      <c r="AA86" s="40">
        <v>75096</v>
      </c>
      <c r="AB86" s="40">
        <v>75096</v>
      </c>
    </row>
    <row r="87" spans="1:28">
      <c r="A87" t="s">
        <v>459</v>
      </c>
      <c r="B87" t="s">
        <v>460</v>
      </c>
      <c r="C87" t="s">
        <v>461</v>
      </c>
      <c r="D87" t="s">
        <v>512</v>
      </c>
      <c r="E87" t="s">
        <v>21422</v>
      </c>
      <c r="G87" t="s">
        <v>73</v>
      </c>
      <c r="H87" t="s">
        <v>20902</v>
      </c>
      <c r="I87" t="s">
        <v>460</v>
      </c>
      <c r="J87" t="s">
        <v>459</v>
      </c>
      <c r="K87" t="s">
        <v>21423</v>
      </c>
      <c r="L87" t="s">
        <v>20905</v>
      </c>
      <c r="M87" t="s">
        <v>21424</v>
      </c>
      <c r="N87" s="27">
        <v>45939.725694444453</v>
      </c>
      <c r="O87" s="27">
        <v>45944.625752314823</v>
      </c>
      <c r="P87" t="s">
        <v>21425</v>
      </c>
      <c r="R87" t="s">
        <v>82</v>
      </c>
      <c r="S87" t="s">
        <v>21426</v>
      </c>
      <c r="T87" t="s">
        <v>84</v>
      </c>
      <c r="U87" t="s">
        <v>21427</v>
      </c>
      <c r="V87" t="s">
        <v>8</v>
      </c>
      <c r="W87" t="s">
        <v>86</v>
      </c>
      <c r="X87" t="s">
        <v>1597</v>
      </c>
      <c r="Z87" s="28">
        <v>1</v>
      </c>
      <c r="AA87" s="40">
        <v>75096</v>
      </c>
      <c r="AB87" s="40">
        <v>75096</v>
      </c>
    </row>
    <row r="88" spans="1:28">
      <c r="A88" t="s">
        <v>459</v>
      </c>
      <c r="B88" t="s">
        <v>460</v>
      </c>
      <c r="C88" t="s">
        <v>461</v>
      </c>
      <c r="D88" t="s">
        <v>512</v>
      </c>
      <c r="E88" t="s">
        <v>21428</v>
      </c>
      <c r="G88" t="s">
        <v>73</v>
      </c>
      <c r="H88" t="s">
        <v>20902</v>
      </c>
      <c r="I88" t="s">
        <v>460</v>
      </c>
      <c r="J88" t="s">
        <v>459</v>
      </c>
      <c r="K88" t="s">
        <v>21429</v>
      </c>
      <c r="L88" t="s">
        <v>20905</v>
      </c>
      <c r="M88" t="s">
        <v>21430</v>
      </c>
      <c r="N88" s="27">
        <v>45939.31527777778</v>
      </c>
      <c r="O88" s="27">
        <v>45945.559108796297</v>
      </c>
      <c r="P88" t="s">
        <v>21431</v>
      </c>
      <c r="R88" t="s">
        <v>82</v>
      </c>
      <c r="S88" t="s">
        <v>21432</v>
      </c>
      <c r="T88" t="s">
        <v>84</v>
      </c>
      <c r="U88" t="s">
        <v>21433</v>
      </c>
      <c r="V88" t="s">
        <v>8</v>
      </c>
      <c r="W88" t="s">
        <v>86</v>
      </c>
      <c r="X88" t="s">
        <v>964</v>
      </c>
      <c r="Z88" s="28">
        <v>1</v>
      </c>
      <c r="AA88" s="40">
        <v>75096</v>
      </c>
      <c r="AB88" s="40">
        <v>75096</v>
      </c>
    </row>
    <row r="89" spans="1:28">
      <c r="A89" t="s">
        <v>569</v>
      </c>
      <c r="B89" t="s">
        <v>119</v>
      </c>
      <c r="C89" t="s">
        <v>120</v>
      </c>
      <c r="D89" t="s">
        <v>21434</v>
      </c>
      <c r="E89" t="s">
        <v>21435</v>
      </c>
      <c r="G89" t="s">
        <v>73</v>
      </c>
      <c r="H89" t="s">
        <v>20902</v>
      </c>
      <c r="I89" t="s">
        <v>573</v>
      </c>
      <c r="J89" t="s">
        <v>21436</v>
      </c>
      <c r="K89" t="s">
        <v>21437</v>
      </c>
      <c r="L89" t="s">
        <v>20905</v>
      </c>
      <c r="M89" t="s">
        <v>21438</v>
      </c>
      <c r="N89" s="27">
        <v>45939.313888888893</v>
      </c>
      <c r="O89" s="27">
        <v>45945.44021990741</v>
      </c>
      <c r="P89" t="s">
        <v>21439</v>
      </c>
      <c r="R89" t="s">
        <v>82</v>
      </c>
      <c r="S89" t="s">
        <v>21440</v>
      </c>
      <c r="T89" t="s">
        <v>84</v>
      </c>
      <c r="U89" t="s">
        <v>21441</v>
      </c>
      <c r="V89" t="s">
        <v>13</v>
      </c>
      <c r="W89" t="s">
        <v>86</v>
      </c>
      <c r="X89" t="s">
        <v>1500</v>
      </c>
      <c r="Z89" s="28">
        <v>1</v>
      </c>
      <c r="AA89" s="40">
        <v>275729</v>
      </c>
      <c r="AB89" s="40">
        <v>275729</v>
      </c>
    </row>
    <row r="90" spans="1:28">
      <c r="A90" t="s">
        <v>191</v>
      </c>
      <c r="B90" t="s">
        <v>192</v>
      </c>
      <c r="C90" t="s">
        <v>193</v>
      </c>
      <c r="D90" t="s">
        <v>194</v>
      </c>
      <c r="E90" t="s">
        <v>21442</v>
      </c>
      <c r="G90" t="s">
        <v>73</v>
      </c>
      <c r="H90" t="s">
        <v>20902</v>
      </c>
      <c r="I90" t="s">
        <v>197</v>
      </c>
      <c r="J90" t="s">
        <v>191</v>
      </c>
      <c r="K90" t="s">
        <v>21443</v>
      </c>
      <c r="L90" t="s">
        <v>20905</v>
      </c>
      <c r="M90" t="s">
        <v>21444</v>
      </c>
      <c r="N90" s="27">
        <v>45939.49722222222</v>
      </c>
      <c r="O90" s="27">
        <v>45944.622187499997</v>
      </c>
      <c r="P90" t="s">
        <v>21445</v>
      </c>
      <c r="R90" t="s">
        <v>82</v>
      </c>
      <c r="S90" t="s">
        <v>21446</v>
      </c>
      <c r="T90" t="s">
        <v>84</v>
      </c>
      <c r="U90" t="s">
        <v>21447</v>
      </c>
      <c r="V90" t="s">
        <v>8</v>
      </c>
      <c r="W90" t="s">
        <v>86</v>
      </c>
      <c r="X90" t="s">
        <v>264</v>
      </c>
      <c r="Z90" s="28">
        <v>1</v>
      </c>
      <c r="AA90" s="40">
        <v>75096</v>
      </c>
      <c r="AB90" s="40">
        <v>75096</v>
      </c>
    </row>
    <row r="91" spans="1:28">
      <c r="A91" t="s">
        <v>150</v>
      </c>
      <c r="B91" t="s">
        <v>151</v>
      </c>
      <c r="C91" t="s">
        <v>152</v>
      </c>
      <c r="D91" t="s">
        <v>2339</v>
      </c>
      <c r="E91" t="s">
        <v>21448</v>
      </c>
      <c r="G91" t="s">
        <v>73</v>
      </c>
      <c r="H91" t="s">
        <v>20902</v>
      </c>
      <c r="I91" t="s">
        <v>156</v>
      </c>
      <c r="J91" t="s">
        <v>150</v>
      </c>
      <c r="K91" t="s">
        <v>21449</v>
      </c>
      <c r="L91" t="s">
        <v>20905</v>
      </c>
      <c r="M91" t="s">
        <v>21450</v>
      </c>
      <c r="N91" s="27">
        <v>45939.412499999999</v>
      </c>
      <c r="O91" s="27">
        <v>45944.631562499999</v>
      </c>
      <c r="P91" t="s">
        <v>21451</v>
      </c>
      <c r="R91" t="s">
        <v>82</v>
      </c>
      <c r="S91" t="s">
        <v>21452</v>
      </c>
      <c r="T91" t="s">
        <v>84</v>
      </c>
      <c r="V91" t="s">
        <v>8</v>
      </c>
      <c r="W91" t="s">
        <v>86</v>
      </c>
      <c r="X91" t="s">
        <v>162</v>
      </c>
      <c r="Z91" s="28">
        <v>1</v>
      </c>
      <c r="AA91" s="40">
        <v>75096</v>
      </c>
      <c r="AB91" s="40">
        <v>75096</v>
      </c>
    </row>
    <row r="92" spans="1:28">
      <c r="A92" t="s">
        <v>613</v>
      </c>
      <c r="B92" t="s">
        <v>151</v>
      </c>
      <c r="C92" t="s">
        <v>152</v>
      </c>
      <c r="D92" t="s">
        <v>7633</v>
      </c>
      <c r="E92" t="s">
        <v>21453</v>
      </c>
      <c r="G92" t="s">
        <v>73</v>
      </c>
      <c r="H92" t="s">
        <v>20902</v>
      </c>
      <c r="I92" t="s">
        <v>258</v>
      </c>
      <c r="J92" t="s">
        <v>613</v>
      </c>
      <c r="K92" t="s">
        <v>21454</v>
      </c>
      <c r="L92" t="s">
        <v>20905</v>
      </c>
      <c r="M92" t="s">
        <v>21455</v>
      </c>
      <c r="N92" s="27">
        <v>45939.40902777778</v>
      </c>
      <c r="O92" s="27">
        <v>45944.495844907397</v>
      </c>
      <c r="P92" t="s">
        <v>21456</v>
      </c>
      <c r="R92" t="s">
        <v>82</v>
      </c>
      <c r="S92" t="s">
        <v>21457</v>
      </c>
      <c r="T92" t="s">
        <v>84</v>
      </c>
      <c r="U92" t="s">
        <v>21458</v>
      </c>
      <c r="V92" t="s">
        <v>8</v>
      </c>
      <c r="W92" t="s">
        <v>86</v>
      </c>
      <c r="X92" t="s">
        <v>1281</v>
      </c>
      <c r="Z92" s="28">
        <v>1</v>
      </c>
      <c r="AA92" s="40">
        <v>75096</v>
      </c>
      <c r="AB92" s="40">
        <v>75096</v>
      </c>
    </row>
    <row r="93" spans="1:28">
      <c r="A93" t="s">
        <v>459</v>
      </c>
      <c r="B93" t="s">
        <v>460</v>
      </c>
      <c r="C93" t="s">
        <v>461</v>
      </c>
      <c r="D93" t="s">
        <v>21459</v>
      </c>
      <c r="E93" t="s">
        <v>21460</v>
      </c>
      <c r="G93" t="s">
        <v>73</v>
      </c>
      <c r="H93" t="s">
        <v>20902</v>
      </c>
      <c r="I93" t="s">
        <v>460</v>
      </c>
      <c r="J93" t="s">
        <v>21461</v>
      </c>
      <c r="K93" t="s">
        <v>21462</v>
      </c>
      <c r="L93" t="s">
        <v>20905</v>
      </c>
      <c r="M93" t="s">
        <v>21463</v>
      </c>
      <c r="N93" s="27">
        <v>45939.69027777778</v>
      </c>
      <c r="O93" s="27">
        <v>45945.471898148149</v>
      </c>
      <c r="P93" t="s">
        <v>21464</v>
      </c>
      <c r="R93" t="s">
        <v>82</v>
      </c>
      <c r="S93" t="s">
        <v>21465</v>
      </c>
      <c r="T93" t="s">
        <v>84</v>
      </c>
      <c r="U93" t="s">
        <v>21466</v>
      </c>
      <c r="V93" t="s">
        <v>11</v>
      </c>
      <c r="W93" t="s">
        <v>86</v>
      </c>
      <c r="X93" t="s">
        <v>526</v>
      </c>
      <c r="Z93" s="28">
        <v>1</v>
      </c>
      <c r="AA93" s="40">
        <v>163814</v>
      </c>
      <c r="AB93" s="40">
        <v>163814</v>
      </c>
    </row>
    <row r="94" spans="1:28">
      <c r="A94" t="s">
        <v>459</v>
      </c>
      <c r="B94" t="s">
        <v>460</v>
      </c>
      <c r="C94" t="s">
        <v>461</v>
      </c>
      <c r="D94" t="s">
        <v>2664</v>
      </c>
      <c r="E94" t="s">
        <v>21467</v>
      </c>
      <c r="G94" t="s">
        <v>73</v>
      </c>
      <c r="H94" t="s">
        <v>20902</v>
      </c>
      <c r="I94" t="s">
        <v>460</v>
      </c>
      <c r="J94" t="s">
        <v>2667</v>
      </c>
      <c r="K94" t="s">
        <v>21468</v>
      </c>
      <c r="L94" t="s">
        <v>20905</v>
      </c>
      <c r="M94" t="s">
        <v>21469</v>
      </c>
      <c r="N94" s="27">
        <v>45939.69027777778</v>
      </c>
      <c r="O94" s="27">
        <v>45945.530150462961</v>
      </c>
      <c r="P94" t="s">
        <v>21470</v>
      </c>
      <c r="R94" t="s">
        <v>82</v>
      </c>
      <c r="S94" t="s">
        <v>21471</v>
      </c>
      <c r="T94" t="s">
        <v>84</v>
      </c>
      <c r="U94" t="s">
        <v>21472</v>
      </c>
      <c r="V94" t="s">
        <v>11</v>
      </c>
      <c r="W94" t="s">
        <v>86</v>
      </c>
      <c r="X94" t="s">
        <v>1597</v>
      </c>
      <c r="Z94" s="28">
        <v>1</v>
      </c>
      <c r="AA94" s="40">
        <v>163814</v>
      </c>
      <c r="AB94" s="40">
        <v>163814</v>
      </c>
    </row>
    <row r="95" spans="1:28">
      <c r="A95" t="s">
        <v>118</v>
      </c>
      <c r="B95" t="s">
        <v>119</v>
      </c>
      <c r="C95" t="s">
        <v>120</v>
      </c>
      <c r="D95" t="s">
        <v>5983</v>
      </c>
      <c r="E95" t="s">
        <v>21473</v>
      </c>
      <c r="G95" t="s">
        <v>73</v>
      </c>
      <c r="H95" t="s">
        <v>20902</v>
      </c>
      <c r="I95" t="s">
        <v>124</v>
      </c>
      <c r="J95" t="s">
        <v>5986</v>
      </c>
      <c r="K95" t="s">
        <v>21474</v>
      </c>
      <c r="L95" t="s">
        <v>20905</v>
      </c>
      <c r="M95" t="s">
        <v>21475</v>
      </c>
      <c r="N95" s="27">
        <v>45939.237500000003</v>
      </c>
      <c r="O95" s="27">
        <v>45944.49454861111</v>
      </c>
      <c r="P95" t="s">
        <v>21476</v>
      </c>
      <c r="R95" t="s">
        <v>82</v>
      </c>
      <c r="S95" t="s">
        <v>21477</v>
      </c>
      <c r="T95" t="s">
        <v>84</v>
      </c>
      <c r="U95" t="s">
        <v>21478</v>
      </c>
      <c r="V95" t="s">
        <v>15</v>
      </c>
      <c r="W95" t="s">
        <v>86</v>
      </c>
      <c r="X95" t="s">
        <v>130</v>
      </c>
      <c r="Z95" s="28">
        <v>1</v>
      </c>
      <c r="AA95" s="40">
        <v>504833</v>
      </c>
      <c r="AB95" s="40">
        <v>504833</v>
      </c>
    </row>
    <row r="96" spans="1:28">
      <c r="A96" t="s">
        <v>118</v>
      </c>
      <c r="B96" t="s">
        <v>119</v>
      </c>
      <c r="C96" t="s">
        <v>120</v>
      </c>
      <c r="D96" t="s">
        <v>306</v>
      </c>
      <c r="E96" t="s">
        <v>21479</v>
      </c>
      <c r="G96" t="s">
        <v>73</v>
      </c>
      <c r="H96" t="s">
        <v>20902</v>
      </c>
      <c r="I96" t="s">
        <v>309</v>
      </c>
      <c r="J96" t="s">
        <v>118</v>
      </c>
      <c r="K96" t="s">
        <v>21480</v>
      </c>
      <c r="L96" t="s">
        <v>20905</v>
      </c>
      <c r="M96" t="s">
        <v>21481</v>
      </c>
      <c r="N96" s="27">
        <v>45939.313888888893</v>
      </c>
      <c r="O96" s="27">
        <v>45944.629467592589</v>
      </c>
      <c r="P96" t="s">
        <v>21482</v>
      </c>
      <c r="R96" t="s">
        <v>82</v>
      </c>
      <c r="S96" t="s">
        <v>21483</v>
      </c>
      <c r="T96" t="s">
        <v>84</v>
      </c>
      <c r="U96" t="s">
        <v>21484</v>
      </c>
      <c r="V96" t="s">
        <v>8</v>
      </c>
      <c r="W96" t="s">
        <v>86</v>
      </c>
      <c r="X96" t="s">
        <v>477</v>
      </c>
      <c r="Z96" s="28">
        <v>1</v>
      </c>
      <c r="AA96" s="40">
        <v>75096</v>
      </c>
      <c r="AB96" s="40">
        <v>75096</v>
      </c>
    </row>
    <row r="97" spans="1:28">
      <c r="A97" t="s">
        <v>343</v>
      </c>
      <c r="B97" t="s">
        <v>68</v>
      </c>
      <c r="C97" t="s">
        <v>69</v>
      </c>
      <c r="D97" t="s">
        <v>1091</v>
      </c>
      <c r="E97" t="s">
        <v>21485</v>
      </c>
      <c r="G97" t="s">
        <v>73</v>
      </c>
      <c r="H97" t="s">
        <v>20902</v>
      </c>
      <c r="I97" t="s">
        <v>347</v>
      </c>
      <c r="J97" t="s">
        <v>1094</v>
      </c>
      <c r="K97" t="s">
        <v>21486</v>
      </c>
      <c r="L97" t="s">
        <v>20905</v>
      </c>
      <c r="M97" t="s">
        <v>21487</v>
      </c>
      <c r="N97" s="27">
        <v>45939.701388888891</v>
      </c>
      <c r="O97" s="27">
        <v>45945.673541666663</v>
      </c>
      <c r="P97" t="s">
        <v>21488</v>
      </c>
      <c r="R97" t="s">
        <v>82</v>
      </c>
      <c r="S97" t="s">
        <v>21489</v>
      </c>
      <c r="T97" t="s">
        <v>84</v>
      </c>
      <c r="U97" t="s">
        <v>21490</v>
      </c>
      <c r="V97" t="s">
        <v>11</v>
      </c>
      <c r="W97" t="s">
        <v>86</v>
      </c>
      <c r="X97" t="s">
        <v>804</v>
      </c>
      <c r="Z97" s="28">
        <v>1</v>
      </c>
      <c r="AA97" s="40">
        <v>163814</v>
      </c>
      <c r="AB97" s="40">
        <v>163814</v>
      </c>
    </row>
    <row r="98" spans="1:28">
      <c r="A98" t="s">
        <v>191</v>
      </c>
      <c r="B98" t="s">
        <v>192</v>
      </c>
      <c r="C98" t="s">
        <v>193</v>
      </c>
      <c r="D98" t="s">
        <v>15870</v>
      </c>
      <c r="E98" t="s">
        <v>21491</v>
      </c>
      <c r="G98" t="s">
        <v>73</v>
      </c>
      <c r="H98" t="s">
        <v>20902</v>
      </c>
      <c r="I98" t="s">
        <v>197</v>
      </c>
      <c r="J98" t="s">
        <v>15873</v>
      </c>
      <c r="K98" t="s">
        <v>21492</v>
      </c>
      <c r="L98" t="s">
        <v>20905</v>
      </c>
      <c r="M98" t="s">
        <v>21493</v>
      </c>
      <c r="N98" s="27">
        <v>45940.49722222222</v>
      </c>
      <c r="O98" s="27">
        <v>45945.483634259261</v>
      </c>
      <c r="P98" t="s">
        <v>21494</v>
      </c>
      <c r="R98" t="s">
        <v>82</v>
      </c>
      <c r="S98" t="s">
        <v>21495</v>
      </c>
      <c r="T98" t="s">
        <v>84</v>
      </c>
      <c r="U98" t="s">
        <v>21496</v>
      </c>
      <c r="V98" t="s">
        <v>13</v>
      </c>
      <c r="W98" t="s">
        <v>86</v>
      </c>
      <c r="X98" t="s">
        <v>264</v>
      </c>
      <c r="Z98" s="28">
        <v>1</v>
      </c>
      <c r="AA98" s="40">
        <v>275729</v>
      </c>
      <c r="AB98" s="40">
        <v>275729</v>
      </c>
    </row>
    <row r="99" spans="1:28">
      <c r="A99" t="s">
        <v>569</v>
      </c>
      <c r="B99" t="s">
        <v>119</v>
      </c>
      <c r="C99" t="s">
        <v>120</v>
      </c>
      <c r="D99" t="s">
        <v>7400</v>
      </c>
      <c r="E99" t="s">
        <v>21497</v>
      </c>
      <c r="G99" t="s">
        <v>73</v>
      </c>
      <c r="H99" t="s">
        <v>20902</v>
      </c>
      <c r="I99" t="s">
        <v>573</v>
      </c>
      <c r="J99" t="s">
        <v>282</v>
      </c>
      <c r="K99" t="s">
        <v>21498</v>
      </c>
      <c r="L99" t="s">
        <v>20905</v>
      </c>
      <c r="M99" t="s">
        <v>21499</v>
      </c>
      <c r="N99" s="27">
        <v>45940.313888888893</v>
      </c>
      <c r="O99" s="27">
        <v>45944.460636574076</v>
      </c>
      <c r="P99" t="s">
        <v>21500</v>
      </c>
      <c r="R99" t="s">
        <v>82</v>
      </c>
      <c r="S99" t="s">
        <v>21501</v>
      </c>
      <c r="T99" t="s">
        <v>84</v>
      </c>
      <c r="U99" t="s">
        <v>21502</v>
      </c>
      <c r="V99" t="s">
        <v>11</v>
      </c>
      <c r="W99" t="s">
        <v>86</v>
      </c>
      <c r="X99" t="s">
        <v>1500</v>
      </c>
      <c r="Z99" s="28">
        <v>1</v>
      </c>
      <c r="AA99" s="40">
        <v>163814</v>
      </c>
      <c r="AB99" s="40">
        <v>163814</v>
      </c>
    </row>
    <row r="100" spans="1:28">
      <c r="A100" t="s">
        <v>569</v>
      </c>
      <c r="B100" t="s">
        <v>119</v>
      </c>
      <c r="C100" t="s">
        <v>120</v>
      </c>
      <c r="D100" t="s">
        <v>709</v>
      </c>
      <c r="E100" t="s">
        <v>21503</v>
      </c>
      <c r="G100" t="s">
        <v>73</v>
      </c>
      <c r="H100" t="s">
        <v>20902</v>
      </c>
      <c r="I100" t="s">
        <v>573</v>
      </c>
      <c r="J100" t="s">
        <v>712</v>
      </c>
      <c r="K100" t="s">
        <v>21504</v>
      </c>
      <c r="L100" t="s">
        <v>20905</v>
      </c>
      <c r="M100" t="s">
        <v>21505</v>
      </c>
      <c r="N100" s="27">
        <v>45940.404861111107</v>
      </c>
      <c r="O100" s="27">
        <v>45945.527986111112</v>
      </c>
      <c r="P100" t="s">
        <v>21506</v>
      </c>
      <c r="R100" t="s">
        <v>82</v>
      </c>
      <c r="S100" t="s">
        <v>21507</v>
      </c>
      <c r="T100" t="s">
        <v>84</v>
      </c>
      <c r="U100" t="s">
        <v>21508</v>
      </c>
      <c r="V100" t="s">
        <v>13</v>
      </c>
      <c r="W100" t="s">
        <v>86</v>
      </c>
      <c r="X100" t="s">
        <v>578</v>
      </c>
      <c r="Z100" s="28">
        <v>1</v>
      </c>
      <c r="AA100" s="40">
        <v>275729</v>
      </c>
      <c r="AB100" s="40">
        <v>275729</v>
      </c>
    </row>
    <row r="101" spans="1:28">
      <c r="A101" t="s">
        <v>442</v>
      </c>
      <c r="B101" t="s">
        <v>113</v>
      </c>
      <c r="C101" t="s">
        <v>114</v>
      </c>
      <c r="D101" t="s">
        <v>452</v>
      </c>
      <c r="E101" t="s">
        <v>21509</v>
      </c>
      <c r="G101" t="s">
        <v>73</v>
      </c>
      <c r="H101" t="s">
        <v>20902</v>
      </c>
      <c r="I101" t="s">
        <v>446</v>
      </c>
      <c r="J101" t="s">
        <v>455</v>
      </c>
      <c r="K101" t="s">
        <v>21510</v>
      </c>
      <c r="L101" t="s">
        <v>20905</v>
      </c>
      <c r="M101" t="s">
        <v>21511</v>
      </c>
      <c r="N101" s="27">
        <v>45940.458333333343</v>
      </c>
      <c r="O101" s="27">
        <v>45945.579340277778</v>
      </c>
      <c r="P101" t="s">
        <v>21512</v>
      </c>
      <c r="R101" t="s">
        <v>82</v>
      </c>
      <c r="S101" t="s">
        <v>21513</v>
      </c>
      <c r="T101" t="s">
        <v>84</v>
      </c>
      <c r="U101" t="s">
        <v>21514</v>
      </c>
      <c r="V101" t="s">
        <v>8</v>
      </c>
      <c r="W101" t="s">
        <v>86</v>
      </c>
      <c r="X101" t="s">
        <v>1974</v>
      </c>
      <c r="Z101" s="28">
        <v>1</v>
      </c>
      <c r="AA101" s="40">
        <v>75096</v>
      </c>
      <c r="AB101" s="40">
        <v>75096</v>
      </c>
    </row>
    <row r="102" spans="1:28">
      <c r="A102" t="s">
        <v>459</v>
      </c>
      <c r="B102" t="s">
        <v>460</v>
      </c>
      <c r="C102" t="s">
        <v>461</v>
      </c>
      <c r="D102" t="s">
        <v>512</v>
      </c>
      <c r="E102" t="s">
        <v>21515</v>
      </c>
      <c r="G102" t="s">
        <v>73</v>
      </c>
      <c r="H102" t="s">
        <v>20902</v>
      </c>
      <c r="I102" t="s">
        <v>460</v>
      </c>
      <c r="J102" t="s">
        <v>459</v>
      </c>
      <c r="K102" t="s">
        <v>21516</v>
      </c>
      <c r="L102" t="s">
        <v>20905</v>
      </c>
      <c r="M102" t="s">
        <v>21517</v>
      </c>
      <c r="N102" s="27">
        <v>45940.319444444453</v>
      </c>
      <c r="O102" s="27">
        <v>45945.523969907408</v>
      </c>
      <c r="P102" t="s">
        <v>21518</v>
      </c>
      <c r="R102" t="s">
        <v>82</v>
      </c>
      <c r="S102" t="s">
        <v>21519</v>
      </c>
      <c r="T102" t="s">
        <v>84</v>
      </c>
      <c r="U102" t="s">
        <v>21520</v>
      </c>
      <c r="V102" t="s">
        <v>8</v>
      </c>
      <c r="W102" t="s">
        <v>86</v>
      </c>
      <c r="X102" t="s">
        <v>1113</v>
      </c>
      <c r="Z102" s="28">
        <v>1</v>
      </c>
      <c r="AA102" s="40">
        <v>75096</v>
      </c>
      <c r="AB102" s="40">
        <v>75096</v>
      </c>
    </row>
    <row r="103" spans="1:28">
      <c r="A103" t="s">
        <v>277</v>
      </c>
      <c r="B103" t="s">
        <v>151</v>
      </c>
      <c r="C103" t="s">
        <v>152</v>
      </c>
      <c r="D103" t="s">
        <v>2442</v>
      </c>
      <c r="E103" t="s">
        <v>21521</v>
      </c>
      <c r="G103" t="s">
        <v>73</v>
      </c>
      <c r="H103" t="s">
        <v>20902</v>
      </c>
      <c r="I103" t="s">
        <v>328</v>
      </c>
      <c r="J103" t="s">
        <v>2445</v>
      </c>
      <c r="K103" t="s">
        <v>21522</v>
      </c>
      <c r="L103" t="s">
        <v>20905</v>
      </c>
      <c r="M103" t="s">
        <v>21523</v>
      </c>
      <c r="N103" s="27">
        <v>45940.484027777777</v>
      </c>
      <c r="O103" s="27">
        <v>45945.459189814806</v>
      </c>
      <c r="P103" t="s">
        <v>21524</v>
      </c>
      <c r="R103" t="s">
        <v>82</v>
      </c>
      <c r="S103" t="s">
        <v>21525</v>
      </c>
      <c r="T103" t="s">
        <v>84</v>
      </c>
      <c r="U103" t="s">
        <v>21526</v>
      </c>
      <c r="V103" t="s">
        <v>11</v>
      </c>
      <c r="W103" t="s">
        <v>86</v>
      </c>
      <c r="X103" t="s">
        <v>848</v>
      </c>
      <c r="Z103" s="28">
        <v>1</v>
      </c>
      <c r="AA103" s="40">
        <v>163814</v>
      </c>
      <c r="AB103" s="40">
        <v>163814</v>
      </c>
    </row>
    <row r="104" spans="1:28">
      <c r="A104" t="s">
        <v>343</v>
      </c>
      <c r="B104" t="s">
        <v>68</v>
      </c>
      <c r="C104" t="s">
        <v>69</v>
      </c>
      <c r="D104" t="s">
        <v>379</v>
      </c>
      <c r="E104" t="s">
        <v>21527</v>
      </c>
      <c r="G104" t="s">
        <v>73</v>
      </c>
      <c r="H104" t="s">
        <v>20902</v>
      </c>
      <c r="I104" t="s">
        <v>347</v>
      </c>
      <c r="J104" t="s">
        <v>382</v>
      </c>
      <c r="K104" t="s">
        <v>21528</v>
      </c>
      <c r="L104" t="s">
        <v>20905</v>
      </c>
      <c r="M104" t="s">
        <v>21529</v>
      </c>
      <c r="N104" s="27">
        <v>45940.724305555559</v>
      </c>
      <c r="O104" s="27">
        <v>45945.437326388892</v>
      </c>
      <c r="P104" t="s">
        <v>21530</v>
      </c>
      <c r="R104" t="s">
        <v>82</v>
      </c>
      <c r="S104" t="s">
        <v>21531</v>
      </c>
      <c r="T104" t="s">
        <v>84</v>
      </c>
      <c r="U104" t="s">
        <v>21532</v>
      </c>
      <c r="V104" t="s">
        <v>8</v>
      </c>
      <c r="W104" t="s">
        <v>86</v>
      </c>
      <c r="X104" t="s">
        <v>387</v>
      </c>
      <c r="Z104" s="28">
        <v>1</v>
      </c>
      <c r="AA104" s="40">
        <v>75096</v>
      </c>
      <c r="AB104" s="40">
        <v>75096</v>
      </c>
    </row>
    <row r="105" spans="1:28">
      <c r="A105" t="s">
        <v>459</v>
      </c>
      <c r="B105" t="s">
        <v>460</v>
      </c>
      <c r="C105" t="s">
        <v>461</v>
      </c>
      <c r="D105" t="s">
        <v>512</v>
      </c>
      <c r="E105" t="s">
        <v>21533</v>
      </c>
      <c r="G105" t="s">
        <v>73</v>
      </c>
      <c r="H105" t="s">
        <v>20902</v>
      </c>
      <c r="I105" t="s">
        <v>460</v>
      </c>
      <c r="J105" t="s">
        <v>459</v>
      </c>
      <c r="K105" t="s">
        <v>21534</v>
      </c>
      <c r="L105" t="s">
        <v>20905</v>
      </c>
      <c r="M105" t="s">
        <v>21535</v>
      </c>
      <c r="N105" s="27">
        <v>45940.319444444453</v>
      </c>
      <c r="O105" s="27">
        <v>45945.65488425926</v>
      </c>
      <c r="P105" t="s">
        <v>21536</v>
      </c>
      <c r="R105" t="s">
        <v>82</v>
      </c>
      <c r="S105" t="s">
        <v>21537</v>
      </c>
      <c r="T105" t="s">
        <v>84</v>
      </c>
      <c r="U105" t="s">
        <v>21538</v>
      </c>
      <c r="V105" t="s">
        <v>8</v>
      </c>
      <c r="W105" t="s">
        <v>86</v>
      </c>
      <c r="X105" t="s">
        <v>1113</v>
      </c>
      <c r="Z105" s="28">
        <v>1</v>
      </c>
      <c r="AA105" s="40">
        <v>75096</v>
      </c>
      <c r="AB105" s="40">
        <v>75096</v>
      </c>
    </row>
    <row r="106" spans="1:28">
      <c r="A106" t="s">
        <v>343</v>
      </c>
      <c r="B106" t="s">
        <v>68</v>
      </c>
      <c r="C106" t="s">
        <v>69</v>
      </c>
      <c r="D106" t="s">
        <v>2911</v>
      </c>
      <c r="E106" t="s">
        <v>21539</v>
      </c>
      <c r="G106" t="s">
        <v>73</v>
      </c>
      <c r="H106" t="s">
        <v>20902</v>
      </c>
      <c r="I106" t="s">
        <v>347</v>
      </c>
      <c r="J106" t="s">
        <v>2914</v>
      </c>
      <c r="K106" t="s">
        <v>21540</v>
      </c>
      <c r="L106" t="s">
        <v>20905</v>
      </c>
      <c r="M106" t="s">
        <v>21541</v>
      </c>
      <c r="N106" s="27">
        <v>45940.635416666657</v>
      </c>
      <c r="O106" s="27">
        <v>45950.633321759262</v>
      </c>
      <c r="P106" t="s">
        <v>21542</v>
      </c>
      <c r="R106" t="s">
        <v>82</v>
      </c>
      <c r="S106" t="s">
        <v>21543</v>
      </c>
      <c r="T106" t="s">
        <v>84</v>
      </c>
      <c r="U106" t="s">
        <v>21544</v>
      </c>
      <c r="V106" t="s">
        <v>13</v>
      </c>
      <c r="W106" t="s">
        <v>86</v>
      </c>
      <c r="X106" t="s">
        <v>359</v>
      </c>
      <c r="Z106" s="28">
        <v>1</v>
      </c>
      <c r="AA106" s="40">
        <v>275729</v>
      </c>
      <c r="AB106" s="40">
        <v>275729</v>
      </c>
    </row>
    <row r="107" spans="1:28">
      <c r="A107" t="s">
        <v>459</v>
      </c>
      <c r="B107" t="s">
        <v>460</v>
      </c>
      <c r="C107" t="s">
        <v>461</v>
      </c>
      <c r="D107" t="s">
        <v>512</v>
      </c>
      <c r="E107" t="s">
        <v>21545</v>
      </c>
      <c r="G107" t="s">
        <v>73</v>
      </c>
      <c r="H107" t="s">
        <v>20902</v>
      </c>
      <c r="I107" t="s">
        <v>460</v>
      </c>
      <c r="J107" t="s">
        <v>459</v>
      </c>
      <c r="K107" t="s">
        <v>21546</v>
      </c>
      <c r="L107" t="s">
        <v>20905</v>
      </c>
      <c r="M107" t="s">
        <v>21547</v>
      </c>
      <c r="N107" s="27">
        <v>45940.319444444453</v>
      </c>
      <c r="O107" s="27">
        <v>45945.718657407408</v>
      </c>
      <c r="P107" t="s">
        <v>21548</v>
      </c>
      <c r="R107" t="s">
        <v>82</v>
      </c>
      <c r="S107" t="s">
        <v>21549</v>
      </c>
      <c r="T107" t="s">
        <v>84</v>
      </c>
      <c r="U107" t="s">
        <v>21550</v>
      </c>
      <c r="V107" t="s">
        <v>8</v>
      </c>
      <c r="W107" t="s">
        <v>86</v>
      </c>
      <c r="X107" t="s">
        <v>4324</v>
      </c>
      <c r="Z107" s="28">
        <v>1</v>
      </c>
      <c r="AA107" s="40">
        <v>75096</v>
      </c>
      <c r="AB107" s="40">
        <v>75096</v>
      </c>
    </row>
    <row r="108" spans="1:28">
      <c r="A108" t="s">
        <v>191</v>
      </c>
      <c r="B108" t="s">
        <v>192</v>
      </c>
      <c r="C108" t="s">
        <v>193</v>
      </c>
      <c r="D108" t="s">
        <v>6174</v>
      </c>
      <c r="E108" t="s">
        <v>21551</v>
      </c>
      <c r="G108" t="s">
        <v>73</v>
      </c>
      <c r="H108" t="s">
        <v>20902</v>
      </c>
      <c r="I108" t="s">
        <v>197</v>
      </c>
      <c r="J108" t="s">
        <v>1688</v>
      </c>
      <c r="K108" t="s">
        <v>21552</v>
      </c>
      <c r="L108" t="s">
        <v>20905</v>
      </c>
      <c r="M108" t="s">
        <v>21553</v>
      </c>
      <c r="N108" s="27">
        <v>45940.49722222222</v>
      </c>
      <c r="O108" s="27">
        <v>45946.475543981483</v>
      </c>
      <c r="P108" t="s">
        <v>21554</v>
      </c>
      <c r="R108" t="s">
        <v>82</v>
      </c>
      <c r="S108" t="s">
        <v>21555</v>
      </c>
      <c r="T108" t="s">
        <v>84</v>
      </c>
      <c r="U108" t="s">
        <v>21556</v>
      </c>
      <c r="V108" t="s">
        <v>13</v>
      </c>
      <c r="W108" t="s">
        <v>86</v>
      </c>
      <c r="X108" t="s">
        <v>1455</v>
      </c>
      <c r="Z108" s="28">
        <v>1</v>
      </c>
      <c r="AA108" s="40">
        <v>275729</v>
      </c>
      <c r="AB108" s="40">
        <v>275729</v>
      </c>
    </row>
    <row r="109" spans="1:28">
      <c r="A109" t="s">
        <v>118</v>
      </c>
      <c r="B109" t="s">
        <v>119</v>
      </c>
      <c r="C109" t="s">
        <v>120</v>
      </c>
      <c r="D109" t="s">
        <v>21557</v>
      </c>
      <c r="E109" t="s">
        <v>21558</v>
      </c>
      <c r="G109" t="s">
        <v>73</v>
      </c>
      <c r="H109" t="s">
        <v>20902</v>
      </c>
      <c r="I109" t="s">
        <v>309</v>
      </c>
      <c r="J109" t="s">
        <v>8639</v>
      </c>
      <c r="K109" t="s">
        <v>21559</v>
      </c>
      <c r="L109" t="s">
        <v>20905</v>
      </c>
      <c r="M109" t="s">
        <v>21560</v>
      </c>
      <c r="N109" s="27">
        <v>45940.404861111107</v>
      </c>
      <c r="O109" s="27">
        <v>45946.644849537042</v>
      </c>
      <c r="P109" t="s">
        <v>21561</v>
      </c>
      <c r="R109" t="s">
        <v>82</v>
      </c>
      <c r="S109" t="s">
        <v>21562</v>
      </c>
      <c r="T109" t="s">
        <v>84</v>
      </c>
      <c r="U109" t="s">
        <v>21563</v>
      </c>
      <c r="V109" t="s">
        <v>13</v>
      </c>
      <c r="W109" t="s">
        <v>86</v>
      </c>
      <c r="X109" t="s">
        <v>477</v>
      </c>
      <c r="Z109" s="28">
        <v>1</v>
      </c>
      <c r="AA109" s="40">
        <v>275729</v>
      </c>
      <c r="AB109" s="40">
        <v>275729</v>
      </c>
    </row>
    <row r="110" spans="1:28">
      <c r="A110" t="s">
        <v>1377</v>
      </c>
      <c r="B110" t="s">
        <v>68</v>
      </c>
      <c r="C110" t="s">
        <v>266</v>
      </c>
      <c r="D110" t="s">
        <v>2727</v>
      </c>
      <c r="E110" t="s">
        <v>21564</v>
      </c>
      <c r="G110" t="s">
        <v>73</v>
      </c>
      <c r="H110" t="s">
        <v>20902</v>
      </c>
      <c r="I110" t="s">
        <v>1381</v>
      </c>
      <c r="J110" t="s">
        <v>2730</v>
      </c>
      <c r="K110" t="s">
        <v>21565</v>
      </c>
      <c r="L110" t="s">
        <v>20905</v>
      </c>
      <c r="M110" t="s">
        <v>21566</v>
      </c>
      <c r="N110" s="27">
        <v>45940.773611111108</v>
      </c>
      <c r="O110" s="27">
        <v>45946.448854166672</v>
      </c>
      <c r="P110" t="s">
        <v>21567</v>
      </c>
      <c r="R110" t="s">
        <v>20920</v>
      </c>
      <c r="S110" t="s">
        <v>21568</v>
      </c>
      <c r="T110" t="s">
        <v>84</v>
      </c>
      <c r="V110" t="s">
        <v>8</v>
      </c>
      <c r="W110" t="s">
        <v>86</v>
      </c>
      <c r="X110" t="s">
        <v>276</v>
      </c>
      <c r="Z110" s="28">
        <v>1</v>
      </c>
      <c r="AA110" s="40">
        <v>75096</v>
      </c>
      <c r="AB110" s="40">
        <v>75096</v>
      </c>
    </row>
    <row r="111" spans="1:28">
      <c r="A111" t="s">
        <v>343</v>
      </c>
      <c r="B111" t="s">
        <v>68</v>
      </c>
      <c r="C111" t="s">
        <v>69</v>
      </c>
      <c r="D111" t="s">
        <v>344</v>
      </c>
      <c r="E111" t="s">
        <v>21569</v>
      </c>
      <c r="G111" t="s">
        <v>73</v>
      </c>
      <c r="H111" t="s">
        <v>20902</v>
      </c>
      <c r="I111" t="s">
        <v>347</v>
      </c>
      <c r="J111" t="s">
        <v>343</v>
      </c>
      <c r="K111" t="s">
        <v>21570</v>
      </c>
      <c r="L111" t="s">
        <v>20905</v>
      </c>
      <c r="M111" t="s">
        <v>21571</v>
      </c>
      <c r="N111" s="27">
        <v>45940.760416666657</v>
      </c>
      <c r="O111" s="27">
        <v>45946.406736111108</v>
      </c>
      <c r="P111" t="s">
        <v>21572</v>
      </c>
      <c r="R111" t="s">
        <v>82</v>
      </c>
      <c r="S111" t="s">
        <v>21573</v>
      </c>
      <c r="T111" t="s">
        <v>84</v>
      </c>
      <c r="U111" t="s">
        <v>21574</v>
      </c>
      <c r="V111" t="s">
        <v>8</v>
      </c>
      <c r="W111" t="s">
        <v>86</v>
      </c>
      <c r="X111" t="s">
        <v>352</v>
      </c>
      <c r="Z111" s="28">
        <v>1</v>
      </c>
      <c r="AA111" s="40">
        <v>75096</v>
      </c>
      <c r="AB111" s="40">
        <v>75096</v>
      </c>
    </row>
    <row r="112" spans="1:28">
      <c r="A112" t="s">
        <v>965</v>
      </c>
      <c r="B112" t="s">
        <v>119</v>
      </c>
      <c r="C112" t="s">
        <v>120</v>
      </c>
      <c r="D112" t="s">
        <v>1685</v>
      </c>
      <c r="E112" t="s">
        <v>21575</v>
      </c>
      <c r="G112" t="s">
        <v>73</v>
      </c>
      <c r="H112" t="s">
        <v>20902</v>
      </c>
      <c r="I112" t="s">
        <v>969</v>
      </c>
      <c r="J112" t="s">
        <v>1688</v>
      </c>
      <c r="K112" t="s">
        <v>21576</v>
      </c>
      <c r="L112" t="s">
        <v>20905</v>
      </c>
      <c r="M112" t="s">
        <v>21577</v>
      </c>
      <c r="N112" s="27">
        <v>45941.405555555553</v>
      </c>
      <c r="O112" s="27">
        <v>45946.543634259258</v>
      </c>
      <c r="P112" t="s">
        <v>21578</v>
      </c>
      <c r="R112" t="s">
        <v>82</v>
      </c>
      <c r="S112" t="s">
        <v>21579</v>
      </c>
      <c r="T112" t="s">
        <v>84</v>
      </c>
      <c r="U112" t="s">
        <v>21580</v>
      </c>
      <c r="V112" t="s">
        <v>11</v>
      </c>
      <c r="W112" t="s">
        <v>86</v>
      </c>
      <c r="X112" t="s">
        <v>1693</v>
      </c>
      <c r="Z112" s="28">
        <v>1</v>
      </c>
      <c r="AA112" s="40">
        <v>163814</v>
      </c>
      <c r="AB112" s="40">
        <v>163814</v>
      </c>
    </row>
    <row r="113" spans="1:28">
      <c r="A113" t="s">
        <v>118</v>
      </c>
      <c r="B113" t="s">
        <v>119</v>
      </c>
      <c r="C113" t="s">
        <v>120</v>
      </c>
      <c r="D113" t="s">
        <v>21581</v>
      </c>
      <c r="E113" t="s">
        <v>21582</v>
      </c>
      <c r="G113" t="s">
        <v>73</v>
      </c>
      <c r="H113" t="s">
        <v>20902</v>
      </c>
      <c r="I113" t="s">
        <v>309</v>
      </c>
      <c r="J113" t="s">
        <v>21583</v>
      </c>
      <c r="K113" t="s">
        <v>21584</v>
      </c>
      <c r="L113" t="s">
        <v>20905</v>
      </c>
      <c r="M113" t="s">
        <v>21585</v>
      </c>
      <c r="N113" s="27">
        <v>45941.40625</v>
      </c>
      <c r="O113" s="27">
        <v>45944.734456018523</v>
      </c>
      <c r="P113" t="s">
        <v>21586</v>
      </c>
      <c r="R113" t="s">
        <v>82</v>
      </c>
      <c r="S113" t="s">
        <v>21587</v>
      </c>
      <c r="T113" t="s">
        <v>84</v>
      </c>
      <c r="U113" t="s">
        <v>21588</v>
      </c>
      <c r="V113" t="s">
        <v>13</v>
      </c>
      <c r="W113" t="s">
        <v>86</v>
      </c>
      <c r="X113" t="s">
        <v>2527</v>
      </c>
      <c r="Z113" s="28">
        <v>1</v>
      </c>
      <c r="AA113" s="40">
        <v>275729</v>
      </c>
      <c r="AB113" s="40">
        <v>275729</v>
      </c>
    </row>
    <row r="114" spans="1:28">
      <c r="A114" t="s">
        <v>67</v>
      </c>
      <c r="B114" t="s">
        <v>68</v>
      </c>
      <c r="C114" t="s">
        <v>69</v>
      </c>
      <c r="D114" t="s">
        <v>104</v>
      </c>
      <c r="E114" t="s">
        <v>21589</v>
      </c>
      <c r="G114" t="s">
        <v>73</v>
      </c>
      <c r="H114" t="s">
        <v>20902</v>
      </c>
      <c r="I114" t="s">
        <v>75</v>
      </c>
      <c r="J114" t="s">
        <v>107</v>
      </c>
      <c r="K114" t="s">
        <v>21590</v>
      </c>
      <c r="L114" t="s">
        <v>20905</v>
      </c>
      <c r="M114" t="s">
        <v>21591</v>
      </c>
      <c r="N114" s="27">
        <v>45941.777777777781</v>
      </c>
      <c r="O114" s="27">
        <v>45946.387291666673</v>
      </c>
      <c r="P114" t="s">
        <v>21592</v>
      </c>
      <c r="R114" t="s">
        <v>82</v>
      </c>
      <c r="S114" t="s">
        <v>21593</v>
      </c>
      <c r="T114" t="s">
        <v>84</v>
      </c>
      <c r="U114" t="s">
        <v>21594</v>
      </c>
      <c r="V114" t="s">
        <v>15</v>
      </c>
      <c r="W114" t="s">
        <v>86</v>
      </c>
      <c r="X114" t="s">
        <v>87</v>
      </c>
      <c r="Z114" s="28">
        <v>1</v>
      </c>
      <c r="AA114" s="40">
        <v>504833</v>
      </c>
      <c r="AB114" s="40">
        <v>504833</v>
      </c>
    </row>
    <row r="115" spans="1:28">
      <c r="A115" t="s">
        <v>459</v>
      </c>
      <c r="B115" t="s">
        <v>460</v>
      </c>
      <c r="C115" t="s">
        <v>461</v>
      </c>
      <c r="D115" t="s">
        <v>512</v>
      </c>
      <c r="E115" t="s">
        <v>21595</v>
      </c>
      <c r="G115" t="s">
        <v>73</v>
      </c>
      <c r="H115" t="s">
        <v>20902</v>
      </c>
      <c r="I115" t="s">
        <v>460</v>
      </c>
      <c r="J115" t="s">
        <v>459</v>
      </c>
      <c r="K115" t="s">
        <v>21596</v>
      </c>
      <c r="L115" t="s">
        <v>20905</v>
      </c>
      <c r="M115" t="s">
        <v>21597</v>
      </c>
      <c r="N115" s="27">
        <v>45944.92291666667</v>
      </c>
      <c r="O115" s="27">
        <v>45946.693553240737</v>
      </c>
      <c r="P115" t="s">
        <v>21598</v>
      </c>
      <c r="R115" t="s">
        <v>20920</v>
      </c>
      <c r="S115" t="s">
        <v>21599</v>
      </c>
      <c r="T115" t="s">
        <v>84</v>
      </c>
      <c r="V115" t="s">
        <v>8</v>
      </c>
      <c r="W115" t="s">
        <v>86</v>
      </c>
      <c r="X115" t="s">
        <v>1875</v>
      </c>
      <c r="Z115" s="28">
        <v>1</v>
      </c>
      <c r="AA115" s="40">
        <v>75096</v>
      </c>
      <c r="AB115" s="40">
        <v>75096</v>
      </c>
    </row>
    <row r="116" spans="1:28">
      <c r="A116" t="s">
        <v>459</v>
      </c>
      <c r="B116" t="s">
        <v>460</v>
      </c>
      <c r="C116" t="s">
        <v>461</v>
      </c>
      <c r="D116" t="s">
        <v>512</v>
      </c>
      <c r="E116" t="s">
        <v>21600</v>
      </c>
      <c r="G116" t="s">
        <v>73</v>
      </c>
      <c r="H116" t="s">
        <v>20902</v>
      </c>
      <c r="I116" t="s">
        <v>460</v>
      </c>
      <c r="J116" t="s">
        <v>459</v>
      </c>
      <c r="K116" t="s">
        <v>21601</v>
      </c>
      <c r="L116" t="s">
        <v>20905</v>
      </c>
      <c r="M116" t="s">
        <v>21602</v>
      </c>
      <c r="N116" s="27">
        <v>45944.493055555547</v>
      </c>
      <c r="O116" s="27">
        <v>45946.511689814812</v>
      </c>
      <c r="P116" t="s">
        <v>21603</v>
      </c>
      <c r="R116" t="s">
        <v>82</v>
      </c>
      <c r="S116" t="s">
        <v>21604</v>
      </c>
      <c r="T116" t="s">
        <v>84</v>
      </c>
      <c r="U116" t="s">
        <v>21605</v>
      </c>
      <c r="V116" t="s">
        <v>8</v>
      </c>
      <c r="W116" t="s">
        <v>86</v>
      </c>
      <c r="X116" t="s">
        <v>700</v>
      </c>
      <c r="Z116" s="28">
        <v>1</v>
      </c>
      <c r="AA116" s="40">
        <v>75096</v>
      </c>
      <c r="AB116" s="40">
        <v>75096</v>
      </c>
    </row>
    <row r="117" spans="1:28">
      <c r="A117" t="s">
        <v>459</v>
      </c>
      <c r="B117" t="s">
        <v>460</v>
      </c>
      <c r="C117" t="s">
        <v>461</v>
      </c>
      <c r="D117" t="s">
        <v>512</v>
      </c>
      <c r="E117" t="s">
        <v>21606</v>
      </c>
      <c r="G117" t="s">
        <v>73</v>
      </c>
      <c r="H117" t="s">
        <v>20902</v>
      </c>
      <c r="I117" t="s">
        <v>460</v>
      </c>
      <c r="J117" t="s">
        <v>459</v>
      </c>
      <c r="K117" t="s">
        <v>21607</v>
      </c>
      <c r="L117" t="s">
        <v>20905</v>
      </c>
      <c r="M117" t="s">
        <v>21608</v>
      </c>
      <c r="N117" s="27">
        <v>45944.92291666667</v>
      </c>
      <c r="O117" s="27">
        <v>45946.69667824074</v>
      </c>
      <c r="P117" t="s">
        <v>21609</v>
      </c>
      <c r="R117" t="s">
        <v>82</v>
      </c>
      <c r="S117" t="s">
        <v>21610</v>
      </c>
      <c r="T117" t="s">
        <v>84</v>
      </c>
      <c r="U117" t="s">
        <v>21611</v>
      </c>
      <c r="V117" t="s">
        <v>8</v>
      </c>
      <c r="W117" t="s">
        <v>86</v>
      </c>
      <c r="X117" t="s">
        <v>1875</v>
      </c>
      <c r="Z117" s="28">
        <v>1</v>
      </c>
      <c r="AA117" s="40">
        <v>75096</v>
      </c>
      <c r="AB117" s="40">
        <v>75096</v>
      </c>
    </row>
    <row r="118" spans="1:28">
      <c r="A118" t="s">
        <v>288</v>
      </c>
      <c r="B118" t="s">
        <v>113</v>
      </c>
      <c r="C118" t="s">
        <v>114</v>
      </c>
      <c r="D118" t="s">
        <v>289</v>
      </c>
      <c r="E118" t="s">
        <v>21612</v>
      </c>
      <c r="G118" t="s">
        <v>73</v>
      </c>
      <c r="H118" t="s">
        <v>20902</v>
      </c>
      <c r="I118" t="s">
        <v>292</v>
      </c>
      <c r="J118" t="s">
        <v>288</v>
      </c>
      <c r="K118" t="s">
        <v>21613</v>
      </c>
      <c r="L118" t="s">
        <v>20905</v>
      </c>
      <c r="M118" t="s">
        <v>21614</v>
      </c>
      <c r="N118" s="27">
        <v>45944.352083333331</v>
      </c>
      <c r="O118" s="27">
        <v>45946.696192129632</v>
      </c>
      <c r="P118" t="s">
        <v>21615</v>
      </c>
      <c r="R118" t="s">
        <v>82</v>
      </c>
      <c r="S118" t="s">
        <v>21616</v>
      </c>
      <c r="T118" t="s">
        <v>84</v>
      </c>
      <c r="U118" t="s">
        <v>21617</v>
      </c>
      <c r="V118" t="s">
        <v>8</v>
      </c>
      <c r="W118" t="s">
        <v>86</v>
      </c>
      <c r="X118" t="s">
        <v>297</v>
      </c>
      <c r="Z118" s="28">
        <v>1</v>
      </c>
      <c r="AA118" s="40">
        <v>75096</v>
      </c>
      <c r="AB118" s="40">
        <v>75096</v>
      </c>
    </row>
    <row r="119" spans="1:28">
      <c r="A119" t="s">
        <v>67</v>
      </c>
      <c r="B119" t="s">
        <v>68</v>
      </c>
      <c r="C119" t="s">
        <v>69</v>
      </c>
      <c r="D119" t="s">
        <v>484</v>
      </c>
      <c r="E119" t="s">
        <v>21618</v>
      </c>
      <c r="G119" t="s">
        <v>73</v>
      </c>
      <c r="H119" t="s">
        <v>20902</v>
      </c>
      <c r="I119" t="s">
        <v>143</v>
      </c>
      <c r="J119" t="s">
        <v>67</v>
      </c>
      <c r="K119" t="s">
        <v>21619</v>
      </c>
      <c r="L119" t="s">
        <v>20905</v>
      </c>
      <c r="M119" t="s">
        <v>21620</v>
      </c>
      <c r="N119" s="27">
        <v>45944.726388888892</v>
      </c>
      <c r="O119" s="27">
        <v>45946.657673611109</v>
      </c>
      <c r="P119" t="s">
        <v>21621</v>
      </c>
      <c r="R119" t="s">
        <v>82</v>
      </c>
      <c r="S119" t="s">
        <v>21622</v>
      </c>
      <c r="T119" t="s">
        <v>84</v>
      </c>
      <c r="U119" t="s">
        <v>21623</v>
      </c>
      <c r="V119" t="s">
        <v>8</v>
      </c>
      <c r="W119" t="s">
        <v>86</v>
      </c>
      <c r="X119" t="s">
        <v>149</v>
      </c>
      <c r="Z119" s="28">
        <v>1</v>
      </c>
      <c r="AA119" s="40">
        <v>75096</v>
      </c>
      <c r="AB119" s="40">
        <v>75096</v>
      </c>
    </row>
    <row r="120" spans="1:28">
      <c r="A120" t="s">
        <v>67</v>
      </c>
      <c r="B120" t="s">
        <v>68</v>
      </c>
      <c r="C120" t="s">
        <v>69</v>
      </c>
      <c r="D120" t="s">
        <v>21624</v>
      </c>
      <c r="E120" t="s">
        <v>21625</v>
      </c>
      <c r="G120" t="s">
        <v>73</v>
      </c>
      <c r="H120" t="s">
        <v>20902</v>
      </c>
      <c r="I120" t="s">
        <v>143</v>
      </c>
      <c r="J120" t="s">
        <v>21626</v>
      </c>
      <c r="K120" t="s">
        <v>21627</v>
      </c>
      <c r="L120" t="s">
        <v>20905</v>
      </c>
      <c r="M120" t="s">
        <v>21628</v>
      </c>
      <c r="N120" s="27">
        <v>45944.697222222218</v>
      </c>
      <c r="O120" s="27">
        <v>45954.540196759262</v>
      </c>
      <c r="P120" t="s">
        <v>21629</v>
      </c>
      <c r="R120" t="s">
        <v>82</v>
      </c>
      <c r="S120" t="s">
        <v>21630</v>
      </c>
      <c r="T120" t="s">
        <v>84</v>
      </c>
      <c r="U120" t="s">
        <v>21631</v>
      </c>
      <c r="V120" t="s">
        <v>11</v>
      </c>
      <c r="W120" t="s">
        <v>86</v>
      </c>
      <c r="X120" t="s">
        <v>97</v>
      </c>
      <c r="Z120" s="28">
        <v>1</v>
      </c>
      <c r="AA120" s="40">
        <v>163814</v>
      </c>
      <c r="AB120" s="40">
        <v>163814</v>
      </c>
    </row>
    <row r="121" spans="1:28">
      <c r="A121" t="s">
        <v>459</v>
      </c>
      <c r="B121" t="s">
        <v>460</v>
      </c>
      <c r="C121" t="s">
        <v>461</v>
      </c>
      <c r="D121" t="s">
        <v>512</v>
      </c>
      <c r="E121" t="s">
        <v>21632</v>
      </c>
      <c r="G121" t="s">
        <v>73</v>
      </c>
      <c r="H121" t="s">
        <v>20902</v>
      </c>
      <c r="I121" t="s">
        <v>460</v>
      </c>
      <c r="J121" t="s">
        <v>459</v>
      </c>
      <c r="K121" t="s">
        <v>21633</v>
      </c>
      <c r="L121" t="s">
        <v>20905</v>
      </c>
      <c r="M121" t="s">
        <v>21634</v>
      </c>
      <c r="N121" s="27">
        <v>45944.92291666667</v>
      </c>
      <c r="O121" s="27">
        <v>45946.597025462957</v>
      </c>
      <c r="P121" t="s">
        <v>21635</v>
      </c>
      <c r="R121" t="s">
        <v>82</v>
      </c>
      <c r="S121" t="s">
        <v>21636</v>
      </c>
      <c r="T121" t="s">
        <v>84</v>
      </c>
      <c r="U121" t="s">
        <v>21637</v>
      </c>
      <c r="V121" t="s">
        <v>8</v>
      </c>
      <c r="W121" t="s">
        <v>86</v>
      </c>
      <c r="X121" t="s">
        <v>899</v>
      </c>
      <c r="Z121" s="28">
        <v>1</v>
      </c>
      <c r="AA121" s="40">
        <v>75096</v>
      </c>
      <c r="AB121" s="40">
        <v>75096</v>
      </c>
    </row>
    <row r="122" spans="1:28">
      <c r="A122" t="s">
        <v>191</v>
      </c>
      <c r="B122" t="s">
        <v>192</v>
      </c>
      <c r="C122" t="s">
        <v>193</v>
      </c>
      <c r="D122" t="s">
        <v>194</v>
      </c>
      <c r="E122" t="s">
        <v>21638</v>
      </c>
      <c r="G122" t="s">
        <v>73</v>
      </c>
      <c r="H122" t="s">
        <v>20902</v>
      </c>
      <c r="I122" t="s">
        <v>197</v>
      </c>
      <c r="J122" t="s">
        <v>191</v>
      </c>
      <c r="K122" t="s">
        <v>21639</v>
      </c>
      <c r="L122" t="s">
        <v>20905</v>
      </c>
      <c r="M122" t="s">
        <v>21640</v>
      </c>
      <c r="N122" s="27">
        <v>45944.509722222218</v>
      </c>
      <c r="O122" s="27">
        <v>45947.433969907397</v>
      </c>
      <c r="P122" t="s">
        <v>21641</v>
      </c>
      <c r="R122" t="s">
        <v>82</v>
      </c>
      <c r="S122" t="s">
        <v>21642</v>
      </c>
      <c r="T122" t="s">
        <v>84</v>
      </c>
      <c r="U122" t="s">
        <v>21643</v>
      </c>
      <c r="V122" t="s">
        <v>8</v>
      </c>
      <c r="W122" t="s">
        <v>86</v>
      </c>
      <c r="X122" t="s">
        <v>216</v>
      </c>
      <c r="Z122" s="28">
        <v>1</v>
      </c>
      <c r="AA122" s="40">
        <v>75096</v>
      </c>
      <c r="AB122" s="40">
        <v>75096</v>
      </c>
    </row>
    <row r="123" spans="1:28">
      <c r="A123" t="s">
        <v>343</v>
      </c>
      <c r="B123" t="s">
        <v>68</v>
      </c>
      <c r="C123" t="s">
        <v>69</v>
      </c>
      <c r="D123" t="s">
        <v>344</v>
      </c>
      <c r="E123" t="s">
        <v>21644</v>
      </c>
      <c r="G123" t="s">
        <v>73</v>
      </c>
      <c r="H123" t="s">
        <v>20902</v>
      </c>
      <c r="I123" t="s">
        <v>347</v>
      </c>
      <c r="J123" t="s">
        <v>343</v>
      </c>
      <c r="K123" t="s">
        <v>21645</v>
      </c>
      <c r="L123" t="s">
        <v>20905</v>
      </c>
      <c r="M123" t="s">
        <v>21646</v>
      </c>
      <c r="N123" s="27">
        <v>45944.747916666667</v>
      </c>
      <c r="O123" s="27">
        <v>45947.492615740739</v>
      </c>
      <c r="P123" t="s">
        <v>21647</v>
      </c>
      <c r="R123" t="s">
        <v>82</v>
      </c>
      <c r="S123" t="s">
        <v>21648</v>
      </c>
      <c r="T123" t="s">
        <v>84</v>
      </c>
      <c r="U123" t="s">
        <v>21649</v>
      </c>
      <c r="V123" t="s">
        <v>8</v>
      </c>
      <c r="W123" t="s">
        <v>86</v>
      </c>
      <c r="X123" t="s">
        <v>359</v>
      </c>
      <c r="Z123" s="28">
        <v>1</v>
      </c>
      <c r="AA123" s="40">
        <v>75096</v>
      </c>
      <c r="AB123" s="40">
        <v>75096</v>
      </c>
    </row>
    <row r="124" spans="1:28">
      <c r="A124" t="s">
        <v>683</v>
      </c>
      <c r="B124" t="s">
        <v>113</v>
      </c>
      <c r="C124" t="s">
        <v>114</v>
      </c>
      <c r="D124" t="s">
        <v>684</v>
      </c>
      <c r="E124" t="s">
        <v>21650</v>
      </c>
      <c r="G124" t="s">
        <v>73</v>
      </c>
      <c r="H124" t="s">
        <v>20902</v>
      </c>
      <c r="I124" t="s">
        <v>281</v>
      </c>
      <c r="J124" t="s">
        <v>683</v>
      </c>
      <c r="K124" t="s">
        <v>21651</v>
      </c>
      <c r="L124" t="s">
        <v>20905</v>
      </c>
      <c r="M124" t="s">
        <v>21652</v>
      </c>
      <c r="N124" s="27">
        <v>45944.48333333333</v>
      </c>
      <c r="O124" s="27">
        <v>45947.507731481477</v>
      </c>
      <c r="P124" t="s">
        <v>21653</v>
      </c>
      <c r="R124" t="s">
        <v>82</v>
      </c>
      <c r="S124" t="s">
        <v>21654</v>
      </c>
      <c r="T124" t="s">
        <v>84</v>
      </c>
      <c r="U124" t="s">
        <v>21655</v>
      </c>
      <c r="V124" t="s">
        <v>8</v>
      </c>
      <c r="W124" t="s">
        <v>86</v>
      </c>
      <c r="X124" t="s">
        <v>1144</v>
      </c>
      <c r="Z124" s="28">
        <v>1</v>
      </c>
      <c r="AA124" s="40">
        <v>75096</v>
      </c>
      <c r="AB124" s="40">
        <v>75096</v>
      </c>
    </row>
    <row r="125" spans="1:28">
      <c r="A125" t="s">
        <v>683</v>
      </c>
      <c r="B125" t="s">
        <v>113</v>
      </c>
      <c r="C125" t="s">
        <v>114</v>
      </c>
      <c r="D125" t="s">
        <v>684</v>
      </c>
      <c r="E125" t="s">
        <v>21656</v>
      </c>
      <c r="G125" t="s">
        <v>73</v>
      </c>
      <c r="H125" t="s">
        <v>20902</v>
      </c>
      <c r="I125" t="s">
        <v>281</v>
      </c>
      <c r="J125" t="s">
        <v>683</v>
      </c>
      <c r="K125" t="s">
        <v>21657</v>
      </c>
      <c r="L125" t="s">
        <v>20905</v>
      </c>
      <c r="M125" t="s">
        <v>21658</v>
      </c>
      <c r="N125" s="27">
        <v>45944.48333333333</v>
      </c>
      <c r="O125" s="27">
        <v>45946.471261574072</v>
      </c>
      <c r="P125" t="s">
        <v>21659</v>
      </c>
      <c r="R125" t="s">
        <v>82</v>
      </c>
      <c r="S125" t="s">
        <v>21660</v>
      </c>
      <c r="T125" t="s">
        <v>84</v>
      </c>
      <c r="U125" t="s">
        <v>21661</v>
      </c>
      <c r="V125" t="s">
        <v>8</v>
      </c>
      <c r="W125" t="s">
        <v>86</v>
      </c>
      <c r="X125" t="s">
        <v>691</v>
      </c>
      <c r="Z125" s="28">
        <v>1</v>
      </c>
      <c r="AA125" s="40">
        <v>75096</v>
      </c>
      <c r="AB125" s="40">
        <v>75096</v>
      </c>
    </row>
    <row r="126" spans="1:28">
      <c r="A126" t="s">
        <v>459</v>
      </c>
      <c r="B126" t="s">
        <v>460</v>
      </c>
      <c r="C126" t="s">
        <v>461</v>
      </c>
      <c r="D126" t="s">
        <v>512</v>
      </c>
      <c r="E126" t="s">
        <v>21662</v>
      </c>
      <c r="G126" t="s">
        <v>73</v>
      </c>
      <c r="H126" t="s">
        <v>20902</v>
      </c>
      <c r="I126" t="s">
        <v>460</v>
      </c>
      <c r="J126" t="s">
        <v>459</v>
      </c>
      <c r="K126" t="s">
        <v>21663</v>
      </c>
      <c r="L126" t="s">
        <v>20905</v>
      </c>
      <c r="M126" t="s">
        <v>21664</v>
      </c>
      <c r="N126" s="27">
        <v>45944.92291666667</v>
      </c>
      <c r="O126" s="27">
        <v>45946.684907407413</v>
      </c>
      <c r="P126" t="s">
        <v>21665</v>
      </c>
      <c r="R126" t="s">
        <v>82</v>
      </c>
      <c r="S126" t="s">
        <v>21666</v>
      </c>
      <c r="T126" t="s">
        <v>84</v>
      </c>
      <c r="U126" t="s">
        <v>21667</v>
      </c>
      <c r="V126" t="s">
        <v>8</v>
      </c>
      <c r="W126" t="s">
        <v>86</v>
      </c>
      <c r="X126" t="s">
        <v>1875</v>
      </c>
      <c r="Z126" s="28">
        <v>1</v>
      </c>
      <c r="AA126" s="40">
        <v>75096</v>
      </c>
      <c r="AB126" s="40">
        <v>75096</v>
      </c>
    </row>
    <row r="127" spans="1:28">
      <c r="A127" t="s">
        <v>459</v>
      </c>
      <c r="B127" t="s">
        <v>460</v>
      </c>
      <c r="C127" t="s">
        <v>461</v>
      </c>
      <c r="D127" t="s">
        <v>5208</v>
      </c>
      <c r="E127" t="s">
        <v>21668</v>
      </c>
      <c r="G127" t="s">
        <v>73</v>
      </c>
      <c r="H127" t="s">
        <v>20902</v>
      </c>
      <c r="I127" t="s">
        <v>460</v>
      </c>
      <c r="J127" t="s">
        <v>5211</v>
      </c>
      <c r="K127" t="s">
        <v>21669</v>
      </c>
      <c r="L127" t="s">
        <v>20905</v>
      </c>
      <c r="M127" t="s">
        <v>21670</v>
      </c>
      <c r="N127" s="27">
        <v>45944.631944444453</v>
      </c>
      <c r="O127" s="27">
        <v>45947.514155092591</v>
      </c>
      <c r="P127" t="s">
        <v>21671</v>
      </c>
      <c r="R127" t="s">
        <v>82</v>
      </c>
      <c r="S127" t="s">
        <v>21672</v>
      </c>
      <c r="T127" t="s">
        <v>84</v>
      </c>
      <c r="U127" t="s">
        <v>21673</v>
      </c>
      <c r="V127" t="s">
        <v>11</v>
      </c>
      <c r="W127" t="s">
        <v>86</v>
      </c>
      <c r="X127" t="s">
        <v>526</v>
      </c>
      <c r="Z127" s="28">
        <v>1</v>
      </c>
      <c r="AA127" s="40">
        <v>163814</v>
      </c>
      <c r="AB127" s="40">
        <v>163814</v>
      </c>
    </row>
    <row r="128" spans="1:28">
      <c r="A128" t="s">
        <v>191</v>
      </c>
      <c r="B128" t="s">
        <v>192</v>
      </c>
      <c r="C128" t="s">
        <v>193</v>
      </c>
      <c r="D128" t="s">
        <v>3146</v>
      </c>
      <c r="E128" t="s">
        <v>21674</v>
      </c>
      <c r="G128" t="s">
        <v>73</v>
      </c>
      <c r="H128" t="s">
        <v>20902</v>
      </c>
      <c r="I128" t="s">
        <v>197</v>
      </c>
      <c r="J128" t="s">
        <v>3149</v>
      </c>
      <c r="K128" t="s">
        <v>21675</v>
      </c>
      <c r="L128" t="s">
        <v>20905</v>
      </c>
      <c r="M128" t="s">
        <v>21676</v>
      </c>
      <c r="N128" s="27">
        <v>45944.509722222218</v>
      </c>
      <c r="O128" s="27">
        <v>45947.372881944437</v>
      </c>
      <c r="P128" t="s">
        <v>21677</v>
      </c>
      <c r="R128" t="s">
        <v>82</v>
      </c>
      <c r="S128" t="s">
        <v>21678</v>
      </c>
      <c r="T128" t="s">
        <v>84</v>
      </c>
      <c r="U128" t="s">
        <v>21679</v>
      </c>
      <c r="V128" t="s">
        <v>13</v>
      </c>
      <c r="W128" t="s">
        <v>86</v>
      </c>
      <c r="X128" t="s">
        <v>423</v>
      </c>
      <c r="Z128" s="28">
        <v>1</v>
      </c>
      <c r="AA128" s="40">
        <v>275729</v>
      </c>
      <c r="AB128" s="40">
        <v>275729</v>
      </c>
    </row>
    <row r="129" spans="1:28">
      <c r="A129" t="s">
        <v>459</v>
      </c>
      <c r="B129" t="s">
        <v>460</v>
      </c>
      <c r="C129" t="s">
        <v>461</v>
      </c>
      <c r="D129" t="s">
        <v>14519</v>
      </c>
      <c r="E129" t="s">
        <v>21680</v>
      </c>
      <c r="G129" t="s">
        <v>73</v>
      </c>
      <c r="H129" t="s">
        <v>20902</v>
      </c>
      <c r="I129" t="s">
        <v>460</v>
      </c>
      <c r="J129" t="s">
        <v>14522</v>
      </c>
      <c r="K129" t="s">
        <v>21681</v>
      </c>
      <c r="L129" t="s">
        <v>20905</v>
      </c>
      <c r="M129" t="s">
        <v>21682</v>
      </c>
      <c r="N129" s="27">
        <v>45945.631944444453</v>
      </c>
      <c r="O129" s="27">
        <v>45947.688020833331</v>
      </c>
      <c r="P129" t="s">
        <v>21683</v>
      </c>
      <c r="R129" t="s">
        <v>82</v>
      </c>
      <c r="S129" t="s">
        <v>21684</v>
      </c>
      <c r="T129" t="s">
        <v>84</v>
      </c>
      <c r="U129" t="s">
        <v>21685</v>
      </c>
      <c r="V129" t="s">
        <v>11</v>
      </c>
      <c r="W129" t="s">
        <v>86</v>
      </c>
      <c r="X129" t="s">
        <v>526</v>
      </c>
      <c r="Z129" s="28">
        <v>1</v>
      </c>
      <c r="AA129" s="40">
        <v>163814</v>
      </c>
      <c r="AB129" s="40">
        <v>163814</v>
      </c>
    </row>
    <row r="130" spans="1:28">
      <c r="A130" t="s">
        <v>118</v>
      </c>
      <c r="B130" t="s">
        <v>119</v>
      </c>
      <c r="C130" t="s">
        <v>120</v>
      </c>
      <c r="D130" t="s">
        <v>121</v>
      </c>
      <c r="E130" t="s">
        <v>21686</v>
      </c>
      <c r="G130" t="s">
        <v>73</v>
      </c>
      <c r="H130" t="s">
        <v>20902</v>
      </c>
      <c r="I130" t="s">
        <v>124</v>
      </c>
      <c r="J130" t="s">
        <v>125</v>
      </c>
      <c r="K130" t="s">
        <v>21687</v>
      </c>
      <c r="L130" t="s">
        <v>20905</v>
      </c>
      <c r="M130" t="s">
        <v>21688</v>
      </c>
      <c r="N130" s="27">
        <v>45946.957638888889</v>
      </c>
      <c r="O130" s="27">
        <v>45950.689409722218</v>
      </c>
      <c r="P130" t="s">
        <v>21689</v>
      </c>
      <c r="R130" t="s">
        <v>82</v>
      </c>
      <c r="S130" t="s">
        <v>21690</v>
      </c>
      <c r="T130" t="s">
        <v>84</v>
      </c>
      <c r="U130" t="s">
        <v>21691</v>
      </c>
      <c r="V130" t="s">
        <v>15</v>
      </c>
      <c r="W130" t="s">
        <v>86</v>
      </c>
      <c r="X130" t="s">
        <v>130</v>
      </c>
      <c r="Z130" s="28">
        <v>1</v>
      </c>
      <c r="AA130" s="40">
        <v>504833</v>
      </c>
      <c r="AB130" s="40">
        <v>504833</v>
      </c>
    </row>
    <row r="131" spans="1:28">
      <c r="A131" t="s">
        <v>288</v>
      </c>
      <c r="B131" t="s">
        <v>113</v>
      </c>
      <c r="C131" t="s">
        <v>114</v>
      </c>
      <c r="D131" t="s">
        <v>289</v>
      </c>
      <c r="E131" t="s">
        <v>21692</v>
      </c>
      <c r="G131" t="s">
        <v>73</v>
      </c>
      <c r="H131" t="s">
        <v>20902</v>
      </c>
      <c r="I131" t="s">
        <v>292</v>
      </c>
      <c r="J131" t="s">
        <v>288</v>
      </c>
      <c r="K131" t="s">
        <v>21693</v>
      </c>
      <c r="L131" t="s">
        <v>20905</v>
      </c>
      <c r="M131" t="s">
        <v>21694</v>
      </c>
      <c r="N131" s="27">
        <v>45946.430555555547</v>
      </c>
      <c r="O131" s="27">
        <v>45947.520266203697</v>
      </c>
      <c r="P131" t="s">
        <v>21695</v>
      </c>
      <c r="R131" t="s">
        <v>82</v>
      </c>
      <c r="S131" t="s">
        <v>21696</v>
      </c>
      <c r="T131" t="s">
        <v>84</v>
      </c>
      <c r="U131" t="s">
        <v>21697</v>
      </c>
      <c r="V131" t="s">
        <v>8</v>
      </c>
      <c r="W131" t="s">
        <v>86</v>
      </c>
      <c r="X131" t="s">
        <v>1846</v>
      </c>
      <c r="Z131" s="28">
        <v>1</v>
      </c>
      <c r="AA131" s="40">
        <v>75096</v>
      </c>
      <c r="AB131" s="40">
        <v>75096</v>
      </c>
    </row>
    <row r="132" spans="1:28">
      <c r="A132" t="s">
        <v>459</v>
      </c>
      <c r="B132" t="s">
        <v>460</v>
      </c>
      <c r="C132" t="s">
        <v>461</v>
      </c>
      <c r="D132" t="s">
        <v>4869</v>
      </c>
      <c r="E132" t="s">
        <v>21698</v>
      </c>
      <c r="G132" t="s">
        <v>73</v>
      </c>
      <c r="H132" t="s">
        <v>20902</v>
      </c>
      <c r="I132" t="s">
        <v>460</v>
      </c>
      <c r="J132" t="s">
        <v>4872</v>
      </c>
      <c r="K132" t="s">
        <v>21241</v>
      </c>
      <c r="L132" t="s">
        <v>20905</v>
      </c>
      <c r="M132" t="s">
        <v>21699</v>
      </c>
      <c r="N132" s="27">
        <v>45946.708333333343</v>
      </c>
      <c r="O132" s="27">
        <v>45951.522627314807</v>
      </c>
      <c r="P132" t="s">
        <v>21243</v>
      </c>
      <c r="R132" t="s">
        <v>82</v>
      </c>
      <c r="S132" t="s">
        <v>21700</v>
      </c>
      <c r="T132" t="s">
        <v>84</v>
      </c>
      <c r="U132" t="s">
        <v>21701</v>
      </c>
      <c r="V132" t="s">
        <v>13</v>
      </c>
      <c r="W132" t="s">
        <v>86</v>
      </c>
      <c r="X132" t="s">
        <v>546</v>
      </c>
      <c r="Z132" s="28">
        <v>1</v>
      </c>
      <c r="AA132" s="40">
        <v>275729</v>
      </c>
      <c r="AB132" s="40">
        <v>275729</v>
      </c>
    </row>
    <row r="133" spans="1:28">
      <c r="A133" t="s">
        <v>343</v>
      </c>
      <c r="B133" t="s">
        <v>68</v>
      </c>
      <c r="C133" t="s">
        <v>69</v>
      </c>
      <c r="D133" t="s">
        <v>344</v>
      </c>
      <c r="E133" t="s">
        <v>21702</v>
      </c>
      <c r="G133" t="s">
        <v>73</v>
      </c>
      <c r="H133" t="s">
        <v>20902</v>
      </c>
      <c r="I133" t="s">
        <v>347</v>
      </c>
      <c r="J133" t="s">
        <v>343</v>
      </c>
      <c r="K133" t="s">
        <v>21703</v>
      </c>
      <c r="L133" t="s">
        <v>20905</v>
      </c>
      <c r="M133" t="s">
        <v>21704</v>
      </c>
      <c r="N133" s="27">
        <v>45946.270138888889</v>
      </c>
      <c r="O133" s="27">
        <v>45947.492986111109</v>
      </c>
      <c r="P133" t="s">
        <v>21705</v>
      </c>
      <c r="R133" t="s">
        <v>82</v>
      </c>
      <c r="S133" t="s">
        <v>21706</v>
      </c>
      <c r="T133" t="s">
        <v>84</v>
      </c>
      <c r="U133" t="s">
        <v>21707</v>
      </c>
      <c r="V133" t="s">
        <v>8</v>
      </c>
      <c r="W133" t="s">
        <v>86</v>
      </c>
      <c r="X133" t="s">
        <v>511</v>
      </c>
      <c r="Z133" s="28">
        <v>1</v>
      </c>
      <c r="AA133" s="40">
        <v>75096</v>
      </c>
      <c r="AB133" s="40">
        <v>75096</v>
      </c>
    </row>
    <row r="134" spans="1:28">
      <c r="A134" t="s">
        <v>459</v>
      </c>
      <c r="B134" t="s">
        <v>460</v>
      </c>
      <c r="C134" t="s">
        <v>461</v>
      </c>
      <c r="D134" t="s">
        <v>512</v>
      </c>
      <c r="E134" t="s">
        <v>21708</v>
      </c>
      <c r="G134" t="s">
        <v>73</v>
      </c>
      <c r="H134" t="s">
        <v>20902</v>
      </c>
      <c r="I134" t="s">
        <v>460</v>
      </c>
      <c r="J134" t="s">
        <v>459</v>
      </c>
      <c r="K134" t="s">
        <v>21709</v>
      </c>
      <c r="L134" t="s">
        <v>20905</v>
      </c>
      <c r="M134" t="s">
        <v>21710</v>
      </c>
      <c r="N134" s="27">
        <v>45946.974305555559</v>
      </c>
      <c r="O134" s="27">
        <v>45947.607430555552</v>
      </c>
      <c r="P134" t="s">
        <v>21711</v>
      </c>
      <c r="R134" t="s">
        <v>20920</v>
      </c>
      <c r="S134" t="s">
        <v>21712</v>
      </c>
      <c r="T134" t="s">
        <v>84</v>
      </c>
      <c r="V134" t="s">
        <v>8</v>
      </c>
      <c r="W134" t="s">
        <v>86</v>
      </c>
      <c r="X134" t="s">
        <v>3430</v>
      </c>
      <c r="Z134" s="28">
        <v>1</v>
      </c>
      <c r="AA134" s="40">
        <v>75096</v>
      </c>
      <c r="AB134" s="40">
        <v>75096</v>
      </c>
    </row>
    <row r="135" spans="1:28">
      <c r="A135" t="s">
        <v>67</v>
      </c>
      <c r="B135" t="s">
        <v>68</v>
      </c>
      <c r="C135" t="s">
        <v>69</v>
      </c>
      <c r="D135" t="s">
        <v>4995</v>
      </c>
      <c r="E135" t="s">
        <v>21713</v>
      </c>
      <c r="G135" t="s">
        <v>73</v>
      </c>
      <c r="H135" t="s">
        <v>20902</v>
      </c>
      <c r="I135" t="s">
        <v>143</v>
      </c>
      <c r="J135" t="s">
        <v>4997</v>
      </c>
      <c r="K135" t="s">
        <v>21714</v>
      </c>
      <c r="L135" t="s">
        <v>20905</v>
      </c>
      <c r="M135" t="s">
        <v>21715</v>
      </c>
      <c r="N135" s="27">
        <v>45946.859722222223</v>
      </c>
      <c r="O135" s="27">
        <v>45951.402696759258</v>
      </c>
      <c r="P135" t="s">
        <v>21716</v>
      </c>
      <c r="R135" t="s">
        <v>82</v>
      </c>
      <c r="S135" t="s">
        <v>21717</v>
      </c>
      <c r="T135" t="s">
        <v>84</v>
      </c>
      <c r="U135" t="s">
        <v>21718</v>
      </c>
      <c r="V135" t="s">
        <v>15</v>
      </c>
      <c r="W135" t="s">
        <v>86</v>
      </c>
      <c r="X135" t="s">
        <v>729</v>
      </c>
      <c r="Z135" s="28">
        <v>1</v>
      </c>
      <c r="AA135" s="40">
        <v>504833</v>
      </c>
      <c r="AB135" s="40">
        <v>504833</v>
      </c>
    </row>
    <row r="136" spans="1:28">
      <c r="A136" t="s">
        <v>343</v>
      </c>
      <c r="B136" t="s">
        <v>68</v>
      </c>
      <c r="C136" t="s">
        <v>69</v>
      </c>
      <c r="D136" t="s">
        <v>2911</v>
      </c>
      <c r="E136" t="s">
        <v>21719</v>
      </c>
      <c r="G136" t="s">
        <v>73</v>
      </c>
      <c r="H136" t="s">
        <v>20902</v>
      </c>
      <c r="I136" t="s">
        <v>347</v>
      </c>
      <c r="J136" t="s">
        <v>2914</v>
      </c>
      <c r="K136" t="s">
        <v>21720</v>
      </c>
      <c r="L136" t="s">
        <v>20905</v>
      </c>
      <c r="M136" t="s">
        <v>21721</v>
      </c>
      <c r="N136" s="27">
        <v>45946.885416666657</v>
      </c>
      <c r="O136" s="27">
        <v>45950.68822916667</v>
      </c>
      <c r="P136" t="s">
        <v>21722</v>
      </c>
      <c r="R136" t="s">
        <v>82</v>
      </c>
      <c r="S136" t="s">
        <v>21723</v>
      </c>
      <c r="T136" t="s">
        <v>84</v>
      </c>
      <c r="U136" t="s">
        <v>21724</v>
      </c>
      <c r="V136" t="s">
        <v>13</v>
      </c>
      <c r="W136" t="s">
        <v>86</v>
      </c>
      <c r="X136" t="s">
        <v>359</v>
      </c>
      <c r="Z136" s="28">
        <v>1</v>
      </c>
      <c r="AA136" s="40">
        <v>275729</v>
      </c>
      <c r="AB136" s="40">
        <v>275729</v>
      </c>
    </row>
    <row r="137" spans="1:28">
      <c r="A137" t="s">
        <v>112</v>
      </c>
      <c r="B137" t="s">
        <v>113</v>
      </c>
      <c r="C137" t="s">
        <v>114</v>
      </c>
      <c r="D137" t="s">
        <v>115</v>
      </c>
      <c r="E137" t="s">
        <v>21725</v>
      </c>
      <c r="G137" t="s">
        <v>73</v>
      </c>
      <c r="H137" t="s">
        <v>20902</v>
      </c>
      <c r="I137" t="s">
        <v>116</v>
      </c>
      <c r="J137" t="s">
        <v>112</v>
      </c>
      <c r="K137" t="s">
        <v>21726</v>
      </c>
      <c r="L137" t="s">
        <v>20905</v>
      </c>
      <c r="M137" t="s">
        <v>21727</v>
      </c>
      <c r="N137" s="27">
        <v>45946.429166666669</v>
      </c>
      <c r="O137" s="27">
        <v>45947.509131944447</v>
      </c>
      <c r="P137" t="s">
        <v>21728</v>
      </c>
      <c r="R137" t="s">
        <v>82</v>
      </c>
      <c r="S137" t="s">
        <v>21729</v>
      </c>
      <c r="T137" t="s">
        <v>84</v>
      </c>
      <c r="V137" t="s">
        <v>8</v>
      </c>
      <c r="W137" t="s">
        <v>86</v>
      </c>
      <c r="X137" t="s">
        <v>117</v>
      </c>
      <c r="Z137" s="28">
        <v>1</v>
      </c>
      <c r="AA137" s="40">
        <v>75096</v>
      </c>
      <c r="AB137" s="40">
        <v>75096</v>
      </c>
    </row>
    <row r="138" spans="1:28">
      <c r="A138" t="s">
        <v>683</v>
      </c>
      <c r="B138" t="s">
        <v>113</v>
      </c>
      <c r="C138" t="s">
        <v>114</v>
      </c>
      <c r="D138" t="s">
        <v>5370</v>
      </c>
      <c r="E138" t="s">
        <v>21730</v>
      </c>
      <c r="G138" t="s">
        <v>73</v>
      </c>
      <c r="H138" t="s">
        <v>20902</v>
      </c>
      <c r="I138" t="s">
        <v>281</v>
      </c>
      <c r="J138" t="s">
        <v>5373</v>
      </c>
      <c r="K138" t="s">
        <v>21731</v>
      </c>
      <c r="L138" t="s">
        <v>20905</v>
      </c>
      <c r="M138" t="s">
        <v>21732</v>
      </c>
      <c r="N138" s="27">
        <v>45946.433333333327</v>
      </c>
      <c r="O138" s="27">
        <v>45950.673437500001</v>
      </c>
      <c r="P138" t="s">
        <v>21733</v>
      </c>
      <c r="R138" t="s">
        <v>82</v>
      </c>
      <c r="S138" t="s">
        <v>21734</v>
      </c>
      <c r="T138" t="s">
        <v>84</v>
      </c>
      <c r="U138" t="s">
        <v>21735</v>
      </c>
      <c r="V138" t="s">
        <v>13</v>
      </c>
      <c r="W138" t="s">
        <v>86</v>
      </c>
      <c r="X138" t="s">
        <v>1573</v>
      </c>
      <c r="Z138" s="28">
        <v>1</v>
      </c>
      <c r="AA138" s="40">
        <v>275729</v>
      </c>
      <c r="AB138" s="40">
        <v>275729</v>
      </c>
    </row>
    <row r="139" spans="1:28">
      <c r="A139" t="s">
        <v>112</v>
      </c>
      <c r="B139" t="s">
        <v>113</v>
      </c>
      <c r="C139" t="s">
        <v>114</v>
      </c>
      <c r="D139" t="s">
        <v>115</v>
      </c>
      <c r="E139" t="s">
        <v>21736</v>
      </c>
      <c r="G139" t="s">
        <v>73</v>
      </c>
      <c r="H139" t="s">
        <v>20902</v>
      </c>
      <c r="I139" t="s">
        <v>116</v>
      </c>
      <c r="J139" t="s">
        <v>112</v>
      </c>
      <c r="K139" t="s">
        <v>21737</v>
      </c>
      <c r="L139" t="s">
        <v>20905</v>
      </c>
      <c r="M139" t="s">
        <v>21738</v>
      </c>
      <c r="N139" s="27">
        <v>45946.429166666669</v>
      </c>
      <c r="O139" s="27">
        <v>45947.565833333327</v>
      </c>
      <c r="P139" t="s">
        <v>21739</v>
      </c>
      <c r="R139" t="s">
        <v>82</v>
      </c>
      <c r="S139" t="s">
        <v>21740</v>
      </c>
      <c r="T139" t="s">
        <v>84</v>
      </c>
      <c r="V139" t="s">
        <v>8</v>
      </c>
      <c r="W139" t="s">
        <v>86</v>
      </c>
      <c r="X139" t="s">
        <v>117</v>
      </c>
      <c r="Z139" s="28">
        <v>1</v>
      </c>
      <c r="AA139" s="40">
        <v>75096</v>
      </c>
      <c r="AB139" s="40">
        <v>75096</v>
      </c>
    </row>
    <row r="140" spans="1:28">
      <c r="A140" t="s">
        <v>277</v>
      </c>
      <c r="B140" t="s">
        <v>151</v>
      </c>
      <c r="C140" t="s">
        <v>152</v>
      </c>
      <c r="D140" t="s">
        <v>325</v>
      </c>
      <c r="E140" t="s">
        <v>21741</v>
      </c>
      <c r="G140" t="s">
        <v>73</v>
      </c>
      <c r="H140" t="s">
        <v>20902</v>
      </c>
      <c r="I140" t="s">
        <v>328</v>
      </c>
      <c r="J140" t="s">
        <v>277</v>
      </c>
      <c r="K140" t="s">
        <v>21742</v>
      </c>
      <c r="L140" t="s">
        <v>20905</v>
      </c>
      <c r="M140" t="s">
        <v>21743</v>
      </c>
      <c r="N140" s="27">
        <v>45946.853472222218</v>
      </c>
      <c r="O140" s="27">
        <v>45947.726307870369</v>
      </c>
      <c r="P140" t="s">
        <v>21744</v>
      </c>
      <c r="R140" t="s">
        <v>5314</v>
      </c>
      <c r="S140" t="s">
        <v>21745</v>
      </c>
      <c r="T140" t="s">
        <v>1801</v>
      </c>
      <c r="V140" t="s">
        <v>8</v>
      </c>
      <c r="W140" t="s">
        <v>86</v>
      </c>
      <c r="X140" t="s">
        <v>342</v>
      </c>
      <c r="Z140" s="28">
        <v>0</v>
      </c>
      <c r="AA140" s="40">
        <v>41241</v>
      </c>
      <c r="AB140" s="40">
        <v>41241</v>
      </c>
    </row>
    <row r="141" spans="1:28">
      <c r="A141" t="s">
        <v>191</v>
      </c>
      <c r="B141" t="s">
        <v>192</v>
      </c>
      <c r="C141" t="s">
        <v>193</v>
      </c>
      <c r="D141" t="s">
        <v>194</v>
      </c>
      <c r="E141" t="s">
        <v>21746</v>
      </c>
      <c r="G141" t="s">
        <v>73</v>
      </c>
      <c r="H141" t="s">
        <v>20902</v>
      </c>
      <c r="I141" t="s">
        <v>197</v>
      </c>
      <c r="J141" t="s">
        <v>191</v>
      </c>
      <c r="K141" t="s">
        <v>21747</v>
      </c>
      <c r="L141" t="s">
        <v>20905</v>
      </c>
      <c r="M141" t="s">
        <v>21748</v>
      </c>
      <c r="N141" s="27">
        <v>45946.688194444447</v>
      </c>
      <c r="O141" s="27">
        <v>45947.443576388891</v>
      </c>
      <c r="P141" t="s">
        <v>21749</v>
      </c>
      <c r="R141" t="s">
        <v>82</v>
      </c>
      <c r="S141" t="s">
        <v>21750</v>
      </c>
      <c r="T141" t="s">
        <v>84</v>
      </c>
      <c r="U141" t="s">
        <v>21751</v>
      </c>
      <c r="V141" t="s">
        <v>8</v>
      </c>
      <c r="W141" t="s">
        <v>86</v>
      </c>
      <c r="X141" t="s">
        <v>599</v>
      </c>
      <c r="Z141" s="28">
        <v>1</v>
      </c>
      <c r="AA141" s="40">
        <v>75096</v>
      </c>
      <c r="AB141" s="40">
        <v>75096</v>
      </c>
    </row>
    <row r="142" spans="1:28">
      <c r="A142" t="s">
        <v>191</v>
      </c>
      <c r="B142" t="s">
        <v>192</v>
      </c>
      <c r="C142" t="s">
        <v>193</v>
      </c>
      <c r="D142" t="s">
        <v>208</v>
      </c>
      <c r="E142" t="s">
        <v>21752</v>
      </c>
      <c r="G142" t="s">
        <v>73</v>
      </c>
      <c r="H142" t="s">
        <v>20902</v>
      </c>
      <c r="I142" t="s">
        <v>197</v>
      </c>
      <c r="J142" t="s">
        <v>211</v>
      </c>
      <c r="K142" t="s">
        <v>21753</v>
      </c>
      <c r="L142" t="s">
        <v>20905</v>
      </c>
      <c r="M142" t="s">
        <v>21754</v>
      </c>
      <c r="N142" s="27">
        <v>45946.688194444447</v>
      </c>
      <c r="O142" s="27">
        <v>45947.505925925929</v>
      </c>
      <c r="P142" t="s">
        <v>21755</v>
      </c>
      <c r="R142" t="s">
        <v>82</v>
      </c>
      <c r="S142" t="s">
        <v>21750</v>
      </c>
      <c r="T142" t="s">
        <v>84</v>
      </c>
      <c r="U142" t="s">
        <v>21756</v>
      </c>
      <c r="V142" t="s">
        <v>8</v>
      </c>
      <c r="W142" t="s">
        <v>86</v>
      </c>
      <c r="X142" t="s">
        <v>599</v>
      </c>
      <c r="Z142" s="28">
        <v>1</v>
      </c>
      <c r="AA142" s="40">
        <v>75096</v>
      </c>
      <c r="AB142" s="40">
        <v>75096</v>
      </c>
    </row>
    <row r="143" spans="1:28">
      <c r="A143" t="s">
        <v>442</v>
      </c>
      <c r="B143" t="s">
        <v>113</v>
      </c>
      <c r="C143" t="s">
        <v>114</v>
      </c>
      <c r="D143" t="s">
        <v>8964</v>
      </c>
      <c r="E143" t="s">
        <v>21757</v>
      </c>
      <c r="G143" t="s">
        <v>73</v>
      </c>
      <c r="H143" t="s">
        <v>20902</v>
      </c>
      <c r="I143" t="s">
        <v>446</v>
      </c>
      <c r="J143" t="s">
        <v>8967</v>
      </c>
      <c r="K143" t="s">
        <v>21758</v>
      </c>
      <c r="L143" t="s">
        <v>20905</v>
      </c>
      <c r="M143" t="s">
        <v>21759</v>
      </c>
      <c r="N143" s="27">
        <v>45946.427083333343</v>
      </c>
      <c r="O143" s="27">
        <v>45947.443854166668</v>
      </c>
      <c r="P143" t="s">
        <v>21760</v>
      </c>
      <c r="R143" t="s">
        <v>82</v>
      </c>
      <c r="S143" t="s">
        <v>21761</v>
      </c>
      <c r="T143" t="s">
        <v>84</v>
      </c>
      <c r="U143" t="s">
        <v>21762</v>
      </c>
      <c r="V143" t="s">
        <v>11</v>
      </c>
      <c r="W143" t="s">
        <v>86</v>
      </c>
      <c r="X143" t="s">
        <v>2360</v>
      </c>
      <c r="Z143" s="28">
        <v>1</v>
      </c>
      <c r="AA143" s="40">
        <v>163814</v>
      </c>
      <c r="AB143" s="40">
        <v>163814</v>
      </c>
    </row>
    <row r="144" spans="1:28">
      <c r="A144" t="s">
        <v>613</v>
      </c>
      <c r="B144" t="s">
        <v>151</v>
      </c>
      <c r="C144" t="s">
        <v>152</v>
      </c>
      <c r="D144" t="s">
        <v>19353</v>
      </c>
      <c r="E144" t="s">
        <v>21763</v>
      </c>
      <c r="G144" t="s">
        <v>73</v>
      </c>
      <c r="H144" t="s">
        <v>20902</v>
      </c>
      <c r="I144" t="s">
        <v>460</v>
      </c>
      <c r="J144" t="s">
        <v>19356</v>
      </c>
      <c r="K144" t="s">
        <v>21764</v>
      </c>
      <c r="L144" t="s">
        <v>20905</v>
      </c>
      <c r="M144" t="s">
        <v>21765</v>
      </c>
      <c r="N144" s="27">
        <v>45946.453472222223</v>
      </c>
      <c r="O144" s="27">
        <v>45947.405578703707</v>
      </c>
      <c r="P144" t="s">
        <v>21766</v>
      </c>
      <c r="R144" t="s">
        <v>82</v>
      </c>
      <c r="S144" t="s">
        <v>21767</v>
      </c>
      <c r="T144" t="s">
        <v>84</v>
      </c>
      <c r="U144" t="s">
        <v>21768</v>
      </c>
      <c r="V144" t="s">
        <v>11</v>
      </c>
      <c r="W144" t="s">
        <v>86</v>
      </c>
      <c r="X144" t="s">
        <v>622</v>
      </c>
      <c r="Z144" s="28">
        <v>1</v>
      </c>
      <c r="AA144" s="40">
        <v>163814</v>
      </c>
      <c r="AB144" s="40">
        <v>163814</v>
      </c>
    </row>
    <row r="145" spans="1:28">
      <c r="A145" t="s">
        <v>613</v>
      </c>
      <c r="B145" t="s">
        <v>151</v>
      </c>
      <c r="C145" t="s">
        <v>152</v>
      </c>
      <c r="D145" t="s">
        <v>1273</v>
      </c>
      <c r="E145" t="s">
        <v>21769</v>
      </c>
      <c r="G145" t="s">
        <v>73</v>
      </c>
      <c r="H145" t="s">
        <v>20902</v>
      </c>
      <c r="I145" t="s">
        <v>258</v>
      </c>
      <c r="J145" t="s">
        <v>1276</v>
      </c>
      <c r="K145" t="s">
        <v>21770</v>
      </c>
      <c r="L145" t="s">
        <v>20905</v>
      </c>
      <c r="M145" t="s">
        <v>21771</v>
      </c>
      <c r="N145" s="27">
        <v>45946.502083333333</v>
      </c>
      <c r="O145" s="27">
        <v>45950.605057870373</v>
      </c>
      <c r="P145" t="s">
        <v>21772</v>
      </c>
      <c r="R145" t="s">
        <v>82</v>
      </c>
      <c r="S145" t="s">
        <v>21773</v>
      </c>
      <c r="T145" t="s">
        <v>84</v>
      </c>
      <c r="U145" t="s">
        <v>21774</v>
      </c>
      <c r="V145" t="s">
        <v>11</v>
      </c>
      <c r="W145" t="s">
        <v>86</v>
      </c>
      <c r="X145" t="s">
        <v>622</v>
      </c>
      <c r="Z145" s="28">
        <v>1</v>
      </c>
      <c r="AA145" s="40">
        <v>163814</v>
      </c>
      <c r="AB145" s="40">
        <v>163814</v>
      </c>
    </row>
    <row r="146" spans="1:28">
      <c r="A146" t="s">
        <v>683</v>
      </c>
      <c r="B146" t="s">
        <v>113</v>
      </c>
      <c r="C146" t="s">
        <v>114</v>
      </c>
      <c r="D146" t="s">
        <v>11004</v>
      </c>
      <c r="E146" t="s">
        <v>21775</v>
      </c>
      <c r="G146" t="s">
        <v>73</v>
      </c>
      <c r="H146" t="s">
        <v>20902</v>
      </c>
      <c r="I146" t="s">
        <v>281</v>
      </c>
      <c r="J146" t="s">
        <v>11007</v>
      </c>
      <c r="K146" t="s">
        <v>21776</v>
      </c>
      <c r="L146" t="s">
        <v>20905</v>
      </c>
      <c r="M146" t="s">
        <v>21777</v>
      </c>
      <c r="N146" s="27">
        <v>45946.432638888888</v>
      </c>
      <c r="O146" s="27">
        <v>45948.554791666669</v>
      </c>
      <c r="P146" t="s">
        <v>21778</v>
      </c>
      <c r="R146" t="s">
        <v>82</v>
      </c>
      <c r="S146" t="s">
        <v>21779</v>
      </c>
      <c r="T146" t="s">
        <v>84</v>
      </c>
      <c r="U146" t="s">
        <v>21780</v>
      </c>
      <c r="V146" t="s">
        <v>15</v>
      </c>
      <c r="W146" t="s">
        <v>86</v>
      </c>
      <c r="X146" t="s">
        <v>1573</v>
      </c>
      <c r="Z146" s="28">
        <v>1</v>
      </c>
      <c r="AA146" s="40">
        <v>504833</v>
      </c>
      <c r="AB146" s="40">
        <v>504833</v>
      </c>
    </row>
    <row r="147" spans="1:28">
      <c r="A147" t="s">
        <v>67</v>
      </c>
      <c r="B147" t="s">
        <v>68</v>
      </c>
      <c r="C147" t="s">
        <v>69</v>
      </c>
      <c r="D147" t="s">
        <v>484</v>
      </c>
      <c r="E147" t="s">
        <v>21781</v>
      </c>
      <c r="G147" t="s">
        <v>73</v>
      </c>
      <c r="H147" t="s">
        <v>20902</v>
      </c>
      <c r="I147" t="s">
        <v>143</v>
      </c>
      <c r="J147" t="s">
        <v>67</v>
      </c>
      <c r="K147" t="s">
        <v>21782</v>
      </c>
      <c r="L147" t="s">
        <v>20905</v>
      </c>
      <c r="M147" t="s">
        <v>21783</v>
      </c>
      <c r="N147" s="27">
        <v>45946.698611111111</v>
      </c>
      <c r="O147" s="27">
        <v>45947.519768518519</v>
      </c>
      <c r="P147" t="s">
        <v>21784</v>
      </c>
      <c r="R147" t="s">
        <v>82</v>
      </c>
      <c r="S147" t="s">
        <v>21785</v>
      </c>
      <c r="T147" t="s">
        <v>84</v>
      </c>
      <c r="U147" t="s">
        <v>21786</v>
      </c>
      <c r="V147" t="s">
        <v>8</v>
      </c>
      <c r="W147" t="s">
        <v>86</v>
      </c>
      <c r="X147" t="s">
        <v>149</v>
      </c>
      <c r="Z147" s="28">
        <v>1</v>
      </c>
      <c r="AA147" s="40">
        <v>75096</v>
      </c>
      <c r="AB147" s="40">
        <v>75096</v>
      </c>
    </row>
    <row r="148" spans="1:28">
      <c r="A148" t="s">
        <v>67</v>
      </c>
      <c r="B148" t="s">
        <v>68</v>
      </c>
      <c r="C148" t="s">
        <v>69</v>
      </c>
      <c r="D148" t="s">
        <v>484</v>
      </c>
      <c r="E148" t="s">
        <v>21787</v>
      </c>
      <c r="G148" t="s">
        <v>73</v>
      </c>
      <c r="H148" t="s">
        <v>20902</v>
      </c>
      <c r="I148" t="s">
        <v>143</v>
      </c>
      <c r="J148" t="s">
        <v>67</v>
      </c>
      <c r="K148" t="s">
        <v>21788</v>
      </c>
      <c r="L148" t="s">
        <v>20905</v>
      </c>
      <c r="M148" t="s">
        <v>21789</v>
      </c>
      <c r="N148" s="27">
        <v>45946.699305555558</v>
      </c>
      <c r="O148" s="27">
        <v>45947.705208333333</v>
      </c>
      <c r="P148" t="s">
        <v>21790</v>
      </c>
      <c r="R148" t="s">
        <v>82</v>
      </c>
      <c r="S148" t="s">
        <v>21791</v>
      </c>
      <c r="T148" t="s">
        <v>84</v>
      </c>
      <c r="U148" t="s">
        <v>21792</v>
      </c>
      <c r="V148" t="s">
        <v>8</v>
      </c>
      <c r="W148" t="s">
        <v>86</v>
      </c>
      <c r="X148" t="s">
        <v>149</v>
      </c>
      <c r="Z148" s="28">
        <v>1</v>
      </c>
      <c r="AA148" s="40">
        <v>75096</v>
      </c>
      <c r="AB148" s="40">
        <v>75096</v>
      </c>
    </row>
    <row r="149" spans="1:28">
      <c r="A149" t="s">
        <v>965</v>
      </c>
      <c r="B149" t="s">
        <v>119</v>
      </c>
      <c r="C149" t="s">
        <v>120</v>
      </c>
      <c r="D149" t="s">
        <v>2519</v>
      </c>
      <c r="E149" t="s">
        <v>21793</v>
      </c>
      <c r="G149" t="s">
        <v>73</v>
      </c>
      <c r="H149" t="s">
        <v>20902</v>
      </c>
      <c r="I149" t="s">
        <v>969</v>
      </c>
      <c r="J149" t="s">
        <v>2522</v>
      </c>
      <c r="K149" t="s">
        <v>21794</v>
      </c>
      <c r="L149" t="s">
        <v>20905</v>
      </c>
      <c r="M149" t="s">
        <v>21795</v>
      </c>
      <c r="N149" s="27">
        <v>45946</v>
      </c>
      <c r="O149" s="27">
        <v>45950.679074074083</v>
      </c>
      <c r="P149" t="s">
        <v>21796</v>
      </c>
      <c r="R149" t="s">
        <v>82</v>
      </c>
      <c r="S149" t="s">
        <v>21797</v>
      </c>
      <c r="T149" t="s">
        <v>84</v>
      </c>
      <c r="U149" t="s">
        <v>21798</v>
      </c>
      <c r="V149" t="s">
        <v>11</v>
      </c>
      <c r="W149" t="s">
        <v>86</v>
      </c>
      <c r="X149" t="s">
        <v>1693</v>
      </c>
      <c r="Z149" s="28">
        <v>1</v>
      </c>
      <c r="AA149" s="40">
        <v>163814</v>
      </c>
      <c r="AB149" s="40">
        <v>163814</v>
      </c>
    </row>
    <row r="150" spans="1:28">
      <c r="A150" t="s">
        <v>613</v>
      </c>
      <c r="B150" t="s">
        <v>151</v>
      </c>
      <c r="C150" t="s">
        <v>152</v>
      </c>
      <c r="D150" t="s">
        <v>12432</v>
      </c>
      <c r="E150" t="s">
        <v>21799</v>
      </c>
      <c r="G150" t="s">
        <v>73</v>
      </c>
      <c r="H150" t="s">
        <v>20902</v>
      </c>
      <c r="I150" t="s">
        <v>328</v>
      </c>
      <c r="J150" t="s">
        <v>12435</v>
      </c>
      <c r="K150" t="s">
        <v>21800</v>
      </c>
      <c r="L150" t="s">
        <v>20905</v>
      </c>
      <c r="M150" t="s">
        <v>21801</v>
      </c>
      <c r="N150" s="27">
        <v>45946.853472222218</v>
      </c>
      <c r="O150" s="27">
        <v>45951.609340277777</v>
      </c>
      <c r="P150" t="s">
        <v>21802</v>
      </c>
      <c r="R150" t="s">
        <v>82</v>
      </c>
      <c r="S150" t="s">
        <v>21803</v>
      </c>
      <c r="T150" t="s">
        <v>84</v>
      </c>
      <c r="U150" t="s">
        <v>21804</v>
      </c>
      <c r="V150" t="s">
        <v>13</v>
      </c>
      <c r="W150" t="s">
        <v>86</v>
      </c>
      <c r="X150" t="s">
        <v>1281</v>
      </c>
      <c r="Z150" s="28">
        <v>1</v>
      </c>
      <c r="AA150" s="40">
        <v>275729</v>
      </c>
      <c r="AB150" s="40">
        <v>275729</v>
      </c>
    </row>
    <row r="151" spans="1:28">
      <c r="A151" t="s">
        <v>67</v>
      </c>
      <c r="B151" t="s">
        <v>68</v>
      </c>
      <c r="C151" t="s">
        <v>69</v>
      </c>
      <c r="D151" t="s">
        <v>5096</v>
      </c>
      <c r="E151" t="s">
        <v>21805</v>
      </c>
      <c r="G151" t="s">
        <v>73</v>
      </c>
      <c r="H151" t="s">
        <v>20902</v>
      </c>
      <c r="I151" t="s">
        <v>143</v>
      </c>
      <c r="J151" t="s">
        <v>5099</v>
      </c>
      <c r="K151" t="s">
        <v>21806</v>
      </c>
      <c r="L151" t="s">
        <v>20905</v>
      </c>
      <c r="M151" t="s">
        <v>21807</v>
      </c>
      <c r="N151" s="27">
        <v>45946.779166666667</v>
      </c>
      <c r="O151" s="27">
        <v>45951.502824074072</v>
      </c>
      <c r="P151" t="s">
        <v>21808</v>
      </c>
      <c r="R151" t="s">
        <v>82</v>
      </c>
      <c r="S151" t="s">
        <v>21809</v>
      </c>
      <c r="T151" t="s">
        <v>84</v>
      </c>
      <c r="U151" t="s">
        <v>21810</v>
      </c>
      <c r="V151" t="s">
        <v>11</v>
      </c>
      <c r="W151" t="s">
        <v>86</v>
      </c>
      <c r="X151" t="s">
        <v>190</v>
      </c>
      <c r="Z151" s="28">
        <v>1</v>
      </c>
      <c r="AA151" s="40">
        <v>163814</v>
      </c>
      <c r="AB151" s="40">
        <v>163814</v>
      </c>
    </row>
    <row r="152" spans="1:28">
      <c r="A152" t="s">
        <v>459</v>
      </c>
      <c r="B152" t="s">
        <v>460</v>
      </c>
      <c r="C152" t="s">
        <v>461</v>
      </c>
      <c r="D152" t="s">
        <v>512</v>
      </c>
      <c r="E152" t="s">
        <v>21811</v>
      </c>
      <c r="G152" t="s">
        <v>73</v>
      </c>
      <c r="H152" t="s">
        <v>20902</v>
      </c>
      <c r="I152" t="s">
        <v>460</v>
      </c>
      <c r="J152" t="s">
        <v>459</v>
      </c>
      <c r="K152" t="s">
        <v>21812</v>
      </c>
      <c r="L152" t="s">
        <v>20905</v>
      </c>
      <c r="M152" t="s">
        <v>21813</v>
      </c>
      <c r="N152" s="27">
        <v>45946.886805555558</v>
      </c>
      <c r="O152" s="27">
        <v>45951.479224537034</v>
      </c>
      <c r="P152" t="s">
        <v>21814</v>
      </c>
      <c r="R152" t="s">
        <v>82</v>
      </c>
      <c r="S152" t="s">
        <v>21815</v>
      </c>
      <c r="T152" t="s">
        <v>84</v>
      </c>
      <c r="U152" t="s">
        <v>21816</v>
      </c>
      <c r="V152" t="s">
        <v>8</v>
      </c>
      <c r="W152" t="s">
        <v>86</v>
      </c>
      <c r="X152" t="s">
        <v>1597</v>
      </c>
      <c r="Z152" s="28">
        <v>1</v>
      </c>
      <c r="AA152" s="40">
        <v>75096</v>
      </c>
      <c r="AB152" s="40">
        <v>75096</v>
      </c>
    </row>
    <row r="153" spans="1:28">
      <c r="A153" t="s">
        <v>277</v>
      </c>
      <c r="B153" t="s">
        <v>151</v>
      </c>
      <c r="C153" t="s">
        <v>152</v>
      </c>
      <c r="D153" t="s">
        <v>325</v>
      </c>
      <c r="E153" t="s">
        <v>21817</v>
      </c>
      <c r="G153" t="s">
        <v>73</v>
      </c>
      <c r="H153" t="s">
        <v>20902</v>
      </c>
      <c r="I153" t="s">
        <v>328</v>
      </c>
      <c r="J153" t="s">
        <v>277</v>
      </c>
      <c r="K153" t="s">
        <v>21818</v>
      </c>
      <c r="L153" t="s">
        <v>20905</v>
      </c>
      <c r="M153" t="s">
        <v>21819</v>
      </c>
      <c r="N153" s="27">
        <v>45946.853472222218</v>
      </c>
      <c r="O153" s="27">
        <v>45950.614687499998</v>
      </c>
      <c r="P153" t="s">
        <v>21820</v>
      </c>
      <c r="R153" t="s">
        <v>82</v>
      </c>
      <c r="S153" t="s">
        <v>21821</v>
      </c>
      <c r="T153" t="s">
        <v>84</v>
      </c>
      <c r="U153" t="s">
        <v>21822</v>
      </c>
      <c r="V153" t="s">
        <v>8</v>
      </c>
      <c r="W153" t="s">
        <v>86</v>
      </c>
      <c r="X153" t="s">
        <v>848</v>
      </c>
      <c r="Z153" s="28">
        <v>1</v>
      </c>
      <c r="AA153" s="40">
        <v>75096</v>
      </c>
      <c r="AB153" s="40">
        <v>75096</v>
      </c>
    </row>
    <row r="154" spans="1:28">
      <c r="A154" t="s">
        <v>343</v>
      </c>
      <c r="B154" t="s">
        <v>68</v>
      </c>
      <c r="C154" t="s">
        <v>69</v>
      </c>
      <c r="D154" t="s">
        <v>1091</v>
      </c>
      <c r="E154" t="s">
        <v>21823</v>
      </c>
      <c r="G154" t="s">
        <v>73</v>
      </c>
      <c r="H154" t="s">
        <v>20902</v>
      </c>
      <c r="I154" t="s">
        <v>347</v>
      </c>
      <c r="J154" t="s">
        <v>1094</v>
      </c>
      <c r="K154" t="s">
        <v>21824</v>
      </c>
      <c r="L154" t="s">
        <v>20905</v>
      </c>
      <c r="M154" t="s">
        <v>21825</v>
      </c>
      <c r="N154" s="27">
        <v>45946.298611111109</v>
      </c>
      <c r="O154" s="27">
        <v>45951.59920138889</v>
      </c>
      <c r="P154" t="s">
        <v>21826</v>
      </c>
      <c r="R154" t="s">
        <v>233</v>
      </c>
      <c r="S154" t="s">
        <v>21827</v>
      </c>
      <c r="T154" t="s">
        <v>84</v>
      </c>
      <c r="U154" t="s">
        <v>21828</v>
      </c>
      <c r="V154" t="s">
        <v>11</v>
      </c>
      <c r="W154" t="s">
        <v>86</v>
      </c>
      <c r="X154" t="s">
        <v>366</v>
      </c>
      <c r="Y154" t="s">
        <v>21829</v>
      </c>
      <c r="Z154" s="28">
        <v>2</v>
      </c>
      <c r="AA154" s="40">
        <v>327628</v>
      </c>
      <c r="AB154" s="40">
        <v>327628</v>
      </c>
    </row>
    <row r="155" spans="1:28">
      <c r="A155" t="s">
        <v>277</v>
      </c>
      <c r="B155" t="s">
        <v>151</v>
      </c>
      <c r="C155" t="s">
        <v>152</v>
      </c>
      <c r="D155" t="s">
        <v>325</v>
      </c>
      <c r="E155" t="s">
        <v>21830</v>
      </c>
      <c r="G155" t="s">
        <v>73</v>
      </c>
      <c r="H155" t="s">
        <v>20902</v>
      </c>
      <c r="I155" t="s">
        <v>328</v>
      </c>
      <c r="J155" t="s">
        <v>277</v>
      </c>
      <c r="K155" t="s">
        <v>21831</v>
      </c>
      <c r="L155" t="s">
        <v>20905</v>
      </c>
      <c r="M155" t="s">
        <v>21832</v>
      </c>
      <c r="N155" s="27">
        <v>45946.853472222218</v>
      </c>
      <c r="O155" s="27">
        <v>45950.715555555558</v>
      </c>
      <c r="P155" t="s">
        <v>21833</v>
      </c>
      <c r="R155" t="s">
        <v>82</v>
      </c>
      <c r="S155" t="s">
        <v>21834</v>
      </c>
      <c r="T155" t="s">
        <v>84</v>
      </c>
      <c r="U155" t="s">
        <v>21835</v>
      </c>
      <c r="V155" t="s">
        <v>8</v>
      </c>
      <c r="W155" t="s">
        <v>86</v>
      </c>
      <c r="X155" t="s">
        <v>736</v>
      </c>
      <c r="Z155" s="28">
        <v>1</v>
      </c>
      <c r="AA155" s="40">
        <v>75096</v>
      </c>
      <c r="AB155" s="40">
        <v>75096</v>
      </c>
    </row>
    <row r="156" spans="1:28">
      <c r="A156" t="s">
        <v>459</v>
      </c>
      <c r="B156" t="s">
        <v>460</v>
      </c>
      <c r="C156" t="s">
        <v>461</v>
      </c>
      <c r="D156" t="s">
        <v>512</v>
      </c>
      <c r="E156" t="s">
        <v>21836</v>
      </c>
      <c r="G156" t="s">
        <v>73</v>
      </c>
      <c r="H156" t="s">
        <v>20902</v>
      </c>
      <c r="I156" t="s">
        <v>460</v>
      </c>
      <c r="J156" t="s">
        <v>459</v>
      </c>
      <c r="K156" t="s">
        <v>21837</v>
      </c>
      <c r="L156" t="s">
        <v>20905</v>
      </c>
      <c r="M156" t="s">
        <v>21838</v>
      </c>
      <c r="N156" s="27">
        <v>45951.800694444442</v>
      </c>
      <c r="O156" s="27">
        <v>45953.776701388888</v>
      </c>
      <c r="P156" t="s">
        <v>21839</v>
      </c>
      <c r="R156" t="s">
        <v>20920</v>
      </c>
      <c r="S156" t="s">
        <v>21840</v>
      </c>
      <c r="T156" t="s">
        <v>84</v>
      </c>
      <c r="V156" t="s">
        <v>8</v>
      </c>
      <c r="W156" t="s">
        <v>86</v>
      </c>
      <c r="X156" t="s">
        <v>778</v>
      </c>
      <c r="Y156" t="s">
        <v>88</v>
      </c>
      <c r="Z156" s="28">
        <v>1</v>
      </c>
      <c r="AA156" s="40">
        <v>75096</v>
      </c>
      <c r="AB156" s="40">
        <v>75096</v>
      </c>
    </row>
    <row r="157" spans="1:28">
      <c r="A157" t="s">
        <v>191</v>
      </c>
      <c r="B157" t="s">
        <v>192</v>
      </c>
      <c r="C157" t="s">
        <v>193</v>
      </c>
      <c r="D157" t="s">
        <v>21360</v>
      </c>
      <c r="E157" t="s">
        <v>21841</v>
      </c>
      <c r="G157" t="s">
        <v>73</v>
      </c>
      <c r="H157" t="s">
        <v>20902</v>
      </c>
      <c r="I157" t="s">
        <v>197</v>
      </c>
      <c r="J157" t="s">
        <v>21362</v>
      </c>
      <c r="K157" t="s">
        <v>21842</v>
      </c>
      <c r="L157" t="s">
        <v>20905</v>
      </c>
      <c r="M157" t="s">
        <v>21843</v>
      </c>
      <c r="N157" s="27">
        <v>45951.388194444437</v>
      </c>
      <c r="O157" s="27">
        <v>45953.459814814807</v>
      </c>
      <c r="P157" t="s">
        <v>21844</v>
      </c>
      <c r="R157" t="s">
        <v>82</v>
      </c>
      <c r="S157" t="s">
        <v>21845</v>
      </c>
      <c r="T157" t="s">
        <v>84</v>
      </c>
      <c r="U157" t="s">
        <v>21846</v>
      </c>
      <c r="V157" t="s">
        <v>13</v>
      </c>
      <c r="W157" t="s">
        <v>86</v>
      </c>
      <c r="X157" t="s">
        <v>1455</v>
      </c>
      <c r="Y157" t="s">
        <v>21847</v>
      </c>
      <c r="Z157" s="28">
        <v>1</v>
      </c>
      <c r="AA157" s="40">
        <v>275729</v>
      </c>
      <c r="AB157" s="40">
        <v>275729</v>
      </c>
    </row>
    <row r="158" spans="1:28">
      <c r="A158" t="s">
        <v>191</v>
      </c>
      <c r="B158" t="s">
        <v>192</v>
      </c>
      <c r="C158" t="s">
        <v>193</v>
      </c>
      <c r="D158" t="s">
        <v>21360</v>
      </c>
      <c r="E158" t="s">
        <v>21848</v>
      </c>
      <c r="G158" t="s">
        <v>73</v>
      </c>
      <c r="H158" t="s">
        <v>20902</v>
      </c>
      <c r="I158" t="s">
        <v>197</v>
      </c>
      <c r="J158" t="s">
        <v>21362</v>
      </c>
      <c r="K158" t="s">
        <v>21849</v>
      </c>
      <c r="L158" t="s">
        <v>20905</v>
      </c>
      <c r="M158" t="s">
        <v>21850</v>
      </c>
      <c r="N158" s="27">
        <v>45951.388194444437</v>
      </c>
      <c r="O158" s="27">
        <v>45953.467245370368</v>
      </c>
      <c r="P158" t="s">
        <v>21851</v>
      </c>
      <c r="R158" t="s">
        <v>82</v>
      </c>
      <c r="S158" t="s">
        <v>21845</v>
      </c>
      <c r="T158" t="s">
        <v>84</v>
      </c>
      <c r="U158" t="s">
        <v>21852</v>
      </c>
      <c r="V158" t="s">
        <v>13</v>
      </c>
      <c r="W158" t="s">
        <v>86</v>
      </c>
      <c r="X158" t="s">
        <v>1455</v>
      </c>
      <c r="Y158" t="s">
        <v>21853</v>
      </c>
      <c r="Z158" s="28">
        <v>1</v>
      </c>
      <c r="AA158" s="40">
        <v>275729</v>
      </c>
      <c r="AB158" s="40">
        <v>275729</v>
      </c>
    </row>
    <row r="159" spans="1:28">
      <c r="A159" t="s">
        <v>277</v>
      </c>
      <c r="B159" t="s">
        <v>151</v>
      </c>
      <c r="C159" t="s">
        <v>152</v>
      </c>
      <c r="D159" t="s">
        <v>5932</v>
      </c>
      <c r="E159" t="s">
        <v>21854</v>
      </c>
      <c r="G159" t="s">
        <v>73</v>
      </c>
      <c r="H159" t="s">
        <v>20902</v>
      </c>
      <c r="I159" t="s">
        <v>156</v>
      </c>
      <c r="J159" t="s">
        <v>5935</v>
      </c>
      <c r="K159" t="s">
        <v>21855</v>
      </c>
      <c r="L159" t="s">
        <v>20905</v>
      </c>
      <c r="M159" t="s">
        <v>21856</v>
      </c>
      <c r="N159" s="27">
        <v>45951.26666666667</v>
      </c>
      <c r="O159" s="27">
        <v>45953.478831018518</v>
      </c>
      <c r="P159" t="s">
        <v>21857</v>
      </c>
      <c r="R159" t="s">
        <v>82</v>
      </c>
      <c r="S159" t="s">
        <v>21858</v>
      </c>
      <c r="T159" t="s">
        <v>84</v>
      </c>
      <c r="U159" t="s">
        <v>21859</v>
      </c>
      <c r="V159" t="s">
        <v>13</v>
      </c>
      <c r="W159" t="s">
        <v>86</v>
      </c>
      <c r="X159" t="s">
        <v>736</v>
      </c>
      <c r="Y159" t="s">
        <v>21860</v>
      </c>
      <c r="Z159" s="28">
        <v>1</v>
      </c>
      <c r="AA159" s="40">
        <v>275729</v>
      </c>
      <c r="AB159" s="40">
        <v>275729</v>
      </c>
    </row>
    <row r="160" spans="1:28">
      <c r="A160" t="s">
        <v>613</v>
      </c>
      <c r="B160" t="s">
        <v>151</v>
      </c>
      <c r="C160" t="s">
        <v>152</v>
      </c>
      <c r="D160" t="s">
        <v>4146</v>
      </c>
      <c r="E160" t="s">
        <v>21861</v>
      </c>
      <c r="G160" t="s">
        <v>73</v>
      </c>
      <c r="H160" t="s">
        <v>20902</v>
      </c>
      <c r="I160" t="s">
        <v>258</v>
      </c>
      <c r="J160" t="s">
        <v>4149</v>
      </c>
      <c r="K160" t="s">
        <v>21862</v>
      </c>
      <c r="L160" t="s">
        <v>20905</v>
      </c>
      <c r="M160" t="s">
        <v>21863</v>
      </c>
      <c r="N160" s="27">
        <v>45951.279861111107</v>
      </c>
      <c r="O160" s="27">
        <v>45953.538715277777</v>
      </c>
      <c r="P160" t="s">
        <v>21864</v>
      </c>
      <c r="R160" t="s">
        <v>82</v>
      </c>
      <c r="S160" t="s">
        <v>21865</v>
      </c>
      <c r="T160" t="s">
        <v>84</v>
      </c>
      <c r="U160" t="s">
        <v>21866</v>
      </c>
      <c r="V160" t="s">
        <v>11</v>
      </c>
      <c r="W160" t="s">
        <v>86</v>
      </c>
      <c r="X160" t="s">
        <v>1281</v>
      </c>
      <c r="Y160" t="s">
        <v>21867</v>
      </c>
      <c r="Z160" s="28">
        <v>1</v>
      </c>
      <c r="AA160" s="40">
        <v>163814</v>
      </c>
      <c r="AB160" s="40">
        <v>163814</v>
      </c>
    </row>
    <row r="161" spans="1:28">
      <c r="A161" t="s">
        <v>112</v>
      </c>
      <c r="B161" t="s">
        <v>113</v>
      </c>
      <c r="C161" t="s">
        <v>114</v>
      </c>
      <c r="D161" t="s">
        <v>115</v>
      </c>
      <c r="E161" t="s">
        <v>21868</v>
      </c>
      <c r="G161" t="s">
        <v>73</v>
      </c>
      <c r="H161" t="s">
        <v>20902</v>
      </c>
      <c r="I161" t="s">
        <v>116</v>
      </c>
      <c r="J161" t="s">
        <v>112</v>
      </c>
      <c r="K161" t="s">
        <v>21869</v>
      </c>
      <c r="L161" t="s">
        <v>20905</v>
      </c>
      <c r="M161" t="s">
        <v>21870</v>
      </c>
      <c r="N161" s="27">
        <v>45951.599305555559</v>
      </c>
      <c r="O161" s="27">
        <v>45953.592800925922</v>
      </c>
      <c r="P161" t="s">
        <v>21871</v>
      </c>
      <c r="R161" t="s">
        <v>82</v>
      </c>
      <c r="S161" t="s">
        <v>21872</v>
      </c>
      <c r="T161" t="s">
        <v>84</v>
      </c>
      <c r="U161" t="s">
        <v>21873</v>
      </c>
      <c r="V161" t="s">
        <v>8</v>
      </c>
      <c r="W161" t="s">
        <v>86</v>
      </c>
      <c r="X161" t="s">
        <v>1777</v>
      </c>
      <c r="Y161" t="s">
        <v>21874</v>
      </c>
      <c r="Z161" s="28">
        <v>1</v>
      </c>
      <c r="AA161" s="40">
        <v>75096</v>
      </c>
      <c r="AB161" s="40">
        <v>75096</v>
      </c>
    </row>
    <row r="162" spans="1:28">
      <c r="A162" t="s">
        <v>112</v>
      </c>
      <c r="B162" t="s">
        <v>113</v>
      </c>
      <c r="C162" t="s">
        <v>114</v>
      </c>
      <c r="D162" t="s">
        <v>21875</v>
      </c>
      <c r="E162" t="s">
        <v>21876</v>
      </c>
      <c r="G162" t="s">
        <v>73</v>
      </c>
      <c r="H162" t="s">
        <v>20902</v>
      </c>
      <c r="I162" t="s">
        <v>116</v>
      </c>
      <c r="J162" t="s">
        <v>21877</v>
      </c>
      <c r="K162" t="s">
        <v>21878</v>
      </c>
      <c r="L162" t="s">
        <v>20905</v>
      </c>
      <c r="M162" t="s">
        <v>21879</v>
      </c>
      <c r="N162" s="27">
        <v>45951.600694444453</v>
      </c>
      <c r="O162" s="27">
        <v>45953.49324074074</v>
      </c>
      <c r="P162" t="s">
        <v>21880</v>
      </c>
      <c r="R162" t="s">
        <v>82</v>
      </c>
      <c r="S162" t="s">
        <v>21881</v>
      </c>
      <c r="T162" t="s">
        <v>84</v>
      </c>
      <c r="U162" t="s">
        <v>21882</v>
      </c>
      <c r="V162" t="s">
        <v>15</v>
      </c>
      <c r="W162" t="s">
        <v>86</v>
      </c>
      <c r="X162" t="s">
        <v>1272</v>
      </c>
      <c r="Y162" t="s">
        <v>21883</v>
      </c>
      <c r="Z162" s="28">
        <v>1</v>
      </c>
      <c r="AA162" s="40">
        <v>504833</v>
      </c>
      <c r="AB162" s="40">
        <v>504833</v>
      </c>
    </row>
    <row r="163" spans="1:28">
      <c r="A163" t="s">
        <v>277</v>
      </c>
      <c r="B163" t="s">
        <v>151</v>
      </c>
      <c r="C163" t="s">
        <v>152</v>
      </c>
      <c r="D163" t="s">
        <v>334</v>
      </c>
      <c r="E163" t="s">
        <v>21884</v>
      </c>
      <c r="G163" t="s">
        <v>73</v>
      </c>
      <c r="H163" t="s">
        <v>20902</v>
      </c>
      <c r="I163" t="s">
        <v>328</v>
      </c>
      <c r="J163" t="s">
        <v>337</v>
      </c>
      <c r="K163" t="s">
        <v>21885</v>
      </c>
      <c r="L163" t="s">
        <v>20905</v>
      </c>
      <c r="M163" t="s">
        <v>21886</v>
      </c>
      <c r="N163" s="27">
        <v>45951.838194444441</v>
      </c>
      <c r="O163" s="27">
        <v>45954.461469907408</v>
      </c>
      <c r="P163" t="s">
        <v>21887</v>
      </c>
      <c r="R163" t="s">
        <v>82</v>
      </c>
      <c r="S163" t="s">
        <v>21888</v>
      </c>
      <c r="T163" t="s">
        <v>84</v>
      </c>
      <c r="U163" t="s">
        <v>21889</v>
      </c>
      <c r="V163" t="s">
        <v>8</v>
      </c>
      <c r="W163" t="s">
        <v>86</v>
      </c>
      <c r="X163" t="s">
        <v>416</v>
      </c>
      <c r="Y163" t="s">
        <v>21890</v>
      </c>
      <c r="Z163" s="28">
        <v>1</v>
      </c>
      <c r="AA163" s="40">
        <v>75096</v>
      </c>
      <c r="AB163" s="40">
        <v>75096</v>
      </c>
    </row>
    <row r="164" spans="1:28">
      <c r="A164" t="s">
        <v>150</v>
      </c>
      <c r="B164" t="s">
        <v>151</v>
      </c>
      <c r="C164" t="s">
        <v>152</v>
      </c>
      <c r="D164" t="s">
        <v>2339</v>
      </c>
      <c r="E164" t="s">
        <v>21891</v>
      </c>
      <c r="G164" t="s">
        <v>73</v>
      </c>
      <c r="H164" t="s">
        <v>20902</v>
      </c>
      <c r="I164" t="s">
        <v>156</v>
      </c>
      <c r="J164" t="s">
        <v>150</v>
      </c>
      <c r="K164" t="s">
        <v>21892</v>
      </c>
      <c r="L164" t="s">
        <v>20905</v>
      </c>
      <c r="M164" t="s">
        <v>21893</v>
      </c>
      <c r="N164" s="27">
        <v>45951.26666666667</v>
      </c>
      <c r="O164" s="27">
        <v>45953.484317129631</v>
      </c>
      <c r="P164" t="s">
        <v>21894</v>
      </c>
      <c r="R164" t="s">
        <v>82</v>
      </c>
      <c r="S164" t="s">
        <v>21895</v>
      </c>
      <c r="T164" t="s">
        <v>84</v>
      </c>
      <c r="U164" t="s">
        <v>21896</v>
      </c>
      <c r="V164" t="s">
        <v>8</v>
      </c>
      <c r="W164" t="s">
        <v>86</v>
      </c>
      <c r="X164" t="s">
        <v>162</v>
      </c>
      <c r="Y164" t="s">
        <v>21897</v>
      </c>
      <c r="Z164" s="28">
        <v>1</v>
      </c>
      <c r="AA164" s="40">
        <v>75096</v>
      </c>
      <c r="AB164" s="40">
        <v>75096</v>
      </c>
    </row>
    <row r="165" spans="1:28">
      <c r="A165" t="s">
        <v>613</v>
      </c>
      <c r="B165" t="s">
        <v>151</v>
      </c>
      <c r="C165" t="s">
        <v>152</v>
      </c>
      <c r="D165" t="s">
        <v>18542</v>
      </c>
      <c r="E165" t="s">
        <v>21898</v>
      </c>
      <c r="G165" t="s">
        <v>73</v>
      </c>
      <c r="H165" t="s">
        <v>20902</v>
      </c>
      <c r="I165" t="s">
        <v>328</v>
      </c>
      <c r="J165" t="s">
        <v>670</v>
      </c>
      <c r="K165" t="s">
        <v>21899</v>
      </c>
      <c r="L165" t="s">
        <v>20905</v>
      </c>
      <c r="M165" t="s">
        <v>21900</v>
      </c>
      <c r="N165" s="27">
        <v>45951.838194444441</v>
      </c>
      <c r="O165" s="27">
        <v>45954.463194444441</v>
      </c>
      <c r="P165" t="s">
        <v>21901</v>
      </c>
      <c r="R165" t="s">
        <v>82</v>
      </c>
      <c r="S165" t="s">
        <v>21902</v>
      </c>
      <c r="T165" t="s">
        <v>84</v>
      </c>
      <c r="U165" t="s">
        <v>21903</v>
      </c>
      <c r="V165" t="s">
        <v>11</v>
      </c>
      <c r="W165" t="s">
        <v>86</v>
      </c>
      <c r="X165" t="s">
        <v>3464</v>
      </c>
      <c r="Y165" t="s">
        <v>21904</v>
      </c>
      <c r="Z165" s="28">
        <v>1</v>
      </c>
      <c r="AA165" s="40">
        <v>163814</v>
      </c>
      <c r="AB165" s="40">
        <v>163814</v>
      </c>
    </row>
    <row r="166" spans="1:28">
      <c r="A166" t="s">
        <v>150</v>
      </c>
      <c r="B166" t="s">
        <v>151</v>
      </c>
      <c r="C166" t="s">
        <v>152</v>
      </c>
      <c r="D166" t="s">
        <v>11862</v>
      </c>
      <c r="E166" t="s">
        <v>21905</v>
      </c>
      <c r="G166" t="s">
        <v>73</v>
      </c>
      <c r="H166" t="s">
        <v>20902</v>
      </c>
      <c r="I166" t="s">
        <v>156</v>
      </c>
      <c r="J166" t="s">
        <v>11865</v>
      </c>
      <c r="K166" t="s">
        <v>21906</v>
      </c>
      <c r="L166" t="s">
        <v>20905</v>
      </c>
      <c r="M166" t="s">
        <v>21907</v>
      </c>
      <c r="N166" s="27">
        <v>45951.26666666667</v>
      </c>
      <c r="O166" s="27">
        <v>45953.492094907408</v>
      </c>
      <c r="P166" t="s">
        <v>21908</v>
      </c>
      <c r="R166" t="s">
        <v>82</v>
      </c>
      <c r="S166" t="s">
        <v>21909</v>
      </c>
      <c r="T166" t="s">
        <v>84</v>
      </c>
      <c r="V166" t="s">
        <v>13</v>
      </c>
      <c r="W166" t="s">
        <v>86</v>
      </c>
      <c r="X166" t="s">
        <v>3941</v>
      </c>
      <c r="Y166" t="s">
        <v>21910</v>
      </c>
      <c r="Z166" s="28">
        <v>1</v>
      </c>
      <c r="AA166" s="40">
        <v>275729</v>
      </c>
      <c r="AB166" s="40">
        <v>275729</v>
      </c>
    </row>
    <row r="167" spans="1:28">
      <c r="A167" t="s">
        <v>343</v>
      </c>
      <c r="B167" t="s">
        <v>68</v>
      </c>
      <c r="C167" t="s">
        <v>69</v>
      </c>
      <c r="D167" t="s">
        <v>13345</v>
      </c>
      <c r="E167" t="s">
        <v>21911</v>
      </c>
      <c r="G167" t="s">
        <v>73</v>
      </c>
      <c r="H167" t="s">
        <v>20902</v>
      </c>
      <c r="I167" t="s">
        <v>347</v>
      </c>
      <c r="J167" t="s">
        <v>13348</v>
      </c>
      <c r="K167" t="s">
        <v>21154</v>
      </c>
      <c r="L167" t="s">
        <v>20905</v>
      </c>
      <c r="M167" t="s">
        <v>21912</v>
      </c>
      <c r="N167" s="27">
        <v>45951.71597222222</v>
      </c>
      <c r="O167" s="27">
        <v>45953.547754629632</v>
      </c>
      <c r="P167" t="s">
        <v>21156</v>
      </c>
      <c r="R167" t="s">
        <v>82</v>
      </c>
      <c r="S167" t="s">
        <v>21913</v>
      </c>
      <c r="T167" t="s">
        <v>84</v>
      </c>
      <c r="U167" t="s">
        <v>21914</v>
      </c>
      <c r="V167" t="s">
        <v>11</v>
      </c>
      <c r="W167" t="s">
        <v>86</v>
      </c>
      <c r="X167" t="s">
        <v>804</v>
      </c>
      <c r="Y167" t="s">
        <v>21915</v>
      </c>
      <c r="Z167" s="28">
        <v>1</v>
      </c>
      <c r="AA167" s="40">
        <v>163814</v>
      </c>
      <c r="AB167" s="40">
        <v>163814</v>
      </c>
    </row>
    <row r="168" spans="1:28">
      <c r="A168" t="s">
        <v>67</v>
      </c>
      <c r="B168" t="s">
        <v>68</v>
      </c>
      <c r="C168" t="s">
        <v>69</v>
      </c>
      <c r="D168" t="s">
        <v>484</v>
      </c>
      <c r="E168" t="s">
        <v>21916</v>
      </c>
      <c r="G168" t="s">
        <v>73</v>
      </c>
      <c r="H168" t="s">
        <v>20902</v>
      </c>
      <c r="I168" t="s">
        <v>143</v>
      </c>
      <c r="J168" t="s">
        <v>67</v>
      </c>
      <c r="K168" t="s">
        <v>21917</v>
      </c>
      <c r="L168" t="s">
        <v>20905</v>
      </c>
      <c r="M168" t="s">
        <v>21918</v>
      </c>
      <c r="N168" s="27">
        <v>45951.680555555547</v>
      </c>
      <c r="O168" s="27">
        <v>45953.474965277783</v>
      </c>
      <c r="P168" t="s">
        <v>21919</v>
      </c>
      <c r="R168" t="s">
        <v>82</v>
      </c>
      <c r="S168" t="s">
        <v>21920</v>
      </c>
      <c r="T168" t="s">
        <v>84</v>
      </c>
      <c r="U168" t="s">
        <v>21921</v>
      </c>
      <c r="V168" t="s">
        <v>8</v>
      </c>
      <c r="W168" t="s">
        <v>86</v>
      </c>
      <c r="X168" t="s">
        <v>190</v>
      </c>
      <c r="Y168" t="s">
        <v>21922</v>
      </c>
      <c r="Z168" s="28">
        <v>1</v>
      </c>
      <c r="AA168" s="40">
        <v>75096</v>
      </c>
      <c r="AB168" s="40">
        <v>75096</v>
      </c>
    </row>
    <row r="169" spans="1:28">
      <c r="A169" t="s">
        <v>67</v>
      </c>
      <c r="B169" t="s">
        <v>68</v>
      </c>
      <c r="C169" t="s">
        <v>69</v>
      </c>
      <c r="D169" t="s">
        <v>317</v>
      </c>
      <c r="E169" t="s">
        <v>21923</v>
      </c>
      <c r="G169" t="s">
        <v>73</v>
      </c>
      <c r="H169" t="s">
        <v>20902</v>
      </c>
      <c r="I169" t="s">
        <v>143</v>
      </c>
      <c r="J169" t="s">
        <v>320</v>
      </c>
      <c r="K169" t="s">
        <v>21924</v>
      </c>
      <c r="L169" t="s">
        <v>20905</v>
      </c>
      <c r="M169" t="s">
        <v>21925</v>
      </c>
      <c r="N169" s="27">
        <v>45951.684027777781</v>
      </c>
      <c r="O169" s="27">
        <v>45954.611215277779</v>
      </c>
      <c r="P169" t="s">
        <v>21926</v>
      </c>
      <c r="R169" t="s">
        <v>82</v>
      </c>
      <c r="S169" t="s">
        <v>21927</v>
      </c>
      <c r="T169" t="s">
        <v>84</v>
      </c>
      <c r="U169" t="s">
        <v>21928</v>
      </c>
      <c r="V169" t="s">
        <v>13</v>
      </c>
      <c r="W169" t="s">
        <v>86</v>
      </c>
      <c r="X169" t="s">
        <v>190</v>
      </c>
      <c r="Y169" t="s">
        <v>21929</v>
      </c>
      <c r="Z169" s="28">
        <v>1</v>
      </c>
      <c r="AA169" s="40">
        <v>275729</v>
      </c>
      <c r="AB169" s="40">
        <v>275729</v>
      </c>
    </row>
    <row r="170" spans="1:28">
      <c r="A170" t="s">
        <v>277</v>
      </c>
      <c r="B170" t="s">
        <v>151</v>
      </c>
      <c r="C170" t="s">
        <v>152</v>
      </c>
      <c r="D170" t="s">
        <v>21930</v>
      </c>
      <c r="E170" t="s">
        <v>21931</v>
      </c>
      <c r="G170" t="s">
        <v>73</v>
      </c>
      <c r="H170" t="s">
        <v>20902</v>
      </c>
      <c r="I170" t="s">
        <v>328</v>
      </c>
      <c r="J170" t="s">
        <v>21932</v>
      </c>
      <c r="K170" t="s">
        <v>21933</v>
      </c>
      <c r="L170" t="s">
        <v>20905</v>
      </c>
      <c r="M170" t="s">
        <v>21934</v>
      </c>
      <c r="N170" s="27">
        <v>45951.838194444441</v>
      </c>
      <c r="O170" s="27">
        <v>45953.481041666673</v>
      </c>
      <c r="P170" t="s">
        <v>21935</v>
      </c>
      <c r="R170" t="s">
        <v>82</v>
      </c>
      <c r="S170" t="s">
        <v>21936</v>
      </c>
      <c r="T170" t="s">
        <v>84</v>
      </c>
      <c r="U170" t="s">
        <v>21937</v>
      </c>
      <c r="V170" t="s">
        <v>11</v>
      </c>
      <c r="W170" t="s">
        <v>86</v>
      </c>
      <c r="X170" t="s">
        <v>287</v>
      </c>
      <c r="Y170" t="s">
        <v>21938</v>
      </c>
      <c r="Z170" s="28">
        <v>1</v>
      </c>
      <c r="AA170" s="40">
        <v>163814</v>
      </c>
      <c r="AB170" s="40">
        <v>163814</v>
      </c>
    </row>
    <row r="171" spans="1:28">
      <c r="A171" t="s">
        <v>67</v>
      </c>
      <c r="B171" t="s">
        <v>68</v>
      </c>
      <c r="C171" t="s">
        <v>69</v>
      </c>
      <c r="D171" t="s">
        <v>5096</v>
      </c>
      <c r="E171" t="s">
        <v>21939</v>
      </c>
      <c r="G171" t="s">
        <v>73</v>
      </c>
      <c r="H171" t="s">
        <v>20902</v>
      </c>
      <c r="I171" t="s">
        <v>143</v>
      </c>
      <c r="J171" t="s">
        <v>5099</v>
      </c>
      <c r="K171" t="s">
        <v>21940</v>
      </c>
      <c r="L171" t="s">
        <v>20905</v>
      </c>
      <c r="M171" t="s">
        <v>21941</v>
      </c>
      <c r="N171" s="27">
        <v>45951.676388888889</v>
      </c>
      <c r="O171" s="27">
        <v>45953.481793981482</v>
      </c>
      <c r="P171" t="s">
        <v>21942</v>
      </c>
      <c r="R171" t="s">
        <v>82</v>
      </c>
      <c r="S171" t="s">
        <v>21943</v>
      </c>
      <c r="T171" t="s">
        <v>84</v>
      </c>
      <c r="U171" t="s">
        <v>21944</v>
      </c>
      <c r="V171" t="s">
        <v>11</v>
      </c>
      <c r="W171" t="s">
        <v>86</v>
      </c>
      <c r="X171" t="s">
        <v>87</v>
      </c>
      <c r="Y171" t="s">
        <v>21945</v>
      </c>
      <c r="Z171" s="28">
        <v>1</v>
      </c>
      <c r="AA171" s="40">
        <v>163814</v>
      </c>
      <c r="AB171" s="40">
        <v>163814</v>
      </c>
    </row>
    <row r="172" spans="1:28">
      <c r="A172" t="s">
        <v>459</v>
      </c>
      <c r="B172" t="s">
        <v>460</v>
      </c>
      <c r="C172" t="s">
        <v>461</v>
      </c>
      <c r="D172" t="s">
        <v>2656</v>
      </c>
      <c r="E172" t="s">
        <v>21946</v>
      </c>
      <c r="G172" t="s">
        <v>73</v>
      </c>
      <c r="H172" t="s">
        <v>20902</v>
      </c>
      <c r="I172" t="s">
        <v>460</v>
      </c>
      <c r="J172" t="s">
        <v>2659</v>
      </c>
      <c r="K172" t="s">
        <v>21947</v>
      </c>
      <c r="L172" t="s">
        <v>20905</v>
      </c>
      <c r="M172" t="s">
        <v>21948</v>
      </c>
      <c r="N172" s="27">
        <v>45951.665277777778</v>
      </c>
      <c r="O172" s="27">
        <v>45953.496122685188</v>
      </c>
      <c r="P172" t="s">
        <v>21949</v>
      </c>
      <c r="R172" t="s">
        <v>82</v>
      </c>
      <c r="S172" t="s">
        <v>21950</v>
      </c>
      <c r="T172" t="s">
        <v>84</v>
      </c>
      <c r="U172" t="s">
        <v>21951</v>
      </c>
      <c r="V172" t="s">
        <v>11</v>
      </c>
      <c r="W172" t="s">
        <v>86</v>
      </c>
      <c r="X172" t="s">
        <v>539</v>
      </c>
      <c r="Y172" t="s">
        <v>21952</v>
      </c>
      <c r="Z172" s="28">
        <v>1</v>
      </c>
      <c r="AA172" s="40">
        <v>163814</v>
      </c>
      <c r="AB172" s="40">
        <v>163814</v>
      </c>
    </row>
    <row r="173" spans="1:28">
      <c r="A173" t="s">
        <v>459</v>
      </c>
      <c r="B173" t="s">
        <v>460</v>
      </c>
      <c r="C173" t="s">
        <v>461</v>
      </c>
      <c r="D173" t="s">
        <v>512</v>
      </c>
      <c r="E173" t="s">
        <v>21953</v>
      </c>
      <c r="G173" t="s">
        <v>73</v>
      </c>
      <c r="H173" t="s">
        <v>20902</v>
      </c>
      <c r="I173" t="s">
        <v>460</v>
      </c>
      <c r="J173" t="s">
        <v>459</v>
      </c>
      <c r="K173" t="s">
        <v>21954</v>
      </c>
      <c r="L173" t="s">
        <v>20905</v>
      </c>
      <c r="M173" t="s">
        <v>21955</v>
      </c>
      <c r="N173" s="27">
        <v>45951.800694444442</v>
      </c>
      <c r="O173" s="27">
        <v>45953.512615740743</v>
      </c>
      <c r="P173" t="s">
        <v>21956</v>
      </c>
      <c r="R173" t="s">
        <v>82</v>
      </c>
      <c r="S173" t="s">
        <v>21957</v>
      </c>
      <c r="T173" t="s">
        <v>84</v>
      </c>
      <c r="U173" t="s">
        <v>21958</v>
      </c>
      <c r="V173" t="s">
        <v>8</v>
      </c>
      <c r="W173" t="s">
        <v>86</v>
      </c>
      <c r="X173" t="s">
        <v>3430</v>
      </c>
      <c r="Y173" t="s">
        <v>21959</v>
      </c>
      <c r="Z173" s="28">
        <v>1</v>
      </c>
      <c r="AA173" s="40">
        <v>75096</v>
      </c>
      <c r="AB173" s="40">
        <v>75096</v>
      </c>
    </row>
    <row r="174" spans="1:28">
      <c r="A174" t="s">
        <v>683</v>
      </c>
      <c r="B174" t="s">
        <v>113</v>
      </c>
      <c r="C174" t="s">
        <v>114</v>
      </c>
      <c r="D174" t="s">
        <v>4497</v>
      </c>
      <c r="E174" t="s">
        <v>21960</v>
      </c>
      <c r="G174" t="s">
        <v>73</v>
      </c>
      <c r="H174" t="s">
        <v>20902</v>
      </c>
      <c r="I174" t="s">
        <v>1138</v>
      </c>
      <c r="J174" t="s">
        <v>4500</v>
      </c>
      <c r="K174" t="s">
        <v>21961</v>
      </c>
      <c r="L174" t="s">
        <v>20905</v>
      </c>
      <c r="M174" t="s">
        <v>21962</v>
      </c>
      <c r="N174" s="27">
        <v>45952.602777777778</v>
      </c>
      <c r="O174" s="27">
        <v>45953.503055555557</v>
      </c>
      <c r="P174" t="s">
        <v>21963</v>
      </c>
      <c r="R174" t="s">
        <v>82</v>
      </c>
      <c r="S174" t="s">
        <v>21964</v>
      </c>
      <c r="T174" t="s">
        <v>84</v>
      </c>
      <c r="U174" t="s">
        <v>21965</v>
      </c>
      <c r="V174" t="s">
        <v>11</v>
      </c>
      <c r="W174" t="s">
        <v>86</v>
      </c>
      <c r="X174" t="s">
        <v>1144</v>
      </c>
      <c r="Y174" t="s">
        <v>21966</v>
      </c>
      <c r="Z174" s="28">
        <v>1</v>
      </c>
      <c r="AA174" s="40">
        <v>163814</v>
      </c>
      <c r="AB174" s="40">
        <v>163814</v>
      </c>
    </row>
    <row r="175" spans="1:28">
      <c r="A175" t="s">
        <v>277</v>
      </c>
      <c r="B175" t="s">
        <v>151</v>
      </c>
      <c r="C175" t="s">
        <v>152</v>
      </c>
      <c r="D175" t="s">
        <v>334</v>
      </c>
      <c r="E175" t="s">
        <v>21967</v>
      </c>
      <c r="G175" t="s">
        <v>73</v>
      </c>
      <c r="H175" t="s">
        <v>20902</v>
      </c>
      <c r="I175" t="s">
        <v>328</v>
      </c>
      <c r="J175" t="s">
        <v>337</v>
      </c>
      <c r="K175" t="s">
        <v>21968</v>
      </c>
      <c r="L175" t="s">
        <v>20905</v>
      </c>
      <c r="M175" t="s">
        <v>21969</v>
      </c>
      <c r="N175" s="27">
        <v>45952.50277777778</v>
      </c>
      <c r="O175" s="27">
        <v>45953.469456018523</v>
      </c>
      <c r="P175" t="s">
        <v>21970</v>
      </c>
      <c r="R175" t="s">
        <v>82</v>
      </c>
      <c r="S175" t="s">
        <v>21971</v>
      </c>
      <c r="T175" t="s">
        <v>84</v>
      </c>
      <c r="U175" t="s">
        <v>21972</v>
      </c>
      <c r="V175" t="s">
        <v>8</v>
      </c>
      <c r="W175" t="s">
        <v>86</v>
      </c>
      <c r="X175" t="s">
        <v>342</v>
      </c>
      <c r="Y175" t="s">
        <v>21973</v>
      </c>
      <c r="Z175" s="28">
        <v>1</v>
      </c>
      <c r="AA175" s="40">
        <v>75096</v>
      </c>
      <c r="AB175" s="40">
        <v>75096</v>
      </c>
    </row>
    <row r="176" spans="1:28">
      <c r="A176" t="s">
        <v>118</v>
      </c>
      <c r="B176" t="s">
        <v>119</v>
      </c>
      <c r="C176" t="s">
        <v>120</v>
      </c>
      <c r="D176" t="s">
        <v>7818</v>
      </c>
      <c r="E176" t="s">
        <v>21974</v>
      </c>
      <c r="G176" t="s">
        <v>73</v>
      </c>
      <c r="H176" t="s">
        <v>20902</v>
      </c>
      <c r="I176" t="s">
        <v>309</v>
      </c>
      <c r="J176" t="s">
        <v>7821</v>
      </c>
      <c r="K176" t="s">
        <v>21975</v>
      </c>
      <c r="L176" t="s">
        <v>20905</v>
      </c>
      <c r="M176" t="s">
        <v>21976</v>
      </c>
      <c r="N176" s="27">
        <v>45952.806944444441</v>
      </c>
      <c r="O176" s="27">
        <v>45953.721168981479</v>
      </c>
      <c r="P176" t="s">
        <v>21977</v>
      </c>
      <c r="R176" t="s">
        <v>82</v>
      </c>
      <c r="S176" t="s">
        <v>21978</v>
      </c>
      <c r="T176" t="s">
        <v>84</v>
      </c>
      <c r="U176" t="s">
        <v>21979</v>
      </c>
      <c r="V176" t="s">
        <v>13</v>
      </c>
      <c r="W176" t="s">
        <v>86</v>
      </c>
      <c r="X176" t="s">
        <v>2527</v>
      </c>
      <c r="Y176" t="s">
        <v>21980</v>
      </c>
      <c r="Z176" s="28">
        <v>1</v>
      </c>
      <c r="AA176" s="40">
        <v>275729</v>
      </c>
      <c r="AB176" s="40">
        <v>275729</v>
      </c>
    </row>
    <row r="177" spans="1:28">
      <c r="A177" t="s">
        <v>613</v>
      </c>
      <c r="B177" t="s">
        <v>151</v>
      </c>
      <c r="C177" t="s">
        <v>152</v>
      </c>
      <c r="D177" t="s">
        <v>4146</v>
      </c>
      <c r="E177" t="s">
        <v>21981</v>
      </c>
      <c r="G177" t="s">
        <v>73</v>
      </c>
      <c r="H177" t="s">
        <v>20902</v>
      </c>
      <c r="I177" t="s">
        <v>258</v>
      </c>
      <c r="J177" t="s">
        <v>4149</v>
      </c>
      <c r="K177" t="s">
        <v>21982</v>
      </c>
      <c r="L177" t="s">
        <v>20905</v>
      </c>
      <c r="M177" t="s">
        <v>21983</v>
      </c>
      <c r="N177" s="27">
        <v>45952.529166666667</v>
      </c>
      <c r="O177" s="27">
        <v>45953.481145833342</v>
      </c>
      <c r="P177" t="s">
        <v>21984</v>
      </c>
      <c r="R177" t="s">
        <v>82</v>
      </c>
      <c r="S177" t="s">
        <v>21985</v>
      </c>
      <c r="T177" t="s">
        <v>84</v>
      </c>
      <c r="U177" t="s">
        <v>21986</v>
      </c>
      <c r="V177" t="s">
        <v>11</v>
      </c>
      <c r="W177" t="s">
        <v>86</v>
      </c>
      <c r="X177" t="s">
        <v>1281</v>
      </c>
      <c r="Y177" t="s">
        <v>21987</v>
      </c>
      <c r="Z177" s="28">
        <v>1</v>
      </c>
      <c r="AA177" s="40">
        <v>163814</v>
      </c>
      <c r="AB177" s="40">
        <v>163814</v>
      </c>
    </row>
    <row r="178" spans="1:28">
      <c r="A178" t="s">
        <v>762</v>
      </c>
      <c r="B178" t="s">
        <v>119</v>
      </c>
      <c r="C178" t="s">
        <v>120</v>
      </c>
      <c r="D178" t="s">
        <v>3804</v>
      </c>
      <c r="E178" t="s">
        <v>21988</v>
      </c>
      <c r="G178" t="s">
        <v>73</v>
      </c>
      <c r="H178" t="s">
        <v>20902</v>
      </c>
      <c r="I178" t="s">
        <v>766</v>
      </c>
      <c r="J178" t="s">
        <v>3807</v>
      </c>
      <c r="K178" t="s">
        <v>21989</v>
      </c>
      <c r="L178" t="s">
        <v>20905</v>
      </c>
      <c r="M178" t="s">
        <v>21990</v>
      </c>
      <c r="N178" s="27">
        <v>45952.806944444441</v>
      </c>
      <c r="O178" s="27">
        <v>45957.631678240738</v>
      </c>
      <c r="P178" t="s">
        <v>21991</v>
      </c>
      <c r="R178" t="s">
        <v>82</v>
      </c>
      <c r="S178" t="s">
        <v>21992</v>
      </c>
      <c r="T178" t="s">
        <v>84</v>
      </c>
      <c r="V178" t="s">
        <v>11</v>
      </c>
      <c r="W178" t="s">
        <v>86</v>
      </c>
      <c r="X178" t="s">
        <v>771</v>
      </c>
      <c r="Y178" t="s">
        <v>21993</v>
      </c>
      <c r="Z178" s="28">
        <v>1</v>
      </c>
      <c r="AA178" s="40">
        <v>163814</v>
      </c>
      <c r="AB178" s="40">
        <v>163814</v>
      </c>
    </row>
    <row r="179" spans="1:28">
      <c r="A179" t="s">
        <v>118</v>
      </c>
      <c r="B179" t="s">
        <v>119</v>
      </c>
      <c r="C179" t="s">
        <v>120</v>
      </c>
      <c r="D179" t="s">
        <v>9188</v>
      </c>
      <c r="E179" t="s">
        <v>21994</v>
      </c>
      <c r="G179" t="s">
        <v>73</v>
      </c>
      <c r="H179" t="s">
        <v>20902</v>
      </c>
      <c r="I179" t="s">
        <v>124</v>
      </c>
      <c r="J179" t="s">
        <v>4215</v>
      </c>
      <c r="K179" t="s">
        <v>21995</v>
      </c>
      <c r="L179" t="s">
        <v>20905</v>
      </c>
      <c r="M179" t="s">
        <v>21996</v>
      </c>
      <c r="N179" s="27">
        <v>45952.806944444441</v>
      </c>
      <c r="O179" s="27">
        <v>45957.517222222217</v>
      </c>
      <c r="P179" t="s">
        <v>21997</v>
      </c>
      <c r="R179" t="s">
        <v>82</v>
      </c>
      <c r="S179" t="s">
        <v>21998</v>
      </c>
      <c r="T179" t="s">
        <v>84</v>
      </c>
      <c r="U179" t="s">
        <v>21999</v>
      </c>
      <c r="V179" t="s">
        <v>139</v>
      </c>
      <c r="W179" t="s">
        <v>86</v>
      </c>
      <c r="X179" t="s">
        <v>130</v>
      </c>
      <c r="Y179" t="s">
        <v>10363</v>
      </c>
      <c r="Z179" s="28">
        <v>1</v>
      </c>
      <c r="AA179" s="40">
        <v>504833</v>
      </c>
      <c r="AB179" s="40">
        <v>504833</v>
      </c>
    </row>
    <row r="180" spans="1:28">
      <c r="A180" t="s">
        <v>150</v>
      </c>
      <c r="B180" t="s">
        <v>151</v>
      </c>
      <c r="C180" t="s">
        <v>152</v>
      </c>
      <c r="D180" t="s">
        <v>1463</v>
      </c>
      <c r="E180" t="s">
        <v>22000</v>
      </c>
      <c r="G180" t="s">
        <v>73</v>
      </c>
      <c r="H180" t="s">
        <v>20902</v>
      </c>
      <c r="I180" t="s">
        <v>156</v>
      </c>
      <c r="J180" t="s">
        <v>1465</v>
      </c>
      <c r="K180" t="s">
        <v>22001</v>
      </c>
      <c r="L180" t="s">
        <v>20905</v>
      </c>
      <c r="M180" t="s">
        <v>22002</v>
      </c>
      <c r="N180" s="27">
        <v>45952.843055555553</v>
      </c>
      <c r="O180" s="27">
        <v>45954.463206018518</v>
      </c>
      <c r="P180" t="s">
        <v>22003</v>
      </c>
      <c r="R180" t="s">
        <v>82</v>
      </c>
      <c r="S180" t="s">
        <v>22004</v>
      </c>
      <c r="T180" t="s">
        <v>84</v>
      </c>
      <c r="U180" t="s">
        <v>22005</v>
      </c>
      <c r="V180" t="s">
        <v>8</v>
      </c>
      <c r="W180" t="s">
        <v>86</v>
      </c>
      <c r="X180" t="s">
        <v>1471</v>
      </c>
      <c r="Y180" t="s">
        <v>22006</v>
      </c>
      <c r="Z180" s="28">
        <v>1</v>
      </c>
      <c r="AA180" s="40">
        <v>75096</v>
      </c>
      <c r="AB180" s="40">
        <v>75096</v>
      </c>
    </row>
    <row r="181" spans="1:28">
      <c r="A181" t="s">
        <v>613</v>
      </c>
      <c r="B181" t="s">
        <v>151</v>
      </c>
      <c r="C181" t="s">
        <v>152</v>
      </c>
      <c r="D181" t="s">
        <v>1273</v>
      </c>
      <c r="E181" t="s">
        <v>22007</v>
      </c>
      <c r="G181" t="s">
        <v>73</v>
      </c>
      <c r="H181" t="s">
        <v>20902</v>
      </c>
      <c r="I181" t="s">
        <v>258</v>
      </c>
      <c r="J181" t="s">
        <v>1276</v>
      </c>
      <c r="K181" t="s">
        <v>22008</v>
      </c>
      <c r="L181" t="s">
        <v>20905</v>
      </c>
      <c r="M181" t="s">
        <v>22009</v>
      </c>
      <c r="N181" s="27">
        <v>45952.829861111109</v>
      </c>
      <c r="O181" s="27">
        <v>45957.569050925929</v>
      </c>
      <c r="P181" t="s">
        <v>22010</v>
      </c>
      <c r="R181" t="s">
        <v>82</v>
      </c>
      <c r="S181" t="s">
        <v>22011</v>
      </c>
      <c r="T181" t="s">
        <v>84</v>
      </c>
      <c r="U181" t="s">
        <v>22012</v>
      </c>
      <c r="V181" t="s">
        <v>11</v>
      </c>
      <c r="W181" t="s">
        <v>86</v>
      </c>
      <c r="X181" t="s">
        <v>2941</v>
      </c>
      <c r="Y181" t="s">
        <v>22013</v>
      </c>
      <c r="Z181" s="28">
        <v>1</v>
      </c>
      <c r="AA181" s="40">
        <v>163814</v>
      </c>
      <c r="AB181" s="40">
        <v>163814</v>
      </c>
    </row>
    <row r="182" spans="1:28">
      <c r="A182" t="s">
        <v>459</v>
      </c>
      <c r="B182" t="s">
        <v>460</v>
      </c>
      <c r="C182" t="s">
        <v>461</v>
      </c>
      <c r="D182" t="s">
        <v>2135</v>
      </c>
      <c r="E182" t="s">
        <v>22014</v>
      </c>
      <c r="G182" t="s">
        <v>73</v>
      </c>
      <c r="H182" t="s">
        <v>20902</v>
      </c>
      <c r="I182" t="s">
        <v>460</v>
      </c>
      <c r="J182" t="s">
        <v>2138</v>
      </c>
      <c r="K182" t="s">
        <v>22015</v>
      </c>
      <c r="L182" t="s">
        <v>20905</v>
      </c>
      <c r="M182" t="s">
        <v>22016</v>
      </c>
      <c r="N182" s="27">
        <v>45952.829861111109</v>
      </c>
      <c r="O182" s="27">
        <v>45957.586840277778</v>
      </c>
      <c r="P182" t="s">
        <v>22017</v>
      </c>
      <c r="R182" t="s">
        <v>82</v>
      </c>
      <c r="S182" t="s">
        <v>22018</v>
      </c>
      <c r="T182" t="s">
        <v>84</v>
      </c>
      <c r="U182" t="s">
        <v>22019</v>
      </c>
      <c r="V182" t="s">
        <v>8</v>
      </c>
      <c r="W182" t="s">
        <v>86</v>
      </c>
      <c r="X182" t="s">
        <v>470</v>
      </c>
      <c r="Y182" t="s">
        <v>22020</v>
      </c>
      <c r="Z182" s="28">
        <v>1</v>
      </c>
      <c r="AA182" s="40">
        <v>75096</v>
      </c>
      <c r="AB182" s="40">
        <v>75096</v>
      </c>
    </row>
    <row r="183" spans="1:28">
      <c r="A183" t="s">
        <v>1377</v>
      </c>
      <c r="B183" t="s">
        <v>68</v>
      </c>
      <c r="C183" t="s">
        <v>266</v>
      </c>
      <c r="D183" t="s">
        <v>2727</v>
      </c>
      <c r="E183" t="s">
        <v>22021</v>
      </c>
      <c r="G183" t="s">
        <v>73</v>
      </c>
      <c r="H183" t="s">
        <v>20902</v>
      </c>
      <c r="I183" t="s">
        <v>1381</v>
      </c>
      <c r="J183" t="s">
        <v>2730</v>
      </c>
      <c r="K183" t="s">
        <v>21565</v>
      </c>
      <c r="L183" t="s">
        <v>20905</v>
      </c>
      <c r="M183" t="s">
        <v>22022</v>
      </c>
      <c r="N183" s="27">
        <v>45952.69027777778</v>
      </c>
      <c r="O183" s="27">
        <v>45954.498888888891</v>
      </c>
      <c r="P183" t="s">
        <v>21567</v>
      </c>
      <c r="R183" t="s">
        <v>82</v>
      </c>
      <c r="S183" t="s">
        <v>22023</v>
      </c>
      <c r="T183" t="s">
        <v>84</v>
      </c>
      <c r="U183" t="s">
        <v>22024</v>
      </c>
      <c r="V183" t="s">
        <v>8</v>
      </c>
      <c r="W183" t="s">
        <v>86</v>
      </c>
      <c r="X183" t="s">
        <v>276</v>
      </c>
      <c r="Y183" t="s">
        <v>22025</v>
      </c>
      <c r="Z183" s="28">
        <v>1</v>
      </c>
      <c r="AA183" s="40">
        <v>75096</v>
      </c>
      <c r="AB183" s="40">
        <v>75096</v>
      </c>
    </row>
    <row r="184" spans="1:28">
      <c r="A184" t="s">
        <v>744</v>
      </c>
      <c r="B184" t="s">
        <v>113</v>
      </c>
      <c r="C184" t="s">
        <v>114</v>
      </c>
      <c r="D184" t="s">
        <v>17087</v>
      </c>
      <c r="E184" t="s">
        <v>22026</v>
      </c>
      <c r="G184" t="s">
        <v>73</v>
      </c>
      <c r="H184" t="s">
        <v>20902</v>
      </c>
      <c r="I184" t="s">
        <v>748</v>
      </c>
      <c r="J184" t="s">
        <v>17090</v>
      </c>
      <c r="K184" t="s">
        <v>22027</v>
      </c>
      <c r="L184" t="s">
        <v>20905</v>
      </c>
      <c r="M184" t="s">
        <v>22028</v>
      </c>
      <c r="N184" s="27">
        <v>45952.405555555553</v>
      </c>
      <c r="O184" s="27">
        <v>45954.719965277778</v>
      </c>
      <c r="P184" t="s">
        <v>22029</v>
      </c>
      <c r="R184" t="s">
        <v>82</v>
      </c>
      <c r="S184" t="s">
        <v>22030</v>
      </c>
      <c r="T184" t="s">
        <v>84</v>
      </c>
      <c r="U184" t="s">
        <v>22031</v>
      </c>
      <c r="V184" t="s">
        <v>11</v>
      </c>
      <c r="W184" t="s">
        <v>86</v>
      </c>
      <c r="X184" t="s">
        <v>754</v>
      </c>
      <c r="Y184" t="s">
        <v>22032</v>
      </c>
      <c r="Z184" s="28">
        <v>1</v>
      </c>
      <c r="AA184" s="40">
        <v>163814</v>
      </c>
      <c r="AB184" s="40">
        <v>163814</v>
      </c>
    </row>
    <row r="185" spans="1:28">
      <c r="A185" t="s">
        <v>459</v>
      </c>
      <c r="B185" t="s">
        <v>460</v>
      </c>
      <c r="C185" t="s">
        <v>461</v>
      </c>
      <c r="D185" t="s">
        <v>512</v>
      </c>
      <c r="E185" t="s">
        <v>22033</v>
      </c>
      <c r="G185" t="s">
        <v>73</v>
      </c>
      <c r="H185" t="s">
        <v>20902</v>
      </c>
      <c r="I185" t="s">
        <v>460</v>
      </c>
      <c r="J185" t="s">
        <v>459</v>
      </c>
      <c r="K185" t="s">
        <v>22034</v>
      </c>
      <c r="L185" t="s">
        <v>20905</v>
      </c>
      <c r="M185" t="s">
        <v>22035</v>
      </c>
      <c r="N185" s="27">
        <v>45952.829861111109</v>
      </c>
      <c r="O185" s="27">
        <v>45958.489930555559</v>
      </c>
      <c r="P185" t="s">
        <v>22036</v>
      </c>
      <c r="R185" t="s">
        <v>82</v>
      </c>
      <c r="S185" t="s">
        <v>22037</v>
      </c>
      <c r="T185" t="s">
        <v>84</v>
      </c>
      <c r="U185" t="s">
        <v>22038</v>
      </c>
      <c r="V185" t="s">
        <v>8</v>
      </c>
      <c r="W185" t="s">
        <v>86</v>
      </c>
      <c r="X185" t="s">
        <v>1597</v>
      </c>
      <c r="Y185" t="s">
        <v>22039</v>
      </c>
      <c r="Z185" s="28">
        <v>1</v>
      </c>
      <c r="AA185" s="40">
        <v>75096</v>
      </c>
      <c r="AB185" s="40">
        <v>75096</v>
      </c>
    </row>
    <row r="186" spans="1:28">
      <c r="A186" t="s">
        <v>613</v>
      </c>
      <c r="B186" t="s">
        <v>151</v>
      </c>
      <c r="C186" t="s">
        <v>152</v>
      </c>
      <c r="D186" t="s">
        <v>9674</v>
      </c>
      <c r="E186" t="s">
        <v>22040</v>
      </c>
      <c r="G186" t="s">
        <v>73</v>
      </c>
      <c r="H186" t="s">
        <v>20902</v>
      </c>
      <c r="I186" t="s">
        <v>258</v>
      </c>
      <c r="J186" t="s">
        <v>9677</v>
      </c>
      <c r="K186" t="s">
        <v>22041</v>
      </c>
      <c r="L186" t="s">
        <v>20905</v>
      </c>
      <c r="M186" t="s">
        <v>22042</v>
      </c>
      <c r="N186" s="27">
        <v>45952.829861111109</v>
      </c>
      <c r="O186" s="27">
        <v>45958.358819444453</v>
      </c>
      <c r="P186" t="s">
        <v>22043</v>
      </c>
      <c r="R186" t="s">
        <v>22044</v>
      </c>
      <c r="S186" t="s">
        <v>22045</v>
      </c>
      <c r="T186" t="s">
        <v>1801</v>
      </c>
      <c r="V186" t="s">
        <v>11</v>
      </c>
      <c r="W186" t="s">
        <v>86</v>
      </c>
      <c r="Y186" t="s">
        <v>22046</v>
      </c>
      <c r="Z186" s="28">
        <v>1</v>
      </c>
      <c r="AA186" s="40">
        <v>163814</v>
      </c>
      <c r="AB186" s="40">
        <v>163814</v>
      </c>
    </row>
    <row r="187" spans="1:28">
      <c r="A187" t="s">
        <v>459</v>
      </c>
      <c r="B187" t="s">
        <v>460</v>
      </c>
      <c r="C187" t="s">
        <v>461</v>
      </c>
      <c r="D187" t="s">
        <v>512</v>
      </c>
      <c r="E187" t="s">
        <v>22047</v>
      </c>
      <c r="G187" t="s">
        <v>73</v>
      </c>
      <c r="H187" t="s">
        <v>20902</v>
      </c>
      <c r="I187" t="s">
        <v>460</v>
      </c>
      <c r="J187" t="s">
        <v>459</v>
      </c>
      <c r="K187" t="s">
        <v>22048</v>
      </c>
      <c r="L187" t="s">
        <v>20905</v>
      </c>
      <c r="M187" t="s">
        <v>22049</v>
      </c>
      <c r="N187" s="27">
        <v>45952.829861111109</v>
      </c>
      <c r="O187" s="27">
        <v>45958.529421296298</v>
      </c>
      <c r="P187" t="s">
        <v>22050</v>
      </c>
      <c r="R187" t="s">
        <v>82</v>
      </c>
      <c r="S187" t="s">
        <v>22051</v>
      </c>
      <c r="T187" t="s">
        <v>84</v>
      </c>
      <c r="U187" t="s">
        <v>22052</v>
      </c>
      <c r="V187" t="s">
        <v>8</v>
      </c>
      <c r="W187" t="s">
        <v>86</v>
      </c>
      <c r="X187" t="s">
        <v>1597</v>
      </c>
      <c r="Y187" t="s">
        <v>22053</v>
      </c>
      <c r="Z187" s="28">
        <v>1</v>
      </c>
      <c r="AA187" s="40">
        <v>75096</v>
      </c>
      <c r="AB187" s="40">
        <v>75096</v>
      </c>
    </row>
    <row r="188" spans="1:28">
      <c r="A188" t="s">
        <v>459</v>
      </c>
      <c r="B188" t="s">
        <v>460</v>
      </c>
      <c r="C188" t="s">
        <v>461</v>
      </c>
      <c r="D188" t="s">
        <v>2135</v>
      </c>
      <c r="E188" t="s">
        <v>22054</v>
      </c>
      <c r="G188" t="s">
        <v>73</v>
      </c>
      <c r="H188" t="s">
        <v>20902</v>
      </c>
      <c r="I188" t="s">
        <v>460</v>
      </c>
      <c r="J188" t="s">
        <v>2138</v>
      </c>
      <c r="K188" t="s">
        <v>22055</v>
      </c>
      <c r="L188" t="s">
        <v>20905</v>
      </c>
      <c r="M188" t="s">
        <v>22056</v>
      </c>
      <c r="N188" s="27">
        <v>45952.829861111109</v>
      </c>
      <c r="O188" s="27">
        <v>45957.518472222233</v>
      </c>
      <c r="P188" t="s">
        <v>22057</v>
      </c>
      <c r="R188" t="s">
        <v>82</v>
      </c>
      <c r="S188" t="s">
        <v>22058</v>
      </c>
      <c r="T188" t="s">
        <v>84</v>
      </c>
      <c r="U188" t="s">
        <v>22059</v>
      </c>
      <c r="V188" t="s">
        <v>8</v>
      </c>
      <c r="W188" t="s">
        <v>86</v>
      </c>
      <c r="X188" t="s">
        <v>470</v>
      </c>
      <c r="Y188" t="s">
        <v>22060</v>
      </c>
      <c r="Z188" s="28">
        <v>1</v>
      </c>
      <c r="AA188" s="40">
        <v>75096</v>
      </c>
      <c r="AB188" s="40">
        <v>75096</v>
      </c>
    </row>
    <row r="189" spans="1:28">
      <c r="A189" t="s">
        <v>1377</v>
      </c>
      <c r="B189" t="s">
        <v>68</v>
      </c>
      <c r="C189" t="s">
        <v>266</v>
      </c>
      <c r="D189" t="s">
        <v>3530</v>
      </c>
      <c r="E189" t="s">
        <v>22061</v>
      </c>
      <c r="G189" t="s">
        <v>73</v>
      </c>
      <c r="H189" t="s">
        <v>20902</v>
      </c>
      <c r="I189" t="s">
        <v>347</v>
      </c>
      <c r="J189" t="s">
        <v>3533</v>
      </c>
      <c r="K189" t="s">
        <v>22062</v>
      </c>
      <c r="L189" t="s">
        <v>20905</v>
      </c>
      <c r="M189" t="s">
        <v>22063</v>
      </c>
      <c r="N189" s="27">
        <v>45952.384027777778</v>
      </c>
      <c r="O189" s="27">
        <v>45954.500856481478</v>
      </c>
      <c r="P189" t="s">
        <v>22064</v>
      </c>
      <c r="R189" t="s">
        <v>82</v>
      </c>
      <c r="S189" t="s">
        <v>22065</v>
      </c>
      <c r="T189" t="s">
        <v>84</v>
      </c>
      <c r="U189" t="s">
        <v>22066</v>
      </c>
      <c r="V189" t="s">
        <v>8</v>
      </c>
      <c r="W189" t="s">
        <v>86</v>
      </c>
      <c r="X189" t="s">
        <v>2735</v>
      </c>
      <c r="Y189" t="s">
        <v>22067</v>
      </c>
      <c r="Z189" s="28">
        <v>1</v>
      </c>
      <c r="AA189" s="40">
        <v>75096</v>
      </c>
      <c r="AB189" s="40">
        <v>75096</v>
      </c>
    </row>
    <row r="190" spans="1:28">
      <c r="A190" t="s">
        <v>277</v>
      </c>
      <c r="B190" t="s">
        <v>151</v>
      </c>
      <c r="C190" t="s">
        <v>152</v>
      </c>
      <c r="D190" t="s">
        <v>2442</v>
      </c>
      <c r="E190" t="s">
        <v>22068</v>
      </c>
      <c r="G190" t="s">
        <v>73</v>
      </c>
      <c r="H190" t="s">
        <v>20902</v>
      </c>
      <c r="I190" t="s">
        <v>328</v>
      </c>
      <c r="J190" t="s">
        <v>2445</v>
      </c>
      <c r="K190" t="s">
        <v>22069</v>
      </c>
      <c r="L190" t="s">
        <v>20905</v>
      </c>
      <c r="M190" t="s">
        <v>22070</v>
      </c>
      <c r="N190" s="27">
        <v>45953.322916666657</v>
      </c>
      <c r="O190" s="27">
        <v>45954.504884259259</v>
      </c>
      <c r="P190" t="s">
        <v>22071</v>
      </c>
      <c r="R190" t="s">
        <v>82</v>
      </c>
      <c r="S190" t="s">
        <v>22072</v>
      </c>
      <c r="T190" t="s">
        <v>84</v>
      </c>
      <c r="U190" t="s">
        <v>22073</v>
      </c>
      <c r="V190" t="s">
        <v>11</v>
      </c>
      <c r="W190" t="s">
        <v>86</v>
      </c>
      <c r="X190" t="s">
        <v>342</v>
      </c>
      <c r="Y190" t="s">
        <v>22074</v>
      </c>
      <c r="Z190" s="28">
        <v>1</v>
      </c>
      <c r="AA190" s="40">
        <v>163814</v>
      </c>
      <c r="AB190" s="40">
        <v>163814</v>
      </c>
    </row>
    <row r="191" spans="1:28">
      <c r="A191" t="s">
        <v>442</v>
      </c>
      <c r="B191" t="s">
        <v>113</v>
      </c>
      <c r="C191" t="s">
        <v>114</v>
      </c>
      <c r="D191" t="s">
        <v>443</v>
      </c>
      <c r="E191" t="s">
        <v>22075</v>
      </c>
      <c r="G191" t="s">
        <v>73</v>
      </c>
      <c r="H191" t="s">
        <v>20902</v>
      </c>
      <c r="I191" t="s">
        <v>446</v>
      </c>
      <c r="J191" t="s">
        <v>442</v>
      </c>
      <c r="K191" t="s">
        <v>22076</v>
      </c>
      <c r="L191" t="s">
        <v>20905</v>
      </c>
      <c r="M191" t="s">
        <v>22077</v>
      </c>
      <c r="N191" s="27">
        <v>45953.654861111107</v>
      </c>
      <c r="O191" s="27">
        <v>45957.611388888887</v>
      </c>
      <c r="P191" t="s">
        <v>22078</v>
      </c>
      <c r="R191" t="s">
        <v>82</v>
      </c>
      <c r="S191" t="s">
        <v>22079</v>
      </c>
      <c r="T191" t="s">
        <v>84</v>
      </c>
      <c r="U191" t="s">
        <v>22080</v>
      </c>
      <c r="V191" t="s">
        <v>8</v>
      </c>
      <c r="W191" t="s">
        <v>86</v>
      </c>
      <c r="X191" t="s">
        <v>2301</v>
      </c>
      <c r="Y191" t="s">
        <v>22081</v>
      </c>
      <c r="Z191" s="28">
        <v>1</v>
      </c>
      <c r="AA191" s="40">
        <v>75096</v>
      </c>
      <c r="AB191" s="40">
        <v>75096</v>
      </c>
    </row>
    <row r="192" spans="1:28">
      <c r="A192" t="s">
        <v>67</v>
      </c>
      <c r="B192" t="s">
        <v>68</v>
      </c>
      <c r="C192" t="s">
        <v>69</v>
      </c>
      <c r="D192" t="s">
        <v>5096</v>
      </c>
      <c r="E192" t="s">
        <v>22082</v>
      </c>
      <c r="G192" t="s">
        <v>73</v>
      </c>
      <c r="H192" t="s">
        <v>20902</v>
      </c>
      <c r="I192" t="s">
        <v>143</v>
      </c>
      <c r="J192" t="s">
        <v>5099</v>
      </c>
      <c r="K192" t="s">
        <v>22083</v>
      </c>
      <c r="L192" t="s">
        <v>20905</v>
      </c>
      <c r="M192" t="s">
        <v>22084</v>
      </c>
      <c r="N192" s="27">
        <v>45953.814583333333</v>
      </c>
      <c r="O192" s="27">
        <v>45957.556666666656</v>
      </c>
      <c r="P192" t="s">
        <v>22085</v>
      </c>
      <c r="R192" t="s">
        <v>82</v>
      </c>
      <c r="S192" t="s">
        <v>22086</v>
      </c>
      <c r="T192" t="s">
        <v>84</v>
      </c>
      <c r="U192" t="s">
        <v>22087</v>
      </c>
      <c r="V192" t="s">
        <v>11</v>
      </c>
      <c r="W192" t="s">
        <v>86</v>
      </c>
      <c r="X192" t="s">
        <v>97</v>
      </c>
      <c r="Y192" t="s">
        <v>22088</v>
      </c>
      <c r="Z192" s="28">
        <v>1</v>
      </c>
      <c r="AA192" s="40">
        <v>163814</v>
      </c>
      <c r="AB192" s="40">
        <v>163814</v>
      </c>
    </row>
    <row r="193" spans="1:28">
      <c r="A193" t="s">
        <v>265</v>
      </c>
      <c r="B193" t="s">
        <v>68</v>
      </c>
      <c r="C193" t="s">
        <v>266</v>
      </c>
      <c r="D193" t="s">
        <v>6283</v>
      </c>
      <c r="E193" t="s">
        <v>22089</v>
      </c>
      <c r="G193" t="s">
        <v>73</v>
      </c>
      <c r="H193" t="s">
        <v>20902</v>
      </c>
      <c r="I193" t="s">
        <v>270</v>
      </c>
      <c r="J193" t="s">
        <v>265</v>
      </c>
      <c r="K193" t="s">
        <v>22090</v>
      </c>
      <c r="L193" t="s">
        <v>20905</v>
      </c>
      <c r="M193" t="s">
        <v>22091</v>
      </c>
      <c r="N193" s="27">
        <v>45953.356944444437</v>
      </c>
      <c r="O193" s="27">
        <v>45957.52584490741</v>
      </c>
      <c r="P193" t="s">
        <v>22092</v>
      </c>
      <c r="R193" t="s">
        <v>82</v>
      </c>
      <c r="S193" t="s">
        <v>22093</v>
      </c>
      <c r="T193" t="s">
        <v>84</v>
      </c>
      <c r="V193" t="s">
        <v>8</v>
      </c>
      <c r="W193" t="s">
        <v>86</v>
      </c>
      <c r="X193" t="s">
        <v>2108</v>
      </c>
      <c r="Y193" t="s">
        <v>22094</v>
      </c>
      <c r="Z193" s="28">
        <v>1</v>
      </c>
      <c r="AA193" s="40">
        <v>75096</v>
      </c>
      <c r="AB193" s="40">
        <v>75096</v>
      </c>
    </row>
    <row r="194" spans="1:28">
      <c r="A194" t="s">
        <v>277</v>
      </c>
      <c r="B194" t="s">
        <v>151</v>
      </c>
      <c r="C194" t="s">
        <v>152</v>
      </c>
      <c r="D194" t="s">
        <v>7049</v>
      </c>
      <c r="E194" t="s">
        <v>22095</v>
      </c>
      <c r="G194" t="s">
        <v>73</v>
      </c>
      <c r="H194" t="s">
        <v>20902</v>
      </c>
      <c r="I194" t="s">
        <v>116</v>
      </c>
      <c r="J194" t="s">
        <v>7052</v>
      </c>
      <c r="K194" t="s">
        <v>22096</v>
      </c>
      <c r="L194" t="s">
        <v>20905</v>
      </c>
      <c r="M194" t="s">
        <v>22097</v>
      </c>
      <c r="N194" s="27">
        <v>45953.463888888888</v>
      </c>
      <c r="O194" s="27">
        <v>45958.419317129628</v>
      </c>
      <c r="P194" t="s">
        <v>22098</v>
      </c>
      <c r="R194" t="s">
        <v>82</v>
      </c>
      <c r="S194" t="s">
        <v>22099</v>
      </c>
      <c r="T194" t="s">
        <v>84</v>
      </c>
      <c r="U194" t="s">
        <v>22100</v>
      </c>
      <c r="V194" t="s">
        <v>139</v>
      </c>
      <c r="W194" t="s">
        <v>909</v>
      </c>
      <c r="X194" t="s">
        <v>287</v>
      </c>
      <c r="Y194" t="s">
        <v>22101</v>
      </c>
      <c r="Z194" s="28">
        <v>1</v>
      </c>
      <c r="AA194" s="40">
        <v>504833</v>
      </c>
      <c r="AB194" s="40">
        <v>504833</v>
      </c>
    </row>
    <row r="195" spans="1:28">
      <c r="A195" t="s">
        <v>277</v>
      </c>
      <c r="B195" t="s">
        <v>151</v>
      </c>
      <c r="C195" t="s">
        <v>152</v>
      </c>
      <c r="D195" t="s">
        <v>22102</v>
      </c>
      <c r="E195" t="s">
        <v>22103</v>
      </c>
      <c r="G195" t="s">
        <v>73</v>
      </c>
      <c r="H195" t="s">
        <v>20902</v>
      </c>
      <c r="I195" t="s">
        <v>328</v>
      </c>
      <c r="J195" t="s">
        <v>22104</v>
      </c>
      <c r="K195" t="s">
        <v>22105</v>
      </c>
      <c r="L195" t="s">
        <v>20905</v>
      </c>
      <c r="M195" t="s">
        <v>22106</v>
      </c>
      <c r="N195" s="27">
        <v>45953.463888888888</v>
      </c>
      <c r="O195" s="27">
        <v>45958.597870370373</v>
      </c>
      <c r="P195" t="s">
        <v>22107</v>
      </c>
      <c r="R195" t="s">
        <v>82</v>
      </c>
      <c r="S195" t="s">
        <v>22108</v>
      </c>
      <c r="T195" t="s">
        <v>84</v>
      </c>
      <c r="U195" t="s">
        <v>22109</v>
      </c>
      <c r="V195" t="s">
        <v>13</v>
      </c>
      <c r="W195" t="s">
        <v>86</v>
      </c>
      <c r="X195" t="s">
        <v>622</v>
      </c>
      <c r="Y195" t="s">
        <v>22110</v>
      </c>
      <c r="Z195" s="28">
        <v>1</v>
      </c>
      <c r="AA195" s="40">
        <v>275729</v>
      </c>
      <c r="AB195" s="40">
        <v>275729</v>
      </c>
    </row>
    <row r="196" spans="1:28">
      <c r="A196" t="s">
        <v>459</v>
      </c>
      <c r="B196" t="s">
        <v>460</v>
      </c>
      <c r="C196" t="s">
        <v>461</v>
      </c>
      <c r="D196" t="s">
        <v>512</v>
      </c>
      <c r="E196" t="s">
        <v>22111</v>
      </c>
      <c r="G196" t="s">
        <v>73</v>
      </c>
      <c r="H196" t="s">
        <v>20902</v>
      </c>
      <c r="I196" t="s">
        <v>460</v>
      </c>
      <c r="J196" t="s">
        <v>459</v>
      </c>
      <c r="K196" t="s">
        <v>22112</v>
      </c>
      <c r="L196" t="s">
        <v>20905</v>
      </c>
      <c r="M196" t="s">
        <v>22113</v>
      </c>
      <c r="N196" s="27">
        <v>45953.829861111109</v>
      </c>
      <c r="O196" s="27">
        <v>45957.466087962966</v>
      </c>
      <c r="P196" t="s">
        <v>22114</v>
      </c>
      <c r="R196" t="s">
        <v>82</v>
      </c>
      <c r="S196" t="s">
        <v>22115</v>
      </c>
      <c r="T196" t="s">
        <v>84</v>
      </c>
      <c r="U196" t="s">
        <v>22116</v>
      </c>
      <c r="V196" t="s">
        <v>8</v>
      </c>
      <c r="W196" t="s">
        <v>86</v>
      </c>
      <c r="X196" t="s">
        <v>3430</v>
      </c>
      <c r="Y196" t="s">
        <v>22117</v>
      </c>
      <c r="Z196" s="28">
        <v>1</v>
      </c>
      <c r="AA196" s="40">
        <v>75096</v>
      </c>
      <c r="AB196" s="40">
        <v>75096</v>
      </c>
    </row>
    <row r="197" spans="1:28">
      <c r="A197" t="s">
        <v>459</v>
      </c>
      <c r="B197" t="s">
        <v>460</v>
      </c>
      <c r="C197" t="s">
        <v>461</v>
      </c>
      <c r="D197" t="s">
        <v>512</v>
      </c>
      <c r="E197" t="s">
        <v>22118</v>
      </c>
      <c r="G197" t="s">
        <v>73</v>
      </c>
      <c r="H197" t="s">
        <v>20902</v>
      </c>
      <c r="I197" t="s">
        <v>460</v>
      </c>
      <c r="J197" t="s">
        <v>459</v>
      </c>
      <c r="K197" t="s">
        <v>22119</v>
      </c>
      <c r="L197" t="s">
        <v>20905</v>
      </c>
      <c r="M197" t="s">
        <v>22120</v>
      </c>
      <c r="N197" s="27">
        <v>45953.829861111109</v>
      </c>
      <c r="O197" s="27">
        <v>45957.584699074083</v>
      </c>
      <c r="P197" t="s">
        <v>22121</v>
      </c>
      <c r="R197" t="s">
        <v>82</v>
      </c>
      <c r="S197" t="s">
        <v>22122</v>
      </c>
      <c r="T197" t="s">
        <v>84</v>
      </c>
      <c r="U197" t="s">
        <v>22123</v>
      </c>
      <c r="V197" t="s">
        <v>8</v>
      </c>
      <c r="W197" t="s">
        <v>86</v>
      </c>
      <c r="X197" t="s">
        <v>964</v>
      </c>
      <c r="Y197" t="s">
        <v>22124</v>
      </c>
      <c r="Z197" s="28">
        <v>1</v>
      </c>
      <c r="AA197" s="40">
        <v>75096</v>
      </c>
      <c r="AB197" s="40">
        <v>75096</v>
      </c>
    </row>
    <row r="198" spans="1:28">
      <c r="A198" t="s">
        <v>613</v>
      </c>
      <c r="B198" t="s">
        <v>151</v>
      </c>
      <c r="C198" t="s">
        <v>152</v>
      </c>
      <c r="D198" t="s">
        <v>7633</v>
      </c>
      <c r="E198" t="s">
        <v>22125</v>
      </c>
      <c r="G198" t="s">
        <v>73</v>
      </c>
      <c r="H198" t="s">
        <v>20902</v>
      </c>
      <c r="I198" t="s">
        <v>258</v>
      </c>
      <c r="J198" t="s">
        <v>613</v>
      </c>
      <c r="K198" t="s">
        <v>22126</v>
      </c>
      <c r="L198" t="s">
        <v>20905</v>
      </c>
      <c r="M198" t="s">
        <v>22127</v>
      </c>
      <c r="N198" s="27">
        <v>45953.463888888888</v>
      </c>
      <c r="O198" s="27">
        <v>45957.441469907397</v>
      </c>
      <c r="P198" t="s">
        <v>22128</v>
      </c>
      <c r="R198" t="s">
        <v>82</v>
      </c>
      <c r="S198" t="s">
        <v>22129</v>
      </c>
      <c r="T198" t="s">
        <v>84</v>
      </c>
      <c r="U198" t="s">
        <v>22130</v>
      </c>
      <c r="V198" t="s">
        <v>8</v>
      </c>
      <c r="W198" t="s">
        <v>86</v>
      </c>
      <c r="X198" t="s">
        <v>3464</v>
      </c>
      <c r="Y198" t="s">
        <v>22131</v>
      </c>
      <c r="Z198" s="28">
        <v>1</v>
      </c>
      <c r="AA198" s="40">
        <v>75096</v>
      </c>
      <c r="AB198" s="40">
        <v>75096</v>
      </c>
    </row>
    <row r="199" spans="1:28">
      <c r="A199" t="s">
        <v>569</v>
      </c>
      <c r="B199" t="s">
        <v>119</v>
      </c>
      <c r="C199" t="s">
        <v>120</v>
      </c>
      <c r="D199" t="s">
        <v>14948</v>
      </c>
      <c r="E199" t="s">
        <v>22132</v>
      </c>
      <c r="G199" t="s">
        <v>73</v>
      </c>
      <c r="H199" t="s">
        <v>20902</v>
      </c>
      <c r="I199" t="s">
        <v>573</v>
      </c>
      <c r="J199" t="s">
        <v>14951</v>
      </c>
      <c r="K199" t="s">
        <v>22133</v>
      </c>
      <c r="L199" t="s">
        <v>20905</v>
      </c>
      <c r="M199" t="s">
        <v>22134</v>
      </c>
      <c r="N199" s="27">
        <v>45953.27847222222</v>
      </c>
      <c r="O199" s="27">
        <v>45958.466782407413</v>
      </c>
      <c r="P199" t="s">
        <v>22135</v>
      </c>
      <c r="R199" t="s">
        <v>82</v>
      </c>
      <c r="S199" t="s">
        <v>22136</v>
      </c>
      <c r="T199" t="s">
        <v>84</v>
      </c>
      <c r="U199" t="s">
        <v>22137</v>
      </c>
      <c r="V199" t="s">
        <v>11</v>
      </c>
      <c r="W199" t="s">
        <v>86</v>
      </c>
      <c r="X199" t="s">
        <v>1500</v>
      </c>
      <c r="Y199" t="s">
        <v>22138</v>
      </c>
      <c r="Z199" s="28">
        <v>1</v>
      </c>
      <c r="AA199" s="40">
        <v>163814</v>
      </c>
      <c r="AB199" s="40">
        <v>163814</v>
      </c>
    </row>
    <row r="200" spans="1:28">
      <c r="A200" t="s">
        <v>277</v>
      </c>
      <c r="B200" t="s">
        <v>151</v>
      </c>
      <c r="C200" t="s">
        <v>152</v>
      </c>
      <c r="D200" t="s">
        <v>2442</v>
      </c>
      <c r="E200" t="s">
        <v>22139</v>
      </c>
      <c r="G200" t="s">
        <v>73</v>
      </c>
      <c r="H200" t="s">
        <v>20902</v>
      </c>
      <c r="I200" t="s">
        <v>328</v>
      </c>
      <c r="J200" t="s">
        <v>2445</v>
      </c>
      <c r="K200" t="s">
        <v>22140</v>
      </c>
      <c r="L200" t="s">
        <v>20905</v>
      </c>
      <c r="M200" t="s">
        <v>22141</v>
      </c>
      <c r="N200" s="27">
        <v>45957.286805555559</v>
      </c>
      <c r="O200" s="27">
        <v>45959.695879629631</v>
      </c>
      <c r="P200" t="s">
        <v>22142</v>
      </c>
      <c r="R200" t="s">
        <v>82</v>
      </c>
      <c r="S200" t="s">
        <v>22143</v>
      </c>
      <c r="T200" t="s">
        <v>84</v>
      </c>
      <c r="U200" t="s">
        <v>22144</v>
      </c>
      <c r="V200" t="s">
        <v>11</v>
      </c>
      <c r="W200" t="s">
        <v>86</v>
      </c>
      <c r="X200" t="s">
        <v>416</v>
      </c>
      <c r="Y200" t="s">
        <v>22145</v>
      </c>
      <c r="Z200" s="28">
        <v>1</v>
      </c>
      <c r="AA200" s="40">
        <v>163814</v>
      </c>
      <c r="AB200" s="40">
        <v>163814</v>
      </c>
    </row>
    <row r="201" spans="1:28">
      <c r="A201" t="s">
        <v>277</v>
      </c>
      <c r="B201" t="s">
        <v>151</v>
      </c>
      <c r="C201" t="s">
        <v>152</v>
      </c>
      <c r="D201" t="s">
        <v>5755</v>
      </c>
      <c r="E201" t="s">
        <v>22146</v>
      </c>
      <c r="G201" t="s">
        <v>73</v>
      </c>
      <c r="H201" t="s">
        <v>20902</v>
      </c>
      <c r="I201" t="s">
        <v>328</v>
      </c>
      <c r="J201" t="s">
        <v>5758</v>
      </c>
      <c r="K201" t="s">
        <v>22147</v>
      </c>
      <c r="L201" t="s">
        <v>20905</v>
      </c>
      <c r="M201" t="s">
        <v>22148</v>
      </c>
      <c r="N201" s="27">
        <v>45957.286805555559</v>
      </c>
      <c r="O201" s="27">
        <v>45959.626296296286</v>
      </c>
      <c r="P201" t="s">
        <v>22149</v>
      </c>
      <c r="R201" t="s">
        <v>82</v>
      </c>
      <c r="S201" t="s">
        <v>22150</v>
      </c>
      <c r="T201" t="s">
        <v>84</v>
      </c>
      <c r="U201" t="s">
        <v>22151</v>
      </c>
      <c r="V201" t="s">
        <v>11</v>
      </c>
      <c r="W201" t="s">
        <v>86</v>
      </c>
      <c r="X201" t="s">
        <v>585</v>
      </c>
      <c r="Y201" t="s">
        <v>22152</v>
      </c>
      <c r="Z201" s="28">
        <v>1</v>
      </c>
      <c r="AA201" s="40">
        <v>163814</v>
      </c>
      <c r="AB201" s="40">
        <v>163814</v>
      </c>
    </row>
    <row r="202" spans="1:28">
      <c r="A202" t="s">
        <v>442</v>
      </c>
      <c r="B202" t="s">
        <v>113</v>
      </c>
      <c r="C202" t="s">
        <v>114</v>
      </c>
      <c r="D202" t="s">
        <v>452</v>
      </c>
      <c r="E202" t="s">
        <v>22153</v>
      </c>
      <c r="G202" t="s">
        <v>73</v>
      </c>
      <c r="H202" t="s">
        <v>20902</v>
      </c>
      <c r="I202" t="s">
        <v>446</v>
      </c>
      <c r="J202" t="s">
        <v>455</v>
      </c>
      <c r="K202" t="s">
        <v>22154</v>
      </c>
      <c r="L202" t="s">
        <v>20905</v>
      </c>
      <c r="M202" t="s">
        <v>22155</v>
      </c>
      <c r="N202" s="27">
        <v>45957.595833333333</v>
      </c>
      <c r="O202" s="27">
        <v>45959.610891203702</v>
      </c>
      <c r="P202" t="s">
        <v>22156</v>
      </c>
      <c r="R202" t="s">
        <v>20920</v>
      </c>
      <c r="S202" t="s">
        <v>22157</v>
      </c>
      <c r="T202" t="s">
        <v>84</v>
      </c>
      <c r="V202" t="s">
        <v>8</v>
      </c>
      <c r="W202" t="s">
        <v>86</v>
      </c>
      <c r="X202" t="s">
        <v>2301</v>
      </c>
      <c r="Y202" t="s">
        <v>88</v>
      </c>
      <c r="Z202" s="28">
        <v>1</v>
      </c>
      <c r="AA202" s="40">
        <v>75096</v>
      </c>
      <c r="AB202" s="40">
        <v>75096</v>
      </c>
    </row>
    <row r="203" spans="1:28">
      <c r="A203" t="s">
        <v>442</v>
      </c>
      <c r="B203" t="s">
        <v>113</v>
      </c>
      <c r="C203" t="s">
        <v>114</v>
      </c>
      <c r="D203" t="s">
        <v>443</v>
      </c>
      <c r="E203" t="s">
        <v>22158</v>
      </c>
      <c r="G203" t="s">
        <v>73</v>
      </c>
      <c r="H203" t="s">
        <v>20902</v>
      </c>
      <c r="I203" t="s">
        <v>446</v>
      </c>
      <c r="J203" t="s">
        <v>442</v>
      </c>
      <c r="K203" t="s">
        <v>22159</v>
      </c>
      <c r="L203" t="s">
        <v>20905</v>
      </c>
      <c r="M203" t="s">
        <v>22160</v>
      </c>
      <c r="N203" s="27">
        <v>45957.479166666657</v>
      </c>
      <c r="O203" s="27">
        <v>45961.59747685185</v>
      </c>
      <c r="P203" t="s">
        <v>22161</v>
      </c>
      <c r="R203" t="s">
        <v>82</v>
      </c>
      <c r="S203" t="s">
        <v>22162</v>
      </c>
      <c r="T203" t="s">
        <v>84</v>
      </c>
      <c r="U203" t="s">
        <v>22163</v>
      </c>
      <c r="V203" t="s">
        <v>8</v>
      </c>
      <c r="W203" t="s">
        <v>86</v>
      </c>
      <c r="X203" t="s">
        <v>2301</v>
      </c>
      <c r="Y203" t="s">
        <v>22164</v>
      </c>
      <c r="Z203" s="28">
        <v>1</v>
      </c>
      <c r="AA203" s="40">
        <v>75096</v>
      </c>
      <c r="AB203" s="40">
        <v>75096</v>
      </c>
    </row>
    <row r="204" spans="1:28">
      <c r="A204" t="s">
        <v>67</v>
      </c>
      <c r="B204" t="s">
        <v>68</v>
      </c>
      <c r="C204" t="s">
        <v>69</v>
      </c>
      <c r="D204" t="s">
        <v>180</v>
      </c>
      <c r="E204" t="s">
        <v>22165</v>
      </c>
      <c r="G204" t="s">
        <v>73</v>
      </c>
      <c r="H204" t="s">
        <v>20902</v>
      </c>
      <c r="I204" t="s">
        <v>143</v>
      </c>
      <c r="J204" t="s">
        <v>184</v>
      </c>
      <c r="K204" t="s">
        <v>22166</v>
      </c>
      <c r="L204" t="s">
        <v>20905</v>
      </c>
      <c r="M204" t="s">
        <v>22167</v>
      </c>
      <c r="N204" s="27">
        <v>45957.707638888889</v>
      </c>
      <c r="O204" s="27">
        <v>45959.616759259261</v>
      </c>
      <c r="P204" t="s">
        <v>22168</v>
      </c>
      <c r="R204" t="s">
        <v>82</v>
      </c>
      <c r="S204" t="s">
        <v>22169</v>
      </c>
      <c r="T204" t="s">
        <v>84</v>
      </c>
      <c r="U204" t="s">
        <v>22170</v>
      </c>
      <c r="V204" t="s">
        <v>11</v>
      </c>
      <c r="W204" t="s">
        <v>86</v>
      </c>
      <c r="X204" t="s">
        <v>190</v>
      </c>
      <c r="Y204" t="s">
        <v>22171</v>
      </c>
      <c r="Z204" s="28">
        <v>1</v>
      </c>
      <c r="AA204" s="40">
        <v>163814</v>
      </c>
      <c r="AB204" s="40">
        <v>163814</v>
      </c>
    </row>
    <row r="205" spans="1:28">
      <c r="A205" t="s">
        <v>191</v>
      </c>
      <c r="B205" t="s">
        <v>192</v>
      </c>
      <c r="C205" t="s">
        <v>193</v>
      </c>
      <c r="D205" t="s">
        <v>6568</v>
      </c>
      <c r="E205" t="s">
        <v>22172</v>
      </c>
      <c r="G205" t="s">
        <v>73</v>
      </c>
      <c r="H205" t="s">
        <v>20902</v>
      </c>
      <c r="I205" t="s">
        <v>197</v>
      </c>
      <c r="J205" t="s">
        <v>6571</v>
      </c>
      <c r="K205" t="s">
        <v>22173</v>
      </c>
      <c r="L205" t="s">
        <v>20905</v>
      </c>
      <c r="M205" t="s">
        <v>22174</v>
      </c>
      <c r="N205" s="27">
        <v>45957.96875</v>
      </c>
      <c r="O205" s="27">
        <v>45960.397418981483</v>
      </c>
      <c r="P205" t="s">
        <v>22175</v>
      </c>
      <c r="R205" t="s">
        <v>82</v>
      </c>
      <c r="S205" t="s">
        <v>22176</v>
      </c>
      <c r="T205" t="s">
        <v>84</v>
      </c>
      <c r="U205" t="s">
        <v>22177</v>
      </c>
      <c r="V205" t="s">
        <v>13</v>
      </c>
      <c r="W205" t="s">
        <v>86</v>
      </c>
      <c r="X205" t="s">
        <v>423</v>
      </c>
      <c r="Y205" t="s">
        <v>22178</v>
      </c>
      <c r="Z205" s="28">
        <v>1</v>
      </c>
      <c r="AA205" s="40">
        <v>275729</v>
      </c>
      <c r="AB205" s="40">
        <v>275729</v>
      </c>
    </row>
    <row r="206" spans="1:28">
      <c r="A206" t="s">
        <v>191</v>
      </c>
      <c r="B206" t="s">
        <v>192</v>
      </c>
      <c r="C206" t="s">
        <v>193</v>
      </c>
      <c r="D206" t="s">
        <v>208</v>
      </c>
      <c r="E206" t="s">
        <v>22179</v>
      </c>
      <c r="G206" t="s">
        <v>73</v>
      </c>
      <c r="H206" t="s">
        <v>20902</v>
      </c>
      <c r="I206" t="s">
        <v>197</v>
      </c>
      <c r="J206" t="s">
        <v>211</v>
      </c>
      <c r="K206" t="s">
        <v>22180</v>
      </c>
      <c r="L206" t="s">
        <v>20905</v>
      </c>
      <c r="M206" t="s">
        <v>22181</v>
      </c>
      <c r="N206" s="27">
        <v>45957.96875</v>
      </c>
      <c r="O206" s="27">
        <v>45960.43414351852</v>
      </c>
      <c r="P206" t="s">
        <v>22182</v>
      </c>
      <c r="R206" t="s">
        <v>82</v>
      </c>
      <c r="S206" t="s">
        <v>22183</v>
      </c>
      <c r="T206" t="s">
        <v>84</v>
      </c>
      <c r="U206" t="s">
        <v>22184</v>
      </c>
      <c r="V206" t="s">
        <v>8</v>
      </c>
      <c r="W206" t="s">
        <v>86</v>
      </c>
      <c r="X206" t="s">
        <v>216</v>
      </c>
      <c r="Y206" t="s">
        <v>22185</v>
      </c>
      <c r="Z206" s="28">
        <v>1</v>
      </c>
      <c r="AA206" s="40">
        <v>75096</v>
      </c>
      <c r="AB206" s="40">
        <v>75096</v>
      </c>
    </row>
    <row r="207" spans="1:28">
      <c r="A207" t="s">
        <v>118</v>
      </c>
      <c r="B207" t="s">
        <v>119</v>
      </c>
      <c r="C207" t="s">
        <v>120</v>
      </c>
      <c r="D207" t="s">
        <v>2636</v>
      </c>
      <c r="E207" t="s">
        <v>22186</v>
      </c>
      <c r="G207" t="s">
        <v>73</v>
      </c>
      <c r="H207" t="s">
        <v>20902</v>
      </c>
      <c r="I207" t="s">
        <v>309</v>
      </c>
      <c r="J207" t="s">
        <v>2639</v>
      </c>
      <c r="K207" t="s">
        <v>22187</v>
      </c>
      <c r="L207" t="s">
        <v>20905</v>
      </c>
      <c r="M207" t="s">
        <v>22188</v>
      </c>
      <c r="N207" s="27">
        <v>45957.31527777778</v>
      </c>
      <c r="O207" s="27">
        <v>45961.503518518519</v>
      </c>
      <c r="P207" t="s">
        <v>22189</v>
      </c>
      <c r="R207" t="s">
        <v>82</v>
      </c>
      <c r="S207" t="s">
        <v>22190</v>
      </c>
      <c r="T207" t="s">
        <v>84</v>
      </c>
      <c r="U207" t="s">
        <v>22191</v>
      </c>
      <c r="V207" t="s">
        <v>13</v>
      </c>
      <c r="W207" t="s">
        <v>86</v>
      </c>
      <c r="X207" t="s">
        <v>2527</v>
      </c>
      <c r="Y207" t="s">
        <v>22192</v>
      </c>
      <c r="Z207" s="28">
        <v>1</v>
      </c>
      <c r="AA207" s="40">
        <v>275729</v>
      </c>
      <c r="AB207" s="40">
        <v>275729</v>
      </c>
    </row>
    <row r="208" spans="1:28">
      <c r="A208" t="s">
        <v>965</v>
      </c>
      <c r="B208" t="s">
        <v>119</v>
      </c>
      <c r="C208" t="s">
        <v>120</v>
      </c>
      <c r="D208" t="s">
        <v>2483</v>
      </c>
      <c r="E208" t="s">
        <v>22193</v>
      </c>
      <c r="G208" t="s">
        <v>73</v>
      </c>
      <c r="H208" t="s">
        <v>20902</v>
      </c>
      <c r="I208" t="s">
        <v>969</v>
      </c>
      <c r="J208" t="s">
        <v>2486</v>
      </c>
      <c r="K208" t="s">
        <v>22194</v>
      </c>
      <c r="L208" t="s">
        <v>20905</v>
      </c>
      <c r="M208" t="s">
        <v>22195</v>
      </c>
      <c r="N208" s="27">
        <v>45957.31527777778</v>
      </c>
      <c r="O208" s="27">
        <v>45960.597592592603</v>
      </c>
      <c r="P208" t="s">
        <v>22196</v>
      </c>
      <c r="R208" t="s">
        <v>82</v>
      </c>
      <c r="S208" t="s">
        <v>22197</v>
      </c>
      <c r="T208" t="s">
        <v>84</v>
      </c>
      <c r="U208" t="s">
        <v>22198</v>
      </c>
      <c r="V208" t="s">
        <v>11</v>
      </c>
      <c r="W208" t="s">
        <v>86</v>
      </c>
      <c r="X208" t="s">
        <v>1693</v>
      </c>
      <c r="Y208" t="s">
        <v>22199</v>
      </c>
      <c r="Z208" s="28">
        <v>1</v>
      </c>
      <c r="AA208" s="40">
        <v>163814</v>
      </c>
      <c r="AB208" s="40">
        <v>163814</v>
      </c>
    </row>
    <row r="209" spans="1:28">
      <c r="A209" t="s">
        <v>459</v>
      </c>
      <c r="B209" t="s">
        <v>460</v>
      </c>
      <c r="C209" t="s">
        <v>461</v>
      </c>
      <c r="D209" t="s">
        <v>512</v>
      </c>
      <c r="E209" t="s">
        <v>22200</v>
      </c>
      <c r="G209" t="s">
        <v>73</v>
      </c>
      <c r="H209" t="s">
        <v>20902</v>
      </c>
      <c r="I209" t="s">
        <v>460</v>
      </c>
      <c r="J209" t="s">
        <v>459</v>
      </c>
      <c r="K209" t="s">
        <v>22201</v>
      </c>
      <c r="L209" t="s">
        <v>20905</v>
      </c>
      <c r="M209" t="s">
        <v>22202</v>
      </c>
      <c r="N209" s="27">
        <v>45957.92083333333</v>
      </c>
      <c r="O209" s="27">
        <v>45960.588379629633</v>
      </c>
      <c r="P209" t="s">
        <v>22203</v>
      </c>
      <c r="R209" t="s">
        <v>20920</v>
      </c>
      <c r="S209" t="s">
        <v>22204</v>
      </c>
      <c r="T209" t="s">
        <v>84</v>
      </c>
      <c r="V209" t="s">
        <v>8</v>
      </c>
      <c r="W209" t="s">
        <v>86</v>
      </c>
      <c r="X209" t="s">
        <v>546</v>
      </c>
      <c r="Y209" t="s">
        <v>88</v>
      </c>
      <c r="Z209" s="28">
        <v>2</v>
      </c>
      <c r="AA209" s="40">
        <v>150192</v>
      </c>
      <c r="AB209" s="40">
        <v>150192</v>
      </c>
    </row>
    <row r="210" spans="1:28">
      <c r="A210" t="s">
        <v>459</v>
      </c>
      <c r="B210" t="s">
        <v>460</v>
      </c>
      <c r="C210" t="s">
        <v>461</v>
      </c>
      <c r="D210" t="s">
        <v>512</v>
      </c>
      <c r="E210" t="s">
        <v>22205</v>
      </c>
      <c r="G210" t="s">
        <v>73</v>
      </c>
      <c r="H210" t="s">
        <v>20902</v>
      </c>
      <c r="I210" t="s">
        <v>460</v>
      </c>
      <c r="J210" t="s">
        <v>459</v>
      </c>
      <c r="K210" t="s">
        <v>22206</v>
      </c>
      <c r="L210" t="s">
        <v>20905</v>
      </c>
      <c r="M210" t="s">
        <v>22207</v>
      </c>
      <c r="N210" s="27">
        <v>45957.92083333333</v>
      </c>
      <c r="O210" s="27">
        <v>45959.570196759261</v>
      </c>
      <c r="P210" t="s">
        <v>22208</v>
      </c>
      <c r="R210" t="s">
        <v>20920</v>
      </c>
      <c r="S210" t="s">
        <v>22209</v>
      </c>
      <c r="T210" t="s">
        <v>84</v>
      </c>
      <c r="V210" t="s">
        <v>8</v>
      </c>
      <c r="W210" t="s">
        <v>86</v>
      </c>
      <c r="X210" t="s">
        <v>4324</v>
      </c>
      <c r="Y210" t="s">
        <v>88</v>
      </c>
      <c r="Z210" s="28">
        <v>1</v>
      </c>
      <c r="AA210" s="40">
        <v>75096</v>
      </c>
      <c r="AB210" s="40">
        <v>75096</v>
      </c>
    </row>
    <row r="211" spans="1:28">
      <c r="A211" t="s">
        <v>343</v>
      </c>
      <c r="B211" t="s">
        <v>68</v>
      </c>
      <c r="C211" t="s">
        <v>69</v>
      </c>
      <c r="D211" t="s">
        <v>2491</v>
      </c>
      <c r="E211" t="s">
        <v>22210</v>
      </c>
      <c r="G211" t="s">
        <v>73</v>
      </c>
      <c r="H211" t="s">
        <v>20902</v>
      </c>
      <c r="I211" t="s">
        <v>347</v>
      </c>
      <c r="J211" t="s">
        <v>2494</v>
      </c>
      <c r="K211" t="s">
        <v>22211</v>
      </c>
      <c r="L211" t="s">
        <v>20905</v>
      </c>
      <c r="M211" t="s">
        <v>22212</v>
      </c>
      <c r="N211" s="27">
        <v>45957.769444444442</v>
      </c>
      <c r="O211" s="27">
        <v>45959.548217592594</v>
      </c>
      <c r="P211" t="s">
        <v>22213</v>
      </c>
      <c r="R211" t="s">
        <v>82</v>
      </c>
      <c r="S211" t="s">
        <v>22214</v>
      </c>
      <c r="T211" t="s">
        <v>84</v>
      </c>
      <c r="U211" t="s">
        <v>22215</v>
      </c>
      <c r="V211" t="s">
        <v>11</v>
      </c>
      <c r="W211" t="s">
        <v>86</v>
      </c>
      <c r="X211" t="s">
        <v>761</v>
      </c>
      <c r="Y211" t="s">
        <v>22216</v>
      </c>
      <c r="Z211" s="28">
        <v>1</v>
      </c>
      <c r="AA211" s="40">
        <v>163814</v>
      </c>
      <c r="AB211" s="40">
        <v>163814</v>
      </c>
    </row>
    <row r="212" spans="1:28">
      <c r="A212" t="s">
        <v>67</v>
      </c>
      <c r="B212" t="s">
        <v>68</v>
      </c>
      <c r="C212" t="s">
        <v>69</v>
      </c>
      <c r="D212" t="s">
        <v>1361</v>
      </c>
      <c r="E212" t="s">
        <v>22217</v>
      </c>
      <c r="G212" t="s">
        <v>73</v>
      </c>
      <c r="H212" t="s">
        <v>20902</v>
      </c>
      <c r="I212" t="s">
        <v>143</v>
      </c>
      <c r="J212" t="s">
        <v>1364</v>
      </c>
      <c r="K212" t="s">
        <v>22218</v>
      </c>
      <c r="L212" t="s">
        <v>20905</v>
      </c>
      <c r="M212" t="s">
        <v>22219</v>
      </c>
      <c r="N212" s="27">
        <v>45957.694444444453</v>
      </c>
      <c r="O212" s="27">
        <v>45960.677835648137</v>
      </c>
      <c r="P212" t="s">
        <v>22220</v>
      </c>
      <c r="R212" t="s">
        <v>20920</v>
      </c>
      <c r="S212" t="s">
        <v>22221</v>
      </c>
      <c r="T212" t="s">
        <v>84</v>
      </c>
      <c r="V212" t="s">
        <v>11</v>
      </c>
      <c r="W212" t="s">
        <v>86</v>
      </c>
      <c r="X212" t="s">
        <v>97</v>
      </c>
      <c r="Y212" t="s">
        <v>22222</v>
      </c>
      <c r="Z212" s="28">
        <v>1</v>
      </c>
      <c r="AA212" s="40">
        <v>163814</v>
      </c>
      <c r="AB212" s="40">
        <v>163814</v>
      </c>
    </row>
    <row r="213" spans="1:28">
      <c r="A213" t="s">
        <v>288</v>
      </c>
      <c r="B213" t="s">
        <v>113</v>
      </c>
      <c r="C213" t="s">
        <v>114</v>
      </c>
      <c r="D213" t="s">
        <v>1126</v>
      </c>
      <c r="E213" t="s">
        <v>22223</v>
      </c>
      <c r="G213" t="s">
        <v>73</v>
      </c>
      <c r="H213" t="s">
        <v>20902</v>
      </c>
      <c r="I213" t="s">
        <v>292</v>
      </c>
      <c r="J213" t="s">
        <v>1129</v>
      </c>
      <c r="K213" t="s">
        <v>22224</v>
      </c>
      <c r="L213" t="s">
        <v>20905</v>
      </c>
      <c r="M213" t="s">
        <v>22225</v>
      </c>
      <c r="N213" s="27">
        <v>45957.593055555553</v>
      </c>
      <c r="O213" s="27">
        <v>45959.561111111107</v>
      </c>
      <c r="P213" t="s">
        <v>22226</v>
      </c>
      <c r="R213" t="s">
        <v>82</v>
      </c>
      <c r="S213" t="s">
        <v>22227</v>
      </c>
      <c r="T213" t="s">
        <v>84</v>
      </c>
      <c r="U213" t="s">
        <v>22228</v>
      </c>
      <c r="V213" t="s">
        <v>11</v>
      </c>
      <c r="W213" t="s">
        <v>86</v>
      </c>
      <c r="X213" t="s">
        <v>297</v>
      </c>
      <c r="Y213" t="s">
        <v>22229</v>
      </c>
      <c r="Z213" s="28">
        <v>1</v>
      </c>
      <c r="AA213" s="40">
        <v>163814</v>
      </c>
      <c r="AB213" s="40">
        <v>163814</v>
      </c>
    </row>
    <row r="214" spans="1:28">
      <c r="A214" t="s">
        <v>442</v>
      </c>
      <c r="B214" t="s">
        <v>113</v>
      </c>
      <c r="C214" t="s">
        <v>114</v>
      </c>
      <c r="D214" t="s">
        <v>452</v>
      </c>
      <c r="E214" t="s">
        <v>22230</v>
      </c>
      <c r="G214" t="s">
        <v>73</v>
      </c>
      <c r="H214" t="s">
        <v>20902</v>
      </c>
      <c r="I214" t="s">
        <v>446</v>
      </c>
      <c r="J214" t="s">
        <v>455</v>
      </c>
      <c r="K214" t="s">
        <v>22231</v>
      </c>
      <c r="L214" t="s">
        <v>20905</v>
      </c>
      <c r="M214" t="s">
        <v>22232</v>
      </c>
      <c r="N214" s="27">
        <v>45957.59652777778</v>
      </c>
      <c r="O214" s="27">
        <v>45959.557986111111</v>
      </c>
      <c r="P214" t="s">
        <v>22233</v>
      </c>
      <c r="R214" t="s">
        <v>82</v>
      </c>
      <c r="S214" t="s">
        <v>22234</v>
      </c>
      <c r="T214" t="s">
        <v>84</v>
      </c>
      <c r="U214" t="s">
        <v>22235</v>
      </c>
      <c r="V214" t="s">
        <v>8</v>
      </c>
      <c r="W214" t="s">
        <v>86</v>
      </c>
      <c r="X214" t="s">
        <v>2301</v>
      </c>
      <c r="Y214" t="s">
        <v>22236</v>
      </c>
      <c r="Z214" s="28">
        <v>1</v>
      </c>
      <c r="AA214" s="40">
        <v>75096</v>
      </c>
      <c r="AB214" s="40">
        <v>75096</v>
      </c>
    </row>
    <row r="215" spans="1:28">
      <c r="A215" t="s">
        <v>67</v>
      </c>
      <c r="B215" t="s">
        <v>68</v>
      </c>
      <c r="C215" t="s">
        <v>69</v>
      </c>
      <c r="D215" t="s">
        <v>5096</v>
      </c>
      <c r="E215" t="s">
        <v>22237</v>
      </c>
      <c r="G215" t="s">
        <v>73</v>
      </c>
      <c r="H215" t="s">
        <v>20986</v>
      </c>
      <c r="I215" t="s">
        <v>143</v>
      </c>
      <c r="J215" t="s">
        <v>5099</v>
      </c>
      <c r="K215" t="s">
        <v>22238</v>
      </c>
      <c r="L215" t="s">
        <v>20905</v>
      </c>
      <c r="M215" t="s">
        <v>22239</v>
      </c>
      <c r="N215" s="27">
        <v>45958.70416666667</v>
      </c>
      <c r="O215" s="27">
        <v>45959.73846064815</v>
      </c>
      <c r="P215" t="s">
        <v>22240</v>
      </c>
      <c r="R215" t="s">
        <v>82</v>
      </c>
      <c r="S215" t="s">
        <v>22241</v>
      </c>
      <c r="T215" t="s">
        <v>84</v>
      </c>
      <c r="U215" t="s">
        <v>22242</v>
      </c>
      <c r="V215" t="s">
        <v>11</v>
      </c>
      <c r="W215" t="s">
        <v>86</v>
      </c>
      <c r="X215" t="s">
        <v>190</v>
      </c>
      <c r="Y215" t="s">
        <v>22243</v>
      </c>
      <c r="Z215" s="28">
        <v>1</v>
      </c>
      <c r="AA215" s="40">
        <v>163814</v>
      </c>
      <c r="AB215" s="40">
        <v>163814</v>
      </c>
    </row>
    <row r="216" spans="1:28">
      <c r="A216" t="s">
        <v>343</v>
      </c>
      <c r="B216" t="s">
        <v>68</v>
      </c>
      <c r="C216" t="s">
        <v>69</v>
      </c>
      <c r="D216" t="s">
        <v>344</v>
      </c>
      <c r="E216" t="s">
        <v>22244</v>
      </c>
      <c r="G216" t="s">
        <v>73</v>
      </c>
      <c r="H216" t="s">
        <v>20902</v>
      </c>
      <c r="I216" t="s">
        <v>347</v>
      </c>
      <c r="J216" t="s">
        <v>343</v>
      </c>
      <c r="K216" t="s">
        <v>22245</v>
      </c>
      <c r="L216" t="s">
        <v>20905</v>
      </c>
      <c r="M216" t="s">
        <v>22246</v>
      </c>
      <c r="N216" s="27">
        <v>45958.73541666667</v>
      </c>
      <c r="O216" s="27">
        <v>45961.567013888889</v>
      </c>
      <c r="P216" t="s">
        <v>22247</v>
      </c>
      <c r="R216" t="s">
        <v>82</v>
      </c>
      <c r="S216" t="s">
        <v>22248</v>
      </c>
      <c r="T216" t="s">
        <v>84</v>
      </c>
      <c r="U216" t="s">
        <v>22249</v>
      </c>
      <c r="V216" t="s">
        <v>8</v>
      </c>
      <c r="W216" t="s">
        <v>86</v>
      </c>
      <c r="X216" t="s">
        <v>804</v>
      </c>
      <c r="Y216" t="s">
        <v>22250</v>
      </c>
      <c r="Z216" s="28">
        <v>1</v>
      </c>
      <c r="AA216" s="40">
        <v>75096</v>
      </c>
      <c r="AB216" s="40">
        <v>75096</v>
      </c>
    </row>
    <row r="217" spans="1:28">
      <c r="A217" t="s">
        <v>1134</v>
      </c>
      <c r="B217" t="s">
        <v>113</v>
      </c>
      <c r="C217" t="s">
        <v>114</v>
      </c>
      <c r="D217" t="s">
        <v>1328</v>
      </c>
      <c r="E217" t="s">
        <v>22251</v>
      </c>
      <c r="G217" t="s">
        <v>73</v>
      </c>
      <c r="H217" t="s">
        <v>20902</v>
      </c>
      <c r="I217" t="s">
        <v>1138</v>
      </c>
      <c r="J217" t="s">
        <v>1331</v>
      </c>
      <c r="K217" t="s">
        <v>22252</v>
      </c>
      <c r="L217" t="s">
        <v>20905</v>
      </c>
      <c r="M217" t="s">
        <v>22253</v>
      </c>
      <c r="N217" s="27">
        <v>45958.486805555563</v>
      </c>
      <c r="O217" s="27">
        <v>45960.699456018519</v>
      </c>
      <c r="P217" t="s">
        <v>22254</v>
      </c>
      <c r="R217" t="s">
        <v>82</v>
      </c>
      <c r="S217" t="s">
        <v>22255</v>
      </c>
      <c r="T217" t="s">
        <v>84</v>
      </c>
      <c r="U217" t="s">
        <v>22256</v>
      </c>
      <c r="V217" t="s">
        <v>15</v>
      </c>
      <c r="W217" t="s">
        <v>86</v>
      </c>
      <c r="X217" t="s">
        <v>20922</v>
      </c>
      <c r="Y217" t="s">
        <v>22257</v>
      </c>
      <c r="Z217" s="28">
        <v>1</v>
      </c>
      <c r="AA217" s="40">
        <v>504833</v>
      </c>
      <c r="AB217" s="40">
        <v>504833</v>
      </c>
    </row>
    <row r="218" spans="1:28">
      <c r="A218" t="s">
        <v>442</v>
      </c>
      <c r="B218" t="s">
        <v>113</v>
      </c>
      <c r="C218" t="s">
        <v>114</v>
      </c>
      <c r="D218" t="s">
        <v>443</v>
      </c>
      <c r="E218" t="s">
        <v>22258</v>
      </c>
      <c r="G218" t="s">
        <v>73</v>
      </c>
      <c r="H218" t="s">
        <v>20902</v>
      </c>
      <c r="I218" t="s">
        <v>446</v>
      </c>
      <c r="J218" t="s">
        <v>442</v>
      </c>
      <c r="K218" t="s">
        <v>22259</v>
      </c>
      <c r="L218" t="s">
        <v>20905</v>
      </c>
      <c r="M218" t="s">
        <v>22260</v>
      </c>
      <c r="N218" s="27">
        <v>45958.479166666657</v>
      </c>
      <c r="O218" s="27">
        <v>45960.635636574072</v>
      </c>
      <c r="P218" t="s">
        <v>22261</v>
      </c>
      <c r="R218" t="s">
        <v>82</v>
      </c>
      <c r="S218" t="s">
        <v>22262</v>
      </c>
      <c r="T218" t="s">
        <v>84</v>
      </c>
      <c r="U218" t="s">
        <v>22263</v>
      </c>
      <c r="V218" t="s">
        <v>8</v>
      </c>
      <c r="W218" t="s">
        <v>86</v>
      </c>
      <c r="X218" t="s">
        <v>2301</v>
      </c>
      <c r="Y218" t="s">
        <v>22264</v>
      </c>
      <c r="Z218" s="28">
        <v>1</v>
      </c>
      <c r="AA218" s="40">
        <v>75096</v>
      </c>
      <c r="AB218" s="40">
        <v>75096</v>
      </c>
    </row>
    <row r="219" spans="1:28">
      <c r="A219" t="s">
        <v>459</v>
      </c>
      <c r="B219" t="s">
        <v>460</v>
      </c>
      <c r="C219" t="s">
        <v>461</v>
      </c>
      <c r="D219" t="s">
        <v>512</v>
      </c>
      <c r="E219" t="s">
        <v>22265</v>
      </c>
      <c r="G219" t="s">
        <v>73</v>
      </c>
      <c r="H219" t="s">
        <v>20902</v>
      </c>
      <c r="I219" t="s">
        <v>460</v>
      </c>
      <c r="J219" t="s">
        <v>459</v>
      </c>
      <c r="K219" t="s">
        <v>22266</v>
      </c>
      <c r="L219" t="s">
        <v>20905</v>
      </c>
      <c r="M219" t="s">
        <v>22267</v>
      </c>
      <c r="N219" s="27">
        <v>45959.032638888893</v>
      </c>
      <c r="O219" s="27">
        <v>45961.396261574067</v>
      </c>
      <c r="P219" t="s">
        <v>22268</v>
      </c>
      <c r="R219" t="s">
        <v>20920</v>
      </c>
      <c r="S219" t="s">
        <v>22269</v>
      </c>
      <c r="T219" t="s">
        <v>84</v>
      </c>
      <c r="V219" t="s">
        <v>8</v>
      </c>
      <c r="W219" t="s">
        <v>86</v>
      </c>
      <c r="X219" t="s">
        <v>899</v>
      </c>
      <c r="Y219" t="s">
        <v>88</v>
      </c>
      <c r="Z219" s="28">
        <v>1</v>
      </c>
      <c r="AA219" s="40">
        <v>75096</v>
      </c>
      <c r="AB219" s="40">
        <v>75096</v>
      </c>
    </row>
    <row r="220" spans="1:28">
      <c r="A220" t="s">
        <v>459</v>
      </c>
      <c r="B220" t="s">
        <v>460</v>
      </c>
      <c r="C220" t="s">
        <v>461</v>
      </c>
      <c r="D220" t="s">
        <v>512</v>
      </c>
      <c r="E220" t="s">
        <v>22270</v>
      </c>
      <c r="G220" t="s">
        <v>73</v>
      </c>
      <c r="H220" t="s">
        <v>20902</v>
      </c>
      <c r="I220" t="s">
        <v>460</v>
      </c>
      <c r="J220" t="s">
        <v>459</v>
      </c>
      <c r="K220" t="s">
        <v>22271</v>
      </c>
      <c r="L220" t="s">
        <v>20905</v>
      </c>
      <c r="M220" t="s">
        <v>22272</v>
      </c>
      <c r="N220" s="27">
        <v>45959.032638888893</v>
      </c>
      <c r="O220" s="27">
        <v>45961.517766203702</v>
      </c>
      <c r="P220" t="s">
        <v>22273</v>
      </c>
      <c r="R220" t="s">
        <v>82</v>
      </c>
      <c r="S220" t="s">
        <v>22274</v>
      </c>
      <c r="T220" t="s">
        <v>84</v>
      </c>
      <c r="U220" t="s">
        <v>22275</v>
      </c>
      <c r="V220" t="s">
        <v>8</v>
      </c>
      <c r="W220" t="s">
        <v>86</v>
      </c>
      <c r="X220" t="s">
        <v>4324</v>
      </c>
      <c r="Y220" t="s">
        <v>22276</v>
      </c>
      <c r="Z220" s="28">
        <v>1</v>
      </c>
      <c r="AA220" s="40">
        <v>75096</v>
      </c>
      <c r="AB220" s="40">
        <v>75096</v>
      </c>
    </row>
    <row r="221" spans="1:28">
      <c r="A221" t="s">
        <v>459</v>
      </c>
      <c r="B221" t="s">
        <v>460</v>
      </c>
      <c r="C221" t="s">
        <v>461</v>
      </c>
      <c r="D221" t="s">
        <v>512</v>
      </c>
      <c r="E221" t="s">
        <v>22277</v>
      </c>
      <c r="G221" t="s">
        <v>73</v>
      </c>
      <c r="H221" t="s">
        <v>20902</v>
      </c>
      <c r="I221" t="s">
        <v>460</v>
      </c>
      <c r="J221" t="s">
        <v>459</v>
      </c>
      <c r="K221" t="s">
        <v>22278</v>
      </c>
      <c r="L221" t="s">
        <v>20905</v>
      </c>
      <c r="M221" t="s">
        <v>22279</v>
      </c>
      <c r="N221" s="27">
        <v>45959.032638888893</v>
      </c>
      <c r="O221" s="27">
        <v>45961.48228009259</v>
      </c>
      <c r="P221" t="s">
        <v>22280</v>
      </c>
      <c r="R221" t="s">
        <v>82</v>
      </c>
      <c r="S221" t="s">
        <v>22281</v>
      </c>
      <c r="T221" t="s">
        <v>84</v>
      </c>
      <c r="U221" t="s">
        <v>22282</v>
      </c>
      <c r="V221" t="s">
        <v>8</v>
      </c>
      <c r="W221" t="s">
        <v>86</v>
      </c>
      <c r="X221" t="s">
        <v>4324</v>
      </c>
      <c r="Y221" t="s">
        <v>22283</v>
      </c>
      <c r="Z221" s="28">
        <v>1</v>
      </c>
      <c r="AA221" s="40">
        <v>75096</v>
      </c>
      <c r="AB221" s="40">
        <v>75096</v>
      </c>
    </row>
    <row r="222" spans="1:28">
      <c r="A222" t="s">
        <v>459</v>
      </c>
      <c r="B222" t="s">
        <v>460</v>
      </c>
      <c r="C222" t="s">
        <v>461</v>
      </c>
      <c r="D222" t="s">
        <v>2135</v>
      </c>
      <c r="E222" t="s">
        <v>22284</v>
      </c>
      <c r="G222" t="s">
        <v>73</v>
      </c>
      <c r="H222" t="s">
        <v>20902</v>
      </c>
      <c r="I222" t="s">
        <v>460</v>
      </c>
      <c r="J222" t="s">
        <v>2138</v>
      </c>
      <c r="K222" t="s">
        <v>22285</v>
      </c>
      <c r="L222" t="s">
        <v>20905</v>
      </c>
      <c r="M222" t="s">
        <v>22286</v>
      </c>
      <c r="N222" s="27">
        <v>45959.032638888893</v>
      </c>
      <c r="O222" s="27">
        <v>45961.498495370368</v>
      </c>
      <c r="P222" t="s">
        <v>22287</v>
      </c>
      <c r="R222" t="s">
        <v>82</v>
      </c>
      <c r="S222" t="s">
        <v>22288</v>
      </c>
      <c r="T222" t="s">
        <v>84</v>
      </c>
      <c r="V222" t="s">
        <v>8</v>
      </c>
      <c r="W222" t="s">
        <v>86</v>
      </c>
      <c r="X222" t="s">
        <v>899</v>
      </c>
      <c r="Y222" t="s">
        <v>22289</v>
      </c>
      <c r="Z222" s="28">
        <v>1</v>
      </c>
      <c r="AA222" s="40">
        <v>75096</v>
      </c>
      <c r="AB222" s="40">
        <v>75096</v>
      </c>
    </row>
    <row r="223" spans="1:28">
      <c r="A223" t="s">
        <v>1134</v>
      </c>
      <c r="B223" t="s">
        <v>113</v>
      </c>
      <c r="C223" t="s">
        <v>114</v>
      </c>
      <c r="D223" t="s">
        <v>22290</v>
      </c>
      <c r="E223" t="s">
        <v>22291</v>
      </c>
      <c r="G223" t="s">
        <v>73</v>
      </c>
      <c r="H223" t="s">
        <v>20902</v>
      </c>
      <c r="I223" t="s">
        <v>1138</v>
      </c>
      <c r="J223" t="s">
        <v>22292</v>
      </c>
      <c r="K223" t="s">
        <v>22293</v>
      </c>
      <c r="L223" t="s">
        <v>20905</v>
      </c>
      <c r="M223" t="s">
        <v>22294</v>
      </c>
      <c r="N223" s="27">
        <v>45959.59375</v>
      </c>
      <c r="O223" s="27">
        <v>45961.442025462973</v>
      </c>
      <c r="P223" t="s">
        <v>22295</v>
      </c>
      <c r="R223" t="s">
        <v>82</v>
      </c>
      <c r="S223" t="s">
        <v>22296</v>
      </c>
      <c r="T223" t="s">
        <v>84</v>
      </c>
      <c r="U223" t="s">
        <v>22297</v>
      </c>
      <c r="V223" t="s">
        <v>15</v>
      </c>
      <c r="W223" t="s">
        <v>86</v>
      </c>
      <c r="X223" t="s">
        <v>20922</v>
      </c>
      <c r="Y223" t="s">
        <v>22298</v>
      </c>
      <c r="Z223" s="28">
        <v>1</v>
      </c>
      <c r="AA223" s="40">
        <v>504833</v>
      </c>
      <c r="AB223" s="40">
        <v>504833</v>
      </c>
    </row>
    <row r="224" spans="1:28">
      <c r="A224" t="s">
        <v>459</v>
      </c>
      <c r="B224" t="s">
        <v>460</v>
      </c>
      <c r="C224" t="s">
        <v>461</v>
      </c>
      <c r="D224" t="s">
        <v>24688</v>
      </c>
      <c r="E224" t="s">
        <v>24687</v>
      </c>
      <c r="G224" t="s">
        <v>73</v>
      </c>
      <c r="H224" t="s">
        <v>20902</v>
      </c>
      <c r="I224" t="s">
        <v>969</v>
      </c>
      <c r="J224" t="s">
        <v>24689</v>
      </c>
      <c r="K224" t="s">
        <v>24690</v>
      </c>
      <c r="L224" t="s">
        <v>20905</v>
      </c>
      <c r="M224" t="s">
        <v>24691</v>
      </c>
      <c r="N224" s="27">
        <v>45958.022916666669</v>
      </c>
      <c r="O224" s="27">
        <v>45961.67291666667</v>
      </c>
      <c r="P224" t="s">
        <v>24692</v>
      </c>
      <c r="R224" t="s">
        <v>82</v>
      </c>
      <c r="S224" t="s">
        <v>24693</v>
      </c>
      <c r="T224" t="s">
        <v>84</v>
      </c>
      <c r="U224" t="s">
        <v>24694</v>
      </c>
      <c r="V224" t="s">
        <v>11</v>
      </c>
      <c r="W224" t="s">
        <v>86</v>
      </c>
      <c r="X224" t="s">
        <v>3430</v>
      </c>
      <c r="Y224" t="s">
        <v>24695</v>
      </c>
      <c r="Z224" s="28">
        <v>1</v>
      </c>
      <c r="AA224" s="40">
        <v>163814</v>
      </c>
      <c r="AB224" s="40">
        <v>163814</v>
      </c>
    </row>
    <row r="225" spans="28:28">
      <c r="AB225" s="41">
        <f>SUM(AB2:AB224)</f>
        <v>37006327</v>
      </c>
    </row>
  </sheetData>
  <autoFilter ref="A1:AB223" xr:uid="{00000000-0009-0000-0000-000006000000}"/>
  <conditionalFormatting sqref="E1:E223 E225:E1048576">
    <cfRule type="duplicateValues" dxfId="6" priority="3"/>
  </conditionalFormatting>
  <conditionalFormatting sqref="E1:E223">
    <cfRule type="duplicateValues" dxfId="5" priority="10"/>
  </conditionalFormatting>
  <conditionalFormatting sqref="E1:E1048576">
    <cfRule type="duplicateValues" dxfId="4" priority="1"/>
  </conditionalFormatting>
  <conditionalFormatting sqref="E224">
    <cfRule type="duplicateValues" dxfId="3" priority="2"/>
  </conditionalFormatting>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tint="0.79998168889431442"/>
  </sheetPr>
  <dimension ref="A1:AC344"/>
  <sheetViews>
    <sheetView topLeftCell="U1" workbookViewId="0">
      <selection activeCell="AC1" sqref="AC1:AC1048576"/>
    </sheetView>
  </sheetViews>
  <sheetFormatPr baseColWidth="10" defaultColWidth="9.140625" defaultRowHeight="15"/>
  <cols>
    <col min="1" max="1" width="15" customWidth="1"/>
    <col min="2" max="2" width="29" customWidth="1"/>
    <col min="3" max="3" width="27" customWidth="1"/>
    <col min="4" max="4" width="13" customWidth="1"/>
    <col min="5" max="5" width="21" customWidth="1"/>
    <col min="6" max="7" width="11" customWidth="1"/>
    <col min="8" max="8" width="20" customWidth="1"/>
    <col min="9" max="9" width="24" customWidth="1"/>
    <col min="10" max="10" width="50" customWidth="1"/>
    <col min="11" max="11" width="10" customWidth="1"/>
    <col min="12" max="12" width="15" customWidth="1"/>
    <col min="13" max="13" width="41" customWidth="1"/>
    <col min="14" max="14" width="44" customWidth="1"/>
    <col min="15" max="15" width="18" customWidth="1"/>
    <col min="16" max="16" width="13" customWidth="1"/>
    <col min="17" max="17" width="26" customWidth="1"/>
    <col min="18" max="18" width="41" customWidth="1"/>
    <col min="19" max="19" width="23" customWidth="1"/>
    <col min="20" max="20" width="50" customWidth="1"/>
    <col min="21" max="21" width="41" customWidth="1"/>
    <col min="22" max="22" width="19" customWidth="1"/>
    <col min="23" max="23" width="14" customWidth="1"/>
    <col min="24" max="24" width="19" customWidth="1"/>
    <col min="25" max="25" width="42" customWidth="1"/>
    <col min="26" max="26" width="16" customWidth="1"/>
    <col min="27" max="27" width="15" customWidth="1"/>
    <col min="28" max="28" width="34" style="40" customWidth="1"/>
    <col min="29" max="29" width="27" style="40" customWidth="1"/>
  </cols>
  <sheetData>
    <row r="1" spans="1:29" ht="30">
      <c r="A1" s="26" t="s">
        <v>39</v>
      </c>
      <c r="B1" s="26" t="s">
        <v>40</v>
      </c>
      <c r="C1" s="26" t="s">
        <v>41</v>
      </c>
      <c r="D1" s="26" t="s">
        <v>42</v>
      </c>
      <c r="E1" s="26" t="s">
        <v>43</v>
      </c>
      <c r="F1" s="26" t="s">
        <v>44</v>
      </c>
      <c r="G1" s="26" t="s">
        <v>45</v>
      </c>
      <c r="H1" s="26" t="s">
        <v>47</v>
      </c>
      <c r="I1" s="26" t="s">
        <v>48</v>
      </c>
      <c r="J1" s="26" t="s">
        <v>49</v>
      </c>
      <c r="K1" s="26" t="s">
        <v>50</v>
      </c>
      <c r="L1" s="26" t="s">
        <v>51</v>
      </c>
      <c r="M1" s="26" t="s">
        <v>1456</v>
      </c>
      <c r="N1" s="26" t="s">
        <v>1457</v>
      </c>
      <c r="O1" s="26" t="s">
        <v>22299</v>
      </c>
      <c r="P1" s="26" t="s">
        <v>1459</v>
      </c>
      <c r="Q1" s="26" t="s">
        <v>1460</v>
      </c>
      <c r="R1" s="26" t="s">
        <v>1461</v>
      </c>
      <c r="S1" s="26" t="s">
        <v>56</v>
      </c>
      <c r="T1" s="26" t="s">
        <v>1462</v>
      </c>
      <c r="U1" s="26" t="s">
        <v>58</v>
      </c>
      <c r="V1" s="26" t="s">
        <v>59</v>
      </c>
      <c r="W1" s="26" t="s">
        <v>60</v>
      </c>
      <c r="X1" s="26" t="s">
        <v>61</v>
      </c>
      <c r="Y1" s="26" t="s">
        <v>62</v>
      </c>
      <c r="Z1" s="26" t="s">
        <v>63</v>
      </c>
      <c r="AA1" s="26" t="s">
        <v>64</v>
      </c>
      <c r="AB1" s="26" t="s">
        <v>65</v>
      </c>
      <c r="AC1" s="26" t="s">
        <v>20899</v>
      </c>
    </row>
    <row r="2" spans="1:29">
      <c r="A2" t="s">
        <v>118</v>
      </c>
      <c r="B2" t="s">
        <v>119</v>
      </c>
      <c r="C2" t="s">
        <v>120</v>
      </c>
      <c r="D2" t="s">
        <v>4929</v>
      </c>
      <c r="E2" t="s">
        <v>22300</v>
      </c>
      <c r="F2" t="s">
        <v>22301</v>
      </c>
      <c r="G2" t="s">
        <v>1464</v>
      </c>
      <c r="H2" t="s">
        <v>124</v>
      </c>
      <c r="I2" t="s">
        <v>4932</v>
      </c>
      <c r="J2" t="s">
        <v>22302</v>
      </c>
      <c r="K2" t="s">
        <v>20905</v>
      </c>
      <c r="L2" t="s">
        <v>22303</v>
      </c>
      <c r="M2" s="27">
        <v>45929.572916666657</v>
      </c>
      <c r="N2" s="27">
        <v>45931.55</v>
      </c>
      <c r="P2" t="s">
        <v>1540</v>
      </c>
      <c r="Q2" t="s">
        <v>1541</v>
      </c>
      <c r="R2" t="s">
        <v>22304</v>
      </c>
      <c r="T2" t="s">
        <v>22305</v>
      </c>
      <c r="U2" t="s">
        <v>1801</v>
      </c>
      <c r="W2" t="s">
        <v>139</v>
      </c>
      <c r="X2" t="s">
        <v>4937</v>
      </c>
      <c r="Y2" t="s">
        <v>130</v>
      </c>
      <c r="Z2" s="28">
        <v>0</v>
      </c>
      <c r="AA2" t="s">
        <v>88</v>
      </c>
      <c r="AB2" s="40">
        <v>41241</v>
      </c>
      <c r="AC2" s="40">
        <v>41241</v>
      </c>
    </row>
    <row r="3" spans="1:29">
      <c r="A3" t="s">
        <v>217</v>
      </c>
      <c r="B3" t="s">
        <v>192</v>
      </c>
      <c r="C3" t="s">
        <v>193</v>
      </c>
      <c r="D3" t="s">
        <v>1241</v>
      </c>
      <c r="E3" t="s">
        <v>22306</v>
      </c>
      <c r="F3" t="s">
        <v>22307</v>
      </c>
      <c r="G3" t="s">
        <v>1464</v>
      </c>
      <c r="H3" t="s">
        <v>197</v>
      </c>
      <c r="I3" t="s">
        <v>1244</v>
      </c>
      <c r="J3" t="s">
        <v>22308</v>
      </c>
      <c r="K3" t="s">
        <v>20905</v>
      </c>
      <c r="L3" t="s">
        <v>22309</v>
      </c>
      <c r="M3" s="27">
        <v>45929.706944444442</v>
      </c>
      <c r="N3" s="27">
        <v>45931.552083333343</v>
      </c>
      <c r="P3" t="s">
        <v>1514</v>
      </c>
      <c r="Q3" t="s">
        <v>1595</v>
      </c>
      <c r="R3" t="s">
        <v>1596</v>
      </c>
      <c r="S3" t="s">
        <v>82</v>
      </c>
      <c r="T3" t="s">
        <v>22310</v>
      </c>
      <c r="U3" t="s">
        <v>84</v>
      </c>
      <c r="V3" t="s">
        <v>22311</v>
      </c>
      <c r="W3" t="s">
        <v>11</v>
      </c>
      <c r="X3" t="s">
        <v>86</v>
      </c>
      <c r="Y3" t="s">
        <v>1684</v>
      </c>
      <c r="Z3" s="28">
        <v>1</v>
      </c>
      <c r="AA3" t="s">
        <v>88</v>
      </c>
      <c r="AB3" s="40">
        <v>144968</v>
      </c>
      <c r="AC3" s="40">
        <v>144968</v>
      </c>
    </row>
    <row r="4" spans="1:29">
      <c r="A4" t="s">
        <v>118</v>
      </c>
      <c r="B4" t="s">
        <v>119</v>
      </c>
      <c r="C4" t="s">
        <v>120</v>
      </c>
      <c r="D4" t="s">
        <v>4929</v>
      </c>
      <c r="E4" t="s">
        <v>22312</v>
      </c>
      <c r="F4" t="s">
        <v>22313</v>
      </c>
      <c r="G4" t="s">
        <v>1464</v>
      </c>
      <c r="H4" t="s">
        <v>124</v>
      </c>
      <c r="I4" t="s">
        <v>4932</v>
      </c>
      <c r="J4" t="s">
        <v>22314</v>
      </c>
      <c r="K4" t="s">
        <v>20905</v>
      </c>
      <c r="L4" t="s">
        <v>22315</v>
      </c>
      <c r="M4" s="27">
        <v>45929.79583333333</v>
      </c>
      <c r="N4" s="27">
        <v>45931.554861111108</v>
      </c>
      <c r="P4" t="s">
        <v>1540</v>
      </c>
      <c r="Q4" t="s">
        <v>1541</v>
      </c>
      <c r="R4" t="s">
        <v>22304</v>
      </c>
      <c r="T4" t="s">
        <v>22316</v>
      </c>
      <c r="U4" t="s">
        <v>1801</v>
      </c>
      <c r="W4" t="s">
        <v>139</v>
      </c>
      <c r="X4" t="s">
        <v>4937</v>
      </c>
      <c r="Y4" t="s">
        <v>130</v>
      </c>
      <c r="Z4" s="28">
        <v>0</v>
      </c>
      <c r="AA4" t="s">
        <v>88</v>
      </c>
      <c r="AB4" s="40">
        <v>41241</v>
      </c>
      <c r="AC4" s="40">
        <v>41241</v>
      </c>
    </row>
    <row r="5" spans="1:29">
      <c r="A5" t="s">
        <v>67</v>
      </c>
      <c r="B5" t="s">
        <v>68</v>
      </c>
      <c r="C5" t="s">
        <v>69</v>
      </c>
      <c r="D5" t="s">
        <v>484</v>
      </c>
      <c r="E5" t="s">
        <v>22317</v>
      </c>
      <c r="F5" t="s">
        <v>22318</v>
      </c>
      <c r="G5" t="s">
        <v>1464</v>
      </c>
      <c r="H5" t="s">
        <v>143</v>
      </c>
      <c r="I5" t="s">
        <v>67</v>
      </c>
      <c r="J5" t="s">
        <v>22319</v>
      </c>
      <c r="K5" t="s">
        <v>20905</v>
      </c>
      <c r="L5" t="s">
        <v>22320</v>
      </c>
      <c r="M5" s="27">
        <v>45930.413888888892</v>
      </c>
      <c r="N5" s="27">
        <v>45931.331250000003</v>
      </c>
      <c r="P5" t="s">
        <v>22321</v>
      </c>
      <c r="Q5" t="s">
        <v>2219</v>
      </c>
      <c r="R5" t="s">
        <v>22322</v>
      </c>
      <c r="S5" t="s">
        <v>82</v>
      </c>
      <c r="T5" t="s">
        <v>22323</v>
      </c>
      <c r="U5" t="s">
        <v>84</v>
      </c>
      <c r="V5" t="s">
        <v>22324</v>
      </c>
      <c r="W5" t="s">
        <v>8</v>
      </c>
      <c r="X5" t="s">
        <v>86</v>
      </c>
      <c r="Y5" t="s">
        <v>729</v>
      </c>
      <c r="Z5" s="28">
        <v>1</v>
      </c>
      <c r="AA5" t="s">
        <v>88</v>
      </c>
      <c r="AB5" s="40">
        <v>65960</v>
      </c>
      <c r="AC5" s="40">
        <v>65960</v>
      </c>
    </row>
    <row r="6" spans="1:29">
      <c r="A6" t="s">
        <v>569</v>
      </c>
      <c r="B6" t="s">
        <v>119</v>
      </c>
      <c r="C6" t="s">
        <v>120</v>
      </c>
      <c r="D6" t="s">
        <v>22325</v>
      </c>
      <c r="E6" t="s">
        <v>22326</v>
      </c>
      <c r="F6" t="s">
        <v>22327</v>
      </c>
      <c r="G6" t="s">
        <v>1464</v>
      </c>
      <c r="H6" t="s">
        <v>573</v>
      </c>
      <c r="I6" t="s">
        <v>11739</v>
      </c>
      <c r="J6" t="s">
        <v>22328</v>
      </c>
      <c r="K6" t="s">
        <v>20905</v>
      </c>
      <c r="L6" t="s">
        <v>22329</v>
      </c>
      <c r="M6" s="27">
        <v>45930.799305555563</v>
      </c>
      <c r="N6" s="27">
        <v>45931.557638888888</v>
      </c>
      <c r="P6" t="s">
        <v>22321</v>
      </c>
      <c r="Q6" t="s">
        <v>2219</v>
      </c>
      <c r="R6" t="s">
        <v>22322</v>
      </c>
      <c r="S6" t="s">
        <v>82</v>
      </c>
      <c r="T6" t="s">
        <v>22330</v>
      </c>
      <c r="U6" t="s">
        <v>84</v>
      </c>
      <c r="V6" t="s">
        <v>22331</v>
      </c>
      <c r="W6" t="s">
        <v>11</v>
      </c>
      <c r="X6" t="s">
        <v>86</v>
      </c>
      <c r="Y6" t="s">
        <v>2706</v>
      </c>
      <c r="Z6" s="28">
        <v>1</v>
      </c>
      <c r="AA6" t="s">
        <v>88</v>
      </c>
      <c r="AB6" s="40">
        <v>144968</v>
      </c>
      <c r="AC6" s="40">
        <v>144968</v>
      </c>
    </row>
    <row r="7" spans="1:29">
      <c r="A7" t="s">
        <v>613</v>
      </c>
      <c r="B7" t="s">
        <v>151</v>
      </c>
      <c r="C7" t="s">
        <v>152</v>
      </c>
      <c r="D7" t="s">
        <v>8477</v>
      </c>
      <c r="E7" t="s">
        <v>22332</v>
      </c>
      <c r="F7" t="s">
        <v>22333</v>
      </c>
      <c r="G7" t="s">
        <v>1464</v>
      </c>
      <c r="H7" t="s">
        <v>258</v>
      </c>
      <c r="I7" t="s">
        <v>8480</v>
      </c>
      <c r="J7" t="s">
        <v>22334</v>
      </c>
      <c r="K7" t="s">
        <v>20905</v>
      </c>
      <c r="L7" t="s">
        <v>22335</v>
      </c>
      <c r="M7" s="27">
        <v>45930.589583333327</v>
      </c>
      <c r="N7" s="27">
        <v>45931.563888888893</v>
      </c>
      <c r="P7" t="s">
        <v>1540</v>
      </c>
      <c r="Q7" t="s">
        <v>1541</v>
      </c>
      <c r="R7" t="s">
        <v>22336</v>
      </c>
      <c r="S7" t="s">
        <v>82</v>
      </c>
      <c r="T7" t="s">
        <v>22337</v>
      </c>
      <c r="U7" t="s">
        <v>84</v>
      </c>
      <c r="V7" t="s">
        <v>22338</v>
      </c>
      <c r="W7" t="s">
        <v>11</v>
      </c>
      <c r="X7" t="s">
        <v>86</v>
      </c>
      <c r="Y7" t="s">
        <v>3464</v>
      </c>
      <c r="Z7" s="28">
        <v>1</v>
      </c>
      <c r="AA7" t="s">
        <v>88</v>
      </c>
      <c r="AB7" s="40">
        <v>144968</v>
      </c>
      <c r="AC7" s="40">
        <v>144968</v>
      </c>
    </row>
    <row r="8" spans="1:29">
      <c r="A8" t="s">
        <v>277</v>
      </c>
      <c r="B8" t="s">
        <v>151</v>
      </c>
      <c r="C8" t="s">
        <v>152</v>
      </c>
      <c r="D8" t="s">
        <v>10504</v>
      </c>
      <c r="E8" t="s">
        <v>22339</v>
      </c>
      <c r="F8" t="s">
        <v>22340</v>
      </c>
      <c r="G8" t="s">
        <v>1464</v>
      </c>
      <c r="H8" t="s">
        <v>3594</v>
      </c>
      <c r="I8" t="s">
        <v>10507</v>
      </c>
      <c r="J8" t="s">
        <v>22341</v>
      </c>
      <c r="K8" t="s">
        <v>20905</v>
      </c>
      <c r="L8" t="s">
        <v>22342</v>
      </c>
      <c r="M8" s="27">
        <v>45930.589583333327</v>
      </c>
      <c r="N8" s="27">
        <v>45946.540277777778</v>
      </c>
      <c r="P8" t="s">
        <v>1467</v>
      </c>
      <c r="Q8" t="s">
        <v>1580</v>
      </c>
      <c r="R8" t="s">
        <v>5671</v>
      </c>
      <c r="S8" t="s">
        <v>82</v>
      </c>
      <c r="T8" t="s">
        <v>22343</v>
      </c>
      <c r="U8" t="s">
        <v>84</v>
      </c>
      <c r="V8" t="s">
        <v>22344</v>
      </c>
      <c r="W8" t="s">
        <v>139</v>
      </c>
      <c r="X8" t="s">
        <v>1482</v>
      </c>
      <c r="Y8" t="s">
        <v>333</v>
      </c>
      <c r="Z8" s="28">
        <v>1</v>
      </c>
      <c r="AA8" t="s">
        <v>88</v>
      </c>
      <c r="AB8" s="40">
        <v>988463</v>
      </c>
      <c r="AC8" s="40">
        <v>988463</v>
      </c>
    </row>
    <row r="9" spans="1:29">
      <c r="A9" t="s">
        <v>277</v>
      </c>
      <c r="B9" t="s">
        <v>151</v>
      </c>
      <c r="C9" t="s">
        <v>152</v>
      </c>
      <c r="D9" t="s">
        <v>325</v>
      </c>
      <c r="E9" t="s">
        <v>22345</v>
      </c>
      <c r="F9" t="s">
        <v>22346</v>
      </c>
      <c r="G9" t="s">
        <v>1464</v>
      </c>
      <c r="H9" t="s">
        <v>328</v>
      </c>
      <c r="I9" t="s">
        <v>277</v>
      </c>
      <c r="J9" t="s">
        <v>22347</v>
      </c>
      <c r="K9" t="s">
        <v>20905</v>
      </c>
      <c r="L9" t="s">
        <v>22348</v>
      </c>
      <c r="M9" s="27">
        <v>45930.589583333327</v>
      </c>
      <c r="N9" s="27">
        <v>45931.372916666667</v>
      </c>
      <c r="P9" t="s">
        <v>1540</v>
      </c>
      <c r="Q9" t="s">
        <v>22349</v>
      </c>
      <c r="R9" t="s">
        <v>1542</v>
      </c>
      <c r="S9" t="s">
        <v>82</v>
      </c>
      <c r="T9" t="s">
        <v>22350</v>
      </c>
      <c r="U9" t="s">
        <v>84</v>
      </c>
      <c r="V9" t="s">
        <v>22351</v>
      </c>
      <c r="W9" t="s">
        <v>8</v>
      </c>
      <c r="X9" t="s">
        <v>86</v>
      </c>
      <c r="Y9" t="s">
        <v>2003</v>
      </c>
      <c r="Z9" s="28">
        <v>1</v>
      </c>
      <c r="AA9" t="s">
        <v>88</v>
      </c>
      <c r="AB9" s="40">
        <v>65960</v>
      </c>
      <c r="AC9" s="40">
        <v>65960</v>
      </c>
    </row>
    <row r="10" spans="1:29">
      <c r="A10" t="s">
        <v>191</v>
      </c>
      <c r="B10" t="s">
        <v>192</v>
      </c>
      <c r="C10" t="s">
        <v>193</v>
      </c>
      <c r="D10" t="s">
        <v>194</v>
      </c>
      <c r="E10" t="s">
        <v>22352</v>
      </c>
      <c r="F10" t="s">
        <v>22353</v>
      </c>
      <c r="G10" t="s">
        <v>1464</v>
      </c>
      <c r="H10" t="s">
        <v>197</v>
      </c>
      <c r="I10" t="s">
        <v>191</v>
      </c>
      <c r="J10" t="s">
        <v>22354</v>
      </c>
      <c r="K10" t="s">
        <v>20905</v>
      </c>
      <c r="L10" t="s">
        <v>22355</v>
      </c>
      <c r="M10" s="27">
        <v>45930.504861111112</v>
      </c>
      <c r="N10" s="27">
        <v>45931.378472222219</v>
      </c>
      <c r="P10" t="s">
        <v>1467</v>
      </c>
      <c r="Q10" t="s">
        <v>1580</v>
      </c>
      <c r="R10" t="s">
        <v>1469</v>
      </c>
      <c r="S10" t="s">
        <v>82</v>
      </c>
      <c r="T10" t="s">
        <v>22356</v>
      </c>
      <c r="U10" t="s">
        <v>84</v>
      </c>
      <c r="V10" t="s">
        <v>22357</v>
      </c>
      <c r="W10" t="s">
        <v>8</v>
      </c>
      <c r="X10" t="s">
        <v>86</v>
      </c>
      <c r="Y10" t="s">
        <v>1640</v>
      </c>
      <c r="Z10" s="28">
        <v>1</v>
      </c>
      <c r="AA10" t="s">
        <v>88</v>
      </c>
      <c r="AB10" s="40">
        <v>65960</v>
      </c>
      <c r="AC10" s="40">
        <v>65960</v>
      </c>
    </row>
    <row r="11" spans="1:29">
      <c r="A11" t="s">
        <v>67</v>
      </c>
      <c r="B11" t="s">
        <v>68</v>
      </c>
      <c r="C11" t="s">
        <v>69</v>
      </c>
      <c r="D11" t="s">
        <v>2719</v>
      </c>
      <c r="E11" t="s">
        <v>22358</v>
      </c>
      <c r="F11" t="s">
        <v>22359</v>
      </c>
      <c r="G11" t="s">
        <v>1464</v>
      </c>
      <c r="H11" t="s">
        <v>75</v>
      </c>
      <c r="I11" t="s">
        <v>2722</v>
      </c>
      <c r="J11" t="s">
        <v>22360</v>
      </c>
      <c r="K11" t="s">
        <v>20905</v>
      </c>
      <c r="L11" t="s">
        <v>22361</v>
      </c>
      <c r="M11" s="27">
        <v>45930.417361111111</v>
      </c>
      <c r="N11" s="27">
        <v>45933.406944444447</v>
      </c>
      <c r="P11" t="s">
        <v>1514</v>
      </c>
      <c r="Q11" t="s">
        <v>1621</v>
      </c>
      <c r="R11" t="s">
        <v>2815</v>
      </c>
      <c r="S11" t="s">
        <v>82</v>
      </c>
      <c r="T11" t="s">
        <v>22362</v>
      </c>
      <c r="U11" t="s">
        <v>84</v>
      </c>
      <c r="V11" t="s">
        <v>22363</v>
      </c>
      <c r="W11" t="s">
        <v>15</v>
      </c>
      <c r="X11" t="s">
        <v>86</v>
      </c>
      <c r="Y11" t="s">
        <v>87</v>
      </c>
      <c r="Z11" s="28">
        <v>1</v>
      </c>
      <c r="AA11" t="s">
        <v>88</v>
      </c>
      <c r="AB11" s="40">
        <v>479589</v>
      </c>
      <c r="AC11" s="40">
        <v>479589</v>
      </c>
    </row>
    <row r="12" spans="1:29">
      <c r="A12" t="s">
        <v>613</v>
      </c>
      <c r="B12" t="s">
        <v>151</v>
      </c>
      <c r="C12" t="s">
        <v>152</v>
      </c>
      <c r="D12" t="s">
        <v>8636</v>
      </c>
      <c r="E12" t="s">
        <v>22364</v>
      </c>
      <c r="F12" t="s">
        <v>22365</v>
      </c>
      <c r="G12" t="s">
        <v>1464</v>
      </c>
      <c r="H12" t="s">
        <v>258</v>
      </c>
      <c r="I12" t="s">
        <v>8639</v>
      </c>
      <c r="J12" t="s">
        <v>22366</v>
      </c>
      <c r="K12" t="s">
        <v>20905</v>
      </c>
      <c r="L12" t="s">
        <v>22367</v>
      </c>
      <c r="M12" s="27">
        <v>45930.588888888888</v>
      </c>
      <c r="N12" s="27">
        <v>45932.489583333343</v>
      </c>
      <c r="P12" t="s">
        <v>1467</v>
      </c>
      <c r="Q12" t="s">
        <v>1562</v>
      </c>
      <c r="R12" t="s">
        <v>1562</v>
      </c>
      <c r="S12" t="s">
        <v>82</v>
      </c>
      <c r="T12" t="s">
        <v>22368</v>
      </c>
      <c r="U12" t="s">
        <v>84</v>
      </c>
      <c r="V12" t="s">
        <v>22369</v>
      </c>
      <c r="W12" t="s">
        <v>13</v>
      </c>
      <c r="X12" t="s">
        <v>86</v>
      </c>
      <c r="Y12" t="s">
        <v>8863</v>
      </c>
      <c r="Z12" s="28">
        <v>1</v>
      </c>
      <c r="AA12" t="s">
        <v>88</v>
      </c>
      <c r="AB12" s="40">
        <v>275729</v>
      </c>
      <c r="AC12" s="40">
        <v>275729</v>
      </c>
    </row>
    <row r="13" spans="1:29">
      <c r="A13" t="s">
        <v>265</v>
      </c>
      <c r="B13" t="s">
        <v>68</v>
      </c>
      <c r="C13" t="s">
        <v>266</v>
      </c>
      <c r="D13" t="s">
        <v>22370</v>
      </c>
      <c r="E13" t="s">
        <v>22371</v>
      </c>
      <c r="F13" t="s">
        <v>22372</v>
      </c>
      <c r="G13" t="s">
        <v>1464</v>
      </c>
      <c r="H13" t="s">
        <v>270</v>
      </c>
      <c r="I13" t="s">
        <v>22373</v>
      </c>
      <c r="J13" t="s">
        <v>22374</v>
      </c>
      <c r="K13" t="s">
        <v>20905</v>
      </c>
      <c r="L13" t="s">
        <v>22375</v>
      </c>
      <c r="M13" s="27">
        <v>45930.435416666667</v>
      </c>
      <c r="N13" s="27">
        <v>45931.605555555558</v>
      </c>
      <c r="P13" t="s">
        <v>1540</v>
      </c>
      <c r="Q13" t="s">
        <v>1541</v>
      </c>
      <c r="R13" t="s">
        <v>1542</v>
      </c>
      <c r="T13" t="s">
        <v>22376</v>
      </c>
      <c r="U13" t="s">
        <v>1801</v>
      </c>
      <c r="W13" t="s">
        <v>13</v>
      </c>
      <c r="X13" t="s">
        <v>86</v>
      </c>
      <c r="Y13" t="s">
        <v>4264</v>
      </c>
      <c r="Z13" s="28">
        <v>0</v>
      </c>
      <c r="AA13" t="s">
        <v>88</v>
      </c>
      <c r="AB13" s="40">
        <v>41241</v>
      </c>
      <c r="AC13" s="40">
        <v>41241</v>
      </c>
    </row>
    <row r="14" spans="1:29">
      <c r="A14" t="s">
        <v>150</v>
      </c>
      <c r="B14" t="s">
        <v>151</v>
      </c>
      <c r="C14" t="s">
        <v>152</v>
      </c>
      <c r="D14" t="s">
        <v>1463</v>
      </c>
      <c r="E14" t="s">
        <v>22377</v>
      </c>
      <c r="F14" t="s">
        <v>22378</v>
      </c>
      <c r="G14" t="s">
        <v>1464</v>
      </c>
      <c r="H14" t="s">
        <v>156</v>
      </c>
      <c r="I14" t="s">
        <v>1465</v>
      </c>
      <c r="J14" t="s">
        <v>22379</v>
      </c>
      <c r="K14" t="s">
        <v>20905</v>
      </c>
      <c r="L14" t="s">
        <v>22380</v>
      </c>
      <c r="M14" s="27">
        <v>45930.584027777782</v>
      </c>
      <c r="N14" s="27">
        <v>45931.46875</v>
      </c>
      <c r="P14" t="s">
        <v>1540</v>
      </c>
      <c r="Q14" t="s">
        <v>22349</v>
      </c>
      <c r="R14" t="s">
        <v>1542</v>
      </c>
      <c r="S14" t="s">
        <v>82</v>
      </c>
      <c r="T14" t="s">
        <v>22381</v>
      </c>
      <c r="U14" t="s">
        <v>84</v>
      </c>
      <c r="V14" t="s">
        <v>22382</v>
      </c>
      <c r="W14" t="s">
        <v>8</v>
      </c>
      <c r="X14" t="s">
        <v>86</v>
      </c>
      <c r="Y14" t="s">
        <v>1471</v>
      </c>
      <c r="Z14" s="28">
        <v>1</v>
      </c>
      <c r="AA14" t="s">
        <v>88</v>
      </c>
      <c r="AB14" s="40">
        <v>65960</v>
      </c>
      <c r="AC14" s="40">
        <v>65960</v>
      </c>
    </row>
    <row r="15" spans="1:29">
      <c r="A15" t="s">
        <v>277</v>
      </c>
      <c r="B15" t="s">
        <v>151</v>
      </c>
      <c r="C15" t="s">
        <v>152</v>
      </c>
      <c r="D15" t="s">
        <v>2962</v>
      </c>
      <c r="E15" t="s">
        <v>22383</v>
      </c>
      <c r="F15" t="s">
        <v>22384</v>
      </c>
      <c r="G15" t="s">
        <v>1464</v>
      </c>
      <c r="H15" t="s">
        <v>328</v>
      </c>
      <c r="I15" t="s">
        <v>2965</v>
      </c>
      <c r="J15" t="s">
        <v>22385</v>
      </c>
      <c r="K15" t="s">
        <v>20905</v>
      </c>
      <c r="L15" t="s">
        <v>22386</v>
      </c>
      <c r="M15" s="27">
        <v>45930.224999999999</v>
      </c>
      <c r="N15" s="27">
        <v>45932.494444444441</v>
      </c>
      <c r="P15" t="s">
        <v>1467</v>
      </c>
      <c r="Q15" t="s">
        <v>2232</v>
      </c>
      <c r="R15" t="s">
        <v>1621</v>
      </c>
      <c r="S15" t="s">
        <v>82</v>
      </c>
      <c r="T15" t="s">
        <v>22387</v>
      </c>
      <c r="U15" t="s">
        <v>84</v>
      </c>
      <c r="V15" t="s">
        <v>22388</v>
      </c>
      <c r="W15" t="s">
        <v>13</v>
      </c>
      <c r="X15" t="s">
        <v>86</v>
      </c>
      <c r="Y15" t="s">
        <v>585</v>
      </c>
      <c r="Z15" s="28">
        <v>1</v>
      </c>
      <c r="AA15" t="s">
        <v>88</v>
      </c>
      <c r="AB15" s="40">
        <v>275729</v>
      </c>
      <c r="AC15" s="40">
        <v>275729</v>
      </c>
    </row>
    <row r="16" spans="1:29">
      <c r="A16" t="s">
        <v>343</v>
      </c>
      <c r="B16" t="s">
        <v>68</v>
      </c>
      <c r="C16" t="s">
        <v>69</v>
      </c>
      <c r="D16" t="s">
        <v>344</v>
      </c>
      <c r="E16" t="s">
        <v>22389</v>
      </c>
      <c r="F16" t="s">
        <v>22390</v>
      </c>
      <c r="G16" t="s">
        <v>1464</v>
      </c>
      <c r="H16" t="s">
        <v>347</v>
      </c>
      <c r="I16" t="s">
        <v>343</v>
      </c>
      <c r="J16" t="s">
        <v>22391</v>
      </c>
      <c r="K16" t="s">
        <v>20905</v>
      </c>
      <c r="L16" t="s">
        <v>22392</v>
      </c>
      <c r="M16" s="27">
        <v>45930.762499999997</v>
      </c>
      <c r="N16" s="27">
        <v>45931.511111111111</v>
      </c>
      <c r="P16" t="s">
        <v>1467</v>
      </c>
      <c r="Q16" t="s">
        <v>1621</v>
      </c>
      <c r="R16" t="s">
        <v>1469</v>
      </c>
      <c r="S16" t="s">
        <v>82</v>
      </c>
      <c r="T16" t="s">
        <v>22393</v>
      </c>
      <c r="U16" t="s">
        <v>84</v>
      </c>
      <c r="V16" t="s">
        <v>22394</v>
      </c>
      <c r="W16" t="s">
        <v>8</v>
      </c>
      <c r="X16" t="s">
        <v>86</v>
      </c>
      <c r="Y16" t="s">
        <v>804</v>
      </c>
      <c r="Z16" s="28">
        <v>1</v>
      </c>
      <c r="AA16" t="s">
        <v>88</v>
      </c>
      <c r="AB16" s="40">
        <v>65960</v>
      </c>
      <c r="AC16" s="40">
        <v>65960</v>
      </c>
    </row>
    <row r="17" spans="1:29">
      <c r="A17" t="s">
        <v>569</v>
      </c>
      <c r="B17" t="s">
        <v>119</v>
      </c>
      <c r="C17" t="s">
        <v>120</v>
      </c>
      <c r="D17" t="s">
        <v>570</v>
      </c>
      <c r="E17" t="s">
        <v>22395</v>
      </c>
      <c r="F17" t="s">
        <v>22396</v>
      </c>
      <c r="G17" t="s">
        <v>1464</v>
      </c>
      <c r="H17" t="s">
        <v>573</v>
      </c>
      <c r="I17" t="s">
        <v>569</v>
      </c>
      <c r="J17" t="s">
        <v>22397</v>
      </c>
      <c r="K17" t="s">
        <v>20905</v>
      </c>
      <c r="L17" t="s">
        <v>22398</v>
      </c>
      <c r="M17" s="27">
        <v>45930.800694444442</v>
      </c>
      <c r="N17" s="27">
        <v>45931.515277777777</v>
      </c>
      <c r="P17" t="s">
        <v>1467</v>
      </c>
      <c r="Q17" t="s">
        <v>1468</v>
      </c>
      <c r="R17" t="s">
        <v>1469</v>
      </c>
      <c r="S17" t="s">
        <v>82</v>
      </c>
      <c r="T17" t="s">
        <v>22399</v>
      </c>
      <c r="U17" t="s">
        <v>84</v>
      </c>
      <c r="V17" t="s">
        <v>22400</v>
      </c>
      <c r="W17" t="s">
        <v>8</v>
      </c>
      <c r="X17" t="s">
        <v>86</v>
      </c>
      <c r="Y17" t="s">
        <v>5440</v>
      </c>
      <c r="Z17" s="28">
        <v>1</v>
      </c>
      <c r="AA17" t="s">
        <v>88</v>
      </c>
      <c r="AB17" s="40">
        <v>65960</v>
      </c>
      <c r="AC17" s="40">
        <v>65960</v>
      </c>
    </row>
    <row r="18" spans="1:29">
      <c r="A18" t="s">
        <v>459</v>
      </c>
      <c r="B18" t="s">
        <v>460</v>
      </c>
      <c r="C18" t="s">
        <v>461</v>
      </c>
      <c r="D18" t="s">
        <v>2135</v>
      </c>
      <c r="E18" t="s">
        <v>22401</v>
      </c>
      <c r="F18" t="s">
        <v>22402</v>
      </c>
      <c r="G18" t="s">
        <v>1464</v>
      </c>
      <c r="H18" t="s">
        <v>460</v>
      </c>
      <c r="I18" t="s">
        <v>2138</v>
      </c>
      <c r="J18" t="s">
        <v>22403</v>
      </c>
      <c r="K18" t="s">
        <v>20905</v>
      </c>
      <c r="L18" t="s">
        <v>22404</v>
      </c>
      <c r="M18" s="27">
        <v>45930.715277777781</v>
      </c>
      <c r="N18" s="27">
        <v>45932.499305555553</v>
      </c>
      <c r="P18" t="s">
        <v>1467</v>
      </c>
      <c r="Q18" t="s">
        <v>1621</v>
      </c>
      <c r="R18" t="s">
        <v>1469</v>
      </c>
      <c r="S18" t="s">
        <v>82</v>
      </c>
      <c r="T18" t="s">
        <v>22405</v>
      </c>
      <c r="U18" t="s">
        <v>84</v>
      </c>
      <c r="V18" t="s">
        <v>22406</v>
      </c>
      <c r="W18" t="s">
        <v>8</v>
      </c>
      <c r="X18" t="s">
        <v>86</v>
      </c>
      <c r="Y18" t="s">
        <v>546</v>
      </c>
      <c r="Z18" s="28">
        <v>1</v>
      </c>
      <c r="AA18" t="s">
        <v>88</v>
      </c>
      <c r="AB18" s="40">
        <v>65960</v>
      </c>
      <c r="AC18" s="40">
        <v>65960</v>
      </c>
    </row>
    <row r="19" spans="1:29">
      <c r="A19" t="s">
        <v>459</v>
      </c>
      <c r="B19" t="s">
        <v>460</v>
      </c>
      <c r="C19" t="s">
        <v>461</v>
      </c>
      <c r="D19" t="s">
        <v>512</v>
      </c>
      <c r="E19" t="s">
        <v>22407</v>
      </c>
      <c r="F19" t="s">
        <v>22408</v>
      </c>
      <c r="G19" t="s">
        <v>1464</v>
      </c>
      <c r="H19" t="s">
        <v>460</v>
      </c>
      <c r="I19" t="s">
        <v>459</v>
      </c>
      <c r="J19" t="s">
        <v>22409</v>
      </c>
      <c r="K19" t="s">
        <v>20905</v>
      </c>
      <c r="L19" t="s">
        <v>22410</v>
      </c>
      <c r="M19" s="27">
        <v>45930.715277777781</v>
      </c>
      <c r="N19" s="27">
        <v>45931.638888888891</v>
      </c>
      <c r="P19" t="s">
        <v>1467</v>
      </c>
      <c r="Q19" t="s">
        <v>1562</v>
      </c>
      <c r="R19" t="s">
        <v>1562</v>
      </c>
      <c r="S19" t="s">
        <v>82</v>
      </c>
      <c r="T19" t="s">
        <v>22411</v>
      </c>
      <c r="U19" t="s">
        <v>84</v>
      </c>
      <c r="V19" t="s">
        <v>22412</v>
      </c>
      <c r="W19" t="s">
        <v>8</v>
      </c>
      <c r="X19" t="s">
        <v>86</v>
      </c>
      <c r="Y19" t="s">
        <v>1875</v>
      </c>
      <c r="Z19" s="28">
        <v>1</v>
      </c>
      <c r="AA19" t="s">
        <v>88</v>
      </c>
      <c r="AB19" s="40">
        <v>65960</v>
      </c>
      <c r="AC19" s="40">
        <v>65960</v>
      </c>
    </row>
    <row r="20" spans="1:29">
      <c r="A20" t="s">
        <v>613</v>
      </c>
      <c r="B20" t="s">
        <v>151</v>
      </c>
      <c r="C20" t="s">
        <v>152</v>
      </c>
      <c r="D20" t="s">
        <v>18542</v>
      </c>
      <c r="E20" t="s">
        <v>22413</v>
      </c>
      <c r="F20" t="s">
        <v>22414</v>
      </c>
      <c r="G20" t="s">
        <v>1464</v>
      </c>
      <c r="H20" t="s">
        <v>328</v>
      </c>
      <c r="I20" t="s">
        <v>670</v>
      </c>
      <c r="J20" t="s">
        <v>22415</v>
      </c>
      <c r="K20" t="s">
        <v>20905</v>
      </c>
      <c r="L20" t="s">
        <v>22416</v>
      </c>
      <c r="M20" s="27">
        <v>45930.225694444453</v>
      </c>
      <c r="N20" s="27">
        <v>45931.60833333333</v>
      </c>
      <c r="P20" t="s">
        <v>22321</v>
      </c>
      <c r="Q20" t="s">
        <v>22417</v>
      </c>
      <c r="R20" t="s">
        <v>22418</v>
      </c>
      <c r="T20" t="s">
        <v>22419</v>
      </c>
      <c r="U20" t="s">
        <v>1801</v>
      </c>
      <c r="W20" t="s">
        <v>11</v>
      </c>
      <c r="X20" t="s">
        <v>86</v>
      </c>
      <c r="Y20" t="s">
        <v>2941</v>
      </c>
      <c r="Z20" s="28">
        <v>0</v>
      </c>
      <c r="AA20" t="s">
        <v>88</v>
      </c>
      <c r="AB20" s="40">
        <v>41241</v>
      </c>
      <c r="AC20" s="40">
        <v>41241</v>
      </c>
    </row>
    <row r="21" spans="1:29">
      <c r="A21" t="s">
        <v>459</v>
      </c>
      <c r="B21" t="s">
        <v>460</v>
      </c>
      <c r="C21" t="s">
        <v>461</v>
      </c>
      <c r="D21" t="s">
        <v>512</v>
      </c>
      <c r="E21" t="s">
        <v>22420</v>
      </c>
      <c r="F21" t="s">
        <v>22421</v>
      </c>
      <c r="G21" t="s">
        <v>1464</v>
      </c>
      <c r="H21" t="s">
        <v>460</v>
      </c>
      <c r="I21" t="s">
        <v>459</v>
      </c>
      <c r="J21" t="s">
        <v>22422</v>
      </c>
      <c r="K21" t="s">
        <v>20905</v>
      </c>
      <c r="L21" t="s">
        <v>22423</v>
      </c>
      <c r="M21" s="27">
        <v>45930.395138888889</v>
      </c>
      <c r="N21" s="27">
        <v>45931.394444444442</v>
      </c>
      <c r="P21" t="s">
        <v>1540</v>
      </c>
      <c r="Q21" t="s">
        <v>1541</v>
      </c>
      <c r="R21" t="s">
        <v>1542</v>
      </c>
      <c r="S21" t="s">
        <v>5314</v>
      </c>
      <c r="U21" t="s">
        <v>22424</v>
      </c>
      <c r="W21" t="s">
        <v>8</v>
      </c>
      <c r="X21" t="s">
        <v>86</v>
      </c>
      <c r="Y21" t="s">
        <v>7627</v>
      </c>
      <c r="Z21" s="28">
        <v>0</v>
      </c>
      <c r="AA21" t="s">
        <v>88</v>
      </c>
      <c r="AB21" s="40">
        <v>41241</v>
      </c>
      <c r="AC21" s="40">
        <v>41241</v>
      </c>
    </row>
    <row r="22" spans="1:29">
      <c r="A22" t="s">
        <v>343</v>
      </c>
      <c r="B22" t="s">
        <v>68</v>
      </c>
      <c r="C22" t="s">
        <v>69</v>
      </c>
      <c r="D22" t="s">
        <v>344</v>
      </c>
      <c r="E22" t="s">
        <v>22425</v>
      </c>
      <c r="F22" t="s">
        <v>22426</v>
      </c>
      <c r="G22" t="s">
        <v>1464</v>
      </c>
      <c r="H22" t="s">
        <v>347</v>
      </c>
      <c r="I22" t="s">
        <v>343</v>
      </c>
      <c r="J22" t="s">
        <v>22427</v>
      </c>
      <c r="K22" t="s">
        <v>20905</v>
      </c>
      <c r="L22" t="s">
        <v>22428</v>
      </c>
      <c r="M22" s="27">
        <v>45931.413888888892</v>
      </c>
      <c r="N22" s="27">
        <v>45931.612500000003</v>
      </c>
      <c r="P22" t="s">
        <v>1467</v>
      </c>
      <c r="Q22" t="s">
        <v>1654</v>
      </c>
      <c r="R22" t="s">
        <v>1655</v>
      </c>
      <c r="S22" t="s">
        <v>82</v>
      </c>
      <c r="T22" t="s">
        <v>22429</v>
      </c>
      <c r="U22" t="s">
        <v>84</v>
      </c>
      <c r="V22" t="s">
        <v>22430</v>
      </c>
      <c r="W22" t="s">
        <v>8</v>
      </c>
      <c r="X22" t="s">
        <v>86</v>
      </c>
      <c r="Y22" t="s">
        <v>761</v>
      </c>
      <c r="Z22" s="28">
        <v>1</v>
      </c>
      <c r="AA22" t="s">
        <v>88</v>
      </c>
      <c r="AB22" s="40">
        <v>65960</v>
      </c>
      <c r="AC22" s="40">
        <v>65960</v>
      </c>
    </row>
    <row r="23" spans="1:29">
      <c r="A23" t="s">
        <v>459</v>
      </c>
      <c r="B23" t="s">
        <v>460</v>
      </c>
      <c r="C23" t="s">
        <v>461</v>
      </c>
      <c r="D23" t="s">
        <v>512</v>
      </c>
      <c r="E23" t="s">
        <v>22431</v>
      </c>
      <c r="F23" t="s">
        <v>22432</v>
      </c>
      <c r="G23" t="s">
        <v>1464</v>
      </c>
      <c r="H23" t="s">
        <v>460</v>
      </c>
      <c r="I23" t="s">
        <v>459</v>
      </c>
      <c r="J23" t="s">
        <v>22433</v>
      </c>
      <c r="K23" t="s">
        <v>20905</v>
      </c>
      <c r="L23" t="s">
        <v>22434</v>
      </c>
      <c r="M23" s="27">
        <v>45931.397916666669</v>
      </c>
      <c r="N23" s="27">
        <v>45931.397916666669</v>
      </c>
      <c r="P23" t="s">
        <v>1540</v>
      </c>
      <c r="Q23" t="s">
        <v>1541</v>
      </c>
      <c r="R23" t="s">
        <v>1542</v>
      </c>
      <c r="S23" t="s">
        <v>5314</v>
      </c>
      <c r="U23" t="s">
        <v>22424</v>
      </c>
      <c r="W23" t="s">
        <v>8</v>
      </c>
      <c r="X23" t="s">
        <v>86</v>
      </c>
      <c r="Y23" t="s">
        <v>7627</v>
      </c>
      <c r="Z23" s="28">
        <v>0</v>
      </c>
      <c r="AA23" t="s">
        <v>88</v>
      </c>
      <c r="AB23" s="40">
        <v>41241</v>
      </c>
      <c r="AC23" s="40">
        <v>41241</v>
      </c>
    </row>
    <row r="24" spans="1:29">
      <c r="A24" t="s">
        <v>569</v>
      </c>
      <c r="B24" t="s">
        <v>119</v>
      </c>
      <c r="C24" t="s">
        <v>120</v>
      </c>
      <c r="D24" t="s">
        <v>570</v>
      </c>
      <c r="E24" t="s">
        <v>22435</v>
      </c>
      <c r="F24" t="s">
        <v>22436</v>
      </c>
      <c r="G24" t="s">
        <v>1464</v>
      </c>
      <c r="H24" t="s">
        <v>573</v>
      </c>
      <c r="I24" t="s">
        <v>569</v>
      </c>
      <c r="J24" t="s">
        <v>22437</v>
      </c>
      <c r="K24" t="s">
        <v>20905</v>
      </c>
      <c r="L24" t="s">
        <v>22438</v>
      </c>
      <c r="M24" s="27">
        <v>45931.438888888893</v>
      </c>
      <c r="N24" s="27">
        <v>45932.340277777781</v>
      </c>
      <c r="P24" t="s">
        <v>1467</v>
      </c>
      <c r="Q24" t="s">
        <v>1654</v>
      </c>
      <c r="R24" t="s">
        <v>1655</v>
      </c>
      <c r="S24" t="s">
        <v>82</v>
      </c>
      <c r="T24" t="s">
        <v>22439</v>
      </c>
      <c r="U24" t="s">
        <v>84</v>
      </c>
      <c r="V24" t="s">
        <v>22440</v>
      </c>
      <c r="W24" t="s">
        <v>8</v>
      </c>
      <c r="X24" t="s">
        <v>86</v>
      </c>
      <c r="Y24" t="s">
        <v>578</v>
      </c>
      <c r="Z24" s="28">
        <v>1</v>
      </c>
      <c r="AA24" t="s">
        <v>88</v>
      </c>
      <c r="AB24" s="40">
        <v>65960</v>
      </c>
      <c r="AC24" s="40">
        <v>65960</v>
      </c>
    </row>
    <row r="25" spans="1:29">
      <c r="A25" t="s">
        <v>343</v>
      </c>
      <c r="B25" t="s">
        <v>68</v>
      </c>
      <c r="C25" t="s">
        <v>69</v>
      </c>
      <c r="D25" t="s">
        <v>6025</v>
      </c>
      <c r="E25" t="s">
        <v>22441</v>
      </c>
      <c r="F25" t="s">
        <v>22442</v>
      </c>
      <c r="G25" t="s">
        <v>1464</v>
      </c>
      <c r="H25" t="s">
        <v>347</v>
      </c>
      <c r="I25" t="s">
        <v>6028</v>
      </c>
      <c r="J25" t="s">
        <v>22443</v>
      </c>
      <c r="K25" t="s">
        <v>20905</v>
      </c>
      <c r="L25" t="s">
        <v>22444</v>
      </c>
      <c r="M25" s="27">
        <v>45931.73333333333</v>
      </c>
      <c r="N25" s="27">
        <v>45933.364583333343</v>
      </c>
      <c r="P25" t="s">
        <v>1467</v>
      </c>
      <c r="Q25" t="s">
        <v>2219</v>
      </c>
      <c r="R25" t="s">
        <v>1469</v>
      </c>
      <c r="S25" t="s">
        <v>82</v>
      </c>
      <c r="T25" t="s">
        <v>22445</v>
      </c>
      <c r="U25" t="s">
        <v>84</v>
      </c>
      <c r="V25" t="s">
        <v>22446</v>
      </c>
      <c r="W25" t="s">
        <v>11</v>
      </c>
      <c r="X25" t="s">
        <v>86</v>
      </c>
      <c r="Y25" t="s">
        <v>359</v>
      </c>
      <c r="Z25" s="28">
        <v>1</v>
      </c>
      <c r="AA25" t="s">
        <v>88</v>
      </c>
      <c r="AB25" s="40">
        <v>144968</v>
      </c>
      <c r="AC25" s="40">
        <v>144968</v>
      </c>
    </row>
    <row r="26" spans="1:29">
      <c r="A26" t="s">
        <v>762</v>
      </c>
      <c r="B26" t="s">
        <v>119</v>
      </c>
      <c r="C26" t="s">
        <v>120</v>
      </c>
      <c r="D26" t="s">
        <v>22447</v>
      </c>
      <c r="E26" t="s">
        <v>22448</v>
      </c>
      <c r="F26" t="s">
        <v>22449</v>
      </c>
      <c r="G26" t="s">
        <v>1464</v>
      </c>
      <c r="H26" t="s">
        <v>766</v>
      </c>
      <c r="I26" t="s">
        <v>22450</v>
      </c>
      <c r="J26" t="s">
        <v>22451</v>
      </c>
      <c r="K26" t="s">
        <v>20905</v>
      </c>
      <c r="L26" t="s">
        <v>22452</v>
      </c>
      <c r="M26" s="27">
        <v>45931.510416666657</v>
      </c>
      <c r="N26" s="27">
        <v>45931.508333333331</v>
      </c>
      <c r="P26" t="s">
        <v>1540</v>
      </c>
      <c r="Q26" t="s">
        <v>1541</v>
      </c>
      <c r="R26" t="s">
        <v>1542</v>
      </c>
      <c r="S26" t="s">
        <v>5314</v>
      </c>
      <c r="U26" t="s">
        <v>22424</v>
      </c>
      <c r="W26" t="s">
        <v>11</v>
      </c>
      <c r="X26" t="s">
        <v>86</v>
      </c>
      <c r="Y26" t="s">
        <v>771</v>
      </c>
      <c r="Z26" s="28">
        <v>0</v>
      </c>
      <c r="AA26" t="s">
        <v>88</v>
      </c>
      <c r="AB26" s="40">
        <v>41241</v>
      </c>
      <c r="AC26" s="40">
        <v>41241</v>
      </c>
    </row>
    <row r="27" spans="1:29">
      <c r="A27" t="s">
        <v>613</v>
      </c>
      <c r="B27" t="s">
        <v>151</v>
      </c>
      <c r="C27" t="s">
        <v>152</v>
      </c>
      <c r="D27" t="s">
        <v>7633</v>
      </c>
      <c r="E27" t="s">
        <v>22453</v>
      </c>
      <c r="F27" t="s">
        <v>22454</v>
      </c>
      <c r="G27" t="s">
        <v>1464</v>
      </c>
      <c r="H27" t="s">
        <v>258</v>
      </c>
      <c r="I27" t="s">
        <v>613</v>
      </c>
      <c r="J27" t="s">
        <v>22455</v>
      </c>
      <c r="K27" t="s">
        <v>20905</v>
      </c>
      <c r="L27" t="s">
        <v>22456</v>
      </c>
      <c r="M27" s="27">
        <v>45931.490277777782</v>
      </c>
      <c r="N27" s="27">
        <v>45931.488194444442</v>
      </c>
      <c r="P27" t="s">
        <v>1540</v>
      </c>
      <c r="Q27" t="s">
        <v>1541</v>
      </c>
      <c r="R27" t="s">
        <v>1542</v>
      </c>
      <c r="S27" t="s">
        <v>5314</v>
      </c>
      <c r="U27" t="s">
        <v>22424</v>
      </c>
      <c r="W27" t="s">
        <v>8</v>
      </c>
      <c r="X27" t="s">
        <v>86</v>
      </c>
      <c r="Y27" t="s">
        <v>7627</v>
      </c>
      <c r="Z27" s="28">
        <v>0</v>
      </c>
      <c r="AA27" t="s">
        <v>88</v>
      </c>
      <c r="AB27" s="40">
        <v>41241</v>
      </c>
      <c r="AC27" s="40">
        <v>41241</v>
      </c>
    </row>
    <row r="28" spans="1:29">
      <c r="A28" t="s">
        <v>118</v>
      </c>
      <c r="B28" t="s">
        <v>119</v>
      </c>
      <c r="C28" t="s">
        <v>120</v>
      </c>
      <c r="D28" t="s">
        <v>21557</v>
      </c>
      <c r="E28" t="s">
        <v>22457</v>
      </c>
      <c r="F28" t="s">
        <v>22458</v>
      </c>
      <c r="G28" t="s">
        <v>1464</v>
      </c>
      <c r="H28" t="s">
        <v>309</v>
      </c>
      <c r="I28" t="s">
        <v>8639</v>
      </c>
      <c r="J28" t="s">
        <v>22459</v>
      </c>
      <c r="K28" t="s">
        <v>20905</v>
      </c>
      <c r="L28" t="s">
        <v>22460</v>
      </c>
      <c r="M28" s="27">
        <v>45931.5</v>
      </c>
      <c r="N28" s="27">
        <v>45931.492361111108</v>
      </c>
      <c r="P28" t="s">
        <v>1540</v>
      </c>
      <c r="Q28" t="s">
        <v>1541</v>
      </c>
      <c r="R28" t="s">
        <v>1542</v>
      </c>
      <c r="S28" t="s">
        <v>5314</v>
      </c>
      <c r="U28" t="s">
        <v>22424</v>
      </c>
      <c r="W28" t="s">
        <v>13</v>
      </c>
      <c r="X28" t="s">
        <v>86</v>
      </c>
      <c r="Y28" t="s">
        <v>7627</v>
      </c>
      <c r="Z28" s="28">
        <v>0</v>
      </c>
      <c r="AA28" t="s">
        <v>88</v>
      </c>
      <c r="AB28" s="40">
        <v>41241</v>
      </c>
      <c r="AC28" s="40">
        <v>41241</v>
      </c>
    </row>
    <row r="29" spans="1:29">
      <c r="A29" t="s">
        <v>569</v>
      </c>
      <c r="B29" t="s">
        <v>119</v>
      </c>
      <c r="C29" t="s">
        <v>120</v>
      </c>
      <c r="D29" t="s">
        <v>4589</v>
      </c>
      <c r="E29" t="s">
        <v>22461</v>
      </c>
      <c r="F29" t="s">
        <v>22462</v>
      </c>
      <c r="G29" t="s">
        <v>1464</v>
      </c>
      <c r="H29" t="s">
        <v>766</v>
      </c>
      <c r="I29" t="s">
        <v>4590</v>
      </c>
      <c r="J29" t="s">
        <v>22463</v>
      </c>
      <c r="K29" t="s">
        <v>20905</v>
      </c>
      <c r="L29" t="s">
        <v>22464</v>
      </c>
      <c r="M29" s="27">
        <v>45931.40347222222</v>
      </c>
      <c r="N29" s="27">
        <v>45932.402777777781</v>
      </c>
      <c r="P29" t="s">
        <v>1540</v>
      </c>
      <c r="Q29" t="s">
        <v>1541</v>
      </c>
      <c r="R29" t="s">
        <v>1542</v>
      </c>
      <c r="S29" t="s">
        <v>5314</v>
      </c>
      <c r="U29" t="s">
        <v>22424</v>
      </c>
      <c r="W29" t="s">
        <v>13</v>
      </c>
      <c r="X29" t="s">
        <v>86</v>
      </c>
      <c r="Y29" t="s">
        <v>7627</v>
      </c>
      <c r="Z29" s="28">
        <v>0</v>
      </c>
      <c r="AA29" t="s">
        <v>88</v>
      </c>
      <c r="AB29" s="40">
        <v>41241</v>
      </c>
      <c r="AC29" s="40">
        <v>41241</v>
      </c>
    </row>
    <row r="30" spans="1:29">
      <c r="A30" t="s">
        <v>343</v>
      </c>
      <c r="B30" t="s">
        <v>68</v>
      </c>
      <c r="C30" t="s">
        <v>69</v>
      </c>
      <c r="D30" t="s">
        <v>1091</v>
      </c>
      <c r="E30" t="s">
        <v>22465</v>
      </c>
      <c r="F30" t="s">
        <v>22466</v>
      </c>
      <c r="G30" t="s">
        <v>1464</v>
      </c>
      <c r="H30" t="s">
        <v>347</v>
      </c>
      <c r="I30" t="s">
        <v>1094</v>
      </c>
      <c r="J30" t="s">
        <v>22467</v>
      </c>
      <c r="K30" t="s">
        <v>20905</v>
      </c>
      <c r="L30" t="s">
        <v>22468</v>
      </c>
      <c r="M30" s="27">
        <v>45931.347916666673</v>
      </c>
      <c r="N30" s="27">
        <v>45933.380555555559</v>
      </c>
      <c r="P30" t="s">
        <v>1467</v>
      </c>
      <c r="Q30" t="s">
        <v>1496</v>
      </c>
      <c r="R30" t="s">
        <v>2037</v>
      </c>
      <c r="S30" t="s">
        <v>82</v>
      </c>
      <c r="T30" t="s">
        <v>22469</v>
      </c>
      <c r="U30" t="s">
        <v>84</v>
      </c>
      <c r="V30" t="s">
        <v>22470</v>
      </c>
      <c r="W30" t="s">
        <v>11</v>
      </c>
      <c r="X30" t="s">
        <v>86</v>
      </c>
      <c r="Y30" t="s">
        <v>2850</v>
      </c>
      <c r="Z30" s="28">
        <v>1</v>
      </c>
      <c r="AA30" t="s">
        <v>88</v>
      </c>
      <c r="AB30" s="40">
        <v>144968</v>
      </c>
      <c r="AC30" s="40">
        <v>144968</v>
      </c>
    </row>
    <row r="31" spans="1:29">
      <c r="A31" t="s">
        <v>277</v>
      </c>
      <c r="B31" t="s">
        <v>151</v>
      </c>
      <c r="C31" t="s">
        <v>152</v>
      </c>
      <c r="D31" t="s">
        <v>334</v>
      </c>
      <c r="E31" t="s">
        <v>22471</v>
      </c>
      <c r="F31" t="s">
        <v>22472</v>
      </c>
      <c r="G31" t="s">
        <v>1464</v>
      </c>
      <c r="H31" t="s">
        <v>328</v>
      </c>
      <c r="I31" t="s">
        <v>337</v>
      </c>
      <c r="J31" t="s">
        <v>22473</v>
      </c>
      <c r="K31" t="s">
        <v>20905</v>
      </c>
      <c r="L31" t="s">
        <v>22474</v>
      </c>
      <c r="M31" s="27">
        <v>45931.56527777778</v>
      </c>
      <c r="N31" s="27">
        <v>45932.505555555559</v>
      </c>
      <c r="P31" t="s">
        <v>1467</v>
      </c>
      <c r="Q31" t="s">
        <v>1580</v>
      </c>
      <c r="R31" t="s">
        <v>1581</v>
      </c>
      <c r="S31" t="s">
        <v>82</v>
      </c>
      <c r="T31" t="s">
        <v>22475</v>
      </c>
      <c r="U31" t="s">
        <v>84</v>
      </c>
      <c r="V31" t="s">
        <v>22476</v>
      </c>
      <c r="W31" t="s">
        <v>8</v>
      </c>
      <c r="X31" t="s">
        <v>86</v>
      </c>
      <c r="Y31" t="s">
        <v>2450</v>
      </c>
      <c r="Z31" s="28">
        <v>1</v>
      </c>
      <c r="AA31" t="s">
        <v>88</v>
      </c>
      <c r="AB31" s="40">
        <v>65960</v>
      </c>
      <c r="AC31" s="40">
        <v>65960</v>
      </c>
    </row>
    <row r="32" spans="1:29">
      <c r="A32" t="s">
        <v>459</v>
      </c>
      <c r="B32" t="s">
        <v>460</v>
      </c>
      <c r="C32" t="s">
        <v>461</v>
      </c>
      <c r="D32" t="s">
        <v>3188</v>
      </c>
      <c r="E32" t="s">
        <v>22477</v>
      </c>
      <c r="F32" t="s">
        <v>22478</v>
      </c>
      <c r="G32" t="s">
        <v>1464</v>
      </c>
      <c r="H32" t="s">
        <v>460</v>
      </c>
      <c r="I32" t="s">
        <v>3191</v>
      </c>
      <c r="J32" t="s">
        <v>22479</v>
      </c>
      <c r="K32" t="s">
        <v>20905</v>
      </c>
      <c r="L32" t="s">
        <v>22480</v>
      </c>
      <c r="M32" s="27">
        <v>45931.405555555553</v>
      </c>
      <c r="N32" s="27">
        <v>45932.404861111107</v>
      </c>
      <c r="P32" t="s">
        <v>1540</v>
      </c>
      <c r="Q32" t="s">
        <v>1541</v>
      </c>
      <c r="R32" t="s">
        <v>1542</v>
      </c>
      <c r="S32" t="s">
        <v>5314</v>
      </c>
      <c r="U32" t="s">
        <v>22424</v>
      </c>
      <c r="W32" t="s">
        <v>11</v>
      </c>
      <c r="X32" t="s">
        <v>86</v>
      </c>
      <c r="Y32" t="s">
        <v>7627</v>
      </c>
      <c r="Z32" s="28">
        <v>0</v>
      </c>
      <c r="AA32" t="s">
        <v>88</v>
      </c>
      <c r="AB32" s="40">
        <v>41241</v>
      </c>
      <c r="AC32" s="40">
        <v>41241</v>
      </c>
    </row>
    <row r="33" spans="1:29">
      <c r="A33" t="s">
        <v>459</v>
      </c>
      <c r="B33" t="s">
        <v>460</v>
      </c>
      <c r="C33" t="s">
        <v>461</v>
      </c>
      <c r="D33" t="s">
        <v>11119</v>
      </c>
      <c r="E33" t="s">
        <v>22481</v>
      </c>
      <c r="F33" t="s">
        <v>22482</v>
      </c>
      <c r="G33" t="s">
        <v>1464</v>
      </c>
      <c r="H33" t="s">
        <v>460</v>
      </c>
      <c r="I33" t="s">
        <v>11122</v>
      </c>
      <c r="J33" t="s">
        <v>22483</v>
      </c>
      <c r="K33" t="s">
        <v>20905</v>
      </c>
      <c r="L33" t="s">
        <v>22484</v>
      </c>
      <c r="M33" s="27">
        <v>45931.407638888893</v>
      </c>
      <c r="N33" s="27">
        <v>45932.406944444447</v>
      </c>
      <c r="P33" t="s">
        <v>1540</v>
      </c>
      <c r="Q33" t="s">
        <v>1541</v>
      </c>
      <c r="R33" t="s">
        <v>1542</v>
      </c>
      <c r="S33" t="s">
        <v>5314</v>
      </c>
      <c r="U33" t="s">
        <v>22424</v>
      </c>
      <c r="W33" t="s">
        <v>11</v>
      </c>
      <c r="X33" t="s">
        <v>86</v>
      </c>
      <c r="Y33" t="s">
        <v>7627</v>
      </c>
      <c r="Z33" s="28">
        <v>0</v>
      </c>
      <c r="AA33" t="s">
        <v>88</v>
      </c>
      <c r="AB33" s="40">
        <v>41241</v>
      </c>
      <c r="AC33" s="40">
        <v>41241</v>
      </c>
    </row>
    <row r="34" spans="1:29">
      <c r="A34" t="s">
        <v>343</v>
      </c>
      <c r="B34" t="s">
        <v>68</v>
      </c>
      <c r="C34" t="s">
        <v>69</v>
      </c>
      <c r="D34" t="s">
        <v>344</v>
      </c>
      <c r="E34" t="s">
        <v>22485</v>
      </c>
      <c r="F34" t="s">
        <v>22486</v>
      </c>
      <c r="G34" t="s">
        <v>1464</v>
      </c>
      <c r="H34" t="s">
        <v>347</v>
      </c>
      <c r="I34" t="s">
        <v>343</v>
      </c>
      <c r="J34" t="s">
        <v>22487</v>
      </c>
      <c r="K34" t="s">
        <v>20905</v>
      </c>
      <c r="L34" t="s">
        <v>22488</v>
      </c>
      <c r="M34" s="27">
        <v>45931.665277777778</v>
      </c>
      <c r="N34" s="27">
        <v>45932.421527777777</v>
      </c>
      <c r="P34" t="s">
        <v>1467</v>
      </c>
      <c r="Q34" t="s">
        <v>1552</v>
      </c>
      <c r="R34" t="s">
        <v>1469</v>
      </c>
      <c r="S34" t="s">
        <v>82</v>
      </c>
      <c r="T34" t="s">
        <v>22489</v>
      </c>
      <c r="U34" t="s">
        <v>84</v>
      </c>
      <c r="V34" t="s">
        <v>22490</v>
      </c>
      <c r="W34" t="s">
        <v>8</v>
      </c>
      <c r="X34" t="s">
        <v>86</v>
      </c>
      <c r="Y34" t="s">
        <v>761</v>
      </c>
      <c r="Z34" s="28">
        <v>1</v>
      </c>
      <c r="AA34" t="s">
        <v>88</v>
      </c>
      <c r="AB34" s="40">
        <v>65960</v>
      </c>
      <c r="AC34" s="40">
        <v>65960</v>
      </c>
    </row>
    <row r="35" spans="1:29">
      <c r="A35" t="s">
        <v>613</v>
      </c>
      <c r="B35" t="s">
        <v>151</v>
      </c>
      <c r="C35" t="s">
        <v>152</v>
      </c>
      <c r="D35" t="s">
        <v>15439</v>
      </c>
      <c r="E35" t="s">
        <v>22491</v>
      </c>
      <c r="F35" t="s">
        <v>22492</v>
      </c>
      <c r="G35" t="s">
        <v>1464</v>
      </c>
      <c r="H35" t="s">
        <v>258</v>
      </c>
      <c r="I35" t="s">
        <v>15442</v>
      </c>
      <c r="J35" t="s">
        <v>22493</v>
      </c>
      <c r="K35" t="s">
        <v>20905</v>
      </c>
      <c r="L35" t="s">
        <v>22494</v>
      </c>
      <c r="M35" s="27">
        <v>45931.554861111108</v>
      </c>
      <c r="N35" s="27">
        <v>45932.634722222218</v>
      </c>
      <c r="P35" t="s">
        <v>1540</v>
      </c>
      <c r="Q35" t="s">
        <v>1541</v>
      </c>
      <c r="R35" t="s">
        <v>1542</v>
      </c>
      <c r="S35" t="s">
        <v>82</v>
      </c>
      <c r="T35" t="s">
        <v>22495</v>
      </c>
      <c r="U35" t="s">
        <v>84</v>
      </c>
      <c r="V35" t="s">
        <v>22496</v>
      </c>
      <c r="W35" t="s">
        <v>11</v>
      </c>
      <c r="X35" t="s">
        <v>86</v>
      </c>
      <c r="Y35" t="s">
        <v>8863</v>
      </c>
      <c r="Z35" s="28">
        <v>1</v>
      </c>
      <c r="AA35" t="s">
        <v>88</v>
      </c>
      <c r="AB35" s="40">
        <v>144968</v>
      </c>
      <c r="AC35" s="40">
        <v>144968</v>
      </c>
    </row>
    <row r="36" spans="1:29">
      <c r="A36" t="s">
        <v>459</v>
      </c>
      <c r="B36" t="s">
        <v>460</v>
      </c>
      <c r="C36" t="s">
        <v>461</v>
      </c>
      <c r="D36" t="s">
        <v>22497</v>
      </c>
      <c r="E36" t="s">
        <v>22498</v>
      </c>
      <c r="F36" t="s">
        <v>22499</v>
      </c>
      <c r="G36" t="s">
        <v>1464</v>
      </c>
      <c r="H36" t="s">
        <v>460</v>
      </c>
      <c r="I36" t="s">
        <v>22500</v>
      </c>
      <c r="J36" t="s">
        <v>22501</v>
      </c>
      <c r="K36" t="s">
        <v>20905</v>
      </c>
      <c r="L36" t="s">
        <v>22502</v>
      </c>
      <c r="M36" s="27">
        <v>45931.409722222219</v>
      </c>
      <c r="N36" s="27">
        <v>45932.40902777778</v>
      </c>
      <c r="P36" t="s">
        <v>1540</v>
      </c>
      <c r="Q36" t="s">
        <v>1541</v>
      </c>
      <c r="R36" t="s">
        <v>1542</v>
      </c>
      <c r="S36" t="s">
        <v>5314</v>
      </c>
      <c r="U36" t="s">
        <v>22424</v>
      </c>
      <c r="W36" t="s">
        <v>13</v>
      </c>
      <c r="X36" t="s">
        <v>86</v>
      </c>
      <c r="Y36" t="s">
        <v>7627</v>
      </c>
      <c r="Z36" s="28">
        <v>0</v>
      </c>
      <c r="AA36" t="s">
        <v>88</v>
      </c>
      <c r="AB36" s="40">
        <v>41241</v>
      </c>
      <c r="AC36" s="40">
        <v>41241</v>
      </c>
    </row>
    <row r="37" spans="1:29">
      <c r="A37" t="s">
        <v>277</v>
      </c>
      <c r="B37" t="s">
        <v>151</v>
      </c>
      <c r="C37" t="s">
        <v>152</v>
      </c>
      <c r="D37" t="s">
        <v>325</v>
      </c>
      <c r="E37" t="s">
        <v>22503</v>
      </c>
      <c r="F37" t="s">
        <v>22346</v>
      </c>
      <c r="G37" t="s">
        <v>1464</v>
      </c>
      <c r="H37" t="s">
        <v>328</v>
      </c>
      <c r="I37" t="s">
        <v>277</v>
      </c>
      <c r="J37" t="s">
        <v>22347</v>
      </c>
      <c r="K37" t="s">
        <v>20905</v>
      </c>
      <c r="L37" t="s">
        <v>22504</v>
      </c>
      <c r="M37" s="27">
        <v>45931.56527777778</v>
      </c>
      <c r="N37" s="27">
        <v>45932.512499999997</v>
      </c>
      <c r="P37" t="s">
        <v>1540</v>
      </c>
      <c r="Q37" t="s">
        <v>1541</v>
      </c>
      <c r="R37" t="s">
        <v>1542</v>
      </c>
      <c r="S37" t="s">
        <v>82</v>
      </c>
      <c r="T37" t="s">
        <v>22505</v>
      </c>
      <c r="U37" t="s">
        <v>84</v>
      </c>
      <c r="V37" t="s">
        <v>22351</v>
      </c>
      <c r="W37" t="s">
        <v>8</v>
      </c>
      <c r="X37" t="s">
        <v>86</v>
      </c>
      <c r="Y37" t="s">
        <v>1067</v>
      </c>
      <c r="Z37" s="28">
        <v>1</v>
      </c>
      <c r="AA37" t="s">
        <v>88</v>
      </c>
      <c r="AB37" s="40">
        <v>65960</v>
      </c>
      <c r="AC37" s="40">
        <v>65960</v>
      </c>
    </row>
    <row r="38" spans="1:29">
      <c r="A38" t="s">
        <v>459</v>
      </c>
      <c r="B38" t="s">
        <v>460</v>
      </c>
      <c r="C38" t="s">
        <v>461</v>
      </c>
      <c r="D38" t="s">
        <v>512</v>
      </c>
      <c r="E38" t="s">
        <v>22506</v>
      </c>
      <c r="F38" t="s">
        <v>22507</v>
      </c>
      <c r="G38" t="s">
        <v>1464</v>
      </c>
      <c r="H38" t="s">
        <v>460</v>
      </c>
      <c r="I38" t="s">
        <v>459</v>
      </c>
      <c r="J38" t="s">
        <v>22508</v>
      </c>
      <c r="K38" t="s">
        <v>20905</v>
      </c>
      <c r="L38" t="s">
        <v>22509</v>
      </c>
      <c r="M38" s="27">
        <v>45931.411805555559</v>
      </c>
      <c r="N38" s="27">
        <v>45932.411111111112</v>
      </c>
      <c r="P38" t="s">
        <v>1540</v>
      </c>
      <c r="Q38" t="s">
        <v>1541</v>
      </c>
      <c r="R38" t="s">
        <v>1542</v>
      </c>
      <c r="S38" t="s">
        <v>5314</v>
      </c>
      <c r="U38" t="s">
        <v>22424</v>
      </c>
      <c r="W38" t="s">
        <v>8</v>
      </c>
      <c r="X38" t="s">
        <v>86</v>
      </c>
      <c r="Y38" t="s">
        <v>7627</v>
      </c>
      <c r="Z38" s="28">
        <v>0</v>
      </c>
      <c r="AA38" t="s">
        <v>88</v>
      </c>
      <c r="AB38" s="40">
        <v>41241</v>
      </c>
      <c r="AC38" s="40">
        <v>41241</v>
      </c>
    </row>
    <row r="39" spans="1:29">
      <c r="A39" t="s">
        <v>459</v>
      </c>
      <c r="B39" t="s">
        <v>460</v>
      </c>
      <c r="C39" t="s">
        <v>461</v>
      </c>
      <c r="D39" t="s">
        <v>22510</v>
      </c>
      <c r="E39" t="s">
        <v>22511</v>
      </c>
      <c r="F39" t="s">
        <v>22512</v>
      </c>
      <c r="G39" t="s">
        <v>1464</v>
      </c>
      <c r="H39" t="s">
        <v>460</v>
      </c>
      <c r="I39" t="s">
        <v>22513</v>
      </c>
      <c r="J39" t="s">
        <v>22514</v>
      </c>
      <c r="K39" t="s">
        <v>20905</v>
      </c>
      <c r="L39" t="s">
        <v>22515</v>
      </c>
      <c r="M39" s="27">
        <v>45931.993055555547</v>
      </c>
      <c r="N39" s="27">
        <v>45932.51666666667</v>
      </c>
      <c r="P39" t="s">
        <v>1514</v>
      </c>
      <c r="Q39" t="s">
        <v>1595</v>
      </c>
      <c r="R39" t="s">
        <v>1596</v>
      </c>
      <c r="S39" t="s">
        <v>82</v>
      </c>
      <c r="T39" t="s">
        <v>22516</v>
      </c>
      <c r="U39" t="s">
        <v>84</v>
      </c>
      <c r="V39" t="s">
        <v>22517</v>
      </c>
      <c r="W39" t="s">
        <v>13</v>
      </c>
      <c r="X39" t="s">
        <v>86</v>
      </c>
      <c r="Y39" t="s">
        <v>539</v>
      </c>
      <c r="Z39" s="28">
        <v>1</v>
      </c>
      <c r="AA39" t="s">
        <v>88</v>
      </c>
      <c r="AB39" s="40">
        <v>275729</v>
      </c>
      <c r="AC39" s="40">
        <v>275729</v>
      </c>
    </row>
    <row r="40" spans="1:29">
      <c r="A40" t="s">
        <v>459</v>
      </c>
      <c r="B40" t="s">
        <v>460</v>
      </c>
      <c r="C40" t="s">
        <v>461</v>
      </c>
      <c r="D40" t="s">
        <v>512</v>
      </c>
      <c r="E40" t="s">
        <v>22518</v>
      </c>
      <c r="F40" t="s">
        <v>22519</v>
      </c>
      <c r="G40" t="s">
        <v>1464</v>
      </c>
      <c r="H40" t="s">
        <v>460</v>
      </c>
      <c r="I40" t="s">
        <v>459</v>
      </c>
      <c r="J40" t="s">
        <v>22520</v>
      </c>
      <c r="K40" t="s">
        <v>20905</v>
      </c>
      <c r="L40" t="s">
        <v>22521</v>
      </c>
      <c r="M40" s="27">
        <v>45931.414583333331</v>
      </c>
      <c r="N40" s="27">
        <v>45932.413194444453</v>
      </c>
      <c r="P40" t="s">
        <v>1540</v>
      </c>
      <c r="Q40" t="s">
        <v>1541</v>
      </c>
      <c r="R40" t="s">
        <v>1542</v>
      </c>
      <c r="S40" t="s">
        <v>5314</v>
      </c>
      <c r="U40" t="s">
        <v>22424</v>
      </c>
      <c r="W40" t="s">
        <v>8</v>
      </c>
      <c r="X40" t="s">
        <v>86</v>
      </c>
      <c r="Y40" t="s">
        <v>7627</v>
      </c>
      <c r="Z40" s="28">
        <v>0</v>
      </c>
      <c r="AA40" t="s">
        <v>88</v>
      </c>
      <c r="AB40" s="40">
        <v>41241</v>
      </c>
      <c r="AC40" s="40">
        <v>41241</v>
      </c>
    </row>
    <row r="41" spans="1:29">
      <c r="A41" t="s">
        <v>459</v>
      </c>
      <c r="B41" t="s">
        <v>460</v>
      </c>
      <c r="C41" t="s">
        <v>461</v>
      </c>
      <c r="D41" t="s">
        <v>512</v>
      </c>
      <c r="E41" t="s">
        <v>22522</v>
      </c>
      <c r="F41" t="s">
        <v>22523</v>
      </c>
      <c r="G41" t="s">
        <v>1464</v>
      </c>
      <c r="H41" t="s">
        <v>460</v>
      </c>
      <c r="I41" t="s">
        <v>459</v>
      </c>
      <c r="J41" t="s">
        <v>22524</v>
      </c>
      <c r="K41" t="s">
        <v>20905</v>
      </c>
      <c r="L41" t="s">
        <v>22525</v>
      </c>
      <c r="M41" s="27">
        <v>45931.993055555547</v>
      </c>
      <c r="N41" s="27">
        <v>45932.520833333343</v>
      </c>
      <c r="P41" t="s">
        <v>1514</v>
      </c>
      <c r="Q41" t="s">
        <v>1595</v>
      </c>
      <c r="R41" t="s">
        <v>1596</v>
      </c>
      <c r="S41" t="s">
        <v>82</v>
      </c>
      <c r="T41" t="s">
        <v>22526</v>
      </c>
      <c r="U41" t="s">
        <v>84</v>
      </c>
      <c r="V41" t="s">
        <v>22527</v>
      </c>
      <c r="W41" t="s">
        <v>8</v>
      </c>
      <c r="X41" t="s">
        <v>86</v>
      </c>
      <c r="Y41" t="s">
        <v>700</v>
      </c>
      <c r="Z41" s="28">
        <v>1</v>
      </c>
      <c r="AA41" t="s">
        <v>88</v>
      </c>
      <c r="AB41" s="40">
        <v>65960</v>
      </c>
      <c r="AC41" s="40">
        <v>65960</v>
      </c>
    </row>
    <row r="42" spans="1:29">
      <c r="A42" t="s">
        <v>459</v>
      </c>
      <c r="B42" t="s">
        <v>460</v>
      </c>
      <c r="C42" t="s">
        <v>461</v>
      </c>
      <c r="D42" t="s">
        <v>692</v>
      </c>
      <c r="E42" t="s">
        <v>22528</v>
      </c>
      <c r="F42" t="s">
        <v>22529</v>
      </c>
      <c r="G42" t="s">
        <v>1464</v>
      </c>
      <c r="H42" t="s">
        <v>460</v>
      </c>
      <c r="I42" t="s">
        <v>695</v>
      </c>
      <c r="J42" t="s">
        <v>22530</v>
      </c>
      <c r="K42" t="s">
        <v>20905</v>
      </c>
      <c r="L42" t="s">
        <v>22531</v>
      </c>
      <c r="M42" s="27">
        <v>45931.481249999997</v>
      </c>
      <c r="N42" s="27">
        <v>45932.46875</v>
      </c>
      <c r="P42" t="s">
        <v>1540</v>
      </c>
      <c r="Q42" t="s">
        <v>1541</v>
      </c>
      <c r="R42" t="s">
        <v>1542</v>
      </c>
      <c r="S42" t="s">
        <v>5314</v>
      </c>
      <c r="U42" t="s">
        <v>22424</v>
      </c>
      <c r="W42" t="s">
        <v>11</v>
      </c>
      <c r="X42" t="s">
        <v>86</v>
      </c>
      <c r="Y42" t="s">
        <v>7627</v>
      </c>
      <c r="Z42" s="28">
        <v>0</v>
      </c>
      <c r="AA42" t="s">
        <v>88</v>
      </c>
      <c r="AB42" s="40">
        <v>41241</v>
      </c>
      <c r="AC42" s="40">
        <v>41241</v>
      </c>
    </row>
    <row r="43" spans="1:29">
      <c r="A43" t="s">
        <v>277</v>
      </c>
      <c r="B43" t="s">
        <v>151</v>
      </c>
      <c r="C43" t="s">
        <v>152</v>
      </c>
      <c r="D43" t="s">
        <v>325</v>
      </c>
      <c r="E43" t="s">
        <v>22532</v>
      </c>
      <c r="F43" t="s">
        <v>22533</v>
      </c>
      <c r="G43" t="s">
        <v>1464</v>
      </c>
      <c r="H43" t="s">
        <v>328</v>
      </c>
      <c r="I43" t="s">
        <v>277</v>
      </c>
      <c r="J43" t="s">
        <v>22534</v>
      </c>
      <c r="K43" t="s">
        <v>20905</v>
      </c>
      <c r="L43" t="s">
        <v>22535</v>
      </c>
      <c r="M43" s="27">
        <v>45931.818749999999</v>
      </c>
      <c r="N43" s="27">
        <v>45932.524305555547</v>
      </c>
      <c r="P43" t="s">
        <v>1467</v>
      </c>
      <c r="Q43" t="s">
        <v>1496</v>
      </c>
      <c r="R43" t="s">
        <v>1507</v>
      </c>
      <c r="S43" t="s">
        <v>82</v>
      </c>
      <c r="T43" t="s">
        <v>22536</v>
      </c>
      <c r="U43" t="s">
        <v>84</v>
      </c>
      <c r="V43" t="s">
        <v>22537</v>
      </c>
      <c r="W43" t="s">
        <v>8</v>
      </c>
      <c r="X43" t="s">
        <v>86</v>
      </c>
      <c r="Y43" t="s">
        <v>2003</v>
      </c>
      <c r="Z43" s="28">
        <v>1</v>
      </c>
      <c r="AA43" t="s">
        <v>88</v>
      </c>
      <c r="AB43" s="40">
        <v>65960</v>
      </c>
      <c r="AC43" s="40">
        <v>65960</v>
      </c>
    </row>
    <row r="44" spans="1:29">
      <c r="A44" t="s">
        <v>459</v>
      </c>
      <c r="B44" t="s">
        <v>460</v>
      </c>
      <c r="C44" t="s">
        <v>461</v>
      </c>
      <c r="D44" t="s">
        <v>512</v>
      </c>
      <c r="E44" t="s">
        <v>22538</v>
      </c>
      <c r="F44" t="s">
        <v>22539</v>
      </c>
      <c r="G44" t="s">
        <v>1464</v>
      </c>
      <c r="H44" t="s">
        <v>460</v>
      </c>
      <c r="I44" t="s">
        <v>459</v>
      </c>
      <c r="J44" t="s">
        <v>22540</v>
      </c>
      <c r="K44" t="s">
        <v>20905</v>
      </c>
      <c r="L44" t="s">
        <v>22541</v>
      </c>
      <c r="M44" s="27">
        <v>45931.463888888888</v>
      </c>
      <c r="N44" s="27">
        <v>45932.463194444441</v>
      </c>
      <c r="P44" t="s">
        <v>1540</v>
      </c>
      <c r="Q44" t="s">
        <v>1541</v>
      </c>
      <c r="R44" t="s">
        <v>1542</v>
      </c>
      <c r="S44" t="s">
        <v>5314</v>
      </c>
      <c r="U44" t="s">
        <v>22424</v>
      </c>
      <c r="W44" t="s">
        <v>8</v>
      </c>
      <c r="X44" t="s">
        <v>86</v>
      </c>
      <c r="Y44" t="s">
        <v>7627</v>
      </c>
      <c r="Z44" s="28">
        <v>0</v>
      </c>
      <c r="AA44" t="s">
        <v>88</v>
      </c>
      <c r="AB44" s="40">
        <v>41241</v>
      </c>
      <c r="AC44" s="40">
        <v>41241</v>
      </c>
    </row>
    <row r="45" spans="1:29">
      <c r="A45" t="s">
        <v>569</v>
      </c>
      <c r="B45" t="s">
        <v>119</v>
      </c>
      <c r="C45" t="s">
        <v>120</v>
      </c>
      <c r="D45" t="s">
        <v>10437</v>
      </c>
      <c r="E45" t="s">
        <v>22542</v>
      </c>
      <c r="F45" t="s">
        <v>22543</v>
      </c>
      <c r="G45" t="s">
        <v>1464</v>
      </c>
      <c r="H45" t="s">
        <v>573</v>
      </c>
      <c r="I45" t="s">
        <v>10440</v>
      </c>
      <c r="J45" t="s">
        <v>22544</v>
      </c>
      <c r="K45" t="s">
        <v>20905</v>
      </c>
      <c r="L45" t="s">
        <v>22545</v>
      </c>
      <c r="M45" s="27">
        <v>45931.248611111107</v>
      </c>
      <c r="N45" s="27">
        <v>45933.635416666657</v>
      </c>
      <c r="P45" t="s">
        <v>1467</v>
      </c>
      <c r="Q45" t="s">
        <v>1562</v>
      </c>
      <c r="R45" t="s">
        <v>1562</v>
      </c>
      <c r="S45" t="s">
        <v>82</v>
      </c>
      <c r="T45" t="s">
        <v>22546</v>
      </c>
      <c r="U45" t="s">
        <v>84</v>
      </c>
      <c r="V45" t="s">
        <v>22547</v>
      </c>
      <c r="W45" t="s">
        <v>11</v>
      </c>
      <c r="X45" t="s">
        <v>86</v>
      </c>
      <c r="Y45" t="s">
        <v>578</v>
      </c>
      <c r="Z45" s="28">
        <v>1</v>
      </c>
      <c r="AA45" t="s">
        <v>88</v>
      </c>
      <c r="AB45" s="40">
        <v>144968</v>
      </c>
      <c r="AC45" s="40">
        <v>144968</v>
      </c>
    </row>
    <row r="46" spans="1:29">
      <c r="A46" t="s">
        <v>569</v>
      </c>
      <c r="B46" t="s">
        <v>119</v>
      </c>
      <c r="C46" t="s">
        <v>120</v>
      </c>
      <c r="D46" t="s">
        <v>570</v>
      </c>
      <c r="E46" t="s">
        <v>22548</v>
      </c>
      <c r="F46" t="s">
        <v>22396</v>
      </c>
      <c r="G46" t="s">
        <v>1464</v>
      </c>
      <c r="H46" t="s">
        <v>573</v>
      </c>
      <c r="I46" t="s">
        <v>569</v>
      </c>
      <c r="J46" t="s">
        <v>22397</v>
      </c>
      <c r="K46" t="s">
        <v>20905</v>
      </c>
      <c r="L46" t="s">
        <v>22549</v>
      </c>
      <c r="M46" s="27">
        <v>45931.390277777777</v>
      </c>
      <c r="N46" s="27">
        <v>45932.636805555558</v>
      </c>
      <c r="P46" t="s">
        <v>1467</v>
      </c>
      <c r="Q46" t="s">
        <v>1562</v>
      </c>
      <c r="R46" t="s">
        <v>1562</v>
      </c>
      <c r="S46" t="s">
        <v>82</v>
      </c>
      <c r="T46" t="s">
        <v>22550</v>
      </c>
      <c r="U46" t="s">
        <v>84</v>
      </c>
      <c r="V46" t="s">
        <v>22551</v>
      </c>
      <c r="W46" t="s">
        <v>8</v>
      </c>
      <c r="X46" t="s">
        <v>86</v>
      </c>
      <c r="Y46" t="s">
        <v>578</v>
      </c>
      <c r="Z46" s="28">
        <v>1</v>
      </c>
      <c r="AA46" t="s">
        <v>88</v>
      </c>
      <c r="AB46" s="40">
        <v>65960</v>
      </c>
      <c r="AC46" s="40">
        <v>65960</v>
      </c>
    </row>
    <row r="47" spans="1:29">
      <c r="A47" t="s">
        <v>277</v>
      </c>
      <c r="B47" t="s">
        <v>151</v>
      </c>
      <c r="C47" t="s">
        <v>152</v>
      </c>
      <c r="D47" t="s">
        <v>325</v>
      </c>
      <c r="E47" t="s">
        <v>22552</v>
      </c>
      <c r="F47" t="s">
        <v>22553</v>
      </c>
      <c r="G47" t="s">
        <v>1464</v>
      </c>
      <c r="H47" t="s">
        <v>328</v>
      </c>
      <c r="I47" t="s">
        <v>277</v>
      </c>
      <c r="J47" t="s">
        <v>22554</v>
      </c>
      <c r="K47" t="s">
        <v>20905</v>
      </c>
      <c r="L47" t="s">
        <v>22555</v>
      </c>
      <c r="M47" s="27">
        <v>45931.438888888893</v>
      </c>
      <c r="N47" s="27">
        <v>45932.643750000003</v>
      </c>
      <c r="P47" t="s">
        <v>1467</v>
      </c>
      <c r="Q47" t="s">
        <v>1580</v>
      </c>
      <c r="R47" t="s">
        <v>1581</v>
      </c>
      <c r="S47" t="s">
        <v>82</v>
      </c>
      <c r="T47" t="s">
        <v>22556</v>
      </c>
      <c r="U47" t="s">
        <v>84</v>
      </c>
      <c r="V47" t="s">
        <v>22557</v>
      </c>
      <c r="W47" t="s">
        <v>8</v>
      </c>
      <c r="X47" t="s">
        <v>86</v>
      </c>
      <c r="Y47" t="s">
        <v>2450</v>
      </c>
      <c r="Z47" s="28">
        <v>1</v>
      </c>
      <c r="AA47" t="s">
        <v>88</v>
      </c>
      <c r="AB47" s="40">
        <v>65960</v>
      </c>
      <c r="AC47" s="40">
        <v>65960</v>
      </c>
    </row>
    <row r="48" spans="1:29">
      <c r="A48" t="s">
        <v>459</v>
      </c>
      <c r="B48" t="s">
        <v>460</v>
      </c>
      <c r="C48" t="s">
        <v>461</v>
      </c>
      <c r="D48" t="s">
        <v>2599</v>
      </c>
      <c r="E48" t="s">
        <v>22558</v>
      </c>
      <c r="F48" t="s">
        <v>22559</v>
      </c>
      <c r="G48" t="s">
        <v>1464</v>
      </c>
      <c r="H48" t="s">
        <v>460</v>
      </c>
      <c r="I48" t="s">
        <v>2602</v>
      </c>
      <c r="J48" t="s">
        <v>22560</v>
      </c>
      <c r="K48" t="s">
        <v>20905</v>
      </c>
      <c r="L48" t="s">
        <v>22561</v>
      </c>
      <c r="M48" s="27">
        <v>45932.713888888888</v>
      </c>
      <c r="N48" s="27">
        <v>45933.719444444447</v>
      </c>
      <c r="P48" t="s">
        <v>22321</v>
      </c>
      <c r="Q48" t="s">
        <v>22562</v>
      </c>
      <c r="R48" t="s">
        <v>22563</v>
      </c>
      <c r="S48" t="s">
        <v>82</v>
      </c>
      <c r="T48" t="s">
        <v>22564</v>
      </c>
      <c r="U48" t="s">
        <v>84</v>
      </c>
      <c r="V48" t="s">
        <v>22565</v>
      </c>
      <c r="W48" t="s">
        <v>11</v>
      </c>
      <c r="X48" t="s">
        <v>86</v>
      </c>
      <c r="Y48" t="s">
        <v>964</v>
      </c>
      <c r="Z48" s="28">
        <v>1</v>
      </c>
      <c r="AA48" t="s">
        <v>88</v>
      </c>
      <c r="AB48" s="40">
        <v>144968</v>
      </c>
      <c r="AC48" s="40">
        <v>144968</v>
      </c>
    </row>
    <row r="49" spans="1:29">
      <c r="A49" t="s">
        <v>217</v>
      </c>
      <c r="B49" t="s">
        <v>192</v>
      </c>
      <c r="C49" t="s">
        <v>193</v>
      </c>
      <c r="D49" t="s">
        <v>218</v>
      </c>
      <c r="E49" t="s">
        <v>22566</v>
      </c>
      <c r="F49" t="s">
        <v>22567</v>
      </c>
      <c r="G49" t="s">
        <v>1464</v>
      </c>
      <c r="H49" t="s">
        <v>197</v>
      </c>
      <c r="I49" t="s">
        <v>221</v>
      </c>
      <c r="J49" t="s">
        <v>22568</v>
      </c>
      <c r="K49" t="s">
        <v>20905</v>
      </c>
      <c r="L49" t="s">
        <v>22569</v>
      </c>
      <c r="M49" s="27">
        <v>45932.491666666669</v>
      </c>
      <c r="N49" s="27">
        <v>45933.411805555559</v>
      </c>
      <c r="P49" t="s">
        <v>1467</v>
      </c>
      <c r="Q49" t="s">
        <v>1496</v>
      </c>
      <c r="R49" t="s">
        <v>1507</v>
      </c>
      <c r="S49" t="s">
        <v>82</v>
      </c>
      <c r="T49" t="s">
        <v>22570</v>
      </c>
      <c r="U49" t="s">
        <v>84</v>
      </c>
      <c r="V49" t="s">
        <v>22571</v>
      </c>
      <c r="W49" t="s">
        <v>11</v>
      </c>
      <c r="X49" t="s">
        <v>86</v>
      </c>
      <c r="Y49" t="s">
        <v>226</v>
      </c>
      <c r="Z49" s="28">
        <v>1</v>
      </c>
      <c r="AA49" t="s">
        <v>88</v>
      </c>
      <c r="AB49" s="40">
        <v>144968</v>
      </c>
      <c r="AC49" s="40">
        <v>144968</v>
      </c>
    </row>
    <row r="50" spans="1:29">
      <c r="A50" t="s">
        <v>150</v>
      </c>
      <c r="B50" t="s">
        <v>151</v>
      </c>
      <c r="C50" t="s">
        <v>152</v>
      </c>
      <c r="D50" t="s">
        <v>2339</v>
      </c>
      <c r="E50" t="s">
        <v>22572</v>
      </c>
      <c r="F50" t="s">
        <v>22573</v>
      </c>
      <c r="G50" t="s">
        <v>1464</v>
      </c>
      <c r="H50" t="s">
        <v>156</v>
      </c>
      <c r="I50" t="s">
        <v>150</v>
      </c>
      <c r="J50" t="s">
        <v>22574</v>
      </c>
      <c r="K50" t="s">
        <v>20905</v>
      </c>
      <c r="L50" t="s">
        <v>22575</v>
      </c>
      <c r="M50" s="27">
        <v>45932.604166666657</v>
      </c>
      <c r="N50" s="27">
        <v>45932.681250000001</v>
      </c>
      <c r="P50" t="s">
        <v>1514</v>
      </c>
      <c r="Q50" t="s">
        <v>1595</v>
      </c>
      <c r="R50" t="s">
        <v>1596</v>
      </c>
      <c r="S50" t="s">
        <v>82</v>
      </c>
      <c r="T50" t="s">
        <v>22576</v>
      </c>
      <c r="U50" t="s">
        <v>84</v>
      </c>
      <c r="V50" t="s">
        <v>22577</v>
      </c>
      <c r="W50" t="s">
        <v>8</v>
      </c>
      <c r="X50" t="s">
        <v>86</v>
      </c>
      <c r="Y50" t="s">
        <v>3941</v>
      </c>
      <c r="Z50" s="28">
        <v>1</v>
      </c>
      <c r="AA50" t="s">
        <v>88</v>
      </c>
      <c r="AB50" s="40">
        <v>65960</v>
      </c>
      <c r="AC50" s="40">
        <v>65960</v>
      </c>
    </row>
    <row r="51" spans="1:29">
      <c r="A51" t="s">
        <v>459</v>
      </c>
      <c r="B51" t="s">
        <v>460</v>
      </c>
      <c r="C51" t="s">
        <v>461</v>
      </c>
      <c r="D51" t="s">
        <v>512</v>
      </c>
      <c r="E51" t="s">
        <v>22578</v>
      </c>
      <c r="F51" t="s">
        <v>22579</v>
      </c>
      <c r="G51" t="s">
        <v>1464</v>
      </c>
      <c r="H51" t="s">
        <v>460</v>
      </c>
      <c r="I51" t="s">
        <v>459</v>
      </c>
      <c r="J51" t="s">
        <v>22580</v>
      </c>
      <c r="K51" t="s">
        <v>20905</v>
      </c>
      <c r="L51" t="s">
        <v>22581</v>
      </c>
      <c r="M51" s="27">
        <v>45932.611805555563</v>
      </c>
      <c r="N51" s="27">
        <v>45932.650694444441</v>
      </c>
      <c r="P51" t="s">
        <v>1514</v>
      </c>
      <c r="Q51" t="s">
        <v>1580</v>
      </c>
      <c r="R51" t="s">
        <v>1953</v>
      </c>
      <c r="S51" t="s">
        <v>82</v>
      </c>
      <c r="T51" t="s">
        <v>22582</v>
      </c>
      <c r="U51" t="s">
        <v>84</v>
      </c>
      <c r="V51" t="s">
        <v>22583</v>
      </c>
      <c r="W51" t="s">
        <v>8</v>
      </c>
      <c r="X51" t="s">
        <v>86</v>
      </c>
      <c r="Y51" t="s">
        <v>7964</v>
      </c>
      <c r="Z51" s="28">
        <v>1</v>
      </c>
      <c r="AA51" t="s">
        <v>88</v>
      </c>
      <c r="AB51" s="40">
        <v>65960</v>
      </c>
      <c r="AC51" s="40">
        <v>65960</v>
      </c>
    </row>
    <row r="52" spans="1:29">
      <c r="A52" t="s">
        <v>277</v>
      </c>
      <c r="B52" t="s">
        <v>151</v>
      </c>
      <c r="C52" t="s">
        <v>152</v>
      </c>
      <c r="D52" t="s">
        <v>3591</v>
      </c>
      <c r="E52" t="s">
        <v>22584</v>
      </c>
      <c r="F52" t="s">
        <v>22585</v>
      </c>
      <c r="G52" t="s">
        <v>1464</v>
      </c>
      <c r="H52" t="s">
        <v>3594</v>
      </c>
      <c r="I52" t="s">
        <v>3594</v>
      </c>
      <c r="J52" t="s">
        <v>22586</v>
      </c>
      <c r="K52" t="s">
        <v>20905</v>
      </c>
      <c r="L52" t="s">
        <v>22587</v>
      </c>
      <c r="M52" s="27">
        <v>45932.631249999999</v>
      </c>
      <c r="N52" s="27">
        <v>45932.629166666673</v>
      </c>
      <c r="P52" t="s">
        <v>1540</v>
      </c>
      <c r="Q52" t="s">
        <v>1541</v>
      </c>
      <c r="R52" t="s">
        <v>1542</v>
      </c>
      <c r="S52" t="s">
        <v>5314</v>
      </c>
      <c r="U52" t="s">
        <v>22424</v>
      </c>
      <c r="W52" t="s">
        <v>139</v>
      </c>
      <c r="X52" t="s">
        <v>1482</v>
      </c>
      <c r="Y52" t="s">
        <v>7627</v>
      </c>
      <c r="Z52" s="28">
        <v>0</v>
      </c>
      <c r="AA52" t="s">
        <v>88</v>
      </c>
      <c r="AB52" s="40">
        <v>41241</v>
      </c>
      <c r="AC52" s="40">
        <v>41241</v>
      </c>
    </row>
    <row r="53" spans="1:29">
      <c r="A53" t="s">
        <v>277</v>
      </c>
      <c r="B53" t="s">
        <v>151</v>
      </c>
      <c r="C53" t="s">
        <v>152</v>
      </c>
      <c r="D53" t="s">
        <v>22588</v>
      </c>
      <c r="E53" t="s">
        <v>22589</v>
      </c>
      <c r="F53" t="s">
        <v>22590</v>
      </c>
      <c r="G53" t="s">
        <v>1464</v>
      </c>
      <c r="H53" t="s">
        <v>258</v>
      </c>
      <c r="I53" t="s">
        <v>22591</v>
      </c>
      <c r="J53" t="s">
        <v>22592</v>
      </c>
      <c r="K53" t="s">
        <v>20905</v>
      </c>
      <c r="L53" t="s">
        <v>22593</v>
      </c>
      <c r="M53" s="27">
        <v>45932.604861111111</v>
      </c>
      <c r="N53" s="27">
        <v>45940.386111111111</v>
      </c>
      <c r="P53" t="s">
        <v>22321</v>
      </c>
      <c r="Q53" t="s">
        <v>1552</v>
      </c>
      <c r="R53" t="s">
        <v>22594</v>
      </c>
      <c r="T53" t="s">
        <v>22595</v>
      </c>
      <c r="U53" t="s">
        <v>1801</v>
      </c>
      <c r="W53" t="s">
        <v>139</v>
      </c>
      <c r="X53" t="s">
        <v>1482</v>
      </c>
      <c r="Y53" t="s">
        <v>333</v>
      </c>
      <c r="Z53" s="28">
        <v>0</v>
      </c>
      <c r="AA53" t="s">
        <v>88</v>
      </c>
      <c r="AB53" s="40">
        <v>41241</v>
      </c>
      <c r="AC53" s="40">
        <v>41241</v>
      </c>
    </row>
    <row r="54" spans="1:29">
      <c r="A54" t="s">
        <v>459</v>
      </c>
      <c r="B54" t="s">
        <v>460</v>
      </c>
      <c r="C54" t="s">
        <v>461</v>
      </c>
      <c r="D54" t="s">
        <v>512</v>
      </c>
      <c r="E54" t="s">
        <v>22596</v>
      </c>
      <c r="F54" t="s">
        <v>22597</v>
      </c>
      <c r="G54" t="s">
        <v>1464</v>
      </c>
      <c r="H54" t="s">
        <v>460</v>
      </c>
      <c r="I54" t="s">
        <v>459</v>
      </c>
      <c r="J54" t="s">
        <v>22598</v>
      </c>
      <c r="K54" t="s">
        <v>20905</v>
      </c>
      <c r="L54" t="s">
        <v>22599</v>
      </c>
      <c r="M54" s="27">
        <v>45932.611805555563</v>
      </c>
      <c r="N54" s="27">
        <v>45932.675000000003</v>
      </c>
      <c r="P54" t="s">
        <v>1514</v>
      </c>
      <c r="Q54" t="s">
        <v>1595</v>
      </c>
      <c r="R54" t="s">
        <v>1596</v>
      </c>
      <c r="S54" t="s">
        <v>1664</v>
      </c>
      <c r="T54" t="s">
        <v>22600</v>
      </c>
      <c r="U54" t="s">
        <v>84</v>
      </c>
      <c r="V54" t="s">
        <v>1666</v>
      </c>
      <c r="W54" t="s">
        <v>8</v>
      </c>
      <c r="X54" t="s">
        <v>86</v>
      </c>
      <c r="Y54" t="s">
        <v>700</v>
      </c>
      <c r="Z54" s="28">
        <v>1</v>
      </c>
      <c r="AA54" t="s">
        <v>88</v>
      </c>
      <c r="AB54" s="40">
        <v>65960</v>
      </c>
      <c r="AC54" s="40">
        <v>65960</v>
      </c>
    </row>
    <row r="55" spans="1:29">
      <c r="A55" t="s">
        <v>277</v>
      </c>
      <c r="B55" t="s">
        <v>151</v>
      </c>
      <c r="C55" t="s">
        <v>152</v>
      </c>
      <c r="D55" t="s">
        <v>10504</v>
      </c>
      <c r="E55" t="s">
        <v>22601</v>
      </c>
      <c r="F55" t="s">
        <v>22602</v>
      </c>
      <c r="G55" t="s">
        <v>1464</v>
      </c>
      <c r="H55" t="s">
        <v>3594</v>
      </c>
      <c r="I55" t="s">
        <v>10507</v>
      </c>
      <c r="J55" t="s">
        <v>22603</v>
      </c>
      <c r="K55" t="s">
        <v>20905</v>
      </c>
      <c r="L55" t="s">
        <v>22604</v>
      </c>
      <c r="M55" s="27">
        <v>45932.604861111111</v>
      </c>
      <c r="N55" s="27">
        <v>45946.558333333327</v>
      </c>
      <c r="P55" t="s">
        <v>1467</v>
      </c>
      <c r="Q55" t="s">
        <v>1621</v>
      </c>
      <c r="R55" t="s">
        <v>1469</v>
      </c>
      <c r="S55" t="s">
        <v>82</v>
      </c>
      <c r="T55" t="s">
        <v>22605</v>
      </c>
      <c r="U55" t="s">
        <v>84</v>
      </c>
      <c r="V55" t="s">
        <v>22606</v>
      </c>
      <c r="W55" t="s">
        <v>139</v>
      </c>
      <c r="X55" t="s">
        <v>1482</v>
      </c>
      <c r="Y55" t="s">
        <v>333</v>
      </c>
      <c r="Z55" s="28">
        <v>1</v>
      </c>
      <c r="AA55" t="s">
        <v>88</v>
      </c>
      <c r="AB55" s="40">
        <v>988463</v>
      </c>
      <c r="AC55" s="40">
        <v>988463</v>
      </c>
    </row>
    <row r="56" spans="1:29">
      <c r="A56" t="s">
        <v>277</v>
      </c>
      <c r="B56" t="s">
        <v>151</v>
      </c>
      <c r="C56" t="s">
        <v>152</v>
      </c>
      <c r="D56" t="s">
        <v>278</v>
      </c>
      <c r="E56" t="s">
        <v>22607</v>
      </c>
      <c r="F56" t="s">
        <v>22608</v>
      </c>
      <c r="G56" t="s">
        <v>1464</v>
      </c>
      <c r="H56" t="s">
        <v>281</v>
      </c>
      <c r="I56" t="s">
        <v>282</v>
      </c>
      <c r="J56" t="s">
        <v>22609</v>
      </c>
      <c r="K56" t="s">
        <v>20905</v>
      </c>
      <c r="L56" t="s">
        <v>22610</v>
      </c>
      <c r="M56" s="27">
        <v>45932.232638888891</v>
      </c>
      <c r="N56" s="27">
        <v>45933.420138888891</v>
      </c>
      <c r="P56" t="s">
        <v>1467</v>
      </c>
      <c r="Q56" t="s">
        <v>2232</v>
      </c>
      <c r="R56" t="s">
        <v>1523</v>
      </c>
      <c r="S56" t="s">
        <v>82</v>
      </c>
      <c r="T56" t="s">
        <v>22611</v>
      </c>
      <c r="U56" t="s">
        <v>84</v>
      </c>
      <c r="V56" t="s">
        <v>22612</v>
      </c>
      <c r="W56" t="s">
        <v>13</v>
      </c>
      <c r="X56" t="s">
        <v>86</v>
      </c>
      <c r="Y56" t="s">
        <v>287</v>
      </c>
      <c r="Z56" s="28">
        <v>1</v>
      </c>
      <c r="AA56" t="s">
        <v>88</v>
      </c>
      <c r="AB56" s="40">
        <v>275729</v>
      </c>
      <c r="AC56" s="40">
        <v>275729</v>
      </c>
    </row>
    <row r="57" spans="1:29">
      <c r="A57" t="s">
        <v>569</v>
      </c>
      <c r="B57" t="s">
        <v>119</v>
      </c>
      <c r="C57" t="s">
        <v>120</v>
      </c>
      <c r="D57" t="s">
        <v>4589</v>
      </c>
      <c r="E57" t="s">
        <v>22613</v>
      </c>
      <c r="F57" t="s">
        <v>22614</v>
      </c>
      <c r="G57" t="s">
        <v>1464</v>
      </c>
      <c r="H57" t="s">
        <v>766</v>
      </c>
      <c r="I57" t="s">
        <v>4590</v>
      </c>
      <c r="J57" t="s">
        <v>22615</v>
      </c>
      <c r="K57" t="s">
        <v>20905</v>
      </c>
      <c r="L57" t="s">
        <v>22616</v>
      </c>
      <c r="M57" s="27">
        <v>45698.4375</v>
      </c>
      <c r="N57" s="27">
        <v>45933.722222222219</v>
      </c>
      <c r="P57" t="s">
        <v>1467</v>
      </c>
      <c r="Q57" t="s">
        <v>1698</v>
      </c>
      <c r="R57" t="s">
        <v>1749</v>
      </c>
      <c r="S57" t="s">
        <v>82</v>
      </c>
      <c r="T57" t="s">
        <v>22617</v>
      </c>
      <c r="U57" t="s">
        <v>84</v>
      </c>
      <c r="V57" t="s">
        <v>22618</v>
      </c>
      <c r="W57" t="s">
        <v>13</v>
      </c>
      <c r="X57" t="s">
        <v>86</v>
      </c>
      <c r="Y57" t="s">
        <v>578</v>
      </c>
      <c r="Z57" s="28">
        <v>1</v>
      </c>
      <c r="AA57" t="s">
        <v>88</v>
      </c>
      <c r="AB57" s="40">
        <v>275729</v>
      </c>
      <c r="AC57" s="40">
        <v>275729</v>
      </c>
    </row>
    <row r="58" spans="1:29">
      <c r="A58" t="s">
        <v>613</v>
      </c>
      <c r="B58" t="s">
        <v>151</v>
      </c>
      <c r="C58" t="s">
        <v>152</v>
      </c>
      <c r="D58" t="s">
        <v>1273</v>
      </c>
      <c r="E58" t="s">
        <v>22619</v>
      </c>
      <c r="F58" t="s">
        <v>22620</v>
      </c>
      <c r="G58" t="s">
        <v>1464</v>
      </c>
      <c r="H58" t="s">
        <v>258</v>
      </c>
      <c r="I58" t="s">
        <v>1276</v>
      </c>
      <c r="J58" t="s">
        <v>22621</v>
      </c>
      <c r="K58" t="s">
        <v>20905</v>
      </c>
      <c r="L58" t="s">
        <v>22622</v>
      </c>
      <c r="M58" s="27">
        <v>45933.522916666669</v>
      </c>
      <c r="N58" s="27">
        <v>45933.724305555559</v>
      </c>
      <c r="P58" t="s">
        <v>1467</v>
      </c>
      <c r="Q58" t="s">
        <v>1552</v>
      </c>
      <c r="R58" t="s">
        <v>1469</v>
      </c>
      <c r="S58" t="s">
        <v>82</v>
      </c>
      <c r="T58" t="s">
        <v>22623</v>
      </c>
      <c r="U58" t="s">
        <v>84</v>
      </c>
      <c r="V58" t="s">
        <v>22624</v>
      </c>
      <c r="W58" t="s">
        <v>11</v>
      </c>
      <c r="X58" t="s">
        <v>86</v>
      </c>
      <c r="Y58" t="s">
        <v>2941</v>
      </c>
      <c r="Z58" s="28">
        <v>1</v>
      </c>
      <c r="AA58" t="s">
        <v>88</v>
      </c>
      <c r="AB58" s="40">
        <v>144968</v>
      </c>
      <c r="AC58" s="40">
        <v>144968</v>
      </c>
    </row>
    <row r="59" spans="1:29">
      <c r="A59" t="s">
        <v>277</v>
      </c>
      <c r="B59" t="s">
        <v>151</v>
      </c>
      <c r="C59" t="s">
        <v>152</v>
      </c>
      <c r="D59" t="s">
        <v>325</v>
      </c>
      <c r="E59" t="s">
        <v>22625</v>
      </c>
      <c r="F59" t="s">
        <v>22626</v>
      </c>
      <c r="G59" t="s">
        <v>1464</v>
      </c>
      <c r="H59" t="s">
        <v>328</v>
      </c>
      <c r="I59" t="s">
        <v>277</v>
      </c>
      <c r="J59" t="s">
        <v>22627</v>
      </c>
      <c r="K59" t="s">
        <v>20905</v>
      </c>
      <c r="L59" t="s">
        <v>22628</v>
      </c>
      <c r="M59" s="27">
        <v>45933.454861111109</v>
      </c>
      <c r="N59" s="27">
        <v>45934.432638888888</v>
      </c>
      <c r="P59" t="s">
        <v>1467</v>
      </c>
      <c r="Q59" t="s">
        <v>2232</v>
      </c>
      <c r="R59" t="s">
        <v>1469</v>
      </c>
      <c r="S59" t="s">
        <v>82</v>
      </c>
      <c r="T59" t="s">
        <v>22629</v>
      </c>
      <c r="U59" t="s">
        <v>84</v>
      </c>
      <c r="V59" t="s">
        <v>22630</v>
      </c>
      <c r="W59" t="s">
        <v>8</v>
      </c>
      <c r="X59" t="s">
        <v>86</v>
      </c>
      <c r="Y59" t="s">
        <v>736</v>
      </c>
      <c r="Z59" s="28">
        <v>1</v>
      </c>
      <c r="AA59" t="s">
        <v>88</v>
      </c>
      <c r="AB59" s="40">
        <v>65960</v>
      </c>
      <c r="AC59" s="40">
        <v>65960</v>
      </c>
    </row>
    <row r="60" spans="1:29">
      <c r="A60" t="s">
        <v>343</v>
      </c>
      <c r="B60" t="s">
        <v>68</v>
      </c>
      <c r="C60" t="s">
        <v>69</v>
      </c>
      <c r="D60" t="s">
        <v>344</v>
      </c>
      <c r="E60" t="s">
        <v>22631</v>
      </c>
      <c r="F60" t="s">
        <v>22632</v>
      </c>
      <c r="G60" t="s">
        <v>1464</v>
      </c>
      <c r="H60" t="s">
        <v>347</v>
      </c>
      <c r="I60" t="s">
        <v>343</v>
      </c>
      <c r="J60" t="s">
        <v>22633</v>
      </c>
      <c r="K60" t="s">
        <v>20905</v>
      </c>
      <c r="L60" t="s">
        <v>22634</v>
      </c>
      <c r="M60" s="27">
        <v>45934.374305555553</v>
      </c>
      <c r="N60" s="27">
        <v>45936.52847222222</v>
      </c>
      <c r="P60" t="s">
        <v>1540</v>
      </c>
      <c r="Q60" t="s">
        <v>22349</v>
      </c>
      <c r="R60" t="s">
        <v>22635</v>
      </c>
      <c r="S60" t="s">
        <v>82</v>
      </c>
      <c r="T60" t="s">
        <v>22636</v>
      </c>
      <c r="U60" t="s">
        <v>84</v>
      </c>
      <c r="V60" t="s">
        <v>22637</v>
      </c>
      <c r="W60" t="s">
        <v>8</v>
      </c>
      <c r="X60" t="s">
        <v>86</v>
      </c>
      <c r="Y60" t="s">
        <v>761</v>
      </c>
      <c r="Z60" s="28">
        <v>1</v>
      </c>
      <c r="AA60" t="s">
        <v>88</v>
      </c>
      <c r="AB60" s="40">
        <v>65960</v>
      </c>
      <c r="AC60" s="40">
        <v>65960</v>
      </c>
    </row>
    <row r="61" spans="1:29">
      <c r="A61" t="s">
        <v>965</v>
      </c>
      <c r="B61" t="s">
        <v>119</v>
      </c>
      <c r="C61" t="s">
        <v>120</v>
      </c>
      <c r="D61" t="s">
        <v>21000</v>
      </c>
      <c r="E61" t="s">
        <v>22638</v>
      </c>
      <c r="F61" t="s">
        <v>21005</v>
      </c>
      <c r="G61" t="s">
        <v>1464</v>
      </c>
      <c r="H61" t="s">
        <v>969</v>
      </c>
      <c r="I61" t="s">
        <v>21002</v>
      </c>
      <c r="J61" t="s">
        <v>21003</v>
      </c>
      <c r="K61" t="s">
        <v>20905</v>
      </c>
      <c r="L61" t="s">
        <v>22639</v>
      </c>
      <c r="M61" s="27">
        <v>45934.414583333331</v>
      </c>
      <c r="N61" s="27">
        <v>45936.598611111112</v>
      </c>
      <c r="P61" t="s">
        <v>1514</v>
      </c>
      <c r="Q61" t="s">
        <v>3251</v>
      </c>
      <c r="R61" t="s">
        <v>3251</v>
      </c>
      <c r="S61" t="s">
        <v>82</v>
      </c>
      <c r="T61" t="s">
        <v>22640</v>
      </c>
      <c r="U61" t="s">
        <v>84</v>
      </c>
      <c r="V61" t="s">
        <v>21007</v>
      </c>
      <c r="W61" t="s">
        <v>11</v>
      </c>
      <c r="X61" t="s">
        <v>86</v>
      </c>
      <c r="Y61" t="s">
        <v>1394</v>
      </c>
      <c r="Z61" s="28">
        <v>1</v>
      </c>
      <c r="AA61" t="s">
        <v>88</v>
      </c>
      <c r="AB61" s="40">
        <v>144968</v>
      </c>
      <c r="AC61" s="40">
        <v>144968</v>
      </c>
    </row>
    <row r="62" spans="1:29">
      <c r="A62" t="s">
        <v>569</v>
      </c>
      <c r="B62" t="s">
        <v>119</v>
      </c>
      <c r="C62" t="s">
        <v>120</v>
      </c>
      <c r="D62" t="s">
        <v>4589</v>
      </c>
      <c r="E62" t="s">
        <v>22641</v>
      </c>
      <c r="F62" t="s">
        <v>22614</v>
      </c>
      <c r="G62" t="s">
        <v>1464</v>
      </c>
      <c r="H62" t="s">
        <v>766</v>
      </c>
      <c r="I62" t="s">
        <v>4590</v>
      </c>
      <c r="J62" t="s">
        <v>22615</v>
      </c>
      <c r="K62" t="s">
        <v>20905</v>
      </c>
      <c r="L62" t="s">
        <v>22642</v>
      </c>
      <c r="M62" s="27">
        <v>45934.421527777777</v>
      </c>
      <c r="N62" s="27">
        <v>45936.536805555559</v>
      </c>
      <c r="P62" t="s">
        <v>1467</v>
      </c>
      <c r="Q62" t="s">
        <v>1717</v>
      </c>
      <c r="R62" t="s">
        <v>1718</v>
      </c>
      <c r="S62" t="s">
        <v>82</v>
      </c>
      <c r="T62" t="s">
        <v>22643</v>
      </c>
      <c r="U62" t="s">
        <v>84</v>
      </c>
      <c r="V62" t="s">
        <v>22618</v>
      </c>
      <c r="W62" t="s">
        <v>13</v>
      </c>
      <c r="X62" t="s">
        <v>86</v>
      </c>
      <c r="Y62" t="s">
        <v>5440</v>
      </c>
      <c r="Z62" s="28">
        <v>1</v>
      </c>
      <c r="AA62" t="s">
        <v>88</v>
      </c>
      <c r="AB62" s="40">
        <v>275729</v>
      </c>
      <c r="AC62" s="40">
        <v>275729</v>
      </c>
    </row>
    <row r="63" spans="1:29">
      <c r="A63" t="s">
        <v>613</v>
      </c>
      <c r="B63" t="s">
        <v>151</v>
      </c>
      <c r="C63" t="s">
        <v>152</v>
      </c>
      <c r="D63" t="s">
        <v>19303</v>
      </c>
      <c r="E63" t="s">
        <v>22644</v>
      </c>
      <c r="F63" t="s">
        <v>22645</v>
      </c>
      <c r="G63" t="s">
        <v>1464</v>
      </c>
      <c r="H63" t="s">
        <v>258</v>
      </c>
      <c r="I63" t="s">
        <v>19306</v>
      </c>
      <c r="J63" t="s">
        <v>22646</v>
      </c>
      <c r="K63" t="s">
        <v>20905</v>
      </c>
      <c r="L63" t="s">
        <v>22647</v>
      </c>
      <c r="M63" s="27">
        <v>45934.468055555553</v>
      </c>
      <c r="N63" s="27">
        <v>45936.451388888891</v>
      </c>
      <c r="P63" t="s">
        <v>22321</v>
      </c>
      <c r="Q63" t="s">
        <v>1580</v>
      </c>
      <c r="R63" t="s">
        <v>22648</v>
      </c>
      <c r="S63" t="s">
        <v>82</v>
      </c>
      <c r="T63" t="s">
        <v>22649</v>
      </c>
      <c r="U63" t="s">
        <v>84</v>
      </c>
      <c r="V63" t="s">
        <v>22650</v>
      </c>
      <c r="W63" t="s">
        <v>11</v>
      </c>
      <c r="X63" t="s">
        <v>86</v>
      </c>
      <c r="Y63" t="s">
        <v>622</v>
      </c>
      <c r="Z63" s="28">
        <v>1</v>
      </c>
      <c r="AA63" t="s">
        <v>88</v>
      </c>
      <c r="AB63" s="40">
        <v>144968</v>
      </c>
      <c r="AC63" s="40">
        <v>144968</v>
      </c>
    </row>
    <row r="64" spans="1:29">
      <c r="A64" t="s">
        <v>459</v>
      </c>
      <c r="B64" t="s">
        <v>460</v>
      </c>
      <c r="C64" t="s">
        <v>461</v>
      </c>
      <c r="D64" t="s">
        <v>512</v>
      </c>
      <c r="E64" t="s">
        <v>22651</v>
      </c>
      <c r="F64" t="s">
        <v>22652</v>
      </c>
      <c r="G64" t="s">
        <v>1464</v>
      </c>
      <c r="H64" t="s">
        <v>460</v>
      </c>
      <c r="I64" t="s">
        <v>459</v>
      </c>
      <c r="J64" t="s">
        <v>22653</v>
      </c>
      <c r="K64" t="s">
        <v>20905</v>
      </c>
      <c r="L64" t="s">
        <v>22654</v>
      </c>
      <c r="M64" s="27">
        <v>45934.863194444442</v>
      </c>
      <c r="N64" s="27">
        <v>45936.533333333333</v>
      </c>
      <c r="P64" t="s">
        <v>1514</v>
      </c>
      <c r="Q64" t="s">
        <v>1580</v>
      </c>
      <c r="R64" t="s">
        <v>6755</v>
      </c>
      <c r="S64" t="s">
        <v>82</v>
      </c>
      <c r="T64" t="s">
        <v>22655</v>
      </c>
      <c r="U64" t="s">
        <v>84</v>
      </c>
      <c r="V64" t="s">
        <v>22656</v>
      </c>
      <c r="W64" t="s">
        <v>8</v>
      </c>
      <c r="X64" t="s">
        <v>86</v>
      </c>
      <c r="Y64" t="s">
        <v>526</v>
      </c>
      <c r="Z64" s="28">
        <v>1</v>
      </c>
      <c r="AA64" t="s">
        <v>88</v>
      </c>
      <c r="AB64" s="40">
        <v>65960</v>
      </c>
      <c r="AC64" s="40">
        <v>65960</v>
      </c>
    </row>
    <row r="65" spans="1:29">
      <c r="A65" t="s">
        <v>459</v>
      </c>
      <c r="B65" t="s">
        <v>460</v>
      </c>
      <c r="C65" t="s">
        <v>461</v>
      </c>
      <c r="D65" t="s">
        <v>512</v>
      </c>
      <c r="E65" t="s">
        <v>22657</v>
      </c>
      <c r="F65" t="s">
        <v>22658</v>
      </c>
      <c r="G65" t="s">
        <v>1464</v>
      </c>
      <c r="H65" t="s">
        <v>460</v>
      </c>
      <c r="I65" t="s">
        <v>459</v>
      </c>
      <c r="J65" t="s">
        <v>22659</v>
      </c>
      <c r="K65" t="s">
        <v>20905</v>
      </c>
      <c r="L65" t="s">
        <v>22660</v>
      </c>
      <c r="M65" s="27">
        <v>45935.333333333343</v>
      </c>
      <c r="N65" s="27">
        <v>45936.600694444453</v>
      </c>
      <c r="P65" t="s">
        <v>1467</v>
      </c>
      <c r="Q65" t="s">
        <v>1562</v>
      </c>
      <c r="R65" t="s">
        <v>1562</v>
      </c>
      <c r="S65" t="s">
        <v>82</v>
      </c>
      <c r="T65" t="s">
        <v>22661</v>
      </c>
      <c r="U65" t="s">
        <v>84</v>
      </c>
      <c r="V65" t="s">
        <v>22662</v>
      </c>
      <c r="W65" t="s">
        <v>8</v>
      </c>
      <c r="X65" t="s">
        <v>86</v>
      </c>
      <c r="Y65" t="s">
        <v>1597</v>
      </c>
      <c r="Z65" s="28">
        <v>1</v>
      </c>
      <c r="AA65" t="s">
        <v>88</v>
      </c>
      <c r="AB65" s="40">
        <v>65960</v>
      </c>
      <c r="AC65" s="40">
        <v>65960</v>
      </c>
    </row>
    <row r="66" spans="1:29">
      <c r="A66" t="s">
        <v>459</v>
      </c>
      <c r="B66" t="s">
        <v>460</v>
      </c>
      <c r="C66" t="s">
        <v>461</v>
      </c>
      <c r="D66" t="s">
        <v>2135</v>
      </c>
      <c r="E66" t="s">
        <v>22663</v>
      </c>
      <c r="F66" t="s">
        <v>22664</v>
      </c>
      <c r="G66" t="s">
        <v>1464</v>
      </c>
      <c r="H66" t="s">
        <v>460</v>
      </c>
      <c r="I66" t="s">
        <v>2138</v>
      </c>
      <c r="J66" t="s">
        <v>22665</v>
      </c>
      <c r="K66" t="s">
        <v>20905</v>
      </c>
      <c r="L66" t="s">
        <v>22666</v>
      </c>
      <c r="M66" s="27">
        <v>45936.334027777782</v>
      </c>
      <c r="N66" s="27">
        <v>45937.333333333343</v>
      </c>
      <c r="P66" t="s">
        <v>1540</v>
      </c>
      <c r="Q66" t="s">
        <v>22349</v>
      </c>
      <c r="R66" t="s">
        <v>22667</v>
      </c>
      <c r="S66" t="s">
        <v>5314</v>
      </c>
      <c r="U66" t="s">
        <v>22424</v>
      </c>
      <c r="W66" t="s">
        <v>8</v>
      </c>
      <c r="X66" t="s">
        <v>86</v>
      </c>
      <c r="Y66" t="s">
        <v>7627</v>
      </c>
      <c r="Z66" s="28">
        <v>0</v>
      </c>
      <c r="AA66" t="s">
        <v>88</v>
      </c>
      <c r="AB66" s="40">
        <v>41241</v>
      </c>
      <c r="AC66" s="40">
        <v>41241</v>
      </c>
    </row>
    <row r="67" spans="1:29">
      <c r="A67" t="s">
        <v>277</v>
      </c>
      <c r="B67" t="s">
        <v>151</v>
      </c>
      <c r="C67" t="s">
        <v>152</v>
      </c>
      <c r="D67" t="s">
        <v>325</v>
      </c>
      <c r="E67" t="s">
        <v>22668</v>
      </c>
      <c r="F67" t="s">
        <v>22346</v>
      </c>
      <c r="G67" t="s">
        <v>1464</v>
      </c>
      <c r="H67" t="s">
        <v>328</v>
      </c>
      <c r="I67" t="s">
        <v>277</v>
      </c>
      <c r="J67" t="s">
        <v>22347</v>
      </c>
      <c r="K67" t="s">
        <v>20905</v>
      </c>
      <c r="L67" t="s">
        <v>22669</v>
      </c>
      <c r="M67" s="27">
        <v>45936.45416666667</v>
      </c>
      <c r="N67" s="27">
        <v>45937.336805555547</v>
      </c>
      <c r="P67" t="s">
        <v>1540</v>
      </c>
      <c r="Q67" t="s">
        <v>1541</v>
      </c>
      <c r="R67" t="s">
        <v>22670</v>
      </c>
      <c r="S67" t="s">
        <v>82</v>
      </c>
      <c r="T67" t="s">
        <v>22671</v>
      </c>
      <c r="U67" t="s">
        <v>84</v>
      </c>
      <c r="V67" t="s">
        <v>22672</v>
      </c>
      <c r="W67" t="s">
        <v>8</v>
      </c>
      <c r="X67" t="s">
        <v>86</v>
      </c>
      <c r="Y67" t="s">
        <v>736</v>
      </c>
      <c r="Z67" s="28">
        <v>1</v>
      </c>
      <c r="AA67" t="s">
        <v>88</v>
      </c>
      <c r="AB67" s="40">
        <v>65960</v>
      </c>
      <c r="AC67" s="40">
        <v>65960</v>
      </c>
    </row>
    <row r="68" spans="1:29">
      <c r="A68" t="s">
        <v>67</v>
      </c>
      <c r="B68" t="s">
        <v>68</v>
      </c>
      <c r="C68" t="s">
        <v>69</v>
      </c>
      <c r="D68" t="s">
        <v>5096</v>
      </c>
      <c r="E68" t="s">
        <v>22673</v>
      </c>
      <c r="F68" t="s">
        <v>22674</v>
      </c>
      <c r="G68" t="s">
        <v>1464</v>
      </c>
      <c r="H68" t="s">
        <v>143</v>
      </c>
      <c r="I68" t="s">
        <v>5099</v>
      </c>
      <c r="J68" t="s">
        <v>22675</v>
      </c>
      <c r="K68" t="s">
        <v>20905</v>
      </c>
      <c r="L68" t="s">
        <v>22676</v>
      </c>
      <c r="M68" s="27">
        <v>45936.518055555563</v>
      </c>
      <c r="N68" s="27">
        <v>45936.605555555558</v>
      </c>
      <c r="P68" t="s">
        <v>1540</v>
      </c>
      <c r="Q68" t="s">
        <v>22349</v>
      </c>
      <c r="R68" t="s">
        <v>22677</v>
      </c>
      <c r="S68" t="s">
        <v>82</v>
      </c>
      <c r="T68" t="s">
        <v>22678</v>
      </c>
      <c r="U68" t="s">
        <v>84</v>
      </c>
      <c r="V68" t="s">
        <v>22679</v>
      </c>
      <c r="W68" t="s">
        <v>11</v>
      </c>
      <c r="X68" t="s">
        <v>86</v>
      </c>
      <c r="Y68" t="s">
        <v>87</v>
      </c>
      <c r="Z68" s="28">
        <v>1</v>
      </c>
      <c r="AA68" t="s">
        <v>88</v>
      </c>
      <c r="AB68" s="40">
        <v>144968</v>
      </c>
      <c r="AC68" s="40">
        <v>144968</v>
      </c>
    </row>
    <row r="69" spans="1:29">
      <c r="A69" t="s">
        <v>343</v>
      </c>
      <c r="B69" t="s">
        <v>68</v>
      </c>
      <c r="C69" t="s">
        <v>69</v>
      </c>
      <c r="D69" t="s">
        <v>6025</v>
      </c>
      <c r="E69" t="s">
        <v>22680</v>
      </c>
      <c r="F69" t="s">
        <v>22681</v>
      </c>
      <c r="G69" t="s">
        <v>1464</v>
      </c>
      <c r="H69" t="s">
        <v>347</v>
      </c>
      <c r="I69" t="s">
        <v>6028</v>
      </c>
      <c r="J69" t="s">
        <v>22682</v>
      </c>
      <c r="K69" t="s">
        <v>20905</v>
      </c>
      <c r="L69" t="s">
        <v>22683</v>
      </c>
      <c r="M69" s="27">
        <v>45936.730555555558</v>
      </c>
      <c r="N69" s="27">
        <v>45937.490277777782</v>
      </c>
      <c r="P69" t="s">
        <v>1540</v>
      </c>
      <c r="Q69" t="s">
        <v>22349</v>
      </c>
      <c r="R69" t="s">
        <v>22677</v>
      </c>
      <c r="S69" t="s">
        <v>82</v>
      </c>
      <c r="T69" t="s">
        <v>22684</v>
      </c>
      <c r="U69" t="s">
        <v>84</v>
      </c>
      <c r="V69" t="s">
        <v>22685</v>
      </c>
      <c r="W69" t="s">
        <v>11</v>
      </c>
      <c r="X69" t="s">
        <v>86</v>
      </c>
      <c r="Y69" t="s">
        <v>387</v>
      </c>
      <c r="Z69" s="28">
        <v>1</v>
      </c>
      <c r="AA69" t="s">
        <v>88</v>
      </c>
      <c r="AB69" s="40">
        <v>144968</v>
      </c>
      <c r="AC69" s="40">
        <v>144968</v>
      </c>
    </row>
    <row r="70" spans="1:29">
      <c r="A70" t="s">
        <v>191</v>
      </c>
      <c r="B70" t="s">
        <v>192</v>
      </c>
      <c r="C70" t="s">
        <v>193</v>
      </c>
      <c r="D70" t="s">
        <v>194</v>
      </c>
      <c r="E70" t="s">
        <v>22686</v>
      </c>
      <c r="F70" t="s">
        <v>22687</v>
      </c>
      <c r="G70" t="s">
        <v>1464</v>
      </c>
      <c r="H70" t="s">
        <v>197</v>
      </c>
      <c r="I70" t="s">
        <v>191</v>
      </c>
      <c r="J70" t="s">
        <v>22688</v>
      </c>
      <c r="K70" t="s">
        <v>20905</v>
      </c>
      <c r="L70" t="s">
        <v>22689</v>
      </c>
      <c r="M70" s="27">
        <v>45936.48541666667</v>
      </c>
      <c r="N70" s="27">
        <v>45936.603472222218</v>
      </c>
      <c r="P70" t="s">
        <v>22321</v>
      </c>
      <c r="Q70" t="s">
        <v>1580</v>
      </c>
      <c r="R70" t="s">
        <v>22648</v>
      </c>
      <c r="S70" t="s">
        <v>82</v>
      </c>
      <c r="T70" t="s">
        <v>22690</v>
      </c>
      <c r="U70" t="s">
        <v>84</v>
      </c>
      <c r="V70" t="s">
        <v>22691</v>
      </c>
      <c r="W70" t="s">
        <v>8</v>
      </c>
      <c r="X70" t="s">
        <v>86</v>
      </c>
      <c r="Y70" t="s">
        <v>599</v>
      </c>
      <c r="Z70" s="28">
        <v>1</v>
      </c>
      <c r="AA70" t="s">
        <v>88</v>
      </c>
      <c r="AB70" s="40">
        <v>65960</v>
      </c>
      <c r="AC70" s="40">
        <v>65960</v>
      </c>
    </row>
    <row r="71" spans="1:29">
      <c r="A71" t="s">
        <v>459</v>
      </c>
      <c r="B71" t="s">
        <v>460</v>
      </c>
      <c r="C71" t="s">
        <v>461</v>
      </c>
      <c r="D71" t="s">
        <v>2135</v>
      </c>
      <c r="E71" t="s">
        <v>22692</v>
      </c>
      <c r="F71" t="s">
        <v>22693</v>
      </c>
      <c r="G71" t="s">
        <v>1464</v>
      </c>
      <c r="H71" t="s">
        <v>460</v>
      </c>
      <c r="I71" t="s">
        <v>2138</v>
      </c>
      <c r="J71" t="s">
        <v>22694</v>
      </c>
      <c r="K71" t="s">
        <v>20905</v>
      </c>
      <c r="L71" t="s">
        <v>22695</v>
      </c>
      <c r="M71" s="27">
        <v>45936.498611111107</v>
      </c>
      <c r="N71" s="27">
        <v>45936.634027777778</v>
      </c>
      <c r="P71" t="s">
        <v>1467</v>
      </c>
      <c r="Q71" t="s">
        <v>1749</v>
      </c>
      <c r="R71" t="s">
        <v>1469</v>
      </c>
      <c r="S71" t="s">
        <v>82</v>
      </c>
      <c r="T71" t="s">
        <v>22696</v>
      </c>
      <c r="U71" t="s">
        <v>84</v>
      </c>
      <c r="V71" t="s">
        <v>22697</v>
      </c>
      <c r="W71" t="s">
        <v>8</v>
      </c>
      <c r="X71" t="s">
        <v>86</v>
      </c>
      <c r="Y71" t="s">
        <v>470</v>
      </c>
      <c r="Z71" s="28">
        <v>1</v>
      </c>
      <c r="AA71" t="s">
        <v>88</v>
      </c>
      <c r="AB71" s="40">
        <v>65960</v>
      </c>
      <c r="AC71" s="40">
        <v>65960</v>
      </c>
    </row>
    <row r="72" spans="1:29">
      <c r="A72" t="s">
        <v>459</v>
      </c>
      <c r="B72" t="s">
        <v>460</v>
      </c>
      <c r="C72" t="s">
        <v>461</v>
      </c>
      <c r="D72" t="s">
        <v>512</v>
      </c>
      <c r="E72" t="s">
        <v>22698</v>
      </c>
      <c r="F72" t="s">
        <v>22699</v>
      </c>
      <c r="G72" t="s">
        <v>1464</v>
      </c>
      <c r="H72" t="s">
        <v>460</v>
      </c>
      <c r="I72" t="s">
        <v>459</v>
      </c>
      <c r="J72" t="s">
        <v>22700</v>
      </c>
      <c r="K72" t="s">
        <v>20905</v>
      </c>
      <c r="L72" t="s">
        <v>22701</v>
      </c>
      <c r="M72" s="27">
        <v>45936.554861111108</v>
      </c>
      <c r="N72" s="27">
        <v>45937.447222222218</v>
      </c>
      <c r="P72" t="s">
        <v>1514</v>
      </c>
      <c r="Q72" t="s">
        <v>1541</v>
      </c>
      <c r="R72" t="s">
        <v>1827</v>
      </c>
      <c r="S72" t="s">
        <v>82</v>
      </c>
      <c r="T72" t="s">
        <v>22702</v>
      </c>
      <c r="U72" t="s">
        <v>84</v>
      </c>
      <c r="V72" t="s">
        <v>22703</v>
      </c>
      <c r="W72" t="s">
        <v>8</v>
      </c>
      <c r="X72" t="s">
        <v>86</v>
      </c>
      <c r="Y72" t="s">
        <v>519</v>
      </c>
      <c r="Z72" s="28">
        <v>1</v>
      </c>
      <c r="AA72" t="s">
        <v>88</v>
      </c>
      <c r="AB72" s="40">
        <v>65960</v>
      </c>
      <c r="AC72" s="40">
        <v>65960</v>
      </c>
    </row>
    <row r="73" spans="1:29">
      <c r="A73" t="s">
        <v>569</v>
      </c>
      <c r="B73" t="s">
        <v>119</v>
      </c>
      <c r="C73" t="s">
        <v>120</v>
      </c>
      <c r="D73" t="s">
        <v>570</v>
      </c>
      <c r="E73" t="s">
        <v>22704</v>
      </c>
      <c r="F73" t="s">
        <v>22705</v>
      </c>
      <c r="G73" t="s">
        <v>1464</v>
      </c>
      <c r="H73" t="s">
        <v>573</v>
      </c>
      <c r="I73" t="s">
        <v>569</v>
      </c>
      <c r="J73" t="s">
        <v>22706</v>
      </c>
      <c r="K73" t="s">
        <v>20905</v>
      </c>
      <c r="L73" t="s">
        <v>22707</v>
      </c>
      <c r="M73" s="27">
        <v>45936.52847222222</v>
      </c>
      <c r="N73" s="27">
        <v>45937.45416666667</v>
      </c>
      <c r="P73" t="s">
        <v>1467</v>
      </c>
      <c r="Q73" t="s">
        <v>2232</v>
      </c>
      <c r="R73" t="s">
        <v>1621</v>
      </c>
      <c r="S73" t="s">
        <v>82</v>
      </c>
      <c r="T73" t="s">
        <v>22708</v>
      </c>
      <c r="U73" t="s">
        <v>84</v>
      </c>
      <c r="V73" t="s">
        <v>22709</v>
      </c>
      <c r="W73" t="s">
        <v>8</v>
      </c>
      <c r="X73" t="s">
        <v>86</v>
      </c>
      <c r="Y73" t="s">
        <v>1500</v>
      </c>
      <c r="Z73" s="28">
        <v>1</v>
      </c>
      <c r="AA73" t="s">
        <v>88</v>
      </c>
      <c r="AB73" s="40">
        <v>65960</v>
      </c>
      <c r="AC73" s="40">
        <v>65960</v>
      </c>
    </row>
    <row r="74" spans="1:29">
      <c r="A74" t="s">
        <v>191</v>
      </c>
      <c r="B74" t="s">
        <v>192</v>
      </c>
      <c r="C74" t="s">
        <v>193</v>
      </c>
      <c r="D74" t="s">
        <v>208</v>
      </c>
      <c r="E74" t="s">
        <v>22710</v>
      </c>
      <c r="F74" t="s">
        <v>22711</v>
      </c>
      <c r="G74" t="s">
        <v>1464</v>
      </c>
      <c r="H74" t="s">
        <v>197</v>
      </c>
      <c r="I74" t="s">
        <v>211</v>
      </c>
      <c r="J74" t="s">
        <v>22712</v>
      </c>
      <c r="K74" t="s">
        <v>20905</v>
      </c>
      <c r="L74" t="s">
        <v>22713</v>
      </c>
      <c r="M74" s="27">
        <v>45936.593055555553</v>
      </c>
      <c r="N74" s="27">
        <v>45937.488194444442</v>
      </c>
      <c r="P74" t="s">
        <v>1467</v>
      </c>
      <c r="Q74" t="s">
        <v>1717</v>
      </c>
      <c r="R74" t="s">
        <v>1718</v>
      </c>
      <c r="S74" t="s">
        <v>82</v>
      </c>
      <c r="T74" t="s">
        <v>22714</v>
      </c>
      <c r="U74" t="s">
        <v>84</v>
      </c>
      <c r="V74" t="s">
        <v>22715</v>
      </c>
      <c r="W74" t="s">
        <v>8</v>
      </c>
      <c r="X74" t="s">
        <v>86</v>
      </c>
      <c r="Y74" t="s">
        <v>1981</v>
      </c>
      <c r="Z74" s="28">
        <v>1</v>
      </c>
      <c r="AA74" t="s">
        <v>88</v>
      </c>
      <c r="AB74" s="40">
        <v>65960</v>
      </c>
      <c r="AC74" s="40">
        <v>65960</v>
      </c>
    </row>
    <row r="75" spans="1:29">
      <c r="A75" t="s">
        <v>459</v>
      </c>
      <c r="B75" t="s">
        <v>460</v>
      </c>
      <c r="C75" t="s">
        <v>461</v>
      </c>
      <c r="D75" t="s">
        <v>4280</v>
      </c>
      <c r="E75" t="s">
        <v>22716</v>
      </c>
      <c r="F75" t="s">
        <v>22717</v>
      </c>
      <c r="G75" t="s">
        <v>1464</v>
      </c>
      <c r="H75" t="s">
        <v>460</v>
      </c>
      <c r="I75" t="s">
        <v>4283</v>
      </c>
      <c r="J75" t="s">
        <v>22718</v>
      </c>
      <c r="K75" t="s">
        <v>20905</v>
      </c>
      <c r="L75" t="s">
        <v>22719</v>
      </c>
      <c r="M75" s="27">
        <v>45936.720833333333</v>
      </c>
      <c r="N75" s="27">
        <v>45937.654166666667</v>
      </c>
      <c r="P75" t="s">
        <v>1467</v>
      </c>
      <c r="Q75" t="s">
        <v>1496</v>
      </c>
      <c r="R75" t="s">
        <v>1497</v>
      </c>
      <c r="S75" t="s">
        <v>82</v>
      </c>
      <c r="T75" t="s">
        <v>22720</v>
      </c>
      <c r="U75" t="s">
        <v>84</v>
      </c>
      <c r="V75" t="s">
        <v>22721</v>
      </c>
      <c r="W75" t="s">
        <v>11</v>
      </c>
      <c r="X75" t="s">
        <v>86</v>
      </c>
      <c r="Y75" t="s">
        <v>470</v>
      </c>
      <c r="Z75" s="28">
        <v>1</v>
      </c>
      <c r="AA75" t="s">
        <v>88</v>
      </c>
      <c r="AB75" s="40">
        <v>144968</v>
      </c>
      <c r="AC75" s="40">
        <v>144968</v>
      </c>
    </row>
    <row r="76" spans="1:29">
      <c r="A76" t="s">
        <v>459</v>
      </c>
      <c r="B76" t="s">
        <v>460</v>
      </c>
      <c r="C76" t="s">
        <v>461</v>
      </c>
      <c r="D76" t="s">
        <v>512</v>
      </c>
      <c r="E76" t="s">
        <v>22722</v>
      </c>
      <c r="F76" t="s">
        <v>22723</v>
      </c>
      <c r="G76" t="s">
        <v>1464</v>
      </c>
      <c r="H76" t="s">
        <v>460</v>
      </c>
      <c r="I76" t="s">
        <v>459</v>
      </c>
      <c r="J76" t="s">
        <v>22724</v>
      </c>
      <c r="K76" t="s">
        <v>20905</v>
      </c>
      <c r="L76" t="s">
        <v>22725</v>
      </c>
      <c r="M76" s="27">
        <v>45936.884722222218</v>
      </c>
      <c r="N76" s="27">
        <v>45937.657638888893</v>
      </c>
      <c r="P76" t="s">
        <v>1540</v>
      </c>
      <c r="Q76" t="s">
        <v>1541</v>
      </c>
      <c r="R76" t="s">
        <v>1542</v>
      </c>
      <c r="S76" t="s">
        <v>82</v>
      </c>
      <c r="T76" t="s">
        <v>22726</v>
      </c>
      <c r="U76" t="s">
        <v>84</v>
      </c>
      <c r="V76" t="s">
        <v>22727</v>
      </c>
      <c r="W76" t="s">
        <v>8</v>
      </c>
      <c r="X76" t="s">
        <v>86</v>
      </c>
      <c r="Y76" t="s">
        <v>2172</v>
      </c>
      <c r="Z76" s="28">
        <v>1</v>
      </c>
      <c r="AA76" t="s">
        <v>88</v>
      </c>
      <c r="AB76" s="40">
        <v>65960</v>
      </c>
      <c r="AC76" s="40">
        <v>65960</v>
      </c>
    </row>
    <row r="77" spans="1:29">
      <c r="A77" t="s">
        <v>343</v>
      </c>
      <c r="B77" t="s">
        <v>68</v>
      </c>
      <c r="C77" t="s">
        <v>69</v>
      </c>
      <c r="D77" t="s">
        <v>344</v>
      </c>
      <c r="E77" t="s">
        <v>22728</v>
      </c>
      <c r="F77" t="s">
        <v>22632</v>
      </c>
      <c r="G77" t="s">
        <v>1464</v>
      </c>
      <c r="H77" t="s">
        <v>347</v>
      </c>
      <c r="I77" t="s">
        <v>343</v>
      </c>
      <c r="J77" t="s">
        <v>22633</v>
      </c>
      <c r="K77" t="s">
        <v>20905</v>
      </c>
      <c r="L77" t="s">
        <v>22729</v>
      </c>
      <c r="M77" s="27">
        <v>45936.456944444442</v>
      </c>
      <c r="N77" s="27">
        <v>45937.56527777778</v>
      </c>
      <c r="P77" t="s">
        <v>1540</v>
      </c>
      <c r="Q77" t="s">
        <v>1541</v>
      </c>
      <c r="R77" t="s">
        <v>22730</v>
      </c>
      <c r="T77" t="s">
        <v>22731</v>
      </c>
      <c r="U77" t="s">
        <v>1801</v>
      </c>
      <c r="W77" t="s">
        <v>8</v>
      </c>
      <c r="X77" t="s">
        <v>86</v>
      </c>
      <c r="Y77" t="s">
        <v>4264</v>
      </c>
      <c r="Z77" s="28">
        <v>0</v>
      </c>
      <c r="AA77" t="s">
        <v>88</v>
      </c>
      <c r="AB77" s="40">
        <v>41241</v>
      </c>
      <c r="AC77" s="40">
        <v>41241</v>
      </c>
    </row>
    <row r="78" spans="1:29">
      <c r="A78" t="s">
        <v>277</v>
      </c>
      <c r="B78" t="s">
        <v>151</v>
      </c>
      <c r="C78" t="s">
        <v>152</v>
      </c>
      <c r="D78" t="s">
        <v>14080</v>
      </c>
      <c r="E78" t="s">
        <v>22732</v>
      </c>
      <c r="F78" t="s">
        <v>22733</v>
      </c>
      <c r="G78" t="s">
        <v>1464</v>
      </c>
      <c r="H78" t="s">
        <v>328</v>
      </c>
      <c r="I78" t="s">
        <v>14083</v>
      </c>
      <c r="J78" t="s">
        <v>22734</v>
      </c>
      <c r="K78" t="s">
        <v>20905</v>
      </c>
      <c r="L78" t="s">
        <v>22735</v>
      </c>
      <c r="M78" s="27">
        <v>45936.474305555559</v>
      </c>
      <c r="N78" s="27">
        <v>45938.499305555553</v>
      </c>
      <c r="P78" t="s">
        <v>1540</v>
      </c>
      <c r="Q78" t="s">
        <v>22349</v>
      </c>
      <c r="R78" t="s">
        <v>22677</v>
      </c>
      <c r="S78" t="s">
        <v>82</v>
      </c>
      <c r="T78" t="s">
        <v>22736</v>
      </c>
      <c r="U78" t="s">
        <v>84</v>
      </c>
      <c r="V78" t="s">
        <v>22737</v>
      </c>
      <c r="W78" t="s">
        <v>11</v>
      </c>
      <c r="X78" t="s">
        <v>86</v>
      </c>
      <c r="Y78" t="s">
        <v>287</v>
      </c>
      <c r="Z78" s="28">
        <v>1</v>
      </c>
      <c r="AA78" t="s">
        <v>88</v>
      </c>
      <c r="AB78" s="40">
        <v>144968</v>
      </c>
      <c r="AC78" s="40">
        <v>144968</v>
      </c>
    </row>
    <row r="79" spans="1:29">
      <c r="A79" t="s">
        <v>459</v>
      </c>
      <c r="B79" t="s">
        <v>460</v>
      </c>
      <c r="C79" t="s">
        <v>461</v>
      </c>
      <c r="D79" t="s">
        <v>512</v>
      </c>
      <c r="E79" t="s">
        <v>22738</v>
      </c>
      <c r="F79" t="s">
        <v>22739</v>
      </c>
      <c r="G79" t="s">
        <v>1464</v>
      </c>
      <c r="H79" t="s">
        <v>460</v>
      </c>
      <c r="I79" t="s">
        <v>459</v>
      </c>
      <c r="J79" t="s">
        <v>22740</v>
      </c>
      <c r="K79" t="s">
        <v>20905</v>
      </c>
      <c r="L79" t="s">
        <v>22741</v>
      </c>
      <c r="M79" s="27">
        <v>45937.625694444447</v>
      </c>
      <c r="N79" s="27">
        <v>45937.716666666667</v>
      </c>
      <c r="P79" t="s">
        <v>1467</v>
      </c>
      <c r="Q79" t="s">
        <v>1654</v>
      </c>
      <c r="R79" t="s">
        <v>1655</v>
      </c>
      <c r="S79" t="s">
        <v>82</v>
      </c>
      <c r="T79" t="s">
        <v>22742</v>
      </c>
      <c r="U79" t="s">
        <v>84</v>
      </c>
      <c r="V79" t="s">
        <v>22743</v>
      </c>
      <c r="W79" t="s">
        <v>8</v>
      </c>
      <c r="X79" t="s">
        <v>86</v>
      </c>
      <c r="Y79" t="s">
        <v>778</v>
      </c>
      <c r="Z79" s="28">
        <v>1</v>
      </c>
      <c r="AA79" t="s">
        <v>88</v>
      </c>
      <c r="AB79" s="40">
        <v>65960</v>
      </c>
      <c r="AC79" s="40">
        <v>65960</v>
      </c>
    </row>
    <row r="80" spans="1:29">
      <c r="A80" t="s">
        <v>118</v>
      </c>
      <c r="B80" t="s">
        <v>119</v>
      </c>
      <c r="C80" t="s">
        <v>120</v>
      </c>
      <c r="D80" t="s">
        <v>22744</v>
      </c>
      <c r="E80" t="s">
        <v>22745</v>
      </c>
      <c r="F80" t="s">
        <v>22746</v>
      </c>
      <c r="G80" t="s">
        <v>1464</v>
      </c>
      <c r="H80" t="s">
        <v>309</v>
      </c>
      <c r="I80" t="s">
        <v>22747</v>
      </c>
      <c r="J80" t="s">
        <v>22748</v>
      </c>
      <c r="K80" t="s">
        <v>20905</v>
      </c>
      <c r="L80" t="s">
        <v>22749</v>
      </c>
      <c r="M80" s="27">
        <v>45937.445138888892</v>
      </c>
      <c r="N80" s="27">
        <v>45937.661111111112</v>
      </c>
      <c r="P80" t="s">
        <v>22321</v>
      </c>
      <c r="Q80" t="s">
        <v>22417</v>
      </c>
      <c r="R80" t="s">
        <v>22418</v>
      </c>
      <c r="T80" t="s">
        <v>22750</v>
      </c>
      <c r="U80" t="s">
        <v>1801</v>
      </c>
      <c r="W80" t="s">
        <v>13</v>
      </c>
      <c r="X80" t="s">
        <v>86</v>
      </c>
      <c r="Y80" t="s">
        <v>316</v>
      </c>
      <c r="Z80" s="28">
        <v>0</v>
      </c>
      <c r="AA80" t="s">
        <v>88</v>
      </c>
      <c r="AB80" s="40">
        <v>41241</v>
      </c>
      <c r="AC80" s="40">
        <v>41241</v>
      </c>
    </row>
    <row r="81" spans="1:29">
      <c r="A81" t="s">
        <v>459</v>
      </c>
      <c r="B81" t="s">
        <v>460</v>
      </c>
      <c r="C81" t="s">
        <v>461</v>
      </c>
      <c r="D81" t="s">
        <v>1721</v>
      </c>
      <c r="E81" t="s">
        <v>22751</v>
      </c>
      <c r="F81" t="s">
        <v>22752</v>
      </c>
      <c r="G81" t="s">
        <v>1464</v>
      </c>
      <c r="H81" t="s">
        <v>969</v>
      </c>
      <c r="I81" t="s">
        <v>1724</v>
      </c>
      <c r="J81" t="s">
        <v>22753</v>
      </c>
      <c r="K81" t="s">
        <v>20905</v>
      </c>
      <c r="L81" t="s">
        <v>22754</v>
      </c>
      <c r="M81" s="27">
        <v>45937.86041666667</v>
      </c>
      <c r="N81" s="27">
        <v>45938.709027777782</v>
      </c>
      <c r="P81" t="s">
        <v>1467</v>
      </c>
      <c r="Q81" t="s">
        <v>1580</v>
      </c>
      <c r="R81" t="s">
        <v>1581</v>
      </c>
      <c r="S81" t="s">
        <v>82</v>
      </c>
      <c r="T81" t="s">
        <v>22755</v>
      </c>
      <c r="U81" t="s">
        <v>84</v>
      </c>
      <c r="V81" t="s">
        <v>22756</v>
      </c>
      <c r="W81" t="s">
        <v>11</v>
      </c>
      <c r="X81" t="s">
        <v>86</v>
      </c>
      <c r="Y81" t="s">
        <v>470</v>
      </c>
      <c r="Z81" s="28">
        <v>1</v>
      </c>
      <c r="AA81" t="s">
        <v>88</v>
      </c>
      <c r="AB81" s="40">
        <v>144968</v>
      </c>
      <c r="AC81" s="40">
        <v>144968</v>
      </c>
    </row>
    <row r="82" spans="1:29">
      <c r="A82" t="s">
        <v>459</v>
      </c>
      <c r="B82" t="s">
        <v>460</v>
      </c>
      <c r="C82" t="s">
        <v>461</v>
      </c>
      <c r="D82" t="s">
        <v>5441</v>
      </c>
      <c r="E82" t="s">
        <v>22757</v>
      </c>
      <c r="F82" t="s">
        <v>22758</v>
      </c>
      <c r="G82" t="s">
        <v>1464</v>
      </c>
      <c r="H82" t="s">
        <v>460</v>
      </c>
      <c r="I82" t="s">
        <v>5444</v>
      </c>
      <c r="J82" t="s">
        <v>22759</v>
      </c>
      <c r="K82" t="s">
        <v>20905</v>
      </c>
      <c r="L82" t="s">
        <v>22760</v>
      </c>
      <c r="M82" s="27">
        <v>45937.861111111109</v>
      </c>
      <c r="N82" s="27">
        <v>45938.700694444437</v>
      </c>
      <c r="P82" t="s">
        <v>1514</v>
      </c>
      <c r="Q82" t="s">
        <v>1595</v>
      </c>
      <c r="R82" t="s">
        <v>1596</v>
      </c>
      <c r="S82" t="s">
        <v>82</v>
      </c>
      <c r="T82" t="s">
        <v>22761</v>
      </c>
      <c r="U82" t="s">
        <v>84</v>
      </c>
      <c r="V82" t="s">
        <v>22762</v>
      </c>
      <c r="W82" t="s">
        <v>11</v>
      </c>
      <c r="X82" t="s">
        <v>86</v>
      </c>
      <c r="Y82" t="s">
        <v>1597</v>
      </c>
      <c r="Z82" s="28">
        <v>1</v>
      </c>
      <c r="AA82" t="s">
        <v>88</v>
      </c>
      <c r="AB82" s="40">
        <v>144968</v>
      </c>
      <c r="AC82" s="40">
        <v>144968</v>
      </c>
    </row>
    <row r="83" spans="1:29">
      <c r="A83" t="s">
        <v>277</v>
      </c>
      <c r="B83" t="s">
        <v>151</v>
      </c>
      <c r="C83" t="s">
        <v>152</v>
      </c>
      <c r="D83" t="s">
        <v>334</v>
      </c>
      <c r="E83" t="s">
        <v>22763</v>
      </c>
      <c r="F83" t="s">
        <v>21101</v>
      </c>
      <c r="G83" t="s">
        <v>1464</v>
      </c>
      <c r="H83" t="s">
        <v>328</v>
      </c>
      <c r="I83" t="s">
        <v>337</v>
      </c>
      <c r="J83" t="s">
        <v>21099</v>
      </c>
      <c r="K83" t="s">
        <v>20905</v>
      </c>
      <c r="L83" t="s">
        <v>22764</v>
      </c>
      <c r="M83" s="27">
        <v>45937.789583333331</v>
      </c>
      <c r="N83" s="27">
        <v>45938.50277777778</v>
      </c>
      <c r="P83" t="s">
        <v>1467</v>
      </c>
      <c r="Q83" t="s">
        <v>1580</v>
      </c>
      <c r="R83" t="s">
        <v>1469</v>
      </c>
      <c r="S83" t="s">
        <v>82</v>
      </c>
      <c r="T83" t="s">
        <v>22765</v>
      </c>
      <c r="U83" t="s">
        <v>84</v>
      </c>
      <c r="V83" t="s">
        <v>22766</v>
      </c>
      <c r="W83" t="s">
        <v>8</v>
      </c>
      <c r="X83" t="s">
        <v>86</v>
      </c>
      <c r="Y83" t="s">
        <v>333</v>
      </c>
      <c r="Z83" s="28">
        <v>1</v>
      </c>
      <c r="AA83" t="s">
        <v>88</v>
      </c>
      <c r="AB83" s="40">
        <v>65960</v>
      </c>
      <c r="AC83" s="40">
        <v>65960</v>
      </c>
    </row>
    <row r="84" spans="1:29">
      <c r="A84" t="s">
        <v>459</v>
      </c>
      <c r="B84" t="s">
        <v>460</v>
      </c>
      <c r="C84" t="s">
        <v>461</v>
      </c>
      <c r="D84" t="s">
        <v>512</v>
      </c>
      <c r="E84" t="s">
        <v>22767</v>
      </c>
      <c r="F84" t="s">
        <v>22768</v>
      </c>
      <c r="G84" t="s">
        <v>1464</v>
      </c>
      <c r="H84" t="s">
        <v>460</v>
      </c>
      <c r="I84" t="s">
        <v>459</v>
      </c>
      <c r="J84" t="s">
        <v>22769</v>
      </c>
      <c r="K84" t="s">
        <v>20905</v>
      </c>
      <c r="L84" t="s">
        <v>22770</v>
      </c>
      <c r="M84" s="27">
        <v>45937.879166666673</v>
      </c>
      <c r="N84" s="27">
        <v>45938.643055555563</v>
      </c>
      <c r="P84" t="s">
        <v>1540</v>
      </c>
      <c r="Q84" t="s">
        <v>22349</v>
      </c>
      <c r="R84" t="s">
        <v>22771</v>
      </c>
      <c r="S84" t="s">
        <v>1664</v>
      </c>
      <c r="T84" t="s">
        <v>22772</v>
      </c>
      <c r="U84" t="s">
        <v>84</v>
      </c>
      <c r="V84" t="s">
        <v>22773</v>
      </c>
      <c r="W84" t="s">
        <v>8</v>
      </c>
      <c r="X84" t="s">
        <v>86</v>
      </c>
      <c r="Y84" t="s">
        <v>2172</v>
      </c>
      <c r="Z84" s="28">
        <v>1</v>
      </c>
      <c r="AA84" t="s">
        <v>88</v>
      </c>
      <c r="AB84" s="40">
        <v>65960</v>
      </c>
      <c r="AC84" s="40">
        <v>65960</v>
      </c>
    </row>
    <row r="85" spans="1:29">
      <c r="A85" t="s">
        <v>288</v>
      </c>
      <c r="B85" t="s">
        <v>113</v>
      </c>
      <c r="C85" t="s">
        <v>114</v>
      </c>
      <c r="D85" t="s">
        <v>289</v>
      </c>
      <c r="E85" t="s">
        <v>22774</v>
      </c>
      <c r="F85" t="s">
        <v>22775</v>
      </c>
      <c r="G85" t="s">
        <v>1464</v>
      </c>
      <c r="H85" t="s">
        <v>292</v>
      </c>
      <c r="I85" t="s">
        <v>288</v>
      </c>
      <c r="J85" t="s">
        <v>22776</v>
      </c>
      <c r="K85" t="s">
        <v>20905</v>
      </c>
      <c r="L85" t="s">
        <v>22777</v>
      </c>
      <c r="M85" s="27">
        <v>45937.753472222219</v>
      </c>
      <c r="N85" s="27">
        <v>45938.505555555559</v>
      </c>
      <c r="P85" t="s">
        <v>1467</v>
      </c>
      <c r="Q85" t="s">
        <v>1468</v>
      </c>
      <c r="R85" t="s">
        <v>1469</v>
      </c>
      <c r="S85" t="s">
        <v>82</v>
      </c>
      <c r="T85" t="s">
        <v>22778</v>
      </c>
      <c r="U85" t="s">
        <v>84</v>
      </c>
      <c r="V85" t="s">
        <v>22779</v>
      </c>
      <c r="W85" t="s">
        <v>8</v>
      </c>
      <c r="X85" t="s">
        <v>86</v>
      </c>
      <c r="Y85" t="s">
        <v>297</v>
      </c>
      <c r="Z85" s="28">
        <v>1</v>
      </c>
      <c r="AA85" t="s">
        <v>88</v>
      </c>
      <c r="AB85" s="40">
        <v>65960</v>
      </c>
      <c r="AC85" s="40">
        <v>65960</v>
      </c>
    </row>
    <row r="86" spans="1:29">
      <c r="A86" t="s">
        <v>613</v>
      </c>
      <c r="B86" t="s">
        <v>151</v>
      </c>
      <c r="C86" t="s">
        <v>152</v>
      </c>
      <c r="D86" t="s">
        <v>19353</v>
      </c>
      <c r="E86" t="s">
        <v>22780</v>
      </c>
      <c r="F86" t="s">
        <v>22781</v>
      </c>
      <c r="G86" t="s">
        <v>1464</v>
      </c>
      <c r="H86" t="s">
        <v>460</v>
      </c>
      <c r="I86" t="s">
        <v>19356</v>
      </c>
      <c r="J86" t="s">
        <v>22782</v>
      </c>
      <c r="K86" t="s">
        <v>20905</v>
      </c>
      <c r="L86" t="s">
        <v>22783</v>
      </c>
      <c r="M86" s="27">
        <v>45937.800694444442</v>
      </c>
      <c r="N86" s="27">
        <v>45938.662499999999</v>
      </c>
      <c r="P86" t="s">
        <v>1514</v>
      </c>
      <c r="Q86" t="s">
        <v>1580</v>
      </c>
      <c r="R86" t="s">
        <v>1590</v>
      </c>
      <c r="S86" t="s">
        <v>82</v>
      </c>
      <c r="T86" t="s">
        <v>22784</v>
      </c>
      <c r="U86" t="s">
        <v>84</v>
      </c>
      <c r="V86" t="s">
        <v>22785</v>
      </c>
      <c r="W86" t="s">
        <v>11</v>
      </c>
      <c r="X86" t="s">
        <v>86</v>
      </c>
      <c r="Y86" t="s">
        <v>622</v>
      </c>
      <c r="Z86" s="28">
        <v>1</v>
      </c>
      <c r="AA86" t="s">
        <v>88</v>
      </c>
      <c r="AB86" s="40">
        <v>144968</v>
      </c>
      <c r="AC86" s="40">
        <v>144968</v>
      </c>
    </row>
    <row r="87" spans="1:29">
      <c r="A87" t="s">
        <v>459</v>
      </c>
      <c r="B87" t="s">
        <v>460</v>
      </c>
      <c r="C87" t="s">
        <v>461</v>
      </c>
      <c r="D87" t="s">
        <v>512</v>
      </c>
      <c r="E87" t="s">
        <v>22786</v>
      </c>
      <c r="F87" t="s">
        <v>22787</v>
      </c>
      <c r="G87" t="s">
        <v>1464</v>
      </c>
      <c r="H87" t="s">
        <v>460</v>
      </c>
      <c r="I87" t="s">
        <v>459</v>
      </c>
      <c r="J87" t="s">
        <v>22788</v>
      </c>
      <c r="K87" t="s">
        <v>20905</v>
      </c>
      <c r="L87" t="s">
        <v>22789</v>
      </c>
      <c r="M87" s="27">
        <v>45938.579861111109</v>
      </c>
      <c r="N87" s="27">
        <v>45938.579861111109</v>
      </c>
      <c r="P87" t="s">
        <v>22321</v>
      </c>
      <c r="Q87" t="s">
        <v>22562</v>
      </c>
      <c r="R87" t="s">
        <v>22563</v>
      </c>
      <c r="S87" t="s">
        <v>5314</v>
      </c>
      <c r="U87" t="s">
        <v>22424</v>
      </c>
      <c r="W87" t="s">
        <v>8</v>
      </c>
      <c r="X87" t="s">
        <v>86</v>
      </c>
      <c r="Y87" t="s">
        <v>7627</v>
      </c>
      <c r="Z87" s="28">
        <v>0</v>
      </c>
      <c r="AA87" t="s">
        <v>88</v>
      </c>
      <c r="AB87" s="40">
        <v>41241</v>
      </c>
      <c r="AC87" s="40">
        <v>41241</v>
      </c>
    </row>
    <row r="88" spans="1:29">
      <c r="A88" t="s">
        <v>459</v>
      </c>
      <c r="B88" t="s">
        <v>460</v>
      </c>
      <c r="C88" t="s">
        <v>461</v>
      </c>
      <c r="D88" t="s">
        <v>512</v>
      </c>
      <c r="E88" t="s">
        <v>22790</v>
      </c>
      <c r="F88" t="s">
        <v>22791</v>
      </c>
      <c r="G88" t="s">
        <v>1464</v>
      </c>
      <c r="H88" t="s">
        <v>460</v>
      </c>
      <c r="I88" t="s">
        <v>459</v>
      </c>
      <c r="J88" t="s">
        <v>22792</v>
      </c>
      <c r="K88" t="s">
        <v>20905</v>
      </c>
      <c r="L88" t="s">
        <v>22793</v>
      </c>
      <c r="M88" s="27">
        <v>45938.659722222219</v>
      </c>
      <c r="N88" s="27">
        <v>45938.65625</v>
      </c>
      <c r="P88" t="s">
        <v>1540</v>
      </c>
      <c r="Q88" t="s">
        <v>22349</v>
      </c>
      <c r="R88" t="s">
        <v>22635</v>
      </c>
      <c r="S88" t="s">
        <v>5314</v>
      </c>
      <c r="U88" t="s">
        <v>22424</v>
      </c>
      <c r="W88" t="s">
        <v>8</v>
      </c>
      <c r="X88" t="s">
        <v>86</v>
      </c>
      <c r="Y88" t="s">
        <v>7627</v>
      </c>
      <c r="Z88" s="28">
        <v>0</v>
      </c>
      <c r="AA88" t="s">
        <v>88</v>
      </c>
      <c r="AB88" s="40">
        <v>41241</v>
      </c>
      <c r="AC88" s="40">
        <v>41241</v>
      </c>
    </row>
    <row r="89" spans="1:29">
      <c r="A89" t="s">
        <v>191</v>
      </c>
      <c r="B89" t="s">
        <v>192</v>
      </c>
      <c r="C89" t="s">
        <v>193</v>
      </c>
      <c r="D89" t="s">
        <v>606</v>
      </c>
      <c r="E89" t="s">
        <v>22794</v>
      </c>
      <c r="F89" t="s">
        <v>22795</v>
      </c>
      <c r="G89" t="s">
        <v>1464</v>
      </c>
      <c r="H89" t="s">
        <v>197</v>
      </c>
      <c r="I89" t="s">
        <v>609</v>
      </c>
      <c r="J89" t="s">
        <v>22796</v>
      </c>
      <c r="K89" t="s">
        <v>20905</v>
      </c>
      <c r="L89" t="s">
        <v>22797</v>
      </c>
      <c r="M89" s="27">
        <v>45938.47152777778</v>
      </c>
      <c r="N89" s="27">
        <v>45938.704861111109</v>
      </c>
      <c r="P89" t="s">
        <v>1467</v>
      </c>
      <c r="Q89" t="s">
        <v>1580</v>
      </c>
      <c r="R89" t="s">
        <v>5671</v>
      </c>
      <c r="S89" t="s">
        <v>82</v>
      </c>
      <c r="T89" t="s">
        <v>22798</v>
      </c>
      <c r="U89" t="s">
        <v>84</v>
      </c>
      <c r="V89" t="s">
        <v>22799</v>
      </c>
      <c r="W89" t="s">
        <v>8</v>
      </c>
      <c r="X89" t="s">
        <v>86</v>
      </c>
      <c r="Y89" t="s">
        <v>1455</v>
      </c>
      <c r="Z89" s="28">
        <v>1</v>
      </c>
      <c r="AA89" t="s">
        <v>88</v>
      </c>
      <c r="AB89" s="40">
        <v>65960</v>
      </c>
      <c r="AC89" s="40">
        <v>65960</v>
      </c>
    </row>
    <row r="90" spans="1:29">
      <c r="A90" t="s">
        <v>569</v>
      </c>
      <c r="B90" t="s">
        <v>119</v>
      </c>
      <c r="C90" t="s">
        <v>120</v>
      </c>
      <c r="D90" t="s">
        <v>4589</v>
      </c>
      <c r="E90" t="s">
        <v>22800</v>
      </c>
      <c r="F90" t="s">
        <v>22614</v>
      </c>
      <c r="G90" t="s">
        <v>1464</v>
      </c>
      <c r="H90" t="s">
        <v>766</v>
      </c>
      <c r="I90" t="s">
        <v>4590</v>
      </c>
      <c r="J90" t="s">
        <v>22615</v>
      </c>
      <c r="K90" t="s">
        <v>20905</v>
      </c>
      <c r="L90" t="s">
        <v>22801</v>
      </c>
      <c r="M90" s="27">
        <v>45939.249305555553</v>
      </c>
      <c r="N90" s="27">
        <v>45941.554861111108</v>
      </c>
      <c r="P90" t="s">
        <v>1514</v>
      </c>
      <c r="Q90" t="s">
        <v>1621</v>
      </c>
      <c r="R90" t="s">
        <v>2815</v>
      </c>
      <c r="S90" t="s">
        <v>82</v>
      </c>
      <c r="T90" t="s">
        <v>22802</v>
      </c>
      <c r="U90" t="s">
        <v>84</v>
      </c>
      <c r="V90" t="s">
        <v>22618</v>
      </c>
      <c r="W90" t="s">
        <v>13</v>
      </c>
      <c r="X90" t="s">
        <v>86</v>
      </c>
      <c r="Y90" t="s">
        <v>2706</v>
      </c>
      <c r="Z90" s="28">
        <v>1</v>
      </c>
      <c r="AA90" t="s">
        <v>88</v>
      </c>
      <c r="AB90" s="40">
        <v>275729</v>
      </c>
      <c r="AC90" s="40">
        <v>275729</v>
      </c>
    </row>
    <row r="91" spans="1:29">
      <c r="A91" t="s">
        <v>459</v>
      </c>
      <c r="B91" t="s">
        <v>460</v>
      </c>
      <c r="C91" t="s">
        <v>461</v>
      </c>
      <c r="D91" t="s">
        <v>512</v>
      </c>
      <c r="E91" t="s">
        <v>22803</v>
      </c>
      <c r="F91" t="s">
        <v>22804</v>
      </c>
      <c r="G91" t="s">
        <v>1464</v>
      </c>
      <c r="H91" t="s">
        <v>460</v>
      </c>
      <c r="I91" t="s">
        <v>459</v>
      </c>
      <c r="J91" t="s">
        <v>22805</v>
      </c>
      <c r="K91" t="s">
        <v>20905</v>
      </c>
      <c r="L91" t="s">
        <v>22806</v>
      </c>
      <c r="M91" s="27">
        <v>45939.40347222222</v>
      </c>
      <c r="N91" s="27">
        <v>45940.382638888892</v>
      </c>
      <c r="P91" t="s">
        <v>1467</v>
      </c>
      <c r="Q91" t="s">
        <v>1580</v>
      </c>
      <c r="R91" t="s">
        <v>1581</v>
      </c>
      <c r="S91" t="s">
        <v>82</v>
      </c>
      <c r="T91" t="s">
        <v>22807</v>
      </c>
      <c r="U91" t="s">
        <v>84</v>
      </c>
      <c r="V91" t="s">
        <v>22808</v>
      </c>
      <c r="W91" t="s">
        <v>8</v>
      </c>
      <c r="X91" t="s">
        <v>86</v>
      </c>
      <c r="Y91" t="s">
        <v>526</v>
      </c>
      <c r="Z91" s="28">
        <v>1</v>
      </c>
      <c r="AA91" t="s">
        <v>88</v>
      </c>
      <c r="AB91" s="40">
        <v>65960</v>
      </c>
      <c r="AC91" s="40">
        <v>65960</v>
      </c>
    </row>
    <row r="92" spans="1:29">
      <c r="A92" t="s">
        <v>459</v>
      </c>
      <c r="B92" t="s">
        <v>460</v>
      </c>
      <c r="C92" t="s">
        <v>461</v>
      </c>
      <c r="D92" t="s">
        <v>2135</v>
      </c>
      <c r="E92" t="s">
        <v>22809</v>
      </c>
      <c r="F92" t="s">
        <v>22810</v>
      </c>
      <c r="G92" t="s">
        <v>1464</v>
      </c>
      <c r="H92" t="s">
        <v>460</v>
      </c>
      <c r="I92" t="s">
        <v>2138</v>
      </c>
      <c r="J92" t="s">
        <v>22811</v>
      </c>
      <c r="K92" t="s">
        <v>20905</v>
      </c>
      <c r="L92" t="s">
        <v>22812</v>
      </c>
      <c r="M92" s="27">
        <v>45939.5</v>
      </c>
      <c r="N92" s="27">
        <v>45940.644444444442</v>
      </c>
      <c r="P92" t="s">
        <v>1467</v>
      </c>
      <c r="Q92" t="s">
        <v>1552</v>
      </c>
      <c r="R92" t="s">
        <v>2000</v>
      </c>
      <c r="S92" t="s">
        <v>82</v>
      </c>
      <c r="T92" t="s">
        <v>22813</v>
      </c>
      <c r="U92" t="s">
        <v>84</v>
      </c>
      <c r="V92" t="s">
        <v>22814</v>
      </c>
      <c r="W92" t="s">
        <v>8</v>
      </c>
      <c r="X92" t="s">
        <v>86</v>
      </c>
      <c r="Y92" t="s">
        <v>546</v>
      </c>
      <c r="Z92" s="28">
        <v>1</v>
      </c>
      <c r="AA92" t="s">
        <v>88</v>
      </c>
      <c r="AB92" s="40">
        <v>65960</v>
      </c>
      <c r="AC92" s="40">
        <v>65960</v>
      </c>
    </row>
    <row r="93" spans="1:29">
      <c r="A93" t="s">
        <v>459</v>
      </c>
      <c r="B93" t="s">
        <v>460</v>
      </c>
      <c r="C93" t="s">
        <v>461</v>
      </c>
      <c r="D93" t="s">
        <v>4280</v>
      </c>
      <c r="E93" t="s">
        <v>22815</v>
      </c>
      <c r="F93" t="s">
        <v>22816</v>
      </c>
      <c r="G93" t="s">
        <v>1464</v>
      </c>
      <c r="H93" t="s">
        <v>460</v>
      </c>
      <c r="I93" t="s">
        <v>4283</v>
      </c>
      <c r="J93" t="s">
        <v>22817</v>
      </c>
      <c r="K93" t="s">
        <v>20905</v>
      </c>
      <c r="L93" t="s">
        <v>22818</v>
      </c>
      <c r="M93" s="27">
        <v>45939.950694444437</v>
      </c>
      <c r="N93" s="27">
        <v>45940.647222222222</v>
      </c>
      <c r="P93" t="s">
        <v>1467</v>
      </c>
      <c r="Q93" t="s">
        <v>1790</v>
      </c>
      <c r="R93" t="s">
        <v>1621</v>
      </c>
      <c r="S93" t="s">
        <v>82</v>
      </c>
      <c r="T93" t="s">
        <v>22819</v>
      </c>
      <c r="U93" t="s">
        <v>84</v>
      </c>
      <c r="V93" t="s">
        <v>22820</v>
      </c>
      <c r="W93" t="s">
        <v>11</v>
      </c>
      <c r="X93" t="s">
        <v>86</v>
      </c>
      <c r="Y93" t="s">
        <v>470</v>
      </c>
      <c r="Z93" s="28">
        <v>1</v>
      </c>
      <c r="AA93" t="s">
        <v>88</v>
      </c>
      <c r="AB93" s="40">
        <v>144968</v>
      </c>
      <c r="AC93" s="40">
        <v>144968</v>
      </c>
    </row>
    <row r="94" spans="1:29">
      <c r="A94" t="s">
        <v>343</v>
      </c>
      <c r="B94" t="s">
        <v>68</v>
      </c>
      <c r="C94" t="s">
        <v>69</v>
      </c>
      <c r="D94" t="s">
        <v>344</v>
      </c>
      <c r="E94" t="s">
        <v>22821</v>
      </c>
      <c r="F94" t="s">
        <v>21113</v>
      </c>
      <c r="G94" t="s">
        <v>1464</v>
      </c>
      <c r="H94" t="s">
        <v>347</v>
      </c>
      <c r="I94" t="s">
        <v>343</v>
      </c>
      <c r="J94" t="s">
        <v>21111</v>
      </c>
      <c r="K94" t="s">
        <v>20905</v>
      </c>
      <c r="L94" t="s">
        <v>22822</v>
      </c>
      <c r="M94" s="27">
        <v>45939.730555555558</v>
      </c>
      <c r="N94" s="27">
        <v>45940.488194444442</v>
      </c>
      <c r="P94" t="s">
        <v>1467</v>
      </c>
      <c r="Q94" t="s">
        <v>1562</v>
      </c>
      <c r="R94" t="s">
        <v>1562</v>
      </c>
      <c r="S94" t="s">
        <v>82</v>
      </c>
      <c r="T94" t="s">
        <v>22823</v>
      </c>
      <c r="U94" t="s">
        <v>84</v>
      </c>
      <c r="V94" t="s">
        <v>21115</v>
      </c>
      <c r="W94" t="s">
        <v>8</v>
      </c>
      <c r="X94" t="s">
        <v>86</v>
      </c>
      <c r="Y94" t="s">
        <v>352</v>
      </c>
      <c r="Z94" s="28">
        <v>1</v>
      </c>
      <c r="AA94" t="s">
        <v>88</v>
      </c>
      <c r="AB94" s="40">
        <v>65960</v>
      </c>
      <c r="AC94" s="40">
        <v>65960</v>
      </c>
    </row>
    <row r="95" spans="1:29">
      <c r="A95" t="s">
        <v>459</v>
      </c>
      <c r="B95" t="s">
        <v>460</v>
      </c>
      <c r="C95" t="s">
        <v>461</v>
      </c>
      <c r="D95" t="s">
        <v>512</v>
      </c>
      <c r="E95" t="s">
        <v>22824</v>
      </c>
      <c r="F95" t="s">
        <v>22825</v>
      </c>
      <c r="G95" t="s">
        <v>1464</v>
      </c>
      <c r="H95" t="s">
        <v>460</v>
      </c>
      <c r="I95" t="s">
        <v>459</v>
      </c>
      <c r="J95" t="s">
        <v>22826</v>
      </c>
      <c r="K95" t="s">
        <v>20905</v>
      </c>
      <c r="L95" t="s">
        <v>22827</v>
      </c>
      <c r="M95" s="27">
        <v>45939.95208333333</v>
      </c>
      <c r="N95" s="27">
        <v>45940.65</v>
      </c>
      <c r="P95" t="s">
        <v>1514</v>
      </c>
      <c r="Q95" t="s">
        <v>3251</v>
      </c>
      <c r="R95" t="s">
        <v>3251</v>
      </c>
      <c r="S95" t="s">
        <v>82</v>
      </c>
      <c r="T95" t="s">
        <v>22828</v>
      </c>
      <c r="U95" t="s">
        <v>84</v>
      </c>
      <c r="V95" t="s">
        <v>22829</v>
      </c>
      <c r="W95" t="s">
        <v>8</v>
      </c>
      <c r="X95" t="s">
        <v>86</v>
      </c>
      <c r="Y95" t="s">
        <v>778</v>
      </c>
      <c r="Z95" s="28">
        <v>1</v>
      </c>
      <c r="AA95" t="s">
        <v>88</v>
      </c>
      <c r="AB95" s="40">
        <v>65960</v>
      </c>
      <c r="AC95" s="40">
        <v>65960</v>
      </c>
    </row>
    <row r="96" spans="1:29">
      <c r="A96" t="s">
        <v>191</v>
      </c>
      <c r="B96" t="s">
        <v>192</v>
      </c>
      <c r="C96" t="s">
        <v>193</v>
      </c>
      <c r="D96" t="s">
        <v>194</v>
      </c>
      <c r="E96" t="s">
        <v>22830</v>
      </c>
      <c r="F96" t="s">
        <v>22831</v>
      </c>
      <c r="G96" t="s">
        <v>1464</v>
      </c>
      <c r="H96" t="s">
        <v>197</v>
      </c>
      <c r="I96" t="s">
        <v>191</v>
      </c>
      <c r="J96" t="s">
        <v>22832</v>
      </c>
      <c r="K96" t="s">
        <v>20905</v>
      </c>
      <c r="L96" t="s">
        <v>22833</v>
      </c>
      <c r="M96" s="27">
        <v>45939.802083333343</v>
      </c>
      <c r="N96" s="27">
        <v>45940.493055555547</v>
      </c>
      <c r="P96" t="s">
        <v>1540</v>
      </c>
      <c r="Q96" t="s">
        <v>22349</v>
      </c>
      <c r="R96" t="s">
        <v>22834</v>
      </c>
      <c r="S96" t="s">
        <v>82</v>
      </c>
      <c r="T96" t="s">
        <v>22835</v>
      </c>
      <c r="U96" t="s">
        <v>84</v>
      </c>
      <c r="V96" t="s">
        <v>22836</v>
      </c>
      <c r="W96" t="s">
        <v>8</v>
      </c>
      <c r="X96" t="s">
        <v>86</v>
      </c>
      <c r="Y96" t="s">
        <v>216</v>
      </c>
      <c r="Z96" s="28">
        <v>1</v>
      </c>
      <c r="AA96" t="s">
        <v>88</v>
      </c>
      <c r="AB96" s="40">
        <v>65960</v>
      </c>
      <c r="AC96" s="40">
        <v>65960</v>
      </c>
    </row>
    <row r="97" spans="1:29">
      <c r="A97" t="s">
        <v>277</v>
      </c>
      <c r="B97" t="s">
        <v>151</v>
      </c>
      <c r="C97" t="s">
        <v>152</v>
      </c>
      <c r="D97" t="s">
        <v>325</v>
      </c>
      <c r="E97" t="s">
        <v>22837</v>
      </c>
      <c r="F97" t="s">
        <v>22838</v>
      </c>
      <c r="G97" t="s">
        <v>1464</v>
      </c>
      <c r="H97" t="s">
        <v>328</v>
      </c>
      <c r="I97" t="s">
        <v>277</v>
      </c>
      <c r="J97" t="s">
        <v>22839</v>
      </c>
      <c r="K97" t="s">
        <v>20905</v>
      </c>
      <c r="L97" t="s">
        <v>22840</v>
      </c>
      <c r="M97" s="27">
        <v>45939.477777777778</v>
      </c>
      <c r="N97" s="27">
        <v>45940.654166666667</v>
      </c>
      <c r="P97" t="s">
        <v>1467</v>
      </c>
      <c r="Q97" t="s">
        <v>1790</v>
      </c>
      <c r="R97" t="s">
        <v>1621</v>
      </c>
      <c r="S97" t="s">
        <v>82</v>
      </c>
      <c r="T97" t="s">
        <v>22841</v>
      </c>
      <c r="U97" t="s">
        <v>84</v>
      </c>
      <c r="V97" t="s">
        <v>22842</v>
      </c>
      <c r="W97" t="s">
        <v>8</v>
      </c>
      <c r="X97" t="s">
        <v>86</v>
      </c>
      <c r="Y97" t="s">
        <v>585</v>
      </c>
      <c r="Z97" s="28">
        <v>1</v>
      </c>
      <c r="AA97" t="s">
        <v>88</v>
      </c>
      <c r="AB97" s="40">
        <v>65960</v>
      </c>
      <c r="AC97" s="40">
        <v>65960</v>
      </c>
    </row>
    <row r="98" spans="1:29">
      <c r="A98" t="s">
        <v>613</v>
      </c>
      <c r="B98" t="s">
        <v>151</v>
      </c>
      <c r="C98" t="s">
        <v>152</v>
      </c>
      <c r="D98" t="s">
        <v>614</v>
      </c>
      <c r="E98" t="s">
        <v>22843</v>
      </c>
      <c r="F98" t="s">
        <v>22844</v>
      </c>
      <c r="G98" t="s">
        <v>1464</v>
      </c>
      <c r="H98" t="s">
        <v>258</v>
      </c>
      <c r="I98" t="s">
        <v>617</v>
      </c>
      <c r="J98" t="s">
        <v>22845</v>
      </c>
      <c r="K98" t="s">
        <v>20905</v>
      </c>
      <c r="L98" t="s">
        <v>22846</v>
      </c>
      <c r="M98" s="27">
        <v>45940.535416666673</v>
      </c>
      <c r="N98" s="27">
        <v>45940.53402777778</v>
      </c>
      <c r="P98" t="s">
        <v>1540</v>
      </c>
      <c r="Q98" t="s">
        <v>22349</v>
      </c>
      <c r="R98" t="s">
        <v>22847</v>
      </c>
      <c r="S98" t="s">
        <v>5314</v>
      </c>
      <c r="U98" t="s">
        <v>22424</v>
      </c>
      <c r="W98" t="s">
        <v>11</v>
      </c>
      <c r="X98" t="s">
        <v>86</v>
      </c>
      <c r="Y98" t="s">
        <v>7627</v>
      </c>
      <c r="Z98" s="28">
        <v>0</v>
      </c>
      <c r="AA98" t="s">
        <v>88</v>
      </c>
      <c r="AB98" s="40">
        <v>41241</v>
      </c>
      <c r="AC98" s="40">
        <v>41241</v>
      </c>
    </row>
    <row r="99" spans="1:29">
      <c r="A99" t="s">
        <v>1377</v>
      </c>
      <c r="B99" t="s">
        <v>68</v>
      </c>
      <c r="C99" t="s">
        <v>266</v>
      </c>
      <c r="D99" t="s">
        <v>6613</v>
      </c>
      <c r="E99" t="s">
        <v>22848</v>
      </c>
      <c r="F99" t="s">
        <v>21343</v>
      </c>
      <c r="G99" t="s">
        <v>1464</v>
      </c>
      <c r="H99" t="s">
        <v>347</v>
      </c>
      <c r="I99" t="s">
        <v>6616</v>
      </c>
      <c r="J99" t="s">
        <v>21341</v>
      </c>
      <c r="K99" t="s">
        <v>20905</v>
      </c>
      <c r="L99" t="s">
        <v>22849</v>
      </c>
      <c r="M99" s="27">
        <v>45940.763888888891</v>
      </c>
      <c r="N99" s="27">
        <v>45945.368750000001</v>
      </c>
      <c r="P99" t="s">
        <v>1540</v>
      </c>
      <c r="Q99" t="s">
        <v>1541</v>
      </c>
      <c r="R99" t="s">
        <v>22336</v>
      </c>
      <c r="T99" t="s">
        <v>22850</v>
      </c>
      <c r="U99" t="s">
        <v>1801</v>
      </c>
      <c r="W99" t="s">
        <v>11</v>
      </c>
      <c r="X99" t="s">
        <v>86</v>
      </c>
      <c r="Y99" t="s">
        <v>511</v>
      </c>
      <c r="Z99" s="28">
        <v>0</v>
      </c>
      <c r="AA99" t="s">
        <v>88</v>
      </c>
      <c r="AB99" s="40">
        <v>41241</v>
      </c>
      <c r="AC99" s="40">
        <v>41241</v>
      </c>
    </row>
    <row r="100" spans="1:29">
      <c r="A100" t="s">
        <v>288</v>
      </c>
      <c r="B100" t="s">
        <v>113</v>
      </c>
      <c r="C100" t="s">
        <v>114</v>
      </c>
      <c r="D100" t="s">
        <v>22851</v>
      </c>
      <c r="E100" t="s">
        <v>22852</v>
      </c>
      <c r="F100" t="s">
        <v>22853</v>
      </c>
      <c r="G100" t="s">
        <v>1464</v>
      </c>
      <c r="H100" t="s">
        <v>292</v>
      </c>
      <c r="I100" t="s">
        <v>22854</v>
      </c>
      <c r="J100" t="s">
        <v>22855</v>
      </c>
      <c r="K100" t="s">
        <v>20905</v>
      </c>
      <c r="L100" t="s">
        <v>22856</v>
      </c>
      <c r="M100" s="27">
        <v>45940.663194444453</v>
      </c>
      <c r="N100" s="27">
        <v>45941.560416666667</v>
      </c>
      <c r="P100" t="s">
        <v>22321</v>
      </c>
      <c r="Q100" t="s">
        <v>2232</v>
      </c>
      <c r="R100" t="s">
        <v>22857</v>
      </c>
      <c r="S100" t="s">
        <v>82</v>
      </c>
      <c r="T100" t="s">
        <v>22858</v>
      </c>
      <c r="U100" t="s">
        <v>84</v>
      </c>
      <c r="V100" t="s">
        <v>22859</v>
      </c>
      <c r="W100" t="s">
        <v>11</v>
      </c>
      <c r="X100" t="s">
        <v>86</v>
      </c>
      <c r="Y100" t="s">
        <v>1272</v>
      </c>
      <c r="Z100" s="28">
        <v>1</v>
      </c>
      <c r="AA100" t="s">
        <v>88</v>
      </c>
      <c r="AB100" s="40">
        <v>144968</v>
      </c>
      <c r="AC100" s="40">
        <v>144968</v>
      </c>
    </row>
    <row r="101" spans="1:29">
      <c r="A101" t="s">
        <v>343</v>
      </c>
      <c r="B101" t="s">
        <v>68</v>
      </c>
      <c r="C101" t="s">
        <v>69</v>
      </c>
      <c r="D101" t="s">
        <v>6586</v>
      </c>
      <c r="E101" t="s">
        <v>22860</v>
      </c>
      <c r="F101" t="s">
        <v>22861</v>
      </c>
      <c r="G101" t="s">
        <v>1464</v>
      </c>
      <c r="H101" t="s">
        <v>347</v>
      </c>
      <c r="I101" t="s">
        <v>6589</v>
      </c>
      <c r="J101" t="s">
        <v>22862</v>
      </c>
      <c r="K101" t="s">
        <v>20905</v>
      </c>
      <c r="L101" t="s">
        <v>22863</v>
      </c>
      <c r="M101" s="27">
        <v>45940.74722222222</v>
      </c>
      <c r="N101" s="27">
        <v>45941.563194444447</v>
      </c>
      <c r="P101" t="s">
        <v>1514</v>
      </c>
      <c r="Q101" t="s">
        <v>1580</v>
      </c>
      <c r="R101" t="s">
        <v>1953</v>
      </c>
      <c r="S101" t="s">
        <v>82</v>
      </c>
      <c r="T101" t="s">
        <v>22864</v>
      </c>
      <c r="U101" t="s">
        <v>84</v>
      </c>
      <c r="V101" t="s">
        <v>22865</v>
      </c>
      <c r="W101" t="s">
        <v>11</v>
      </c>
      <c r="X101" t="s">
        <v>86</v>
      </c>
      <c r="Y101" t="s">
        <v>352</v>
      </c>
      <c r="Z101" s="28">
        <v>1</v>
      </c>
      <c r="AA101" t="s">
        <v>88</v>
      </c>
      <c r="AB101" s="40">
        <v>144968</v>
      </c>
      <c r="AC101" s="40">
        <v>144968</v>
      </c>
    </row>
    <row r="102" spans="1:29">
      <c r="A102" t="s">
        <v>965</v>
      </c>
      <c r="B102" t="s">
        <v>119</v>
      </c>
      <c r="C102" t="s">
        <v>120</v>
      </c>
      <c r="D102" t="s">
        <v>21000</v>
      </c>
      <c r="E102" t="s">
        <v>22866</v>
      </c>
      <c r="F102" t="s">
        <v>21005</v>
      </c>
      <c r="G102" t="s">
        <v>1464</v>
      </c>
      <c r="H102" t="s">
        <v>969</v>
      </c>
      <c r="I102" t="s">
        <v>21002</v>
      </c>
      <c r="J102" t="s">
        <v>21003</v>
      </c>
      <c r="K102" t="s">
        <v>20905</v>
      </c>
      <c r="L102" t="s">
        <v>22867</v>
      </c>
      <c r="M102" s="27">
        <v>45940.642361111109</v>
      </c>
      <c r="N102" s="27">
        <v>45940.638888888891</v>
      </c>
      <c r="P102" t="s">
        <v>1540</v>
      </c>
      <c r="Q102" t="s">
        <v>22349</v>
      </c>
      <c r="R102" t="s">
        <v>22635</v>
      </c>
      <c r="S102" t="s">
        <v>5314</v>
      </c>
      <c r="U102" t="s">
        <v>22424</v>
      </c>
      <c r="W102" t="s">
        <v>11</v>
      </c>
      <c r="X102" t="s">
        <v>86</v>
      </c>
      <c r="Y102" t="s">
        <v>7627</v>
      </c>
      <c r="Z102" s="28">
        <v>0</v>
      </c>
      <c r="AA102" t="s">
        <v>88</v>
      </c>
      <c r="AB102" s="40">
        <v>41241</v>
      </c>
      <c r="AC102" s="40">
        <v>41241</v>
      </c>
    </row>
    <row r="103" spans="1:29">
      <c r="A103" t="s">
        <v>442</v>
      </c>
      <c r="B103" t="s">
        <v>113</v>
      </c>
      <c r="C103" t="s">
        <v>114</v>
      </c>
      <c r="D103" t="s">
        <v>443</v>
      </c>
      <c r="E103" t="s">
        <v>22868</v>
      </c>
      <c r="F103" t="s">
        <v>22869</v>
      </c>
      <c r="G103" t="s">
        <v>1464</v>
      </c>
      <c r="H103" t="s">
        <v>446</v>
      </c>
      <c r="I103" t="s">
        <v>442</v>
      </c>
      <c r="J103" t="s">
        <v>22870</v>
      </c>
      <c r="K103" t="s">
        <v>20905</v>
      </c>
      <c r="L103" t="s">
        <v>22871</v>
      </c>
      <c r="M103" s="27">
        <v>45940.697222222218</v>
      </c>
      <c r="N103" s="27">
        <v>45941.56527777778</v>
      </c>
      <c r="P103" t="s">
        <v>1514</v>
      </c>
      <c r="Q103" t="s">
        <v>1541</v>
      </c>
      <c r="R103" t="s">
        <v>1827</v>
      </c>
      <c r="S103" t="s">
        <v>82</v>
      </c>
      <c r="T103" t="s">
        <v>22872</v>
      </c>
      <c r="U103" t="s">
        <v>84</v>
      </c>
      <c r="V103" t="s">
        <v>22873</v>
      </c>
      <c r="W103" t="s">
        <v>8</v>
      </c>
      <c r="X103" t="s">
        <v>86</v>
      </c>
      <c r="Y103" t="s">
        <v>1974</v>
      </c>
      <c r="Z103" s="28">
        <v>1</v>
      </c>
      <c r="AA103" t="s">
        <v>88</v>
      </c>
      <c r="AB103" s="40">
        <v>65960</v>
      </c>
      <c r="AC103" s="40">
        <v>65960</v>
      </c>
    </row>
    <row r="104" spans="1:29">
      <c r="A104" t="s">
        <v>613</v>
      </c>
      <c r="B104" t="s">
        <v>151</v>
      </c>
      <c r="C104" t="s">
        <v>152</v>
      </c>
      <c r="D104" t="s">
        <v>7633</v>
      </c>
      <c r="E104" t="s">
        <v>22874</v>
      </c>
      <c r="F104" t="s">
        <v>22875</v>
      </c>
      <c r="G104" t="s">
        <v>1464</v>
      </c>
      <c r="H104" t="s">
        <v>258</v>
      </c>
      <c r="I104" t="s">
        <v>613</v>
      </c>
      <c r="J104" t="s">
        <v>22876</v>
      </c>
      <c r="K104" t="s">
        <v>20905</v>
      </c>
      <c r="L104" t="s">
        <v>22877</v>
      </c>
      <c r="M104" s="27">
        <v>45940.331250000003</v>
      </c>
      <c r="N104" s="27">
        <v>45941.570138888892</v>
      </c>
      <c r="P104" t="s">
        <v>1514</v>
      </c>
      <c r="Q104" t="s">
        <v>1595</v>
      </c>
      <c r="R104" t="s">
        <v>1596</v>
      </c>
      <c r="S104" t="s">
        <v>82</v>
      </c>
      <c r="T104" t="s">
        <v>22878</v>
      </c>
      <c r="U104" t="s">
        <v>84</v>
      </c>
      <c r="V104" t="s">
        <v>22879</v>
      </c>
      <c r="W104" t="s">
        <v>8</v>
      </c>
      <c r="Y104" t="s">
        <v>3464</v>
      </c>
      <c r="Z104" s="28">
        <v>1</v>
      </c>
      <c r="AA104" t="s">
        <v>88</v>
      </c>
      <c r="AB104" s="40">
        <v>65960</v>
      </c>
      <c r="AC104" s="40">
        <v>65960</v>
      </c>
    </row>
    <row r="105" spans="1:29">
      <c r="A105" t="s">
        <v>459</v>
      </c>
      <c r="B105" t="s">
        <v>459</v>
      </c>
      <c r="C105" t="s">
        <v>461</v>
      </c>
      <c r="D105" t="s">
        <v>512</v>
      </c>
      <c r="E105" t="s">
        <v>22880</v>
      </c>
      <c r="F105" t="s">
        <v>22881</v>
      </c>
      <c r="G105" t="s">
        <v>1464</v>
      </c>
      <c r="H105" t="s">
        <v>460</v>
      </c>
      <c r="I105" t="s">
        <v>459</v>
      </c>
      <c r="J105" t="s">
        <v>22882</v>
      </c>
      <c r="K105" t="s">
        <v>20905</v>
      </c>
      <c r="L105" t="s">
        <v>22883</v>
      </c>
      <c r="M105" s="27">
        <v>45940.680555555547</v>
      </c>
      <c r="N105" s="27">
        <v>45941.573611111111</v>
      </c>
      <c r="P105" t="s">
        <v>1514</v>
      </c>
      <c r="Q105" t="s">
        <v>2232</v>
      </c>
      <c r="R105" t="s">
        <v>3693</v>
      </c>
      <c r="S105" t="s">
        <v>82</v>
      </c>
      <c r="T105" t="s">
        <v>22884</v>
      </c>
      <c r="U105" t="s">
        <v>84</v>
      </c>
      <c r="V105" t="s">
        <v>22885</v>
      </c>
      <c r="W105" t="s">
        <v>8</v>
      </c>
      <c r="Y105" t="s">
        <v>1113</v>
      </c>
      <c r="Z105" s="28">
        <v>1</v>
      </c>
      <c r="AA105" t="s">
        <v>88</v>
      </c>
      <c r="AB105" s="40">
        <v>65960</v>
      </c>
      <c r="AC105" s="40">
        <v>65960</v>
      </c>
    </row>
    <row r="106" spans="1:29">
      <c r="A106" t="s">
        <v>67</v>
      </c>
      <c r="B106" t="s">
        <v>68</v>
      </c>
      <c r="C106" t="s">
        <v>69</v>
      </c>
      <c r="D106" t="s">
        <v>484</v>
      </c>
      <c r="E106" t="s">
        <v>22886</v>
      </c>
      <c r="F106" t="s">
        <v>22887</v>
      </c>
      <c r="G106" t="s">
        <v>1464</v>
      </c>
      <c r="H106" t="s">
        <v>143</v>
      </c>
      <c r="I106" t="s">
        <v>67</v>
      </c>
      <c r="J106" t="s">
        <v>22888</v>
      </c>
      <c r="K106" t="s">
        <v>20905</v>
      </c>
      <c r="L106" t="s">
        <v>22889</v>
      </c>
      <c r="M106" s="27">
        <v>45940.357638888891</v>
      </c>
      <c r="N106" s="27">
        <v>45941.57708333333</v>
      </c>
      <c r="P106" t="s">
        <v>1467</v>
      </c>
      <c r="Q106" t="s">
        <v>2219</v>
      </c>
      <c r="R106" t="s">
        <v>1469</v>
      </c>
      <c r="S106" t="s">
        <v>82</v>
      </c>
      <c r="T106" t="s">
        <v>22890</v>
      </c>
      <c r="U106" t="s">
        <v>84</v>
      </c>
      <c r="V106" t="s">
        <v>22891</v>
      </c>
      <c r="W106" t="s">
        <v>8</v>
      </c>
      <c r="X106" t="s">
        <v>86</v>
      </c>
      <c r="Y106" t="s">
        <v>190</v>
      </c>
      <c r="Z106" s="28">
        <v>1</v>
      </c>
      <c r="AA106" t="s">
        <v>88</v>
      </c>
      <c r="AB106" s="40">
        <v>65960</v>
      </c>
      <c r="AC106" s="40">
        <v>65960</v>
      </c>
    </row>
    <row r="107" spans="1:29">
      <c r="A107" t="s">
        <v>762</v>
      </c>
      <c r="B107" t="s">
        <v>119</v>
      </c>
      <c r="C107" t="s">
        <v>120</v>
      </c>
      <c r="D107" t="s">
        <v>763</v>
      </c>
      <c r="E107" t="s">
        <v>22892</v>
      </c>
      <c r="F107" t="s">
        <v>22893</v>
      </c>
      <c r="G107" t="s">
        <v>1464</v>
      </c>
      <c r="H107" t="s">
        <v>766</v>
      </c>
      <c r="I107" t="s">
        <v>762</v>
      </c>
      <c r="J107" t="s">
        <v>22894</v>
      </c>
      <c r="K107" t="s">
        <v>20905</v>
      </c>
      <c r="L107" t="s">
        <v>22895</v>
      </c>
      <c r="M107" s="27">
        <v>45941.484722222223</v>
      </c>
      <c r="N107" s="27">
        <v>45944.478472222218</v>
      </c>
      <c r="P107" t="s">
        <v>1514</v>
      </c>
      <c r="Q107" t="s">
        <v>1541</v>
      </c>
      <c r="R107" t="s">
        <v>1827</v>
      </c>
      <c r="S107" t="s">
        <v>5314</v>
      </c>
      <c r="U107" t="s">
        <v>22424</v>
      </c>
      <c r="W107" t="s">
        <v>8</v>
      </c>
      <c r="X107" t="s">
        <v>86</v>
      </c>
      <c r="Y107" t="s">
        <v>6270</v>
      </c>
      <c r="Z107" s="28">
        <v>0</v>
      </c>
      <c r="AA107" t="s">
        <v>88</v>
      </c>
      <c r="AB107" s="40">
        <v>41241</v>
      </c>
      <c r="AC107" s="40">
        <v>41241</v>
      </c>
    </row>
    <row r="108" spans="1:29">
      <c r="A108" t="s">
        <v>277</v>
      </c>
      <c r="B108" t="s">
        <v>151</v>
      </c>
      <c r="C108" t="s">
        <v>152</v>
      </c>
      <c r="D108" t="s">
        <v>325</v>
      </c>
      <c r="E108" t="s">
        <v>22896</v>
      </c>
      <c r="F108" t="s">
        <v>22897</v>
      </c>
      <c r="G108" t="s">
        <v>1464</v>
      </c>
      <c r="H108" t="s">
        <v>328</v>
      </c>
      <c r="I108" t="s">
        <v>277</v>
      </c>
      <c r="J108" t="s">
        <v>22898</v>
      </c>
      <c r="K108" t="s">
        <v>20905</v>
      </c>
      <c r="L108" t="s">
        <v>22899</v>
      </c>
      <c r="M108" s="27">
        <v>45941.527777777781</v>
      </c>
      <c r="N108" s="27">
        <v>45941.756249999999</v>
      </c>
      <c r="P108" t="s">
        <v>1467</v>
      </c>
      <c r="Q108" t="s">
        <v>1552</v>
      </c>
      <c r="R108" t="s">
        <v>1469</v>
      </c>
      <c r="T108" t="s">
        <v>22900</v>
      </c>
      <c r="U108" t="s">
        <v>1801</v>
      </c>
      <c r="W108" t="s">
        <v>8</v>
      </c>
      <c r="X108" t="s">
        <v>86</v>
      </c>
      <c r="Y108" t="s">
        <v>342</v>
      </c>
      <c r="Z108" s="28">
        <v>0</v>
      </c>
      <c r="AA108" t="s">
        <v>88</v>
      </c>
      <c r="AB108" s="40">
        <v>41241</v>
      </c>
      <c r="AC108" s="40">
        <v>41241</v>
      </c>
    </row>
    <row r="109" spans="1:29">
      <c r="A109" t="s">
        <v>277</v>
      </c>
      <c r="B109" t="s">
        <v>151</v>
      </c>
      <c r="C109" t="s">
        <v>152</v>
      </c>
      <c r="D109" t="s">
        <v>13438</v>
      </c>
      <c r="E109" t="s">
        <v>22901</v>
      </c>
      <c r="F109" t="s">
        <v>22902</v>
      </c>
      <c r="G109" t="s">
        <v>1464</v>
      </c>
      <c r="H109" t="s">
        <v>328</v>
      </c>
      <c r="I109" t="s">
        <v>13441</v>
      </c>
      <c r="J109" t="s">
        <v>22903</v>
      </c>
      <c r="K109" t="s">
        <v>20905</v>
      </c>
      <c r="L109" t="s">
        <v>22904</v>
      </c>
      <c r="M109" s="27">
        <v>45941.695138888892</v>
      </c>
      <c r="N109" s="27">
        <v>45945.552083333343</v>
      </c>
      <c r="P109" t="s">
        <v>1467</v>
      </c>
      <c r="Q109" t="s">
        <v>1621</v>
      </c>
      <c r="R109" t="s">
        <v>1469</v>
      </c>
      <c r="S109" t="s">
        <v>82</v>
      </c>
      <c r="T109" t="s">
        <v>22905</v>
      </c>
      <c r="U109" t="s">
        <v>84</v>
      </c>
      <c r="V109" t="s">
        <v>22906</v>
      </c>
      <c r="W109" t="s">
        <v>15</v>
      </c>
      <c r="X109" t="s">
        <v>86</v>
      </c>
      <c r="Y109" t="s">
        <v>585</v>
      </c>
      <c r="Z109" s="28">
        <v>1</v>
      </c>
      <c r="AA109" t="s">
        <v>88</v>
      </c>
      <c r="AB109" s="40">
        <v>479589</v>
      </c>
      <c r="AC109" s="40">
        <v>479589</v>
      </c>
    </row>
    <row r="110" spans="1:29">
      <c r="A110" t="s">
        <v>67</v>
      </c>
      <c r="B110" t="s">
        <v>68</v>
      </c>
      <c r="C110" t="s">
        <v>69</v>
      </c>
      <c r="D110" t="s">
        <v>5096</v>
      </c>
      <c r="E110" t="s">
        <v>22907</v>
      </c>
      <c r="F110" t="s">
        <v>22674</v>
      </c>
      <c r="G110" t="s">
        <v>1464</v>
      </c>
      <c r="H110" t="s">
        <v>143</v>
      </c>
      <c r="I110" t="s">
        <v>5099</v>
      </c>
      <c r="J110" t="s">
        <v>22675</v>
      </c>
      <c r="K110" t="s">
        <v>20905</v>
      </c>
      <c r="L110" t="s">
        <v>22908</v>
      </c>
      <c r="M110" s="27">
        <v>45940.84652777778</v>
      </c>
      <c r="N110" s="27">
        <v>45944.711111111108</v>
      </c>
      <c r="P110" t="s">
        <v>1540</v>
      </c>
      <c r="Q110" t="s">
        <v>22349</v>
      </c>
      <c r="R110" t="s">
        <v>22677</v>
      </c>
      <c r="S110" t="s">
        <v>1664</v>
      </c>
      <c r="T110" t="s">
        <v>22909</v>
      </c>
      <c r="U110" t="s">
        <v>84</v>
      </c>
      <c r="V110" t="s">
        <v>22679</v>
      </c>
      <c r="W110" t="s">
        <v>11</v>
      </c>
      <c r="X110" t="s">
        <v>86</v>
      </c>
      <c r="Y110" t="s">
        <v>97</v>
      </c>
      <c r="Z110" s="28">
        <v>1</v>
      </c>
      <c r="AA110" t="s">
        <v>88</v>
      </c>
      <c r="AB110" s="40">
        <v>144968</v>
      </c>
      <c r="AC110" s="40">
        <v>144968</v>
      </c>
    </row>
    <row r="111" spans="1:29">
      <c r="A111" t="s">
        <v>459</v>
      </c>
      <c r="B111" t="s">
        <v>460</v>
      </c>
      <c r="C111" t="s">
        <v>461</v>
      </c>
      <c r="D111" t="s">
        <v>2135</v>
      </c>
      <c r="E111" t="s">
        <v>22910</v>
      </c>
      <c r="F111" t="s">
        <v>22664</v>
      </c>
      <c r="G111" t="s">
        <v>1464</v>
      </c>
      <c r="H111" t="s">
        <v>460</v>
      </c>
      <c r="I111" t="s">
        <v>2138</v>
      </c>
      <c r="J111" t="s">
        <v>22665</v>
      </c>
      <c r="K111" t="s">
        <v>20905</v>
      </c>
      <c r="L111" t="s">
        <v>22911</v>
      </c>
      <c r="M111" s="27">
        <v>45940.907638888893</v>
      </c>
      <c r="N111" s="27">
        <v>45941.616666666669</v>
      </c>
      <c r="P111" t="s">
        <v>1540</v>
      </c>
      <c r="Q111" t="s">
        <v>22349</v>
      </c>
      <c r="R111" t="s">
        <v>22677</v>
      </c>
      <c r="S111" t="s">
        <v>82</v>
      </c>
      <c r="T111" t="s">
        <v>22912</v>
      </c>
      <c r="U111" t="s">
        <v>84</v>
      </c>
      <c r="V111" t="s">
        <v>22913</v>
      </c>
      <c r="W111" t="s">
        <v>8</v>
      </c>
      <c r="X111" t="s">
        <v>86</v>
      </c>
      <c r="Y111" t="s">
        <v>470</v>
      </c>
      <c r="Z111" s="28">
        <v>1</v>
      </c>
      <c r="AA111" t="s">
        <v>88</v>
      </c>
      <c r="AB111" s="40">
        <v>65960</v>
      </c>
      <c r="AC111" s="40">
        <v>65960</v>
      </c>
    </row>
    <row r="112" spans="1:29">
      <c r="A112" t="s">
        <v>613</v>
      </c>
      <c r="B112" t="s">
        <v>151</v>
      </c>
      <c r="C112" t="s">
        <v>152</v>
      </c>
      <c r="D112" t="s">
        <v>614</v>
      </c>
      <c r="E112" t="s">
        <v>22914</v>
      </c>
      <c r="F112" t="s">
        <v>22844</v>
      </c>
      <c r="G112" t="s">
        <v>1464</v>
      </c>
      <c r="H112" t="s">
        <v>258</v>
      </c>
      <c r="I112" t="s">
        <v>617</v>
      </c>
      <c r="J112" t="s">
        <v>22845</v>
      </c>
      <c r="K112" t="s">
        <v>20905</v>
      </c>
      <c r="L112" t="s">
        <v>22915</v>
      </c>
      <c r="M112" s="27">
        <v>45940.331250000003</v>
      </c>
      <c r="N112" s="27">
        <v>45941.584722222222</v>
      </c>
      <c r="P112" t="s">
        <v>1540</v>
      </c>
      <c r="Q112" t="s">
        <v>22349</v>
      </c>
      <c r="R112" t="s">
        <v>22677</v>
      </c>
      <c r="S112" t="s">
        <v>82</v>
      </c>
      <c r="T112" t="s">
        <v>22916</v>
      </c>
      <c r="U112" t="s">
        <v>84</v>
      </c>
      <c r="V112" t="s">
        <v>22917</v>
      </c>
      <c r="W112" t="s">
        <v>11</v>
      </c>
      <c r="X112" t="s">
        <v>86</v>
      </c>
      <c r="Y112" t="s">
        <v>1281</v>
      </c>
      <c r="Z112" s="28">
        <v>1</v>
      </c>
      <c r="AA112" t="s">
        <v>88</v>
      </c>
      <c r="AB112" s="40">
        <v>144968</v>
      </c>
      <c r="AC112" s="40">
        <v>144968</v>
      </c>
    </row>
    <row r="113" spans="1:29">
      <c r="A113" t="s">
        <v>118</v>
      </c>
      <c r="B113" t="s">
        <v>119</v>
      </c>
      <c r="C113" t="s">
        <v>120</v>
      </c>
      <c r="D113" t="s">
        <v>12840</v>
      </c>
      <c r="E113" t="s">
        <v>22918</v>
      </c>
      <c r="F113" t="s">
        <v>22919</v>
      </c>
      <c r="G113" t="s">
        <v>1464</v>
      </c>
      <c r="H113" t="s">
        <v>124</v>
      </c>
      <c r="I113" t="s">
        <v>12843</v>
      </c>
      <c r="J113" t="s">
        <v>22920</v>
      </c>
      <c r="K113" t="s">
        <v>20905</v>
      </c>
      <c r="L113" t="s">
        <v>22921</v>
      </c>
      <c r="M113" s="27">
        <v>45940.250694444447</v>
      </c>
      <c r="N113" s="27">
        <v>45941.589583333327</v>
      </c>
      <c r="P113" t="s">
        <v>1540</v>
      </c>
      <c r="Q113" t="s">
        <v>22349</v>
      </c>
      <c r="R113" t="s">
        <v>22677</v>
      </c>
      <c r="T113" t="s">
        <v>22922</v>
      </c>
      <c r="U113" t="s">
        <v>1801</v>
      </c>
      <c r="W113" t="s">
        <v>15</v>
      </c>
      <c r="X113" t="s">
        <v>86</v>
      </c>
      <c r="Y113" t="s">
        <v>130</v>
      </c>
      <c r="Z113" s="28">
        <v>0</v>
      </c>
      <c r="AA113" t="s">
        <v>88</v>
      </c>
      <c r="AB113" s="40">
        <v>41241</v>
      </c>
      <c r="AC113" s="40">
        <v>41241</v>
      </c>
    </row>
    <row r="114" spans="1:29">
      <c r="A114" t="s">
        <v>277</v>
      </c>
      <c r="B114" t="s">
        <v>151</v>
      </c>
      <c r="C114" t="s">
        <v>152</v>
      </c>
      <c r="D114" t="s">
        <v>325</v>
      </c>
      <c r="E114" t="s">
        <v>22923</v>
      </c>
      <c r="F114" t="s">
        <v>22346</v>
      </c>
      <c r="G114" t="s">
        <v>1464</v>
      </c>
      <c r="H114" t="s">
        <v>328</v>
      </c>
      <c r="I114" t="s">
        <v>277</v>
      </c>
      <c r="J114" t="s">
        <v>22347</v>
      </c>
      <c r="K114" t="s">
        <v>20905</v>
      </c>
      <c r="L114" t="s">
        <v>22924</v>
      </c>
      <c r="M114" s="27">
        <v>45940.365972222222</v>
      </c>
      <c r="N114" s="27">
        <v>45947.649305555547</v>
      </c>
      <c r="P114" t="s">
        <v>1540</v>
      </c>
      <c r="Q114" t="s">
        <v>1541</v>
      </c>
      <c r="R114" t="s">
        <v>1542</v>
      </c>
      <c r="S114" t="s">
        <v>82</v>
      </c>
      <c r="T114" t="s">
        <v>22925</v>
      </c>
      <c r="U114" t="s">
        <v>84</v>
      </c>
      <c r="V114" t="s">
        <v>22672</v>
      </c>
      <c r="W114" t="s">
        <v>8</v>
      </c>
      <c r="X114" t="s">
        <v>86</v>
      </c>
      <c r="Y114" t="s">
        <v>342</v>
      </c>
      <c r="Z114" s="28">
        <v>2</v>
      </c>
      <c r="AA114" t="s">
        <v>88</v>
      </c>
      <c r="AB114" s="40">
        <v>131920</v>
      </c>
      <c r="AC114" s="40">
        <v>131920</v>
      </c>
    </row>
    <row r="115" spans="1:29">
      <c r="A115" t="s">
        <v>613</v>
      </c>
      <c r="B115" t="s">
        <v>151</v>
      </c>
      <c r="C115" t="s">
        <v>152</v>
      </c>
      <c r="D115" t="s">
        <v>7633</v>
      </c>
      <c r="E115" t="s">
        <v>22926</v>
      </c>
      <c r="F115" t="s">
        <v>22927</v>
      </c>
      <c r="G115" t="s">
        <v>1464</v>
      </c>
      <c r="H115" t="s">
        <v>258</v>
      </c>
      <c r="I115" t="s">
        <v>613</v>
      </c>
      <c r="J115" t="s">
        <v>22928</v>
      </c>
      <c r="K115" t="s">
        <v>20905</v>
      </c>
      <c r="L115" t="s">
        <v>22929</v>
      </c>
      <c r="M115" s="27">
        <v>45940.331250000003</v>
      </c>
      <c r="N115" s="27">
        <v>45941.601388888892</v>
      </c>
      <c r="P115" t="s">
        <v>22321</v>
      </c>
      <c r="Q115" t="s">
        <v>1580</v>
      </c>
      <c r="R115" t="s">
        <v>22648</v>
      </c>
      <c r="S115" t="s">
        <v>5314</v>
      </c>
      <c r="T115" t="s">
        <v>22930</v>
      </c>
      <c r="U115" t="s">
        <v>84</v>
      </c>
      <c r="V115" t="s">
        <v>22931</v>
      </c>
      <c r="W115" t="s">
        <v>8</v>
      </c>
      <c r="Y115" t="s">
        <v>3464</v>
      </c>
      <c r="Z115" s="28">
        <v>1</v>
      </c>
      <c r="AA115" t="s">
        <v>88</v>
      </c>
      <c r="AB115" s="40">
        <v>65960</v>
      </c>
      <c r="AC115" s="40">
        <v>65960</v>
      </c>
    </row>
    <row r="116" spans="1:29">
      <c r="A116" t="s">
        <v>343</v>
      </c>
      <c r="B116" t="s">
        <v>68</v>
      </c>
      <c r="C116" t="s">
        <v>69</v>
      </c>
      <c r="D116" t="s">
        <v>379</v>
      </c>
      <c r="E116" t="s">
        <v>22932</v>
      </c>
      <c r="F116" t="s">
        <v>22933</v>
      </c>
      <c r="G116" t="s">
        <v>1464</v>
      </c>
      <c r="H116" t="s">
        <v>347</v>
      </c>
      <c r="I116" t="s">
        <v>382</v>
      </c>
      <c r="J116" t="s">
        <v>22934</v>
      </c>
      <c r="K116" t="s">
        <v>20905</v>
      </c>
      <c r="L116" t="s">
        <v>22935</v>
      </c>
      <c r="M116" s="27">
        <v>45940.785416666673</v>
      </c>
      <c r="N116" s="27">
        <v>45941.581944444442</v>
      </c>
      <c r="P116" t="s">
        <v>1540</v>
      </c>
      <c r="Q116" t="s">
        <v>22349</v>
      </c>
      <c r="R116" t="s">
        <v>22677</v>
      </c>
      <c r="S116" t="s">
        <v>1664</v>
      </c>
      <c r="T116" t="s">
        <v>22936</v>
      </c>
      <c r="U116" t="s">
        <v>84</v>
      </c>
      <c r="V116" t="s">
        <v>22937</v>
      </c>
      <c r="W116" t="s">
        <v>8</v>
      </c>
      <c r="X116" t="s">
        <v>86</v>
      </c>
      <c r="Y116" t="s">
        <v>366</v>
      </c>
      <c r="Z116" s="28">
        <v>1</v>
      </c>
      <c r="AA116" t="s">
        <v>88</v>
      </c>
      <c r="AB116" s="40">
        <v>65960</v>
      </c>
      <c r="AC116" s="40">
        <v>65960</v>
      </c>
    </row>
    <row r="117" spans="1:29">
      <c r="A117" t="s">
        <v>613</v>
      </c>
      <c r="B117" t="s">
        <v>151</v>
      </c>
      <c r="C117" t="s">
        <v>152</v>
      </c>
      <c r="D117" t="s">
        <v>1273</v>
      </c>
      <c r="E117" t="s">
        <v>22938</v>
      </c>
      <c r="F117" t="s">
        <v>22939</v>
      </c>
      <c r="G117" t="s">
        <v>1464</v>
      </c>
      <c r="H117" t="s">
        <v>258</v>
      </c>
      <c r="I117" t="s">
        <v>1276</v>
      </c>
      <c r="J117" t="s">
        <v>22940</v>
      </c>
      <c r="K117" t="s">
        <v>20905</v>
      </c>
      <c r="L117" t="s">
        <v>22941</v>
      </c>
      <c r="M117" s="27">
        <v>45940.331250000003</v>
      </c>
      <c r="N117" s="27">
        <v>45941.607638888891</v>
      </c>
      <c r="P117" t="s">
        <v>1540</v>
      </c>
      <c r="Q117" t="s">
        <v>22349</v>
      </c>
      <c r="R117" t="s">
        <v>22677</v>
      </c>
      <c r="S117" t="s">
        <v>82</v>
      </c>
      <c r="T117" t="s">
        <v>22916</v>
      </c>
      <c r="U117" t="s">
        <v>84</v>
      </c>
      <c r="V117" t="s">
        <v>22942</v>
      </c>
      <c r="W117" t="s">
        <v>11</v>
      </c>
      <c r="X117" t="s">
        <v>86</v>
      </c>
      <c r="Y117" t="s">
        <v>1281</v>
      </c>
      <c r="Z117" s="28">
        <v>1</v>
      </c>
      <c r="AA117" t="s">
        <v>88</v>
      </c>
      <c r="AB117" s="40">
        <v>144968</v>
      </c>
      <c r="AC117" s="40">
        <v>144968</v>
      </c>
    </row>
    <row r="118" spans="1:29">
      <c r="A118" t="s">
        <v>459</v>
      </c>
      <c r="B118" t="s">
        <v>459</v>
      </c>
      <c r="C118" t="s">
        <v>461</v>
      </c>
      <c r="D118" t="s">
        <v>512</v>
      </c>
      <c r="E118" t="s">
        <v>22943</v>
      </c>
      <c r="F118" t="s">
        <v>22944</v>
      </c>
      <c r="G118" t="s">
        <v>1464</v>
      </c>
      <c r="H118" t="s">
        <v>460</v>
      </c>
      <c r="I118" t="s">
        <v>459</v>
      </c>
      <c r="J118" t="s">
        <v>22945</v>
      </c>
      <c r="K118" t="s">
        <v>20905</v>
      </c>
      <c r="L118" t="s">
        <v>22946</v>
      </c>
      <c r="M118" s="27">
        <v>45940.915277777778</v>
      </c>
      <c r="N118" s="27">
        <v>45944.511111111111</v>
      </c>
      <c r="P118" t="s">
        <v>1540</v>
      </c>
      <c r="Q118" t="s">
        <v>22349</v>
      </c>
      <c r="R118" t="s">
        <v>22677</v>
      </c>
      <c r="S118" t="s">
        <v>1543</v>
      </c>
      <c r="T118" t="s">
        <v>22947</v>
      </c>
      <c r="U118" t="s">
        <v>84</v>
      </c>
      <c r="V118" t="s">
        <v>22948</v>
      </c>
      <c r="W118" t="s">
        <v>8</v>
      </c>
      <c r="Y118" t="s">
        <v>899</v>
      </c>
      <c r="Z118" s="28">
        <v>2</v>
      </c>
      <c r="AA118" t="s">
        <v>88</v>
      </c>
      <c r="AB118" s="40">
        <v>131920</v>
      </c>
      <c r="AC118" s="40">
        <v>131920</v>
      </c>
    </row>
    <row r="119" spans="1:29">
      <c r="A119" t="s">
        <v>343</v>
      </c>
      <c r="B119" t="s">
        <v>68</v>
      </c>
      <c r="C119" t="s">
        <v>69</v>
      </c>
      <c r="D119" t="s">
        <v>6025</v>
      </c>
      <c r="E119" t="s">
        <v>22949</v>
      </c>
      <c r="F119" t="s">
        <v>22681</v>
      </c>
      <c r="G119" t="s">
        <v>1464</v>
      </c>
      <c r="H119" t="s">
        <v>347</v>
      </c>
      <c r="I119" t="s">
        <v>6028</v>
      </c>
      <c r="J119" t="s">
        <v>22682</v>
      </c>
      <c r="K119" t="s">
        <v>20905</v>
      </c>
      <c r="L119" t="s">
        <v>22950</v>
      </c>
      <c r="M119" s="27">
        <v>45940.785416666673</v>
      </c>
      <c r="N119" s="27">
        <v>45941.61041666667</v>
      </c>
      <c r="P119" t="s">
        <v>1540</v>
      </c>
      <c r="Q119" t="s">
        <v>22349</v>
      </c>
      <c r="R119" t="s">
        <v>22677</v>
      </c>
      <c r="S119" t="s">
        <v>1664</v>
      </c>
      <c r="T119" t="s">
        <v>22951</v>
      </c>
      <c r="U119" t="s">
        <v>84</v>
      </c>
      <c r="V119" t="s">
        <v>22685</v>
      </c>
      <c r="W119" t="s">
        <v>11</v>
      </c>
      <c r="X119" t="s">
        <v>86</v>
      </c>
      <c r="Y119" t="s">
        <v>366</v>
      </c>
      <c r="Z119" s="28">
        <v>1</v>
      </c>
      <c r="AA119" t="s">
        <v>88</v>
      </c>
      <c r="AB119" s="40">
        <v>144968</v>
      </c>
      <c r="AC119" s="40">
        <v>144968</v>
      </c>
    </row>
    <row r="120" spans="1:29">
      <c r="A120" t="s">
        <v>1377</v>
      </c>
      <c r="B120" t="s">
        <v>68</v>
      </c>
      <c r="C120" t="s">
        <v>266</v>
      </c>
      <c r="D120" t="s">
        <v>4238</v>
      </c>
      <c r="E120" t="s">
        <v>22952</v>
      </c>
      <c r="F120" t="s">
        <v>22953</v>
      </c>
      <c r="G120" t="s">
        <v>1464</v>
      </c>
      <c r="H120" t="s">
        <v>2043</v>
      </c>
      <c r="I120" t="s">
        <v>4241</v>
      </c>
      <c r="J120" t="s">
        <v>22954</v>
      </c>
      <c r="K120" t="s">
        <v>20905</v>
      </c>
      <c r="L120" t="s">
        <v>22955</v>
      </c>
      <c r="M120" s="27">
        <v>45940.344444444447</v>
      </c>
      <c r="N120" s="27">
        <v>45941.587500000001</v>
      </c>
      <c r="P120" t="s">
        <v>1540</v>
      </c>
      <c r="Q120" t="s">
        <v>22349</v>
      </c>
      <c r="R120" t="s">
        <v>22956</v>
      </c>
      <c r="S120" t="s">
        <v>1664</v>
      </c>
      <c r="T120" t="s">
        <v>22957</v>
      </c>
      <c r="U120" t="s">
        <v>84</v>
      </c>
      <c r="V120" t="s">
        <v>22958</v>
      </c>
      <c r="W120" t="s">
        <v>11</v>
      </c>
      <c r="X120" t="s">
        <v>86</v>
      </c>
      <c r="Y120" t="s">
        <v>2049</v>
      </c>
      <c r="Z120" s="28">
        <v>1</v>
      </c>
      <c r="AA120" t="s">
        <v>88</v>
      </c>
      <c r="AB120" s="40">
        <v>144968</v>
      </c>
      <c r="AC120" s="40">
        <v>144968</v>
      </c>
    </row>
    <row r="121" spans="1:29">
      <c r="A121" t="s">
        <v>288</v>
      </c>
      <c r="B121" t="s">
        <v>113</v>
      </c>
      <c r="C121" t="s">
        <v>114</v>
      </c>
      <c r="D121" t="s">
        <v>4673</v>
      </c>
      <c r="E121" t="s">
        <v>22959</v>
      </c>
      <c r="F121" t="s">
        <v>22960</v>
      </c>
      <c r="G121" t="s">
        <v>1464</v>
      </c>
      <c r="H121" t="s">
        <v>292</v>
      </c>
      <c r="I121" t="s">
        <v>4676</v>
      </c>
      <c r="J121" t="s">
        <v>22961</v>
      </c>
      <c r="K121" t="s">
        <v>20905</v>
      </c>
      <c r="L121" t="s">
        <v>22962</v>
      </c>
      <c r="M121" s="27">
        <v>45942.509722222218</v>
      </c>
      <c r="N121" s="27">
        <v>45944.507638888892</v>
      </c>
      <c r="P121" t="s">
        <v>22321</v>
      </c>
      <c r="Q121" t="s">
        <v>1552</v>
      </c>
      <c r="R121" t="s">
        <v>22963</v>
      </c>
      <c r="S121" t="s">
        <v>82</v>
      </c>
      <c r="T121" t="s">
        <v>22964</v>
      </c>
      <c r="U121" t="s">
        <v>84</v>
      </c>
      <c r="V121" t="s">
        <v>22965</v>
      </c>
      <c r="W121" t="s">
        <v>11</v>
      </c>
      <c r="X121" t="s">
        <v>86</v>
      </c>
      <c r="Y121" t="s">
        <v>1272</v>
      </c>
      <c r="Z121" s="28">
        <v>1</v>
      </c>
      <c r="AA121" t="s">
        <v>88</v>
      </c>
      <c r="AB121" s="40">
        <v>144968</v>
      </c>
      <c r="AC121" s="40">
        <v>144968</v>
      </c>
    </row>
    <row r="122" spans="1:29">
      <c r="A122" t="s">
        <v>683</v>
      </c>
      <c r="B122" t="s">
        <v>113</v>
      </c>
      <c r="C122" t="s">
        <v>114</v>
      </c>
      <c r="D122" t="s">
        <v>12877</v>
      </c>
      <c r="E122" t="s">
        <v>22966</v>
      </c>
      <c r="F122" t="s">
        <v>22967</v>
      </c>
      <c r="G122" t="s">
        <v>1464</v>
      </c>
      <c r="H122" t="s">
        <v>281</v>
      </c>
      <c r="I122" t="s">
        <v>12880</v>
      </c>
      <c r="J122" t="s">
        <v>22968</v>
      </c>
      <c r="K122" t="s">
        <v>20905</v>
      </c>
      <c r="L122" t="s">
        <v>22969</v>
      </c>
      <c r="M122" s="27">
        <v>45944.45208333333</v>
      </c>
      <c r="N122" s="27">
        <v>45945.72152777778</v>
      </c>
      <c r="P122" t="s">
        <v>1467</v>
      </c>
      <c r="Q122" t="s">
        <v>1562</v>
      </c>
      <c r="R122" t="s">
        <v>1562</v>
      </c>
      <c r="S122" t="s">
        <v>82</v>
      </c>
      <c r="T122" t="s">
        <v>22970</v>
      </c>
      <c r="U122" t="s">
        <v>84</v>
      </c>
      <c r="V122" t="s">
        <v>22971</v>
      </c>
      <c r="W122" t="s">
        <v>13</v>
      </c>
      <c r="X122" t="s">
        <v>86</v>
      </c>
      <c r="Y122" t="s">
        <v>1144</v>
      </c>
      <c r="Z122" s="28">
        <v>1</v>
      </c>
      <c r="AA122" t="s">
        <v>88</v>
      </c>
      <c r="AB122" s="40">
        <v>275729</v>
      </c>
      <c r="AC122" s="40">
        <v>275729</v>
      </c>
    </row>
    <row r="123" spans="1:29">
      <c r="A123" t="s">
        <v>613</v>
      </c>
      <c r="B123" t="s">
        <v>151</v>
      </c>
      <c r="C123" t="s">
        <v>152</v>
      </c>
      <c r="D123" t="s">
        <v>19303</v>
      </c>
      <c r="E123" t="s">
        <v>22972</v>
      </c>
      <c r="F123" t="s">
        <v>22973</v>
      </c>
      <c r="G123" t="s">
        <v>1464</v>
      </c>
      <c r="H123" t="s">
        <v>258</v>
      </c>
      <c r="I123" t="s">
        <v>19306</v>
      </c>
      <c r="J123" t="s">
        <v>22974</v>
      </c>
      <c r="K123" t="s">
        <v>20905</v>
      </c>
      <c r="L123" t="s">
        <v>22975</v>
      </c>
      <c r="M123" s="27">
        <v>45944.484722222223</v>
      </c>
      <c r="N123" s="27">
        <v>45944.695138888892</v>
      </c>
      <c r="P123" t="s">
        <v>1467</v>
      </c>
      <c r="Q123" t="s">
        <v>1580</v>
      </c>
      <c r="R123" t="s">
        <v>1581</v>
      </c>
      <c r="S123" t="s">
        <v>5314</v>
      </c>
      <c r="T123" t="s">
        <v>22976</v>
      </c>
      <c r="U123" t="s">
        <v>84</v>
      </c>
      <c r="V123" t="s">
        <v>22977</v>
      </c>
      <c r="W123" t="s">
        <v>11</v>
      </c>
      <c r="X123" t="s">
        <v>86</v>
      </c>
      <c r="Y123" t="s">
        <v>1281</v>
      </c>
      <c r="Z123" s="28">
        <v>1</v>
      </c>
      <c r="AA123" t="s">
        <v>88</v>
      </c>
      <c r="AB123" s="40">
        <v>144968</v>
      </c>
      <c r="AC123" s="40">
        <v>144968</v>
      </c>
    </row>
    <row r="124" spans="1:29">
      <c r="A124" t="s">
        <v>277</v>
      </c>
      <c r="B124" t="s">
        <v>151</v>
      </c>
      <c r="C124" t="s">
        <v>152</v>
      </c>
      <c r="D124" t="s">
        <v>857</v>
      </c>
      <c r="E124" t="s">
        <v>22978</v>
      </c>
      <c r="F124" t="s">
        <v>22979</v>
      </c>
      <c r="G124" t="s">
        <v>1464</v>
      </c>
      <c r="H124" t="s">
        <v>328</v>
      </c>
      <c r="I124" t="s">
        <v>860</v>
      </c>
      <c r="J124" t="s">
        <v>22980</v>
      </c>
      <c r="K124" t="s">
        <v>20905</v>
      </c>
      <c r="L124" t="s">
        <v>22981</v>
      </c>
      <c r="M124" s="27">
        <v>45944.484722222223</v>
      </c>
      <c r="N124" s="27">
        <v>45947.420138888891</v>
      </c>
      <c r="P124" t="s">
        <v>1467</v>
      </c>
      <c r="Q124" t="s">
        <v>1621</v>
      </c>
      <c r="R124" t="s">
        <v>1469</v>
      </c>
      <c r="S124" t="s">
        <v>82</v>
      </c>
      <c r="T124" t="s">
        <v>22982</v>
      </c>
      <c r="U124" t="s">
        <v>84</v>
      </c>
      <c r="V124" t="s">
        <v>22983</v>
      </c>
      <c r="W124" t="s">
        <v>15</v>
      </c>
      <c r="X124" t="s">
        <v>86</v>
      </c>
      <c r="Y124" t="s">
        <v>585</v>
      </c>
      <c r="Z124" s="28">
        <v>1</v>
      </c>
      <c r="AA124" t="s">
        <v>88</v>
      </c>
      <c r="AB124" s="40">
        <v>479589</v>
      </c>
      <c r="AC124" s="40">
        <v>479589</v>
      </c>
    </row>
    <row r="125" spans="1:29">
      <c r="A125" t="s">
        <v>277</v>
      </c>
      <c r="B125" t="s">
        <v>151</v>
      </c>
      <c r="C125" t="s">
        <v>152</v>
      </c>
      <c r="D125" t="s">
        <v>325</v>
      </c>
      <c r="E125" t="s">
        <v>22984</v>
      </c>
      <c r="F125" t="s">
        <v>21744</v>
      </c>
      <c r="G125" t="s">
        <v>1464</v>
      </c>
      <c r="H125" t="s">
        <v>328</v>
      </c>
      <c r="I125" t="s">
        <v>277</v>
      </c>
      <c r="J125" t="s">
        <v>21742</v>
      </c>
      <c r="K125" t="s">
        <v>20905</v>
      </c>
      <c r="L125" t="s">
        <v>22985</v>
      </c>
      <c r="M125" s="27">
        <v>45944.362500000003</v>
      </c>
      <c r="N125" s="27">
        <v>45945.361111111109</v>
      </c>
      <c r="P125" t="s">
        <v>1540</v>
      </c>
      <c r="Q125" t="s">
        <v>22349</v>
      </c>
      <c r="R125" t="s">
        <v>22986</v>
      </c>
      <c r="S125" t="s">
        <v>5314</v>
      </c>
      <c r="U125" t="s">
        <v>22424</v>
      </c>
      <c r="W125" t="s">
        <v>8</v>
      </c>
      <c r="X125" t="s">
        <v>86</v>
      </c>
      <c r="Y125" t="s">
        <v>12732</v>
      </c>
      <c r="Z125" s="28">
        <v>0</v>
      </c>
      <c r="AA125" t="s">
        <v>88</v>
      </c>
      <c r="AB125" s="40">
        <v>41241</v>
      </c>
      <c r="AC125" s="40">
        <v>41241</v>
      </c>
    </row>
    <row r="126" spans="1:29">
      <c r="A126" t="s">
        <v>459</v>
      </c>
      <c r="B126" t="s">
        <v>460</v>
      </c>
      <c r="C126" t="s">
        <v>461</v>
      </c>
      <c r="D126" t="s">
        <v>512</v>
      </c>
      <c r="E126" t="s">
        <v>22987</v>
      </c>
      <c r="F126" t="s">
        <v>22988</v>
      </c>
      <c r="G126" t="s">
        <v>1464</v>
      </c>
      <c r="H126" t="s">
        <v>460</v>
      </c>
      <c r="I126" t="s">
        <v>459</v>
      </c>
      <c r="J126" t="s">
        <v>22989</v>
      </c>
      <c r="K126" t="s">
        <v>20905</v>
      </c>
      <c r="L126" t="s">
        <v>22990</v>
      </c>
      <c r="M126" s="27">
        <v>45944.320138888892</v>
      </c>
      <c r="N126" s="27">
        <v>45945.518750000003</v>
      </c>
      <c r="P126" t="s">
        <v>1467</v>
      </c>
      <c r="Q126" t="s">
        <v>1468</v>
      </c>
      <c r="R126" t="s">
        <v>1469</v>
      </c>
      <c r="S126" t="s">
        <v>82</v>
      </c>
      <c r="T126" t="s">
        <v>22991</v>
      </c>
      <c r="U126" t="s">
        <v>84</v>
      </c>
      <c r="V126" t="s">
        <v>22992</v>
      </c>
      <c r="W126" t="s">
        <v>8</v>
      </c>
      <c r="X126" t="s">
        <v>86</v>
      </c>
      <c r="Y126" t="s">
        <v>539</v>
      </c>
      <c r="Z126" s="28">
        <v>1</v>
      </c>
      <c r="AA126" t="s">
        <v>88</v>
      </c>
      <c r="AB126" s="40">
        <v>65960</v>
      </c>
      <c r="AC126" s="40">
        <v>65960</v>
      </c>
    </row>
    <row r="127" spans="1:29">
      <c r="A127" t="s">
        <v>569</v>
      </c>
      <c r="B127" t="s">
        <v>119</v>
      </c>
      <c r="C127" t="s">
        <v>120</v>
      </c>
      <c r="D127" t="s">
        <v>570</v>
      </c>
      <c r="E127" t="s">
        <v>22993</v>
      </c>
      <c r="F127" t="s">
        <v>22994</v>
      </c>
      <c r="G127" t="s">
        <v>1464</v>
      </c>
      <c r="H127" t="s">
        <v>573</v>
      </c>
      <c r="I127" t="s">
        <v>569</v>
      </c>
      <c r="J127" t="s">
        <v>22995</v>
      </c>
      <c r="K127" t="s">
        <v>20905</v>
      </c>
      <c r="L127" t="s">
        <v>22996</v>
      </c>
      <c r="M127" s="27">
        <v>45944.586111111108</v>
      </c>
      <c r="N127" s="27">
        <v>45944.643055555563</v>
      </c>
      <c r="P127" t="s">
        <v>1467</v>
      </c>
      <c r="Q127" t="s">
        <v>1580</v>
      </c>
      <c r="R127" t="s">
        <v>1581</v>
      </c>
      <c r="S127" t="s">
        <v>82</v>
      </c>
      <c r="T127" t="s">
        <v>22997</v>
      </c>
      <c r="U127" t="s">
        <v>84</v>
      </c>
      <c r="V127" t="s">
        <v>22998</v>
      </c>
      <c r="W127" t="s">
        <v>8</v>
      </c>
      <c r="X127" t="s">
        <v>86</v>
      </c>
      <c r="Y127" t="s">
        <v>5440</v>
      </c>
      <c r="Z127" s="28">
        <v>1</v>
      </c>
      <c r="AA127" t="s">
        <v>88</v>
      </c>
      <c r="AB127" s="40">
        <v>65960</v>
      </c>
      <c r="AC127" s="40">
        <v>65960</v>
      </c>
    </row>
    <row r="128" spans="1:29">
      <c r="A128" t="s">
        <v>191</v>
      </c>
      <c r="B128" t="s">
        <v>192</v>
      </c>
      <c r="C128" t="s">
        <v>193</v>
      </c>
      <c r="D128" t="s">
        <v>246</v>
      </c>
      <c r="E128" t="s">
        <v>22999</v>
      </c>
      <c r="F128" t="s">
        <v>23000</v>
      </c>
      <c r="G128" t="s">
        <v>1464</v>
      </c>
      <c r="H128" t="s">
        <v>197</v>
      </c>
      <c r="I128" t="s">
        <v>249</v>
      </c>
      <c r="J128" t="s">
        <v>23001</v>
      </c>
      <c r="K128" t="s">
        <v>20905</v>
      </c>
      <c r="L128" t="s">
        <v>23002</v>
      </c>
      <c r="M128" s="27">
        <v>45946.520833333343</v>
      </c>
      <c r="N128" s="27">
        <v>45948.379166666673</v>
      </c>
      <c r="P128" t="s">
        <v>1467</v>
      </c>
      <c r="Q128" t="s">
        <v>1595</v>
      </c>
      <c r="R128" t="s">
        <v>3373</v>
      </c>
      <c r="T128" t="s">
        <v>23003</v>
      </c>
      <c r="U128" t="s">
        <v>1801</v>
      </c>
      <c r="W128" t="s">
        <v>13</v>
      </c>
      <c r="Y128" t="s">
        <v>254</v>
      </c>
      <c r="Z128" s="28">
        <v>0</v>
      </c>
      <c r="AA128" t="s">
        <v>88</v>
      </c>
      <c r="AB128" s="40">
        <v>41241</v>
      </c>
      <c r="AC128" s="40">
        <v>41241</v>
      </c>
    </row>
    <row r="129" spans="1:29">
      <c r="A129" t="s">
        <v>118</v>
      </c>
      <c r="B129" t="s">
        <v>119</v>
      </c>
      <c r="C129" t="s">
        <v>120</v>
      </c>
      <c r="D129" t="s">
        <v>17972</v>
      </c>
      <c r="E129" t="s">
        <v>23004</v>
      </c>
      <c r="F129" t="s">
        <v>23005</v>
      </c>
      <c r="G129" t="s">
        <v>1464</v>
      </c>
      <c r="H129" t="s">
        <v>309</v>
      </c>
      <c r="I129" t="s">
        <v>17975</v>
      </c>
      <c r="J129" t="s">
        <v>23006</v>
      </c>
      <c r="K129" t="s">
        <v>20905</v>
      </c>
      <c r="L129" t="s">
        <v>23007</v>
      </c>
      <c r="M129" s="27">
        <v>45944.691666666673</v>
      </c>
      <c r="N129" s="27">
        <v>45945.53125</v>
      </c>
      <c r="P129" t="s">
        <v>22321</v>
      </c>
      <c r="Q129" t="s">
        <v>1580</v>
      </c>
      <c r="R129" t="s">
        <v>22648</v>
      </c>
      <c r="T129" t="s">
        <v>23008</v>
      </c>
      <c r="U129" t="s">
        <v>1801</v>
      </c>
      <c r="W129" t="s">
        <v>11</v>
      </c>
      <c r="X129" t="s">
        <v>86</v>
      </c>
      <c r="Y129" t="s">
        <v>316</v>
      </c>
      <c r="Z129" s="28">
        <v>0</v>
      </c>
      <c r="AA129" t="s">
        <v>88</v>
      </c>
      <c r="AB129" s="40">
        <v>41241</v>
      </c>
      <c r="AC129" s="40">
        <v>41241</v>
      </c>
    </row>
    <row r="130" spans="1:29">
      <c r="A130" t="s">
        <v>459</v>
      </c>
      <c r="B130" t="s">
        <v>460</v>
      </c>
      <c r="C130" t="s">
        <v>461</v>
      </c>
      <c r="D130" t="s">
        <v>512</v>
      </c>
      <c r="E130" t="s">
        <v>23009</v>
      </c>
      <c r="F130" t="s">
        <v>23010</v>
      </c>
      <c r="G130" t="s">
        <v>1464</v>
      </c>
      <c r="H130" t="s">
        <v>460</v>
      </c>
      <c r="I130" t="s">
        <v>459</v>
      </c>
      <c r="J130" t="s">
        <v>23011</v>
      </c>
      <c r="K130" t="s">
        <v>20905</v>
      </c>
      <c r="L130" t="s">
        <v>23012</v>
      </c>
      <c r="M130" s="27">
        <v>45944.320138888892</v>
      </c>
      <c r="N130" s="27">
        <v>45945.509027777778</v>
      </c>
      <c r="P130" t="s">
        <v>1540</v>
      </c>
      <c r="Q130" t="s">
        <v>22349</v>
      </c>
      <c r="R130" t="s">
        <v>22635</v>
      </c>
      <c r="T130" t="s">
        <v>23013</v>
      </c>
      <c r="U130" t="s">
        <v>1801</v>
      </c>
      <c r="W130" t="s">
        <v>8</v>
      </c>
      <c r="X130" t="s">
        <v>86</v>
      </c>
      <c r="Y130" t="s">
        <v>9983</v>
      </c>
      <c r="Z130" s="28">
        <v>0</v>
      </c>
      <c r="AA130" t="s">
        <v>88</v>
      </c>
      <c r="AB130" s="40">
        <v>41241</v>
      </c>
      <c r="AC130" s="40">
        <v>41241</v>
      </c>
    </row>
    <row r="131" spans="1:29">
      <c r="A131" t="s">
        <v>343</v>
      </c>
      <c r="B131" t="s">
        <v>68</v>
      </c>
      <c r="C131" t="s">
        <v>69</v>
      </c>
      <c r="D131" t="s">
        <v>344</v>
      </c>
      <c r="E131" t="s">
        <v>23014</v>
      </c>
      <c r="F131" t="s">
        <v>22632</v>
      </c>
      <c r="G131" t="s">
        <v>1464</v>
      </c>
      <c r="H131" t="s">
        <v>347</v>
      </c>
      <c r="I131" t="s">
        <v>343</v>
      </c>
      <c r="J131" t="s">
        <v>22633</v>
      </c>
      <c r="K131" t="s">
        <v>20905</v>
      </c>
      <c r="L131" t="s">
        <v>23015</v>
      </c>
      <c r="M131" s="27">
        <v>45944.474305555559</v>
      </c>
      <c r="N131" s="27">
        <v>45945.472916666673</v>
      </c>
      <c r="P131" t="s">
        <v>1540</v>
      </c>
      <c r="Q131" t="s">
        <v>22349</v>
      </c>
      <c r="R131" t="s">
        <v>22986</v>
      </c>
      <c r="S131" t="s">
        <v>5314</v>
      </c>
      <c r="T131" t="s">
        <v>23016</v>
      </c>
      <c r="U131" t="s">
        <v>22424</v>
      </c>
      <c r="W131" t="s">
        <v>8</v>
      </c>
      <c r="X131" t="s">
        <v>86</v>
      </c>
      <c r="Y131" t="s">
        <v>4264</v>
      </c>
      <c r="Z131" s="28">
        <v>0</v>
      </c>
      <c r="AA131" t="s">
        <v>88</v>
      </c>
      <c r="AB131" s="40">
        <v>41241</v>
      </c>
      <c r="AC131" s="40">
        <v>41241</v>
      </c>
    </row>
    <row r="132" spans="1:29">
      <c r="A132" t="s">
        <v>277</v>
      </c>
      <c r="B132" t="s">
        <v>151</v>
      </c>
      <c r="C132" t="s">
        <v>152</v>
      </c>
      <c r="D132" t="s">
        <v>325</v>
      </c>
      <c r="E132" t="s">
        <v>23017</v>
      </c>
      <c r="F132" t="s">
        <v>23018</v>
      </c>
      <c r="G132" t="s">
        <v>1464</v>
      </c>
      <c r="H132" t="s">
        <v>328</v>
      </c>
      <c r="I132" t="s">
        <v>277</v>
      </c>
      <c r="J132" t="s">
        <v>23019</v>
      </c>
      <c r="K132" t="s">
        <v>20905</v>
      </c>
      <c r="L132" t="s">
        <v>23020</v>
      </c>
      <c r="M132" s="27">
        <v>45944.838888888888</v>
      </c>
      <c r="N132" s="27">
        <v>45945.637499999997</v>
      </c>
      <c r="P132" t="s">
        <v>1467</v>
      </c>
      <c r="Q132" t="s">
        <v>1496</v>
      </c>
      <c r="R132" t="s">
        <v>1497</v>
      </c>
      <c r="S132" t="s">
        <v>82</v>
      </c>
      <c r="T132" t="s">
        <v>23021</v>
      </c>
      <c r="U132" t="s">
        <v>84</v>
      </c>
      <c r="V132" t="s">
        <v>23022</v>
      </c>
      <c r="W132" t="s">
        <v>8</v>
      </c>
      <c r="X132" t="s">
        <v>86</v>
      </c>
      <c r="Y132" t="s">
        <v>333</v>
      </c>
      <c r="Z132" s="28">
        <v>1</v>
      </c>
      <c r="AA132" t="s">
        <v>88</v>
      </c>
      <c r="AB132" s="40">
        <v>65960</v>
      </c>
      <c r="AC132" s="40">
        <v>65960</v>
      </c>
    </row>
    <row r="133" spans="1:29">
      <c r="A133" t="s">
        <v>442</v>
      </c>
      <c r="B133" t="s">
        <v>113</v>
      </c>
      <c r="C133" t="s">
        <v>114</v>
      </c>
      <c r="D133" t="s">
        <v>443</v>
      </c>
      <c r="E133" t="s">
        <v>23023</v>
      </c>
      <c r="F133" t="s">
        <v>23024</v>
      </c>
      <c r="G133" t="s">
        <v>1464</v>
      </c>
      <c r="H133" t="s">
        <v>446</v>
      </c>
      <c r="I133" t="s">
        <v>442</v>
      </c>
      <c r="J133" t="s">
        <v>23025</v>
      </c>
      <c r="K133" t="s">
        <v>20905</v>
      </c>
      <c r="L133" t="s">
        <v>23026</v>
      </c>
      <c r="M133" s="27">
        <v>45944.717361111107</v>
      </c>
      <c r="N133" s="27">
        <v>45945.523611111108</v>
      </c>
      <c r="P133" t="s">
        <v>22321</v>
      </c>
      <c r="Q133" t="s">
        <v>1580</v>
      </c>
      <c r="R133" t="s">
        <v>22322</v>
      </c>
      <c r="S133" t="s">
        <v>82</v>
      </c>
      <c r="T133" t="s">
        <v>23027</v>
      </c>
      <c r="U133" t="s">
        <v>84</v>
      </c>
      <c r="V133" t="s">
        <v>23028</v>
      </c>
      <c r="W133" t="s">
        <v>8</v>
      </c>
      <c r="X133" t="s">
        <v>86</v>
      </c>
      <c r="Y133" t="s">
        <v>2301</v>
      </c>
      <c r="Z133" s="28">
        <v>1</v>
      </c>
      <c r="AA133" t="s">
        <v>88</v>
      </c>
      <c r="AB133" s="40">
        <v>65960</v>
      </c>
      <c r="AC133" s="40">
        <v>65960</v>
      </c>
    </row>
    <row r="134" spans="1:29">
      <c r="A134" t="s">
        <v>683</v>
      </c>
      <c r="B134" t="s">
        <v>113</v>
      </c>
      <c r="C134" t="s">
        <v>8579</v>
      </c>
      <c r="D134" t="s">
        <v>1574</v>
      </c>
      <c r="E134" t="s">
        <v>23029</v>
      </c>
      <c r="F134" t="s">
        <v>23030</v>
      </c>
      <c r="G134" t="s">
        <v>1464</v>
      </c>
      <c r="H134" t="s">
        <v>116</v>
      </c>
      <c r="I134" t="s">
        <v>1577</v>
      </c>
      <c r="J134" t="s">
        <v>23031</v>
      </c>
      <c r="K134" t="s">
        <v>20905</v>
      </c>
      <c r="L134" t="s">
        <v>23032</v>
      </c>
      <c r="M134" s="27">
        <v>45944.734722222223</v>
      </c>
      <c r="N134" s="27">
        <v>45960.427083333343</v>
      </c>
      <c r="P134" t="s">
        <v>1514</v>
      </c>
      <c r="Q134" t="s">
        <v>1621</v>
      </c>
      <c r="R134" t="s">
        <v>2815</v>
      </c>
      <c r="S134" t="s">
        <v>82</v>
      </c>
      <c r="T134" t="s">
        <v>23033</v>
      </c>
      <c r="U134" t="s">
        <v>84</v>
      </c>
      <c r="V134" t="s">
        <v>23034</v>
      </c>
      <c r="W134" t="s">
        <v>15</v>
      </c>
      <c r="X134" t="s">
        <v>86</v>
      </c>
      <c r="Y134" t="s">
        <v>287</v>
      </c>
      <c r="Z134" s="28">
        <v>1</v>
      </c>
      <c r="AA134" t="s">
        <v>88</v>
      </c>
      <c r="AB134" s="40">
        <v>479589</v>
      </c>
      <c r="AC134" s="40">
        <v>479589</v>
      </c>
    </row>
    <row r="135" spans="1:29">
      <c r="A135" t="s">
        <v>613</v>
      </c>
      <c r="B135" t="s">
        <v>151</v>
      </c>
      <c r="C135" t="s">
        <v>152</v>
      </c>
      <c r="D135" t="s">
        <v>19303</v>
      </c>
      <c r="E135" t="s">
        <v>23035</v>
      </c>
      <c r="F135" t="s">
        <v>22973</v>
      </c>
      <c r="G135" t="s">
        <v>1464</v>
      </c>
      <c r="H135" t="s">
        <v>258</v>
      </c>
      <c r="I135" t="s">
        <v>19306</v>
      </c>
      <c r="J135" t="s">
        <v>22974</v>
      </c>
      <c r="K135" t="s">
        <v>20905</v>
      </c>
      <c r="L135" t="s">
        <v>23036</v>
      </c>
      <c r="M135" s="27">
        <v>45944.427083333343</v>
      </c>
      <c r="N135" s="27">
        <v>45945.64166666667</v>
      </c>
      <c r="P135" t="s">
        <v>1467</v>
      </c>
      <c r="Q135" t="s">
        <v>1580</v>
      </c>
      <c r="R135" t="s">
        <v>1581</v>
      </c>
      <c r="S135" t="s">
        <v>82</v>
      </c>
      <c r="T135" t="s">
        <v>23037</v>
      </c>
      <c r="U135" t="s">
        <v>84</v>
      </c>
      <c r="V135" t="s">
        <v>22977</v>
      </c>
      <c r="W135" t="s">
        <v>11</v>
      </c>
      <c r="X135" t="s">
        <v>86</v>
      </c>
      <c r="Y135" t="s">
        <v>1281</v>
      </c>
      <c r="Z135" s="28">
        <v>1</v>
      </c>
      <c r="AA135" t="s">
        <v>88</v>
      </c>
      <c r="AB135" s="40">
        <v>144968</v>
      </c>
      <c r="AC135" s="40">
        <v>144968</v>
      </c>
    </row>
    <row r="136" spans="1:29">
      <c r="A136" t="s">
        <v>569</v>
      </c>
      <c r="B136" t="s">
        <v>119</v>
      </c>
      <c r="C136" t="s">
        <v>120</v>
      </c>
      <c r="D136" t="s">
        <v>570</v>
      </c>
      <c r="E136" t="s">
        <v>23038</v>
      </c>
      <c r="F136" t="s">
        <v>23039</v>
      </c>
      <c r="G136" t="s">
        <v>1464</v>
      </c>
      <c r="H136" t="s">
        <v>573</v>
      </c>
      <c r="I136" t="s">
        <v>569</v>
      </c>
      <c r="J136" t="s">
        <v>23040</v>
      </c>
      <c r="K136" t="s">
        <v>20905</v>
      </c>
      <c r="L136" t="s">
        <v>23041</v>
      </c>
      <c r="M136" s="27">
        <v>45944.452777777777</v>
      </c>
      <c r="N136" s="27">
        <v>45945.661805555559</v>
      </c>
      <c r="P136" t="s">
        <v>22321</v>
      </c>
      <c r="Q136" t="s">
        <v>2219</v>
      </c>
      <c r="R136" t="s">
        <v>22322</v>
      </c>
      <c r="S136" t="s">
        <v>82</v>
      </c>
      <c r="T136" t="s">
        <v>23042</v>
      </c>
      <c r="U136" t="s">
        <v>84</v>
      </c>
      <c r="V136" t="s">
        <v>23043</v>
      </c>
      <c r="W136" t="s">
        <v>8</v>
      </c>
      <c r="X136" t="s">
        <v>86</v>
      </c>
      <c r="Y136" t="s">
        <v>2706</v>
      </c>
      <c r="Z136" s="28">
        <v>1</v>
      </c>
      <c r="AA136" t="s">
        <v>88</v>
      </c>
      <c r="AB136" s="40">
        <v>65960</v>
      </c>
      <c r="AC136" s="40">
        <v>65960</v>
      </c>
    </row>
    <row r="137" spans="1:29">
      <c r="A137" t="s">
        <v>112</v>
      </c>
      <c r="B137" t="s">
        <v>113</v>
      </c>
      <c r="C137" t="s">
        <v>114</v>
      </c>
      <c r="D137" t="s">
        <v>115</v>
      </c>
      <c r="E137" t="s">
        <v>23044</v>
      </c>
      <c r="F137" t="s">
        <v>23045</v>
      </c>
      <c r="G137" t="s">
        <v>1464</v>
      </c>
      <c r="H137" t="s">
        <v>116</v>
      </c>
      <c r="I137" t="s">
        <v>112</v>
      </c>
      <c r="J137" t="s">
        <v>23046</v>
      </c>
      <c r="K137" t="s">
        <v>20905</v>
      </c>
      <c r="L137" t="s">
        <v>23047</v>
      </c>
      <c r="M137" s="27">
        <v>45945.368750000001</v>
      </c>
      <c r="N137" s="27">
        <v>45945.644444444442</v>
      </c>
      <c r="P137" t="s">
        <v>1540</v>
      </c>
      <c r="Q137" t="s">
        <v>1541</v>
      </c>
      <c r="R137" t="s">
        <v>1542</v>
      </c>
      <c r="S137" t="s">
        <v>82</v>
      </c>
      <c r="T137" t="s">
        <v>23048</v>
      </c>
      <c r="U137" t="s">
        <v>84</v>
      </c>
      <c r="V137" t="s">
        <v>23049</v>
      </c>
      <c r="W137" t="s">
        <v>8</v>
      </c>
      <c r="X137" t="s">
        <v>86</v>
      </c>
      <c r="Y137" t="s">
        <v>117</v>
      </c>
      <c r="Z137" s="28">
        <v>1</v>
      </c>
      <c r="AA137" t="s">
        <v>88</v>
      </c>
      <c r="AB137" s="40">
        <v>65960</v>
      </c>
      <c r="AC137" s="40">
        <v>65960</v>
      </c>
    </row>
    <row r="138" spans="1:29">
      <c r="A138" t="s">
        <v>459</v>
      </c>
      <c r="B138" t="s">
        <v>460</v>
      </c>
      <c r="C138" t="s">
        <v>461</v>
      </c>
      <c r="D138" t="s">
        <v>512</v>
      </c>
      <c r="E138" t="s">
        <v>23050</v>
      </c>
      <c r="F138" t="s">
        <v>22791</v>
      </c>
      <c r="G138" t="s">
        <v>1464</v>
      </c>
      <c r="H138" t="s">
        <v>460</v>
      </c>
      <c r="I138" t="s">
        <v>459</v>
      </c>
      <c r="J138" t="s">
        <v>22792</v>
      </c>
      <c r="K138" t="s">
        <v>20905</v>
      </c>
      <c r="L138" t="s">
        <v>23051</v>
      </c>
      <c r="M138" s="27">
        <v>45945.48541666667</v>
      </c>
      <c r="N138" s="27">
        <v>45945.479166666657</v>
      </c>
      <c r="P138" t="s">
        <v>1540</v>
      </c>
      <c r="Q138" t="s">
        <v>22349</v>
      </c>
      <c r="R138" t="s">
        <v>22986</v>
      </c>
      <c r="S138" t="s">
        <v>5314</v>
      </c>
      <c r="T138" t="s">
        <v>23052</v>
      </c>
      <c r="U138" t="s">
        <v>22424</v>
      </c>
      <c r="W138" t="s">
        <v>8</v>
      </c>
      <c r="X138" t="s">
        <v>86</v>
      </c>
      <c r="Y138" t="s">
        <v>7686</v>
      </c>
      <c r="Z138" s="28">
        <v>0</v>
      </c>
      <c r="AA138" t="s">
        <v>88</v>
      </c>
      <c r="AB138" s="40">
        <v>41241</v>
      </c>
      <c r="AC138" s="40">
        <v>41241</v>
      </c>
    </row>
    <row r="139" spans="1:29">
      <c r="A139" t="s">
        <v>459</v>
      </c>
      <c r="B139" t="s">
        <v>460</v>
      </c>
      <c r="C139" t="s">
        <v>461</v>
      </c>
      <c r="D139" t="s">
        <v>512</v>
      </c>
      <c r="E139" t="s">
        <v>23053</v>
      </c>
      <c r="F139" t="s">
        <v>23054</v>
      </c>
      <c r="G139" t="s">
        <v>1464</v>
      </c>
      <c r="H139" t="s">
        <v>460</v>
      </c>
      <c r="I139" t="s">
        <v>459</v>
      </c>
      <c r="J139" t="s">
        <v>23055</v>
      </c>
      <c r="K139" t="s">
        <v>20905</v>
      </c>
      <c r="L139" t="s">
        <v>23056</v>
      </c>
      <c r="M139" s="27">
        <v>45945.923611111109</v>
      </c>
      <c r="N139" s="27">
        <v>45946.54583333333</v>
      </c>
      <c r="P139" t="s">
        <v>22321</v>
      </c>
      <c r="Q139" t="s">
        <v>1580</v>
      </c>
      <c r="R139" t="s">
        <v>22648</v>
      </c>
      <c r="S139" t="s">
        <v>1664</v>
      </c>
      <c r="T139" t="s">
        <v>23057</v>
      </c>
      <c r="U139" t="s">
        <v>84</v>
      </c>
      <c r="V139" t="s">
        <v>23058</v>
      </c>
      <c r="W139" t="s">
        <v>8</v>
      </c>
      <c r="X139" t="s">
        <v>86</v>
      </c>
      <c r="Y139" t="s">
        <v>899</v>
      </c>
      <c r="Z139" s="28">
        <v>1</v>
      </c>
      <c r="AA139" t="s">
        <v>88</v>
      </c>
      <c r="AB139" s="40">
        <v>65960</v>
      </c>
      <c r="AC139" s="40">
        <v>65960</v>
      </c>
    </row>
    <row r="140" spans="1:29">
      <c r="A140" t="s">
        <v>112</v>
      </c>
      <c r="B140" t="s">
        <v>113</v>
      </c>
      <c r="C140" t="s">
        <v>114</v>
      </c>
      <c r="D140" t="s">
        <v>1815</v>
      </c>
      <c r="E140" t="s">
        <v>23059</v>
      </c>
      <c r="F140" t="s">
        <v>23060</v>
      </c>
      <c r="G140" t="s">
        <v>1464</v>
      </c>
      <c r="H140" t="s">
        <v>116</v>
      </c>
      <c r="I140" t="s">
        <v>1818</v>
      </c>
      <c r="J140" t="s">
        <v>23061</v>
      </c>
      <c r="K140" t="s">
        <v>20905</v>
      </c>
      <c r="L140" t="s">
        <v>23062</v>
      </c>
      <c r="M140" s="27">
        <v>45945.78402777778</v>
      </c>
      <c r="N140" s="27">
        <v>45946.561805555553</v>
      </c>
      <c r="P140" t="s">
        <v>1467</v>
      </c>
      <c r="Q140" t="s">
        <v>1562</v>
      </c>
      <c r="R140" t="s">
        <v>1562</v>
      </c>
      <c r="S140" t="s">
        <v>82</v>
      </c>
      <c r="T140" t="s">
        <v>23063</v>
      </c>
      <c r="U140" t="s">
        <v>84</v>
      </c>
      <c r="V140" t="s">
        <v>23064</v>
      </c>
      <c r="W140" t="s">
        <v>11</v>
      </c>
      <c r="X140" t="s">
        <v>86</v>
      </c>
      <c r="Y140" t="s">
        <v>117</v>
      </c>
      <c r="Z140" s="28">
        <v>1</v>
      </c>
      <c r="AA140" t="s">
        <v>88</v>
      </c>
      <c r="AB140" s="40">
        <v>144968</v>
      </c>
      <c r="AC140" s="40">
        <v>144968</v>
      </c>
    </row>
    <row r="141" spans="1:29">
      <c r="A141" t="s">
        <v>277</v>
      </c>
      <c r="B141" t="s">
        <v>151</v>
      </c>
      <c r="C141" t="s">
        <v>152</v>
      </c>
      <c r="D141" t="s">
        <v>325</v>
      </c>
      <c r="E141" t="s">
        <v>23065</v>
      </c>
      <c r="F141" t="s">
        <v>23066</v>
      </c>
      <c r="G141" t="s">
        <v>1464</v>
      </c>
      <c r="H141" t="s">
        <v>328</v>
      </c>
      <c r="I141" t="s">
        <v>277</v>
      </c>
      <c r="J141" t="s">
        <v>23067</v>
      </c>
      <c r="K141" t="s">
        <v>20905</v>
      </c>
      <c r="L141" t="s">
        <v>23068</v>
      </c>
      <c r="M141" s="27">
        <v>45945.666666666657</v>
      </c>
      <c r="N141" s="27">
        <v>45946.578472222223</v>
      </c>
      <c r="P141" t="s">
        <v>1540</v>
      </c>
      <c r="Q141" t="s">
        <v>1541</v>
      </c>
      <c r="R141" t="s">
        <v>1542</v>
      </c>
      <c r="S141" t="s">
        <v>82</v>
      </c>
      <c r="T141" t="s">
        <v>23069</v>
      </c>
      <c r="U141" t="s">
        <v>84</v>
      </c>
      <c r="V141" t="s">
        <v>23070</v>
      </c>
      <c r="W141" t="s">
        <v>8</v>
      </c>
      <c r="X141" t="s">
        <v>86</v>
      </c>
      <c r="Y141" t="s">
        <v>342</v>
      </c>
      <c r="Z141" s="28">
        <v>1</v>
      </c>
      <c r="AA141" t="s">
        <v>88</v>
      </c>
      <c r="AB141" s="40">
        <v>65960</v>
      </c>
      <c r="AC141" s="40">
        <v>65960</v>
      </c>
    </row>
    <row r="142" spans="1:29">
      <c r="A142" t="s">
        <v>613</v>
      </c>
      <c r="B142" t="s">
        <v>151</v>
      </c>
      <c r="C142" t="s">
        <v>152</v>
      </c>
      <c r="D142" t="s">
        <v>8636</v>
      </c>
      <c r="E142" t="s">
        <v>23071</v>
      </c>
      <c r="F142" t="s">
        <v>22365</v>
      </c>
      <c r="G142" t="s">
        <v>1464</v>
      </c>
      <c r="H142" t="s">
        <v>258</v>
      </c>
      <c r="I142" t="s">
        <v>8639</v>
      </c>
      <c r="J142" t="s">
        <v>22366</v>
      </c>
      <c r="K142" t="s">
        <v>20905</v>
      </c>
      <c r="L142" t="s">
        <v>23072</v>
      </c>
      <c r="M142" s="27">
        <v>45945.840277777781</v>
      </c>
      <c r="N142" s="27">
        <v>45947.643055555563</v>
      </c>
      <c r="P142" t="s">
        <v>1514</v>
      </c>
      <c r="Q142" t="s">
        <v>4261</v>
      </c>
      <c r="R142" t="s">
        <v>4262</v>
      </c>
      <c r="S142" t="s">
        <v>82</v>
      </c>
      <c r="T142" t="s">
        <v>23073</v>
      </c>
      <c r="U142" t="s">
        <v>84</v>
      </c>
      <c r="V142" t="s">
        <v>22369</v>
      </c>
      <c r="W142" t="s">
        <v>13</v>
      </c>
      <c r="X142" t="s">
        <v>86</v>
      </c>
      <c r="Y142" t="s">
        <v>622</v>
      </c>
      <c r="Z142" s="28">
        <v>1</v>
      </c>
      <c r="AA142" t="s">
        <v>88</v>
      </c>
      <c r="AB142" s="40">
        <v>275729</v>
      </c>
      <c r="AC142" s="40">
        <v>275729</v>
      </c>
    </row>
    <row r="143" spans="1:29">
      <c r="A143" t="s">
        <v>459</v>
      </c>
      <c r="B143" t="s">
        <v>460</v>
      </c>
      <c r="C143" t="s">
        <v>461</v>
      </c>
      <c r="D143" t="s">
        <v>512</v>
      </c>
      <c r="E143" t="s">
        <v>23074</v>
      </c>
      <c r="F143" t="s">
        <v>23075</v>
      </c>
      <c r="G143" t="s">
        <v>1464</v>
      </c>
      <c r="H143" t="s">
        <v>460</v>
      </c>
      <c r="I143" t="s">
        <v>459</v>
      </c>
      <c r="J143" t="s">
        <v>23076</v>
      </c>
      <c r="K143" t="s">
        <v>20905</v>
      </c>
      <c r="L143" t="s">
        <v>23077</v>
      </c>
      <c r="M143" s="27">
        <v>45945.563194444447</v>
      </c>
      <c r="N143" s="27">
        <v>45946.651388888888</v>
      </c>
      <c r="P143" t="s">
        <v>1467</v>
      </c>
      <c r="Q143" t="s">
        <v>1562</v>
      </c>
      <c r="R143" t="s">
        <v>1562</v>
      </c>
      <c r="S143" t="s">
        <v>82</v>
      </c>
      <c r="T143" t="s">
        <v>23078</v>
      </c>
      <c r="U143" t="s">
        <v>84</v>
      </c>
      <c r="V143" t="s">
        <v>23079</v>
      </c>
      <c r="W143" t="s">
        <v>8</v>
      </c>
      <c r="X143" t="s">
        <v>86</v>
      </c>
      <c r="Y143" t="s">
        <v>526</v>
      </c>
      <c r="Z143" s="28">
        <v>1</v>
      </c>
      <c r="AA143" t="s">
        <v>88</v>
      </c>
      <c r="AB143" s="40">
        <v>65960</v>
      </c>
      <c r="AC143" s="40">
        <v>65960</v>
      </c>
    </row>
    <row r="144" spans="1:29">
      <c r="A144" t="s">
        <v>277</v>
      </c>
      <c r="B144" t="s">
        <v>151</v>
      </c>
      <c r="C144" t="s">
        <v>152</v>
      </c>
      <c r="D144" t="s">
        <v>325</v>
      </c>
      <c r="E144" t="s">
        <v>23080</v>
      </c>
      <c r="F144" t="s">
        <v>21744</v>
      </c>
      <c r="G144" t="s">
        <v>1464</v>
      </c>
      <c r="H144" t="s">
        <v>328</v>
      </c>
      <c r="I144" t="s">
        <v>277</v>
      </c>
      <c r="J144" t="s">
        <v>21742</v>
      </c>
      <c r="K144" t="s">
        <v>20905</v>
      </c>
      <c r="L144" t="s">
        <v>23081</v>
      </c>
      <c r="M144" s="27">
        <v>45945.443749999999</v>
      </c>
      <c r="N144" s="27">
        <v>45946.656944444447</v>
      </c>
      <c r="P144" t="s">
        <v>1540</v>
      </c>
      <c r="Q144" t="s">
        <v>22349</v>
      </c>
      <c r="R144" t="s">
        <v>22677</v>
      </c>
      <c r="S144" t="s">
        <v>82</v>
      </c>
      <c r="T144" t="s">
        <v>23082</v>
      </c>
      <c r="U144" t="s">
        <v>84</v>
      </c>
      <c r="V144" t="s">
        <v>23083</v>
      </c>
      <c r="W144" t="s">
        <v>8</v>
      </c>
      <c r="X144" t="s">
        <v>86</v>
      </c>
      <c r="Y144" t="s">
        <v>342</v>
      </c>
      <c r="Z144" s="28">
        <v>1</v>
      </c>
      <c r="AA144" t="s">
        <v>88</v>
      </c>
      <c r="AB144" s="40">
        <v>65960</v>
      </c>
      <c r="AC144" s="40">
        <v>65960</v>
      </c>
    </row>
    <row r="145" spans="1:29">
      <c r="A145" t="s">
        <v>569</v>
      </c>
      <c r="B145" t="s">
        <v>119</v>
      </c>
      <c r="C145" t="s">
        <v>120</v>
      </c>
      <c r="D145" t="s">
        <v>14948</v>
      </c>
      <c r="E145" t="s">
        <v>23084</v>
      </c>
      <c r="F145" t="s">
        <v>23085</v>
      </c>
      <c r="G145" t="s">
        <v>1464</v>
      </c>
      <c r="H145" t="s">
        <v>573</v>
      </c>
      <c r="I145" t="s">
        <v>14951</v>
      </c>
      <c r="J145" t="s">
        <v>23086</v>
      </c>
      <c r="K145" t="s">
        <v>20905</v>
      </c>
      <c r="L145" t="s">
        <v>23087</v>
      </c>
      <c r="M145" s="27">
        <v>45945.720138888893</v>
      </c>
      <c r="N145" s="27">
        <v>45946.716666666667</v>
      </c>
      <c r="P145" t="s">
        <v>1540</v>
      </c>
      <c r="Q145" t="s">
        <v>22349</v>
      </c>
      <c r="R145" t="s">
        <v>23088</v>
      </c>
      <c r="S145" t="s">
        <v>5314</v>
      </c>
      <c r="U145" t="s">
        <v>22424</v>
      </c>
      <c r="W145" t="s">
        <v>11</v>
      </c>
      <c r="X145" t="s">
        <v>86</v>
      </c>
      <c r="Y145" t="s">
        <v>6270</v>
      </c>
      <c r="Z145" s="28">
        <v>0</v>
      </c>
      <c r="AA145" t="s">
        <v>88</v>
      </c>
      <c r="AB145" s="40">
        <v>41241</v>
      </c>
      <c r="AC145" s="40">
        <v>41241</v>
      </c>
    </row>
    <row r="146" spans="1:29">
      <c r="A146" t="s">
        <v>459</v>
      </c>
      <c r="B146" t="s">
        <v>460</v>
      </c>
      <c r="C146" t="s">
        <v>461</v>
      </c>
      <c r="D146" t="s">
        <v>512</v>
      </c>
      <c r="E146" t="s">
        <v>23089</v>
      </c>
      <c r="F146" t="s">
        <v>23090</v>
      </c>
      <c r="G146" t="s">
        <v>1464</v>
      </c>
      <c r="H146" t="s">
        <v>460</v>
      </c>
      <c r="I146" t="s">
        <v>459</v>
      </c>
      <c r="J146" t="s">
        <v>23091</v>
      </c>
      <c r="K146" t="s">
        <v>20905</v>
      </c>
      <c r="L146" t="s">
        <v>23092</v>
      </c>
      <c r="M146" s="27">
        <v>45946.411111111112</v>
      </c>
      <c r="N146" s="27">
        <v>45946.677777777782</v>
      </c>
      <c r="P146" t="s">
        <v>22321</v>
      </c>
      <c r="Q146" t="s">
        <v>1580</v>
      </c>
      <c r="R146" t="s">
        <v>22648</v>
      </c>
      <c r="S146" t="s">
        <v>1664</v>
      </c>
      <c r="T146" t="s">
        <v>23093</v>
      </c>
      <c r="U146" t="s">
        <v>84</v>
      </c>
      <c r="V146" t="s">
        <v>23094</v>
      </c>
      <c r="W146" t="s">
        <v>8</v>
      </c>
      <c r="X146" t="s">
        <v>86</v>
      </c>
      <c r="Y146" t="s">
        <v>1597</v>
      </c>
      <c r="Z146" s="28">
        <v>1</v>
      </c>
      <c r="AA146" t="s">
        <v>88</v>
      </c>
      <c r="AB146" s="40">
        <v>65960</v>
      </c>
      <c r="AC146" s="40">
        <v>65960</v>
      </c>
    </row>
    <row r="147" spans="1:29">
      <c r="A147" t="s">
        <v>150</v>
      </c>
      <c r="B147" t="s">
        <v>151</v>
      </c>
      <c r="C147" t="s">
        <v>152</v>
      </c>
      <c r="D147" t="s">
        <v>2339</v>
      </c>
      <c r="E147" t="s">
        <v>23095</v>
      </c>
      <c r="F147" t="s">
        <v>23096</v>
      </c>
      <c r="G147" t="s">
        <v>1464</v>
      </c>
      <c r="H147" t="s">
        <v>156</v>
      </c>
      <c r="I147" t="s">
        <v>150</v>
      </c>
      <c r="J147" t="s">
        <v>23097</v>
      </c>
      <c r="K147" t="s">
        <v>20905</v>
      </c>
      <c r="L147" t="s">
        <v>23098</v>
      </c>
      <c r="M147" s="27">
        <v>45946.443749999999</v>
      </c>
      <c r="N147" s="27">
        <v>45946.693055555559</v>
      </c>
      <c r="P147" t="s">
        <v>1467</v>
      </c>
      <c r="Q147" t="s">
        <v>1496</v>
      </c>
      <c r="R147" t="s">
        <v>1497</v>
      </c>
      <c r="S147" t="s">
        <v>82</v>
      </c>
      <c r="T147" t="s">
        <v>23099</v>
      </c>
      <c r="U147" t="s">
        <v>84</v>
      </c>
      <c r="V147" t="s">
        <v>23100</v>
      </c>
      <c r="W147" t="s">
        <v>8</v>
      </c>
      <c r="Y147" t="s">
        <v>3941</v>
      </c>
      <c r="Z147" s="28">
        <v>1</v>
      </c>
      <c r="AA147" t="s">
        <v>88</v>
      </c>
      <c r="AB147" s="40">
        <v>65960</v>
      </c>
      <c r="AC147" s="40">
        <v>65960</v>
      </c>
    </row>
    <row r="148" spans="1:29">
      <c r="A148" t="s">
        <v>965</v>
      </c>
      <c r="B148" t="s">
        <v>119</v>
      </c>
      <c r="C148" t="s">
        <v>120</v>
      </c>
      <c r="D148" t="s">
        <v>966</v>
      </c>
      <c r="E148" t="s">
        <v>23101</v>
      </c>
      <c r="F148" t="s">
        <v>23102</v>
      </c>
      <c r="G148" t="s">
        <v>1464</v>
      </c>
      <c r="H148" t="s">
        <v>969</v>
      </c>
      <c r="I148" t="s">
        <v>965</v>
      </c>
      <c r="J148" t="s">
        <v>23103</v>
      </c>
      <c r="K148" t="s">
        <v>20905</v>
      </c>
      <c r="L148" t="s">
        <v>23104</v>
      </c>
      <c r="M148" s="27">
        <v>45946.395833333343</v>
      </c>
      <c r="N148" s="27">
        <v>45946.679861111108</v>
      </c>
      <c r="P148" t="s">
        <v>1514</v>
      </c>
      <c r="Q148" t="s">
        <v>1595</v>
      </c>
      <c r="R148" t="s">
        <v>1596</v>
      </c>
      <c r="S148" t="s">
        <v>82</v>
      </c>
      <c r="T148" t="s">
        <v>23105</v>
      </c>
      <c r="U148" t="s">
        <v>84</v>
      </c>
      <c r="V148" t="s">
        <v>23106</v>
      </c>
      <c r="W148" t="s">
        <v>8</v>
      </c>
      <c r="X148" t="s">
        <v>86</v>
      </c>
      <c r="Y148" t="s">
        <v>974</v>
      </c>
      <c r="Z148" s="28">
        <v>1</v>
      </c>
      <c r="AA148" t="s">
        <v>88</v>
      </c>
      <c r="AB148" s="40">
        <v>65960</v>
      </c>
      <c r="AC148" s="40">
        <v>65960</v>
      </c>
    </row>
    <row r="149" spans="1:29">
      <c r="A149" t="s">
        <v>343</v>
      </c>
      <c r="B149" t="s">
        <v>68</v>
      </c>
      <c r="C149" t="s">
        <v>69</v>
      </c>
      <c r="D149" t="s">
        <v>15843</v>
      </c>
      <c r="E149" t="s">
        <v>23107</v>
      </c>
      <c r="F149" t="s">
        <v>23108</v>
      </c>
      <c r="G149" t="s">
        <v>1464</v>
      </c>
      <c r="H149" t="s">
        <v>798</v>
      </c>
      <c r="I149" t="s">
        <v>15846</v>
      </c>
      <c r="J149" t="s">
        <v>23109</v>
      </c>
      <c r="K149" t="s">
        <v>20905</v>
      </c>
      <c r="L149" t="s">
        <v>23110</v>
      </c>
      <c r="M149" s="27">
        <v>45946.705555555563</v>
      </c>
      <c r="N149" s="27">
        <v>45947.617361111108</v>
      </c>
      <c r="P149" t="s">
        <v>1540</v>
      </c>
      <c r="Q149" t="s">
        <v>22349</v>
      </c>
      <c r="R149" t="s">
        <v>22834</v>
      </c>
      <c r="S149" t="s">
        <v>82</v>
      </c>
      <c r="T149" t="s">
        <v>23111</v>
      </c>
      <c r="U149" t="s">
        <v>84</v>
      </c>
      <c r="V149" t="s">
        <v>23112</v>
      </c>
      <c r="W149" t="s">
        <v>15</v>
      </c>
      <c r="X149" t="s">
        <v>86</v>
      </c>
      <c r="Y149" t="s">
        <v>804</v>
      </c>
      <c r="Z149" s="28">
        <v>1</v>
      </c>
      <c r="AA149" t="s">
        <v>88</v>
      </c>
      <c r="AB149" s="40">
        <v>479589</v>
      </c>
      <c r="AC149" s="40">
        <v>479589</v>
      </c>
    </row>
    <row r="150" spans="1:29">
      <c r="A150" t="s">
        <v>459</v>
      </c>
      <c r="B150" t="s">
        <v>460</v>
      </c>
      <c r="C150" t="s">
        <v>461</v>
      </c>
      <c r="D150" t="s">
        <v>512</v>
      </c>
      <c r="E150" t="s">
        <v>23113</v>
      </c>
      <c r="F150" t="s">
        <v>22768</v>
      </c>
      <c r="G150" t="s">
        <v>1464</v>
      </c>
      <c r="H150" t="s">
        <v>460</v>
      </c>
      <c r="I150" t="s">
        <v>459</v>
      </c>
      <c r="J150" t="s">
        <v>22769</v>
      </c>
      <c r="K150" t="s">
        <v>20905</v>
      </c>
      <c r="L150" t="s">
        <v>23114</v>
      </c>
      <c r="M150" s="27">
        <v>45946.474999999999</v>
      </c>
      <c r="N150" s="27">
        <v>45947.529166666667</v>
      </c>
      <c r="P150" t="s">
        <v>1540</v>
      </c>
      <c r="Q150" t="s">
        <v>22349</v>
      </c>
      <c r="R150" t="s">
        <v>22677</v>
      </c>
      <c r="S150" t="s">
        <v>82</v>
      </c>
      <c r="T150" t="s">
        <v>23115</v>
      </c>
      <c r="U150" t="s">
        <v>84</v>
      </c>
      <c r="V150" t="s">
        <v>23116</v>
      </c>
      <c r="W150" t="s">
        <v>8</v>
      </c>
      <c r="X150" t="s">
        <v>86</v>
      </c>
      <c r="Y150" t="s">
        <v>899</v>
      </c>
      <c r="Z150" s="28">
        <v>1</v>
      </c>
      <c r="AA150" t="s">
        <v>88</v>
      </c>
      <c r="AB150" s="40">
        <v>65960</v>
      </c>
      <c r="AC150" s="40">
        <v>65960</v>
      </c>
    </row>
    <row r="151" spans="1:29">
      <c r="A151" t="s">
        <v>191</v>
      </c>
      <c r="B151" t="s">
        <v>192</v>
      </c>
      <c r="C151" t="s">
        <v>193</v>
      </c>
      <c r="D151" t="s">
        <v>194</v>
      </c>
      <c r="E151" t="s">
        <v>23117</v>
      </c>
      <c r="F151" t="s">
        <v>23118</v>
      </c>
      <c r="G151" t="s">
        <v>1464</v>
      </c>
      <c r="H151" t="s">
        <v>197</v>
      </c>
      <c r="I151" t="s">
        <v>191</v>
      </c>
      <c r="J151" t="s">
        <v>23119</v>
      </c>
      <c r="K151" t="s">
        <v>20905</v>
      </c>
      <c r="L151" t="s">
        <v>23120</v>
      </c>
      <c r="M151" s="27">
        <v>45946.519444444442</v>
      </c>
      <c r="N151" s="27">
        <v>45946.675000000003</v>
      </c>
      <c r="P151" t="s">
        <v>1540</v>
      </c>
      <c r="Q151" t="s">
        <v>1541</v>
      </c>
      <c r="R151" t="s">
        <v>1542</v>
      </c>
      <c r="S151" t="s">
        <v>82</v>
      </c>
      <c r="T151" t="s">
        <v>23121</v>
      </c>
      <c r="U151" t="s">
        <v>84</v>
      </c>
      <c r="V151" t="s">
        <v>23122</v>
      </c>
      <c r="W151" t="s">
        <v>8</v>
      </c>
      <c r="Y151" t="s">
        <v>216</v>
      </c>
      <c r="Z151" s="28">
        <v>1</v>
      </c>
      <c r="AA151" t="s">
        <v>88</v>
      </c>
      <c r="AB151" s="40">
        <v>65960</v>
      </c>
      <c r="AC151" s="40">
        <v>65960</v>
      </c>
    </row>
    <row r="152" spans="1:29">
      <c r="A152" t="s">
        <v>459</v>
      </c>
      <c r="B152" t="s">
        <v>460</v>
      </c>
      <c r="C152" t="s">
        <v>461</v>
      </c>
      <c r="D152" t="s">
        <v>512</v>
      </c>
      <c r="E152" t="s">
        <v>23123</v>
      </c>
      <c r="F152" t="s">
        <v>23124</v>
      </c>
      <c r="G152" t="s">
        <v>1464</v>
      </c>
      <c r="H152" t="s">
        <v>460</v>
      </c>
      <c r="I152" t="s">
        <v>459</v>
      </c>
      <c r="J152" t="s">
        <v>23125</v>
      </c>
      <c r="K152" t="s">
        <v>20905</v>
      </c>
      <c r="L152" t="s">
        <v>23126</v>
      </c>
      <c r="M152" s="27">
        <v>45946.49722222222</v>
      </c>
      <c r="N152" s="27">
        <v>45947.538888888892</v>
      </c>
      <c r="P152" t="s">
        <v>1514</v>
      </c>
      <c r="Q152" t="s">
        <v>1595</v>
      </c>
      <c r="R152" t="s">
        <v>1596</v>
      </c>
      <c r="S152" t="s">
        <v>82</v>
      </c>
      <c r="T152" t="s">
        <v>23127</v>
      </c>
      <c r="U152" t="s">
        <v>84</v>
      </c>
      <c r="V152" t="s">
        <v>23128</v>
      </c>
      <c r="W152" t="s">
        <v>8</v>
      </c>
      <c r="X152" t="s">
        <v>86</v>
      </c>
      <c r="Y152" t="s">
        <v>899</v>
      </c>
      <c r="Z152" s="28">
        <v>1</v>
      </c>
      <c r="AA152" t="s">
        <v>88</v>
      </c>
      <c r="AB152" s="40">
        <v>65960</v>
      </c>
      <c r="AC152" s="40">
        <v>65960</v>
      </c>
    </row>
    <row r="153" spans="1:29">
      <c r="A153" t="s">
        <v>459</v>
      </c>
      <c r="B153" t="s">
        <v>460</v>
      </c>
      <c r="C153" t="s">
        <v>461</v>
      </c>
      <c r="D153" t="s">
        <v>512</v>
      </c>
      <c r="E153" t="s">
        <v>23129</v>
      </c>
      <c r="F153" t="s">
        <v>23130</v>
      </c>
      <c r="G153" t="s">
        <v>1464</v>
      </c>
      <c r="H153" t="s">
        <v>460</v>
      </c>
      <c r="I153" t="s">
        <v>459</v>
      </c>
      <c r="J153" t="s">
        <v>23131</v>
      </c>
      <c r="K153" t="s">
        <v>20905</v>
      </c>
      <c r="L153" t="s">
        <v>23132</v>
      </c>
      <c r="M153" s="27">
        <v>45946.592361111107</v>
      </c>
      <c r="N153" s="27">
        <v>45946.698611111111</v>
      </c>
      <c r="P153" t="s">
        <v>1514</v>
      </c>
      <c r="Q153" t="s">
        <v>1595</v>
      </c>
      <c r="R153" t="s">
        <v>1596</v>
      </c>
      <c r="S153" t="s">
        <v>82</v>
      </c>
      <c r="T153" t="s">
        <v>23133</v>
      </c>
      <c r="U153" t="s">
        <v>84</v>
      </c>
      <c r="V153" t="s">
        <v>23134</v>
      </c>
      <c r="W153" t="s">
        <v>8</v>
      </c>
      <c r="X153" t="s">
        <v>86</v>
      </c>
      <c r="Y153" t="s">
        <v>1113</v>
      </c>
      <c r="Z153" s="28">
        <v>1</v>
      </c>
      <c r="AA153" t="s">
        <v>88</v>
      </c>
      <c r="AB153" s="40">
        <v>65960</v>
      </c>
      <c r="AC153" s="40">
        <v>65960</v>
      </c>
    </row>
    <row r="154" spans="1:29">
      <c r="A154" t="s">
        <v>191</v>
      </c>
      <c r="B154" t="s">
        <v>192</v>
      </c>
      <c r="C154" t="s">
        <v>193</v>
      </c>
      <c r="D154" t="s">
        <v>6065</v>
      </c>
      <c r="E154" t="s">
        <v>23135</v>
      </c>
      <c r="F154" t="s">
        <v>23136</v>
      </c>
      <c r="G154" t="s">
        <v>1464</v>
      </c>
      <c r="H154" t="s">
        <v>197</v>
      </c>
      <c r="I154" t="s">
        <v>6068</v>
      </c>
      <c r="J154" t="s">
        <v>23137</v>
      </c>
      <c r="K154" t="s">
        <v>20905</v>
      </c>
      <c r="L154" t="s">
        <v>23138</v>
      </c>
      <c r="M154" s="27">
        <v>45946.678472222222</v>
      </c>
      <c r="N154" s="27">
        <v>45947.661805555559</v>
      </c>
      <c r="P154" t="s">
        <v>1467</v>
      </c>
      <c r="Q154" t="s">
        <v>1580</v>
      </c>
      <c r="R154" t="s">
        <v>1581</v>
      </c>
      <c r="S154" t="s">
        <v>82</v>
      </c>
      <c r="T154" t="s">
        <v>23139</v>
      </c>
      <c r="U154" t="s">
        <v>84</v>
      </c>
      <c r="V154" t="s">
        <v>23140</v>
      </c>
      <c r="W154" t="s">
        <v>11</v>
      </c>
      <c r="X154" t="s">
        <v>86</v>
      </c>
      <c r="Y154" t="s">
        <v>1534</v>
      </c>
      <c r="Z154" s="28">
        <v>1</v>
      </c>
      <c r="AA154" t="s">
        <v>88</v>
      </c>
      <c r="AB154" s="40">
        <v>144968</v>
      </c>
      <c r="AC154" s="40">
        <v>144968</v>
      </c>
    </row>
    <row r="155" spans="1:29">
      <c r="A155" t="s">
        <v>459</v>
      </c>
      <c r="B155" t="s">
        <v>460</v>
      </c>
      <c r="C155" t="s">
        <v>461</v>
      </c>
      <c r="D155" t="s">
        <v>512</v>
      </c>
      <c r="E155" t="s">
        <v>23141</v>
      </c>
      <c r="F155" t="s">
        <v>22791</v>
      </c>
      <c r="G155" t="s">
        <v>1464</v>
      </c>
      <c r="H155" t="s">
        <v>460</v>
      </c>
      <c r="I155" t="s">
        <v>459</v>
      </c>
      <c r="J155" t="s">
        <v>22792</v>
      </c>
      <c r="K155" t="s">
        <v>20905</v>
      </c>
      <c r="L155" t="s">
        <v>23142</v>
      </c>
      <c r="M155" s="27">
        <v>45946.531944444447</v>
      </c>
      <c r="N155" s="27">
        <v>45947.549305555563</v>
      </c>
      <c r="P155" t="s">
        <v>1514</v>
      </c>
      <c r="Q155" t="s">
        <v>1595</v>
      </c>
      <c r="R155" t="s">
        <v>1596</v>
      </c>
      <c r="S155" t="s">
        <v>82</v>
      </c>
      <c r="T155" t="s">
        <v>23143</v>
      </c>
      <c r="U155" t="s">
        <v>84</v>
      </c>
      <c r="V155" t="s">
        <v>23144</v>
      </c>
      <c r="W155" t="s">
        <v>8</v>
      </c>
      <c r="X155" t="s">
        <v>86</v>
      </c>
      <c r="Y155" t="s">
        <v>1597</v>
      </c>
      <c r="Z155" s="28">
        <v>1</v>
      </c>
      <c r="AA155" t="s">
        <v>88</v>
      </c>
      <c r="AB155" s="40">
        <v>65960</v>
      </c>
      <c r="AC155" s="40">
        <v>65960</v>
      </c>
    </row>
    <row r="156" spans="1:29">
      <c r="A156" t="s">
        <v>459</v>
      </c>
      <c r="B156" t="s">
        <v>460</v>
      </c>
      <c r="C156" t="s">
        <v>461</v>
      </c>
      <c r="D156" t="s">
        <v>2135</v>
      </c>
      <c r="E156" t="s">
        <v>23145</v>
      </c>
      <c r="F156" t="s">
        <v>23146</v>
      </c>
      <c r="G156" t="s">
        <v>1464</v>
      </c>
      <c r="H156" t="s">
        <v>460</v>
      </c>
      <c r="I156" t="s">
        <v>2138</v>
      </c>
      <c r="J156" t="s">
        <v>23147</v>
      </c>
      <c r="K156" t="s">
        <v>20905</v>
      </c>
      <c r="L156" t="s">
        <v>23148</v>
      </c>
      <c r="M156" s="27">
        <v>45946.470138888893</v>
      </c>
      <c r="N156" s="27">
        <v>45947.552777777782</v>
      </c>
      <c r="P156" t="s">
        <v>1467</v>
      </c>
      <c r="Q156" t="s">
        <v>1654</v>
      </c>
      <c r="R156" t="s">
        <v>1655</v>
      </c>
      <c r="S156" t="s">
        <v>82</v>
      </c>
      <c r="T156" t="s">
        <v>23149</v>
      </c>
      <c r="U156" t="s">
        <v>84</v>
      </c>
      <c r="V156" t="s">
        <v>23150</v>
      </c>
      <c r="W156" t="s">
        <v>8</v>
      </c>
      <c r="X156" t="s">
        <v>86</v>
      </c>
      <c r="Y156" t="s">
        <v>470</v>
      </c>
      <c r="Z156" s="28">
        <v>1</v>
      </c>
      <c r="AA156" t="s">
        <v>88</v>
      </c>
      <c r="AB156" s="40">
        <v>65960</v>
      </c>
      <c r="AC156" s="40">
        <v>65960</v>
      </c>
    </row>
    <row r="157" spans="1:29">
      <c r="A157" t="s">
        <v>459</v>
      </c>
      <c r="B157" t="s">
        <v>460</v>
      </c>
      <c r="C157" t="s">
        <v>461</v>
      </c>
      <c r="D157" t="s">
        <v>512</v>
      </c>
      <c r="E157" t="s">
        <v>23151</v>
      </c>
      <c r="F157" t="s">
        <v>23152</v>
      </c>
      <c r="G157" t="s">
        <v>1464</v>
      </c>
      <c r="H157" t="s">
        <v>460</v>
      </c>
      <c r="I157" t="s">
        <v>459</v>
      </c>
      <c r="J157" t="s">
        <v>23153</v>
      </c>
      <c r="K157" t="s">
        <v>20905</v>
      </c>
      <c r="L157" t="s">
        <v>23154</v>
      </c>
      <c r="M157" s="27">
        <v>45946.974305555559</v>
      </c>
      <c r="N157" s="27">
        <v>45947.603472222218</v>
      </c>
      <c r="P157" t="s">
        <v>1467</v>
      </c>
      <c r="Q157" t="s">
        <v>1580</v>
      </c>
      <c r="R157" t="s">
        <v>1469</v>
      </c>
      <c r="S157" t="s">
        <v>82</v>
      </c>
      <c r="T157" t="s">
        <v>23155</v>
      </c>
      <c r="U157" t="s">
        <v>84</v>
      </c>
      <c r="V157" t="s">
        <v>23156</v>
      </c>
      <c r="W157" t="s">
        <v>8</v>
      </c>
      <c r="X157" t="s">
        <v>86</v>
      </c>
      <c r="Y157" t="s">
        <v>7964</v>
      </c>
      <c r="Z157" s="28">
        <v>1</v>
      </c>
      <c r="AA157" t="s">
        <v>88</v>
      </c>
      <c r="AB157" s="40">
        <v>65960</v>
      </c>
      <c r="AC157" s="40">
        <v>65960</v>
      </c>
    </row>
    <row r="158" spans="1:29">
      <c r="A158" t="s">
        <v>569</v>
      </c>
      <c r="B158" t="s">
        <v>119</v>
      </c>
      <c r="C158" t="s">
        <v>120</v>
      </c>
      <c r="D158" t="s">
        <v>570</v>
      </c>
      <c r="E158" t="s">
        <v>23157</v>
      </c>
      <c r="F158" t="s">
        <v>23158</v>
      </c>
      <c r="G158" t="s">
        <v>1464</v>
      </c>
      <c r="H158" t="s">
        <v>573</v>
      </c>
      <c r="I158" t="s">
        <v>569</v>
      </c>
      <c r="J158" t="s">
        <v>23159</v>
      </c>
      <c r="K158" t="s">
        <v>20905</v>
      </c>
      <c r="L158" t="s">
        <v>23160</v>
      </c>
      <c r="M158" s="27">
        <v>45946.956250000003</v>
      </c>
      <c r="N158" s="27">
        <v>45947.592361111107</v>
      </c>
      <c r="P158" t="s">
        <v>1467</v>
      </c>
      <c r="Q158" t="s">
        <v>1621</v>
      </c>
      <c r="R158" t="s">
        <v>1469</v>
      </c>
      <c r="S158" t="s">
        <v>82</v>
      </c>
      <c r="T158" t="s">
        <v>23161</v>
      </c>
      <c r="U158" t="s">
        <v>84</v>
      </c>
      <c r="V158" t="s">
        <v>23162</v>
      </c>
      <c r="W158" t="s">
        <v>8</v>
      </c>
      <c r="X158" t="s">
        <v>86</v>
      </c>
      <c r="Y158" t="s">
        <v>6238</v>
      </c>
      <c r="Z158" s="28">
        <v>1</v>
      </c>
      <c r="AA158" t="s">
        <v>88</v>
      </c>
      <c r="AB158" s="40">
        <v>65960</v>
      </c>
      <c r="AC158" s="40">
        <v>65960</v>
      </c>
    </row>
    <row r="159" spans="1:29">
      <c r="A159" t="s">
        <v>459</v>
      </c>
      <c r="B159" t="s">
        <v>460</v>
      </c>
      <c r="C159" t="s">
        <v>461</v>
      </c>
      <c r="D159" t="s">
        <v>1988</v>
      </c>
      <c r="E159" t="s">
        <v>23163</v>
      </c>
      <c r="F159" t="s">
        <v>23164</v>
      </c>
      <c r="G159" t="s">
        <v>1464</v>
      </c>
      <c r="H159" t="s">
        <v>460</v>
      </c>
      <c r="I159" t="s">
        <v>1991</v>
      </c>
      <c r="J159" t="s">
        <v>23165</v>
      </c>
      <c r="K159" t="s">
        <v>20905</v>
      </c>
      <c r="L159" t="s">
        <v>23166</v>
      </c>
      <c r="M159" s="27">
        <v>45946.449305555558</v>
      </c>
      <c r="N159" s="27">
        <v>45947.626388888893</v>
      </c>
      <c r="P159" t="s">
        <v>1467</v>
      </c>
      <c r="Q159" t="s">
        <v>1654</v>
      </c>
      <c r="R159" t="s">
        <v>4269</v>
      </c>
      <c r="S159" t="s">
        <v>82</v>
      </c>
      <c r="T159" t="s">
        <v>23167</v>
      </c>
      <c r="U159" t="s">
        <v>84</v>
      </c>
      <c r="V159" t="s">
        <v>23168</v>
      </c>
      <c r="W159" t="s">
        <v>11</v>
      </c>
      <c r="X159" t="s">
        <v>86</v>
      </c>
      <c r="Y159" t="s">
        <v>1875</v>
      </c>
      <c r="Z159" s="28">
        <v>1</v>
      </c>
      <c r="AA159" t="s">
        <v>88</v>
      </c>
      <c r="AB159" s="40">
        <v>144968</v>
      </c>
      <c r="AC159" s="40">
        <v>144968</v>
      </c>
    </row>
    <row r="160" spans="1:29">
      <c r="A160" t="s">
        <v>459</v>
      </c>
      <c r="B160" t="s">
        <v>460</v>
      </c>
      <c r="C160" t="s">
        <v>461</v>
      </c>
      <c r="D160" t="s">
        <v>512</v>
      </c>
      <c r="E160" t="s">
        <v>23169</v>
      </c>
      <c r="F160" t="s">
        <v>23170</v>
      </c>
      <c r="G160" t="s">
        <v>1464</v>
      </c>
      <c r="H160" t="s">
        <v>460</v>
      </c>
      <c r="I160" t="s">
        <v>459</v>
      </c>
      <c r="J160" t="s">
        <v>23171</v>
      </c>
      <c r="K160" t="s">
        <v>20905</v>
      </c>
      <c r="L160" t="s">
        <v>23172</v>
      </c>
      <c r="M160" s="27">
        <v>45946.498611111107</v>
      </c>
      <c r="N160" s="27">
        <v>45947.494444444441</v>
      </c>
      <c r="P160" t="s">
        <v>1540</v>
      </c>
      <c r="Q160" t="s">
        <v>22349</v>
      </c>
      <c r="R160" t="s">
        <v>23088</v>
      </c>
      <c r="S160" t="s">
        <v>5314</v>
      </c>
      <c r="U160" t="s">
        <v>22424</v>
      </c>
      <c r="W160" t="s">
        <v>8</v>
      </c>
      <c r="X160" t="s">
        <v>86</v>
      </c>
      <c r="Y160" t="s">
        <v>7686</v>
      </c>
      <c r="Z160" s="28">
        <v>0</v>
      </c>
      <c r="AA160" t="s">
        <v>88</v>
      </c>
      <c r="AB160" s="40">
        <v>41241</v>
      </c>
      <c r="AC160" s="40">
        <v>41241</v>
      </c>
    </row>
    <row r="161" spans="1:29">
      <c r="A161" t="s">
        <v>343</v>
      </c>
      <c r="B161" t="s">
        <v>68</v>
      </c>
      <c r="C161" t="s">
        <v>69</v>
      </c>
      <c r="D161" t="s">
        <v>2491</v>
      </c>
      <c r="E161" t="s">
        <v>23173</v>
      </c>
      <c r="F161" t="s">
        <v>20982</v>
      </c>
      <c r="G161" t="s">
        <v>1464</v>
      </c>
      <c r="H161" t="s">
        <v>347</v>
      </c>
      <c r="I161" t="s">
        <v>2494</v>
      </c>
      <c r="J161" t="s">
        <v>20980</v>
      </c>
      <c r="K161" t="s">
        <v>20905</v>
      </c>
      <c r="L161" t="s">
        <v>23174</v>
      </c>
      <c r="M161" s="27">
        <v>45946.729861111111</v>
      </c>
      <c r="N161" s="27">
        <v>45947.620833333327</v>
      </c>
      <c r="P161" t="s">
        <v>1467</v>
      </c>
      <c r="Q161" t="s">
        <v>1790</v>
      </c>
      <c r="R161" t="s">
        <v>1469</v>
      </c>
      <c r="S161" t="s">
        <v>82</v>
      </c>
      <c r="T161" t="s">
        <v>23175</v>
      </c>
      <c r="U161" t="s">
        <v>84</v>
      </c>
      <c r="V161" t="s">
        <v>20984</v>
      </c>
      <c r="W161" t="s">
        <v>11</v>
      </c>
      <c r="X161" t="s">
        <v>86</v>
      </c>
      <c r="Y161" t="s">
        <v>761</v>
      </c>
      <c r="Z161" s="28">
        <v>1</v>
      </c>
      <c r="AA161" t="s">
        <v>88</v>
      </c>
      <c r="AB161" s="40">
        <v>144968</v>
      </c>
      <c r="AC161" s="40">
        <v>144968</v>
      </c>
    </row>
    <row r="162" spans="1:29">
      <c r="A162" t="s">
        <v>277</v>
      </c>
      <c r="B162" t="s">
        <v>151</v>
      </c>
      <c r="C162" t="s">
        <v>152</v>
      </c>
      <c r="D162" t="s">
        <v>325</v>
      </c>
      <c r="E162" t="s">
        <v>23176</v>
      </c>
      <c r="F162" t="s">
        <v>23177</v>
      </c>
      <c r="G162" t="s">
        <v>1464</v>
      </c>
      <c r="H162" t="s">
        <v>328</v>
      </c>
      <c r="I162" t="s">
        <v>277</v>
      </c>
      <c r="J162" t="s">
        <v>23178</v>
      </c>
      <c r="K162" t="s">
        <v>20905</v>
      </c>
      <c r="L162" t="s">
        <v>23179</v>
      </c>
      <c r="M162" s="27">
        <v>45947.530555555553</v>
      </c>
      <c r="N162" s="27">
        <v>45947.717361111107</v>
      </c>
      <c r="P162" t="s">
        <v>22321</v>
      </c>
      <c r="Q162" t="s">
        <v>1580</v>
      </c>
      <c r="R162" t="s">
        <v>22648</v>
      </c>
      <c r="S162" t="s">
        <v>82</v>
      </c>
      <c r="T162" t="s">
        <v>23180</v>
      </c>
      <c r="U162" t="s">
        <v>84</v>
      </c>
      <c r="V162" t="s">
        <v>23181</v>
      </c>
      <c r="W162" t="s">
        <v>8</v>
      </c>
      <c r="X162" t="s">
        <v>86</v>
      </c>
      <c r="Y162" t="s">
        <v>342</v>
      </c>
      <c r="Z162" s="28">
        <v>1</v>
      </c>
      <c r="AA162" t="s">
        <v>88</v>
      </c>
      <c r="AB162" s="40">
        <v>65960</v>
      </c>
      <c r="AC162" s="40">
        <v>65960</v>
      </c>
    </row>
    <row r="163" spans="1:29">
      <c r="A163" t="s">
        <v>191</v>
      </c>
      <c r="B163" t="s">
        <v>192</v>
      </c>
      <c r="C163" t="s">
        <v>193</v>
      </c>
      <c r="D163" t="s">
        <v>675</v>
      </c>
      <c r="E163" t="s">
        <v>23182</v>
      </c>
      <c r="F163" t="s">
        <v>23183</v>
      </c>
      <c r="G163" t="s">
        <v>1464</v>
      </c>
      <c r="H163" t="s">
        <v>197</v>
      </c>
      <c r="I163" t="s">
        <v>678</v>
      </c>
      <c r="J163" t="s">
        <v>23184</v>
      </c>
      <c r="K163" t="s">
        <v>20905</v>
      </c>
      <c r="L163" t="s">
        <v>23185</v>
      </c>
      <c r="M163" s="27">
        <v>45947.501388888893</v>
      </c>
      <c r="N163" s="27">
        <v>45947.99722222222</v>
      </c>
      <c r="P163" t="s">
        <v>1540</v>
      </c>
      <c r="Q163" t="s">
        <v>22349</v>
      </c>
      <c r="R163" t="s">
        <v>23088</v>
      </c>
      <c r="S163" t="s">
        <v>5314</v>
      </c>
      <c r="U163" t="s">
        <v>22424</v>
      </c>
      <c r="W163" t="s">
        <v>11</v>
      </c>
      <c r="X163" t="s">
        <v>86</v>
      </c>
      <c r="Y163" t="s">
        <v>7632</v>
      </c>
      <c r="Z163" s="28">
        <v>0</v>
      </c>
      <c r="AA163" t="s">
        <v>88</v>
      </c>
      <c r="AB163" s="40">
        <v>41241</v>
      </c>
      <c r="AC163" s="40">
        <v>41241</v>
      </c>
    </row>
    <row r="164" spans="1:29">
      <c r="A164" t="s">
        <v>569</v>
      </c>
      <c r="B164" t="s">
        <v>119</v>
      </c>
      <c r="C164" t="s">
        <v>120</v>
      </c>
      <c r="D164" t="s">
        <v>570</v>
      </c>
      <c r="E164" t="s">
        <v>23186</v>
      </c>
      <c r="F164" t="s">
        <v>23187</v>
      </c>
      <c r="G164" t="s">
        <v>1464</v>
      </c>
      <c r="H164" t="s">
        <v>573</v>
      </c>
      <c r="I164" t="s">
        <v>569</v>
      </c>
      <c r="J164" t="s">
        <v>23188</v>
      </c>
      <c r="K164" t="s">
        <v>20905</v>
      </c>
      <c r="L164" t="s">
        <v>23189</v>
      </c>
      <c r="M164" s="27">
        <v>45947.365277777782</v>
      </c>
      <c r="N164" s="27">
        <v>45948.413888888892</v>
      </c>
      <c r="P164" t="s">
        <v>1467</v>
      </c>
      <c r="Q164" t="s">
        <v>1717</v>
      </c>
      <c r="R164" t="s">
        <v>1718</v>
      </c>
      <c r="S164" t="s">
        <v>82</v>
      </c>
      <c r="T164" t="s">
        <v>23190</v>
      </c>
      <c r="U164" t="s">
        <v>84</v>
      </c>
      <c r="V164" t="s">
        <v>23191</v>
      </c>
      <c r="W164" t="s">
        <v>8</v>
      </c>
      <c r="X164" t="s">
        <v>86</v>
      </c>
      <c r="Y164" t="s">
        <v>1500</v>
      </c>
      <c r="Z164" s="28">
        <v>1</v>
      </c>
      <c r="AA164" t="s">
        <v>88</v>
      </c>
      <c r="AB164" s="40">
        <v>65960</v>
      </c>
      <c r="AC164" s="40">
        <v>65960</v>
      </c>
    </row>
    <row r="165" spans="1:29">
      <c r="A165" t="s">
        <v>459</v>
      </c>
      <c r="B165" t="s">
        <v>460</v>
      </c>
      <c r="C165" t="s">
        <v>461</v>
      </c>
      <c r="D165" t="s">
        <v>512</v>
      </c>
      <c r="E165" t="s">
        <v>23192</v>
      </c>
      <c r="F165" t="s">
        <v>23193</v>
      </c>
      <c r="G165" t="s">
        <v>1464</v>
      </c>
      <c r="H165" t="s">
        <v>460</v>
      </c>
      <c r="I165" t="s">
        <v>459</v>
      </c>
      <c r="J165" t="s">
        <v>23194</v>
      </c>
      <c r="K165" t="s">
        <v>20905</v>
      </c>
      <c r="L165" t="s">
        <v>23195</v>
      </c>
      <c r="M165" s="27">
        <v>45947.838888888888</v>
      </c>
      <c r="N165" s="27">
        <v>45950.640972222223</v>
      </c>
      <c r="P165" t="s">
        <v>1540</v>
      </c>
      <c r="Q165" t="s">
        <v>1541</v>
      </c>
      <c r="R165" t="s">
        <v>22730</v>
      </c>
      <c r="S165" t="s">
        <v>82</v>
      </c>
      <c r="T165" t="s">
        <v>23196</v>
      </c>
      <c r="U165" t="s">
        <v>84</v>
      </c>
      <c r="V165" t="s">
        <v>23197</v>
      </c>
      <c r="W165" t="s">
        <v>8</v>
      </c>
      <c r="X165" t="s">
        <v>86</v>
      </c>
      <c r="Y165" t="s">
        <v>539</v>
      </c>
      <c r="Z165" s="28">
        <v>2</v>
      </c>
      <c r="AA165" t="s">
        <v>88</v>
      </c>
      <c r="AB165" s="40">
        <v>131920</v>
      </c>
      <c r="AC165" s="40">
        <v>131920</v>
      </c>
    </row>
    <row r="166" spans="1:29">
      <c r="A166" t="s">
        <v>459</v>
      </c>
      <c r="B166" t="s">
        <v>460</v>
      </c>
      <c r="C166" t="s">
        <v>461</v>
      </c>
      <c r="D166" t="s">
        <v>23198</v>
      </c>
      <c r="E166" t="s">
        <v>23199</v>
      </c>
      <c r="F166" t="s">
        <v>23200</v>
      </c>
      <c r="G166" t="s">
        <v>1464</v>
      </c>
      <c r="H166" t="s">
        <v>460</v>
      </c>
      <c r="I166" t="s">
        <v>23201</v>
      </c>
      <c r="J166" t="s">
        <v>23202</v>
      </c>
      <c r="K166" t="s">
        <v>20905</v>
      </c>
      <c r="L166" t="s">
        <v>23203</v>
      </c>
      <c r="M166" s="27">
        <v>45947.693749999999</v>
      </c>
      <c r="N166" s="27">
        <v>45947.69027777778</v>
      </c>
      <c r="P166" t="s">
        <v>1540</v>
      </c>
      <c r="Q166" t="s">
        <v>22349</v>
      </c>
      <c r="R166" t="s">
        <v>23088</v>
      </c>
      <c r="T166" t="s">
        <v>23204</v>
      </c>
      <c r="U166" t="s">
        <v>1801</v>
      </c>
      <c r="W166" t="s">
        <v>13</v>
      </c>
      <c r="X166" t="s">
        <v>86</v>
      </c>
      <c r="Y166" t="s">
        <v>1113</v>
      </c>
      <c r="Z166" s="28">
        <v>0</v>
      </c>
      <c r="AA166" t="s">
        <v>88</v>
      </c>
      <c r="AB166" s="40">
        <v>41241</v>
      </c>
      <c r="AC166" s="40">
        <v>41241</v>
      </c>
    </row>
    <row r="167" spans="1:29">
      <c r="A167" t="s">
        <v>288</v>
      </c>
      <c r="B167" t="s">
        <v>113</v>
      </c>
      <c r="C167" t="s">
        <v>114</v>
      </c>
      <c r="D167" t="s">
        <v>12304</v>
      </c>
      <c r="E167" t="s">
        <v>23205</v>
      </c>
      <c r="F167" t="s">
        <v>23206</v>
      </c>
      <c r="G167" t="s">
        <v>1464</v>
      </c>
      <c r="H167" t="s">
        <v>292</v>
      </c>
      <c r="I167" t="s">
        <v>12307</v>
      </c>
      <c r="J167" t="s">
        <v>23207</v>
      </c>
      <c r="K167" t="s">
        <v>20905</v>
      </c>
      <c r="L167" t="s">
        <v>23208</v>
      </c>
      <c r="M167" s="27">
        <v>45947.710416666669</v>
      </c>
      <c r="N167" s="27">
        <v>45948.578472222223</v>
      </c>
      <c r="P167" t="s">
        <v>1467</v>
      </c>
      <c r="Q167" t="s">
        <v>1562</v>
      </c>
      <c r="R167" t="s">
        <v>1562</v>
      </c>
      <c r="S167" t="s">
        <v>82</v>
      </c>
      <c r="T167" t="s">
        <v>23209</v>
      </c>
      <c r="U167" t="s">
        <v>84</v>
      </c>
      <c r="V167" t="s">
        <v>23210</v>
      </c>
      <c r="W167" t="s">
        <v>11</v>
      </c>
      <c r="X167" t="s">
        <v>86</v>
      </c>
      <c r="Y167" t="s">
        <v>1846</v>
      </c>
      <c r="Z167" s="28">
        <v>1</v>
      </c>
      <c r="AA167" t="s">
        <v>88</v>
      </c>
      <c r="AB167" s="40">
        <v>144968</v>
      </c>
      <c r="AC167" s="40">
        <v>144968</v>
      </c>
    </row>
    <row r="168" spans="1:29">
      <c r="A168" t="s">
        <v>191</v>
      </c>
      <c r="B168" t="s">
        <v>192</v>
      </c>
      <c r="C168" t="s">
        <v>193</v>
      </c>
      <c r="D168" t="s">
        <v>194</v>
      </c>
      <c r="E168" t="s">
        <v>23211</v>
      </c>
      <c r="F168" t="s">
        <v>23212</v>
      </c>
      <c r="G168" t="s">
        <v>1464</v>
      </c>
      <c r="H168" t="s">
        <v>197</v>
      </c>
      <c r="I168" t="s">
        <v>191</v>
      </c>
      <c r="J168" t="s">
        <v>23213</v>
      </c>
      <c r="K168" t="s">
        <v>20905</v>
      </c>
      <c r="L168" t="s">
        <v>23214</v>
      </c>
      <c r="M168" s="27">
        <v>45947.561805555553</v>
      </c>
      <c r="N168" s="27">
        <v>45947.665277777778</v>
      </c>
      <c r="P168" t="s">
        <v>1467</v>
      </c>
      <c r="Q168" t="s">
        <v>2219</v>
      </c>
      <c r="R168" t="s">
        <v>1469</v>
      </c>
      <c r="S168" t="s">
        <v>82</v>
      </c>
      <c r="T168" t="s">
        <v>23215</v>
      </c>
      <c r="U168" t="s">
        <v>84</v>
      </c>
      <c r="V168" t="s">
        <v>23216</v>
      </c>
      <c r="W168" t="s">
        <v>8</v>
      </c>
      <c r="X168" t="s">
        <v>86</v>
      </c>
      <c r="Y168" t="s">
        <v>216</v>
      </c>
      <c r="Z168" s="28">
        <v>1</v>
      </c>
      <c r="AA168" t="s">
        <v>88</v>
      </c>
      <c r="AB168" s="40">
        <v>65960</v>
      </c>
      <c r="AC168" s="40">
        <v>65960</v>
      </c>
    </row>
    <row r="169" spans="1:29">
      <c r="A169" t="s">
        <v>277</v>
      </c>
      <c r="B169" t="s">
        <v>151</v>
      </c>
      <c r="C169" t="s">
        <v>152</v>
      </c>
      <c r="D169" t="s">
        <v>325</v>
      </c>
      <c r="E169" t="s">
        <v>23217</v>
      </c>
      <c r="F169" t="s">
        <v>23218</v>
      </c>
      <c r="G169" t="s">
        <v>1464</v>
      </c>
      <c r="H169" t="s">
        <v>328</v>
      </c>
      <c r="I169" t="s">
        <v>277</v>
      </c>
      <c r="J169" t="s">
        <v>23219</v>
      </c>
      <c r="K169" t="s">
        <v>20905</v>
      </c>
      <c r="L169" t="s">
        <v>23220</v>
      </c>
      <c r="M169" s="27">
        <v>45947.322222222218</v>
      </c>
      <c r="N169" s="27">
        <v>45948.438888888893</v>
      </c>
      <c r="P169" t="s">
        <v>22321</v>
      </c>
      <c r="Q169" t="s">
        <v>1580</v>
      </c>
      <c r="R169" t="s">
        <v>22648</v>
      </c>
      <c r="S169" t="s">
        <v>82</v>
      </c>
      <c r="T169" t="s">
        <v>23221</v>
      </c>
      <c r="U169" t="s">
        <v>84</v>
      </c>
      <c r="V169" t="s">
        <v>23222</v>
      </c>
      <c r="W169" t="s">
        <v>8</v>
      </c>
      <c r="X169" t="s">
        <v>86</v>
      </c>
      <c r="Y169" t="s">
        <v>287</v>
      </c>
      <c r="Z169" s="28">
        <v>1</v>
      </c>
      <c r="AA169" t="s">
        <v>88</v>
      </c>
      <c r="AB169" s="40">
        <v>65960</v>
      </c>
      <c r="AC169" s="40">
        <v>65960</v>
      </c>
    </row>
    <row r="170" spans="1:29">
      <c r="A170" t="s">
        <v>459</v>
      </c>
      <c r="B170" t="s">
        <v>459</v>
      </c>
      <c r="C170" t="s">
        <v>461</v>
      </c>
      <c r="D170" t="s">
        <v>512</v>
      </c>
      <c r="E170" t="s">
        <v>23223</v>
      </c>
      <c r="F170" t="s">
        <v>23224</v>
      </c>
      <c r="G170" t="s">
        <v>1464</v>
      </c>
      <c r="H170" t="s">
        <v>460</v>
      </c>
      <c r="I170" t="s">
        <v>459</v>
      </c>
      <c r="J170" t="s">
        <v>23225</v>
      </c>
      <c r="K170" t="s">
        <v>20905</v>
      </c>
      <c r="L170" t="s">
        <v>23226</v>
      </c>
      <c r="M170" s="27">
        <v>45947.37777777778</v>
      </c>
      <c r="N170" s="27">
        <v>45948.375</v>
      </c>
      <c r="P170" t="s">
        <v>1540</v>
      </c>
      <c r="Q170" t="s">
        <v>1541</v>
      </c>
      <c r="R170" t="s">
        <v>1542</v>
      </c>
      <c r="S170" t="s">
        <v>5314</v>
      </c>
      <c r="T170" t="s">
        <v>23227</v>
      </c>
      <c r="U170" t="s">
        <v>22424</v>
      </c>
      <c r="W170" t="s">
        <v>8</v>
      </c>
      <c r="Y170" t="s">
        <v>7627</v>
      </c>
      <c r="Z170" s="28">
        <v>0</v>
      </c>
      <c r="AA170" t="s">
        <v>88</v>
      </c>
      <c r="AB170" s="40">
        <v>41241</v>
      </c>
      <c r="AC170" s="40">
        <v>41241</v>
      </c>
    </row>
    <row r="171" spans="1:29">
      <c r="A171" t="s">
        <v>277</v>
      </c>
      <c r="B171" t="s">
        <v>151</v>
      </c>
      <c r="C171" t="s">
        <v>152</v>
      </c>
      <c r="D171" t="s">
        <v>1059</v>
      </c>
      <c r="E171" t="s">
        <v>23228</v>
      </c>
      <c r="F171" t="s">
        <v>23229</v>
      </c>
      <c r="G171" t="s">
        <v>1464</v>
      </c>
      <c r="H171" t="s">
        <v>328</v>
      </c>
      <c r="I171" t="s">
        <v>1062</v>
      </c>
      <c r="J171" t="s">
        <v>22473</v>
      </c>
      <c r="K171" t="s">
        <v>20905</v>
      </c>
      <c r="L171" t="s">
        <v>23230</v>
      </c>
      <c r="M171" s="27">
        <v>45947.322222222218</v>
      </c>
      <c r="N171" s="27">
        <v>45948.585416666669</v>
      </c>
      <c r="P171" t="s">
        <v>1467</v>
      </c>
      <c r="Q171" t="s">
        <v>1621</v>
      </c>
      <c r="R171" t="s">
        <v>1469</v>
      </c>
      <c r="S171" t="s">
        <v>82</v>
      </c>
      <c r="T171" t="s">
        <v>23231</v>
      </c>
      <c r="U171" t="s">
        <v>84</v>
      </c>
      <c r="V171" t="s">
        <v>23232</v>
      </c>
      <c r="W171" t="s">
        <v>8</v>
      </c>
      <c r="X171" t="s">
        <v>86</v>
      </c>
      <c r="Y171" t="s">
        <v>342</v>
      </c>
      <c r="Z171" s="28">
        <v>1</v>
      </c>
      <c r="AA171" t="s">
        <v>88</v>
      </c>
      <c r="AB171" s="40">
        <v>65960</v>
      </c>
      <c r="AC171" s="40">
        <v>65960</v>
      </c>
    </row>
    <row r="172" spans="1:29">
      <c r="A172" t="s">
        <v>459</v>
      </c>
      <c r="B172" t="s">
        <v>460</v>
      </c>
      <c r="C172" t="s">
        <v>461</v>
      </c>
      <c r="D172" t="s">
        <v>2135</v>
      </c>
      <c r="E172" t="s">
        <v>23233</v>
      </c>
      <c r="F172" t="s">
        <v>23234</v>
      </c>
      <c r="G172" t="s">
        <v>1464</v>
      </c>
      <c r="H172" t="s">
        <v>460</v>
      </c>
      <c r="I172" t="s">
        <v>2138</v>
      </c>
      <c r="J172" t="s">
        <v>23235</v>
      </c>
      <c r="K172" t="s">
        <v>20905</v>
      </c>
      <c r="L172" t="s">
        <v>23236</v>
      </c>
      <c r="M172" s="27">
        <v>45947.376388888893</v>
      </c>
      <c r="N172" s="27">
        <v>45948.588888888888</v>
      </c>
      <c r="P172" t="s">
        <v>1514</v>
      </c>
      <c r="Q172" t="s">
        <v>1749</v>
      </c>
      <c r="R172" t="s">
        <v>3299</v>
      </c>
      <c r="S172" t="s">
        <v>1664</v>
      </c>
      <c r="T172" t="s">
        <v>23237</v>
      </c>
      <c r="U172" t="s">
        <v>84</v>
      </c>
      <c r="V172" t="s">
        <v>88</v>
      </c>
      <c r="W172" t="s">
        <v>8</v>
      </c>
      <c r="X172" t="s">
        <v>86</v>
      </c>
      <c r="Y172" t="s">
        <v>546</v>
      </c>
      <c r="Z172" s="28">
        <v>1</v>
      </c>
      <c r="AA172" t="s">
        <v>88</v>
      </c>
      <c r="AB172" s="40">
        <v>65960</v>
      </c>
      <c r="AC172" s="40">
        <v>65960</v>
      </c>
    </row>
    <row r="173" spans="1:29">
      <c r="A173" t="s">
        <v>459</v>
      </c>
      <c r="B173" t="s">
        <v>460</v>
      </c>
      <c r="C173" t="s">
        <v>461</v>
      </c>
      <c r="D173" t="s">
        <v>512</v>
      </c>
      <c r="E173" t="s">
        <v>23238</v>
      </c>
      <c r="F173" t="s">
        <v>23124</v>
      </c>
      <c r="G173" t="s">
        <v>1464</v>
      </c>
      <c r="H173" t="s">
        <v>460</v>
      </c>
      <c r="I173" t="s">
        <v>459</v>
      </c>
      <c r="J173" t="s">
        <v>23125</v>
      </c>
      <c r="K173" t="s">
        <v>20905</v>
      </c>
      <c r="L173" t="s">
        <v>23239</v>
      </c>
      <c r="M173" s="27">
        <v>45948.37777777778</v>
      </c>
      <c r="N173" s="27">
        <v>45948.591666666667</v>
      </c>
      <c r="P173" t="s">
        <v>1467</v>
      </c>
      <c r="Q173" t="s">
        <v>1496</v>
      </c>
      <c r="R173" t="s">
        <v>1497</v>
      </c>
      <c r="S173" t="s">
        <v>82</v>
      </c>
      <c r="T173" t="s">
        <v>23240</v>
      </c>
      <c r="U173" t="s">
        <v>84</v>
      </c>
      <c r="V173" t="s">
        <v>23128</v>
      </c>
      <c r="W173" t="s">
        <v>8</v>
      </c>
      <c r="X173" t="s">
        <v>86</v>
      </c>
      <c r="Y173" t="s">
        <v>2172</v>
      </c>
      <c r="Z173" s="28">
        <v>1</v>
      </c>
      <c r="AA173" t="s">
        <v>88</v>
      </c>
      <c r="AB173" s="40">
        <v>65960</v>
      </c>
      <c r="AC173" s="40">
        <v>65960</v>
      </c>
    </row>
    <row r="174" spans="1:29">
      <c r="A174" t="s">
        <v>965</v>
      </c>
      <c r="B174" t="s">
        <v>119</v>
      </c>
      <c r="C174" t="s">
        <v>120</v>
      </c>
      <c r="D174" t="s">
        <v>966</v>
      </c>
      <c r="E174" t="s">
        <v>23241</v>
      </c>
      <c r="F174" t="s">
        <v>23102</v>
      </c>
      <c r="G174" t="s">
        <v>1464</v>
      </c>
      <c r="H174" t="s">
        <v>969</v>
      </c>
      <c r="I174" t="s">
        <v>965</v>
      </c>
      <c r="J174" t="s">
        <v>23103</v>
      </c>
      <c r="K174" t="s">
        <v>20905</v>
      </c>
      <c r="L174" t="s">
        <v>23242</v>
      </c>
      <c r="M174" s="27">
        <v>45948.388888888891</v>
      </c>
      <c r="N174" s="27">
        <v>45948.595138888893</v>
      </c>
      <c r="P174" t="s">
        <v>1467</v>
      </c>
      <c r="Q174" t="s">
        <v>2232</v>
      </c>
      <c r="R174" t="s">
        <v>1523</v>
      </c>
      <c r="S174" t="s">
        <v>82</v>
      </c>
      <c r="T174" t="s">
        <v>23243</v>
      </c>
      <c r="U174" t="s">
        <v>84</v>
      </c>
      <c r="V174" t="s">
        <v>23106</v>
      </c>
      <c r="W174" t="s">
        <v>8</v>
      </c>
      <c r="X174" t="s">
        <v>86</v>
      </c>
      <c r="Y174" t="s">
        <v>1693</v>
      </c>
      <c r="Z174" s="28">
        <v>1</v>
      </c>
      <c r="AA174" t="s">
        <v>88</v>
      </c>
      <c r="AB174" s="40">
        <v>65960</v>
      </c>
      <c r="AC174" s="40">
        <v>65960</v>
      </c>
    </row>
    <row r="175" spans="1:29">
      <c r="A175" t="s">
        <v>569</v>
      </c>
      <c r="B175" t="s">
        <v>119</v>
      </c>
      <c r="C175" t="s">
        <v>120</v>
      </c>
      <c r="D175" t="s">
        <v>570</v>
      </c>
      <c r="E175" t="s">
        <v>23244</v>
      </c>
      <c r="F175" t="s">
        <v>23245</v>
      </c>
      <c r="G175" t="s">
        <v>1464</v>
      </c>
      <c r="H175" t="s">
        <v>573</v>
      </c>
      <c r="I175" t="s">
        <v>569</v>
      </c>
      <c r="J175" t="s">
        <v>23246</v>
      </c>
      <c r="K175" t="s">
        <v>20905</v>
      </c>
      <c r="L175" t="s">
        <v>23247</v>
      </c>
      <c r="M175" s="27">
        <v>45948.388888888891</v>
      </c>
      <c r="N175" s="27">
        <v>45949.344444444447</v>
      </c>
      <c r="P175" t="s">
        <v>1467</v>
      </c>
      <c r="Q175" t="s">
        <v>1562</v>
      </c>
      <c r="R175" t="s">
        <v>1562</v>
      </c>
      <c r="T175" t="s">
        <v>23248</v>
      </c>
      <c r="U175" t="s">
        <v>1801</v>
      </c>
      <c r="W175" t="s">
        <v>8</v>
      </c>
      <c r="X175" t="s">
        <v>86</v>
      </c>
      <c r="Y175" t="s">
        <v>1667</v>
      </c>
      <c r="Z175" s="28">
        <v>0</v>
      </c>
      <c r="AA175" t="s">
        <v>88</v>
      </c>
      <c r="AB175" s="40">
        <v>41241</v>
      </c>
      <c r="AC175" s="40">
        <v>41241</v>
      </c>
    </row>
    <row r="176" spans="1:29">
      <c r="A176" t="s">
        <v>277</v>
      </c>
      <c r="B176" t="s">
        <v>151</v>
      </c>
      <c r="C176" t="s">
        <v>152</v>
      </c>
      <c r="D176" t="s">
        <v>13438</v>
      </c>
      <c r="E176" t="s">
        <v>23249</v>
      </c>
      <c r="F176" t="s">
        <v>22902</v>
      </c>
      <c r="G176" t="s">
        <v>1464</v>
      </c>
      <c r="H176" t="s">
        <v>328</v>
      </c>
      <c r="I176" t="s">
        <v>13441</v>
      </c>
      <c r="J176" t="s">
        <v>22903</v>
      </c>
      <c r="K176" t="s">
        <v>20905</v>
      </c>
      <c r="L176" t="s">
        <v>23250</v>
      </c>
      <c r="M176" s="27">
        <v>45948.495833333327</v>
      </c>
      <c r="N176" s="27">
        <v>45950.644444444442</v>
      </c>
      <c r="P176" t="s">
        <v>22321</v>
      </c>
      <c r="Q176" t="s">
        <v>1552</v>
      </c>
      <c r="R176" t="s">
        <v>22594</v>
      </c>
      <c r="T176" t="s">
        <v>23251</v>
      </c>
      <c r="U176" t="s">
        <v>1801</v>
      </c>
      <c r="W176" t="s">
        <v>15</v>
      </c>
      <c r="X176" t="s">
        <v>86</v>
      </c>
      <c r="Y176" t="s">
        <v>287</v>
      </c>
      <c r="Z176" s="28">
        <v>0</v>
      </c>
      <c r="AA176" t="s">
        <v>88</v>
      </c>
      <c r="AB176" s="40">
        <v>41241</v>
      </c>
      <c r="AC176" s="40">
        <v>41241</v>
      </c>
    </row>
    <row r="177" spans="1:29">
      <c r="A177" t="s">
        <v>569</v>
      </c>
      <c r="B177" t="s">
        <v>119</v>
      </c>
      <c r="C177" t="s">
        <v>120</v>
      </c>
      <c r="D177" t="s">
        <v>3583</v>
      </c>
      <c r="E177" t="s">
        <v>23252</v>
      </c>
      <c r="F177" t="s">
        <v>23253</v>
      </c>
      <c r="G177" t="s">
        <v>1464</v>
      </c>
      <c r="H177" t="s">
        <v>573</v>
      </c>
      <c r="I177" t="s">
        <v>3586</v>
      </c>
      <c r="J177" t="s">
        <v>23254</v>
      </c>
      <c r="K177" t="s">
        <v>20905</v>
      </c>
      <c r="L177" t="s">
        <v>23255</v>
      </c>
      <c r="M177" s="27">
        <v>45948.000694444447</v>
      </c>
      <c r="N177" s="27">
        <v>45950.414583333331</v>
      </c>
      <c r="P177" t="s">
        <v>1467</v>
      </c>
      <c r="Q177" t="s">
        <v>1468</v>
      </c>
      <c r="R177" t="s">
        <v>1469</v>
      </c>
      <c r="S177" t="s">
        <v>82</v>
      </c>
      <c r="T177" t="s">
        <v>23256</v>
      </c>
      <c r="U177" t="s">
        <v>84</v>
      </c>
      <c r="V177" t="s">
        <v>23257</v>
      </c>
      <c r="W177" t="s">
        <v>11</v>
      </c>
      <c r="X177" t="s">
        <v>86</v>
      </c>
      <c r="Y177" t="s">
        <v>1500</v>
      </c>
      <c r="Z177" s="28">
        <v>1</v>
      </c>
      <c r="AA177" t="s">
        <v>88</v>
      </c>
      <c r="AB177" s="40">
        <v>144968</v>
      </c>
      <c r="AC177" s="40">
        <v>144968</v>
      </c>
    </row>
    <row r="178" spans="1:29">
      <c r="A178" t="s">
        <v>459</v>
      </c>
      <c r="B178" t="s">
        <v>460</v>
      </c>
      <c r="C178" t="s">
        <v>461</v>
      </c>
      <c r="D178" t="s">
        <v>512</v>
      </c>
      <c r="E178" t="s">
        <v>23258</v>
      </c>
      <c r="F178" t="s">
        <v>23259</v>
      </c>
      <c r="G178" t="s">
        <v>1464</v>
      </c>
      <c r="H178" t="s">
        <v>460</v>
      </c>
      <c r="I178" t="s">
        <v>459</v>
      </c>
      <c r="J178" t="s">
        <v>23260</v>
      </c>
      <c r="K178" t="s">
        <v>20905</v>
      </c>
      <c r="L178" t="s">
        <v>23261</v>
      </c>
      <c r="M178" s="27">
        <v>45948.758333333331</v>
      </c>
      <c r="N178" s="27">
        <v>45950.652083333327</v>
      </c>
      <c r="P178" t="s">
        <v>1514</v>
      </c>
      <c r="Q178" t="s">
        <v>1541</v>
      </c>
      <c r="R178" t="s">
        <v>1827</v>
      </c>
      <c r="S178" t="s">
        <v>82</v>
      </c>
      <c r="T178" t="s">
        <v>23262</v>
      </c>
      <c r="U178" t="s">
        <v>84</v>
      </c>
      <c r="V178" t="s">
        <v>23263</v>
      </c>
      <c r="W178" t="s">
        <v>8</v>
      </c>
      <c r="X178" t="s">
        <v>86</v>
      </c>
      <c r="Y178" t="s">
        <v>526</v>
      </c>
      <c r="Z178" s="28">
        <v>1</v>
      </c>
      <c r="AA178" t="s">
        <v>88</v>
      </c>
      <c r="AB178" s="40">
        <v>65960</v>
      </c>
      <c r="AC178" s="40">
        <v>65960</v>
      </c>
    </row>
    <row r="179" spans="1:29">
      <c r="A179" t="s">
        <v>343</v>
      </c>
      <c r="B179" t="s">
        <v>68</v>
      </c>
      <c r="C179" t="s">
        <v>69</v>
      </c>
      <c r="D179" t="s">
        <v>13345</v>
      </c>
      <c r="E179" t="s">
        <v>23264</v>
      </c>
      <c r="F179" t="s">
        <v>23265</v>
      </c>
      <c r="G179" t="s">
        <v>1464</v>
      </c>
      <c r="H179" t="s">
        <v>347</v>
      </c>
      <c r="I179" t="s">
        <v>13348</v>
      </c>
      <c r="J179" t="s">
        <v>23266</v>
      </c>
      <c r="K179" t="s">
        <v>20905</v>
      </c>
      <c r="L179" t="s">
        <v>23267</v>
      </c>
      <c r="M179" s="27">
        <v>45948.293749999997</v>
      </c>
      <c r="N179" s="27">
        <v>45950.65625</v>
      </c>
      <c r="P179" t="s">
        <v>1467</v>
      </c>
      <c r="Q179" t="s">
        <v>1717</v>
      </c>
      <c r="R179" t="s">
        <v>1718</v>
      </c>
      <c r="S179" t="s">
        <v>82</v>
      </c>
      <c r="T179" t="s">
        <v>23268</v>
      </c>
      <c r="U179" t="s">
        <v>84</v>
      </c>
      <c r="V179" t="s">
        <v>23269</v>
      </c>
      <c r="W179" t="s">
        <v>11</v>
      </c>
      <c r="X179" t="s">
        <v>86</v>
      </c>
      <c r="Y179" t="s">
        <v>366</v>
      </c>
      <c r="Z179" s="28">
        <v>1</v>
      </c>
      <c r="AA179" t="s">
        <v>88</v>
      </c>
      <c r="AB179" s="40">
        <v>144968</v>
      </c>
      <c r="AC179" s="40">
        <v>144968</v>
      </c>
    </row>
    <row r="180" spans="1:29">
      <c r="A180" t="s">
        <v>343</v>
      </c>
      <c r="B180" t="s">
        <v>68</v>
      </c>
      <c r="C180" t="s">
        <v>69</v>
      </c>
      <c r="D180" t="s">
        <v>344</v>
      </c>
      <c r="E180" t="s">
        <v>23270</v>
      </c>
      <c r="F180" t="s">
        <v>22632</v>
      </c>
      <c r="G180" t="s">
        <v>1464</v>
      </c>
      <c r="H180" t="s">
        <v>347</v>
      </c>
      <c r="I180" t="s">
        <v>343</v>
      </c>
      <c r="J180" t="s">
        <v>22633</v>
      </c>
      <c r="K180" t="s">
        <v>20905</v>
      </c>
      <c r="L180" t="s">
        <v>23271</v>
      </c>
      <c r="M180" s="27">
        <v>45948.379166666673</v>
      </c>
      <c r="N180" s="27">
        <v>45949.491666666669</v>
      </c>
      <c r="P180" t="s">
        <v>1540</v>
      </c>
      <c r="Q180" t="s">
        <v>22349</v>
      </c>
      <c r="R180" t="s">
        <v>22677</v>
      </c>
      <c r="S180" t="s">
        <v>23272</v>
      </c>
      <c r="T180" t="s">
        <v>23273</v>
      </c>
      <c r="U180" t="s">
        <v>84</v>
      </c>
      <c r="V180" t="s">
        <v>22637</v>
      </c>
      <c r="W180" t="s">
        <v>8</v>
      </c>
      <c r="X180" t="s">
        <v>86</v>
      </c>
      <c r="Y180" t="s">
        <v>804</v>
      </c>
      <c r="Z180" s="28">
        <v>1</v>
      </c>
      <c r="AA180" t="s">
        <v>88</v>
      </c>
      <c r="AB180" s="40">
        <v>107201</v>
      </c>
      <c r="AC180" s="40">
        <v>107201</v>
      </c>
    </row>
    <row r="181" spans="1:29">
      <c r="A181" t="s">
        <v>1377</v>
      </c>
      <c r="B181" t="s">
        <v>68</v>
      </c>
      <c r="C181" t="s">
        <v>266</v>
      </c>
      <c r="D181" t="s">
        <v>1378</v>
      </c>
      <c r="E181" t="s">
        <v>23274</v>
      </c>
      <c r="F181" t="s">
        <v>23275</v>
      </c>
      <c r="G181" t="s">
        <v>1464</v>
      </c>
      <c r="H181" t="s">
        <v>1381</v>
      </c>
      <c r="I181" t="s">
        <v>1377</v>
      </c>
      <c r="J181" t="s">
        <v>23276</v>
      </c>
      <c r="K181" t="s">
        <v>20905</v>
      </c>
      <c r="L181" t="s">
        <v>23277</v>
      </c>
      <c r="M181" s="27">
        <v>45948.856249999997</v>
      </c>
      <c r="N181" s="27">
        <v>45950.658333333333</v>
      </c>
      <c r="P181" t="s">
        <v>1467</v>
      </c>
      <c r="Q181" t="s">
        <v>1654</v>
      </c>
      <c r="R181" t="s">
        <v>1655</v>
      </c>
      <c r="S181" t="s">
        <v>82</v>
      </c>
      <c r="T181" t="s">
        <v>23278</v>
      </c>
      <c r="U181" t="s">
        <v>84</v>
      </c>
      <c r="V181" t="s">
        <v>23279</v>
      </c>
      <c r="W181" t="s">
        <v>8</v>
      </c>
      <c r="X181" t="s">
        <v>86</v>
      </c>
      <c r="Y181" t="s">
        <v>276</v>
      </c>
      <c r="Z181" s="28">
        <v>1</v>
      </c>
      <c r="AA181" t="s">
        <v>88</v>
      </c>
      <c r="AB181" s="40">
        <v>65960</v>
      </c>
      <c r="AC181" s="40">
        <v>65960</v>
      </c>
    </row>
    <row r="182" spans="1:29">
      <c r="A182" t="s">
        <v>191</v>
      </c>
      <c r="B182" t="s">
        <v>192</v>
      </c>
      <c r="C182" t="s">
        <v>193</v>
      </c>
      <c r="D182" t="s">
        <v>208</v>
      </c>
      <c r="E182" t="s">
        <v>23280</v>
      </c>
      <c r="F182" t="s">
        <v>23281</v>
      </c>
      <c r="G182" t="s">
        <v>1464</v>
      </c>
      <c r="H182" t="s">
        <v>197</v>
      </c>
      <c r="I182" t="s">
        <v>211</v>
      </c>
      <c r="J182" t="s">
        <v>23282</v>
      </c>
      <c r="K182" t="s">
        <v>20905</v>
      </c>
      <c r="L182" t="s">
        <v>23283</v>
      </c>
      <c r="M182" s="27">
        <v>45948.315972222219</v>
      </c>
      <c r="N182" s="27">
        <v>45950.661111111112</v>
      </c>
      <c r="P182" t="s">
        <v>22321</v>
      </c>
      <c r="Q182" t="s">
        <v>1552</v>
      </c>
      <c r="R182" t="s">
        <v>22963</v>
      </c>
      <c r="T182" t="s">
        <v>23284</v>
      </c>
      <c r="U182" t="s">
        <v>1801</v>
      </c>
      <c r="W182" t="s">
        <v>8</v>
      </c>
      <c r="X182" t="s">
        <v>86</v>
      </c>
      <c r="Y182" t="s">
        <v>423</v>
      </c>
      <c r="Z182" s="28">
        <v>0</v>
      </c>
      <c r="AA182" t="s">
        <v>88</v>
      </c>
      <c r="AB182" s="40">
        <v>41241</v>
      </c>
      <c r="AC182" s="40">
        <v>41241</v>
      </c>
    </row>
    <row r="183" spans="1:29">
      <c r="A183" t="s">
        <v>744</v>
      </c>
      <c r="B183" t="s">
        <v>113</v>
      </c>
      <c r="C183" t="s">
        <v>114</v>
      </c>
      <c r="D183" t="s">
        <v>2276</v>
      </c>
      <c r="E183" t="s">
        <v>23285</v>
      </c>
      <c r="F183" t="s">
        <v>23286</v>
      </c>
      <c r="G183" t="s">
        <v>1464</v>
      </c>
      <c r="H183" t="s">
        <v>748</v>
      </c>
      <c r="I183" t="s">
        <v>744</v>
      </c>
      <c r="J183" t="s">
        <v>23287</v>
      </c>
      <c r="K183" t="s">
        <v>20905</v>
      </c>
      <c r="L183" t="s">
        <v>23288</v>
      </c>
      <c r="M183" s="27">
        <v>45948.362500000003</v>
      </c>
      <c r="N183" s="27">
        <v>45951.361805555563</v>
      </c>
      <c r="P183" t="s">
        <v>1514</v>
      </c>
      <c r="Q183" t="s">
        <v>2232</v>
      </c>
      <c r="R183" t="s">
        <v>3693</v>
      </c>
      <c r="S183" t="s">
        <v>82</v>
      </c>
      <c r="T183" t="s">
        <v>23289</v>
      </c>
      <c r="U183" t="s">
        <v>84</v>
      </c>
      <c r="V183" t="s">
        <v>23290</v>
      </c>
      <c r="W183" t="s">
        <v>8</v>
      </c>
      <c r="X183" t="s">
        <v>86</v>
      </c>
      <c r="Y183" t="s">
        <v>754</v>
      </c>
      <c r="Z183" s="28">
        <v>1</v>
      </c>
      <c r="AA183" t="s">
        <v>88</v>
      </c>
      <c r="AB183" s="40">
        <v>65960</v>
      </c>
      <c r="AC183" s="40">
        <v>65960</v>
      </c>
    </row>
    <row r="184" spans="1:29">
      <c r="A184" t="s">
        <v>569</v>
      </c>
      <c r="B184" t="s">
        <v>119</v>
      </c>
      <c r="C184" t="s">
        <v>120</v>
      </c>
      <c r="D184" t="s">
        <v>10410</v>
      </c>
      <c r="E184" t="s">
        <v>23291</v>
      </c>
      <c r="F184" t="s">
        <v>23292</v>
      </c>
      <c r="G184" t="s">
        <v>1464</v>
      </c>
      <c r="H184" t="s">
        <v>460</v>
      </c>
      <c r="I184" t="s">
        <v>10413</v>
      </c>
      <c r="J184" t="s">
        <v>23293</v>
      </c>
      <c r="K184" t="s">
        <v>20905</v>
      </c>
      <c r="L184" t="s">
        <v>23294</v>
      </c>
      <c r="M184" s="27">
        <v>45949.333333333343</v>
      </c>
      <c r="N184" s="27">
        <v>45953.51458333333</v>
      </c>
      <c r="P184" t="s">
        <v>1467</v>
      </c>
      <c r="Q184" t="s">
        <v>1478</v>
      </c>
      <c r="R184" t="s">
        <v>1604</v>
      </c>
      <c r="S184" t="s">
        <v>82</v>
      </c>
      <c r="T184" t="s">
        <v>23295</v>
      </c>
      <c r="U184" t="s">
        <v>84</v>
      </c>
      <c r="V184" t="s">
        <v>23296</v>
      </c>
      <c r="W184" t="s">
        <v>13</v>
      </c>
      <c r="X184" t="s">
        <v>86</v>
      </c>
      <c r="Y184" t="s">
        <v>5440</v>
      </c>
      <c r="Z184" s="28">
        <v>1</v>
      </c>
      <c r="AA184" t="s">
        <v>88</v>
      </c>
      <c r="AB184" s="40">
        <v>275729</v>
      </c>
      <c r="AC184" s="40">
        <v>275729</v>
      </c>
    </row>
    <row r="185" spans="1:29">
      <c r="A185" t="s">
        <v>569</v>
      </c>
      <c r="B185" t="s">
        <v>119</v>
      </c>
      <c r="C185" t="s">
        <v>120</v>
      </c>
      <c r="D185" t="s">
        <v>7458</v>
      </c>
      <c r="E185" t="s">
        <v>23297</v>
      </c>
      <c r="F185" t="s">
        <v>23298</v>
      </c>
      <c r="G185" t="s">
        <v>1464</v>
      </c>
      <c r="H185" t="s">
        <v>573</v>
      </c>
      <c r="I185" t="s">
        <v>7461</v>
      </c>
      <c r="J185" t="s">
        <v>23299</v>
      </c>
      <c r="K185" t="s">
        <v>20905</v>
      </c>
      <c r="L185" t="s">
        <v>23300</v>
      </c>
      <c r="M185" s="27">
        <v>45950.333333333343</v>
      </c>
      <c r="N185" s="27">
        <v>45951.68472222222</v>
      </c>
      <c r="P185" t="s">
        <v>1467</v>
      </c>
      <c r="Q185" t="s">
        <v>1698</v>
      </c>
      <c r="R185" t="s">
        <v>1699</v>
      </c>
      <c r="S185" t="s">
        <v>82</v>
      </c>
      <c r="T185" t="s">
        <v>23301</v>
      </c>
      <c r="U185" t="s">
        <v>84</v>
      </c>
      <c r="V185" t="s">
        <v>23302</v>
      </c>
      <c r="W185" t="s">
        <v>13</v>
      </c>
      <c r="X185" t="s">
        <v>86</v>
      </c>
      <c r="Y185" t="s">
        <v>1500</v>
      </c>
      <c r="Z185" s="28">
        <v>1</v>
      </c>
      <c r="AA185" t="s">
        <v>88</v>
      </c>
      <c r="AB185" s="40">
        <v>275729</v>
      </c>
      <c r="AC185" s="40">
        <v>275729</v>
      </c>
    </row>
    <row r="186" spans="1:29">
      <c r="A186" t="s">
        <v>459</v>
      </c>
      <c r="B186" t="s">
        <v>460</v>
      </c>
      <c r="C186" t="s">
        <v>461</v>
      </c>
      <c r="D186" t="s">
        <v>512</v>
      </c>
      <c r="E186" t="s">
        <v>23303</v>
      </c>
      <c r="F186" t="s">
        <v>23304</v>
      </c>
      <c r="G186" t="s">
        <v>1464</v>
      </c>
      <c r="H186" t="s">
        <v>460</v>
      </c>
      <c r="I186" t="s">
        <v>459</v>
      </c>
      <c r="J186" t="s">
        <v>23305</v>
      </c>
      <c r="K186" t="s">
        <v>20905</v>
      </c>
      <c r="L186" t="s">
        <v>23306</v>
      </c>
      <c r="M186" s="27">
        <v>45950.51458333333</v>
      </c>
      <c r="N186" s="27">
        <v>45950.529861111107</v>
      </c>
      <c r="P186" t="s">
        <v>1540</v>
      </c>
      <c r="Q186" t="s">
        <v>1541</v>
      </c>
      <c r="R186" t="s">
        <v>1542</v>
      </c>
      <c r="S186" t="s">
        <v>1664</v>
      </c>
      <c r="T186" t="s">
        <v>23307</v>
      </c>
      <c r="U186" t="s">
        <v>22424</v>
      </c>
      <c r="W186" t="s">
        <v>8</v>
      </c>
      <c r="X186" t="s">
        <v>86</v>
      </c>
      <c r="Y186" t="s">
        <v>7686</v>
      </c>
      <c r="Z186" s="28">
        <v>0</v>
      </c>
      <c r="AA186" t="s">
        <v>88</v>
      </c>
      <c r="AB186" s="40">
        <v>41241</v>
      </c>
      <c r="AC186" s="40">
        <v>41241</v>
      </c>
    </row>
    <row r="187" spans="1:29">
      <c r="A187" t="s">
        <v>343</v>
      </c>
      <c r="B187" t="s">
        <v>68</v>
      </c>
      <c r="C187" t="s">
        <v>69</v>
      </c>
      <c r="D187" t="s">
        <v>344</v>
      </c>
      <c r="E187" t="s">
        <v>23308</v>
      </c>
      <c r="F187" t="s">
        <v>23309</v>
      </c>
      <c r="G187" t="s">
        <v>1464</v>
      </c>
      <c r="H187" t="s">
        <v>347</v>
      </c>
      <c r="I187" t="s">
        <v>343</v>
      </c>
      <c r="J187" t="s">
        <v>23310</v>
      </c>
      <c r="K187" t="s">
        <v>20905</v>
      </c>
      <c r="L187" t="s">
        <v>23311</v>
      </c>
      <c r="M187" s="27">
        <v>45950.481249999997</v>
      </c>
      <c r="N187" s="27">
        <v>45950.478472222218</v>
      </c>
      <c r="P187" t="s">
        <v>1540</v>
      </c>
      <c r="Q187" t="s">
        <v>22349</v>
      </c>
      <c r="R187" t="s">
        <v>22986</v>
      </c>
      <c r="S187" t="s">
        <v>1664</v>
      </c>
      <c r="T187" t="s">
        <v>23312</v>
      </c>
      <c r="U187" t="s">
        <v>22424</v>
      </c>
      <c r="W187" t="s">
        <v>8</v>
      </c>
      <c r="X187" t="s">
        <v>86</v>
      </c>
      <c r="Y187" t="s">
        <v>4264</v>
      </c>
      <c r="Z187" s="28">
        <v>0</v>
      </c>
      <c r="AA187" t="s">
        <v>88</v>
      </c>
      <c r="AB187" s="40">
        <v>41241</v>
      </c>
      <c r="AC187" s="40">
        <v>41241</v>
      </c>
    </row>
    <row r="188" spans="1:29">
      <c r="A188" t="s">
        <v>191</v>
      </c>
      <c r="B188" t="s">
        <v>192</v>
      </c>
      <c r="C188" t="s">
        <v>193</v>
      </c>
      <c r="D188" t="s">
        <v>6065</v>
      </c>
      <c r="E188" t="s">
        <v>23313</v>
      </c>
      <c r="F188" t="s">
        <v>23136</v>
      </c>
      <c r="G188" t="s">
        <v>1464</v>
      </c>
      <c r="H188" t="s">
        <v>197</v>
      </c>
      <c r="I188" t="s">
        <v>6068</v>
      </c>
      <c r="J188" t="s">
        <v>23137</v>
      </c>
      <c r="K188" t="s">
        <v>20905</v>
      </c>
      <c r="L188" t="s">
        <v>23314</v>
      </c>
      <c r="M188" s="27">
        <v>45950.396527777782</v>
      </c>
      <c r="N188" s="27">
        <v>45952.322916666657</v>
      </c>
      <c r="P188" t="s">
        <v>1467</v>
      </c>
      <c r="Q188" t="s">
        <v>1580</v>
      </c>
      <c r="R188" t="s">
        <v>1581</v>
      </c>
      <c r="S188" t="s">
        <v>82</v>
      </c>
      <c r="T188" t="s">
        <v>23315</v>
      </c>
      <c r="U188" t="s">
        <v>84</v>
      </c>
      <c r="V188" t="s">
        <v>23140</v>
      </c>
      <c r="W188" t="s">
        <v>11</v>
      </c>
      <c r="X188" t="s">
        <v>86</v>
      </c>
      <c r="Y188" t="s">
        <v>264</v>
      </c>
      <c r="Z188" s="28">
        <v>1</v>
      </c>
      <c r="AA188" t="s">
        <v>88</v>
      </c>
      <c r="AB188" s="40">
        <v>144968</v>
      </c>
      <c r="AC188" s="40">
        <v>144968</v>
      </c>
    </row>
    <row r="189" spans="1:29">
      <c r="A189" t="s">
        <v>343</v>
      </c>
      <c r="B189" t="s">
        <v>68</v>
      </c>
      <c r="C189" t="s">
        <v>69</v>
      </c>
      <c r="D189" t="s">
        <v>344</v>
      </c>
      <c r="E189" t="s">
        <v>23316</v>
      </c>
      <c r="F189" t="s">
        <v>23317</v>
      </c>
      <c r="G189" t="s">
        <v>1464</v>
      </c>
      <c r="H189" t="s">
        <v>347</v>
      </c>
      <c r="I189" t="s">
        <v>343</v>
      </c>
      <c r="J189" t="s">
        <v>23318</v>
      </c>
      <c r="K189" t="s">
        <v>20905</v>
      </c>
      <c r="L189" t="s">
        <v>23319</v>
      </c>
      <c r="M189" s="27">
        <v>45950.404166666667</v>
      </c>
      <c r="N189" s="27">
        <v>45951.686805555553</v>
      </c>
      <c r="P189" t="s">
        <v>1467</v>
      </c>
      <c r="Q189" t="s">
        <v>1654</v>
      </c>
      <c r="R189" t="s">
        <v>1655</v>
      </c>
      <c r="S189" t="s">
        <v>82</v>
      </c>
      <c r="T189" t="s">
        <v>23320</v>
      </c>
      <c r="U189" t="s">
        <v>84</v>
      </c>
      <c r="V189" t="s">
        <v>23321</v>
      </c>
      <c r="W189" t="s">
        <v>8</v>
      </c>
      <c r="X189" t="s">
        <v>86</v>
      </c>
      <c r="Y189" t="s">
        <v>8855</v>
      </c>
      <c r="Z189" s="28">
        <v>1</v>
      </c>
      <c r="AA189" t="s">
        <v>88</v>
      </c>
      <c r="AB189" s="40">
        <v>65960</v>
      </c>
      <c r="AC189" s="40">
        <v>65960</v>
      </c>
    </row>
    <row r="190" spans="1:29">
      <c r="A190" t="s">
        <v>217</v>
      </c>
      <c r="B190" t="s">
        <v>192</v>
      </c>
      <c r="C190" t="s">
        <v>193</v>
      </c>
      <c r="D190" t="s">
        <v>1241</v>
      </c>
      <c r="E190" t="s">
        <v>23322</v>
      </c>
      <c r="F190" t="s">
        <v>22307</v>
      </c>
      <c r="G190" t="s">
        <v>1464</v>
      </c>
      <c r="H190" t="s">
        <v>197</v>
      </c>
      <c r="I190" t="s">
        <v>1244</v>
      </c>
      <c r="J190" t="s">
        <v>22308</v>
      </c>
      <c r="K190" t="s">
        <v>20905</v>
      </c>
      <c r="L190" t="s">
        <v>23323</v>
      </c>
      <c r="M190" s="27">
        <v>45950.542361111111</v>
      </c>
      <c r="N190" s="27">
        <v>45952.356944444437</v>
      </c>
      <c r="P190" t="s">
        <v>1467</v>
      </c>
      <c r="Q190" t="s">
        <v>2232</v>
      </c>
      <c r="R190" t="s">
        <v>1469</v>
      </c>
      <c r="S190" t="s">
        <v>82</v>
      </c>
      <c r="T190" t="s">
        <v>23324</v>
      </c>
      <c r="U190" t="s">
        <v>84</v>
      </c>
      <c r="V190" t="s">
        <v>22311</v>
      </c>
      <c r="W190" t="s">
        <v>11</v>
      </c>
      <c r="X190" t="s">
        <v>86</v>
      </c>
      <c r="Y190" t="s">
        <v>403</v>
      </c>
      <c r="Z190" s="28">
        <v>1</v>
      </c>
      <c r="AA190" t="s">
        <v>88</v>
      </c>
      <c r="AB190" s="40">
        <v>144968</v>
      </c>
      <c r="AC190" s="40">
        <v>144968</v>
      </c>
    </row>
    <row r="191" spans="1:29">
      <c r="A191" t="s">
        <v>569</v>
      </c>
      <c r="B191" t="s">
        <v>119</v>
      </c>
      <c r="C191" t="s">
        <v>120</v>
      </c>
      <c r="D191" t="s">
        <v>570</v>
      </c>
      <c r="E191" t="s">
        <v>23325</v>
      </c>
      <c r="F191" t="s">
        <v>23326</v>
      </c>
      <c r="G191" t="s">
        <v>1464</v>
      </c>
      <c r="H191" t="s">
        <v>573</v>
      </c>
      <c r="I191" t="s">
        <v>569</v>
      </c>
      <c r="J191" t="s">
        <v>23327</v>
      </c>
      <c r="K191" t="s">
        <v>20905</v>
      </c>
      <c r="L191" t="s">
        <v>23328</v>
      </c>
      <c r="M191" s="27">
        <v>45950.465277777781</v>
      </c>
      <c r="N191" s="27">
        <v>45951.713888888888</v>
      </c>
      <c r="P191" t="s">
        <v>1540</v>
      </c>
      <c r="Q191" t="s">
        <v>22349</v>
      </c>
      <c r="R191" t="s">
        <v>22635</v>
      </c>
      <c r="S191" t="s">
        <v>82</v>
      </c>
      <c r="T191" t="s">
        <v>23329</v>
      </c>
      <c r="U191" t="s">
        <v>84</v>
      </c>
      <c r="V191" t="s">
        <v>23330</v>
      </c>
      <c r="W191" t="s">
        <v>8</v>
      </c>
      <c r="X191" t="s">
        <v>86</v>
      </c>
      <c r="Y191" t="s">
        <v>5440</v>
      </c>
      <c r="Z191" s="28">
        <v>1</v>
      </c>
      <c r="AA191" t="s">
        <v>88</v>
      </c>
      <c r="AB191" s="40">
        <v>65960</v>
      </c>
      <c r="AC191" s="40">
        <v>65960</v>
      </c>
    </row>
    <row r="192" spans="1:29">
      <c r="A192" t="s">
        <v>459</v>
      </c>
      <c r="B192" t="s">
        <v>460</v>
      </c>
      <c r="C192" t="s">
        <v>461</v>
      </c>
      <c r="D192" t="s">
        <v>512</v>
      </c>
      <c r="E192" t="s">
        <v>23331</v>
      </c>
      <c r="F192" t="s">
        <v>23332</v>
      </c>
      <c r="G192" t="s">
        <v>1464</v>
      </c>
      <c r="H192" t="s">
        <v>460</v>
      </c>
      <c r="I192" t="s">
        <v>459</v>
      </c>
      <c r="J192" t="s">
        <v>23333</v>
      </c>
      <c r="K192" t="s">
        <v>20905</v>
      </c>
      <c r="L192" t="s">
        <v>23334</v>
      </c>
      <c r="M192" s="27">
        <v>45950.887499999997</v>
      </c>
      <c r="N192" s="27">
        <v>45951.43472222222</v>
      </c>
      <c r="P192" t="s">
        <v>1540</v>
      </c>
      <c r="Q192" t="s">
        <v>1541</v>
      </c>
      <c r="R192" t="s">
        <v>1542</v>
      </c>
      <c r="S192" t="s">
        <v>82</v>
      </c>
      <c r="T192" t="s">
        <v>23335</v>
      </c>
      <c r="U192" t="s">
        <v>84</v>
      </c>
      <c r="V192" t="s">
        <v>23336</v>
      </c>
      <c r="W192" t="s">
        <v>8</v>
      </c>
      <c r="X192" t="s">
        <v>86</v>
      </c>
      <c r="Y192" t="s">
        <v>964</v>
      </c>
      <c r="Z192" s="28">
        <v>1</v>
      </c>
      <c r="AA192" t="s">
        <v>88</v>
      </c>
      <c r="AB192" s="40">
        <v>65960</v>
      </c>
      <c r="AC192" s="40">
        <v>65960</v>
      </c>
    </row>
    <row r="193" spans="1:29">
      <c r="A193" t="s">
        <v>744</v>
      </c>
      <c r="B193" t="s">
        <v>113</v>
      </c>
      <c r="C193" t="s">
        <v>114</v>
      </c>
      <c r="D193" t="s">
        <v>16835</v>
      </c>
      <c r="E193" t="s">
        <v>23337</v>
      </c>
      <c r="F193" t="s">
        <v>23338</v>
      </c>
      <c r="G193" t="s">
        <v>1464</v>
      </c>
      <c r="H193" t="s">
        <v>748</v>
      </c>
      <c r="I193" t="s">
        <v>16838</v>
      </c>
      <c r="J193" t="s">
        <v>23339</v>
      </c>
      <c r="K193" t="s">
        <v>20905</v>
      </c>
      <c r="L193" t="s">
        <v>23340</v>
      </c>
      <c r="M193" s="27">
        <v>45950.461805555547</v>
      </c>
      <c r="N193" s="27">
        <v>45952.511805555558</v>
      </c>
      <c r="P193" t="s">
        <v>1514</v>
      </c>
      <c r="Q193" t="s">
        <v>1541</v>
      </c>
      <c r="R193" t="s">
        <v>1827</v>
      </c>
      <c r="T193" t="s">
        <v>23341</v>
      </c>
      <c r="U193" t="s">
        <v>1801</v>
      </c>
      <c r="W193" t="s">
        <v>15</v>
      </c>
      <c r="X193" t="s">
        <v>11959</v>
      </c>
      <c r="Y193" t="s">
        <v>754</v>
      </c>
      <c r="Z193" s="28">
        <v>0</v>
      </c>
      <c r="AA193" t="s">
        <v>88</v>
      </c>
      <c r="AB193" s="40">
        <v>41241</v>
      </c>
      <c r="AC193" s="40">
        <v>41241</v>
      </c>
    </row>
    <row r="194" spans="1:29">
      <c r="A194" t="s">
        <v>459</v>
      </c>
      <c r="B194" t="s">
        <v>460</v>
      </c>
      <c r="C194" t="s">
        <v>461</v>
      </c>
      <c r="D194" t="s">
        <v>512</v>
      </c>
      <c r="E194" t="s">
        <v>23342</v>
      </c>
      <c r="F194" t="s">
        <v>21548</v>
      </c>
      <c r="G194" t="s">
        <v>1464</v>
      </c>
      <c r="H194" t="s">
        <v>460</v>
      </c>
      <c r="I194" t="s">
        <v>459</v>
      </c>
      <c r="J194" t="s">
        <v>21546</v>
      </c>
      <c r="K194" t="s">
        <v>20905</v>
      </c>
      <c r="L194" t="s">
        <v>23343</v>
      </c>
      <c r="M194" s="27">
        <v>45950.633333333331</v>
      </c>
      <c r="N194" s="27">
        <v>45950.633333333331</v>
      </c>
      <c r="P194" t="s">
        <v>1540</v>
      </c>
      <c r="Q194" t="s">
        <v>22349</v>
      </c>
      <c r="R194" t="s">
        <v>22986</v>
      </c>
      <c r="S194" t="s">
        <v>1664</v>
      </c>
      <c r="T194" t="s">
        <v>23344</v>
      </c>
      <c r="U194" t="s">
        <v>22424</v>
      </c>
      <c r="W194" t="s">
        <v>8</v>
      </c>
      <c r="X194" t="s">
        <v>86</v>
      </c>
      <c r="Y194" t="s">
        <v>7686</v>
      </c>
      <c r="Z194" s="28">
        <v>0</v>
      </c>
      <c r="AA194" t="s">
        <v>88</v>
      </c>
      <c r="AB194" s="40">
        <v>41241</v>
      </c>
      <c r="AC194" s="40">
        <v>41241</v>
      </c>
    </row>
    <row r="195" spans="1:29">
      <c r="A195" t="s">
        <v>67</v>
      </c>
      <c r="B195" t="s">
        <v>68</v>
      </c>
      <c r="C195" t="s">
        <v>69</v>
      </c>
      <c r="D195" t="s">
        <v>484</v>
      </c>
      <c r="E195" t="s">
        <v>23345</v>
      </c>
      <c r="F195" t="s">
        <v>23346</v>
      </c>
      <c r="G195" t="s">
        <v>1464</v>
      </c>
      <c r="H195" t="s">
        <v>143</v>
      </c>
      <c r="I195" t="s">
        <v>67</v>
      </c>
      <c r="J195" t="s">
        <v>23347</v>
      </c>
      <c r="K195" t="s">
        <v>20905</v>
      </c>
      <c r="L195" t="s">
        <v>23348</v>
      </c>
      <c r="M195" s="27">
        <v>45950.776388888888</v>
      </c>
      <c r="N195" s="27">
        <v>45951.486805555563</v>
      </c>
      <c r="P195" t="s">
        <v>1467</v>
      </c>
      <c r="Q195" t="s">
        <v>1562</v>
      </c>
      <c r="R195" t="s">
        <v>1562</v>
      </c>
      <c r="S195" t="s">
        <v>82</v>
      </c>
      <c r="T195" t="s">
        <v>23349</v>
      </c>
      <c r="U195" t="s">
        <v>84</v>
      </c>
      <c r="V195" t="s">
        <v>23350</v>
      </c>
      <c r="W195" t="s">
        <v>8</v>
      </c>
      <c r="X195" t="s">
        <v>86</v>
      </c>
      <c r="Y195" t="s">
        <v>87</v>
      </c>
      <c r="Z195" s="28">
        <v>1</v>
      </c>
      <c r="AA195" t="s">
        <v>88</v>
      </c>
      <c r="AB195" s="40">
        <v>65960</v>
      </c>
      <c r="AC195" s="40">
        <v>65960</v>
      </c>
    </row>
    <row r="196" spans="1:29">
      <c r="A196" t="s">
        <v>459</v>
      </c>
      <c r="B196" t="s">
        <v>460</v>
      </c>
      <c r="C196" t="s">
        <v>461</v>
      </c>
      <c r="D196" t="s">
        <v>512</v>
      </c>
      <c r="E196" t="s">
        <v>23351</v>
      </c>
      <c r="F196" t="s">
        <v>23054</v>
      </c>
      <c r="G196" t="s">
        <v>1464</v>
      </c>
      <c r="H196" t="s">
        <v>460</v>
      </c>
      <c r="I196" t="s">
        <v>459</v>
      </c>
      <c r="J196" t="s">
        <v>23055</v>
      </c>
      <c r="K196" t="s">
        <v>20905</v>
      </c>
      <c r="L196" t="s">
        <v>23352</v>
      </c>
      <c r="M196" s="27">
        <v>45950.887499999997</v>
      </c>
      <c r="N196" s="27">
        <v>45951.479166666657</v>
      </c>
      <c r="P196" t="s">
        <v>1514</v>
      </c>
      <c r="Q196" t="s">
        <v>1595</v>
      </c>
      <c r="R196" t="s">
        <v>1596</v>
      </c>
      <c r="S196" t="s">
        <v>1664</v>
      </c>
      <c r="T196" t="s">
        <v>23353</v>
      </c>
      <c r="U196" t="s">
        <v>84</v>
      </c>
      <c r="V196" t="s">
        <v>88</v>
      </c>
      <c r="W196" t="s">
        <v>8</v>
      </c>
      <c r="X196" t="s">
        <v>86</v>
      </c>
      <c r="Y196" t="s">
        <v>1875</v>
      </c>
      <c r="Z196" s="28">
        <v>1</v>
      </c>
      <c r="AA196" t="s">
        <v>88</v>
      </c>
      <c r="AB196" s="40">
        <v>65960</v>
      </c>
      <c r="AC196" s="40">
        <v>65960</v>
      </c>
    </row>
    <row r="197" spans="1:29">
      <c r="A197" t="s">
        <v>442</v>
      </c>
      <c r="B197" t="s">
        <v>113</v>
      </c>
      <c r="C197" t="s">
        <v>114</v>
      </c>
      <c r="D197" t="s">
        <v>3078</v>
      </c>
      <c r="E197" t="s">
        <v>23354</v>
      </c>
      <c r="F197" t="s">
        <v>23355</v>
      </c>
      <c r="G197" t="s">
        <v>1464</v>
      </c>
      <c r="H197" t="s">
        <v>2713</v>
      </c>
      <c r="I197" t="s">
        <v>3081</v>
      </c>
      <c r="J197" t="s">
        <v>23356</v>
      </c>
      <c r="K197" t="s">
        <v>20905</v>
      </c>
      <c r="L197" t="s">
        <v>23357</v>
      </c>
      <c r="M197" s="27">
        <v>45950.669444444437</v>
      </c>
      <c r="N197" s="27">
        <v>45951.365972222222</v>
      </c>
      <c r="P197" t="s">
        <v>1514</v>
      </c>
      <c r="Q197" t="s">
        <v>1541</v>
      </c>
      <c r="R197" t="s">
        <v>1827</v>
      </c>
      <c r="T197" t="s">
        <v>23358</v>
      </c>
      <c r="U197" t="s">
        <v>1801</v>
      </c>
      <c r="W197" t="s">
        <v>13</v>
      </c>
      <c r="X197" t="s">
        <v>86</v>
      </c>
      <c r="Y197" t="s">
        <v>1263</v>
      </c>
      <c r="Z197" s="28">
        <v>0</v>
      </c>
      <c r="AA197" t="s">
        <v>88</v>
      </c>
      <c r="AB197" s="40">
        <v>41241</v>
      </c>
      <c r="AC197" s="40">
        <v>41241</v>
      </c>
    </row>
    <row r="198" spans="1:29">
      <c r="A198" t="s">
        <v>459</v>
      </c>
      <c r="B198" t="s">
        <v>460</v>
      </c>
      <c r="C198" t="s">
        <v>461</v>
      </c>
      <c r="D198" t="s">
        <v>512</v>
      </c>
      <c r="E198" t="s">
        <v>23359</v>
      </c>
      <c r="F198" t="s">
        <v>22699</v>
      </c>
      <c r="G198" t="s">
        <v>1464</v>
      </c>
      <c r="H198" t="s">
        <v>460</v>
      </c>
      <c r="I198" t="s">
        <v>459</v>
      </c>
      <c r="J198" t="s">
        <v>22700</v>
      </c>
      <c r="K198" t="s">
        <v>20905</v>
      </c>
      <c r="L198" t="s">
        <v>23360</v>
      </c>
      <c r="M198" s="27">
        <v>45950.887499999997</v>
      </c>
      <c r="N198" s="27">
        <v>45951.495138888888</v>
      </c>
      <c r="P198" t="s">
        <v>1514</v>
      </c>
      <c r="Q198" t="s">
        <v>1580</v>
      </c>
      <c r="R198" t="s">
        <v>1590</v>
      </c>
      <c r="S198" t="s">
        <v>82</v>
      </c>
      <c r="T198" t="s">
        <v>23361</v>
      </c>
      <c r="U198" t="s">
        <v>84</v>
      </c>
      <c r="V198" t="s">
        <v>22703</v>
      </c>
      <c r="W198" t="s">
        <v>8</v>
      </c>
      <c r="X198" t="s">
        <v>86</v>
      </c>
      <c r="Y198" t="s">
        <v>1113</v>
      </c>
      <c r="Z198" s="28">
        <v>1</v>
      </c>
      <c r="AA198" t="s">
        <v>88</v>
      </c>
      <c r="AB198" s="40">
        <v>65960</v>
      </c>
      <c r="AC198" s="40">
        <v>65960</v>
      </c>
    </row>
    <row r="199" spans="1:29">
      <c r="A199" t="s">
        <v>343</v>
      </c>
      <c r="B199" t="s">
        <v>68</v>
      </c>
      <c r="C199" t="s">
        <v>69</v>
      </c>
      <c r="D199" t="s">
        <v>5948</v>
      </c>
      <c r="E199" t="s">
        <v>23362</v>
      </c>
      <c r="F199" t="s">
        <v>23363</v>
      </c>
      <c r="G199" t="s">
        <v>1464</v>
      </c>
      <c r="H199" t="s">
        <v>798</v>
      </c>
      <c r="I199" t="s">
        <v>5951</v>
      </c>
      <c r="J199" t="s">
        <v>23364</v>
      </c>
      <c r="K199" t="s">
        <v>20905</v>
      </c>
      <c r="L199" t="s">
        <v>23365</v>
      </c>
      <c r="M199" s="27">
        <v>45950.759722222218</v>
      </c>
      <c r="N199" s="27">
        <v>45952.365972222222</v>
      </c>
      <c r="P199" t="s">
        <v>1514</v>
      </c>
      <c r="Q199" t="s">
        <v>1595</v>
      </c>
      <c r="R199" t="s">
        <v>1596</v>
      </c>
      <c r="S199" t="s">
        <v>82</v>
      </c>
      <c r="T199" t="s">
        <v>23366</v>
      </c>
      <c r="U199" t="s">
        <v>84</v>
      </c>
      <c r="V199" t="s">
        <v>23367</v>
      </c>
      <c r="W199" t="s">
        <v>11</v>
      </c>
      <c r="X199" t="s">
        <v>86</v>
      </c>
      <c r="Y199" t="s">
        <v>352</v>
      </c>
      <c r="Z199" s="28">
        <v>1</v>
      </c>
      <c r="AA199" t="s">
        <v>88</v>
      </c>
      <c r="AB199" s="40">
        <v>144968</v>
      </c>
      <c r="AC199" s="40">
        <v>144968</v>
      </c>
    </row>
    <row r="200" spans="1:29">
      <c r="A200" t="s">
        <v>277</v>
      </c>
      <c r="B200" t="s">
        <v>151</v>
      </c>
      <c r="C200" t="s">
        <v>152</v>
      </c>
      <c r="D200" t="s">
        <v>325</v>
      </c>
      <c r="E200" t="s">
        <v>23368</v>
      </c>
      <c r="F200" t="s">
        <v>22897</v>
      </c>
      <c r="G200" t="s">
        <v>1464</v>
      </c>
      <c r="H200" t="s">
        <v>328</v>
      </c>
      <c r="I200" t="s">
        <v>277</v>
      </c>
      <c r="J200" t="s">
        <v>22898</v>
      </c>
      <c r="K200" t="s">
        <v>20905</v>
      </c>
      <c r="L200" t="s">
        <v>23369</v>
      </c>
      <c r="M200" s="27">
        <v>45950.90902777778</v>
      </c>
      <c r="N200" s="27">
        <v>45951.540277777778</v>
      </c>
      <c r="P200" t="s">
        <v>1514</v>
      </c>
      <c r="Q200" t="s">
        <v>1595</v>
      </c>
      <c r="R200" t="s">
        <v>1596</v>
      </c>
      <c r="S200" t="s">
        <v>82</v>
      </c>
      <c r="T200" t="s">
        <v>23370</v>
      </c>
      <c r="U200" t="s">
        <v>84</v>
      </c>
      <c r="V200" t="s">
        <v>23371</v>
      </c>
      <c r="W200" t="s">
        <v>8</v>
      </c>
      <c r="X200" t="s">
        <v>86</v>
      </c>
      <c r="Y200" t="s">
        <v>287</v>
      </c>
      <c r="Z200" s="28">
        <v>1</v>
      </c>
      <c r="AA200" t="s">
        <v>88</v>
      </c>
      <c r="AB200" s="40">
        <v>65960</v>
      </c>
      <c r="AC200" s="40">
        <v>65960</v>
      </c>
    </row>
    <row r="201" spans="1:29">
      <c r="A201" t="s">
        <v>459</v>
      </c>
      <c r="B201" t="s">
        <v>460</v>
      </c>
      <c r="C201" t="s">
        <v>461</v>
      </c>
      <c r="D201" t="s">
        <v>512</v>
      </c>
      <c r="E201" t="s">
        <v>23372</v>
      </c>
      <c r="F201" t="s">
        <v>23373</v>
      </c>
      <c r="G201" t="s">
        <v>1464</v>
      </c>
      <c r="H201" t="s">
        <v>460</v>
      </c>
      <c r="I201" t="s">
        <v>459</v>
      </c>
      <c r="J201" t="s">
        <v>23374</v>
      </c>
      <c r="K201" t="s">
        <v>20905</v>
      </c>
      <c r="L201" t="s">
        <v>23375</v>
      </c>
      <c r="M201" s="27">
        <v>45950.887499999997</v>
      </c>
      <c r="N201" s="27">
        <v>45951.647222222222</v>
      </c>
      <c r="P201" t="s">
        <v>1467</v>
      </c>
      <c r="Q201" t="s">
        <v>1496</v>
      </c>
      <c r="R201" t="s">
        <v>1507</v>
      </c>
      <c r="S201" t="s">
        <v>82</v>
      </c>
      <c r="T201" t="s">
        <v>23376</v>
      </c>
      <c r="U201" t="s">
        <v>84</v>
      </c>
      <c r="V201" t="s">
        <v>23377</v>
      </c>
      <c r="W201" t="s">
        <v>8</v>
      </c>
      <c r="X201" t="s">
        <v>86</v>
      </c>
      <c r="Y201" t="s">
        <v>526</v>
      </c>
      <c r="Z201" s="28">
        <v>1</v>
      </c>
      <c r="AA201" t="s">
        <v>88</v>
      </c>
      <c r="AB201" s="40">
        <v>65960</v>
      </c>
      <c r="AC201" s="40">
        <v>65960</v>
      </c>
    </row>
    <row r="202" spans="1:29">
      <c r="A202" t="s">
        <v>459</v>
      </c>
      <c r="B202" t="s">
        <v>460</v>
      </c>
      <c r="C202" t="s">
        <v>461</v>
      </c>
      <c r="D202" t="s">
        <v>512</v>
      </c>
      <c r="E202" t="s">
        <v>23378</v>
      </c>
      <c r="F202" t="s">
        <v>23379</v>
      </c>
      <c r="G202" t="s">
        <v>1464</v>
      </c>
      <c r="H202" t="s">
        <v>460</v>
      </c>
      <c r="I202" t="s">
        <v>459</v>
      </c>
      <c r="J202" t="s">
        <v>23380</v>
      </c>
      <c r="K202" t="s">
        <v>20905</v>
      </c>
      <c r="L202" t="s">
        <v>23381</v>
      </c>
      <c r="M202" s="27">
        <v>45950.48333333333</v>
      </c>
      <c r="N202" s="27">
        <v>45951.660416666673</v>
      </c>
      <c r="P202" t="s">
        <v>1514</v>
      </c>
      <c r="Q202" t="s">
        <v>1580</v>
      </c>
      <c r="R202" t="s">
        <v>1953</v>
      </c>
      <c r="S202" t="s">
        <v>1664</v>
      </c>
      <c r="T202" t="s">
        <v>23382</v>
      </c>
      <c r="U202" t="s">
        <v>84</v>
      </c>
      <c r="V202" t="s">
        <v>23383</v>
      </c>
      <c r="W202" t="s">
        <v>8</v>
      </c>
      <c r="X202" t="s">
        <v>86</v>
      </c>
      <c r="Y202" t="s">
        <v>778</v>
      </c>
      <c r="Z202" s="28">
        <v>1</v>
      </c>
      <c r="AA202" t="s">
        <v>88</v>
      </c>
      <c r="AB202" s="40">
        <v>65960</v>
      </c>
      <c r="AC202" s="40">
        <v>65960</v>
      </c>
    </row>
    <row r="203" spans="1:29">
      <c r="A203" t="s">
        <v>459</v>
      </c>
      <c r="B203" t="s">
        <v>460</v>
      </c>
      <c r="C203" t="s">
        <v>461</v>
      </c>
      <c r="D203" t="s">
        <v>512</v>
      </c>
      <c r="E203" t="s">
        <v>23384</v>
      </c>
      <c r="F203" t="s">
        <v>21548</v>
      </c>
      <c r="G203" t="s">
        <v>1464</v>
      </c>
      <c r="H203" t="s">
        <v>460</v>
      </c>
      <c r="I203" t="s">
        <v>459</v>
      </c>
      <c r="J203" t="s">
        <v>21546</v>
      </c>
      <c r="K203" t="s">
        <v>20905</v>
      </c>
      <c r="L203" t="s">
        <v>23385</v>
      </c>
      <c r="M203" s="27">
        <v>45951.48333333333</v>
      </c>
      <c r="N203" s="27">
        <v>45951.720138888893</v>
      </c>
      <c r="P203" t="s">
        <v>22321</v>
      </c>
      <c r="Q203" t="s">
        <v>22417</v>
      </c>
      <c r="R203" t="s">
        <v>22418</v>
      </c>
      <c r="S203" t="s">
        <v>82</v>
      </c>
      <c r="T203" t="s">
        <v>23386</v>
      </c>
      <c r="U203" t="s">
        <v>84</v>
      </c>
      <c r="V203" t="s">
        <v>21550</v>
      </c>
      <c r="W203" t="s">
        <v>8</v>
      </c>
      <c r="X203" t="s">
        <v>86</v>
      </c>
      <c r="Y203" t="s">
        <v>4324</v>
      </c>
      <c r="Z203" s="28">
        <v>1</v>
      </c>
      <c r="AA203" t="s">
        <v>88</v>
      </c>
      <c r="AB203" s="40">
        <v>65960</v>
      </c>
      <c r="AC203" s="40">
        <v>65960</v>
      </c>
    </row>
    <row r="204" spans="1:29">
      <c r="A204" t="s">
        <v>459</v>
      </c>
      <c r="B204" t="s">
        <v>460</v>
      </c>
      <c r="C204" t="s">
        <v>461</v>
      </c>
      <c r="D204" t="s">
        <v>2135</v>
      </c>
      <c r="E204" t="s">
        <v>23387</v>
      </c>
      <c r="F204" t="s">
        <v>23388</v>
      </c>
      <c r="G204" t="s">
        <v>1464</v>
      </c>
      <c r="H204" t="s">
        <v>460</v>
      </c>
      <c r="I204" t="s">
        <v>2138</v>
      </c>
      <c r="J204" t="s">
        <v>23389</v>
      </c>
      <c r="K204" t="s">
        <v>20905</v>
      </c>
      <c r="L204" t="s">
        <v>23390</v>
      </c>
      <c r="M204" s="27">
        <v>45951.373611111107</v>
      </c>
      <c r="N204" s="27">
        <v>45952.373611111107</v>
      </c>
      <c r="P204" t="s">
        <v>1540</v>
      </c>
      <c r="Q204" t="s">
        <v>1541</v>
      </c>
      <c r="R204" t="s">
        <v>1542</v>
      </c>
      <c r="S204" t="s">
        <v>82</v>
      </c>
      <c r="T204" t="s">
        <v>23391</v>
      </c>
      <c r="U204" t="s">
        <v>22424</v>
      </c>
      <c r="W204" t="s">
        <v>8</v>
      </c>
      <c r="X204" t="s">
        <v>86</v>
      </c>
      <c r="Y204" t="s">
        <v>7686</v>
      </c>
      <c r="Z204" s="28">
        <v>0</v>
      </c>
      <c r="AA204" t="s">
        <v>88</v>
      </c>
      <c r="AB204" s="40">
        <v>41241</v>
      </c>
      <c r="AC204" s="40">
        <v>41241</v>
      </c>
    </row>
    <row r="205" spans="1:29">
      <c r="A205" t="s">
        <v>459</v>
      </c>
      <c r="B205" t="s">
        <v>460</v>
      </c>
      <c r="C205" t="s">
        <v>461</v>
      </c>
      <c r="D205" t="s">
        <v>512</v>
      </c>
      <c r="E205" t="s">
        <v>23392</v>
      </c>
      <c r="F205" t="s">
        <v>23393</v>
      </c>
      <c r="G205" t="s">
        <v>1464</v>
      </c>
      <c r="H205" t="s">
        <v>460</v>
      </c>
      <c r="I205" t="s">
        <v>459</v>
      </c>
      <c r="J205" t="s">
        <v>23394</v>
      </c>
      <c r="K205" t="s">
        <v>20905</v>
      </c>
      <c r="L205" t="s">
        <v>23395</v>
      </c>
      <c r="M205" s="27">
        <v>45951.520138888889</v>
      </c>
      <c r="N205" s="27">
        <v>45951.519444444442</v>
      </c>
      <c r="P205" t="s">
        <v>1540</v>
      </c>
      <c r="Q205" t="s">
        <v>1541</v>
      </c>
      <c r="R205" t="s">
        <v>22670</v>
      </c>
      <c r="S205" t="s">
        <v>5314</v>
      </c>
      <c r="U205" t="s">
        <v>22424</v>
      </c>
      <c r="W205" t="s">
        <v>8</v>
      </c>
      <c r="X205" t="s">
        <v>86</v>
      </c>
      <c r="Y205" t="s">
        <v>7686</v>
      </c>
      <c r="Z205" s="28">
        <v>0</v>
      </c>
      <c r="AA205" t="s">
        <v>88</v>
      </c>
      <c r="AB205" s="40">
        <v>41241</v>
      </c>
      <c r="AC205" s="40">
        <v>41241</v>
      </c>
    </row>
    <row r="206" spans="1:29">
      <c r="A206" t="s">
        <v>459</v>
      </c>
      <c r="B206" t="s">
        <v>460</v>
      </c>
      <c r="C206" t="s">
        <v>461</v>
      </c>
      <c r="D206" t="s">
        <v>512</v>
      </c>
      <c r="E206" t="s">
        <v>23396</v>
      </c>
      <c r="F206" t="s">
        <v>23397</v>
      </c>
      <c r="G206" t="s">
        <v>1464</v>
      </c>
      <c r="H206" t="s">
        <v>460</v>
      </c>
      <c r="I206" t="s">
        <v>459</v>
      </c>
      <c r="J206" t="s">
        <v>23398</v>
      </c>
      <c r="K206" t="s">
        <v>20905</v>
      </c>
      <c r="L206" t="s">
        <v>23399</v>
      </c>
      <c r="M206" s="27">
        <v>45951.404166666667</v>
      </c>
      <c r="N206" s="27">
        <v>45952.40347222222</v>
      </c>
      <c r="P206" t="s">
        <v>1540</v>
      </c>
      <c r="Q206" t="s">
        <v>22349</v>
      </c>
      <c r="R206" t="s">
        <v>23400</v>
      </c>
      <c r="S206" t="s">
        <v>5314</v>
      </c>
      <c r="T206" t="s">
        <v>23401</v>
      </c>
      <c r="U206" t="s">
        <v>22424</v>
      </c>
      <c r="W206" t="s">
        <v>8</v>
      </c>
      <c r="X206" t="s">
        <v>86</v>
      </c>
      <c r="Y206" t="s">
        <v>7686</v>
      </c>
      <c r="Z206" s="28">
        <v>0</v>
      </c>
      <c r="AA206" t="s">
        <v>88</v>
      </c>
      <c r="AB206" s="40">
        <v>41241</v>
      </c>
      <c r="AC206" s="40">
        <v>41241</v>
      </c>
    </row>
    <row r="207" spans="1:29">
      <c r="A207" t="s">
        <v>343</v>
      </c>
      <c r="B207" t="s">
        <v>68</v>
      </c>
      <c r="C207" t="s">
        <v>69</v>
      </c>
      <c r="D207" t="s">
        <v>344</v>
      </c>
      <c r="E207" t="s">
        <v>23402</v>
      </c>
      <c r="F207" t="s">
        <v>23309</v>
      </c>
      <c r="G207" t="s">
        <v>1464</v>
      </c>
      <c r="H207" t="s">
        <v>347</v>
      </c>
      <c r="I207" t="s">
        <v>343</v>
      </c>
      <c r="J207" t="s">
        <v>23310</v>
      </c>
      <c r="K207" t="s">
        <v>20905</v>
      </c>
      <c r="L207" t="s">
        <v>23403</v>
      </c>
      <c r="M207" s="27">
        <v>45950.761111111111</v>
      </c>
      <c r="N207" s="27">
        <v>45951.669444444437</v>
      </c>
      <c r="P207" t="s">
        <v>1540</v>
      </c>
      <c r="Q207" t="s">
        <v>22349</v>
      </c>
      <c r="R207" t="s">
        <v>22677</v>
      </c>
      <c r="S207" t="s">
        <v>82</v>
      </c>
      <c r="T207" t="s">
        <v>23404</v>
      </c>
      <c r="U207" t="s">
        <v>84</v>
      </c>
      <c r="V207" t="s">
        <v>23405</v>
      </c>
      <c r="W207" t="s">
        <v>8</v>
      </c>
      <c r="X207" t="s">
        <v>86</v>
      </c>
      <c r="Y207" t="s">
        <v>761</v>
      </c>
      <c r="Z207" s="28">
        <v>1</v>
      </c>
      <c r="AA207" t="s">
        <v>88</v>
      </c>
      <c r="AB207" s="40">
        <v>65960</v>
      </c>
      <c r="AC207" s="40">
        <v>65960</v>
      </c>
    </row>
    <row r="208" spans="1:29">
      <c r="A208" t="s">
        <v>343</v>
      </c>
      <c r="B208" t="s">
        <v>68</v>
      </c>
      <c r="C208" t="s">
        <v>69</v>
      </c>
      <c r="D208" t="s">
        <v>344</v>
      </c>
      <c r="E208" t="s">
        <v>23406</v>
      </c>
      <c r="F208" t="s">
        <v>22632</v>
      </c>
      <c r="G208" t="s">
        <v>1464</v>
      </c>
      <c r="H208" t="s">
        <v>347</v>
      </c>
      <c r="I208" t="s">
        <v>343</v>
      </c>
      <c r="J208" t="s">
        <v>22633</v>
      </c>
      <c r="K208" t="s">
        <v>20905</v>
      </c>
      <c r="L208" t="s">
        <v>23407</v>
      </c>
      <c r="M208" s="27">
        <v>45951.48541666667</v>
      </c>
      <c r="N208" s="27">
        <v>45952.353472222218</v>
      </c>
      <c r="P208" t="s">
        <v>1540</v>
      </c>
      <c r="Q208" t="s">
        <v>22349</v>
      </c>
      <c r="R208" t="s">
        <v>22677</v>
      </c>
      <c r="T208" t="s">
        <v>23408</v>
      </c>
      <c r="U208" t="s">
        <v>1801</v>
      </c>
      <c r="W208" t="s">
        <v>8</v>
      </c>
      <c r="X208" t="s">
        <v>86</v>
      </c>
      <c r="Y208" t="s">
        <v>359</v>
      </c>
      <c r="Z208" s="28">
        <v>0</v>
      </c>
      <c r="AA208" t="s">
        <v>88</v>
      </c>
      <c r="AB208" s="40">
        <v>41241</v>
      </c>
      <c r="AC208" s="40">
        <v>41241</v>
      </c>
    </row>
    <row r="209" spans="1:29">
      <c r="A209" t="s">
        <v>459</v>
      </c>
      <c r="B209" t="s">
        <v>460</v>
      </c>
      <c r="C209" t="s">
        <v>461</v>
      </c>
      <c r="D209" t="s">
        <v>512</v>
      </c>
      <c r="E209" t="s">
        <v>23409</v>
      </c>
      <c r="F209" t="s">
        <v>23410</v>
      </c>
      <c r="G209" t="s">
        <v>1464</v>
      </c>
      <c r="H209" t="s">
        <v>460</v>
      </c>
      <c r="I209" t="s">
        <v>459</v>
      </c>
      <c r="J209" t="s">
        <v>23411</v>
      </c>
      <c r="K209" t="s">
        <v>20905</v>
      </c>
      <c r="L209" t="s">
        <v>23412</v>
      </c>
      <c r="M209" s="27">
        <v>45950.888194444437</v>
      </c>
      <c r="N209" s="27">
        <v>45951.642361111109</v>
      </c>
      <c r="P209" t="s">
        <v>1540</v>
      </c>
      <c r="Q209" t="s">
        <v>22349</v>
      </c>
      <c r="R209" t="s">
        <v>22677</v>
      </c>
      <c r="S209" t="s">
        <v>82</v>
      </c>
      <c r="T209" t="s">
        <v>23413</v>
      </c>
      <c r="U209" t="s">
        <v>84</v>
      </c>
      <c r="V209" t="s">
        <v>23414</v>
      </c>
      <c r="W209" t="s">
        <v>8</v>
      </c>
      <c r="X209" t="s">
        <v>86</v>
      </c>
      <c r="Y209" t="s">
        <v>1113</v>
      </c>
      <c r="Z209" s="28">
        <v>1</v>
      </c>
      <c r="AA209" t="s">
        <v>88</v>
      </c>
      <c r="AB209" s="40">
        <v>65960</v>
      </c>
      <c r="AC209" s="40">
        <v>65960</v>
      </c>
    </row>
    <row r="210" spans="1:29">
      <c r="A210" t="s">
        <v>569</v>
      </c>
      <c r="B210" t="s">
        <v>119</v>
      </c>
      <c r="C210" t="s">
        <v>120</v>
      </c>
      <c r="D210" t="s">
        <v>3583</v>
      </c>
      <c r="E210" t="s">
        <v>23415</v>
      </c>
      <c r="F210" t="s">
        <v>23416</v>
      </c>
      <c r="G210" t="s">
        <v>1464</v>
      </c>
      <c r="H210" t="s">
        <v>573</v>
      </c>
      <c r="I210" t="s">
        <v>3586</v>
      </c>
      <c r="J210" t="s">
        <v>23417</v>
      </c>
      <c r="K210" t="s">
        <v>20905</v>
      </c>
      <c r="L210" t="s">
        <v>23418</v>
      </c>
      <c r="M210" s="27">
        <v>45951.849305555559</v>
      </c>
      <c r="N210" s="27">
        <v>45952.63958333333</v>
      </c>
      <c r="P210" t="s">
        <v>22321</v>
      </c>
      <c r="Q210" t="s">
        <v>2219</v>
      </c>
      <c r="R210" t="s">
        <v>22322</v>
      </c>
      <c r="S210" t="s">
        <v>1664</v>
      </c>
      <c r="T210" t="s">
        <v>23419</v>
      </c>
      <c r="U210" t="s">
        <v>84</v>
      </c>
      <c r="V210" t="s">
        <v>23420</v>
      </c>
      <c r="W210" t="s">
        <v>11</v>
      </c>
      <c r="X210" t="s">
        <v>86</v>
      </c>
      <c r="Y210" t="s">
        <v>2706</v>
      </c>
      <c r="Z210" s="28">
        <v>1</v>
      </c>
      <c r="AA210" t="s">
        <v>88</v>
      </c>
      <c r="AB210" s="40">
        <v>144968</v>
      </c>
      <c r="AC210" s="40">
        <v>144968</v>
      </c>
    </row>
    <row r="211" spans="1:29">
      <c r="A211" t="s">
        <v>277</v>
      </c>
      <c r="B211" t="s">
        <v>151</v>
      </c>
      <c r="C211" t="s">
        <v>152</v>
      </c>
      <c r="D211" t="s">
        <v>325</v>
      </c>
      <c r="E211" t="s">
        <v>23421</v>
      </c>
      <c r="F211" t="s">
        <v>23422</v>
      </c>
      <c r="G211" t="s">
        <v>1464</v>
      </c>
      <c r="H211" t="s">
        <v>328</v>
      </c>
      <c r="I211" t="s">
        <v>277</v>
      </c>
      <c r="J211" t="s">
        <v>23423</v>
      </c>
      <c r="K211" t="s">
        <v>20905</v>
      </c>
      <c r="L211" t="s">
        <v>23424</v>
      </c>
      <c r="M211" s="27">
        <v>45951.627083333333</v>
      </c>
      <c r="N211" s="27">
        <v>45952.359722222223</v>
      </c>
      <c r="P211" t="s">
        <v>22321</v>
      </c>
      <c r="Q211" t="s">
        <v>1552</v>
      </c>
      <c r="R211" t="s">
        <v>22594</v>
      </c>
      <c r="T211" t="s">
        <v>23425</v>
      </c>
      <c r="U211" t="s">
        <v>1801</v>
      </c>
      <c r="W211" t="s">
        <v>8</v>
      </c>
      <c r="X211" t="s">
        <v>86</v>
      </c>
      <c r="Y211" t="s">
        <v>333</v>
      </c>
      <c r="Z211" s="28">
        <v>0</v>
      </c>
      <c r="AA211" t="s">
        <v>88</v>
      </c>
      <c r="AB211" s="40">
        <v>41241</v>
      </c>
      <c r="AC211" s="40">
        <v>41241</v>
      </c>
    </row>
    <row r="212" spans="1:29">
      <c r="A212" t="s">
        <v>613</v>
      </c>
      <c r="B212" t="s">
        <v>151</v>
      </c>
      <c r="C212" t="s">
        <v>152</v>
      </c>
      <c r="D212" t="s">
        <v>5471</v>
      </c>
      <c r="E212" t="s">
        <v>23426</v>
      </c>
      <c r="F212" t="s">
        <v>23427</v>
      </c>
      <c r="G212" t="s">
        <v>1464</v>
      </c>
      <c r="H212" t="s">
        <v>258</v>
      </c>
      <c r="I212" t="s">
        <v>5474</v>
      </c>
      <c r="J212" t="s">
        <v>23428</v>
      </c>
      <c r="K212" t="s">
        <v>20905</v>
      </c>
      <c r="L212" t="s">
        <v>23429</v>
      </c>
      <c r="M212" s="27">
        <v>45951.279861111107</v>
      </c>
      <c r="N212" s="27">
        <v>45952.667361111111</v>
      </c>
      <c r="P212" t="s">
        <v>1514</v>
      </c>
      <c r="Q212" t="s">
        <v>1595</v>
      </c>
      <c r="R212" t="s">
        <v>1596</v>
      </c>
      <c r="S212" t="s">
        <v>82</v>
      </c>
      <c r="T212" t="s">
        <v>23430</v>
      </c>
      <c r="U212" t="s">
        <v>84</v>
      </c>
      <c r="V212" t="s">
        <v>23431</v>
      </c>
      <c r="W212" t="s">
        <v>15</v>
      </c>
      <c r="X212" t="s">
        <v>86</v>
      </c>
      <c r="Y212" t="s">
        <v>3464</v>
      </c>
      <c r="Z212" s="28">
        <v>1</v>
      </c>
      <c r="AA212" t="s">
        <v>88</v>
      </c>
      <c r="AB212" s="40">
        <v>479589</v>
      </c>
      <c r="AC212" s="40">
        <v>479589</v>
      </c>
    </row>
    <row r="213" spans="1:29">
      <c r="A213" t="s">
        <v>459</v>
      </c>
      <c r="B213" t="s">
        <v>460</v>
      </c>
      <c r="C213" t="s">
        <v>461</v>
      </c>
      <c r="D213" t="s">
        <v>512</v>
      </c>
      <c r="E213" t="s">
        <v>23432</v>
      </c>
      <c r="F213" t="s">
        <v>23193</v>
      </c>
      <c r="G213" t="s">
        <v>1464</v>
      </c>
      <c r="H213" t="s">
        <v>460</v>
      </c>
      <c r="I213" t="s">
        <v>459</v>
      </c>
      <c r="J213" t="s">
        <v>23194</v>
      </c>
      <c r="K213" t="s">
        <v>20905</v>
      </c>
      <c r="L213" t="s">
        <v>23433</v>
      </c>
      <c r="M213" s="27">
        <v>45951.856944444437</v>
      </c>
      <c r="N213" s="27">
        <v>45952.548611111109</v>
      </c>
      <c r="P213" t="s">
        <v>1540</v>
      </c>
      <c r="Q213" t="s">
        <v>22349</v>
      </c>
      <c r="R213" t="s">
        <v>22834</v>
      </c>
      <c r="S213" t="s">
        <v>1664</v>
      </c>
      <c r="T213" t="s">
        <v>23434</v>
      </c>
      <c r="U213" t="s">
        <v>84</v>
      </c>
      <c r="V213" t="s">
        <v>23197</v>
      </c>
      <c r="W213" t="s">
        <v>8</v>
      </c>
      <c r="X213" t="s">
        <v>86</v>
      </c>
      <c r="Y213" t="s">
        <v>3430</v>
      </c>
      <c r="Z213" s="28">
        <v>1</v>
      </c>
      <c r="AA213" t="s">
        <v>88</v>
      </c>
      <c r="AB213" s="40">
        <v>65960</v>
      </c>
      <c r="AC213" s="40">
        <v>65960</v>
      </c>
    </row>
    <row r="214" spans="1:29">
      <c r="A214" t="s">
        <v>191</v>
      </c>
      <c r="B214" t="s">
        <v>192</v>
      </c>
      <c r="C214" t="s">
        <v>193</v>
      </c>
      <c r="D214" t="s">
        <v>606</v>
      </c>
      <c r="E214" t="s">
        <v>23435</v>
      </c>
      <c r="F214" t="s">
        <v>23436</v>
      </c>
      <c r="G214" t="s">
        <v>1464</v>
      </c>
      <c r="H214" t="s">
        <v>197</v>
      </c>
      <c r="I214" t="s">
        <v>609</v>
      </c>
      <c r="J214" t="s">
        <v>23437</v>
      </c>
      <c r="K214" t="s">
        <v>20905</v>
      </c>
      <c r="L214" t="s">
        <v>23438</v>
      </c>
      <c r="M214" s="27">
        <v>45952.713194444441</v>
      </c>
      <c r="N214" s="27">
        <v>45952.711805555547</v>
      </c>
      <c r="P214" t="s">
        <v>1540</v>
      </c>
      <c r="Q214" t="s">
        <v>22349</v>
      </c>
      <c r="R214" t="s">
        <v>22667</v>
      </c>
      <c r="S214" t="s">
        <v>5314</v>
      </c>
      <c r="T214" t="s">
        <v>23439</v>
      </c>
      <c r="U214" t="s">
        <v>22424</v>
      </c>
      <c r="W214" t="s">
        <v>8</v>
      </c>
      <c r="X214" t="s">
        <v>86</v>
      </c>
      <c r="Y214" t="s">
        <v>7632</v>
      </c>
      <c r="Z214" s="28">
        <v>0</v>
      </c>
      <c r="AA214" t="s">
        <v>88</v>
      </c>
      <c r="AB214" s="40">
        <v>41241</v>
      </c>
      <c r="AC214" s="40">
        <v>41241</v>
      </c>
    </row>
    <row r="215" spans="1:29">
      <c r="A215" t="s">
        <v>965</v>
      </c>
      <c r="B215" t="s">
        <v>119</v>
      </c>
      <c r="C215" t="s">
        <v>120</v>
      </c>
      <c r="D215" t="s">
        <v>966</v>
      </c>
      <c r="E215" t="s">
        <v>23440</v>
      </c>
      <c r="F215" t="s">
        <v>23441</v>
      </c>
      <c r="G215" t="s">
        <v>1464</v>
      </c>
      <c r="H215" t="s">
        <v>969</v>
      </c>
      <c r="I215" t="s">
        <v>965</v>
      </c>
      <c r="J215" t="s">
        <v>23442</v>
      </c>
      <c r="K215" t="s">
        <v>20905</v>
      </c>
      <c r="L215" t="s">
        <v>23443</v>
      </c>
      <c r="M215" s="27">
        <v>45952.445833333331</v>
      </c>
      <c r="N215" s="27">
        <v>45952.722916666673</v>
      </c>
      <c r="P215" t="s">
        <v>1467</v>
      </c>
      <c r="Q215" t="s">
        <v>2403</v>
      </c>
      <c r="R215" t="s">
        <v>1469</v>
      </c>
      <c r="S215" t="s">
        <v>82</v>
      </c>
      <c r="T215" t="s">
        <v>23444</v>
      </c>
      <c r="U215" t="s">
        <v>84</v>
      </c>
      <c r="V215" t="s">
        <v>23445</v>
      </c>
      <c r="W215" t="s">
        <v>8</v>
      </c>
      <c r="X215" t="s">
        <v>86</v>
      </c>
      <c r="Y215" t="s">
        <v>974</v>
      </c>
      <c r="Z215" s="28">
        <v>1</v>
      </c>
      <c r="AA215" t="s">
        <v>88</v>
      </c>
      <c r="AB215" s="40">
        <v>65960</v>
      </c>
      <c r="AC215" s="40">
        <v>65960</v>
      </c>
    </row>
    <row r="216" spans="1:29">
      <c r="A216" t="s">
        <v>459</v>
      </c>
      <c r="B216" t="s">
        <v>460</v>
      </c>
      <c r="C216" t="s">
        <v>461</v>
      </c>
      <c r="D216" t="s">
        <v>512</v>
      </c>
      <c r="E216" t="s">
        <v>23446</v>
      </c>
      <c r="F216" t="s">
        <v>23152</v>
      </c>
      <c r="G216" t="s">
        <v>1464</v>
      </c>
      <c r="H216" t="s">
        <v>460</v>
      </c>
      <c r="I216" t="s">
        <v>459</v>
      </c>
      <c r="J216" t="s">
        <v>23153</v>
      </c>
      <c r="K216" t="s">
        <v>20905</v>
      </c>
      <c r="L216" t="s">
        <v>23447</v>
      </c>
      <c r="M216" s="27">
        <v>45952.433333333327</v>
      </c>
      <c r="N216" s="27">
        <v>45952.675694444442</v>
      </c>
      <c r="P216" t="s">
        <v>1467</v>
      </c>
      <c r="Q216" t="s">
        <v>1698</v>
      </c>
      <c r="R216" t="s">
        <v>1699</v>
      </c>
      <c r="S216" t="s">
        <v>82</v>
      </c>
      <c r="T216" t="s">
        <v>23448</v>
      </c>
      <c r="U216" t="s">
        <v>84</v>
      </c>
      <c r="V216" t="s">
        <v>23156</v>
      </c>
      <c r="W216" t="s">
        <v>8</v>
      </c>
      <c r="X216" t="s">
        <v>86</v>
      </c>
      <c r="Y216" t="s">
        <v>3430</v>
      </c>
      <c r="Z216" s="28">
        <v>1</v>
      </c>
      <c r="AA216" t="s">
        <v>88</v>
      </c>
      <c r="AB216" s="40">
        <v>65960</v>
      </c>
      <c r="AC216" s="40">
        <v>65960</v>
      </c>
    </row>
    <row r="217" spans="1:29">
      <c r="A217" t="s">
        <v>459</v>
      </c>
      <c r="B217" t="s">
        <v>460</v>
      </c>
      <c r="C217" t="s">
        <v>461</v>
      </c>
      <c r="D217" t="s">
        <v>512</v>
      </c>
      <c r="E217" t="s">
        <v>23449</v>
      </c>
      <c r="F217" t="s">
        <v>23450</v>
      </c>
      <c r="G217" t="s">
        <v>1464</v>
      </c>
      <c r="H217" t="s">
        <v>460</v>
      </c>
      <c r="I217" t="s">
        <v>459</v>
      </c>
      <c r="J217" t="s">
        <v>23451</v>
      </c>
      <c r="K217" t="s">
        <v>20905</v>
      </c>
      <c r="L217" t="s">
        <v>23452</v>
      </c>
      <c r="M217" s="27">
        <v>45952.433333333327</v>
      </c>
      <c r="N217" s="27">
        <v>45952.67083333333</v>
      </c>
      <c r="P217" t="s">
        <v>1540</v>
      </c>
      <c r="Q217" t="s">
        <v>22349</v>
      </c>
      <c r="R217" t="s">
        <v>23400</v>
      </c>
      <c r="S217" t="s">
        <v>82</v>
      </c>
      <c r="T217" t="s">
        <v>23453</v>
      </c>
      <c r="U217" t="s">
        <v>84</v>
      </c>
      <c r="V217" t="s">
        <v>23454</v>
      </c>
      <c r="W217" t="s">
        <v>8</v>
      </c>
      <c r="X217" t="s">
        <v>86</v>
      </c>
      <c r="Y217" t="s">
        <v>7964</v>
      </c>
      <c r="Z217" s="28">
        <v>1</v>
      </c>
      <c r="AA217" t="s">
        <v>88</v>
      </c>
      <c r="AB217" s="40">
        <v>65960</v>
      </c>
      <c r="AC217" s="40">
        <v>65960</v>
      </c>
    </row>
    <row r="218" spans="1:29">
      <c r="A218" t="s">
        <v>459</v>
      </c>
      <c r="B218" t="s">
        <v>460</v>
      </c>
      <c r="C218" t="s">
        <v>461</v>
      </c>
      <c r="D218" t="s">
        <v>512</v>
      </c>
      <c r="E218" t="s">
        <v>23455</v>
      </c>
      <c r="F218" t="s">
        <v>23456</v>
      </c>
      <c r="G218" t="s">
        <v>1464</v>
      </c>
      <c r="H218" t="s">
        <v>460</v>
      </c>
      <c r="I218" t="s">
        <v>459</v>
      </c>
      <c r="J218" t="s">
        <v>23457</v>
      </c>
      <c r="K218" t="s">
        <v>20905</v>
      </c>
      <c r="L218" t="s">
        <v>23458</v>
      </c>
      <c r="M218" s="27">
        <v>45952.379166666673</v>
      </c>
      <c r="N218" s="27">
        <v>45953.375694444447</v>
      </c>
      <c r="P218" t="s">
        <v>1540</v>
      </c>
      <c r="Q218" t="s">
        <v>22349</v>
      </c>
      <c r="R218" t="s">
        <v>22834</v>
      </c>
      <c r="S218" t="s">
        <v>5314</v>
      </c>
      <c r="T218" t="s">
        <v>23459</v>
      </c>
      <c r="U218" t="s">
        <v>22424</v>
      </c>
      <c r="W218" t="s">
        <v>8</v>
      </c>
      <c r="X218" t="s">
        <v>86</v>
      </c>
      <c r="Y218" t="s">
        <v>7686</v>
      </c>
      <c r="Z218" s="28">
        <v>0</v>
      </c>
      <c r="AA218" t="s">
        <v>88</v>
      </c>
      <c r="AB218" s="40">
        <v>41241</v>
      </c>
      <c r="AC218" s="40">
        <v>41241</v>
      </c>
    </row>
    <row r="219" spans="1:29">
      <c r="A219" t="s">
        <v>191</v>
      </c>
      <c r="B219" t="s">
        <v>192</v>
      </c>
      <c r="C219" t="s">
        <v>193</v>
      </c>
      <c r="D219" t="s">
        <v>194</v>
      </c>
      <c r="E219" t="s">
        <v>23460</v>
      </c>
      <c r="F219" t="s">
        <v>23461</v>
      </c>
      <c r="G219" t="s">
        <v>1464</v>
      </c>
      <c r="H219" t="s">
        <v>197</v>
      </c>
      <c r="I219" t="s">
        <v>191</v>
      </c>
      <c r="J219" t="s">
        <v>23462</v>
      </c>
      <c r="K219" t="s">
        <v>20905</v>
      </c>
      <c r="L219" t="s">
        <v>23463</v>
      </c>
      <c r="M219" s="27">
        <v>45952.381944444453</v>
      </c>
      <c r="N219" s="27">
        <v>45953.381249999999</v>
      </c>
      <c r="P219" t="s">
        <v>1540</v>
      </c>
      <c r="Q219" t="s">
        <v>22349</v>
      </c>
      <c r="R219" t="s">
        <v>22834</v>
      </c>
      <c r="S219" t="s">
        <v>5314</v>
      </c>
      <c r="T219" t="s">
        <v>23464</v>
      </c>
      <c r="U219" t="s">
        <v>22424</v>
      </c>
      <c r="W219" t="s">
        <v>8</v>
      </c>
      <c r="X219" t="s">
        <v>86</v>
      </c>
      <c r="Y219" t="s">
        <v>7632</v>
      </c>
      <c r="Z219" s="28">
        <v>0</v>
      </c>
      <c r="AA219" t="s">
        <v>88</v>
      </c>
      <c r="AB219" s="40">
        <v>41241</v>
      </c>
      <c r="AC219" s="40">
        <v>41241</v>
      </c>
    </row>
    <row r="220" spans="1:29">
      <c r="A220" t="s">
        <v>343</v>
      </c>
      <c r="B220" t="s">
        <v>68</v>
      </c>
      <c r="C220" t="s">
        <v>69</v>
      </c>
      <c r="D220" t="s">
        <v>3951</v>
      </c>
      <c r="E220" t="s">
        <v>23465</v>
      </c>
      <c r="F220" t="s">
        <v>23466</v>
      </c>
      <c r="G220" t="s">
        <v>1464</v>
      </c>
      <c r="H220" t="s">
        <v>798</v>
      </c>
      <c r="I220" t="s">
        <v>3954</v>
      </c>
      <c r="J220" t="s">
        <v>23467</v>
      </c>
      <c r="K220" t="s">
        <v>20905</v>
      </c>
      <c r="L220" t="s">
        <v>23468</v>
      </c>
      <c r="M220" s="27">
        <v>45952.464583333327</v>
      </c>
      <c r="N220" s="27">
        <v>45953.464583333327</v>
      </c>
      <c r="P220" t="s">
        <v>1540</v>
      </c>
      <c r="Q220" t="s">
        <v>22349</v>
      </c>
      <c r="R220" t="s">
        <v>22834</v>
      </c>
      <c r="S220" t="s">
        <v>5314</v>
      </c>
      <c r="T220" t="s">
        <v>23469</v>
      </c>
      <c r="U220" t="s">
        <v>22424</v>
      </c>
      <c r="W220" t="s">
        <v>11</v>
      </c>
      <c r="X220" t="s">
        <v>86</v>
      </c>
      <c r="Y220" t="s">
        <v>4264</v>
      </c>
      <c r="Z220" s="28">
        <v>0</v>
      </c>
      <c r="AA220" t="s">
        <v>88</v>
      </c>
      <c r="AB220" s="40">
        <v>41241</v>
      </c>
      <c r="AC220" s="40">
        <v>41241</v>
      </c>
    </row>
    <row r="221" spans="1:29">
      <c r="A221" t="s">
        <v>459</v>
      </c>
      <c r="B221" t="s">
        <v>460</v>
      </c>
      <c r="C221" t="s">
        <v>461</v>
      </c>
      <c r="D221" t="s">
        <v>9818</v>
      </c>
      <c r="E221" t="s">
        <v>23470</v>
      </c>
      <c r="F221" t="s">
        <v>23471</v>
      </c>
      <c r="G221" t="s">
        <v>1464</v>
      </c>
      <c r="H221" t="s">
        <v>460</v>
      </c>
      <c r="I221" t="s">
        <v>9821</v>
      </c>
      <c r="J221" t="s">
        <v>23472</v>
      </c>
      <c r="K221" t="s">
        <v>20905</v>
      </c>
      <c r="L221" t="s">
        <v>23473</v>
      </c>
      <c r="M221" s="27">
        <v>45952.665972222218</v>
      </c>
      <c r="N221" s="27">
        <v>45954.395138888889</v>
      </c>
      <c r="P221" t="s">
        <v>1467</v>
      </c>
      <c r="Q221" t="s">
        <v>1562</v>
      </c>
      <c r="R221" t="s">
        <v>1562</v>
      </c>
      <c r="S221" t="s">
        <v>82</v>
      </c>
      <c r="T221" t="s">
        <v>23474</v>
      </c>
      <c r="U221" t="s">
        <v>84</v>
      </c>
      <c r="V221" t="s">
        <v>23475</v>
      </c>
      <c r="W221" t="s">
        <v>11</v>
      </c>
      <c r="X221" t="s">
        <v>86</v>
      </c>
      <c r="Y221" t="s">
        <v>964</v>
      </c>
      <c r="Z221" s="28">
        <v>1</v>
      </c>
      <c r="AA221" t="s">
        <v>88</v>
      </c>
      <c r="AB221" s="40">
        <v>144968</v>
      </c>
      <c r="AC221" s="40">
        <v>144968</v>
      </c>
    </row>
    <row r="222" spans="1:29">
      <c r="A222" t="s">
        <v>569</v>
      </c>
      <c r="B222" t="s">
        <v>119</v>
      </c>
      <c r="C222" t="s">
        <v>120</v>
      </c>
      <c r="D222" t="s">
        <v>570</v>
      </c>
      <c r="E222" t="s">
        <v>23476</v>
      </c>
      <c r="F222" t="s">
        <v>23477</v>
      </c>
      <c r="G222" t="s">
        <v>1464</v>
      </c>
      <c r="H222" t="s">
        <v>573</v>
      </c>
      <c r="I222" t="s">
        <v>569</v>
      </c>
      <c r="J222" t="s">
        <v>23478</v>
      </c>
      <c r="K222" t="s">
        <v>20905</v>
      </c>
      <c r="L222" t="s">
        <v>23479</v>
      </c>
      <c r="M222" s="27">
        <v>45952.627083333333</v>
      </c>
      <c r="N222" s="27">
        <v>45953.422222222223</v>
      </c>
      <c r="P222" t="s">
        <v>1540</v>
      </c>
      <c r="Q222" t="s">
        <v>1541</v>
      </c>
      <c r="R222" t="s">
        <v>1542</v>
      </c>
      <c r="S222" t="s">
        <v>82</v>
      </c>
      <c r="T222" t="s">
        <v>23480</v>
      </c>
      <c r="U222" t="s">
        <v>84</v>
      </c>
      <c r="V222" t="s">
        <v>23481</v>
      </c>
      <c r="W222" t="s">
        <v>8</v>
      </c>
      <c r="X222" t="s">
        <v>86</v>
      </c>
      <c r="Y222" t="s">
        <v>578</v>
      </c>
      <c r="Z222" s="28">
        <v>1</v>
      </c>
      <c r="AA222" t="s">
        <v>88</v>
      </c>
      <c r="AB222" s="40">
        <v>65960</v>
      </c>
      <c r="AC222" s="40">
        <v>65960</v>
      </c>
    </row>
    <row r="223" spans="1:29">
      <c r="A223" t="s">
        <v>613</v>
      </c>
      <c r="B223" t="s">
        <v>151</v>
      </c>
      <c r="C223" t="s">
        <v>152</v>
      </c>
      <c r="D223" t="s">
        <v>21346</v>
      </c>
      <c r="E223" t="s">
        <v>23482</v>
      </c>
      <c r="F223" t="s">
        <v>21351</v>
      </c>
      <c r="G223" t="s">
        <v>1464</v>
      </c>
      <c r="H223" t="s">
        <v>258</v>
      </c>
      <c r="I223" t="s">
        <v>21348</v>
      </c>
      <c r="J223" t="s">
        <v>21349</v>
      </c>
      <c r="K223" t="s">
        <v>20905</v>
      </c>
      <c r="L223" t="s">
        <v>23483</v>
      </c>
      <c r="M223" s="27">
        <v>45952.536805555559</v>
      </c>
      <c r="N223" s="27">
        <v>45953.667361111111</v>
      </c>
      <c r="P223" t="s">
        <v>1467</v>
      </c>
      <c r="Q223" t="s">
        <v>1496</v>
      </c>
      <c r="R223" t="s">
        <v>1507</v>
      </c>
      <c r="S223" t="s">
        <v>82</v>
      </c>
      <c r="T223" t="s">
        <v>23484</v>
      </c>
      <c r="U223" t="s">
        <v>84</v>
      </c>
      <c r="V223" t="s">
        <v>21353</v>
      </c>
      <c r="W223" t="s">
        <v>13</v>
      </c>
      <c r="X223" t="s">
        <v>86</v>
      </c>
      <c r="Y223" t="s">
        <v>2941</v>
      </c>
      <c r="Z223" s="28">
        <v>1</v>
      </c>
      <c r="AA223" t="s">
        <v>88</v>
      </c>
      <c r="AB223" s="40">
        <v>275729</v>
      </c>
      <c r="AC223" s="40">
        <v>275729</v>
      </c>
    </row>
    <row r="224" spans="1:29">
      <c r="A224" t="s">
        <v>459</v>
      </c>
      <c r="B224" t="s">
        <v>460</v>
      </c>
      <c r="C224" t="s">
        <v>461</v>
      </c>
      <c r="D224" t="s">
        <v>2599</v>
      </c>
      <c r="E224" t="s">
        <v>23485</v>
      </c>
      <c r="F224" t="s">
        <v>23486</v>
      </c>
      <c r="G224" t="s">
        <v>1464</v>
      </c>
      <c r="H224" t="s">
        <v>460</v>
      </c>
      <c r="I224" t="s">
        <v>2602</v>
      </c>
      <c r="J224" t="s">
        <v>23487</v>
      </c>
      <c r="K224" t="s">
        <v>20905</v>
      </c>
      <c r="L224" t="s">
        <v>23488</v>
      </c>
      <c r="M224" s="27">
        <v>45952.383333333331</v>
      </c>
      <c r="N224" s="27">
        <v>45953.383333333331</v>
      </c>
      <c r="P224" t="s">
        <v>1540</v>
      </c>
      <c r="Q224" t="s">
        <v>22349</v>
      </c>
      <c r="R224" t="s">
        <v>22834</v>
      </c>
      <c r="S224" t="s">
        <v>5314</v>
      </c>
      <c r="T224" t="s">
        <v>23489</v>
      </c>
      <c r="U224" t="s">
        <v>22424</v>
      </c>
      <c r="W224" t="s">
        <v>11</v>
      </c>
      <c r="X224" t="s">
        <v>86</v>
      </c>
      <c r="Y224" t="s">
        <v>7686</v>
      </c>
      <c r="Z224" s="28">
        <v>0</v>
      </c>
      <c r="AA224" t="s">
        <v>88</v>
      </c>
      <c r="AB224" s="40">
        <v>41241</v>
      </c>
      <c r="AC224" s="40">
        <v>41241</v>
      </c>
    </row>
    <row r="225" spans="1:29">
      <c r="A225" t="s">
        <v>459</v>
      </c>
      <c r="B225" t="s">
        <v>460</v>
      </c>
      <c r="C225" t="s">
        <v>461</v>
      </c>
      <c r="D225" t="s">
        <v>512</v>
      </c>
      <c r="E225" t="s">
        <v>23490</v>
      </c>
      <c r="F225" t="s">
        <v>23491</v>
      </c>
      <c r="G225" t="s">
        <v>1464</v>
      </c>
      <c r="H225" t="s">
        <v>460</v>
      </c>
      <c r="I225" t="s">
        <v>459</v>
      </c>
      <c r="J225" t="s">
        <v>23492</v>
      </c>
      <c r="K225" t="s">
        <v>20905</v>
      </c>
      <c r="L225" t="s">
        <v>23493</v>
      </c>
      <c r="M225" s="27">
        <v>45952.463194444441</v>
      </c>
      <c r="N225" s="27">
        <v>45953.462500000001</v>
      </c>
      <c r="P225" t="s">
        <v>1540</v>
      </c>
      <c r="Q225" t="s">
        <v>22349</v>
      </c>
      <c r="R225" t="s">
        <v>22834</v>
      </c>
      <c r="S225" t="s">
        <v>5314</v>
      </c>
      <c r="T225" t="s">
        <v>23494</v>
      </c>
      <c r="U225" t="s">
        <v>22424</v>
      </c>
      <c r="W225" t="s">
        <v>8</v>
      </c>
      <c r="X225" t="s">
        <v>86</v>
      </c>
      <c r="Y225" t="s">
        <v>7686</v>
      </c>
      <c r="Z225" s="28">
        <v>0</v>
      </c>
      <c r="AA225" t="s">
        <v>88</v>
      </c>
      <c r="AB225" s="40">
        <v>41241</v>
      </c>
      <c r="AC225" s="40">
        <v>41241</v>
      </c>
    </row>
    <row r="226" spans="1:29">
      <c r="A226" t="s">
        <v>459</v>
      </c>
      <c r="B226" t="s">
        <v>460</v>
      </c>
      <c r="C226" t="s">
        <v>461</v>
      </c>
      <c r="D226" t="s">
        <v>2135</v>
      </c>
      <c r="E226" t="s">
        <v>23495</v>
      </c>
      <c r="F226" t="s">
        <v>23496</v>
      </c>
      <c r="G226" t="s">
        <v>1464</v>
      </c>
      <c r="H226" t="s">
        <v>460</v>
      </c>
      <c r="I226" t="s">
        <v>2138</v>
      </c>
      <c r="J226" t="s">
        <v>23497</v>
      </c>
      <c r="K226" t="s">
        <v>20905</v>
      </c>
      <c r="L226" t="s">
        <v>23498</v>
      </c>
      <c r="M226" s="27">
        <v>45952.754861111112</v>
      </c>
      <c r="N226" s="27">
        <v>45953.620833333327</v>
      </c>
      <c r="P226" t="s">
        <v>1467</v>
      </c>
      <c r="Q226" t="s">
        <v>1478</v>
      </c>
      <c r="R226" t="s">
        <v>1604</v>
      </c>
      <c r="S226" t="s">
        <v>82</v>
      </c>
      <c r="T226" t="s">
        <v>23499</v>
      </c>
      <c r="U226" t="s">
        <v>84</v>
      </c>
      <c r="V226" t="s">
        <v>23500</v>
      </c>
      <c r="W226" t="s">
        <v>8</v>
      </c>
      <c r="X226" t="s">
        <v>86</v>
      </c>
      <c r="Y226" t="s">
        <v>7964</v>
      </c>
      <c r="Z226" s="28">
        <v>1</v>
      </c>
      <c r="AA226" t="s">
        <v>88</v>
      </c>
      <c r="AB226" s="40">
        <v>65960</v>
      </c>
      <c r="AC226" s="40">
        <v>65960</v>
      </c>
    </row>
    <row r="227" spans="1:29">
      <c r="A227" t="s">
        <v>191</v>
      </c>
      <c r="B227" t="s">
        <v>192</v>
      </c>
      <c r="C227" t="s">
        <v>193</v>
      </c>
      <c r="D227" t="s">
        <v>208</v>
      </c>
      <c r="E227" t="s">
        <v>23501</v>
      </c>
      <c r="F227" t="s">
        <v>21755</v>
      </c>
      <c r="G227" t="s">
        <v>1464</v>
      </c>
      <c r="H227" t="s">
        <v>197</v>
      </c>
      <c r="I227" t="s">
        <v>211</v>
      </c>
      <c r="J227" t="s">
        <v>21753</v>
      </c>
      <c r="K227" t="s">
        <v>20905</v>
      </c>
      <c r="L227" t="s">
        <v>23502</v>
      </c>
      <c r="M227" s="27">
        <v>45952.837500000001</v>
      </c>
      <c r="N227" s="27">
        <v>45953.431944444441</v>
      </c>
      <c r="P227" t="s">
        <v>1467</v>
      </c>
      <c r="Q227" t="s">
        <v>1562</v>
      </c>
      <c r="R227" t="s">
        <v>1562</v>
      </c>
      <c r="S227" t="s">
        <v>82</v>
      </c>
      <c r="T227" t="s">
        <v>23503</v>
      </c>
      <c r="U227" t="s">
        <v>84</v>
      </c>
      <c r="V227" t="s">
        <v>21756</v>
      </c>
      <c r="W227" t="s">
        <v>8</v>
      </c>
      <c r="X227" t="s">
        <v>86</v>
      </c>
      <c r="Y227" t="s">
        <v>1981</v>
      </c>
      <c r="Z227" s="28">
        <v>1</v>
      </c>
      <c r="AA227" t="s">
        <v>88</v>
      </c>
      <c r="AB227" s="40">
        <v>65960</v>
      </c>
      <c r="AC227" s="40">
        <v>65960</v>
      </c>
    </row>
    <row r="228" spans="1:29">
      <c r="A228" t="s">
        <v>459</v>
      </c>
      <c r="B228" t="s">
        <v>460</v>
      </c>
      <c r="C228" t="s">
        <v>461</v>
      </c>
      <c r="D228" t="s">
        <v>512</v>
      </c>
      <c r="E228" t="s">
        <v>23504</v>
      </c>
      <c r="F228" t="s">
        <v>23505</v>
      </c>
      <c r="G228" t="s">
        <v>1464</v>
      </c>
      <c r="H228" t="s">
        <v>460</v>
      </c>
      <c r="I228" t="s">
        <v>459</v>
      </c>
      <c r="J228" t="s">
        <v>23506</v>
      </c>
      <c r="K228" t="s">
        <v>20905</v>
      </c>
      <c r="L228" t="s">
        <v>23507</v>
      </c>
      <c r="M228" s="27">
        <v>45952.802777777782</v>
      </c>
      <c r="N228" s="27">
        <v>45953.662499999999</v>
      </c>
      <c r="P228" t="s">
        <v>1540</v>
      </c>
      <c r="Q228" t="s">
        <v>1541</v>
      </c>
      <c r="R228" t="s">
        <v>1542</v>
      </c>
      <c r="S228" t="s">
        <v>82</v>
      </c>
      <c r="T228" t="s">
        <v>23508</v>
      </c>
      <c r="U228" t="s">
        <v>84</v>
      </c>
      <c r="V228" t="s">
        <v>23509</v>
      </c>
      <c r="W228" t="s">
        <v>8</v>
      </c>
      <c r="X228" t="s">
        <v>86</v>
      </c>
      <c r="Y228" t="s">
        <v>1597</v>
      </c>
      <c r="Z228" s="28">
        <v>1</v>
      </c>
      <c r="AA228" t="s">
        <v>88</v>
      </c>
      <c r="AB228" s="40">
        <v>65960</v>
      </c>
      <c r="AC228" s="40">
        <v>65960</v>
      </c>
    </row>
    <row r="229" spans="1:29">
      <c r="A229" t="s">
        <v>459</v>
      </c>
      <c r="B229" t="s">
        <v>460</v>
      </c>
      <c r="C229" t="s">
        <v>461</v>
      </c>
      <c r="D229" t="s">
        <v>512</v>
      </c>
      <c r="E229" t="s">
        <v>23510</v>
      </c>
      <c r="F229" t="s">
        <v>23450</v>
      </c>
      <c r="G229" t="s">
        <v>1464</v>
      </c>
      <c r="H229" t="s">
        <v>460</v>
      </c>
      <c r="I229" t="s">
        <v>459</v>
      </c>
      <c r="J229" t="s">
        <v>23451</v>
      </c>
      <c r="K229" t="s">
        <v>20905</v>
      </c>
      <c r="L229" t="s">
        <v>23511</v>
      </c>
      <c r="M229" s="27">
        <v>45952.409722222219</v>
      </c>
      <c r="N229" s="27">
        <v>45953.409722222219</v>
      </c>
      <c r="P229" t="s">
        <v>1540</v>
      </c>
      <c r="Q229" t="s">
        <v>22349</v>
      </c>
      <c r="R229" t="s">
        <v>23512</v>
      </c>
      <c r="S229" t="s">
        <v>5314</v>
      </c>
      <c r="T229" t="s">
        <v>23513</v>
      </c>
      <c r="U229" t="s">
        <v>22424</v>
      </c>
      <c r="W229" t="s">
        <v>8</v>
      </c>
      <c r="X229" t="s">
        <v>86</v>
      </c>
      <c r="Y229" t="s">
        <v>7686</v>
      </c>
      <c r="Z229" s="28">
        <v>0</v>
      </c>
      <c r="AA229" t="s">
        <v>88</v>
      </c>
      <c r="AB229" s="40">
        <v>41241</v>
      </c>
      <c r="AC229" s="40">
        <v>41241</v>
      </c>
    </row>
    <row r="230" spans="1:29">
      <c r="A230" t="s">
        <v>459</v>
      </c>
      <c r="B230" t="s">
        <v>460</v>
      </c>
      <c r="C230" t="s">
        <v>461</v>
      </c>
      <c r="D230" t="s">
        <v>512</v>
      </c>
      <c r="E230" t="s">
        <v>23514</v>
      </c>
      <c r="F230" t="s">
        <v>23515</v>
      </c>
      <c r="G230" t="s">
        <v>1464</v>
      </c>
      <c r="H230" t="s">
        <v>460</v>
      </c>
      <c r="I230" t="s">
        <v>459</v>
      </c>
      <c r="J230" t="s">
        <v>23516</v>
      </c>
      <c r="K230" t="s">
        <v>20905</v>
      </c>
      <c r="L230" t="s">
        <v>23517</v>
      </c>
      <c r="M230" s="27">
        <v>45953.415277777778</v>
      </c>
      <c r="N230" s="27">
        <v>45953.634027777778</v>
      </c>
      <c r="P230" t="s">
        <v>1540</v>
      </c>
      <c r="Q230" t="s">
        <v>22349</v>
      </c>
      <c r="R230" t="s">
        <v>22834</v>
      </c>
      <c r="S230" t="s">
        <v>82</v>
      </c>
      <c r="T230" t="s">
        <v>23518</v>
      </c>
      <c r="U230" t="s">
        <v>84</v>
      </c>
      <c r="V230" t="s">
        <v>23519</v>
      </c>
      <c r="W230" t="s">
        <v>8</v>
      </c>
      <c r="X230" t="s">
        <v>86</v>
      </c>
      <c r="Y230" t="s">
        <v>899</v>
      </c>
      <c r="Z230" s="28">
        <v>1</v>
      </c>
      <c r="AA230" t="s">
        <v>88</v>
      </c>
      <c r="AB230" s="40">
        <v>65960</v>
      </c>
      <c r="AC230" s="40">
        <v>65960</v>
      </c>
    </row>
    <row r="231" spans="1:29">
      <c r="A231" t="s">
        <v>343</v>
      </c>
      <c r="B231" t="s">
        <v>68</v>
      </c>
      <c r="C231" t="s">
        <v>8579</v>
      </c>
      <c r="D231" t="s">
        <v>503</v>
      </c>
      <c r="E231" t="s">
        <v>23520</v>
      </c>
      <c r="F231" t="s">
        <v>23521</v>
      </c>
      <c r="G231" t="s">
        <v>1464</v>
      </c>
      <c r="H231" t="s">
        <v>347</v>
      </c>
      <c r="I231" t="s">
        <v>506</v>
      </c>
      <c r="J231" t="s">
        <v>23522</v>
      </c>
      <c r="K231" t="s">
        <v>20905</v>
      </c>
      <c r="L231" t="s">
        <v>23523</v>
      </c>
      <c r="M231" s="27">
        <v>45953.475694444453</v>
      </c>
      <c r="N231" s="27">
        <v>45953.472916666673</v>
      </c>
      <c r="P231" t="s">
        <v>1540</v>
      </c>
      <c r="Q231" t="s">
        <v>22349</v>
      </c>
      <c r="R231" t="s">
        <v>23524</v>
      </c>
      <c r="S231" t="s">
        <v>5314</v>
      </c>
      <c r="T231" t="s">
        <v>23525</v>
      </c>
      <c r="U231" t="s">
        <v>22424</v>
      </c>
      <c r="W231" t="s">
        <v>11</v>
      </c>
      <c r="X231" t="s">
        <v>86</v>
      </c>
      <c r="Y231" t="s">
        <v>4264</v>
      </c>
      <c r="Z231" s="28">
        <v>0</v>
      </c>
      <c r="AA231" t="s">
        <v>88</v>
      </c>
      <c r="AB231" s="40">
        <v>41241</v>
      </c>
      <c r="AC231" s="40">
        <v>41241</v>
      </c>
    </row>
    <row r="232" spans="1:29">
      <c r="A232" t="s">
        <v>112</v>
      </c>
      <c r="B232" t="s">
        <v>113</v>
      </c>
      <c r="C232" t="s">
        <v>114</v>
      </c>
      <c r="D232" t="s">
        <v>8692</v>
      </c>
      <c r="E232" t="s">
        <v>23526</v>
      </c>
      <c r="F232" t="s">
        <v>23527</v>
      </c>
      <c r="G232" t="s">
        <v>1464</v>
      </c>
      <c r="H232" t="s">
        <v>116</v>
      </c>
      <c r="I232" t="s">
        <v>8695</v>
      </c>
      <c r="J232" t="s">
        <v>23528</v>
      </c>
      <c r="K232" t="s">
        <v>20905</v>
      </c>
      <c r="L232" t="s">
        <v>23529</v>
      </c>
      <c r="M232" s="27">
        <v>45953.388194444437</v>
      </c>
      <c r="N232" s="27">
        <v>45953.638888888891</v>
      </c>
      <c r="P232" t="s">
        <v>1540</v>
      </c>
      <c r="Q232" t="s">
        <v>1541</v>
      </c>
      <c r="R232" t="s">
        <v>22336</v>
      </c>
      <c r="T232" t="s">
        <v>23530</v>
      </c>
      <c r="U232" t="s">
        <v>1801</v>
      </c>
      <c r="W232" t="s">
        <v>11</v>
      </c>
      <c r="X232" t="s">
        <v>86</v>
      </c>
      <c r="Y232" t="s">
        <v>1777</v>
      </c>
      <c r="Z232" s="28">
        <v>0</v>
      </c>
      <c r="AA232" t="s">
        <v>88</v>
      </c>
      <c r="AB232" s="40">
        <v>41241</v>
      </c>
      <c r="AC232" s="40">
        <v>41241</v>
      </c>
    </row>
    <row r="233" spans="1:29">
      <c r="A233" t="s">
        <v>459</v>
      </c>
      <c r="B233" t="s">
        <v>460</v>
      </c>
      <c r="C233" t="s">
        <v>461</v>
      </c>
      <c r="D233" t="s">
        <v>2135</v>
      </c>
      <c r="E233" t="s">
        <v>23531</v>
      </c>
      <c r="F233" t="s">
        <v>23388</v>
      </c>
      <c r="G233" t="s">
        <v>1464</v>
      </c>
      <c r="H233" t="s">
        <v>460</v>
      </c>
      <c r="I233" t="s">
        <v>2138</v>
      </c>
      <c r="J233" t="s">
        <v>23389</v>
      </c>
      <c r="K233" t="s">
        <v>20905</v>
      </c>
      <c r="L233" t="s">
        <v>23532</v>
      </c>
      <c r="M233" s="27">
        <v>45953.379166666673</v>
      </c>
      <c r="N233" s="27">
        <v>45954.375694444447</v>
      </c>
      <c r="P233" t="s">
        <v>1540</v>
      </c>
      <c r="Q233" t="s">
        <v>22349</v>
      </c>
      <c r="R233" t="s">
        <v>23088</v>
      </c>
      <c r="S233" t="s">
        <v>5314</v>
      </c>
      <c r="T233" t="s">
        <v>23533</v>
      </c>
      <c r="U233" t="s">
        <v>22424</v>
      </c>
      <c r="W233" t="s">
        <v>8</v>
      </c>
      <c r="X233" t="s">
        <v>86</v>
      </c>
      <c r="Y233" t="s">
        <v>7686</v>
      </c>
      <c r="Z233" s="28">
        <v>0</v>
      </c>
      <c r="AA233" t="s">
        <v>88</v>
      </c>
      <c r="AB233" s="40">
        <v>41241</v>
      </c>
      <c r="AC233" s="40">
        <v>41241</v>
      </c>
    </row>
    <row r="234" spans="1:29">
      <c r="A234" t="s">
        <v>569</v>
      </c>
      <c r="B234" t="s">
        <v>119</v>
      </c>
      <c r="C234" t="s">
        <v>120</v>
      </c>
      <c r="D234" t="s">
        <v>570</v>
      </c>
      <c r="E234" t="s">
        <v>23534</v>
      </c>
      <c r="F234" t="s">
        <v>23535</v>
      </c>
      <c r="G234" t="s">
        <v>1464</v>
      </c>
      <c r="H234" t="s">
        <v>573</v>
      </c>
      <c r="I234" t="s">
        <v>569</v>
      </c>
      <c r="J234" t="s">
        <v>23536</v>
      </c>
      <c r="K234" t="s">
        <v>20905</v>
      </c>
      <c r="L234" t="s">
        <v>23537</v>
      </c>
      <c r="M234" s="27">
        <v>45953.462500000001</v>
      </c>
      <c r="N234" s="27">
        <v>45953.675694444442</v>
      </c>
      <c r="P234" t="s">
        <v>1540</v>
      </c>
      <c r="Q234" t="s">
        <v>1541</v>
      </c>
      <c r="R234" t="s">
        <v>1542</v>
      </c>
      <c r="S234" t="s">
        <v>82</v>
      </c>
      <c r="T234" t="s">
        <v>23538</v>
      </c>
      <c r="U234" t="s">
        <v>84</v>
      </c>
      <c r="V234" t="s">
        <v>23539</v>
      </c>
      <c r="W234" t="s">
        <v>8</v>
      </c>
      <c r="X234" t="s">
        <v>86</v>
      </c>
      <c r="Y234" t="s">
        <v>578</v>
      </c>
      <c r="Z234" s="28">
        <v>1</v>
      </c>
      <c r="AA234" t="s">
        <v>88</v>
      </c>
      <c r="AB234" s="40">
        <v>65960</v>
      </c>
      <c r="AC234" s="40">
        <v>65960</v>
      </c>
    </row>
    <row r="235" spans="1:29">
      <c r="A235" t="s">
        <v>569</v>
      </c>
      <c r="B235" t="s">
        <v>119</v>
      </c>
      <c r="C235" t="s">
        <v>120</v>
      </c>
      <c r="D235" t="s">
        <v>570</v>
      </c>
      <c r="E235" t="s">
        <v>23540</v>
      </c>
      <c r="F235" t="s">
        <v>23541</v>
      </c>
      <c r="G235" t="s">
        <v>1464</v>
      </c>
      <c r="H235" t="s">
        <v>573</v>
      </c>
      <c r="I235" t="s">
        <v>569</v>
      </c>
      <c r="J235" t="s">
        <v>23542</v>
      </c>
      <c r="K235" t="s">
        <v>20905</v>
      </c>
      <c r="L235" t="s">
        <v>23543</v>
      </c>
      <c r="M235" s="27">
        <v>45953.462500000001</v>
      </c>
      <c r="N235" s="27">
        <v>45953.702777777777</v>
      </c>
      <c r="P235" t="s">
        <v>1467</v>
      </c>
      <c r="Q235" t="s">
        <v>1654</v>
      </c>
      <c r="R235" t="s">
        <v>1655</v>
      </c>
      <c r="S235" t="s">
        <v>82</v>
      </c>
      <c r="T235" t="s">
        <v>23544</v>
      </c>
      <c r="U235" t="s">
        <v>84</v>
      </c>
      <c r="V235" t="s">
        <v>23545</v>
      </c>
      <c r="W235" t="s">
        <v>8</v>
      </c>
      <c r="X235" t="s">
        <v>86</v>
      </c>
      <c r="Y235" t="s">
        <v>1667</v>
      </c>
      <c r="Z235" s="28">
        <v>1</v>
      </c>
      <c r="AA235" t="s">
        <v>88</v>
      </c>
      <c r="AB235" s="40">
        <v>65960</v>
      </c>
      <c r="AC235" s="40">
        <v>65960</v>
      </c>
    </row>
    <row r="236" spans="1:29">
      <c r="A236" t="s">
        <v>277</v>
      </c>
      <c r="B236" t="s">
        <v>151</v>
      </c>
      <c r="C236" t="s">
        <v>152</v>
      </c>
      <c r="D236" t="s">
        <v>325</v>
      </c>
      <c r="E236" t="s">
        <v>23546</v>
      </c>
      <c r="F236" t="s">
        <v>23547</v>
      </c>
      <c r="G236" t="s">
        <v>1464</v>
      </c>
      <c r="H236" t="s">
        <v>328</v>
      </c>
      <c r="I236" t="s">
        <v>277</v>
      </c>
      <c r="J236" t="s">
        <v>23548</v>
      </c>
      <c r="K236" t="s">
        <v>20905</v>
      </c>
      <c r="L236" t="s">
        <v>23549</v>
      </c>
      <c r="M236" s="27">
        <v>45953.48333333333</v>
      </c>
      <c r="N236" s="27">
        <v>45953.712500000001</v>
      </c>
      <c r="P236" t="s">
        <v>1467</v>
      </c>
      <c r="Q236" t="s">
        <v>1496</v>
      </c>
      <c r="R236" t="s">
        <v>3963</v>
      </c>
      <c r="S236" t="s">
        <v>82</v>
      </c>
      <c r="T236" t="s">
        <v>23550</v>
      </c>
      <c r="U236" t="s">
        <v>84</v>
      </c>
      <c r="V236" t="s">
        <v>23551</v>
      </c>
      <c r="W236" t="s">
        <v>8</v>
      </c>
      <c r="X236" t="s">
        <v>86</v>
      </c>
      <c r="Y236" t="s">
        <v>585</v>
      </c>
      <c r="Z236" s="28">
        <v>1</v>
      </c>
      <c r="AA236" t="s">
        <v>88</v>
      </c>
      <c r="AB236" s="40">
        <v>65960</v>
      </c>
      <c r="AC236" s="40">
        <v>65960</v>
      </c>
    </row>
    <row r="237" spans="1:29">
      <c r="A237" t="s">
        <v>459</v>
      </c>
      <c r="B237" t="s">
        <v>460</v>
      </c>
      <c r="C237" t="s">
        <v>461</v>
      </c>
      <c r="D237" t="s">
        <v>512</v>
      </c>
      <c r="E237" t="s">
        <v>23552</v>
      </c>
      <c r="F237" t="s">
        <v>23553</v>
      </c>
      <c r="G237" t="s">
        <v>1464</v>
      </c>
      <c r="H237" t="s">
        <v>460</v>
      </c>
      <c r="I237" t="s">
        <v>459</v>
      </c>
      <c r="J237" t="s">
        <v>23554</v>
      </c>
      <c r="K237" t="s">
        <v>20905</v>
      </c>
      <c r="L237" t="s">
        <v>23555</v>
      </c>
      <c r="M237" s="27">
        <v>45953.415277777778</v>
      </c>
      <c r="N237" s="27">
        <v>45953.787499999999</v>
      </c>
      <c r="P237" t="s">
        <v>22321</v>
      </c>
      <c r="Q237" t="s">
        <v>1580</v>
      </c>
      <c r="R237" t="s">
        <v>22322</v>
      </c>
      <c r="S237" t="s">
        <v>82</v>
      </c>
      <c r="T237" t="s">
        <v>23556</v>
      </c>
      <c r="U237" t="s">
        <v>84</v>
      </c>
      <c r="V237" t="s">
        <v>23557</v>
      </c>
      <c r="W237" t="s">
        <v>8</v>
      </c>
      <c r="X237" t="s">
        <v>86</v>
      </c>
      <c r="Y237" t="s">
        <v>3430</v>
      </c>
      <c r="Z237" s="28">
        <v>1</v>
      </c>
      <c r="AA237" t="s">
        <v>88</v>
      </c>
      <c r="AB237" s="40">
        <v>65960</v>
      </c>
      <c r="AC237" s="40">
        <v>65960</v>
      </c>
    </row>
    <row r="238" spans="1:29">
      <c r="A238" t="s">
        <v>459</v>
      </c>
      <c r="B238" t="s">
        <v>460</v>
      </c>
      <c r="C238" t="s">
        <v>461</v>
      </c>
      <c r="D238" t="s">
        <v>512</v>
      </c>
      <c r="E238" t="s">
        <v>23558</v>
      </c>
      <c r="F238" t="s">
        <v>23559</v>
      </c>
      <c r="G238" t="s">
        <v>1464</v>
      </c>
      <c r="H238" t="s">
        <v>460</v>
      </c>
      <c r="I238" t="s">
        <v>459</v>
      </c>
      <c r="J238" t="s">
        <v>23560</v>
      </c>
      <c r="K238" t="s">
        <v>20905</v>
      </c>
      <c r="L238" t="s">
        <v>23561</v>
      </c>
      <c r="M238" s="27">
        <v>45953.511805555558</v>
      </c>
      <c r="N238" s="27">
        <v>45953.511805555558</v>
      </c>
      <c r="P238" t="s">
        <v>1540</v>
      </c>
      <c r="Q238" t="s">
        <v>22349</v>
      </c>
      <c r="R238" t="s">
        <v>22834</v>
      </c>
      <c r="S238" t="s">
        <v>5314</v>
      </c>
      <c r="T238" t="s">
        <v>23562</v>
      </c>
      <c r="U238" t="s">
        <v>22424</v>
      </c>
      <c r="W238" t="s">
        <v>8</v>
      </c>
      <c r="X238" t="s">
        <v>86</v>
      </c>
      <c r="Y238" t="s">
        <v>7686</v>
      </c>
      <c r="Z238" s="28">
        <v>0</v>
      </c>
      <c r="AA238" t="s">
        <v>88</v>
      </c>
      <c r="AB238" s="40">
        <v>41241</v>
      </c>
      <c r="AC238" s="40">
        <v>41241</v>
      </c>
    </row>
    <row r="239" spans="1:29">
      <c r="A239" t="s">
        <v>191</v>
      </c>
      <c r="B239" t="s">
        <v>192</v>
      </c>
      <c r="C239" t="s">
        <v>193</v>
      </c>
      <c r="D239" t="s">
        <v>7223</v>
      </c>
      <c r="E239" t="s">
        <v>23563</v>
      </c>
      <c r="F239" t="s">
        <v>23564</v>
      </c>
      <c r="G239" t="s">
        <v>1464</v>
      </c>
      <c r="H239" t="s">
        <v>197</v>
      </c>
      <c r="I239" t="s">
        <v>7226</v>
      </c>
      <c r="J239" t="s">
        <v>23565</v>
      </c>
      <c r="K239" t="s">
        <v>20905</v>
      </c>
      <c r="L239" t="s">
        <v>23566</v>
      </c>
      <c r="M239" s="27">
        <v>45953.458333333343</v>
      </c>
      <c r="N239" s="27">
        <v>45954.515972222223</v>
      </c>
      <c r="P239" t="s">
        <v>1467</v>
      </c>
      <c r="Q239" t="s">
        <v>1468</v>
      </c>
      <c r="R239" t="s">
        <v>1469</v>
      </c>
      <c r="S239" t="s">
        <v>82</v>
      </c>
      <c r="T239" t="s">
        <v>23567</v>
      </c>
      <c r="U239" t="s">
        <v>84</v>
      </c>
      <c r="V239" t="s">
        <v>23568</v>
      </c>
      <c r="W239" t="s">
        <v>13</v>
      </c>
      <c r="X239" t="s">
        <v>86</v>
      </c>
      <c r="Y239" t="s">
        <v>254</v>
      </c>
      <c r="Z239" s="28">
        <v>1</v>
      </c>
      <c r="AA239" t="s">
        <v>88</v>
      </c>
      <c r="AB239" s="40">
        <v>275729</v>
      </c>
      <c r="AC239" s="40">
        <v>275729</v>
      </c>
    </row>
    <row r="240" spans="1:29">
      <c r="A240" t="s">
        <v>277</v>
      </c>
      <c r="B240" t="s">
        <v>151</v>
      </c>
      <c r="C240" t="s">
        <v>152</v>
      </c>
      <c r="D240" t="s">
        <v>2442</v>
      </c>
      <c r="E240" t="s">
        <v>23569</v>
      </c>
      <c r="F240" t="s">
        <v>23570</v>
      </c>
      <c r="G240" t="s">
        <v>1464</v>
      </c>
      <c r="H240" t="s">
        <v>328</v>
      </c>
      <c r="I240" t="s">
        <v>2445</v>
      </c>
      <c r="J240" t="s">
        <v>23571</v>
      </c>
      <c r="K240" t="s">
        <v>20905</v>
      </c>
      <c r="L240" t="s">
        <v>23572</v>
      </c>
      <c r="M240" s="27">
        <v>45953.451388888891</v>
      </c>
      <c r="N240" s="27">
        <v>45954.464583333327</v>
      </c>
      <c r="P240" t="s">
        <v>1514</v>
      </c>
      <c r="Q240" t="s">
        <v>1595</v>
      </c>
      <c r="R240" t="s">
        <v>1596</v>
      </c>
      <c r="S240" t="s">
        <v>82</v>
      </c>
      <c r="T240" t="s">
        <v>23573</v>
      </c>
      <c r="U240" t="s">
        <v>84</v>
      </c>
      <c r="V240" t="s">
        <v>23574</v>
      </c>
      <c r="W240" t="s">
        <v>11</v>
      </c>
      <c r="X240" t="s">
        <v>86</v>
      </c>
      <c r="Y240" t="s">
        <v>342</v>
      </c>
      <c r="Z240" s="28">
        <v>1</v>
      </c>
      <c r="AA240" t="s">
        <v>88</v>
      </c>
      <c r="AB240" s="40">
        <v>144968</v>
      </c>
      <c r="AC240" s="40">
        <v>144968</v>
      </c>
    </row>
    <row r="241" spans="1:29">
      <c r="A241" t="s">
        <v>459</v>
      </c>
      <c r="B241" t="s">
        <v>460</v>
      </c>
      <c r="C241" t="s">
        <v>461</v>
      </c>
      <c r="D241" t="s">
        <v>4280</v>
      </c>
      <c r="E241" t="s">
        <v>23575</v>
      </c>
      <c r="F241" t="s">
        <v>23576</v>
      </c>
      <c r="G241" t="s">
        <v>1464</v>
      </c>
      <c r="H241" t="s">
        <v>460</v>
      </c>
      <c r="I241" t="s">
        <v>4283</v>
      </c>
      <c r="J241" t="s">
        <v>23577</v>
      </c>
      <c r="K241" t="s">
        <v>20905</v>
      </c>
      <c r="L241" t="s">
        <v>23578</v>
      </c>
      <c r="M241" s="27">
        <v>45953.906944444447</v>
      </c>
      <c r="N241" s="27">
        <v>45954.557638888888</v>
      </c>
      <c r="P241" t="s">
        <v>1540</v>
      </c>
      <c r="Q241" t="s">
        <v>22349</v>
      </c>
      <c r="R241" t="s">
        <v>22834</v>
      </c>
      <c r="S241" t="s">
        <v>1664</v>
      </c>
      <c r="T241" t="s">
        <v>23579</v>
      </c>
      <c r="U241" t="s">
        <v>84</v>
      </c>
      <c r="V241" t="s">
        <v>23580</v>
      </c>
      <c r="W241" t="s">
        <v>11</v>
      </c>
      <c r="X241" t="s">
        <v>86</v>
      </c>
      <c r="Y241" t="s">
        <v>1597</v>
      </c>
      <c r="Z241" s="28">
        <v>1</v>
      </c>
      <c r="AA241" t="s">
        <v>88</v>
      </c>
      <c r="AB241" s="40">
        <v>144968</v>
      </c>
      <c r="AC241" s="40">
        <v>144968</v>
      </c>
    </row>
    <row r="242" spans="1:29">
      <c r="A242" t="s">
        <v>277</v>
      </c>
      <c r="B242" t="s">
        <v>151</v>
      </c>
      <c r="C242" t="s">
        <v>152</v>
      </c>
      <c r="D242" t="s">
        <v>2442</v>
      </c>
      <c r="E242" t="s">
        <v>23581</v>
      </c>
      <c r="F242" t="s">
        <v>23582</v>
      </c>
      <c r="G242" t="s">
        <v>1464</v>
      </c>
      <c r="H242" t="s">
        <v>328</v>
      </c>
      <c r="I242" t="s">
        <v>2445</v>
      </c>
      <c r="J242" t="s">
        <v>23583</v>
      </c>
      <c r="K242" t="s">
        <v>20905</v>
      </c>
      <c r="L242" t="s">
        <v>23584</v>
      </c>
      <c r="M242" s="27">
        <v>45953.465277777781</v>
      </c>
      <c r="N242" s="27">
        <v>45954.411805555559</v>
      </c>
      <c r="P242" t="s">
        <v>1514</v>
      </c>
      <c r="Q242" t="s">
        <v>1621</v>
      </c>
      <c r="R242" t="s">
        <v>2815</v>
      </c>
      <c r="S242" t="s">
        <v>82</v>
      </c>
      <c r="T242" t="s">
        <v>23585</v>
      </c>
      <c r="U242" t="s">
        <v>84</v>
      </c>
      <c r="V242" t="s">
        <v>23586</v>
      </c>
      <c r="W242" t="s">
        <v>11</v>
      </c>
      <c r="X242" t="s">
        <v>86</v>
      </c>
      <c r="Y242" t="s">
        <v>342</v>
      </c>
      <c r="Z242" s="28">
        <v>1</v>
      </c>
      <c r="AA242" t="s">
        <v>88</v>
      </c>
      <c r="AB242" s="40">
        <v>144968</v>
      </c>
      <c r="AC242" s="40">
        <v>144968</v>
      </c>
    </row>
    <row r="243" spans="1:29">
      <c r="A243" t="s">
        <v>459</v>
      </c>
      <c r="B243" t="s">
        <v>460</v>
      </c>
      <c r="C243" t="s">
        <v>461</v>
      </c>
      <c r="D243" t="s">
        <v>512</v>
      </c>
      <c r="E243" t="s">
        <v>23587</v>
      </c>
      <c r="F243" t="s">
        <v>23588</v>
      </c>
      <c r="G243" t="s">
        <v>1464</v>
      </c>
      <c r="H243" t="s">
        <v>460</v>
      </c>
      <c r="I243" t="s">
        <v>459</v>
      </c>
      <c r="J243" t="s">
        <v>23589</v>
      </c>
      <c r="K243" t="s">
        <v>20905</v>
      </c>
      <c r="L243" t="s">
        <v>23590</v>
      </c>
      <c r="M243" s="27">
        <v>45953.597222222219</v>
      </c>
      <c r="N243" s="27">
        <v>45953.59652777778</v>
      </c>
      <c r="P243" t="s">
        <v>1540</v>
      </c>
      <c r="Q243" t="s">
        <v>22349</v>
      </c>
      <c r="R243" t="s">
        <v>22834</v>
      </c>
      <c r="S243" t="s">
        <v>5314</v>
      </c>
      <c r="T243" t="s">
        <v>23591</v>
      </c>
      <c r="U243" t="s">
        <v>22424</v>
      </c>
      <c r="W243" t="s">
        <v>8</v>
      </c>
      <c r="X243" t="s">
        <v>86</v>
      </c>
      <c r="Y243" t="s">
        <v>7686</v>
      </c>
      <c r="Z243" s="28">
        <v>0</v>
      </c>
      <c r="AA243" t="s">
        <v>88</v>
      </c>
      <c r="AB243" s="40">
        <v>41241</v>
      </c>
      <c r="AC243" s="40">
        <v>41241</v>
      </c>
    </row>
    <row r="244" spans="1:29">
      <c r="A244" t="s">
        <v>459</v>
      </c>
      <c r="B244" t="s">
        <v>460</v>
      </c>
      <c r="C244" t="s">
        <v>461</v>
      </c>
      <c r="D244" t="s">
        <v>512</v>
      </c>
      <c r="E244" t="s">
        <v>23592</v>
      </c>
      <c r="F244" t="s">
        <v>23593</v>
      </c>
      <c r="G244" t="s">
        <v>1464</v>
      </c>
      <c r="H244" t="s">
        <v>460</v>
      </c>
      <c r="I244" t="s">
        <v>459</v>
      </c>
      <c r="J244" t="s">
        <v>23594</v>
      </c>
      <c r="K244" t="s">
        <v>20905</v>
      </c>
      <c r="L244" t="s">
        <v>23595</v>
      </c>
      <c r="M244" s="27">
        <v>45953.652777777781</v>
      </c>
      <c r="N244" s="27">
        <v>45953.803472222222</v>
      </c>
      <c r="P244" t="s">
        <v>1540</v>
      </c>
      <c r="Q244" t="s">
        <v>22349</v>
      </c>
      <c r="R244" t="s">
        <v>22834</v>
      </c>
      <c r="S244" t="s">
        <v>82</v>
      </c>
      <c r="T244" t="s">
        <v>23596</v>
      </c>
      <c r="U244" t="s">
        <v>84</v>
      </c>
      <c r="V244" t="s">
        <v>23597</v>
      </c>
      <c r="W244" t="s">
        <v>8</v>
      </c>
      <c r="X244" t="s">
        <v>86</v>
      </c>
      <c r="Y244" t="s">
        <v>4324</v>
      </c>
      <c r="Z244" s="28">
        <v>1</v>
      </c>
      <c r="AA244" t="s">
        <v>88</v>
      </c>
      <c r="AB244" s="40">
        <v>65960</v>
      </c>
      <c r="AC244" s="40">
        <v>65960</v>
      </c>
    </row>
    <row r="245" spans="1:29">
      <c r="A245" t="s">
        <v>343</v>
      </c>
      <c r="B245" t="s">
        <v>68</v>
      </c>
      <c r="C245" t="s">
        <v>69</v>
      </c>
      <c r="D245" t="s">
        <v>344</v>
      </c>
      <c r="E245" t="s">
        <v>23598</v>
      </c>
      <c r="F245" t="s">
        <v>23599</v>
      </c>
      <c r="G245" t="s">
        <v>1464</v>
      </c>
      <c r="H245" t="s">
        <v>347</v>
      </c>
      <c r="I245" t="s">
        <v>343</v>
      </c>
      <c r="J245" t="s">
        <v>23600</v>
      </c>
      <c r="K245" t="s">
        <v>20905</v>
      </c>
      <c r="L245" t="s">
        <v>23601</v>
      </c>
      <c r="M245" s="27">
        <v>45953.738888888889</v>
      </c>
      <c r="N245" s="27">
        <v>45954.508333333331</v>
      </c>
      <c r="P245" t="s">
        <v>1467</v>
      </c>
      <c r="Q245" t="s">
        <v>1468</v>
      </c>
      <c r="R245" t="s">
        <v>1469</v>
      </c>
      <c r="S245" t="s">
        <v>82</v>
      </c>
      <c r="T245" t="s">
        <v>23602</v>
      </c>
      <c r="U245" t="s">
        <v>84</v>
      </c>
      <c r="V245" t="s">
        <v>23603</v>
      </c>
      <c r="W245" t="s">
        <v>8</v>
      </c>
      <c r="X245" t="s">
        <v>86</v>
      </c>
      <c r="Y245" t="s">
        <v>761</v>
      </c>
      <c r="Z245" s="28">
        <v>1</v>
      </c>
      <c r="AA245" t="s">
        <v>88</v>
      </c>
      <c r="AB245" s="40">
        <v>65960</v>
      </c>
      <c r="AC245" s="40">
        <v>65960</v>
      </c>
    </row>
    <row r="246" spans="1:29">
      <c r="A246" t="s">
        <v>277</v>
      </c>
      <c r="B246" t="s">
        <v>151</v>
      </c>
      <c r="C246" t="s">
        <v>152</v>
      </c>
      <c r="D246" t="s">
        <v>325</v>
      </c>
      <c r="E246" t="s">
        <v>23604</v>
      </c>
      <c r="F246" t="s">
        <v>23605</v>
      </c>
      <c r="G246" t="s">
        <v>1464</v>
      </c>
      <c r="H246" t="s">
        <v>328</v>
      </c>
      <c r="I246" t="s">
        <v>277</v>
      </c>
      <c r="J246" t="s">
        <v>23606</v>
      </c>
      <c r="K246" t="s">
        <v>20905</v>
      </c>
      <c r="L246" t="s">
        <v>23607</v>
      </c>
      <c r="M246" s="27">
        <v>45953.693055555559</v>
      </c>
      <c r="N246" s="27">
        <v>45953.692361111112</v>
      </c>
      <c r="P246" t="s">
        <v>1540</v>
      </c>
      <c r="Q246" t="s">
        <v>22349</v>
      </c>
      <c r="R246" t="s">
        <v>22834</v>
      </c>
      <c r="S246" t="s">
        <v>5314</v>
      </c>
      <c r="T246" t="s">
        <v>23608</v>
      </c>
      <c r="U246" t="s">
        <v>22424</v>
      </c>
      <c r="W246" t="s">
        <v>8</v>
      </c>
      <c r="X246" t="s">
        <v>86</v>
      </c>
      <c r="Y246" t="s">
        <v>12732</v>
      </c>
      <c r="Z246" s="28">
        <v>0</v>
      </c>
      <c r="AA246" t="s">
        <v>88</v>
      </c>
      <c r="AB246" s="40">
        <v>41241</v>
      </c>
      <c r="AC246" s="40">
        <v>41241</v>
      </c>
    </row>
    <row r="247" spans="1:29">
      <c r="A247" t="s">
        <v>191</v>
      </c>
      <c r="B247" t="s">
        <v>192</v>
      </c>
      <c r="C247" t="s">
        <v>193</v>
      </c>
      <c r="D247" t="s">
        <v>255</v>
      </c>
      <c r="E247" t="s">
        <v>23609</v>
      </c>
      <c r="F247" t="s">
        <v>23610</v>
      </c>
      <c r="G247" t="s">
        <v>1464</v>
      </c>
      <c r="H247" t="s">
        <v>258</v>
      </c>
      <c r="I247" t="s">
        <v>259</v>
      </c>
      <c r="J247" t="s">
        <v>23611</v>
      </c>
      <c r="K247" t="s">
        <v>20905</v>
      </c>
      <c r="L247" t="s">
        <v>23612</v>
      </c>
      <c r="M247" s="27">
        <v>45953.59375</v>
      </c>
      <c r="N247" s="27">
        <v>45955.370833333327</v>
      </c>
      <c r="P247" t="s">
        <v>1467</v>
      </c>
      <c r="Q247" t="s">
        <v>1552</v>
      </c>
      <c r="R247" t="s">
        <v>2000</v>
      </c>
      <c r="S247" t="s">
        <v>82</v>
      </c>
      <c r="T247" t="s">
        <v>23613</v>
      </c>
      <c r="U247" t="s">
        <v>84</v>
      </c>
      <c r="V247" t="s">
        <v>23614</v>
      </c>
      <c r="W247" t="s">
        <v>15</v>
      </c>
      <c r="X247" t="s">
        <v>86</v>
      </c>
      <c r="Y247" t="s">
        <v>254</v>
      </c>
      <c r="Z247" s="28">
        <v>1</v>
      </c>
      <c r="AA247" t="s">
        <v>88</v>
      </c>
      <c r="AB247" s="40">
        <v>479589</v>
      </c>
      <c r="AC247" s="40">
        <v>479589</v>
      </c>
    </row>
    <row r="248" spans="1:29">
      <c r="A248" t="s">
        <v>1377</v>
      </c>
      <c r="B248" t="s">
        <v>68</v>
      </c>
      <c r="C248" t="s">
        <v>266</v>
      </c>
      <c r="D248" t="s">
        <v>4238</v>
      </c>
      <c r="E248" t="s">
        <v>23615</v>
      </c>
      <c r="F248" t="s">
        <v>23616</v>
      </c>
      <c r="G248" t="s">
        <v>1464</v>
      </c>
      <c r="H248" t="s">
        <v>2043</v>
      </c>
      <c r="I248" t="s">
        <v>4241</v>
      </c>
      <c r="J248" t="s">
        <v>23617</v>
      </c>
      <c r="K248" t="s">
        <v>20905</v>
      </c>
      <c r="L248" t="s">
        <v>23618</v>
      </c>
      <c r="M248" s="27">
        <v>45953.65902777778</v>
      </c>
      <c r="N248" s="27">
        <v>45954.662499999999</v>
      </c>
      <c r="P248" t="s">
        <v>22321</v>
      </c>
      <c r="Q248" t="s">
        <v>22562</v>
      </c>
      <c r="R248" t="s">
        <v>22563</v>
      </c>
      <c r="T248" t="s">
        <v>23619</v>
      </c>
      <c r="U248" t="s">
        <v>1801</v>
      </c>
      <c r="W248" t="s">
        <v>11</v>
      </c>
      <c r="X248" t="s">
        <v>86</v>
      </c>
      <c r="Y248" t="s">
        <v>2049</v>
      </c>
      <c r="Z248" s="28">
        <v>0</v>
      </c>
      <c r="AA248" t="s">
        <v>88</v>
      </c>
      <c r="AB248" s="40">
        <v>41241</v>
      </c>
      <c r="AC248" s="40">
        <v>41241</v>
      </c>
    </row>
    <row r="249" spans="1:29">
      <c r="A249" t="s">
        <v>217</v>
      </c>
      <c r="B249" t="s">
        <v>192</v>
      </c>
      <c r="C249" t="s">
        <v>193</v>
      </c>
      <c r="D249" t="s">
        <v>1241</v>
      </c>
      <c r="E249" t="s">
        <v>23620</v>
      </c>
      <c r="F249" t="s">
        <v>23621</v>
      </c>
      <c r="G249" t="s">
        <v>1464</v>
      </c>
      <c r="H249" t="s">
        <v>197</v>
      </c>
      <c r="I249" t="s">
        <v>1244</v>
      </c>
      <c r="J249" t="s">
        <v>23622</v>
      </c>
      <c r="K249" t="s">
        <v>20905</v>
      </c>
      <c r="L249" t="s">
        <v>23623</v>
      </c>
      <c r="M249" s="27">
        <v>45953.660416666673</v>
      </c>
      <c r="N249" s="27">
        <v>45954.666666666657</v>
      </c>
      <c r="P249" t="s">
        <v>22321</v>
      </c>
      <c r="Q249" t="s">
        <v>1580</v>
      </c>
      <c r="R249" t="s">
        <v>22648</v>
      </c>
      <c r="S249" t="s">
        <v>82</v>
      </c>
      <c r="T249" t="s">
        <v>23624</v>
      </c>
      <c r="U249" t="s">
        <v>84</v>
      </c>
      <c r="V249" t="s">
        <v>23625</v>
      </c>
      <c r="W249" t="s">
        <v>11</v>
      </c>
      <c r="X249" t="s">
        <v>86</v>
      </c>
      <c r="Y249" t="s">
        <v>1684</v>
      </c>
      <c r="Z249" s="28">
        <v>1</v>
      </c>
      <c r="AA249" t="s">
        <v>88</v>
      </c>
      <c r="AB249" s="40">
        <v>144968</v>
      </c>
      <c r="AC249" s="40">
        <v>144968</v>
      </c>
    </row>
    <row r="250" spans="1:29">
      <c r="A250" t="s">
        <v>343</v>
      </c>
      <c r="B250" t="s">
        <v>68</v>
      </c>
      <c r="C250" t="s">
        <v>69</v>
      </c>
      <c r="D250" t="s">
        <v>344</v>
      </c>
      <c r="E250" t="s">
        <v>23626</v>
      </c>
      <c r="F250" t="s">
        <v>23627</v>
      </c>
      <c r="G250" t="s">
        <v>1464</v>
      </c>
      <c r="H250" t="s">
        <v>347</v>
      </c>
      <c r="I250" t="s">
        <v>343</v>
      </c>
      <c r="J250" t="s">
        <v>23628</v>
      </c>
      <c r="K250" t="s">
        <v>20905</v>
      </c>
      <c r="L250" t="s">
        <v>23629</v>
      </c>
      <c r="M250" s="27">
        <v>45953.522222222222</v>
      </c>
      <c r="N250" s="27">
        <v>45954.638888888891</v>
      </c>
      <c r="P250" t="s">
        <v>1540</v>
      </c>
      <c r="Q250" t="s">
        <v>1541</v>
      </c>
      <c r="R250" t="s">
        <v>22336</v>
      </c>
      <c r="S250" t="s">
        <v>82</v>
      </c>
      <c r="T250" t="s">
        <v>23630</v>
      </c>
      <c r="U250" t="s">
        <v>84</v>
      </c>
      <c r="V250" t="s">
        <v>23631</v>
      </c>
      <c r="W250" t="s">
        <v>8</v>
      </c>
      <c r="X250" t="s">
        <v>86</v>
      </c>
      <c r="Y250" t="s">
        <v>761</v>
      </c>
      <c r="Z250" s="28">
        <v>1</v>
      </c>
      <c r="AA250" t="s">
        <v>88</v>
      </c>
      <c r="AB250" s="40">
        <v>65960</v>
      </c>
      <c r="AC250" s="40">
        <v>65960</v>
      </c>
    </row>
    <row r="251" spans="1:29">
      <c r="A251" t="s">
        <v>459</v>
      </c>
      <c r="B251" t="s">
        <v>460</v>
      </c>
      <c r="C251" t="s">
        <v>461</v>
      </c>
      <c r="D251" t="s">
        <v>1861</v>
      </c>
      <c r="E251" t="s">
        <v>23632</v>
      </c>
      <c r="F251" t="s">
        <v>23633</v>
      </c>
      <c r="G251" t="s">
        <v>1464</v>
      </c>
      <c r="H251" t="s">
        <v>460</v>
      </c>
      <c r="I251" t="s">
        <v>1864</v>
      </c>
      <c r="J251" t="s">
        <v>23634</v>
      </c>
      <c r="K251" t="s">
        <v>20905</v>
      </c>
      <c r="L251" t="s">
        <v>23635</v>
      </c>
      <c r="M251" s="27">
        <v>45953.906944444447</v>
      </c>
      <c r="N251" s="27">
        <v>45954.458333333343</v>
      </c>
      <c r="P251" t="s">
        <v>1540</v>
      </c>
      <c r="Q251" t="s">
        <v>22349</v>
      </c>
      <c r="R251" t="s">
        <v>22834</v>
      </c>
      <c r="S251" t="s">
        <v>82</v>
      </c>
      <c r="T251" t="s">
        <v>23636</v>
      </c>
      <c r="U251" t="s">
        <v>84</v>
      </c>
      <c r="V251" t="s">
        <v>23637</v>
      </c>
      <c r="W251" t="s">
        <v>11</v>
      </c>
      <c r="X251" t="s">
        <v>86</v>
      </c>
      <c r="Y251" t="s">
        <v>1597</v>
      </c>
      <c r="Z251" s="28">
        <v>1</v>
      </c>
      <c r="AA251" t="s">
        <v>88</v>
      </c>
      <c r="AB251" s="40">
        <v>144968</v>
      </c>
      <c r="AC251" s="40">
        <v>144968</v>
      </c>
    </row>
    <row r="252" spans="1:29">
      <c r="A252" t="s">
        <v>277</v>
      </c>
      <c r="B252" t="s">
        <v>151</v>
      </c>
      <c r="C252" t="s">
        <v>152</v>
      </c>
      <c r="D252" t="s">
        <v>325</v>
      </c>
      <c r="E252" t="s">
        <v>23638</v>
      </c>
      <c r="F252" t="s">
        <v>23639</v>
      </c>
      <c r="G252" t="s">
        <v>1464</v>
      </c>
      <c r="H252" t="s">
        <v>328</v>
      </c>
      <c r="I252" t="s">
        <v>277</v>
      </c>
      <c r="J252" t="s">
        <v>23640</v>
      </c>
      <c r="K252" t="s">
        <v>20905</v>
      </c>
      <c r="L252" t="s">
        <v>23641</v>
      </c>
      <c r="M252" s="27">
        <v>45954.418055555558</v>
      </c>
      <c r="N252" s="27">
        <v>45954.418055555558</v>
      </c>
      <c r="P252" t="s">
        <v>1467</v>
      </c>
      <c r="Q252" t="s">
        <v>1552</v>
      </c>
      <c r="R252" t="s">
        <v>2000</v>
      </c>
      <c r="S252" t="s">
        <v>82</v>
      </c>
      <c r="T252" t="s">
        <v>23642</v>
      </c>
      <c r="U252" t="s">
        <v>84</v>
      </c>
      <c r="V252" t="s">
        <v>23643</v>
      </c>
      <c r="W252" t="s">
        <v>8</v>
      </c>
      <c r="X252" t="s">
        <v>86</v>
      </c>
      <c r="Y252" t="s">
        <v>2003</v>
      </c>
      <c r="Z252" s="28">
        <v>1</v>
      </c>
      <c r="AA252" t="s">
        <v>88</v>
      </c>
      <c r="AB252" s="40">
        <v>65960</v>
      </c>
      <c r="AC252" s="40">
        <v>65960</v>
      </c>
    </row>
    <row r="253" spans="1:29">
      <c r="A253" t="s">
        <v>459</v>
      </c>
      <c r="B253" t="s">
        <v>460</v>
      </c>
      <c r="C253" t="s">
        <v>461</v>
      </c>
      <c r="D253" t="s">
        <v>512</v>
      </c>
      <c r="E253" t="s">
        <v>23644</v>
      </c>
      <c r="F253" t="s">
        <v>23491</v>
      </c>
      <c r="G253" t="s">
        <v>1464</v>
      </c>
      <c r="H253" t="s">
        <v>460</v>
      </c>
      <c r="I253" t="s">
        <v>459</v>
      </c>
      <c r="J253" t="s">
        <v>23492</v>
      </c>
      <c r="K253" t="s">
        <v>20905</v>
      </c>
      <c r="L253" t="s">
        <v>23645</v>
      </c>
      <c r="M253" s="27">
        <v>45954.470833333333</v>
      </c>
      <c r="N253" s="27">
        <v>45955.364583333343</v>
      </c>
      <c r="P253" t="s">
        <v>1540</v>
      </c>
      <c r="Q253" t="s">
        <v>22349</v>
      </c>
      <c r="R253" t="s">
        <v>22834</v>
      </c>
      <c r="S253" t="s">
        <v>82</v>
      </c>
      <c r="T253" t="s">
        <v>23646</v>
      </c>
      <c r="U253" t="s">
        <v>84</v>
      </c>
      <c r="V253" t="s">
        <v>23647</v>
      </c>
      <c r="W253" t="s">
        <v>8</v>
      </c>
      <c r="X253" t="s">
        <v>86</v>
      </c>
      <c r="Y253" t="s">
        <v>4324</v>
      </c>
      <c r="Z253" s="28">
        <v>1</v>
      </c>
      <c r="AA253" t="s">
        <v>88</v>
      </c>
      <c r="AB253" s="40">
        <v>65960</v>
      </c>
      <c r="AC253" s="40">
        <v>65960</v>
      </c>
    </row>
    <row r="254" spans="1:29">
      <c r="A254" t="s">
        <v>459</v>
      </c>
      <c r="B254" t="s">
        <v>460</v>
      </c>
      <c r="C254" t="s">
        <v>461</v>
      </c>
      <c r="D254" t="s">
        <v>3188</v>
      </c>
      <c r="E254" t="s">
        <v>23648</v>
      </c>
      <c r="F254" t="s">
        <v>23649</v>
      </c>
      <c r="G254" t="s">
        <v>1464</v>
      </c>
      <c r="H254" t="s">
        <v>460</v>
      </c>
      <c r="I254" t="s">
        <v>3191</v>
      </c>
      <c r="J254" t="s">
        <v>23650</v>
      </c>
      <c r="K254" t="s">
        <v>20905</v>
      </c>
      <c r="L254" t="s">
        <v>23651</v>
      </c>
      <c r="M254" s="27">
        <v>45954.469444444447</v>
      </c>
      <c r="N254" s="27">
        <v>45954.46875</v>
      </c>
      <c r="P254" t="s">
        <v>1540</v>
      </c>
      <c r="Q254" t="s">
        <v>22349</v>
      </c>
      <c r="R254" t="s">
        <v>22834</v>
      </c>
      <c r="S254" t="s">
        <v>5314</v>
      </c>
      <c r="T254" t="s">
        <v>23652</v>
      </c>
      <c r="U254" t="s">
        <v>22424</v>
      </c>
      <c r="W254" t="s">
        <v>11</v>
      </c>
      <c r="X254" t="s">
        <v>86</v>
      </c>
      <c r="Y254" t="s">
        <v>7686</v>
      </c>
      <c r="Z254" s="28">
        <v>0</v>
      </c>
      <c r="AA254" t="s">
        <v>88</v>
      </c>
      <c r="AB254" s="40">
        <v>41241</v>
      </c>
      <c r="AC254" s="40">
        <v>41241</v>
      </c>
    </row>
    <row r="255" spans="1:29">
      <c r="A255" t="s">
        <v>191</v>
      </c>
      <c r="B255" t="s">
        <v>192</v>
      </c>
      <c r="C255" t="s">
        <v>193</v>
      </c>
      <c r="D255" t="s">
        <v>194</v>
      </c>
      <c r="E255" t="s">
        <v>23653</v>
      </c>
      <c r="F255" t="s">
        <v>22687</v>
      </c>
      <c r="G255" t="s">
        <v>1464</v>
      </c>
      <c r="H255" t="s">
        <v>197</v>
      </c>
      <c r="I255" t="s">
        <v>191</v>
      </c>
      <c r="J255" t="s">
        <v>22688</v>
      </c>
      <c r="K255" t="s">
        <v>20905</v>
      </c>
      <c r="L255" t="s">
        <v>23654</v>
      </c>
      <c r="M255" s="27">
        <v>45954.493750000001</v>
      </c>
      <c r="N255" s="27">
        <v>45955.419444444437</v>
      </c>
      <c r="P255" t="s">
        <v>1467</v>
      </c>
      <c r="Q255" t="s">
        <v>1478</v>
      </c>
      <c r="R255" t="s">
        <v>1469</v>
      </c>
      <c r="S255" t="s">
        <v>82</v>
      </c>
      <c r="T255" t="s">
        <v>23655</v>
      </c>
      <c r="U255" t="s">
        <v>84</v>
      </c>
      <c r="V255" t="s">
        <v>23656</v>
      </c>
      <c r="W255" t="s">
        <v>8</v>
      </c>
      <c r="X255" t="s">
        <v>86</v>
      </c>
      <c r="Y255" t="s">
        <v>1956</v>
      </c>
      <c r="Z255" s="28">
        <v>1</v>
      </c>
      <c r="AA255" t="s">
        <v>88</v>
      </c>
      <c r="AB255" s="40">
        <v>65960</v>
      </c>
      <c r="AC255" s="40">
        <v>65960</v>
      </c>
    </row>
    <row r="256" spans="1:29">
      <c r="A256" t="s">
        <v>118</v>
      </c>
      <c r="B256" t="s">
        <v>119</v>
      </c>
      <c r="C256" t="s">
        <v>120</v>
      </c>
      <c r="D256" t="s">
        <v>306</v>
      </c>
      <c r="E256" t="s">
        <v>23657</v>
      </c>
      <c r="F256" t="s">
        <v>23658</v>
      </c>
      <c r="G256" t="s">
        <v>1464</v>
      </c>
      <c r="H256" t="s">
        <v>309</v>
      </c>
      <c r="I256" t="s">
        <v>118</v>
      </c>
      <c r="J256" t="s">
        <v>23659</v>
      </c>
      <c r="K256" t="s">
        <v>20905</v>
      </c>
      <c r="L256" t="s">
        <v>23660</v>
      </c>
      <c r="M256" s="27">
        <v>45954.438888888893</v>
      </c>
      <c r="N256" s="27">
        <v>45954.675000000003</v>
      </c>
      <c r="P256" t="s">
        <v>1514</v>
      </c>
      <c r="Q256" t="s">
        <v>1552</v>
      </c>
      <c r="R256" t="s">
        <v>2469</v>
      </c>
      <c r="T256" t="s">
        <v>23661</v>
      </c>
      <c r="U256" t="s">
        <v>1801</v>
      </c>
      <c r="W256" t="s">
        <v>8</v>
      </c>
      <c r="X256" t="s">
        <v>86</v>
      </c>
      <c r="Y256" t="s">
        <v>477</v>
      </c>
      <c r="Z256" s="28">
        <v>0</v>
      </c>
      <c r="AA256" t="s">
        <v>88</v>
      </c>
      <c r="AB256" s="40">
        <v>41241</v>
      </c>
      <c r="AC256" s="40">
        <v>41241</v>
      </c>
    </row>
    <row r="257" spans="1:29">
      <c r="A257" t="s">
        <v>459</v>
      </c>
      <c r="B257" t="s">
        <v>460</v>
      </c>
      <c r="C257" t="s">
        <v>461</v>
      </c>
      <c r="D257" t="s">
        <v>512</v>
      </c>
      <c r="E257" t="s">
        <v>23662</v>
      </c>
      <c r="F257" t="s">
        <v>23663</v>
      </c>
      <c r="G257" t="s">
        <v>1464</v>
      </c>
      <c r="H257" t="s">
        <v>460</v>
      </c>
      <c r="I257" t="s">
        <v>459</v>
      </c>
      <c r="J257" t="s">
        <v>23664</v>
      </c>
      <c r="K257" t="s">
        <v>20905</v>
      </c>
      <c r="L257" t="s">
        <v>23665</v>
      </c>
      <c r="M257" s="27">
        <v>45954.777777777781</v>
      </c>
      <c r="N257" s="27">
        <v>45955.450694444437</v>
      </c>
      <c r="P257" t="s">
        <v>22321</v>
      </c>
      <c r="Q257" t="s">
        <v>1552</v>
      </c>
      <c r="R257" t="s">
        <v>22963</v>
      </c>
      <c r="S257" t="s">
        <v>82</v>
      </c>
      <c r="T257" t="s">
        <v>23666</v>
      </c>
      <c r="U257" t="s">
        <v>84</v>
      </c>
      <c r="V257" t="s">
        <v>23667</v>
      </c>
      <c r="W257" t="s">
        <v>8</v>
      </c>
      <c r="X257" t="s">
        <v>86</v>
      </c>
      <c r="Y257" t="s">
        <v>964</v>
      </c>
      <c r="Z257" s="28">
        <v>1</v>
      </c>
      <c r="AA257" t="s">
        <v>88</v>
      </c>
      <c r="AB257" s="40">
        <v>65960</v>
      </c>
      <c r="AC257" s="40">
        <v>65960</v>
      </c>
    </row>
    <row r="258" spans="1:29">
      <c r="A258" t="s">
        <v>762</v>
      </c>
      <c r="B258" t="s">
        <v>119</v>
      </c>
      <c r="C258" t="s">
        <v>120</v>
      </c>
      <c r="D258" t="s">
        <v>763</v>
      </c>
      <c r="E258" t="s">
        <v>23668</v>
      </c>
      <c r="F258" t="s">
        <v>23669</v>
      </c>
      <c r="G258" t="s">
        <v>1464</v>
      </c>
      <c r="H258" t="s">
        <v>766</v>
      </c>
      <c r="I258" t="s">
        <v>762</v>
      </c>
      <c r="J258" t="s">
        <v>23670</v>
      </c>
      <c r="K258" t="s">
        <v>20905</v>
      </c>
      <c r="L258" t="s">
        <v>23671</v>
      </c>
      <c r="M258" s="27">
        <v>45954.587500000001</v>
      </c>
      <c r="N258" s="27">
        <v>45954.707638888889</v>
      </c>
      <c r="P258" t="s">
        <v>1540</v>
      </c>
      <c r="Q258" t="s">
        <v>22349</v>
      </c>
      <c r="R258" t="s">
        <v>22635</v>
      </c>
      <c r="S258" t="s">
        <v>1664</v>
      </c>
      <c r="T258" t="s">
        <v>23672</v>
      </c>
      <c r="U258" t="s">
        <v>84</v>
      </c>
      <c r="V258" t="s">
        <v>23673</v>
      </c>
      <c r="W258" t="s">
        <v>8</v>
      </c>
      <c r="X258" t="s">
        <v>86</v>
      </c>
      <c r="Y258" t="s">
        <v>771</v>
      </c>
      <c r="Z258" s="28">
        <v>1</v>
      </c>
      <c r="AA258" t="s">
        <v>88</v>
      </c>
      <c r="AB258" s="40">
        <v>65960</v>
      </c>
      <c r="AC258" s="40">
        <v>65960</v>
      </c>
    </row>
    <row r="259" spans="1:29">
      <c r="A259" t="s">
        <v>459</v>
      </c>
      <c r="B259" t="s">
        <v>460</v>
      </c>
      <c r="C259" t="s">
        <v>461</v>
      </c>
      <c r="D259" t="s">
        <v>11119</v>
      </c>
      <c r="E259" t="s">
        <v>23674</v>
      </c>
      <c r="F259" t="s">
        <v>21237</v>
      </c>
      <c r="G259" t="s">
        <v>1464</v>
      </c>
      <c r="H259" t="s">
        <v>460</v>
      </c>
      <c r="I259" t="s">
        <v>11122</v>
      </c>
      <c r="J259" t="s">
        <v>21235</v>
      </c>
      <c r="K259" t="s">
        <v>20905</v>
      </c>
      <c r="L259" t="s">
        <v>23675</v>
      </c>
      <c r="M259" s="27">
        <v>45954.700694444437</v>
      </c>
      <c r="N259" s="27">
        <v>45955.422222222223</v>
      </c>
      <c r="P259" t="s">
        <v>1467</v>
      </c>
      <c r="Q259" t="s">
        <v>1654</v>
      </c>
      <c r="R259" t="s">
        <v>1655</v>
      </c>
      <c r="S259" t="s">
        <v>82</v>
      </c>
      <c r="T259" t="s">
        <v>23676</v>
      </c>
      <c r="U259" t="s">
        <v>84</v>
      </c>
      <c r="V259" t="s">
        <v>21239</v>
      </c>
      <c r="W259" t="s">
        <v>11</v>
      </c>
      <c r="X259" t="s">
        <v>86</v>
      </c>
      <c r="Y259" t="s">
        <v>470</v>
      </c>
      <c r="Z259" s="28">
        <v>1</v>
      </c>
      <c r="AA259" t="s">
        <v>88</v>
      </c>
      <c r="AB259" s="40">
        <v>144968</v>
      </c>
      <c r="AC259" s="40">
        <v>144968</v>
      </c>
    </row>
    <row r="260" spans="1:29">
      <c r="A260" t="s">
        <v>613</v>
      </c>
      <c r="B260" t="s">
        <v>151</v>
      </c>
      <c r="C260" t="s">
        <v>152</v>
      </c>
      <c r="D260" t="s">
        <v>4146</v>
      </c>
      <c r="E260" t="s">
        <v>23677</v>
      </c>
      <c r="F260" t="s">
        <v>21864</v>
      </c>
      <c r="G260" t="s">
        <v>1464</v>
      </c>
      <c r="H260" t="s">
        <v>258</v>
      </c>
      <c r="I260" t="s">
        <v>4149</v>
      </c>
      <c r="J260" t="s">
        <v>21862</v>
      </c>
      <c r="K260" t="s">
        <v>20905</v>
      </c>
      <c r="L260" t="s">
        <v>23678</v>
      </c>
      <c r="M260" s="27">
        <v>45954.710416666669</v>
      </c>
      <c r="N260" s="27">
        <v>45955.499305555553</v>
      </c>
      <c r="P260" t="s">
        <v>22321</v>
      </c>
      <c r="Q260" t="s">
        <v>1552</v>
      </c>
      <c r="R260" t="s">
        <v>22594</v>
      </c>
      <c r="S260" t="s">
        <v>82</v>
      </c>
      <c r="T260" t="s">
        <v>23679</v>
      </c>
      <c r="U260" t="s">
        <v>84</v>
      </c>
      <c r="V260" t="s">
        <v>21866</v>
      </c>
      <c r="W260" t="s">
        <v>11</v>
      </c>
      <c r="X260" t="s">
        <v>86</v>
      </c>
      <c r="Y260" t="s">
        <v>622</v>
      </c>
      <c r="Z260" s="28">
        <v>1</v>
      </c>
      <c r="AA260" t="s">
        <v>88</v>
      </c>
      <c r="AB260" s="40">
        <v>144968</v>
      </c>
      <c r="AC260" s="40">
        <v>144968</v>
      </c>
    </row>
    <row r="261" spans="1:29">
      <c r="A261" t="s">
        <v>459</v>
      </c>
      <c r="B261" t="s">
        <v>460</v>
      </c>
      <c r="C261" t="s">
        <v>461</v>
      </c>
      <c r="D261" t="s">
        <v>512</v>
      </c>
      <c r="E261" t="s">
        <v>23680</v>
      </c>
      <c r="F261" t="s">
        <v>23193</v>
      </c>
      <c r="G261" t="s">
        <v>1464</v>
      </c>
      <c r="H261" t="s">
        <v>460</v>
      </c>
      <c r="I261" t="s">
        <v>459</v>
      </c>
      <c r="J261" t="s">
        <v>23194</v>
      </c>
      <c r="K261" t="s">
        <v>20905</v>
      </c>
      <c r="L261" t="s">
        <v>23681</v>
      </c>
      <c r="M261" s="27">
        <v>45954.714583333327</v>
      </c>
      <c r="N261" s="27">
        <v>45954.713888888888</v>
      </c>
      <c r="P261" t="s">
        <v>1540</v>
      </c>
      <c r="Q261" t="s">
        <v>22349</v>
      </c>
      <c r="R261" t="s">
        <v>22834</v>
      </c>
      <c r="S261" t="s">
        <v>5314</v>
      </c>
      <c r="T261" t="s">
        <v>23682</v>
      </c>
      <c r="U261" t="s">
        <v>22424</v>
      </c>
      <c r="W261" t="s">
        <v>8</v>
      </c>
      <c r="X261" t="s">
        <v>86</v>
      </c>
      <c r="Y261" t="s">
        <v>10276</v>
      </c>
      <c r="Z261" s="28">
        <v>0</v>
      </c>
      <c r="AA261" t="s">
        <v>88</v>
      </c>
      <c r="AB261" s="40">
        <v>41241</v>
      </c>
      <c r="AC261" s="40">
        <v>41241</v>
      </c>
    </row>
    <row r="262" spans="1:29">
      <c r="A262" t="s">
        <v>277</v>
      </c>
      <c r="B262" t="s">
        <v>151</v>
      </c>
      <c r="C262" t="s">
        <v>152</v>
      </c>
      <c r="D262" t="s">
        <v>5909</v>
      </c>
      <c r="E262" t="s">
        <v>23683</v>
      </c>
      <c r="F262" t="s">
        <v>23684</v>
      </c>
      <c r="G262" t="s">
        <v>1464</v>
      </c>
      <c r="H262" t="s">
        <v>328</v>
      </c>
      <c r="I262" t="s">
        <v>5912</v>
      </c>
      <c r="J262" t="s">
        <v>23685</v>
      </c>
      <c r="K262" t="s">
        <v>20905</v>
      </c>
      <c r="L262" t="s">
        <v>23686</v>
      </c>
      <c r="M262" s="27">
        <v>45954.729166666657</v>
      </c>
      <c r="N262" s="27">
        <v>45955.506944444453</v>
      </c>
      <c r="P262" t="s">
        <v>1467</v>
      </c>
      <c r="Q262" t="s">
        <v>1468</v>
      </c>
      <c r="R262" t="s">
        <v>1469</v>
      </c>
      <c r="S262" t="s">
        <v>82</v>
      </c>
      <c r="T262" t="s">
        <v>23687</v>
      </c>
      <c r="U262" t="s">
        <v>84</v>
      </c>
      <c r="V262" t="s">
        <v>23688</v>
      </c>
      <c r="W262" t="s">
        <v>13</v>
      </c>
      <c r="X262" t="s">
        <v>86</v>
      </c>
      <c r="Y262" t="s">
        <v>736</v>
      </c>
      <c r="Z262" s="28">
        <v>1</v>
      </c>
      <c r="AA262" t="s">
        <v>88</v>
      </c>
      <c r="AB262" s="40">
        <v>275729</v>
      </c>
      <c r="AC262" s="40">
        <v>275729</v>
      </c>
    </row>
    <row r="263" spans="1:29">
      <c r="A263" t="s">
        <v>277</v>
      </c>
      <c r="B263" t="s">
        <v>151</v>
      </c>
      <c r="C263" t="s">
        <v>152</v>
      </c>
      <c r="D263" t="s">
        <v>857</v>
      </c>
      <c r="E263" t="s">
        <v>23689</v>
      </c>
      <c r="F263" t="s">
        <v>23690</v>
      </c>
      <c r="G263" t="s">
        <v>1464</v>
      </c>
      <c r="H263" t="s">
        <v>328</v>
      </c>
      <c r="I263" t="s">
        <v>860</v>
      </c>
      <c r="J263" t="s">
        <v>23691</v>
      </c>
      <c r="K263" t="s">
        <v>20905</v>
      </c>
      <c r="L263" t="s">
        <v>23692</v>
      </c>
      <c r="M263" s="27">
        <v>45954.729166666657</v>
      </c>
      <c r="N263" s="27">
        <v>45957.65902777778</v>
      </c>
      <c r="P263" t="s">
        <v>1467</v>
      </c>
      <c r="Q263" t="s">
        <v>1496</v>
      </c>
      <c r="R263" t="s">
        <v>2037</v>
      </c>
      <c r="S263" t="s">
        <v>82</v>
      </c>
      <c r="T263" t="s">
        <v>23693</v>
      </c>
      <c r="U263" t="s">
        <v>84</v>
      </c>
      <c r="V263" t="s">
        <v>23694</v>
      </c>
      <c r="W263" t="s">
        <v>15</v>
      </c>
      <c r="X263" t="s">
        <v>86</v>
      </c>
      <c r="Y263" t="s">
        <v>287</v>
      </c>
      <c r="Z263" s="28">
        <v>1</v>
      </c>
      <c r="AA263" t="s">
        <v>88</v>
      </c>
      <c r="AB263" s="40">
        <v>479589</v>
      </c>
      <c r="AC263" s="40">
        <v>479589</v>
      </c>
    </row>
    <row r="264" spans="1:29">
      <c r="A264" t="s">
        <v>67</v>
      </c>
      <c r="B264" t="s">
        <v>68</v>
      </c>
      <c r="C264" t="s">
        <v>69</v>
      </c>
      <c r="D264" t="s">
        <v>5096</v>
      </c>
      <c r="E264" t="s">
        <v>23695</v>
      </c>
      <c r="F264" t="s">
        <v>21942</v>
      </c>
      <c r="G264" t="s">
        <v>1464</v>
      </c>
      <c r="H264" t="s">
        <v>143</v>
      </c>
      <c r="I264" t="s">
        <v>5099</v>
      </c>
      <c r="J264" t="s">
        <v>21940</v>
      </c>
      <c r="K264" t="s">
        <v>20905</v>
      </c>
      <c r="L264" t="s">
        <v>23696</v>
      </c>
      <c r="M264" s="27">
        <v>45954.814583333333</v>
      </c>
      <c r="N264" s="27">
        <v>45957.661805555559</v>
      </c>
      <c r="P264" t="s">
        <v>1467</v>
      </c>
      <c r="Q264" t="s">
        <v>1478</v>
      </c>
      <c r="R264" t="s">
        <v>1604</v>
      </c>
      <c r="S264" t="s">
        <v>82</v>
      </c>
      <c r="T264" t="s">
        <v>23697</v>
      </c>
      <c r="U264" t="s">
        <v>84</v>
      </c>
      <c r="V264" t="s">
        <v>21944</v>
      </c>
      <c r="W264" t="s">
        <v>11</v>
      </c>
      <c r="X264" t="s">
        <v>86</v>
      </c>
      <c r="Y264" t="s">
        <v>97</v>
      </c>
      <c r="Z264" s="28">
        <v>1</v>
      </c>
      <c r="AA264" t="s">
        <v>88</v>
      </c>
      <c r="AB264" s="40">
        <v>144968</v>
      </c>
      <c r="AC264" s="40">
        <v>144968</v>
      </c>
    </row>
    <row r="265" spans="1:29">
      <c r="A265" t="s">
        <v>118</v>
      </c>
      <c r="B265" t="s">
        <v>119</v>
      </c>
      <c r="C265" t="s">
        <v>120</v>
      </c>
      <c r="D265" t="s">
        <v>5983</v>
      </c>
      <c r="E265" t="s">
        <v>23698</v>
      </c>
      <c r="F265" t="s">
        <v>23699</v>
      </c>
      <c r="G265" t="s">
        <v>1464</v>
      </c>
      <c r="H265" t="s">
        <v>124</v>
      </c>
      <c r="I265" t="s">
        <v>5986</v>
      </c>
      <c r="J265" t="s">
        <v>23700</v>
      </c>
      <c r="K265" t="s">
        <v>20905</v>
      </c>
      <c r="L265" t="s">
        <v>23701</v>
      </c>
      <c r="M265" s="27">
        <v>45954.411805555559</v>
      </c>
      <c r="N265" s="27">
        <v>45955.40347222222</v>
      </c>
      <c r="P265" t="s">
        <v>1540</v>
      </c>
      <c r="Q265" t="s">
        <v>22349</v>
      </c>
      <c r="R265" t="s">
        <v>23524</v>
      </c>
      <c r="S265" t="s">
        <v>5314</v>
      </c>
      <c r="T265" t="s">
        <v>23702</v>
      </c>
      <c r="U265" t="s">
        <v>22424</v>
      </c>
      <c r="W265" t="s">
        <v>15</v>
      </c>
      <c r="X265" t="s">
        <v>86</v>
      </c>
      <c r="Y265" t="s">
        <v>7627</v>
      </c>
      <c r="Z265" s="28">
        <v>0</v>
      </c>
      <c r="AA265" t="s">
        <v>88</v>
      </c>
      <c r="AB265" s="40">
        <v>41241</v>
      </c>
      <c r="AC265" s="40">
        <v>41241</v>
      </c>
    </row>
    <row r="266" spans="1:29">
      <c r="A266" t="s">
        <v>191</v>
      </c>
      <c r="B266" t="s">
        <v>192</v>
      </c>
      <c r="C266" t="s">
        <v>193</v>
      </c>
      <c r="D266" t="s">
        <v>7223</v>
      </c>
      <c r="E266" t="s">
        <v>23703</v>
      </c>
      <c r="F266" t="s">
        <v>23564</v>
      </c>
      <c r="G266" t="s">
        <v>1464</v>
      </c>
      <c r="H266" t="s">
        <v>197</v>
      </c>
      <c r="I266" t="s">
        <v>7226</v>
      </c>
      <c r="J266" t="s">
        <v>23565</v>
      </c>
      <c r="K266" t="s">
        <v>20905</v>
      </c>
      <c r="L266" t="s">
        <v>23704</v>
      </c>
      <c r="M266" s="27">
        <v>45955.397222222222</v>
      </c>
      <c r="N266" s="27">
        <v>45955.51458333333</v>
      </c>
      <c r="P266" t="s">
        <v>22321</v>
      </c>
      <c r="Q266" t="s">
        <v>2232</v>
      </c>
      <c r="R266" t="s">
        <v>22857</v>
      </c>
      <c r="T266" t="s">
        <v>23705</v>
      </c>
      <c r="U266" t="s">
        <v>1801</v>
      </c>
      <c r="W266" t="s">
        <v>13</v>
      </c>
      <c r="X266" t="s">
        <v>86</v>
      </c>
      <c r="Y266" t="s">
        <v>254</v>
      </c>
      <c r="Z266" s="28">
        <v>0</v>
      </c>
      <c r="AA266" t="s">
        <v>88</v>
      </c>
      <c r="AB266" s="40">
        <v>41241</v>
      </c>
      <c r="AC266" s="40">
        <v>41241</v>
      </c>
    </row>
    <row r="267" spans="1:29">
      <c r="A267" t="s">
        <v>343</v>
      </c>
      <c r="B267" t="s">
        <v>68</v>
      </c>
      <c r="C267" t="s">
        <v>69</v>
      </c>
      <c r="D267" t="s">
        <v>23706</v>
      </c>
      <c r="E267" t="s">
        <v>23707</v>
      </c>
      <c r="F267" t="s">
        <v>23708</v>
      </c>
      <c r="G267" t="s">
        <v>1464</v>
      </c>
      <c r="H267" t="s">
        <v>798</v>
      </c>
      <c r="I267" t="s">
        <v>23709</v>
      </c>
      <c r="J267" t="s">
        <v>23710</v>
      </c>
      <c r="K267" t="s">
        <v>20905</v>
      </c>
      <c r="L267" t="s">
        <v>23711</v>
      </c>
      <c r="M267" s="27">
        <v>45955.342361111107</v>
      </c>
      <c r="N267" s="27">
        <v>45958.481249999997</v>
      </c>
      <c r="P267" t="s">
        <v>1540</v>
      </c>
      <c r="Q267" t="s">
        <v>22349</v>
      </c>
      <c r="R267" t="s">
        <v>23712</v>
      </c>
      <c r="T267" t="s">
        <v>23713</v>
      </c>
      <c r="U267" t="s">
        <v>1801</v>
      </c>
      <c r="W267" t="s">
        <v>11</v>
      </c>
      <c r="X267" t="s">
        <v>86</v>
      </c>
      <c r="Y267" t="s">
        <v>4264</v>
      </c>
      <c r="Z267" s="28">
        <v>0</v>
      </c>
      <c r="AA267" t="s">
        <v>88</v>
      </c>
      <c r="AB267" s="40">
        <v>41241</v>
      </c>
      <c r="AC267" s="40">
        <v>41241</v>
      </c>
    </row>
    <row r="268" spans="1:29">
      <c r="A268" t="s">
        <v>343</v>
      </c>
      <c r="B268" t="s">
        <v>68</v>
      </c>
      <c r="C268" t="s">
        <v>69</v>
      </c>
      <c r="D268" t="s">
        <v>344</v>
      </c>
      <c r="E268" t="s">
        <v>23714</v>
      </c>
      <c r="F268" t="s">
        <v>23715</v>
      </c>
      <c r="G268" t="s">
        <v>1464</v>
      </c>
      <c r="H268" t="s">
        <v>347</v>
      </c>
      <c r="I268" t="s">
        <v>343</v>
      </c>
      <c r="J268" t="s">
        <v>23716</v>
      </c>
      <c r="K268" t="s">
        <v>20905</v>
      </c>
      <c r="L268" t="s">
        <v>23717</v>
      </c>
      <c r="M268" s="27">
        <v>45955.314583333333</v>
      </c>
      <c r="N268" s="27">
        <v>45957.654166666667</v>
      </c>
      <c r="P268" t="s">
        <v>22321</v>
      </c>
      <c r="Q268" t="s">
        <v>22562</v>
      </c>
      <c r="R268" t="s">
        <v>22563</v>
      </c>
      <c r="S268" t="s">
        <v>1664</v>
      </c>
      <c r="T268" t="s">
        <v>23718</v>
      </c>
      <c r="U268" t="s">
        <v>84</v>
      </c>
      <c r="V268" t="s">
        <v>23719</v>
      </c>
      <c r="W268" t="s">
        <v>8</v>
      </c>
      <c r="X268" t="s">
        <v>86</v>
      </c>
      <c r="Y268" t="s">
        <v>511</v>
      </c>
      <c r="Z268" s="28">
        <v>1</v>
      </c>
      <c r="AA268" t="s">
        <v>88</v>
      </c>
      <c r="AB268" s="40">
        <v>65960</v>
      </c>
      <c r="AC268" s="40">
        <v>65960</v>
      </c>
    </row>
    <row r="269" spans="1:29">
      <c r="A269" t="s">
        <v>965</v>
      </c>
      <c r="B269" t="s">
        <v>119</v>
      </c>
      <c r="C269" t="s">
        <v>120</v>
      </c>
      <c r="D269" t="s">
        <v>3971</v>
      </c>
      <c r="E269" t="s">
        <v>23720</v>
      </c>
      <c r="F269" t="s">
        <v>23721</v>
      </c>
      <c r="G269" t="s">
        <v>1464</v>
      </c>
      <c r="H269" t="s">
        <v>270</v>
      </c>
      <c r="I269" t="s">
        <v>3974</v>
      </c>
      <c r="J269" t="s">
        <v>23722</v>
      </c>
      <c r="K269" t="s">
        <v>20905</v>
      </c>
      <c r="L269" t="s">
        <v>23723</v>
      </c>
      <c r="M269" s="27">
        <v>45955.294444444437</v>
      </c>
      <c r="N269" s="27">
        <v>45958.677083333343</v>
      </c>
      <c r="P269" t="s">
        <v>1467</v>
      </c>
      <c r="Q269" t="s">
        <v>1496</v>
      </c>
      <c r="R269" t="s">
        <v>1507</v>
      </c>
      <c r="S269" t="s">
        <v>82</v>
      </c>
      <c r="T269" t="s">
        <v>23724</v>
      </c>
      <c r="U269" t="s">
        <v>84</v>
      </c>
      <c r="V269" t="s">
        <v>23725</v>
      </c>
      <c r="W269" t="s">
        <v>13</v>
      </c>
      <c r="X269" t="s">
        <v>86</v>
      </c>
      <c r="Y269" t="s">
        <v>1394</v>
      </c>
      <c r="Z269" s="28">
        <v>1</v>
      </c>
      <c r="AA269" t="s">
        <v>88</v>
      </c>
      <c r="AB269" s="40">
        <v>275729</v>
      </c>
      <c r="AC269" s="40">
        <v>275729</v>
      </c>
    </row>
    <row r="270" spans="1:29">
      <c r="A270" t="s">
        <v>459</v>
      </c>
      <c r="B270" t="s">
        <v>460</v>
      </c>
      <c r="C270" t="s">
        <v>461</v>
      </c>
      <c r="D270" t="s">
        <v>512</v>
      </c>
      <c r="E270" t="s">
        <v>23726</v>
      </c>
      <c r="F270" t="s">
        <v>23727</v>
      </c>
      <c r="G270" t="s">
        <v>1464</v>
      </c>
      <c r="H270" t="s">
        <v>460</v>
      </c>
      <c r="I270" t="s">
        <v>459</v>
      </c>
      <c r="J270" t="s">
        <v>23728</v>
      </c>
      <c r="K270" t="s">
        <v>20905</v>
      </c>
      <c r="L270" t="s">
        <v>23729</v>
      </c>
      <c r="M270" s="27">
        <v>45955.569444444453</v>
      </c>
      <c r="N270" s="27">
        <v>45957.605555555558</v>
      </c>
      <c r="P270" t="s">
        <v>1540</v>
      </c>
      <c r="Q270" t="s">
        <v>22349</v>
      </c>
      <c r="R270" t="s">
        <v>23088</v>
      </c>
      <c r="S270" t="s">
        <v>5314</v>
      </c>
      <c r="T270" t="s">
        <v>23730</v>
      </c>
      <c r="U270" t="s">
        <v>22424</v>
      </c>
      <c r="W270" t="s">
        <v>8</v>
      </c>
      <c r="X270" t="s">
        <v>86</v>
      </c>
      <c r="Y270" t="s">
        <v>23731</v>
      </c>
      <c r="Z270" s="28">
        <v>0</v>
      </c>
      <c r="AA270" t="s">
        <v>88</v>
      </c>
      <c r="AB270" s="40">
        <v>41241</v>
      </c>
      <c r="AC270" s="40">
        <v>41241</v>
      </c>
    </row>
    <row r="271" spans="1:29">
      <c r="A271" t="s">
        <v>277</v>
      </c>
      <c r="B271" t="s">
        <v>151</v>
      </c>
      <c r="C271" t="s">
        <v>152</v>
      </c>
      <c r="D271" t="s">
        <v>2442</v>
      </c>
      <c r="E271" t="s">
        <v>23732</v>
      </c>
      <c r="F271" t="s">
        <v>22071</v>
      </c>
      <c r="G271" t="s">
        <v>1464</v>
      </c>
      <c r="H271" t="s">
        <v>328</v>
      </c>
      <c r="I271" t="s">
        <v>2445</v>
      </c>
      <c r="J271" t="s">
        <v>22069</v>
      </c>
      <c r="K271" t="s">
        <v>20905</v>
      </c>
      <c r="L271" t="s">
        <v>23733</v>
      </c>
      <c r="M271" s="27">
        <v>45955.673611111109</v>
      </c>
      <c r="N271" s="27">
        <v>45957.665277777778</v>
      </c>
      <c r="P271" t="s">
        <v>1467</v>
      </c>
      <c r="Q271" t="s">
        <v>1562</v>
      </c>
      <c r="R271" t="s">
        <v>1562</v>
      </c>
      <c r="S271" t="s">
        <v>82</v>
      </c>
      <c r="T271" t="s">
        <v>23734</v>
      </c>
      <c r="U271" t="s">
        <v>84</v>
      </c>
      <c r="V271" t="s">
        <v>22073</v>
      </c>
      <c r="W271" t="s">
        <v>11</v>
      </c>
      <c r="X271" t="s">
        <v>86</v>
      </c>
      <c r="Y271" t="s">
        <v>342</v>
      </c>
      <c r="Z271" s="28">
        <v>1</v>
      </c>
      <c r="AA271" t="s">
        <v>88</v>
      </c>
      <c r="AB271" s="40">
        <v>144968</v>
      </c>
      <c r="AC271" s="40">
        <v>144968</v>
      </c>
    </row>
    <row r="272" spans="1:29">
      <c r="A272" t="s">
        <v>459</v>
      </c>
      <c r="B272" t="s">
        <v>460</v>
      </c>
      <c r="C272" t="s">
        <v>461</v>
      </c>
      <c r="D272" t="s">
        <v>512</v>
      </c>
      <c r="E272" t="s">
        <v>23735</v>
      </c>
      <c r="F272" t="s">
        <v>23505</v>
      </c>
      <c r="G272" t="s">
        <v>1464</v>
      </c>
      <c r="H272" t="s">
        <v>460</v>
      </c>
      <c r="I272" t="s">
        <v>459</v>
      </c>
      <c r="J272" t="s">
        <v>23506</v>
      </c>
      <c r="K272" t="s">
        <v>20905</v>
      </c>
      <c r="L272" t="s">
        <v>23736</v>
      </c>
      <c r="M272" s="27">
        <v>45957.347222222219</v>
      </c>
      <c r="N272" s="27">
        <v>45957.615277777782</v>
      </c>
      <c r="P272" t="s">
        <v>1540</v>
      </c>
      <c r="Q272" t="s">
        <v>22349</v>
      </c>
      <c r="R272" t="s">
        <v>23088</v>
      </c>
      <c r="S272" t="s">
        <v>5314</v>
      </c>
      <c r="T272" t="s">
        <v>23737</v>
      </c>
      <c r="U272" t="s">
        <v>22424</v>
      </c>
      <c r="W272" t="s">
        <v>8</v>
      </c>
      <c r="X272" t="s">
        <v>86</v>
      </c>
      <c r="Y272" t="s">
        <v>23731</v>
      </c>
      <c r="Z272" s="28">
        <v>0</v>
      </c>
      <c r="AA272" t="s">
        <v>88</v>
      </c>
      <c r="AB272" s="40">
        <v>41241</v>
      </c>
      <c r="AC272" s="40">
        <v>41241</v>
      </c>
    </row>
    <row r="273" spans="1:29">
      <c r="A273" t="s">
        <v>459</v>
      </c>
      <c r="B273" t="s">
        <v>460</v>
      </c>
      <c r="C273" t="s">
        <v>461</v>
      </c>
      <c r="D273" t="s">
        <v>2135</v>
      </c>
      <c r="E273" t="s">
        <v>23738</v>
      </c>
      <c r="F273" t="s">
        <v>23388</v>
      </c>
      <c r="G273" t="s">
        <v>1464</v>
      </c>
      <c r="H273" t="s">
        <v>460</v>
      </c>
      <c r="I273" t="s">
        <v>2138</v>
      </c>
      <c r="J273" t="s">
        <v>23389</v>
      </c>
      <c r="K273" t="s">
        <v>20905</v>
      </c>
      <c r="L273" t="s">
        <v>23739</v>
      </c>
      <c r="M273" s="27">
        <v>45957.349305555559</v>
      </c>
      <c r="N273" s="27">
        <v>45957.686805555553</v>
      </c>
      <c r="P273" t="s">
        <v>1540</v>
      </c>
      <c r="Q273" t="s">
        <v>22349</v>
      </c>
      <c r="R273" t="s">
        <v>23088</v>
      </c>
      <c r="S273" t="s">
        <v>5314</v>
      </c>
      <c r="T273" t="s">
        <v>23740</v>
      </c>
      <c r="U273" t="s">
        <v>22424</v>
      </c>
      <c r="W273" t="s">
        <v>8</v>
      </c>
      <c r="X273" t="s">
        <v>86</v>
      </c>
      <c r="Y273" t="s">
        <v>23731</v>
      </c>
      <c r="Z273" s="28">
        <v>0</v>
      </c>
      <c r="AA273" t="s">
        <v>88</v>
      </c>
      <c r="AB273" s="40">
        <v>41241</v>
      </c>
      <c r="AC273" s="40">
        <v>41241</v>
      </c>
    </row>
    <row r="274" spans="1:29">
      <c r="A274" t="s">
        <v>67</v>
      </c>
      <c r="B274" t="s">
        <v>68</v>
      </c>
      <c r="C274" t="s">
        <v>69</v>
      </c>
      <c r="D274" t="s">
        <v>5096</v>
      </c>
      <c r="E274" t="s">
        <v>23741</v>
      </c>
      <c r="F274" t="s">
        <v>23742</v>
      </c>
      <c r="G274" t="s">
        <v>1464</v>
      </c>
      <c r="H274" t="s">
        <v>143</v>
      </c>
      <c r="I274" t="s">
        <v>5099</v>
      </c>
      <c r="J274" t="s">
        <v>23743</v>
      </c>
      <c r="K274" t="s">
        <v>20905</v>
      </c>
      <c r="L274" t="s">
        <v>23744</v>
      </c>
      <c r="M274" s="27">
        <v>45957.363194444442</v>
      </c>
      <c r="N274" s="27">
        <v>45957.51666666667</v>
      </c>
      <c r="P274" t="s">
        <v>1540</v>
      </c>
      <c r="Q274" t="s">
        <v>22349</v>
      </c>
      <c r="R274" t="s">
        <v>23088</v>
      </c>
      <c r="S274" t="s">
        <v>5314</v>
      </c>
      <c r="T274" t="s">
        <v>23745</v>
      </c>
      <c r="U274" t="s">
        <v>22424</v>
      </c>
      <c r="W274" t="s">
        <v>11</v>
      </c>
      <c r="X274" t="s">
        <v>86</v>
      </c>
      <c r="Y274" t="s">
        <v>23731</v>
      </c>
      <c r="Z274" s="28">
        <v>0</v>
      </c>
      <c r="AA274" t="s">
        <v>88</v>
      </c>
      <c r="AB274" s="40">
        <v>41241</v>
      </c>
      <c r="AC274" s="40">
        <v>41241</v>
      </c>
    </row>
    <row r="275" spans="1:29">
      <c r="A275" t="s">
        <v>459</v>
      </c>
      <c r="B275" t="s">
        <v>460</v>
      </c>
      <c r="C275" t="s">
        <v>461</v>
      </c>
      <c r="D275" t="s">
        <v>512</v>
      </c>
      <c r="E275" t="s">
        <v>23746</v>
      </c>
      <c r="F275" t="s">
        <v>23747</v>
      </c>
      <c r="G275" t="s">
        <v>1464</v>
      </c>
      <c r="H275" t="s">
        <v>460</v>
      </c>
      <c r="I275" t="s">
        <v>459</v>
      </c>
      <c r="J275" t="s">
        <v>23748</v>
      </c>
      <c r="K275" t="s">
        <v>20905</v>
      </c>
      <c r="L275" t="s">
        <v>23749</v>
      </c>
      <c r="M275" s="27">
        <v>45957.402777777781</v>
      </c>
      <c r="N275" s="27">
        <v>45958.503472222219</v>
      </c>
      <c r="P275" t="s">
        <v>1514</v>
      </c>
      <c r="Q275" t="s">
        <v>1541</v>
      </c>
      <c r="R275" t="s">
        <v>1827</v>
      </c>
      <c r="S275" t="s">
        <v>1664</v>
      </c>
      <c r="T275" t="s">
        <v>23750</v>
      </c>
      <c r="U275" t="s">
        <v>84</v>
      </c>
      <c r="V275" t="s">
        <v>88</v>
      </c>
      <c r="W275" t="s">
        <v>8</v>
      </c>
      <c r="X275" t="s">
        <v>86</v>
      </c>
      <c r="Y275" t="s">
        <v>539</v>
      </c>
      <c r="Z275" s="28">
        <v>1</v>
      </c>
      <c r="AA275" t="s">
        <v>88</v>
      </c>
      <c r="AB275" s="40">
        <v>65960</v>
      </c>
      <c r="AC275" s="40">
        <v>65960</v>
      </c>
    </row>
    <row r="276" spans="1:29">
      <c r="A276" t="s">
        <v>459</v>
      </c>
      <c r="B276" t="s">
        <v>460</v>
      </c>
      <c r="C276" t="s">
        <v>461</v>
      </c>
      <c r="D276" t="s">
        <v>512</v>
      </c>
      <c r="E276" t="s">
        <v>23751</v>
      </c>
      <c r="F276" t="s">
        <v>22768</v>
      </c>
      <c r="G276" t="s">
        <v>1464</v>
      </c>
      <c r="H276" t="s">
        <v>460</v>
      </c>
      <c r="I276" t="s">
        <v>459</v>
      </c>
      <c r="J276" t="s">
        <v>22769</v>
      </c>
      <c r="K276" t="s">
        <v>20905</v>
      </c>
      <c r="L276" t="s">
        <v>23752</v>
      </c>
      <c r="M276" s="27">
        <v>45957.418749999997</v>
      </c>
      <c r="N276" s="27">
        <v>45957.620833333327</v>
      </c>
      <c r="P276" t="s">
        <v>1540</v>
      </c>
      <c r="Q276" t="s">
        <v>22349</v>
      </c>
      <c r="R276" t="s">
        <v>22677</v>
      </c>
      <c r="S276" t="s">
        <v>5314</v>
      </c>
      <c r="T276" t="s">
        <v>23753</v>
      </c>
      <c r="U276" t="s">
        <v>22424</v>
      </c>
      <c r="W276" t="s">
        <v>8</v>
      </c>
      <c r="X276" t="s">
        <v>86</v>
      </c>
      <c r="Y276" t="s">
        <v>23731</v>
      </c>
      <c r="Z276" s="28">
        <v>0</v>
      </c>
      <c r="AA276" t="s">
        <v>88</v>
      </c>
      <c r="AB276" s="40">
        <v>41241</v>
      </c>
      <c r="AC276" s="40">
        <v>41241</v>
      </c>
    </row>
    <row r="277" spans="1:29">
      <c r="A277" t="s">
        <v>459</v>
      </c>
      <c r="B277" t="s">
        <v>460</v>
      </c>
      <c r="C277" t="s">
        <v>461</v>
      </c>
      <c r="D277" t="s">
        <v>2135</v>
      </c>
      <c r="E277" t="s">
        <v>23754</v>
      </c>
      <c r="F277" t="s">
        <v>23496</v>
      </c>
      <c r="G277" t="s">
        <v>1464</v>
      </c>
      <c r="H277" t="s">
        <v>460</v>
      </c>
      <c r="I277" t="s">
        <v>2138</v>
      </c>
      <c r="J277" t="s">
        <v>23497</v>
      </c>
      <c r="K277" t="s">
        <v>20905</v>
      </c>
      <c r="L277" t="s">
        <v>23755</v>
      </c>
      <c r="M277" s="27">
        <v>45957.436805555553</v>
      </c>
      <c r="N277" s="27">
        <v>45957.627083333333</v>
      </c>
      <c r="P277" t="s">
        <v>1540</v>
      </c>
      <c r="Q277" t="s">
        <v>22349</v>
      </c>
      <c r="R277" t="s">
        <v>23088</v>
      </c>
      <c r="S277" t="s">
        <v>5314</v>
      </c>
      <c r="T277" t="s">
        <v>23756</v>
      </c>
      <c r="U277" t="s">
        <v>22424</v>
      </c>
      <c r="W277" t="s">
        <v>8</v>
      </c>
      <c r="X277" t="s">
        <v>86</v>
      </c>
      <c r="Y277" t="s">
        <v>23731</v>
      </c>
      <c r="Z277" s="28">
        <v>0</v>
      </c>
      <c r="AA277" t="s">
        <v>88</v>
      </c>
      <c r="AB277" s="40">
        <v>41241</v>
      </c>
      <c r="AC277" s="40">
        <v>41241</v>
      </c>
    </row>
    <row r="278" spans="1:29">
      <c r="A278" t="s">
        <v>442</v>
      </c>
      <c r="B278" t="s">
        <v>113</v>
      </c>
      <c r="C278" t="s">
        <v>114</v>
      </c>
      <c r="D278" t="s">
        <v>443</v>
      </c>
      <c r="E278" t="s">
        <v>23757</v>
      </c>
      <c r="F278" t="s">
        <v>23758</v>
      </c>
      <c r="G278" t="s">
        <v>1464</v>
      </c>
      <c r="H278" t="s">
        <v>446</v>
      </c>
      <c r="I278" t="s">
        <v>442</v>
      </c>
      <c r="J278" t="s">
        <v>23759</v>
      </c>
      <c r="K278" t="s">
        <v>20905</v>
      </c>
      <c r="L278" t="s">
        <v>23760</v>
      </c>
      <c r="M278" s="27">
        <v>45957.4375</v>
      </c>
      <c r="N278" s="27">
        <v>45961.663888888892</v>
      </c>
      <c r="P278" t="s">
        <v>1467</v>
      </c>
      <c r="Q278" t="s">
        <v>1552</v>
      </c>
      <c r="R278" t="s">
        <v>2000</v>
      </c>
      <c r="S278" t="s">
        <v>82</v>
      </c>
      <c r="T278" t="s">
        <v>23761</v>
      </c>
      <c r="U278" t="s">
        <v>84</v>
      </c>
      <c r="V278" t="s">
        <v>23762</v>
      </c>
      <c r="W278" t="s">
        <v>8</v>
      </c>
      <c r="X278" t="s">
        <v>86</v>
      </c>
      <c r="Y278" t="s">
        <v>2301</v>
      </c>
      <c r="Z278" s="28">
        <v>1</v>
      </c>
      <c r="AA278" t="s">
        <v>88</v>
      </c>
      <c r="AB278" s="40">
        <v>65960</v>
      </c>
      <c r="AC278" s="40">
        <v>65960</v>
      </c>
    </row>
    <row r="279" spans="1:29">
      <c r="A279" t="s">
        <v>277</v>
      </c>
      <c r="B279" t="s">
        <v>151</v>
      </c>
      <c r="C279" t="s">
        <v>152</v>
      </c>
      <c r="D279" t="s">
        <v>325</v>
      </c>
      <c r="E279" t="s">
        <v>23763</v>
      </c>
      <c r="F279" t="s">
        <v>23547</v>
      </c>
      <c r="G279" t="s">
        <v>1464</v>
      </c>
      <c r="H279" t="s">
        <v>328</v>
      </c>
      <c r="I279" t="s">
        <v>277</v>
      </c>
      <c r="J279" t="s">
        <v>23548</v>
      </c>
      <c r="K279" t="s">
        <v>20905</v>
      </c>
      <c r="L279" t="s">
        <v>23764</v>
      </c>
      <c r="M279" s="27">
        <v>45957.441666666673</v>
      </c>
      <c r="N279" s="27">
        <v>45961.676388888889</v>
      </c>
      <c r="P279" t="s">
        <v>1540</v>
      </c>
      <c r="Q279" t="s">
        <v>22349</v>
      </c>
      <c r="R279" t="s">
        <v>23524</v>
      </c>
      <c r="S279" t="s">
        <v>1664</v>
      </c>
      <c r="T279" t="s">
        <v>23765</v>
      </c>
      <c r="U279" t="s">
        <v>22424</v>
      </c>
      <c r="W279" t="s">
        <v>8</v>
      </c>
      <c r="X279" t="s">
        <v>86</v>
      </c>
      <c r="Y279" t="s">
        <v>12732</v>
      </c>
      <c r="Z279" s="28">
        <v>0</v>
      </c>
      <c r="AA279" t="s">
        <v>88</v>
      </c>
      <c r="AB279" s="40">
        <v>41241</v>
      </c>
      <c r="AC279" s="40">
        <v>41241</v>
      </c>
    </row>
    <row r="280" spans="1:29">
      <c r="A280" t="s">
        <v>965</v>
      </c>
      <c r="B280" t="s">
        <v>119</v>
      </c>
      <c r="C280" t="s">
        <v>120</v>
      </c>
      <c r="D280" t="s">
        <v>17671</v>
      </c>
      <c r="E280" t="s">
        <v>23766</v>
      </c>
      <c r="F280" t="s">
        <v>23767</v>
      </c>
      <c r="G280" t="s">
        <v>1464</v>
      </c>
      <c r="H280" t="s">
        <v>969</v>
      </c>
      <c r="I280" t="s">
        <v>17674</v>
      </c>
      <c r="J280" t="s">
        <v>23768</v>
      </c>
      <c r="K280" t="s">
        <v>20905</v>
      </c>
      <c r="L280" t="s">
        <v>23769</v>
      </c>
      <c r="M280" s="27">
        <v>45957.466666666667</v>
      </c>
      <c r="N280" s="27">
        <v>45961.465277777781</v>
      </c>
      <c r="P280" t="s">
        <v>1467</v>
      </c>
      <c r="Q280" t="s">
        <v>1621</v>
      </c>
      <c r="R280" t="s">
        <v>1469</v>
      </c>
      <c r="S280" t="s">
        <v>82</v>
      </c>
      <c r="T280" t="s">
        <v>23770</v>
      </c>
      <c r="U280" t="s">
        <v>84</v>
      </c>
      <c r="V280" t="s">
        <v>23771</v>
      </c>
      <c r="W280" t="s">
        <v>15</v>
      </c>
      <c r="X280" t="s">
        <v>86</v>
      </c>
      <c r="Y280" t="s">
        <v>1693</v>
      </c>
      <c r="Z280" s="28">
        <v>1</v>
      </c>
      <c r="AA280" t="s">
        <v>88</v>
      </c>
      <c r="AB280" s="40">
        <v>479589</v>
      </c>
      <c r="AC280" s="40">
        <v>479589</v>
      </c>
    </row>
    <row r="281" spans="1:29">
      <c r="A281" t="s">
        <v>67</v>
      </c>
      <c r="B281" t="s">
        <v>68</v>
      </c>
      <c r="C281" t="s">
        <v>69</v>
      </c>
      <c r="D281" t="s">
        <v>4995</v>
      </c>
      <c r="E281" t="s">
        <v>23772</v>
      </c>
      <c r="F281" t="s">
        <v>21716</v>
      </c>
      <c r="G281" t="s">
        <v>1464</v>
      </c>
      <c r="H281" t="s">
        <v>143</v>
      </c>
      <c r="I281" t="s">
        <v>4997</v>
      </c>
      <c r="J281" t="s">
        <v>21714</v>
      </c>
      <c r="K281" t="s">
        <v>20905</v>
      </c>
      <c r="L281" t="s">
        <v>23773</v>
      </c>
      <c r="M281" s="27">
        <v>45957.486805555563</v>
      </c>
      <c r="N281" s="27">
        <v>45959.38958333333</v>
      </c>
      <c r="P281" t="s">
        <v>1514</v>
      </c>
      <c r="Q281" t="s">
        <v>1595</v>
      </c>
      <c r="R281" t="s">
        <v>1596</v>
      </c>
      <c r="S281" t="s">
        <v>82</v>
      </c>
      <c r="T281" t="s">
        <v>23774</v>
      </c>
      <c r="U281" t="s">
        <v>84</v>
      </c>
      <c r="V281" t="s">
        <v>21718</v>
      </c>
      <c r="W281" t="s">
        <v>15</v>
      </c>
      <c r="X281" t="s">
        <v>86</v>
      </c>
      <c r="Y281" t="s">
        <v>729</v>
      </c>
      <c r="Z281" s="28">
        <v>1</v>
      </c>
      <c r="AA281" t="s">
        <v>88</v>
      </c>
      <c r="AB281" s="40">
        <v>479589</v>
      </c>
      <c r="AC281" s="40">
        <v>479589</v>
      </c>
    </row>
    <row r="282" spans="1:29">
      <c r="A282" t="s">
        <v>569</v>
      </c>
      <c r="B282" t="s">
        <v>119</v>
      </c>
      <c r="C282" t="s">
        <v>120</v>
      </c>
      <c r="D282" t="s">
        <v>22325</v>
      </c>
      <c r="E282" t="s">
        <v>23775</v>
      </c>
      <c r="F282" t="s">
        <v>22327</v>
      </c>
      <c r="G282" t="s">
        <v>1464</v>
      </c>
      <c r="H282" t="s">
        <v>573</v>
      </c>
      <c r="I282" t="s">
        <v>11739</v>
      </c>
      <c r="J282" t="s">
        <v>22328</v>
      </c>
      <c r="K282" t="s">
        <v>20905</v>
      </c>
      <c r="L282" t="s">
        <v>23776</v>
      </c>
      <c r="M282" s="27">
        <v>45957.553472222222</v>
      </c>
      <c r="N282" s="27">
        <v>45958.490277777782</v>
      </c>
      <c r="P282" t="s">
        <v>1467</v>
      </c>
      <c r="Q282" t="s">
        <v>1717</v>
      </c>
      <c r="R282" t="s">
        <v>1718</v>
      </c>
      <c r="S282" t="s">
        <v>82</v>
      </c>
      <c r="T282" t="s">
        <v>23777</v>
      </c>
      <c r="U282" t="s">
        <v>84</v>
      </c>
      <c r="V282" t="s">
        <v>22331</v>
      </c>
      <c r="W282" t="s">
        <v>11</v>
      </c>
      <c r="X282" t="s">
        <v>86</v>
      </c>
      <c r="Y282" t="s">
        <v>5440</v>
      </c>
      <c r="Z282" s="28">
        <v>1</v>
      </c>
      <c r="AA282" t="s">
        <v>88</v>
      </c>
      <c r="AB282" s="40">
        <v>144968</v>
      </c>
      <c r="AC282" s="40">
        <v>144968</v>
      </c>
    </row>
    <row r="283" spans="1:29">
      <c r="A283" t="s">
        <v>459</v>
      </c>
      <c r="B283" t="s">
        <v>459</v>
      </c>
      <c r="C283" t="s">
        <v>461</v>
      </c>
      <c r="D283" t="s">
        <v>512</v>
      </c>
      <c r="E283" t="s">
        <v>23778</v>
      </c>
      <c r="F283" t="s">
        <v>23779</v>
      </c>
      <c r="G283" t="s">
        <v>1464</v>
      </c>
      <c r="H283" t="s">
        <v>460</v>
      </c>
      <c r="I283" t="s">
        <v>459</v>
      </c>
      <c r="J283" t="s">
        <v>23780</v>
      </c>
      <c r="K283" t="s">
        <v>20905</v>
      </c>
      <c r="L283" t="s">
        <v>23781</v>
      </c>
      <c r="M283" s="27">
        <v>45957.565972222219</v>
      </c>
      <c r="N283" s="27">
        <v>45958.551388888889</v>
      </c>
      <c r="P283" t="s">
        <v>1514</v>
      </c>
      <c r="Q283" t="s">
        <v>1580</v>
      </c>
      <c r="R283" t="s">
        <v>1953</v>
      </c>
      <c r="S283" t="s">
        <v>82</v>
      </c>
      <c r="T283" t="s">
        <v>23782</v>
      </c>
      <c r="U283" t="s">
        <v>84</v>
      </c>
      <c r="V283" t="s">
        <v>23783</v>
      </c>
      <c r="W283" t="s">
        <v>8</v>
      </c>
      <c r="Y283" t="s">
        <v>700</v>
      </c>
      <c r="Z283" s="28">
        <v>1</v>
      </c>
      <c r="AA283" t="s">
        <v>88</v>
      </c>
      <c r="AB283" s="40">
        <v>65960</v>
      </c>
      <c r="AC283" s="40">
        <v>65960</v>
      </c>
    </row>
    <row r="284" spans="1:29">
      <c r="A284" t="s">
        <v>277</v>
      </c>
      <c r="B284" t="s">
        <v>151</v>
      </c>
      <c r="C284" t="s">
        <v>152</v>
      </c>
      <c r="D284" t="s">
        <v>334</v>
      </c>
      <c r="E284" t="s">
        <v>23784</v>
      </c>
      <c r="F284" t="s">
        <v>23785</v>
      </c>
      <c r="G284" t="s">
        <v>1464</v>
      </c>
      <c r="H284" t="s">
        <v>328</v>
      </c>
      <c r="I284" t="s">
        <v>337</v>
      </c>
      <c r="J284" t="s">
        <v>23786</v>
      </c>
      <c r="K284" t="s">
        <v>20905</v>
      </c>
      <c r="L284" t="s">
        <v>23787</v>
      </c>
      <c r="M284" s="27">
        <v>45957.570138888892</v>
      </c>
      <c r="N284" s="27">
        <v>45958.561111111107</v>
      </c>
      <c r="P284" t="s">
        <v>1467</v>
      </c>
      <c r="Q284" t="s">
        <v>1621</v>
      </c>
      <c r="R284" t="s">
        <v>1469</v>
      </c>
      <c r="S284" t="s">
        <v>82</v>
      </c>
      <c r="T284" t="s">
        <v>23788</v>
      </c>
      <c r="U284" t="s">
        <v>84</v>
      </c>
      <c r="V284" t="s">
        <v>23789</v>
      </c>
      <c r="W284" t="s">
        <v>8</v>
      </c>
      <c r="X284" t="s">
        <v>86</v>
      </c>
      <c r="Y284" t="s">
        <v>342</v>
      </c>
      <c r="Z284" s="28">
        <v>1</v>
      </c>
      <c r="AA284" t="s">
        <v>88</v>
      </c>
      <c r="AB284" s="40">
        <v>65960</v>
      </c>
      <c r="AC284" s="40">
        <v>65960</v>
      </c>
    </row>
    <row r="285" spans="1:29">
      <c r="A285" t="s">
        <v>569</v>
      </c>
      <c r="B285" t="s">
        <v>119</v>
      </c>
      <c r="C285" t="s">
        <v>120</v>
      </c>
      <c r="D285" t="s">
        <v>7458</v>
      </c>
      <c r="E285" t="s">
        <v>23790</v>
      </c>
      <c r="F285" t="s">
        <v>23298</v>
      </c>
      <c r="G285" t="s">
        <v>1464</v>
      </c>
      <c r="H285" t="s">
        <v>573</v>
      </c>
      <c r="I285" t="s">
        <v>7461</v>
      </c>
      <c r="J285" t="s">
        <v>23299</v>
      </c>
      <c r="K285" t="s">
        <v>20905</v>
      </c>
      <c r="L285" t="s">
        <v>23791</v>
      </c>
      <c r="M285" s="27">
        <v>45957.582638888889</v>
      </c>
      <c r="N285" s="27">
        <v>45958.572222222218</v>
      </c>
      <c r="P285" t="s">
        <v>1514</v>
      </c>
      <c r="Q285" t="s">
        <v>1541</v>
      </c>
      <c r="R285" t="s">
        <v>1827</v>
      </c>
      <c r="S285" t="s">
        <v>82</v>
      </c>
      <c r="T285" t="s">
        <v>23792</v>
      </c>
      <c r="U285" t="s">
        <v>84</v>
      </c>
      <c r="V285" t="s">
        <v>23302</v>
      </c>
      <c r="W285" t="s">
        <v>13</v>
      </c>
      <c r="X285" t="s">
        <v>86</v>
      </c>
      <c r="Y285" t="s">
        <v>5440</v>
      </c>
      <c r="Z285" s="28">
        <v>1</v>
      </c>
      <c r="AA285" t="s">
        <v>88</v>
      </c>
      <c r="AB285" s="40">
        <v>275729</v>
      </c>
      <c r="AC285" s="40">
        <v>275729</v>
      </c>
    </row>
    <row r="286" spans="1:29">
      <c r="A286" t="s">
        <v>459</v>
      </c>
      <c r="B286" t="s">
        <v>460</v>
      </c>
      <c r="C286" t="s">
        <v>461</v>
      </c>
      <c r="D286" t="s">
        <v>512</v>
      </c>
      <c r="E286" t="s">
        <v>23793</v>
      </c>
      <c r="F286" t="s">
        <v>23794</v>
      </c>
      <c r="G286" t="s">
        <v>1464</v>
      </c>
      <c r="H286" t="s">
        <v>460</v>
      </c>
      <c r="I286" t="s">
        <v>459</v>
      </c>
      <c r="J286" t="s">
        <v>23795</v>
      </c>
      <c r="K286" t="s">
        <v>20905</v>
      </c>
      <c r="L286" t="s">
        <v>23796</v>
      </c>
      <c r="M286" s="27">
        <v>45957.594444444447</v>
      </c>
      <c r="N286" s="27">
        <v>45957.73541666667</v>
      </c>
      <c r="P286" t="s">
        <v>1540</v>
      </c>
      <c r="Q286" t="s">
        <v>22349</v>
      </c>
      <c r="R286" t="s">
        <v>23088</v>
      </c>
      <c r="S286" t="s">
        <v>5314</v>
      </c>
      <c r="T286" t="s">
        <v>23797</v>
      </c>
      <c r="U286" t="s">
        <v>22424</v>
      </c>
      <c r="W286" t="s">
        <v>8</v>
      </c>
      <c r="X286" t="s">
        <v>86</v>
      </c>
      <c r="Y286" t="s">
        <v>23731</v>
      </c>
      <c r="Z286" s="28">
        <v>0</v>
      </c>
      <c r="AA286" t="s">
        <v>88</v>
      </c>
      <c r="AB286" s="40">
        <v>41241</v>
      </c>
      <c r="AC286" s="40">
        <v>41241</v>
      </c>
    </row>
    <row r="287" spans="1:29">
      <c r="A287" t="s">
        <v>118</v>
      </c>
      <c r="B287" t="s">
        <v>119</v>
      </c>
      <c r="C287" t="s">
        <v>120</v>
      </c>
      <c r="D287" t="s">
        <v>121</v>
      </c>
      <c r="E287" t="s">
        <v>23798</v>
      </c>
      <c r="F287" t="s">
        <v>23799</v>
      </c>
      <c r="G287" t="s">
        <v>1464</v>
      </c>
      <c r="H287" t="s">
        <v>124</v>
      </c>
      <c r="I287" t="s">
        <v>125</v>
      </c>
      <c r="J287" t="s">
        <v>23800</v>
      </c>
      <c r="K287" t="s">
        <v>20905</v>
      </c>
      <c r="L287" t="s">
        <v>23801</v>
      </c>
      <c r="M287" s="27">
        <v>45957.613194444442</v>
      </c>
      <c r="N287" s="27">
        <v>45961.718055555553</v>
      </c>
      <c r="P287" t="s">
        <v>1514</v>
      </c>
      <c r="Q287" t="s">
        <v>1541</v>
      </c>
      <c r="R287" t="s">
        <v>1827</v>
      </c>
      <c r="S287" t="s">
        <v>82</v>
      </c>
      <c r="T287" t="s">
        <v>23802</v>
      </c>
      <c r="U287" t="s">
        <v>84</v>
      </c>
      <c r="V287" t="s">
        <v>23803</v>
      </c>
      <c r="W287" t="s">
        <v>15</v>
      </c>
      <c r="X287" t="s">
        <v>86</v>
      </c>
      <c r="Y287" t="s">
        <v>130</v>
      </c>
      <c r="Z287" s="28">
        <v>1</v>
      </c>
      <c r="AA287" t="s">
        <v>88</v>
      </c>
      <c r="AB287" s="40">
        <v>479589</v>
      </c>
      <c r="AC287" s="40">
        <v>479589</v>
      </c>
    </row>
    <row r="288" spans="1:29">
      <c r="A288" t="s">
        <v>288</v>
      </c>
      <c r="B288" t="s">
        <v>113</v>
      </c>
      <c r="C288" t="s">
        <v>114</v>
      </c>
      <c r="D288" t="s">
        <v>289</v>
      </c>
      <c r="E288" t="s">
        <v>23804</v>
      </c>
      <c r="F288" t="s">
        <v>23805</v>
      </c>
      <c r="G288" t="s">
        <v>1464</v>
      </c>
      <c r="H288" t="s">
        <v>292</v>
      </c>
      <c r="I288" t="s">
        <v>288</v>
      </c>
      <c r="J288" t="s">
        <v>23806</v>
      </c>
      <c r="K288" t="s">
        <v>20905</v>
      </c>
      <c r="L288" t="s">
        <v>23807</v>
      </c>
      <c r="M288" s="27">
        <v>45957.636805555558</v>
      </c>
      <c r="N288" s="27">
        <v>45958.636805555558</v>
      </c>
      <c r="P288" t="s">
        <v>1514</v>
      </c>
      <c r="Q288" t="s">
        <v>1541</v>
      </c>
      <c r="R288" t="s">
        <v>1827</v>
      </c>
      <c r="S288" t="s">
        <v>82</v>
      </c>
      <c r="T288" t="s">
        <v>23808</v>
      </c>
      <c r="U288" t="s">
        <v>84</v>
      </c>
      <c r="V288" t="s">
        <v>23809</v>
      </c>
      <c r="W288" t="s">
        <v>8</v>
      </c>
      <c r="X288" t="s">
        <v>86</v>
      </c>
      <c r="Y288" t="s">
        <v>297</v>
      </c>
      <c r="Z288" s="28">
        <v>1</v>
      </c>
      <c r="AA288" t="s">
        <v>88</v>
      </c>
      <c r="AB288" s="40">
        <v>65960</v>
      </c>
      <c r="AC288" s="40">
        <v>65960</v>
      </c>
    </row>
    <row r="289" spans="1:29">
      <c r="A289" t="s">
        <v>277</v>
      </c>
      <c r="B289" t="s">
        <v>151</v>
      </c>
      <c r="C289" t="s">
        <v>152</v>
      </c>
      <c r="D289" t="s">
        <v>325</v>
      </c>
      <c r="E289" t="s">
        <v>23810</v>
      </c>
      <c r="F289" t="s">
        <v>23811</v>
      </c>
      <c r="G289" t="s">
        <v>1464</v>
      </c>
      <c r="H289" t="s">
        <v>328</v>
      </c>
      <c r="I289" t="s">
        <v>277</v>
      </c>
      <c r="J289" t="s">
        <v>23812</v>
      </c>
      <c r="K289" t="s">
        <v>20905</v>
      </c>
      <c r="L289" t="s">
        <v>23813</v>
      </c>
      <c r="M289" s="27">
        <v>45957.68472222222</v>
      </c>
      <c r="N289" s="27">
        <v>45958.643055555563</v>
      </c>
      <c r="P289" t="s">
        <v>1467</v>
      </c>
      <c r="Q289" t="s">
        <v>1621</v>
      </c>
      <c r="R289" t="s">
        <v>1469</v>
      </c>
      <c r="S289" t="s">
        <v>82</v>
      </c>
      <c r="T289" t="s">
        <v>23814</v>
      </c>
      <c r="U289" t="s">
        <v>84</v>
      </c>
      <c r="V289" t="s">
        <v>23815</v>
      </c>
      <c r="W289" t="s">
        <v>8</v>
      </c>
      <c r="X289" t="s">
        <v>86</v>
      </c>
      <c r="Y289" t="s">
        <v>736</v>
      </c>
      <c r="Z289" s="28">
        <v>1</v>
      </c>
      <c r="AA289" t="s">
        <v>88</v>
      </c>
      <c r="AB289" s="40">
        <v>65960</v>
      </c>
      <c r="AC289" s="40">
        <v>65960</v>
      </c>
    </row>
    <row r="290" spans="1:29">
      <c r="A290" t="s">
        <v>459</v>
      </c>
      <c r="B290" t="s">
        <v>460</v>
      </c>
      <c r="C290" t="s">
        <v>461</v>
      </c>
      <c r="D290" t="s">
        <v>512</v>
      </c>
      <c r="E290" t="s">
        <v>23816</v>
      </c>
      <c r="F290" t="s">
        <v>21548</v>
      </c>
      <c r="G290" t="s">
        <v>1464</v>
      </c>
      <c r="H290" t="s">
        <v>460</v>
      </c>
      <c r="I290" t="s">
        <v>459</v>
      </c>
      <c r="J290" t="s">
        <v>21546</v>
      </c>
      <c r="K290" t="s">
        <v>20905</v>
      </c>
      <c r="L290" t="s">
        <v>23817</v>
      </c>
      <c r="M290" s="27">
        <v>45958.333333333343</v>
      </c>
      <c r="N290" s="27">
        <v>45959.715277777781</v>
      </c>
      <c r="P290" t="s">
        <v>1540</v>
      </c>
      <c r="Q290" t="s">
        <v>22349</v>
      </c>
      <c r="R290" t="s">
        <v>23818</v>
      </c>
      <c r="S290" t="s">
        <v>5314</v>
      </c>
      <c r="T290" t="s">
        <v>23819</v>
      </c>
      <c r="U290" t="s">
        <v>22424</v>
      </c>
      <c r="W290" t="s">
        <v>8</v>
      </c>
      <c r="X290" t="s">
        <v>86</v>
      </c>
      <c r="Y290" t="s">
        <v>16923</v>
      </c>
      <c r="Z290" s="28">
        <v>0</v>
      </c>
      <c r="AA290" t="s">
        <v>88</v>
      </c>
      <c r="AB290" s="40">
        <v>41241</v>
      </c>
      <c r="AC290" s="40">
        <v>41241</v>
      </c>
    </row>
    <row r="291" spans="1:29">
      <c r="A291" t="s">
        <v>277</v>
      </c>
      <c r="B291" t="s">
        <v>151</v>
      </c>
      <c r="C291" t="s">
        <v>152</v>
      </c>
      <c r="D291" t="s">
        <v>325</v>
      </c>
      <c r="E291" t="s">
        <v>23820</v>
      </c>
      <c r="F291" t="s">
        <v>23821</v>
      </c>
      <c r="G291" t="s">
        <v>1464</v>
      </c>
      <c r="H291" t="s">
        <v>328</v>
      </c>
      <c r="I291" t="s">
        <v>277</v>
      </c>
      <c r="J291" t="s">
        <v>23822</v>
      </c>
      <c r="K291" t="s">
        <v>20905</v>
      </c>
      <c r="L291" t="s">
        <v>23823</v>
      </c>
      <c r="M291" s="27">
        <v>45958.35833333333</v>
      </c>
      <c r="N291" s="27">
        <v>45958.70208333333</v>
      </c>
      <c r="P291" t="s">
        <v>1467</v>
      </c>
      <c r="Q291" t="s">
        <v>1496</v>
      </c>
      <c r="R291" t="s">
        <v>1469</v>
      </c>
      <c r="S291" t="s">
        <v>82</v>
      </c>
      <c r="T291" t="s">
        <v>23824</v>
      </c>
      <c r="U291" t="s">
        <v>84</v>
      </c>
      <c r="V291" t="s">
        <v>23825</v>
      </c>
      <c r="W291" t="s">
        <v>8</v>
      </c>
      <c r="X291" t="s">
        <v>86</v>
      </c>
      <c r="Y291" t="s">
        <v>848</v>
      </c>
      <c r="Z291" s="28">
        <v>1</v>
      </c>
      <c r="AA291" t="s">
        <v>88</v>
      </c>
      <c r="AB291" s="40">
        <v>65960</v>
      </c>
      <c r="AC291" s="40">
        <v>65960</v>
      </c>
    </row>
    <row r="292" spans="1:29">
      <c r="A292" t="s">
        <v>683</v>
      </c>
      <c r="B292" t="s">
        <v>113</v>
      </c>
      <c r="C292" t="s">
        <v>114</v>
      </c>
      <c r="D292" t="s">
        <v>19022</v>
      </c>
      <c r="E292" t="s">
        <v>23826</v>
      </c>
      <c r="F292" t="s">
        <v>23827</v>
      </c>
      <c r="G292" t="s">
        <v>1464</v>
      </c>
      <c r="H292" t="s">
        <v>281</v>
      </c>
      <c r="I292" t="s">
        <v>19025</v>
      </c>
      <c r="J292" t="s">
        <v>23828</v>
      </c>
      <c r="K292" t="s">
        <v>20905</v>
      </c>
      <c r="L292" t="s">
        <v>23829</v>
      </c>
      <c r="M292" s="27">
        <v>45958.367361111108</v>
      </c>
      <c r="N292" s="27">
        <v>45960.35833333333</v>
      </c>
      <c r="P292" t="s">
        <v>1467</v>
      </c>
      <c r="Q292" t="s">
        <v>1562</v>
      </c>
      <c r="R292" t="s">
        <v>1562</v>
      </c>
      <c r="S292" t="s">
        <v>82</v>
      </c>
      <c r="T292" t="s">
        <v>23830</v>
      </c>
      <c r="U292" t="s">
        <v>84</v>
      </c>
      <c r="V292" t="s">
        <v>23831</v>
      </c>
      <c r="W292" t="s">
        <v>15</v>
      </c>
      <c r="X292" t="s">
        <v>86</v>
      </c>
      <c r="Y292" t="s">
        <v>1573</v>
      </c>
      <c r="Z292" s="28">
        <v>1</v>
      </c>
      <c r="AA292" t="s">
        <v>88</v>
      </c>
      <c r="AB292" s="40">
        <v>479589</v>
      </c>
      <c r="AC292" s="40">
        <v>479589</v>
      </c>
    </row>
    <row r="293" spans="1:29">
      <c r="A293" t="s">
        <v>277</v>
      </c>
      <c r="B293" t="s">
        <v>151</v>
      </c>
      <c r="C293" t="s">
        <v>152</v>
      </c>
      <c r="D293" t="s">
        <v>2442</v>
      </c>
      <c r="E293" t="s">
        <v>23832</v>
      </c>
      <c r="F293" t="s">
        <v>23833</v>
      </c>
      <c r="G293" t="s">
        <v>1464</v>
      </c>
      <c r="H293" t="s">
        <v>328</v>
      </c>
      <c r="I293" t="s">
        <v>2445</v>
      </c>
      <c r="J293" t="s">
        <v>23834</v>
      </c>
      <c r="K293" t="s">
        <v>20905</v>
      </c>
      <c r="L293" t="s">
        <v>23835</v>
      </c>
      <c r="M293" s="27">
        <v>45958.37777777778</v>
      </c>
      <c r="N293" s="27">
        <v>45959.611111111109</v>
      </c>
      <c r="P293" t="s">
        <v>1467</v>
      </c>
      <c r="Q293" t="s">
        <v>1580</v>
      </c>
      <c r="R293" t="s">
        <v>1581</v>
      </c>
      <c r="S293" t="s">
        <v>82</v>
      </c>
      <c r="T293" t="s">
        <v>23836</v>
      </c>
      <c r="U293" t="s">
        <v>84</v>
      </c>
      <c r="V293" t="s">
        <v>23837</v>
      </c>
      <c r="W293" t="s">
        <v>11</v>
      </c>
      <c r="X293" t="s">
        <v>86</v>
      </c>
      <c r="Y293" t="s">
        <v>416</v>
      </c>
      <c r="Z293" s="28">
        <v>1</v>
      </c>
      <c r="AA293" t="s">
        <v>88</v>
      </c>
      <c r="AB293" s="40">
        <v>144968</v>
      </c>
      <c r="AC293" s="40">
        <v>144968</v>
      </c>
    </row>
    <row r="294" spans="1:29">
      <c r="A294" t="s">
        <v>118</v>
      </c>
      <c r="B294" t="s">
        <v>119</v>
      </c>
      <c r="C294" t="s">
        <v>120</v>
      </c>
      <c r="D294" t="s">
        <v>5194</v>
      </c>
      <c r="E294" t="s">
        <v>23838</v>
      </c>
      <c r="F294" t="s">
        <v>23839</v>
      </c>
      <c r="G294" t="s">
        <v>1464</v>
      </c>
      <c r="H294" t="s">
        <v>124</v>
      </c>
      <c r="I294" t="s">
        <v>5197</v>
      </c>
      <c r="J294" t="s">
        <v>23840</v>
      </c>
      <c r="K294" t="s">
        <v>20905</v>
      </c>
      <c r="L294" t="s">
        <v>23841</v>
      </c>
      <c r="M294" s="27">
        <v>45958.381944444453</v>
      </c>
      <c r="N294" s="27">
        <v>45960.72152777778</v>
      </c>
      <c r="P294" t="s">
        <v>1514</v>
      </c>
      <c r="Q294" t="s">
        <v>1541</v>
      </c>
      <c r="R294" t="s">
        <v>1827</v>
      </c>
      <c r="S294" t="s">
        <v>82</v>
      </c>
      <c r="T294" t="s">
        <v>23842</v>
      </c>
      <c r="U294" t="s">
        <v>84</v>
      </c>
      <c r="V294" t="s">
        <v>23843</v>
      </c>
      <c r="W294" t="s">
        <v>15</v>
      </c>
      <c r="X294" t="s">
        <v>86</v>
      </c>
      <c r="Y294" t="s">
        <v>130</v>
      </c>
      <c r="Z294" s="28">
        <v>1</v>
      </c>
      <c r="AA294" t="s">
        <v>88</v>
      </c>
      <c r="AB294" s="40">
        <v>479589</v>
      </c>
      <c r="AC294" s="40">
        <v>479589</v>
      </c>
    </row>
    <row r="295" spans="1:29">
      <c r="A295" t="s">
        <v>277</v>
      </c>
      <c r="B295" t="s">
        <v>151</v>
      </c>
      <c r="C295" t="s">
        <v>152</v>
      </c>
      <c r="D295" t="s">
        <v>325</v>
      </c>
      <c r="E295" t="s">
        <v>23844</v>
      </c>
      <c r="F295" t="s">
        <v>23845</v>
      </c>
      <c r="G295" t="s">
        <v>1464</v>
      </c>
      <c r="H295" t="s">
        <v>328</v>
      </c>
      <c r="I295" t="s">
        <v>277</v>
      </c>
      <c r="J295" t="s">
        <v>23846</v>
      </c>
      <c r="K295" t="s">
        <v>20905</v>
      </c>
      <c r="L295" t="s">
        <v>23847</v>
      </c>
      <c r="M295" s="27">
        <v>45958.386805555558</v>
      </c>
      <c r="N295" s="27">
        <v>45958.71875</v>
      </c>
      <c r="P295" t="s">
        <v>1467</v>
      </c>
      <c r="Q295" t="s">
        <v>1717</v>
      </c>
      <c r="R295" t="s">
        <v>1718</v>
      </c>
      <c r="S295" t="s">
        <v>82</v>
      </c>
      <c r="T295" t="s">
        <v>23848</v>
      </c>
      <c r="U295" t="s">
        <v>84</v>
      </c>
      <c r="V295" t="s">
        <v>23849</v>
      </c>
      <c r="W295" t="s">
        <v>8</v>
      </c>
      <c r="X295" t="s">
        <v>86</v>
      </c>
      <c r="Y295" t="s">
        <v>333</v>
      </c>
      <c r="Z295" s="28">
        <v>1</v>
      </c>
      <c r="AA295" t="s">
        <v>88</v>
      </c>
      <c r="AB295" s="40">
        <v>65960</v>
      </c>
      <c r="AC295" s="40">
        <v>65960</v>
      </c>
    </row>
    <row r="296" spans="1:29">
      <c r="A296" t="s">
        <v>67</v>
      </c>
      <c r="B296" t="s">
        <v>68</v>
      </c>
      <c r="C296" t="s">
        <v>69</v>
      </c>
      <c r="D296" t="s">
        <v>4995</v>
      </c>
      <c r="E296" t="s">
        <v>23850</v>
      </c>
      <c r="F296" t="s">
        <v>23851</v>
      </c>
      <c r="G296" t="s">
        <v>1464</v>
      </c>
      <c r="H296" t="s">
        <v>143</v>
      </c>
      <c r="I296" t="s">
        <v>4997</v>
      </c>
      <c r="J296" t="s">
        <v>23852</v>
      </c>
      <c r="K296" t="s">
        <v>20905</v>
      </c>
      <c r="L296" t="s">
        <v>23853</v>
      </c>
      <c r="M296" s="27">
        <v>45958.39166666667</v>
      </c>
      <c r="N296" s="27">
        <v>45959.618055555547</v>
      </c>
      <c r="P296" t="s">
        <v>1467</v>
      </c>
      <c r="Q296" t="s">
        <v>1478</v>
      </c>
      <c r="R296" t="s">
        <v>1469</v>
      </c>
      <c r="S296" t="s">
        <v>82</v>
      </c>
      <c r="T296" t="s">
        <v>23854</v>
      </c>
      <c r="U296" t="s">
        <v>84</v>
      </c>
      <c r="V296" t="s">
        <v>23855</v>
      </c>
      <c r="W296" t="s">
        <v>15</v>
      </c>
      <c r="X296" t="s">
        <v>86</v>
      </c>
      <c r="Y296" t="s">
        <v>729</v>
      </c>
      <c r="Z296" s="28">
        <v>1</v>
      </c>
      <c r="AA296" t="s">
        <v>88</v>
      </c>
      <c r="AB296" s="40">
        <v>479589</v>
      </c>
      <c r="AC296" s="40">
        <v>479589</v>
      </c>
    </row>
    <row r="297" spans="1:29">
      <c r="A297" t="s">
        <v>288</v>
      </c>
      <c r="B297" t="s">
        <v>113</v>
      </c>
      <c r="C297" t="s">
        <v>114</v>
      </c>
      <c r="D297" t="s">
        <v>1126</v>
      </c>
      <c r="E297" t="s">
        <v>23856</v>
      </c>
      <c r="F297" t="s">
        <v>23857</v>
      </c>
      <c r="G297" t="s">
        <v>1464</v>
      </c>
      <c r="H297" t="s">
        <v>292</v>
      </c>
      <c r="I297" t="s">
        <v>1129</v>
      </c>
      <c r="J297" t="s">
        <v>23858</v>
      </c>
      <c r="K297" t="s">
        <v>20905</v>
      </c>
      <c r="L297" t="s">
        <v>23859</v>
      </c>
      <c r="M297" s="27">
        <v>45958.43472222222</v>
      </c>
      <c r="N297" s="27">
        <v>45960.34652777778</v>
      </c>
      <c r="P297" t="s">
        <v>1540</v>
      </c>
      <c r="Q297" t="s">
        <v>1541</v>
      </c>
      <c r="R297" t="s">
        <v>1542</v>
      </c>
      <c r="S297" t="s">
        <v>82</v>
      </c>
      <c r="T297" t="s">
        <v>23860</v>
      </c>
      <c r="U297" t="s">
        <v>84</v>
      </c>
      <c r="V297" t="s">
        <v>23861</v>
      </c>
      <c r="W297" t="s">
        <v>11</v>
      </c>
      <c r="X297" t="s">
        <v>86</v>
      </c>
      <c r="Y297" t="s">
        <v>297</v>
      </c>
      <c r="Z297" s="28">
        <v>1</v>
      </c>
      <c r="AA297" t="s">
        <v>88</v>
      </c>
      <c r="AB297" s="40">
        <v>144968</v>
      </c>
      <c r="AC297" s="40">
        <v>144968</v>
      </c>
    </row>
    <row r="298" spans="1:29">
      <c r="A298" t="s">
        <v>459</v>
      </c>
      <c r="B298" t="s">
        <v>460</v>
      </c>
      <c r="C298" t="s">
        <v>461</v>
      </c>
      <c r="D298" t="s">
        <v>512</v>
      </c>
      <c r="E298" t="s">
        <v>23862</v>
      </c>
      <c r="F298" t="s">
        <v>23747</v>
      </c>
      <c r="G298" t="s">
        <v>1464</v>
      </c>
      <c r="H298" t="s">
        <v>460</v>
      </c>
      <c r="I298" t="s">
        <v>459</v>
      </c>
      <c r="J298" t="s">
        <v>23748</v>
      </c>
      <c r="K298" t="s">
        <v>20905</v>
      </c>
      <c r="L298" t="s">
        <v>23863</v>
      </c>
      <c r="M298" s="27">
        <v>45958.50277777778</v>
      </c>
      <c r="N298" s="27">
        <v>45960.364583333343</v>
      </c>
      <c r="P298" t="s">
        <v>1540</v>
      </c>
      <c r="Q298" t="s">
        <v>22349</v>
      </c>
      <c r="R298" t="s">
        <v>22847</v>
      </c>
      <c r="S298" t="s">
        <v>1664</v>
      </c>
      <c r="T298" t="s">
        <v>23864</v>
      </c>
      <c r="U298" t="s">
        <v>84</v>
      </c>
      <c r="V298" t="s">
        <v>23865</v>
      </c>
      <c r="W298" t="s">
        <v>8</v>
      </c>
      <c r="X298" t="s">
        <v>86</v>
      </c>
      <c r="Y298" t="s">
        <v>899</v>
      </c>
      <c r="Z298" s="28">
        <v>1</v>
      </c>
      <c r="AA298" t="s">
        <v>88</v>
      </c>
      <c r="AB298" s="40">
        <v>65960</v>
      </c>
      <c r="AC298" s="40">
        <v>65960</v>
      </c>
    </row>
    <row r="299" spans="1:29">
      <c r="A299" t="s">
        <v>459</v>
      </c>
      <c r="B299" t="s">
        <v>460</v>
      </c>
      <c r="C299" t="s">
        <v>461</v>
      </c>
      <c r="D299" t="s">
        <v>1988</v>
      </c>
      <c r="E299" t="s">
        <v>23866</v>
      </c>
      <c r="F299" t="s">
        <v>23867</v>
      </c>
      <c r="G299" t="s">
        <v>1464</v>
      </c>
      <c r="H299" t="s">
        <v>460</v>
      </c>
      <c r="I299" t="s">
        <v>1991</v>
      </c>
      <c r="J299" t="s">
        <v>23868</v>
      </c>
      <c r="K299" t="s">
        <v>20905</v>
      </c>
      <c r="L299" t="s">
        <v>23869</v>
      </c>
      <c r="M299" s="27">
        <v>45958.563194444447</v>
      </c>
      <c r="N299" s="27">
        <v>45960.54583333333</v>
      </c>
      <c r="P299" t="s">
        <v>1540</v>
      </c>
      <c r="Q299" t="s">
        <v>1541</v>
      </c>
      <c r="R299" t="s">
        <v>1542</v>
      </c>
      <c r="S299" t="s">
        <v>1664</v>
      </c>
      <c r="T299" t="s">
        <v>23870</v>
      </c>
      <c r="U299" t="s">
        <v>84</v>
      </c>
      <c r="V299" t="s">
        <v>23871</v>
      </c>
      <c r="W299" t="s">
        <v>11</v>
      </c>
      <c r="X299" t="s">
        <v>86</v>
      </c>
      <c r="Y299" t="s">
        <v>899</v>
      </c>
      <c r="Z299" s="28">
        <v>1</v>
      </c>
      <c r="AA299" t="s">
        <v>88</v>
      </c>
      <c r="AB299" s="40">
        <v>144968</v>
      </c>
      <c r="AC299" s="40">
        <v>144968</v>
      </c>
    </row>
    <row r="300" spans="1:29">
      <c r="A300" t="s">
        <v>459</v>
      </c>
      <c r="B300" t="s">
        <v>460</v>
      </c>
      <c r="C300" t="s">
        <v>461</v>
      </c>
      <c r="D300" t="s">
        <v>512</v>
      </c>
      <c r="E300" t="s">
        <v>23872</v>
      </c>
      <c r="F300" t="s">
        <v>22768</v>
      </c>
      <c r="G300" t="s">
        <v>1464</v>
      </c>
      <c r="H300" t="s">
        <v>460</v>
      </c>
      <c r="I300" t="s">
        <v>459</v>
      </c>
      <c r="J300" t="s">
        <v>22769</v>
      </c>
      <c r="K300" t="s">
        <v>20905</v>
      </c>
      <c r="L300" t="s">
        <v>23873</v>
      </c>
      <c r="M300" s="27">
        <v>45958.56527777778</v>
      </c>
      <c r="N300" s="27">
        <v>45959.525000000001</v>
      </c>
      <c r="P300" t="s">
        <v>1514</v>
      </c>
      <c r="Q300" t="s">
        <v>2232</v>
      </c>
      <c r="R300" t="s">
        <v>3693</v>
      </c>
      <c r="S300" t="s">
        <v>82</v>
      </c>
      <c r="T300" t="s">
        <v>23874</v>
      </c>
      <c r="U300" t="s">
        <v>84</v>
      </c>
      <c r="V300" t="s">
        <v>23116</v>
      </c>
      <c r="W300" t="s">
        <v>8</v>
      </c>
      <c r="X300" t="s">
        <v>86</v>
      </c>
      <c r="Y300" t="s">
        <v>3430</v>
      </c>
      <c r="Z300" s="28">
        <v>1</v>
      </c>
      <c r="AA300" t="s">
        <v>88</v>
      </c>
      <c r="AB300" s="40">
        <v>65960</v>
      </c>
      <c r="AC300" s="40">
        <v>65960</v>
      </c>
    </row>
    <row r="301" spans="1:29">
      <c r="A301" t="s">
        <v>343</v>
      </c>
      <c r="B301" t="s">
        <v>68</v>
      </c>
      <c r="C301" t="s">
        <v>69</v>
      </c>
      <c r="D301" t="s">
        <v>379</v>
      </c>
      <c r="E301" t="s">
        <v>23875</v>
      </c>
      <c r="F301" t="s">
        <v>23876</v>
      </c>
      <c r="G301" t="s">
        <v>1464</v>
      </c>
      <c r="H301" t="s">
        <v>347</v>
      </c>
      <c r="I301" t="s">
        <v>382</v>
      </c>
      <c r="J301" t="s">
        <v>23877</v>
      </c>
      <c r="K301" t="s">
        <v>20905</v>
      </c>
      <c r="L301" t="s">
        <v>23878</v>
      </c>
      <c r="M301" s="27">
        <v>45958.568055555559</v>
      </c>
      <c r="N301" s="27">
        <v>45959.554166666669</v>
      </c>
      <c r="P301" t="s">
        <v>1467</v>
      </c>
      <c r="Q301" t="s">
        <v>1717</v>
      </c>
      <c r="R301" t="s">
        <v>1718</v>
      </c>
      <c r="S301" t="s">
        <v>82</v>
      </c>
      <c r="T301" t="s">
        <v>23879</v>
      </c>
      <c r="U301" t="s">
        <v>84</v>
      </c>
      <c r="V301" t="s">
        <v>23880</v>
      </c>
      <c r="W301" t="s">
        <v>8</v>
      </c>
      <c r="X301" t="s">
        <v>86</v>
      </c>
      <c r="Y301" t="s">
        <v>387</v>
      </c>
      <c r="Z301" s="28">
        <v>1</v>
      </c>
      <c r="AA301" t="s">
        <v>88</v>
      </c>
      <c r="AB301" s="40">
        <v>65960</v>
      </c>
      <c r="AC301" s="40">
        <v>65960</v>
      </c>
    </row>
    <row r="302" spans="1:29">
      <c r="A302" t="s">
        <v>569</v>
      </c>
      <c r="B302" t="s">
        <v>119</v>
      </c>
      <c r="C302" t="s">
        <v>120</v>
      </c>
      <c r="D302" t="s">
        <v>570</v>
      </c>
      <c r="E302" t="s">
        <v>23881</v>
      </c>
      <c r="F302" t="s">
        <v>23882</v>
      </c>
      <c r="G302" t="s">
        <v>1464</v>
      </c>
      <c r="H302" t="s">
        <v>573</v>
      </c>
      <c r="I302" t="s">
        <v>569</v>
      </c>
      <c r="J302" t="s">
        <v>23883</v>
      </c>
      <c r="K302" t="s">
        <v>20905</v>
      </c>
      <c r="L302" t="s">
        <v>23884</v>
      </c>
      <c r="M302" s="27">
        <v>45958.579861111109</v>
      </c>
      <c r="N302" s="27">
        <v>45959.419444444437</v>
      </c>
      <c r="P302" t="s">
        <v>1467</v>
      </c>
      <c r="Q302" t="s">
        <v>1654</v>
      </c>
      <c r="R302" t="s">
        <v>1469</v>
      </c>
      <c r="S302" t="s">
        <v>1664</v>
      </c>
      <c r="T302" t="s">
        <v>23885</v>
      </c>
      <c r="U302" t="s">
        <v>84</v>
      </c>
      <c r="V302" t="s">
        <v>6961</v>
      </c>
      <c r="W302" t="s">
        <v>8</v>
      </c>
      <c r="X302" t="s">
        <v>86</v>
      </c>
      <c r="Y302" t="s">
        <v>5440</v>
      </c>
      <c r="Z302" s="28">
        <v>1</v>
      </c>
      <c r="AA302" t="s">
        <v>88</v>
      </c>
      <c r="AB302" s="40">
        <v>65960</v>
      </c>
      <c r="AC302" s="40">
        <v>65960</v>
      </c>
    </row>
    <row r="303" spans="1:29">
      <c r="A303" t="s">
        <v>277</v>
      </c>
      <c r="B303" t="s">
        <v>151</v>
      </c>
      <c r="C303" t="s">
        <v>152</v>
      </c>
      <c r="D303" t="s">
        <v>325</v>
      </c>
      <c r="E303" t="s">
        <v>23886</v>
      </c>
      <c r="F303" t="s">
        <v>23887</v>
      </c>
      <c r="G303" t="s">
        <v>1464</v>
      </c>
      <c r="H303" t="s">
        <v>328</v>
      </c>
      <c r="I303" t="s">
        <v>277</v>
      </c>
      <c r="J303" t="s">
        <v>23888</v>
      </c>
      <c r="K303" t="s">
        <v>20905</v>
      </c>
      <c r="L303" t="s">
        <v>23889</v>
      </c>
      <c r="M303" s="27">
        <v>45958.624305555553</v>
      </c>
      <c r="N303" s="27">
        <v>45959.497916666667</v>
      </c>
      <c r="P303" t="s">
        <v>1467</v>
      </c>
      <c r="Q303" t="s">
        <v>1552</v>
      </c>
      <c r="R303" t="s">
        <v>1469</v>
      </c>
      <c r="S303" t="s">
        <v>82</v>
      </c>
      <c r="T303" t="s">
        <v>23890</v>
      </c>
      <c r="U303" t="s">
        <v>84</v>
      </c>
      <c r="V303" t="s">
        <v>23891</v>
      </c>
      <c r="W303" t="s">
        <v>8</v>
      </c>
      <c r="X303" t="s">
        <v>86</v>
      </c>
      <c r="Y303" t="s">
        <v>333</v>
      </c>
      <c r="Z303" s="28">
        <v>1</v>
      </c>
      <c r="AA303" t="s">
        <v>88</v>
      </c>
      <c r="AB303" s="40">
        <v>65960</v>
      </c>
      <c r="AC303" s="40">
        <v>65960</v>
      </c>
    </row>
    <row r="304" spans="1:29">
      <c r="A304" t="s">
        <v>442</v>
      </c>
      <c r="B304" t="s">
        <v>113</v>
      </c>
      <c r="C304" t="s">
        <v>114</v>
      </c>
      <c r="D304" t="s">
        <v>3078</v>
      </c>
      <c r="E304" t="s">
        <v>23892</v>
      </c>
      <c r="F304" t="s">
        <v>23355</v>
      </c>
      <c r="G304" t="s">
        <v>1464</v>
      </c>
      <c r="H304" t="s">
        <v>2713</v>
      </c>
      <c r="I304" t="s">
        <v>3081</v>
      </c>
      <c r="J304" t="s">
        <v>23356</v>
      </c>
      <c r="K304" t="s">
        <v>20905</v>
      </c>
      <c r="L304" t="s">
        <v>23893</v>
      </c>
      <c r="M304" s="27">
        <v>45958.716666666667</v>
      </c>
      <c r="N304" s="27">
        <v>45961.695833333331</v>
      </c>
      <c r="P304" t="s">
        <v>1467</v>
      </c>
      <c r="Q304" t="s">
        <v>1562</v>
      </c>
      <c r="R304" t="s">
        <v>1562</v>
      </c>
      <c r="S304" t="s">
        <v>82</v>
      </c>
      <c r="T304" t="s">
        <v>23894</v>
      </c>
      <c r="U304" t="s">
        <v>84</v>
      </c>
      <c r="V304" t="s">
        <v>23895</v>
      </c>
      <c r="W304" t="s">
        <v>13</v>
      </c>
      <c r="X304" t="s">
        <v>86</v>
      </c>
      <c r="Y304" t="s">
        <v>1263</v>
      </c>
      <c r="Z304" s="28">
        <v>1</v>
      </c>
      <c r="AA304" t="s">
        <v>88</v>
      </c>
      <c r="AB304" s="40">
        <v>275729</v>
      </c>
      <c r="AC304" s="40">
        <v>275729</v>
      </c>
    </row>
    <row r="305" spans="1:29">
      <c r="A305" t="s">
        <v>744</v>
      </c>
      <c r="B305" t="s">
        <v>113</v>
      </c>
      <c r="C305" t="s">
        <v>114</v>
      </c>
      <c r="D305" t="s">
        <v>23896</v>
      </c>
      <c r="E305" t="s">
        <v>23897</v>
      </c>
      <c r="F305" t="s">
        <v>23898</v>
      </c>
      <c r="G305" t="s">
        <v>1464</v>
      </c>
      <c r="H305" t="s">
        <v>748</v>
      </c>
      <c r="I305" t="s">
        <v>23899</v>
      </c>
      <c r="J305" t="s">
        <v>23900</v>
      </c>
      <c r="K305" t="s">
        <v>20905</v>
      </c>
      <c r="L305" t="s">
        <v>23901</v>
      </c>
      <c r="M305" s="27">
        <v>45958.726388888892</v>
      </c>
      <c r="N305" s="27">
        <v>45959.620833333327</v>
      </c>
      <c r="P305" t="s">
        <v>1467</v>
      </c>
      <c r="Q305" t="s">
        <v>1717</v>
      </c>
      <c r="R305" t="s">
        <v>1718</v>
      </c>
      <c r="S305" t="s">
        <v>82</v>
      </c>
      <c r="T305" t="s">
        <v>23902</v>
      </c>
      <c r="U305" t="s">
        <v>84</v>
      </c>
      <c r="V305" t="s">
        <v>23903</v>
      </c>
      <c r="W305" t="s">
        <v>11</v>
      </c>
      <c r="X305" t="s">
        <v>86</v>
      </c>
      <c r="Y305" t="s">
        <v>754</v>
      </c>
      <c r="Z305" s="28">
        <v>1</v>
      </c>
      <c r="AA305" t="s">
        <v>88</v>
      </c>
      <c r="AB305" s="40">
        <v>144968</v>
      </c>
      <c r="AC305" s="40">
        <v>144968</v>
      </c>
    </row>
    <row r="306" spans="1:29">
      <c r="A306" t="s">
        <v>613</v>
      </c>
      <c r="B306" t="s">
        <v>151</v>
      </c>
      <c r="C306" t="s">
        <v>152</v>
      </c>
      <c r="D306" t="s">
        <v>23904</v>
      </c>
      <c r="E306" t="s">
        <v>23905</v>
      </c>
      <c r="F306" t="s">
        <v>23906</v>
      </c>
      <c r="G306" t="s">
        <v>1464</v>
      </c>
      <c r="H306" t="s">
        <v>258</v>
      </c>
      <c r="I306" t="s">
        <v>23907</v>
      </c>
      <c r="J306" t="s">
        <v>23908</v>
      </c>
      <c r="K306" t="s">
        <v>20905</v>
      </c>
      <c r="L306" t="s">
        <v>23909</v>
      </c>
      <c r="M306" s="27">
        <v>45958.744444444441</v>
      </c>
      <c r="N306" s="27">
        <v>45960.513194444437</v>
      </c>
      <c r="P306" t="s">
        <v>1514</v>
      </c>
      <c r="Q306" t="s">
        <v>1580</v>
      </c>
      <c r="R306" t="s">
        <v>1953</v>
      </c>
      <c r="S306" t="s">
        <v>82</v>
      </c>
      <c r="T306" t="s">
        <v>23910</v>
      </c>
      <c r="U306" t="s">
        <v>84</v>
      </c>
      <c r="V306" t="s">
        <v>23911</v>
      </c>
      <c r="W306" t="s">
        <v>11</v>
      </c>
      <c r="X306" t="s">
        <v>86</v>
      </c>
      <c r="Y306" t="s">
        <v>3464</v>
      </c>
      <c r="Z306" s="28">
        <v>1</v>
      </c>
      <c r="AA306" t="s">
        <v>88</v>
      </c>
      <c r="AB306" s="40">
        <v>144968</v>
      </c>
      <c r="AC306" s="40">
        <v>144968</v>
      </c>
    </row>
    <row r="307" spans="1:29">
      <c r="A307" t="s">
        <v>569</v>
      </c>
      <c r="B307" t="s">
        <v>119</v>
      </c>
      <c r="C307" t="s">
        <v>120</v>
      </c>
      <c r="D307" t="s">
        <v>570</v>
      </c>
      <c r="E307" t="s">
        <v>23912</v>
      </c>
      <c r="F307" t="s">
        <v>23913</v>
      </c>
      <c r="G307" t="s">
        <v>1464</v>
      </c>
      <c r="H307" t="s">
        <v>573</v>
      </c>
      <c r="I307" t="s">
        <v>569</v>
      </c>
      <c r="J307" t="s">
        <v>23914</v>
      </c>
      <c r="K307" t="s">
        <v>20905</v>
      </c>
      <c r="L307" t="s">
        <v>23915</v>
      </c>
      <c r="M307" s="27">
        <v>45959.344444444447</v>
      </c>
      <c r="N307" s="27">
        <v>45959.75277777778</v>
      </c>
      <c r="P307" t="s">
        <v>1467</v>
      </c>
      <c r="Q307" t="s">
        <v>1595</v>
      </c>
      <c r="R307" t="s">
        <v>3373</v>
      </c>
      <c r="S307" t="s">
        <v>82</v>
      </c>
      <c r="T307" t="s">
        <v>23916</v>
      </c>
      <c r="U307" t="s">
        <v>84</v>
      </c>
      <c r="V307" t="s">
        <v>23917</v>
      </c>
      <c r="W307" t="s">
        <v>8</v>
      </c>
      <c r="X307" t="s">
        <v>86</v>
      </c>
      <c r="Y307" t="s">
        <v>5440</v>
      </c>
      <c r="Z307" s="28">
        <v>1</v>
      </c>
      <c r="AA307" t="s">
        <v>88</v>
      </c>
      <c r="AB307" s="40">
        <v>65960</v>
      </c>
      <c r="AC307" s="40">
        <v>65960</v>
      </c>
    </row>
    <row r="308" spans="1:29">
      <c r="A308" t="s">
        <v>965</v>
      </c>
      <c r="B308" t="s">
        <v>119</v>
      </c>
      <c r="C308" t="s">
        <v>120</v>
      </c>
      <c r="D308" t="s">
        <v>966</v>
      </c>
      <c r="E308" t="s">
        <v>23918</v>
      </c>
      <c r="F308" t="s">
        <v>23102</v>
      </c>
      <c r="G308" t="s">
        <v>1464</v>
      </c>
      <c r="H308" t="s">
        <v>969</v>
      </c>
      <c r="I308" t="s">
        <v>965</v>
      </c>
      <c r="J308" t="s">
        <v>23103</v>
      </c>
      <c r="K308" t="s">
        <v>20905</v>
      </c>
      <c r="L308" t="s">
        <v>23919</v>
      </c>
      <c r="M308" s="27">
        <v>45959.363888888889</v>
      </c>
      <c r="N308" s="27">
        <v>45959.646527777782</v>
      </c>
      <c r="P308" t="s">
        <v>1540</v>
      </c>
      <c r="Q308" t="s">
        <v>1541</v>
      </c>
      <c r="R308" t="s">
        <v>22336</v>
      </c>
      <c r="S308" t="s">
        <v>82</v>
      </c>
      <c r="T308" t="s">
        <v>23920</v>
      </c>
      <c r="U308" t="s">
        <v>84</v>
      </c>
      <c r="V308" t="s">
        <v>23106</v>
      </c>
      <c r="W308" t="s">
        <v>8</v>
      </c>
      <c r="X308" t="s">
        <v>86</v>
      </c>
      <c r="Y308" t="s">
        <v>1693</v>
      </c>
      <c r="Z308" s="28">
        <v>1</v>
      </c>
      <c r="AA308" t="s">
        <v>88</v>
      </c>
      <c r="AB308" s="40">
        <v>65960</v>
      </c>
      <c r="AC308" s="40">
        <v>65960</v>
      </c>
    </row>
    <row r="309" spans="1:29">
      <c r="A309" t="s">
        <v>459</v>
      </c>
      <c r="B309" t="s">
        <v>460</v>
      </c>
      <c r="C309" t="s">
        <v>461</v>
      </c>
      <c r="D309" t="s">
        <v>1861</v>
      </c>
      <c r="E309" t="s">
        <v>23921</v>
      </c>
      <c r="F309" t="s">
        <v>23633</v>
      </c>
      <c r="G309" t="s">
        <v>1464</v>
      </c>
      <c r="H309" t="s">
        <v>460</v>
      </c>
      <c r="I309" t="s">
        <v>1864</v>
      </c>
      <c r="J309" t="s">
        <v>23634</v>
      </c>
      <c r="K309" t="s">
        <v>20905</v>
      </c>
      <c r="L309" t="s">
        <v>23922</v>
      </c>
      <c r="M309" s="27">
        <v>45959.384722222218</v>
      </c>
      <c r="N309" s="27">
        <v>45959.736805555563</v>
      </c>
      <c r="P309" t="s">
        <v>1540</v>
      </c>
      <c r="Q309" t="s">
        <v>22349</v>
      </c>
      <c r="R309" t="s">
        <v>23088</v>
      </c>
      <c r="S309" t="s">
        <v>5314</v>
      </c>
      <c r="T309" t="s">
        <v>23923</v>
      </c>
      <c r="U309" t="s">
        <v>22424</v>
      </c>
      <c r="W309" t="s">
        <v>11</v>
      </c>
      <c r="X309" t="s">
        <v>86</v>
      </c>
      <c r="Y309" t="s">
        <v>16923</v>
      </c>
      <c r="Z309" s="28">
        <v>0</v>
      </c>
      <c r="AA309" t="s">
        <v>88</v>
      </c>
      <c r="AB309" s="40">
        <v>41241</v>
      </c>
      <c r="AC309" s="40">
        <v>41241</v>
      </c>
    </row>
    <row r="310" spans="1:29">
      <c r="A310" t="s">
        <v>343</v>
      </c>
      <c r="B310" t="s">
        <v>68</v>
      </c>
      <c r="C310" t="s">
        <v>69</v>
      </c>
      <c r="D310" t="s">
        <v>795</v>
      </c>
      <c r="E310" t="s">
        <v>23924</v>
      </c>
      <c r="F310" t="s">
        <v>23925</v>
      </c>
      <c r="G310" t="s">
        <v>1464</v>
      </c>
      <c r="H310" t="s">
        <v>798</v>
      </c>
      <c r="I310" t="s">
        <v>799</v>
      </c>
      <c r="J310" t="s">
        <v>23926</v>
      </c>
      <c r="K310" t="s">
        <v>20905</v>
      </c>
      <c r="L310" t="s">
        <v>23927</v>
      </c>
      <c r="M310" s="27">
        <v>45959.423611111109</v>
      </c>
      <c r="N310" s="27">
        <v>45959.62777777778</v>
      </c>
      <c r="P310" t="s">
        <v>1467</v>
      </c>
      <c r="Q310" t="s">
        <v>1562</v>
      </c>
      <c r="R310" t="s">
        <v>1562</v>
      </c>
      <c r="S310" t="s">
        <v>82</v>
      </c>
      <c r="T310" t="s">
        <v>23928</v>
      </c>
      <c r="U310" t="s">
        <v>84</v>
      </c>
      <c r="V310" t="s">
        <v>23929</v>
      </c>
      <c r="W310" t="s">
        <v>11</v>
      </c>
      <c r="X310" t="s">
        <v>86</v>
      </c>
      <c r="Y310" t="s">
        <v>511</v>
      </c>
      <c r="Z310" s="28">
        <v>1</v>
      </c>
      <c r="AA310" t="s">
        <v>88</v>
      </c>
      <c r="AB310" s="40">
        <v>144968</v>
      </c>
      <c r="AC310" s="40">
        <v>144968</v>
      </c>
    </row>
    <row r="311" spans="1:29">
      <c r="A311" t="s">
        <v>459</v>
      </c>
      <c r="B311" t="s">
        <v>460</v>
      </c>
      <c r="C311" t="s">
        <v>461</v>
      </c>
      <c r="D311" t="s">
        <v>512</v>
      </c>
      <c r="E311" t="s">
        <v>23930</v>
      </c>
      <c r="F311" t="s">
        <v>23193</v>
      </c>
      <c r="G311" t="s">
        <v>1464</v>
      </c>
      <c r="H311" t="s">
        <v>460</v>
      </c>
      <c r="I311" t="s">
        <v>459</v>
      </c>
      <c r="J311" t="s">
        <v>23194</v>
      </c>
      <c r="K311" t="s">
        <v>20905</v>
      </c>
      <c r="L311" t="s">
        <v>23931</v>
      </c>
      <c r="M311" s="27">
        <v>45959.464583333327</v>
      </c>
      <c r="N311" s="27">
        <v>45960.438888888893</v>
      </c>
      <c r="P311" t="s">
        <v>1514</v>
      </c>
      <c r="Q311" t="s">
        <v>2232</v>
      </c>
      <c r="R311" t="s">
        <v>3693</v>
      </c>
      <c r="S311" t="s">
        <v>82</v>
      </c>
      <c r="T311" t="s">
        <v>23932</v>
      </c>
      <c r="U311" t="s">
        <v>84</v>
      </c>
      <c r="V311" t="s">
        <v>23197</v>
      </c>
      <c r="W311" t="s">
        <v>8</v>
      </c>
      <c r="X311" t="s">
        <v>86</v>
      </c>
      <c r="Y311" t="s">
        <v>964</v>
      </c>
      <c r="Z311" s="28">
        <v>1</v>
      </c>
      <c r="AA311" t="s">
        <v>88</v>
      </c>
      <c r="AB311" s="40">
        <v>65960</v>
      </c>
      <c r="AC311" s="40">
        <v>65960</v>
      </c>
    </row>
    <row r="312" spans="1:29">
      <c r="A312" t="s">
        <v>343</v>
      </c>
      <c r="B312" t="s">
        <v>68</v>
      </c>
      <c r="C312" t="s">
        <v>69</v>
      </c>
      <c r="D312" t="s">
        <v>11736</v>
      </c>
      <c r="E312" t="s">
        <v>23933</v>
      </c>
      <c r="F312" t="s">
        <v>23934</v>
      </c>
      <c r="G312" t="s">
        <v>1464</v>
      </c>
      <c r="H312" t="s">
        <v>347</v>
      </c>
      <c r="I312" t="s">
        <v>11739</v>
      </c>
      <c r="J312" t="s">
        <v>23935</v>
      </c>
      <c r="K312" t="s">
        <v>20905</v>
      </c>
      <c r="L312" t="s">
        <v>23936</v>
      </c>
      <c r="M312" s="27">
        <v>45959.472222222219</v>
      </c>
      <c r="N312" s="27">
        <v>45959.740972222222</v>
      </c>
      <c r="P312" t="s">
        <v>1540</v>
      </c>
      <c r="Q312" t="s">
        <v>22349</v>
      </c>
      <c r="R312" t="s">
        <v>23088</v>
      </c>
      <c r="S312" t="s">
        <v>5314</v>
      </c>
      <c r="T312" t="s">
        <v>23937</v>
      </c>
      <c r="U312" t="s">
        <v>22424</v>
      </c>
      <c r="W312" t="s">
        <v>11</v>
      </c>
      <c r="X312" t="s">
        <v>86</v>
      </c>
      <c r="Y312" t="s">
        <v>16923</v>
      </c>
      <c r="Z312" s="28">
        <v>0</v>
      </c>
      <c r="AA312" t="s">
        <v>88</v>
      </c>
      <c r="AB312" s="40">
        <v>41241</v>
      </c>
      <c r="AC312" s="40">
        <v>41241</v>
      </c>
    </row>
    <row r="313" spans="1:29">
      <c r="A313" t="s">
        <v>459</v>
      </c>
      <c r="B313" t="s">
        <v>460</v>
      </c>
      <c r="C313" t="s">
        <v>461</v>
      </c>
      <c r="D313" t="s">
        <v>512</v>
      </c>
      <c r="E313" t="s">
        <v>23938</v>
      </c>
      <c r="F313" t="s">
        <v>23939</v>
      </c>
      <c r="G313" t="s">
        <v>1464</v>
      </c>
      <c r="H313" t="s">
        <v>460</v>
      </c>
      <c r="I313" t="s">
        <v>459</v>
      </c>
      <c r="J313" t="s">
        <v>23940</v>
      </c>
      <c r="K313" t="s">
        <v>20905</v>
      </c>
      <c r="L313" t="s">
        <v>23941</v>
      </c>
      <c r="M313" s="27">
        <v>45959.504166666673</v>
      </c>
      <c r="N313" s="27">
        <v>45959.729861111111</v>
      </c>
      <c r="P313" t="s">
        <v>1540</v>
      </c>
      <c r="Q313" t="s">
        <v>1541</v>
      </c>
      <c r="R313" t="s">
        <v>1542</v>
      </c>
      <c r="S313" t="s">
        <v>1664</v>
      </c>
      <c r="T313" t="s">
        <v>23942</v>
      </c>
      <c r="U313" t="s">
        <v>22424</v>
      </c>
      <c r="W313" t="s">
        <v>8</v>
      </c>
      <c r="X313" t="s">
        <v>86</v>
      </c>
      <c r="Y313" t="s">
        <v>16923</v>
      </c>
      <c r="Z313" s="28">
        <v>0</v>
      </c>
      <c r="AA313" t="s">
        <v>88</v>
      </c>
      <c r="AB313" s="40">
        <v>41241</v>
      </c>
      <c r="AC313" s="40">
        <v>41241</v>
      </c>
    </row>
    <row r="314" spans="1:29">
      <c r="A314" t="s">
        <v>569</v>
      </c>
      <c r="B314" t="s">
        <v>119</v>
      </c>
      <c r="C314" t="s">
        <v>120</v>
      </c>
      <c r="D314" t="s">
        <v>570</v>
      </c>
      <c r="E314" t="s">
        <v>23943</v>
      </c>
      <c r="F314" t="s">
        <v>23944</v>
      </c>
      <c r="G314" t="s">
        <v>1464</v>
      </c>
      <c r="H314" t="s">
        <v>573</v>
      </c>
      <c r="I314" t="s">
        <v>569</v>
      </c>
      <c r="J314" t="s">
        <v>23945</v>
      </c>
      <c r="K314" t="s">
        <v>20905</v>
      </c>
      <c r="L314" t="s">
        <v>23946</v>
      </c>
      <c r="M314" s="27">
        <v>45959.498611111107</v>
      </c>
      <c r="N314" s="27">
        <v>45960.350694444453</v>
      </c>
      <c r="P314" t="s">
        <v>1514</v>
      </c>
      <c r="Q314" t="s">
        <v>1595</v>
      </c>
      <c r="R314" t="s">
        <v>1596</v>
      </c>
      <c r="S314" t="s">
        <v>82</v>
      </c>
      <c r="T314" t="s">
        <v>23947</v>
      </c>
      <c r="U314" t="s">
        <v>84</v>
      </c>
      <c r="V314" t="s">
        <v>23948</v>
      </c>
      <c r="W314" t="s">
        <v>8</v>
      </c>
      <c r="X314" t="s">
        <v>86</v>
      </c>
      <c r="Y314" t="s">
        <v>6238</v>
      </c>
      <c r="Z314" s="28">
        <v>1</v>
      </c>
      <c r="AA314" t="s">
        <v>88</v>
      </c>
      <c r="AB314" s="40">
        <v>65960</v>
      </c>
      <c r="AC314" s="40">
        <v>65960</v>
      </c>
    </row>
    <row r="315" spans="1:29">
      <c r="A315" t="s">
        <v>459</v>
      </c>
      <c r="B315" t="s">
        <v>460</v>
      </c>
      <c r="C315" t="s">
        <v>461</v>
      </c>
      <c r="D315" t="s">
        <v>512</v>
      </c>
      <c r="E315" t="s">
        <v>23949</v>
      </c>
      <c r="F315" t="s">
        <v>23950</v>
      </c>
      <c r="G315" t="s">
        <v>1464</v>
      </c>
      <c r="H315" t="s">
        <v>460</v>
      </c>
      <c r="I315" t="s">
        <v>459</v>
      </c>
      <c r="J315" t="s">
        <v>23951</v>
      </c>
      <c r="K315" t="s">
        <v>20905</v>
      </c>
      <c r="L315" t="s">
        <v>23952</v>
      </c>
      <c r="M315" s="27">
        <v>45959.529861111107</v>
      </c>
      <c r="N315" s="27">
        <v>45960.706944444442</v>
      </c>
      <c r="P315" t="s">
        <v>1514</v>
      </c>
      <c r="Q315" t="s">
        <v>1580</v>
      </c>
      <c r="R315" t="s">
        <v>1590</v>
      </c>
      <c r="S315" t="s">
        <v>82</v>
      </c>
      <c r="T315" t="s">
        <v>23953</v>
      </c>
      <c r="U315" t="s">
        <v>84</v>
      </c>
      <c r="V315" t="s">
        <v>23954</v>
      </c>
      <c r="W315" t="s">
        <v>8</v>
      </c>
      <c r="X315" t="s">
        <v>86</v>
      </c>
      <c r="Y315" t="s">
        <v>4324</v>
      </c>
      <c r="Z315" s="28">
        <v>1</v>
      </c>
      <c r="AA315" t="s">
        <v>88</v>
      </c>
      <c r="AB315" s="40">
        <v>65960</v>
      </c>
      <c r="AC315" s="40">
        <v>65960</v>
      </c>
    </row>
    <row r="316" spans="1:29">
      <c r="A316" t="s">
        <v>191</v>
      </c>
      <c r="B316" t="s">
        <v>192</v>
      </c>
      <c r="C316" t="s">
        <v>193</v>
      </c>
      <c r="D316" t="s">
        <v>3796</v>
      </c>
      <c r="E316" t="s">
        <v>23955</v>
      </c>
      <c r="F316" t="s">
        <v>23956</v>
      </c>
      <c r="G316" t="s">
        <v>1464</v>
      </c>
      <c r="H316" t="s">
        <v>197</v>
      </c>
      <c r="I316" t="s">
        <v>3799</v>
      </c>
      <c r="J316" t="s">
        <v>23957</v>
      </c>
      <c r="K316" t="s">
        <v>20905</v>
      </c>
      <c r="L316" t="s">
        <v>23958</v>
      </c>
      <c r="M316" s="27">
        <v>45959.535416666673</v>
      </c>
      <c r="N316" s="27">
        <v>45961.635416666657</v>
      </c>
      <c r="P316" t="s">
        <v>1467</v>
      </c>
      <c r="Q316" t="s">
        <v>1698</v>
      </c>
      <c r="R316" t="s">
        <v>1699</v>
      </c>
      <c r="S316" t="s">
        <v>1664</v>
      </c>
      <c r="T316" t="s">
        <v>23959</v>
      </c>
      <c r="U316" t="s">
        <v>84</v>
      </c>
      <c r="V316" t="s">
        <v>6961</v>
      </c>
      <c r="W316" t="s">
        <v>15</v>
      </c>
      <c r="X316" t="s">
        <v>86</v>
      </c>
      <c r="Y316" t="s">
        <v>216</v>
      </c>
      <c r="Z316" s="28">
        <v>1</v>
      </c>
      <c r="AA316" t="s">
        <v>88</v>
      </c>
      <c r="AB316" s="40">
        <v>479589</v>
      </c>
      <c r="AC316" s="40">
        <v>479589</v>
      </c>
    </row>
    <row r="317" spans="1:29">
      <c r="A317" t="s">
        <v>459</v>
      </c>
      <c r="B317" t="s">
        <v>460</v>
      </c>
      <c r="C317" t="s">
        <v>461</v>
      </c>
      <c r="D317" t="s">
        <v>512</v>
      </c>
      <c r="E317" t="s">
        <v>23960</v>
      </c>
      <c r="F317" t="s">
        <v>23010</v>
      </c>
      <c r="G317" t="s">
        <v>1464</v>
      </c>
      <c r="H317" t="s">
        <v>460</v>
      </c>
      <c r="I317" t="s">
        <v>459</v>
      </c>
      <c r="J317" t="s">
        <v>23011</v>
      </c>
      <c r="K317" t="s">
        <v>20905</v>
      </c>
      <c r="L317" t="s">
        <v>23961</v>
      </c>
      <c r="M317" s="27">
        <v>45959.554861111108</v>
      </c>
      <c r="N317" s="27">
        <v>45960.711805555547</v>
      </c>
      <c r="P317" t="s">
        <v>1540</v>
      </c>
      <c r="Q317" t="s">
        <v>22349</v>
      </c>
      <c r="R317" t="s">
        <v>23400</v>
      </c>
      <c r="S317" t="s">
        <v>82</v>
      </c>
      <c r="T317" t="s">
        <v>23962</v>
      </c>
      <c r="U317" t="s">
        <v>84</v>
      </c>
      <c r="V317" t="s">
        <v>23963</v>
      </c>
      <c r="W317" t="s">
        <v>8</v>
      </c>
      <c r="X317" t="s">
        <v>86</v>
      </c>
      <c r="Y317" t="s">
        <v>546</v>
      </c>
      <c r="Z317" s="28">
        <v>1</v>
      </c>
      <c r="AA317" t="s">
        <v>88</v>
      </c>
      <c r="AB317" s="40">
        <v>65960</v>
      </c>
      <c r="AC317" s="40">
        <v>65960</v>
      </c>
    </row>
    <row r="318" spans="1:29">
      <c r="A318" t="s">
        <v>442</v>
      </c>
      <c r="B318" t="s">
        <v>113</v>
      </c>
      <c r="C318" t="s">
        <v>114</v>
      </c>
      <c r="D318" t="s">
        <v>443</v>
      </c>
      <c r="E318" t="s">
        <v>23964</v>
      </c>
      <c r="F318" t="s">
        <v>23965</v>
      </c>
      <c r="G318" t="s">
        <v>1464</v>
      </c>
      <c r="H318" t="s">
        <v>446</v>
      </c>
      <c r="I318" t="s">
        <v>442</v>
      </c>
      <c r="J318" t="s">
        <v>23966</v>
      </c>
      <c r="K318" t="s">
        <v>20905</v>
      </c>
      <c r="L318" t="s">
        <v>23967</v>
      </c>
      <c r="M318" s="27">
        <v>45959.561805555553</v>
      </c>
      <c r="N318" s="27">
        <v>45960.470833333333</v>
      </c>
      <c r="P318" t="s">
        <v>1540</v>
      </c>
      <c r="Q318" t="s">
        <v>22349</v>
      </c>
      <c r="R318" t="s">
        <v>22677</v>
      </c>
      <c r="S318" t="s">
        <v>82</v>
      </c>
      <c r="T318" t="s">
        <v>23968</v>
      </c>
      <c r="U318" t="s">
        <v>84</v>
      </c>
      <c r="V318" t="s">
        <v>23969</v>
      </c>
      <c r="W318" t="s">
        <v>8</v>
      </c>
      <c r="X318" t="s">
        <v>86</v>
      </c>
      <c r="Y318" t="s">
        <v>451</v>
      </c>
      <c r="Z318" s="28">
        <v>1</v>
      </c>
      <c r="AA318" t="s">
        <v>88</v>
      </c>
      <c r="AB318" s="40">
        <v>65960</v>
      </c>
      <c r="AC318" s="40">
        <v>65960</v>
      </c>
    </row>
    <row r="319" spans="1:29">
      <c r="A319" t="s">
        <v>459</v>
      </c>
      <c r="B319" t="s">
        <v>460</v>
      </c>
      <c r="C319" t="s">
        <v>461</v>
      </c>
      <c r="D319" t="s">
        <v>2664</v>
      </c>
      <c r="E319" t="s">
        <v>23970</v>
      </c>
      <c r="F319" t="s">
        <v>23971</v>
      </c>
      <c r="G319" t="s">
        <v>1464</v>
      </c>
      <c r="H319" t="s">
        <v>460</v>
      </c>
      <c r="I319" t="s">
        <v>2667</v>
      </c>
      <c r="J319" t="s">
        <v>23972</v>
      </c>
      <c r="K319" t="s">
        <v>20905</v>
      </c>
      <c r="L319" t="s">
        <v>23973</v>
      </c>
      <c r="M319" s="27">
        <v>45959.600694444453</v>
      </c>
      <c r="N319" s="27">
        <v>45961.623611111107</v>
      </c>
      <c r="P319" t="s">
        <v>1514</v>
      </c>
      <c r="Q319" t="s">
        <v>1595</v>
      </c>
      <c r="R319" t="s">
        <v>1596</v>
      </c>
      <c r="S319" t="s">
        <v>82</v>
      </c>
      <c r="T319" t="s">
        <v>23974</v>
      </c>
      <c r="U319" t="s">
        <v>84</v>
      </c>
      <c r="V319" t="s">
        <v>23975</v>
      </c>
      <c r="W319" t="s">
        <v>11</v>
      </c>
      <c r="X319" t="s">
        <v>86</v>
      </c>
      <c r="Y319" t="s">
        <v>539</v>
      </c>
      <c r="Z319" s="28">
        <v>1</v>
      </c>
      <c r="AA319" t="s">
        <v>88</v>
      </c>
      <c r="AB319" s="40">
        <v>144968</v>
      </c>
      <c r="AC319" s="40">
        <v>144968</v>
      </c>
    </row>
    <row r="320" spans="1:29">
      <c r="A320" t="s">
        <v>459</v>
      </c>
      <c r="B320" t="s">
        <v>460</v>
      </c>
      <c r="C320" t="s">
        <v>461</v>
      </c>
      <c r="D320" t="s">
        <v>512</v>
      </c>
      <c r="E320" t="s">
        <v>23976</v>
      </c>
      <c r="F320" t="s">
        <v>23977</v>
      </c>
      <c r="G320" t="s">
        <v>1464</v>
      </c>
      <c r="H320" t="s">
        <v>460</v>
      </c>
      <c r="I320" t="s">
        <v>459</v>
      </c>
      <c r="J320" t="s">
        <v>23978</v>
      </c>
      <c r="K320" t="s">
        <v>20905</v>
      </c>
      <c r="L320" t="s">
        <v>23979</v>
      </c>
      <c r="M320" s="27">
        <v>45959.661111111112</v>
      </c>
      <c r="N320" s="27">
        <v>45960.53125</v>
      </c>
      <c r="P320" t="s">
        <v>1514</v>
      </c>
      <c r="Q320" t="s">
        <v>1580</v>
      </c>
      <c r="R320" t="s">
        <v>6755</v>
      </c>
      <c r="S320" t="s">
        <v>82</v>
      </c>
      <c r="T320" t="s">
        <v>23980</v>
      </c>
      <c r="U320" t="s">
        <v>84</v>
      </c>
      <c r="V320" t="s">
        <v>23981</v>
      </c>
      <c r="W320" t="s">
        <v>8</v>
      </c>
      <c r="X320" t="s">
        <v>86</v>
      </c>
      <c r="Y320" t="s">
        <v>964</v>
      </c>
      <c r="Z320" s="28">
        <v>1</v>
      </c>
      <c r="AA320" t="s">
        <v>88</v>
      </c>
      <c r="AB320" s="40">
        <v>65960</v>
      </c>
      <c r="AC320" s="40">
        <v>65960</v>
      </c>
    </row>
    <row r="321" spans="1:29">
      <c r="A321" t="s">
        <v>459</v>
      </c>
      <c r="B321" t="s">
        <v>460</v>
      </c>
      <c r="C321" t="s">
        <v>461</v>
      </c>
      <c r="D321" t="s">
        <v>512</v>
      </c>
      <c r="E321" t="s">
        <v>23982</v>
      </c>
      <c r="F321" t="s">
        <v>23983</v>
      </c>
      <c r="G321" t="s">
        <v>1464</v>
      </c>
      <c r="H321" t="s">
        <v>460</v>
      </c>
      <c r="I321" t="s">
        <v>459</v>
      </c>
      <c r="J321" t="s">
        <v>23984</v>
      </c>
      <c r="K321" t="s">
        <v>20905</v>
      </c>
      <c r="L321" t="s">
        <v>23985</v>
      </c>
      <c r="M321" s="27">
        <v>45959.679861111108</v>
      </c>
      <c r="N321" s="27">
        <v>45960.638888888891</v>
      </c>
      <c r="P321" t="s">
        <v>1540</v>
      </c>
      <c r="Q321" t="s">
        <v>22349</v>
      </c>
      <c r="R321" t="s">
        <v>23088</v>
      </c>
      <c r="S321" t="s">
        <v>1664</v>
      </c>
      <c r="T321" t="s">
        <v>23986</v>
      </c>
      <c r="U321" t="s">
        <v>22424</v>
      </c>
      <c r="W321" t="s">
        <v>8</v>
      </c>
      <c r="X321" t="s">
        <v>86</v>
      </c>
      <c r="Y321" t="s">
        <v>16923</v>
      </c>
      <c r="Z321" s="28">
        <v>0</v>
      </c>
      <c r="AA321" t="s">
        <v>88</v>
      </c>
      <c r="AB321" s="40">
        <v>41241</v>
      </c>
      <c r="AC321" s="40">
        <v>41241</v>
      </c>
    </row>
    <row r="322" spans="1:29">
      <c r="A322" t="s">
        <v>288</v>
      </c>
      <c r="B322" t="s">
        <v>113</v>
      </c>
      <c r="C322" t="s">
        <v>114</v>
      </c>
      <c r="D322" t="s">
        <v>298</v>
      </c>
      <c r="E322" t="s">
        <v>23987</v>
      </c>
      <c r="F322" t="s">
        <v>23988</v>
      </c>
      <c r="G322" t="s">
        <v>1464</v>
      </c>
      <c r="H322" t="s">
        <v>292</v>
      </c>
      <c r="I322" t="s">
        <v>301</v>
      </c>
      <c r="J322" t="s">
        <v>23989</v>
      </c>
      <c r="K322" t="s">
        <v>20905</v>
      </c>
      <c r="L322" t="s">
        <v>23990</v>
      </c>
      <c r="M322" s="27">
        <v>45959.681250000001</v>
      </c>
      <c r="N322" s="27">
        <v>45961.629166666673</v>
      </c>
      <c r="P322" t="s">
        <v>1467</v>
      </c>
      <c r="Q322" t="s">
        <v>1654</v>
      </c>
      <c r="R322" t="s">
        <v>1655</v>
      </c>
      <c r="S322" t="s">
        <v>82</v>
      </c>
      <c r="T322" t="s">
        <v>23991</v>
      </c>
      <c r="U322" t="s">
        <v>84</v>
      </c>
      <c r="V322" t="s">
        <v>23992</v>
      </c>
      <c r="W322" t="s">
        <v>11</v>
      </c>
      <c r="X322" t="s">
        <v>86</v>
      </c>
      <c r="Y322" t="s">
        <v>1846</v>
      </c>
      <c r="Z322" s="28">
        <v>1</v>
      </c>
      <c r="AA322" t="s">
        <v>88</v>
      </c>
      <c r="AB322" s="40">
        <v>144968</v>
      </c>
      <c r="AC322" s="40">
        <v>144968</v>
      </c>
    </row>
    <row r="323" spans="1:29">
      <c r="A323" t="s">
        <v>343</v>
      </c>
      <c r="B323" t="s">
        <v>68</v>
      </c>
      <c r="C323" t="s">
        <v>69</v>
      </c>
      <c r="D323" t="s">
        <v>6025</v>
      </c>
      <c r="E323" t="s">
        <v>23993</v>
      </c>
      <c r="F323" t="s">
        <v>23994</v>
      </c>
      <c r="G323" t="s">
        <v>1464</v>
      </c>
      <c r="H323" t="s">
        <v>347</v>
      </c>
      <c r="I323" t="s">
        <v>6028</v>
      </c>
      <c r="J323" t="s">
        <v>23995</v>
      </c>
      <c r="K323" t="s">
        <v>20905</v>
      </c>
      <c r="L323" t="s">
        <v>23996</v>
      </c>
      <c r="M323" s="27">
        <v>45959.71875</v>
      </c>
      <c r="N323" s="27">
        <v>45961.379166666673</v>
      </c>
      <c r="P323" t="s">
        <v>1514</v>
      </c>
      <c r="Q323" t="s">
        <v>1541</v>
      </c>
      <c r="R323" t="s">
        <v>1827</v>
      </c>
      <c r="S323" t="s">
        <v>82</v>
      </c>
      <c r="T323" t="s">
        <v>23997</v>
      </c>
      <c r="U323" t="s">
        <v>84</v>
      </c>
      <c r="V323" t="s">
        <v>23998</v>
      </c>
      <c r="W323" t="s">
        <v>11</v>
      </c>
      <c r="X323" t="s">
        <v>86</v>
      </c>
      <c r="Y323" t="s">
        <v>387</v>
      </c>
      <c r="Z323" s="28">
        <v>1</v>
      </c>
      <c r="AA323" t="s">
        <v>88</v>
      </c>
      <c r="AB323" s="40">
        <v>144968</v>
      </c>
      <c r="AC323" s="40">
        <v>144968</v>
      </c>
    </row>
    <row r="324" spans="1:29">
      <c r="A324" t="s">
        <v>288</v>
      </c>
      <c r="B324" t="s">
        <v>113</v>
      </c>
      <c r="C324" t="s">
        <v>114</v>
      </c>
      <c r="D324" t="s">
        <v>289</v>
      </c>
      <c r="E324" t="s">
        <v>23999</v>
      </c>
      <c r="F324" t="s">
        <v>24000</v>
      </c>
      <c r="G324" t="s">
        <v>1464</v>
      </c>
      <c r="H324" t="s">
        <v>292</v>
      </c>
      <c r="I324" t="s">
        <v>288</v>
      </c>
      <c r="J324" t="s">
        <v>24001</v>
      </c>
      <c r="K324" t="s">
        <v>20905</v>
      </c>
      <c r="L324" t="s">
        <v>24002</v>
      </c>
      <c r="M324" s="27">
        <v>45960.374305555553</v>
      </c>
      <c r="N324" s="27">
        <v>45960.763888888891</v>
      </c>
      <c r="P324" t="s">
        <v>1540</v>
      </c>
      <c r="Q324" t="s">
        <v>1541</v>
      </c>
      <c r="R324" t="s">
        <v>22730</v>
      </c>
      <c r="S324" t="s">
        <v>1664</v>
      </c>
      <c r="T324" t="s">
        <v>24003</v>
      </c>
      <c r="U324" t="s">
        <v>84</v>
      </c>
      <c r="V324" t="s">
        <v>24004</v>
      </c>
      <c r="W324" t="s">
        <v>8</v>
      </c>
      <c r="X324" t="s">
        <v>86</v>
      </c>
      <c r="Y324" t="s">
        <v>1846</v>
      </c>
      <c r="Z324" s="28">
        <v>1</v>
      </c>
      <c r="AA324" t="s">
        <v>88</v>
      </c>
      <c r="AB324" s="40">
        <v>65960</v>
      </c>
      <c r="AC324" s="40">
        <v>65960</v>
      </c>
    </row>
    <row r="325" spans="1:29">
      <c r="A325" t="s">
        <v>343</v>
      </c>
      <c r="B325" t="s">
        <v>68</v>
      </c>
      <c r="C325" t="s">
        <v>69</v>
      </c>
      <c r="D325" t="s">
        <v>2491</v>
      </c>
      <c r="E325" t="s">
        <v>24005</v>
      </c>
      <c r="F325" t="s">
        <v>24006</v>
      </c>
      <c r="G325" t="s">
        <v>1464</v>
      </c>
      <c r="H325" t="s">
        <v>347</v>
      </c>
      <c r="I325" t="s">
        <v>2494</v>
      </c>
      <c r="J325" t="s">
        <v>24007</v>
      </c>
      <c r="K325" t="s">
        <v>20905</v>
      </c>
      <c r="L325" t="s">
        <v>24008</v>
      </c>
      <c r="M325" s="27">
        <v>45960.491666666669</v>
      </c>
      <c r="N325" s="27">
        <v>45961.72152777778</v>
      </c>
      <c r="P325" t="s">
        <v>1514</v>
      </c>
      <c r="Q325" t="s">
        <v>3251</v>
      </c>
      <c r="R325" t="s">
        <v>3251</v>
      </c>
      <c r="S325" t="s">
        <v>82</v>
      </c>
      <c r="T325" t="s">
        <v>24009</v>
      </c>
      <c r="U325" t="s">
        <v>84</v>
      </c>
      <c r="V325" t="s">
        <v>24010</v>
      </c>
      <c r="W325" t="s">
        <v>11</v>
      </c>
      <c r="X325" t="s">
        <v>86</v>
      </c>
      <c r="Y325" t="s">
        <v>387</v>
      </c>
      <c r="Z325" s="28">
        <v>1</v>
      </c>
      <c r="AA325" t="s">
        <v>88</v>
      </c>
      <c r="AB325" s="40">
        <v>144968</v>
      </c>
      <c r="AC325" s="40">
        <v>144968</v>
      </c>
    </row>
    <row r="326" spans="1:29">
      <c r="A326" t="s">
        <v>459</v>
      </c>
      <c r="B326" t="s">
        <v>460</v>
      </c>
      <c r="C326" t="s">
        <v>461</v>
      </c>
      <c r="D326" t="s">
        <v>512</v>
      </c>
      <c r="E326" t="s">
        <v>24011</v>
      </c>
      <c r="F326" t="s">
        <v>24012</v>
      </c>
      <c r="G326" t="s">
        <v>1464</v>
      </c>
      <c r="H326" t="s">
        <v>460</v>
      </c>
      <c r="I326" t="s">
        <v>459</v>
      </c>
      <c r="J326" t="s">
        <v>24013</v>
      </c>
      <c r="K326" t="s">
        <v>20905</v>
      </c>
      <c r="L326" t="s">
        <v>24014</v>
      </c>
      <c r="M326" s="27">
        <v>45960.507638888892</v>
      </c>
      <c r="N326" s="27">
        <v>45961.574305555558</v>
      </c>
      <c r="P326" t="s">
        <v>1467</v>
      </c>
      <c r="Q326" t="s">
        <v>1580</v>
      </c>
      <c r="R326" t="s">
        <v>1581</v>
      </c>
      <c r="S326" t="s">
        <v>82</v>
      </c>
      <c r="T326" t="s">
        <v>24015</v>
      </c>
      <c r="U326" t="s">
        <v>84</v>
      </c>
      <c r="V326" t="s">
        <v>24016</v>
      </c>
      <c r="W326" t="s">
        <v>8</v>
      </c>
      <c r="X326" t="s">
        <v>86</v>
      </c>
      <c r="Y326" t="s">
        <v>1875</v>
      </c>
      <c r="Z326" s="28">
        <v>1</v>
      </c>
      <c r="AA326" t="s">
        <v>88</v>
      </c>
      <c r="AB326" s="40">
        <v>65960</v>
      </c>
      <c r="AC326" s="40">
        <v>65960</v>
      </c>
    </row>
    <row r="327" spans="1:29">
      <c r="A327" t="s">
        <v>277</v>
      </c>
      <c r="B327" t="s">
        <v>151</v>
      </c>
      <c r="C327" t="s">
        <v>152</v>
      </c>
      <c r="D327" t="s">
        <v>2442</v>
      </c>
      <c r="E327" t="s">
        <v>24017</v>
      </c>
      <c r="F327" t="s">
        <v>24018</v>
      </c>
      <c r="G327" t="s">
        <v>1464</v>
      </c>
      <c r="H327" t="s">
        <v>328</v>
      </c>
      <c r="I327" t="s">
        <v>2445</v>
      </c>
      <c r="J327" t="s">
        <v>24019</v>
      </c>
      <c r="K327" t="s">
        <v>20905</v>
      </c>
      <c r="L327" t="s">
        <v>24020</v>
      </c>
      <c r="M327" s="27">
        <v>45960.52847222222</v>
      </c>
      <c r="N327" s="27">
        <v>45961.654166666667</v>
      </c>
      <c r="P327" t="s">
        <v>1467</v>
      </c>
      <c r="Q327" t="s">
        <v>1552</v>
      </c>
      <c r="R327" t="s">
        <v>1612</v>
      </c>
      <c r="S327" t="s">
        <v>82</v>
      </c>
      <c r="T327" t="s">
        <v>24021</v>
      </c>
      <c r="U327" t="s">
        <v>84</v>
      </c>
      <c r="V327" t="s">
        <v>24022</v>
      </c>
      <c r="W327" t="s">
        <v>11</v>
      </c>
      <c r="X327" t="s">
        <v>86</v>
      </c>
      <c r="Y327" t="s">
        <v>416</v>
      </c>
      <c r="Z327" s="28">
        <v>1</v>
      </c>
      <c r="AA327" t="s">
        <v>88</v>
      </c>
      <c r="AB327" s="40">
        <v>144968</v>
      </c>
      <c r="AC327" s="40">
        <v>144968</v>
      </c>
    </row>
    <row r="328" spans="1:29">
      <c r="A328" t="s">
        <v>343</v>
      </c>
      <c r="B328" t="s">
        <v>68</v>
      </c>
      <c r="C328" t="s">
        <v>69</v>
      </c>
      <c r="D328" t="s">
        <v>503</v>
      </c>
      <c r="E328" t="s">
        <v>24023</v>
      </c>
      <c r="F328" t="s">
        <v>24024</v>
      </c>
      <c r="G328" t="s">
        <v>1464</v>
      </c>
      <c r="H328" t="s">
        <v>347</v>
      </c>
      <c r="I328" t="s">
        <v>506</v>
      </c>
      <c r="J328" t="s">
        <v>24025</v>
      </c>
      <c r="K328" t="s">
        <v>20905</v>
      </c>
      <c r="L328" t="s">
        <v>24026</v>
      </c>
      <c r="M328" s="27">
        <v>45960.547222222223</v>
      </c>
      <c r="N328" s="27">
        <v>45961.723611111112</v>
      </c>
      <c r="P328" t="s">
        <v>1540</v>
      </c>
      <c r="Q328" t="s">
        <v>22349</v>
      </c>
      <c r="R328" t="s">
        <v>22677</v>
      </c>
      <c r="S328" t="s">
        <v>82</v>
      </c>
      <c r="T328" t="s">
        <v>24027</v>
      </c>
      <c r="U328" t="s">
        <v>84</v>
      </c>
      <c r="V328" t="s">
        <v>24028</v>
      </c>
      <c r="W328" t="s">
        <v>11</v>
      </c>
      <c r="X328" t="s">
        <v>86</v>
      </c>
      <c r="Y328" t="s">
        <v>366</v>
      </c>
      <c r="Z328" s="28">
        <v>1</v>
      </c>
      <c r="AA328" t="s">
        <v>88</v>
      </c>
      <c r="AB328" s="40">
        <v>144968</v>
      </c>
      <c r="AC328" s="40">
        <v>144968</v>
      </c>
    </row>
    <row r="329" spans="1:29">
      <c r="A329" t="s">
        <v>343</v>
      </c>
      <c r="B329" t="s">
        <v>68</v>
      </c>
      <c r="C329" t="s">
        <v>69</v>
      </c>
      <c r="D329" t="s">
        <v>344</v>
      </c>
      <c r="E329" t="s">
        <v>24029</v>
      </c>
      <c r="F329" t="s">
        <v>24030</v>
      </c>
      <c r="G329" t="s">
        <v>1464</v>
      </c>
      <c r="H329" t="s">
        <v>347</v>
      </c>
      <c r="I329" t="s">
        <v>343</v>
      </c>
      <c r="J329" t="s">
        <v>24031</v>
      </c>
      <c r="K329" t="s">
        <v>20905</v>
      </c>
      <c r="L329" t="s">
        <v>24032</v>
      </c>
      <c r="M329" s="27">
        <v>45960.566666666673</v>
      </c>
      <c r="N329" s="27">
        <v>45961.727083333331</v>
      </c>
      <c r="P329" t="s">
        <v>1540</v>
      </c>
      <c r="Q329" t="s">
        <v>22349</v>
      </c>
      <c r="R329" t="s">
        <v>22677</v>
      </c>
      <c r="S329" t="s">
        <v>82</v>
      </c>
      <c r="T329" t="s">
        <v>24033</v>
      </c>
      <c r="U329" t="s">
        <v>84</v>
      </c>
      <c r="V329" t="s">
        <v>24034</v>
      </c>
      <c r="W329" t="s">
        <v>8</v>
      </c>
      <c r="X329" t="s">
        <v>86</v>
      </c>
      <c r="Y329" t="s">
        <v>511</v>
      </c>
      <c r="Z329" s="28">
        <v>1</v>
      </c>
      <c r="AA329" t="s">
        <v>88</v>
      </c>
      <c r="AB329" s="40">
        <v>65960</v>
      </c>
      <c r="AC329" s="40">
        <v>65960</v>
      </c>
    </row>
    <row r="330" spans="1:29">
      <c r="A330" t="s">
        <v>459</v>
      </c>
      <c r="B330" t="s">
        <v>460</v>
      </c>
      <c r="C330" t="s">
        <v>461</v>
      </c>
      <c r="D330" t="s">
        <v>14519</v>
      </c>
      <c r="E330" t="s">
        <v>24035</v>
      </c>
      <c r="F330" t="s">
        <v>21683</v>
      </c>
      <c r="G330" t="s">
        <v>1464</v>
      </c>
      <c r="H330" t="s">
        <v>460</v>
      </c>
      <c r="I330" t="s">
        <v>14522</v>
      </c>
      <c r="J330" t="s">
        <v>21681</v>
      </c>
      <c r="K330" t="s">
        <v>20905</v>
      </c>
      <c r="L330" t="s">
        <v>24036</v>
      </c>
      <c r="M330" s="27">
        <v>45960.683333333327</v>
      </c>
      <c r="N330" s="27">
        <v>45961.631944444453</v>
      </c>
      <c r="P330" t="s">
        <v>1540</v>
      </c>
      <c r="Q330" t="s">
        <v>1541</v>
      </c>
      <c r="R330" t="s">
        <v>1542</v>
      </c>
      <c r="S330" t="s">
        <v>82</v>
      </c>
      <c r="T330" t="s">
        <v>24037</v>
      </c>
      <c r="U330" t="s">
        <v>84</v>
      </c>
      <c r="V330" t="s">
        <v>21685</v>
      </c>
      <c r="W330" t="s">
        <v>11</v>
      </c>
      <c r="X330" t="s">
        <v>86</v>
      </c>
      <c r="Y330" t="s">
        <v>1597</v>
      </c>
      <c r="Z330" s="28">
        <v>1</v>
      </c>
      <c r="AA330" t="s">
        <v>88</v>
      </c>
      <c r="AB330" s="40">
        <v>144968</v>
      </c>
      <c r="AC330" s="40">
        <v>144968</v>
      </c>
    </row>
    <row r="331" spans="1:29">
      <c r="A331" t="s">
        <v>459</v>
      </c>
      <c r="B331" t="s">
        <v>460</v>
      </c>
      <c r="C331" t="s">
        <v>461</v>
      </c>
      <c r="D331" t="s">
        <v>2135</v>
      </c>
      <c r="E331" t="s">
        <v>24038</v>
      </c>
      <c r="F331" t="s">
        <v>22057</v>
      </c>
      <c r="G331" t="s">
        <v>1464</v>
      </c>
      <c r="H331" t="s">
        <v>460</v>
      </c>
      <c r="I331" t="s">
        <v>2138</v>
      </c>
      <c r="J331" t="s">
        <v>22055</v>
      </c>
      <c r="K331" t="s">
        <v>20905</v>
      </c>
      <c r="L331" t="s">
        <v>24039</v>
      </c>
      <c r="M331" s="27">
        <v>45961.379166666673</v>
      </c>
      <c r="N331" s="27">
        <v>45961.53125</v>
      </c>
      <c r="S331" t="s">
        <v>5314</v>
      </c>
      <c r="T331" t="s">
        <v>24040</v>
      </c>
      <c r="U331" t="s">
        <v>24041</v>
      </c>
      <c r="W331" t="s">
        <v>8</v>
      </c>
      <c r="X331" t="s">
        <v>86</v>
      </c>
      <c r="Y331" t="s">
        <v>7686</v>
      </c>
      <c r="Z331" s="28">
        <v>0</v>
      </c>
      <c r="AA331" t="s">
        <v>88</v>
      </c>
      <c r="AB331" s="40">
        <v>41241</v>
      </c>
      <c r="AC331" s="40">
        <v>41241</v>
      </c>
    </row>
    <row r="332" spans="1:29">
      <c r="A332" t="s">
        <v>277</v>
      </c>
      <c r="B332" t="s">
        <v>151</v>
      </c>
      <c r="C332" t="s">
        <v>152</v>
      </c>
      <c r="D332" t="s">
        <v>325</v>
      </c>
      <c r="E332" t="s">
        <v>24042</v>
      </c>
      <c r="F332" t="s">
        <v>23218</v>
      </c>
      <c r="G332" t="s">
        <v>1464</v>
      </c>
      <c r="H332" t="s">
        <v>328</v>
      </c>
      <c r="I332" t="s">
        <v>277</v>
      </c>
      <c r="J332" t="s">
        <v>23219</v>
      </c>
      <c r="K332" t="s">
        <v>20905</v>
      </c>
      <c r="L332" t="s">
        <v>24043</v>
      </c>
      <c r="M332" s="27">
        <v>45961.427777777782</v>
      </c>
      <c r="N332" s="27">
        <v>45961.731944444437</v>
      </c>
      <c r="P332" t="s">
        <v>1514</v>
      </c>
      <c r="Q332" t="s">
        <v>1595</v>
      </c>
      <c r="R332" t="s">
        <v>1596</v>
      </c>
      <c r="S332" t="s">
        <v>82</v>
      </c>
      <c r="T332" t="s">
        <v>24044</v>
      </c>
      <c r="U332" t="s">
        <v>84</v>
      </c>
      <c r="V332" t="s">
        <v>23222</v>
      </c>
      <c r="W332" t="s">
        <v>8</v>
      </c>
      <c r="X332" t="s">
        <v>86</v>
      </c>
      <c r="Y332" t="s">
        <v>736</v>
      </c>
      <c r="Z332" s="28">
        <v>1</v>
      </c>
      <c r="AA332" t="s">
        <v>88</v>
      </c>
      <c r="AB332" s="40">
        <v>65960</v>
      </c>
      <c r="AC332" s="40">
        <v>65960</v>
      </c>
    </row>
    <row r="333" spans="1:29">
      <c r="A333" t="s">
        <v>965</v>
      </c>
      <c r="B333" t="s">
        <v>119</v>
      </c>
      <c r="C333" t="s">
        <v>120</v>
      </c>
      <c r="D333" t="s">
        <v>17671</v>
      </c>
      <c r="E333" t="s">
        <v>24045</v>
      </c>
      <c r="F333" t="s">
        <v>23767</v>
      </c>
      <c r="G333" t="s">
        <v>1464</v>
      </c>
      <c r="H333" t="s">
        <v>969</v>
      </c>
      <c r="I333" t="s">
        <v>17674</v>
      </c>
      <c r="J333" t="s">
        <v>23768</v>
      </c>
      <c r="K333" t="s">
        <v>20905</v>
      </c>
      <c r="L333" t="s">
        <v>24046</v>
      </c>
      <c r="M333" s="27">
        <v>45961.599999999999</v>
      </c>
      <c r="N333" s="27">
        <v>45961.685416666667</v>
      </c>
      <c r="P333" t="s">
        <v>1540</v>
      </c>
      <c r="Q333" t="s">
        <v>22349</v>
      </c>
      <c r="R333" t="s">
        <v>22635</v>
      </c>
      <c r="S333" t="s">
        <v>1664</v>
      </c>
      <c r="T333" t="s">
        <v>24047</v>
      </c>
      <c r="U333" t="s">
        <v>22424</v>
      </c>
      <c r="W333" t="s">
        <v>15</v>
      </c>
      <c r="X333" t="s">
        <v>86</v>
      </c>
      <c r="Y333" t="s">
        <v>6270</v>
      </c>
      <c r="Z333" s="28">
        <v>0</v>
      </c>
      <c r="AA333" t="s">
        <v>88</v>
      </c>
      <c r="AB333" s="40">
        <v>41241</v>
      </c>
      <c r="AC333" s="40">
        <v>41241</v>
      </c>
    </row>
    <row r="334" spans="1:29">
      <c r="A334" t="s">
        <v>118</v>
      </c>
      <c r="B334" t="s">
        <v>119</v>
      </c>
      <c r="C334" t="s">
        <v>120</v>
      </c>
      <c r="D334" t="s">
        <v>24048</v>
      </c>
      <c r="E334" t="s">
        <v>24049</v>
      </c>
      <c r="F334" t="s">
        <v>24050</v>
      </c>
      <c r="G334" t="s">
        <v>1464</v>
      </c>
      <c r="H334" t="s">
        <v>309</v>
      </c>
      <c r="I334" t="s">
        <v>24051</v>
      </c>
      <c r="J334" t="s">
        <v>24052</v>
      </c>
      <c r="K334" t="s">
        <v>20905</v>
      </c>
      <c r="L334" t="s">
        <v>24053</v>
      </c>
      <c r="M334" s="27">
        <v>45929.724305555559</v>
      </c>
      <c r="N334" s="27">
        <v>45931.354166666657</v>
      </c>
      <c r="P334" t="s">
        <v>1540</v>
      </c>
      <c r="Q334" t="s">
        <v>1541</v>
      </c>
      <c r="R334" t="s">
        <v>1542</v>
      </c>
      <c r="T334" t="s">
        <v>24054</v>
      </c>
      <c r="U334" t="s">
        <v>1801</v>
      </c>
      <c r="W334" t="s">
        <v>11</v>
      </c>
      <c r="X334" t="s">
        <v>86</v>
      </c>
      <c r="Y334" t="s">
        <v>2527</v>
      </c>
      <c r="Z334" s="28">
        <v>0</v>
      </c>
      <c r="AA334" t="s">
        <v>88</v>
      </c>
      <c r="AB334" s="40">
        <v>41241</v>
      </c>
      <c r="AC334" s="40">
        <v>41241</v>
      </c>
    </row>
    <row r="335" spans="1:29">
      <c r="A335" t="s">
        <v>217</v>
      </c>
      <c r="B335" t="s">
        <v>192</v>
      </c>
      <c r="C335" t="s">
        <v>193</v>
      </c>
      <c r="D335" t="s">
        <v>900</v>
      </c>
      <c r="E335" t="s">
        <v>24055</v>
      </c>
      <c r="F335" t="s">
        <v>24056</v>
      </c>
      <c r="G335" t="s">
        <v>1464</v>
      </c>
      <c r="H335" t="s">
        <v>903</v>
      </c>
      <c r="I335" t="s">
        <v>904</v>
      </c>
      <c r="J335" t="s">
        <v>24057</v>
      </c>
      <c r="K335" t="s">
        <v>20905</v>
      </c>
      <c r="L335" t="s">
        <v>24058</v>
      </c>
      <c r="M335" s="27">
        <v>45931.463888888888</v>
      </c>
      <c r="N335" s="27">
        <v>45932.527777777781</v>
      </c>
      <c r="P335" t="s">
        <v>1467</v>
      </c>
      <c r="Q335" t="s">
        <v>1562</v>
      </c>
      <c r="R335" t="s">
        <v>1562</v>
      </c>
      <c r="S335" t="s">
        <v>82</v>
      </c>
      <c r="T335" t="s">
        <v>24059</v>
      </c>
      <c r="U335" t="s">
        <v>84</v>
      </c>
      <c r="V335" t="s">
        <v>24060</v>
      </c>
      <c r="W335" t="s">
        <v>139</v>
      </c>
      <c r="X335" t="s">
        <v>909</v>
      </c>
      <c r="Y335" t="s">
        <v>226</v>
      </c>
      <c r="Z335" s="28">
        <v>1</v>
      </c>
      <c r="AA335" t="s">
        <v>88</v>
      </c>
      <c r="AB335" s="40">
        <v>479589</v>
      </c>
      <c r="AC335" s="40">
        <v>479589</v>
      </c>
    </row>
    <row r="336" spans="1:29">
      <c r="A336" t="s">
        <v>217</v>
      </c>
      <c r="B336" t="s">
        <v>192</v>
      </c>
      <c r="C336" t="s">
        <v>193</v>
      </c>
      <c r="D336" t="s">
        <v>900</v>
      </c>
      <c r="E336" t="s">
        <v>24061</v>
      </c>
      <c r="F336" t="s">
        <v>24056</v>
      </c>
      <c r="G336" t="s">
        <v>1464</v>
      </c>
      <c r="H336" t="s">
        <v>903</v>
      </c>
      <c r="I336" t="s">
        <v>904</v>
      </c>
      <c r="J336" t="s">
        <v>24057</v>
      </c>
      <c r="K336" t="s">
        <v>20905</v>
      </c>
      <c r="L336" t="s">
        <v>24062</v>
      </c>
      <c r="M336" s="27">
        <v>45936.677777777782</v>
      </c>
      <c r="N336" s="27">
        <v>45939.479861111111</v>
      </c>
      <c r="P336" t="s">
        <v>1467</v>
      </c>
      <c r="Q336" t="s">
        <v>1562</v>
      </c>
      <c r="R336" t="s">
        <v>1562</v>
      </c>
      <c r="S336" t="s">
        <v>82</v>
      </c>
      <c r="T336" t="s">
        <v>24063</v>
      </c>
      <c r="U336" t="s">
        <v>84</v>
      </c>
      <c r="V336" t="s">
        <v>24060</v>
      </c>
      <c r="W336" t="s">
        <v>139</v>
      </c>
      <c r="X336" t="s">
        <v>909</v>
      </c>
      <c r="Y336" t="s">
        <v>403</v>
      </c>
      <c r="Z336" s="28">
        <v>1</v>
      </c>
      <c r="AA336" t="s">
        <v>88</v>
      </c>
      <c r="AB336" s="40">
        <v>479589</v>
      </c>
      <c r="AC336" s="40">
        <v>479589</v>
      </c>
    </row>
    <row r="337" spans="1:29">
      <c r="A337" t="s">
        <v>459</v>
      </c>
      <c r="B337" t="s">
        <v>460</v>
      </c>
      <c r="C337" t="s">
        <v>461</v>
      </c>
      <c r="D337" t="s">
        <v>512</v>
      </c>
      <c r="E337" t="s">
        <v>24064</v>
      </c>
      <c r="F337" t="s">
        <v>24065</v>
      </c>
      <c r="G337" t="s">
        <v>1464</v>
      </c>
      <c r="H337" t="s">
        <v>460</v>
      </c>
      <c r="I337" t="s">
        <v>459</v>
      </c>
      <c r="J337" t="s">
        <v>24066</v>
      </c>
      <c r="K337" t="s">
        <v>20905</v>
      </c>
      <c r="L337" t="s">
        <v>24067</v>
      </c>
      <c r="M337" s="27">
        <v>45950.887499999997</v>
      </c>
      <c r="N337" s="27">
        <v>45951.526388888888</v>
      </c>
      <c r="P337" t="s">
        <v>1540</v>
      </c>
      <c r="Q337" t="s">
        <v>22349</v>
      </c>
      <c r="R337" t="s">
        <v>22677</v>
      </c>
      <c r="S337" t="s">
        <v>82</v>
      </c>
      <c r="T337" t="s">
        <v>23413</v>
      </c>
      <c r="U337" t="s">
        <v>84</v>
      </c>
      <c r="V337" t="s">
        <v>24068</v>
      </c>
      <c r="W337" t="s">
        <v>8</v>
      </c>
      <c r="X337" t="s">
        <v>86</v>
      </c>
      <c r="Y337" t="s">
        <v>1113</v>
      </c>
      <c r="Z337" s="28">
        <v>1</v>
      </c>
      <c r="AA337" t="s">
        <v>88</v>
      </c>
      <c r="AB337" s="40">
        <v>65960</v>
      </c>
      <c r="AC337" s="40">
        <v>65960</v>
      </c>
    </row>
    <row r="338" spans="1:29">
      <c r="A338" t="s">
        <v>343</v>
      </c>
      <c r="B338" t="s">
        <v>68</v>
      </c>
      <c r="C338" t="s">
        <v>69</v>
      </c>
      <c r="D338" t="s">
        <v>344</v>
      </c>
      <c r="E338" t="s">
        <v>24069</v>
      </c>
      <c r="F338" t="s">
        <v>24030</v>
      </c>
      <c r="G338" t="s">
        <v>1464</v>
      </c>
      <c r="H338" t="s">
        <v>347</v>
      </c>
      <c r="I338" t="s">
        <v>343</v>
      </c>
      <c r="J338" t="s">
        <v>24031</v>
      </c>
      <c r="K338" t="s">
        <v>20905</v>
      </c>
      <c r="L338" t="s">
        <v>24070</v>
      </c>
      <c r="M338" s="27">
        <v>45950.768750000003</v>
      </c>
      <c r="N338" s="27">
        <v>45951.50277777778</v>
      </c>
      <c r="P338" t="s">
        <v>22321</v>
      </c>
      <c r="Q338" t="s">
        <v>1580</v>
      </c>
      <c r="R338" t="s">
        <v>22322</v>
      </c>
      <c r="S338" t="s">
        <v>1664</v>
      </c>
      <c r="T338" t="s">
        <v>24071</v>
      </c>
      <c r="U338" t="s">
        <v>84</v>
      </c>
      <c r="V338" t="s">
        <v>24034</v>
      </c>
      <c r="W338" t="s">
        <v>8</v>
      </c>
      <c r="X338" t="s">
        <v>86</v>
      </c>
      <c r="Y338" t="s">
        <v>366</v>
      </c>
      <c r="Z338" s="28">
        <v>1</v>
      </c>
      <c r="AA338" t="s">
        <v>88</v>
      </c>
      <c r="AB338" s="40">
        <v>65960</v>
      </c>
      <c r="AC338" s="40">
        <v>65960</v>
      </c>
    </row>
    <row r="339" spans="1:29">
      <c r="A339" t="s">
        <v>459</v>
      </c>
      <c r="B339" t="s">
        <v>460</v>
      </c>
      <c r="C339" t="s">
        <v>461</v>
      </c>
      <c r="D339" t="s">
        <v>512</v>
      </c>
      <c r="E339" t="s">
        <v>24072</v>
      </c>
      <c r="F339" t="s">
        <v>22791</v>
      </c>
      <c r="G339" t="s">
        <v>1464</v>
      </c>
      <c r="H339" t="s">
        <v>460</v>
      </c>
      <c r="I339" t="s">
        <v>459</v>
      </c>
      <c r="J339" t="s">
        <v>22792</v>
      </c>
      <c r="K339" t="s">
        <v>20905</v>
      </c>
      <c r="L339" t="s">
        <v>24073</v>
      </c>
      <c r="M339" s="27">
        <v>45950.888194444437</v>
      </c>
      <c r="N339" s="27">
        <v>45951.529861111107</v>
      </c>
      <c r="P339" t="s">
        <v>22321</v>
      </c>
      <c r="Q339" t="s">
        <v>22562</v>
      </c>
      <c r="R339" t="s">
        <v>22563</v>
      </c>
      <c r="S339" t="s">
        <v>1664</v>
      </c>
      <c r="T339" t="s">
        <v>24074</v>
      </c>
      <c r="U339" t="s">
        <v>84</v>
      </c>
      <c r="V339" t="s">
        <v>24075</v>
      </c>
      <c r="W339" t="s">
        <v>8</v>
      </c>
      <c r="X339" t="s">
        <v>86</v>
      </c>
      <c r="Y339" t="s">
        <v>1597</v>
      </c>
      <c r="Z339" s="28">
        <v>1</v>
      </c>
      <c r="AA339" t="s">
        <v>88</v>
      </c>
      <c r="AB339" s="40">
        <v>65960</v>
      </c>
      <c r="AC339" s="40">
        <v>65960</v>
      </c>
    </row>
    <row r="340" spans="1:29">
      <c r="A340" t="s">
        <v>965</v>
      </c>
      <c r="B340" t="s">
        <v>119</v>
      </c>
      <c r="C340" t="s">
        <v>120</v>
      </c>
      <c r="D340" t="s">
        <v>21000</v>
      </c>
      <c r="E340" t="s">
        <v>24076</v>
      </c>
      <c r="F340" t="s">
        <v>21005</v>
      </c>
      <c r="G340" t="s">
        <v>1464</v>
      </c>
      <c r="H340" t="s">
        <v>969</v>
      </c>
      <c r="I340" t="s">
        <v>21002</v>
      </c>
      <c r="J340" t="s">
        <v>21003</v>
      </c>
      <c r="K340" t="s">
        <v>20905</v>
      </c>
      <c r="L340" t="s">
        <v>24077</v>
      </c>
      <c r="M340" s="27">
        <v>45952.806944444441</v>
      </c>
      <c r="N340" s="27">
        <v>45953.623611111107</v>
      </c>
      <c r="P340" t="s">
        <v>1540</v>
      </c>
      <c r="Q340" t="s">
        <v>1541</v>
      </c>
      <c r="R340" t="s">
        <v>1542</v>
      </c>
      <c r="S340" t="s">
        <v>82</v>
      </c>
      <c r="T340" t="s">
        <v>24078</v>
      </c>
      <c r="U340" t="s">
        <v>84</v>
      </c>
      <c r="V340" t="s">
        <v>21007</v>
      </c>
      <c r="W340" t="s">
        <v>11</v>
      </c>
      <c r="X340" t="s">
        <v>86</v>
      </c>
      <c r="Y340" t="s">
        <v>1394</v>
      </c>
      <c r="Z340" s="28">
        <v>1</v>
      </c>
      <c r="AA340" t="s">
        <v>88</v>
      </c>
      <c r="AB340" s="40">
        <v>144968</v>
      </c>
      <c r="AC340" s="40">
        <v>144968</v>
      </c>
    </row>
    <row r="341" spans="1:29">
      <c r="A341" t="s">
        <v>762</v>
      </c>
      <c r="B341" t="s">
        <v>119</v>
      </c>
      <c r="C341" t="s">
        <v>120</v>
      </c>
      <c r="D341" t="s">
        <v>763</v>
      </c>
      <c r="E341" t="s">
        <v>24079</v>
      </c>
      <c r="F341" t="s">
        <v>22893</v>
      </c>
      <c r="G341" t="s">
        <v>1464</v>
      </c>
      <c r="H341" t="s">
        <v>766</v>
      </c>
      <c r="I341" t="s">
        <v>762</v>
      </c>
      <c r="J341" t="s">
        <v>22894</v>
      </c>
      <c r="K341" t="s">
        <v>20905</v>
      </c>
      <c r="L341" t="s">
        <v>24080</v>
      </c>
      <c r="M341" s="27">
        <v>45952.571527777778</v>
      </c>
      <c r="N341" s="27">
        <v>45952.690972222219</v>
      </c>
      <c r="P341" t="s">
        <v>1540</v>
      </c>
      <c r="Q341" t="s">
        <v>22349</v>
      </c>
      <c r="R341" t="s">
        <v>22677</v>
      </c>
      <c r="S341" t="s">
        <v>82</v>
      </c>
      <c r="T341" t="s">
        <v>24081</v>
      </c>
      <c r="U341" t="s">
        <v>84</v>
      </c>
      <c r="V341" t="s">
        <v>24082</v>
      </c>
      <c r="W341" t="s">
        <v>8</v>
      </c>
      <c r="X341" t="s">
        <v>86</v>
      </c>
      <c r="Y341" t="s">
        <v>771</v>
      </c>
      <c r="Z341" s="28">
        <v>1</v>
      </c>
      <c r="AA341" t="s">
        <v>88</v>
      </c>
      <c r="AB341" s="40">
        <v>65960</v>
      </c>
      <c r="AC341" s="40">
        <v>65960</v>
      </c>
    </row>
    <row r="342" spans="1:29">
      <c r="A342" t="s">
        <v>459</v>
      </c>
      <c r="B342" t="s">
        <v>460</v>
      </c>
      <c r="C342" t="s">
        <v>461</v>
      </c>
      <c r="D342" t="s">
        <v>512</v>
      </c>
      <c r="E342" t="s">
        <v>24083</v>
      </c>
      <c r="F342" t="s">
        <v>22768</v>
      </c>
      <c r="G342" t="s">
        <v>1464</v>
      </c>
      <c r="H342" t="s">
        <v>460</v>
      </c>
      <c r="I342" t="s">
        <v>459</v>
      </c>
      <c r="J342" t="s">
        <v>22769</v>
      </c>
      <c r="K342" t="s">
        <v>20905</v>
      </c>
      <c r="L342" t="s">
        <v>24084</v>
      </c>
      <c r="M342" s="27">
        <v>45954.779166666667</v>
      </c>
      <c r="N342" s="27">
        <v>45955.509722222218</v>
      </c>
      <c r="P342" t="s">
        <v>1540</v>
      </c>
      <c r="Q342" t="s">
        <v>22349</v>
      </c>
      <c r="R342" t="s">
        <v>22677</v>
      </c>
      <c r="S342" t="s">
        <v>82</v>
      </c>
      <c r="T342" t="s">
        <v>24085</v>
      </c>
      <c r="U342" t="s">
        <v>84</v>
      </c>
      <c r="V342" t="s">
        <v>23116</v>
      </c>
      <c r="W342" t="s">
        <v>8</v>
      </c>
      <c r="X342" t="s">
        <v>86</v>
      </c>
      <c r="Y342" t="s">
        <v>964</v>
      </c>
      <c r="Z342" s="28">
        <v>1</v>
      </c>
      <c r="AA342" t="s">
        <v>88</v>
      </c>
      <c r="AB342" s="40">
        <v>65960</v>
      </c>
      <c r="AC342" s="40">
        <v>65960</v>
      </c>
    </row>
    <row r="343" spans="1:29">
      <c r="A343" t="s">
        <v>150</v>
      </c>
      <c r="B343" t="s">
        <v>151</v>
      </c>
      <c r="C343" t="s">
        <v>152</v>
      </c>
      <c r="D343" t="s">
        <v>2339</v>
      </c>
      <c r="E343" t="s">
        <v>24086</v>
      </c>
      <c r="F343" t="s">
        <v>20962</v>
      </c>
      <c r="G343" t="s">
        <v>1464</v>
      </c>
      <c r="H343" t="s">
        <v>156</v>
      </c>
      <c r="I343" t="s">
        <v>150</v>
      </c>
      <c r="J343" t="s">
        <v>20960</v>
      </c>
      <c r="K343" t="s">
        <v>20905</v>
      </c>
      <c r="L343" t="s">
        <v>24087</v>
      </c>
      <c r="M343" s="27">
        <v>45958.431944444441</v>
      </c>
      <c r="N343" s="27">
        <v>45959.357638888891</v>
      </c>
      <c r="P343" t="s">
        <v>1514</v>
      </c>
      <c r="Q343" t="s">
        <v>1541</v>
      </c>
      <c r="R343" t="s">
        <v>1827</v>
      </c>
      <c r="S343" t="s">
        <v>82</v>
      </c>
      <c r="T343" t="s">
        <v>24088</v>
      </c>
      <c r="U343" t="s">
        <v>84</v>
      </c>
      <c r="V343" t="s">
        <v>20964</v>
      </c>
      <c r="W343" t="s">
        <v>8</v>
      </c>
      <c r="X343" t="s">
        <v>86</v>
      </c>
      <c r="Y343" t="s">
        <v>1471</v>
      </c>
      <c r="Z343" s="28">
        <v>1</v>
      </c>
      <c r="AA343" t="s">
        <v>88</v>
      </c>
      <c r="AB343" s="40">
        <v>65960</v>
      </c>
      <c r="AC343" s="40">
        <v>65960</v>
      </c>
    </row>
    <row r="344" spans="1:29">
      <c r="AC344" s="41">
        <f>SUM(AC2:AC343)</f>
        <v>38230031</v>
      </c>
    </row>
  </sheetData>
  <autoFilter ref="A1:AC343" xr:uid="{00000000-0009-0000-0000-000007000000}"/>
  <conditionalFormatting sqref="E1:E1048576">
    <cfRule type="duplicateValues" dxfId="2" priority="1"/>
  </conditionalFormatting>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8" tint="0.79998168889431442"/>
  </sheetPr>
  <dimension ref="A1:AB4"/>
  <sheetViews>
    <sheetView topLeftCell="T1" workbookViewId="0">
      <selection activeCell="AB4" sqref="AB4"/>
    </sheetView>
  </sheetViews>
  <sheetFormatPr baseColWidth="10" defaultColWidth="9.140625" defaultRowHeight="15"/>
  <cols>
    <col min="1" max="1" width="13" customWidth="1"/>
    <col min="2" max="2" width="29" customWidth="1"/>
    <col min="3" max="3" width="27" customWidth="1"/>
    <col min="4" max="4" width="13" customWidth="1"/>
    <col min="5" max="5" width="21" customWidth="1"/>
    <col min="6" max="7" width="11" customWidth="1"/>
    <col min="8" max="8" width="18" customWidth="1"/>
    <col min="9" max="9" width="14" customWidth="1"/>
    <col min="10" max="10" width="10" customWidth="1"/>
    <col min="11" max="11" width="19" customWidth="1"/>
    <col min="12" max="12" width="10" customWidth="1"/>
    <col min="13" max="13" width="15" customWidth="1"/>
    <col min="14" max="14" width="21" customWidth="1"/>
    <col min="15" max="15" width="28" customWidth="1"/>
    <col min="16" max="16" width="13" customWidth="1"/>
    <col min="17" max="17" width="10" customWidth="1"/>
    <col min="18" max="18" width="11" customWidth="1"/>
    <col min="19" max="19" width="50" customWidth="1"/>
    <col min="20" max="20" width="19" customWidth="1"/>
    <col min="21" max="21" width="50" customWidth="1"/>
    <col min="22" max="22" width="14" customWidth="1"/>
    <col min="23" max="23" width="18" customWidth="1"/>
    <col min="24" max="25" width="21" customWidth="1"/>
    <col min="26" max="26" width="37" customWidth="1"/>
    <col min="27" max="27" width="43" style="40" customWidth="1"/>
    <col min="28" max="28" width="27" style="40" customWidth="1"/>
  </cols>
  <sheetData>
    <row r="1" spans="1:28" ht="30">
      <c r="A1" s="26" t="s">
        <v>39</v>
      </c>
      <c r="B1" s="26" t="s">
        <v>40</v>
      </c>
      <c r="C1" s="26" t="s">
        <v>41</v>
      </c>
      <c r="D1" s="26" t="s">
        <v>42</v>
      </c>
      <c r="E1" s="26" t="s">
        <v>43</v>
      </c>
      <c r="F1" s="26" t="s">
        <v>44</v>
      </c>
      <c r="G1" s="26" t="s">
        <v>45</v>
      </c>
      <c r="H1" s="26" t="s">
        <v>46</v>
      </c>
      <c r="I1" s="26" t="s">
        <v>47</v>
      </c>
      <c r="J1" s="26" t="s">
        <v>48</v>
      </c>
      <c r="K1" s="26" t="s">
        <v>49</v>
      </c>
      <c r="L1" s="26" t="s">
        <v>50</v>
      </c>
      <c r="M1" s="26" t="s">
        <v>51</v>
      </c>
      <c r="N1" s="26" t="s">
        <v>52</v>
      </c>
      <c r="O1" s="26" t="s">
        <v>53</v>
      </c>
      <c r="P1" s="26" t="s">
        <v>20895</v>
      </c>
      <c r="Q1" s="26" t="s">
        <v>1447</v>
      </c>
      <c r="R1" s="26" t="s">
        <v>56</v>
      </c>
      <c r="S1" s="26" t="s">
        <v>57</v>
      </c>
      <c r="T1" s="26" t="s">
        <v>58</v>
      </c>
      <c r="U1" s="26" t="s">
        <v>59</v>
      </c>
      <c r="V1" s="26" t="s">
        <v>60</v>
      </c>
      <c r="W1" s="26" t="s">
        <v>61</v>
      </c>
      <c r="X1" s="26" t="s">
        <v>62</v>
      </c>
      <c r="Y1" s="26" t="s">
        <v>20896</v>
      </c>
      <c r="Z1" s="26" t="s">
        <v>20897</v>
      </c>
      <c r="AA1" s="26" t="s">
        <v>20898</v>
      </c>
      <c r="AB1" s="26" t="s">
        <v>20899</v>
      </c>
    </row>
    <row r="2" spans="1:28">
      <c r="A2" t="s">
        <v>1377</v>
      </c>
      <c r="B2" t="s">
        <v>68</v>
      </c>
      <c r="C2" t="s">
        <v>266</v>
      </c>
      <c r="D2" t="s">
        <v>2040</v>
      </c>
      <c r="E2" t="s">
        <v>24089</v>
      </c>
      <c r="G2" t="s">
        <v>1464</v>
      </c>
      <c r="I2" t="s">
        <v>2043</v>
      </c>
      <c r="J2" t="s">
        <v>2044</v>
      </c>
      <c r="K2" t="s">
        <v>24090</v>
      </c>
      <c r="L2" t="s">
        <v>1451</v>
      </c>
      <c r="M2" t="s">
        <v>24091</v>
      </c>
      <c r="N2" s="27">
        <v>45931.679166666669</v>
      </c>
      <c r="O2" s="27">
        <v>45932.481874999998</v>
      </c>
      <c r="P2" t="s">
        <v>24092</v>
      </c>
      <c r="R2" t="s">
        <v>82</v>
      </c>
      <c r="S2" t="s">
        <v>24093</v>
      </c>
      <c r="T2" t="s">
        <v>84</v>
      </c>
      <c r="U2" t="s">
        <v>24094</v>
      </c>
      <c r="V2" t="s">
        <v>11</v>
      </c>
      <c r="W2" t="s">
        <v>86</v>
      </c>
      <c r="Z2" s="28">
        <v>1</v>
      </c>
      <c r="AA2" s="40">
        <v>144968</v>
      </c>
      <c r="AB2" s="40">
        <v>144968</v>
      </c>
    </row>
    <row r="3" spans="1:28">
      <c r="A3" t="s">
        <v>1377</v>
      </c>
      <c r="B3" t="s">
        <v>68</v>
      </c>
      <c r="C3" t="s">
        <v>266</v>
      </c>
      <c r="D3" t="s">
        <v>4238</v>
      </c>
      <c r="E3" t="s">
        <v>24095</v>
      </c>
      <c r="G3" t="s">
        <v>1464</v>
      </c>
      <c r="I3" t="s">
        <v>2043</v>
      </c>
      <c r="J3" t="s">
        <v>4241</v>
      </c>
      <c r="K3" t="s">
        <v>24096</v>
      </c>
      <c r="L3" t="s">
        <v>1451</v>
      </c>
      <c r="M3" t="s">
        <v>24097</v>
      </c>
      <c r="N3" s="27">
        <v>45932.676388888889</v>
      </c>
      <c r="O3" s="27">
        <v>45933.505266203712</v>
      </c>
      <c r="P3" t="s">
        <v>24098</v>
      </c>
      <c r="R3" t="s">
        <v>82</v>
      </c>
      <c r="S3" t="s">
        <v>24099</v>
      </c>
      <c r="T3" t="s">
        <v>84</v>
      </c>
      <c r="U3" t="s">
        <v>24100</v>
      </c>
      <c r="V3" t="s">
        <v>11</v>
      </c>
      <c r="W3" t="s">
        <v>86</v>
      </c>
      <c r="Z3" s="28">
        <v>1</v>
      </c>
      <c r="AA3" s="40">
        <v>144968</v>
      </c>
      <c r="AB3" s="40">
        <v>144968</v>
      </c>
    </row>
    <row r="4" spans="1:28">
      <c r="AB4" s="41">
        <f>SUM(AB2:AB3)</f>
        <v>289936</v>
      </c>
    </row>
  </sheetData>
  <autoFilter ref="A1:AB3" xr:uid="{00000000-0009-0000-0000-00000800000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AD020-8610-4C33-80FB-F9B19BF946A1}">
  <sheetPr>
    <tabColor theme="8" tint="0.79998168889431442"/>
  </sheetPr>
  <dimension ref="A1:AE4"/>
  <sheetViews>
    <sheetView topLeftCell="V1" workbookViewId="0">
      <selection activeCell="AE2" sqref="AE2:AE3"/>
    </sheetView>
  </sheetViews>
  <sheetFormatPr baseColWidth="10" defaultColWidth="9.140625" defaultRowHeight="15"/>
  <cols>
    <col min="1" max="1" width="15" customWidth="1"/>
    <col min="2" max="2" width="29" customWidth="1"/>
    <col min="3" max="3" width="27" customWidth="1"/>
    <col min="4" max="4" width="13" customWidth="1"/>
    <col min="5" max="5" width="21" customWidth="1"/>
    <col min="6" max="6" width="11" customWidth="1"/>
    <col min="7" max="7" width="18" customWidth="1"/>
    <col min="8" max="8" width="20" customWidth="1"/>
    <col min="9" max="9" width="24" customWidth="1"/>
    <col min="10" max="10" width="50" customWidth="1"/>
    <col min="11" max="11" width="10" customWidth="1"/>
    <col min="12" max="12" width="31" customWidth="1"/>
    <col min="13" max="13" width="41" customWidth="1"/>
    <col min="14" max="14" width="44" customWidth="1"/>
    <col min="15" max="15" width="18" customWidth="1"/>
    <col min="16" max="16" width="14" customWidth="1"/>
    <col min="17" max="17" width="19" customWidth="1"/>
    <col min="18" max="18" width="17" customWidth="1"/>
    <col min="19" max="19" width="10" customWidth="1"/>
    <col min="20" max="20" width="35" customWidth="1"/>
    <col min="21" max="21" width="33" customWidth="1"/>
    <col min="22" max="22" width="50" customWidth="1"/>
    <col min="23" max="23" width="20" customWidth="1"/>
    <col min="24" max="24" width="19" customWidth="1"/>
    <col min="25" max="25" width="14" customWidth="1"/>
    <col min="26" max="26" width="18" customWidth="1"/>
    <col min="27" max="27" width="16" customWidth="1"/>
    <col min="28" max="28" width="15" customWidth="1"/>
    <col min="29" max="29" width="42" customWidth="1"/>
    <col min="30" max="30" width="34" style="40" customWidth="1"/>
    <col min="31" max="31" width="27" style="40" customWidth="1"/>
  </cols>
  <sheetData>
    <row r="1" spans="1:31" ht="30">
      <c r="A1" s="26" t="s">
        <v>39</v>
      </c>
      <c r="B1" s="26" t="s">
        <v>40</v>
      </c>
      <c r="C1" s="26" t="s">
        <v>41</v>
      </c>
      <c r="D1" s="26" t="s">
        <v>42</v>
      </c>
      <c r="E1" s="26" t="s">
        <v>43</v>
      </c>
      <c r="F1" s="26" t="s">
        <v>44</v>
      </c>
      <c r="G1" s="26" t="s">
        <v>45</v>
      </c>
      <c r="H1" s="26" t="s">
        <v>47</v>
      </c>
      <c r="I1" s="26" t="s">
        <v>48</v>
      </c>
      <c r="J1" s="26" t="s">
        <v>49</v>
      </c>
      <c r="K1" s="26" t="s">
        <v>50</v>
      </c>
      <c r="L1" s="26" t="s">
        <v>51</v>
      </c>
      <c r="M1" s="26" t="s">
        <v>1456</v>
      </c>
      <c r="N1" s="26" t="s">
        <v>1457</v>
      </c>
      <c r="O1" s="26" t="s">
        <v>22299</v>
      </c>
      <c r="P1" s="26" t="s">
        <v>7687</v>
      </c>
      <c r="Q1" s="26" t="s">
        <v>7688</v>
      </c>
      <c r="R1" s="26" t="s">
        <v>54</v>
      </c>
      <c r="S1" s="26" t="s">
        <v>55</v>
      </c>
      <c r="T1" s="26" t="s">
        <v>56</v>
      </c>
      <c r="U1" s="26" t="s">
        <v>7689</v>
      </c>
      <c r="V1" s="26" t="s">
        <v>1462</v>
      </c>
      <c r="W1" s="26" t="s">
        <v>58</v>
      </c>
      <c r="X1" s="26" t="s">
        <v>59</v>
      </c>
      <c r="Y1" s="26" t="s">
        <v>60</v>
      </c>
      <c r="Z1" s="26" t="s">
        <v>61</v>
      </c>
      <c r="AA1" s="26" t="s">
        <v>63</v>
      </c>
      <c r="AB1" s="26" t="s">
        <v>64</v>
      </c>
      <c r="AC1" s="26" t="s">
        <v>62</v>
      </c>
      <c r="AD1" s="26" t="s">
        <v>65</v>
      </c>
      <c r="AE1" s="26" t="s">
        <v>20899</v>
      </c>
    </row>
    <row r="2" spans="1:31">
      <c r="A2" t="s">
        <v>1377</v>
      </c>
      <c r="B2" t="s">
        <v>68</v>
      </c>
      <c r="C2" t="s">
        <v>69</v>
      </c>
      <c r="D2">
        <v>63001</v>
      </c>
      <c r="E2">
        <v>5828857</v>
      </c>
      <c r="F2">
        <v>3013001419</v>
      </c>
      <c r="G2" t="s">
        <v>24712</v>
      </c>
      <c r="H2" t="s">
        <v>2043</v>
      </c>
      <c r="I2" t="s">
        <v>4241</v>
      </c>
      <c r="J2" t="s">
        <v>24096</v>
      </c>
      <c r="K2" s="44" t="s">
        <v>78</v>
      </c>
      <c r="L2" s="44" t="s">
        <v>24713</v>
      </c>
      <c r="M2" s="44">
        <v>45936.707638888889</v>
      </c>
      <c r="N2" s="44">
        <v>45940.404861111114</v>
      </c>
      <c r="O2" s="44" t="s">
        <v>1451</v>
      </c>
      <c r="P2" s="44" t="s">
        <v>7697</v>
      </c>
      <c r="Q2" s="44" t="s">
        <v>24715</v>
      </c>
      <c r="T2" s="44" t="s">
        <v>24678</v>
      </c>
      <c r="U2" s="44" t="s">
        <v>7699</v>
      </c>
      <c r="V2" s="44" t="s">
        <v>24716</v>
      </c>
      <c r="W2" s="44" t="s">
        <v>24681</v>
      </c>
      <c r="Y2" s="44" t="s">
        <v>11</v>
      </c>
      <c r="Z2" s="44" t="s">
        <v>86</v>
      </c>
      <c r="AA2" s="28">
        <v>1</v>
      </c>
      <c r="AC2" s="28" t="s">
        <v>2049</v>
      </c>
      <c r="AD2" s="40">
        <f>'BASE LIQUIDACION REDEBAN 2025'!C3</f>
        <v>144967.87232000002</v>
      </c>
      <c r="AE2" s="40">
        <f>AD2*AA2</f>
        <v>144967.87232000002</v>
      </c>
    </row>
    <row r="3" spans="1:31">
      <c r="A3" t="s">
        <v>1377</v>
      </c>
      <c r="B3" t="s">
        <v>68</v>
      </c>
      <c r="C3" t="s">
        <v>69</v>
      </c>
      <c r="D3">
        <v>63001</v>
      </c>
      <c r="E3">
        <v>5834048</v>
      </c>
      <c r="F3">
        <v>3013001419</v>
      </c>
      <c r="G3" t="s">
        <v>24712</v>
      </c>
      <c r="H3" t="s">
        <v>2043</v>
      </c>
      <c r="I3" t="s">
        <v>4241</v>
      </c>
      <c r="J3" t="s">
        <v>24096</v>
      </c>
      <c r="K3" s="44" t="s">
        <v>78</v>
      </c>
      <c r="L3" s="44" t="s">
        <v>24714</v>
      </c>
      <c r="M3" s="44">
        <v>45939.725694444445</v>
      </c>
      <c r="N3" s="44">
        <v>45950.548611111109</v>
      </c>
      <c r="O3" s="44" t="s">
        <v>1451</v>
      </c>
      <c r="P3" s="44" t="s">
        <v>7697</v>
      </c>
      <c r="Q3" s="44" t="s">
        <v>24715</v>
      </c>
      <c r="T3" s="44" t="s">
        <v>24678</v>
      </c>
      <c r="U3" s="44" t="s">
        <v>7699</v>
      </c>
      <c r="V3" s="44" t="s">
        <v>24716</v>
      </c>
      <c r="W3" s="44" t="s">
        <v>24681</v>
      </c>
      <c r="Y3" s="44" t="s">
        <v>11</v>
      </c>
      <c r="Z3" s="44" t="s">
        <v>86</v>
      </c>
      <c r="AA3" s="28">
        <v>1</v>
      </c>
      <c r="AC3" s="28" t="s">
        <v>2049</v>
      </c>
      <c r="AD3" s="40">
        <f>'BASE LIQUIDACION REDEBAN 2025'!C3</f>
        <v>144967.87232000002</v>
      </c>
      <c r="AE3" s="40">
        <f>AD3*AA3</f>
        <v>144967.87232000002</v>
      </c>
    </row>
    <row r="4" spans="1:31">
      <c r="AE4" s="41">
        <f>SUM(AE2:AE3)</f>
        <v>289935.74464000005</v>
      </c>
    </row>
  </sheetData>
  <autoFilter ref="A1:AE212" xr:uid="{00000000-0009-0000-0000-000009000000}"/>
  <conditionalFormatting sqref="E1 E4:E1048576">
    <cfRule type="duplicateValues" dxfId="1" priority="1"/>
  </conditionalFormatting>
  <dataValidations count="4">
    <dataValidation type="list" allowBlank="1" showInputMessage="1" showErrorMessage="1" sqref="Q2:Q3 U2:U3" xr:uid="{BC2CF4BA-55AD-42EE-859B-67F822969E00}">
      <formula1>INDIRECT(P2)</formula1>
    </dataValidation>
    <dataValidation type="list" allowBlank="1" showInputMessage="1" showErrorMessage="1" sqref="P2:P3" xr:uid="{0727A0DE-8F59-4E4B-BD0A-766241AD09A0}">
      <formula1>$P$1:$T$1</formula1>
    </dataValidation>
    <dataValidation type="list" allowBlank="1" showInputMessage="1" showErrorMessage="1" sqref="T3" xr:uid="{8926B365-1E19-497B-9B1F-5AF4C604CAE3}">
      <formula1>$V$1:$AB$1</formula1>
    </dataValidation>
    <dataValidation type="list" allowBlank="1" showInputMessage="1" showErrorMessage="1" sqref="W2:W3" xr:uid="{9BEE4D8B-8733-4D2A-BB47-04F16E1A328F}">
      <formula1>$I$1:$K$1</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8" tint="0.79998168889431442"/>
  </sheetPr>
  <dimension ref="A1:AE104"/>
  <sheetViews>
    <sheetView topLeftCell="X1" workbookViewId="0">
      <selection activeCell="AD1" sqref="AD1:AE1"/>
    </sheetView>
  </sheetViews>
  <sheetFormatPr baseColWidth="10" defaultColWidth="9.140625" defaultRowHeight="15"/>
  <cols>
    <col min="1" max="1" width="15" customWidth="1"/>
    <col min="2" max="2" width="29" customWidth="1"/>
    <col min="3" max="3" width="27" customWidth="1"/>
    <col min="4" max="4" width="13" customWidth="1"/>
    <col min="5" max="5" width="21" customWidth="1"/>
    <col min="6" max="6" width="11" customWidth="1"/>
    <col min="7" max="7" width="18" customWidth="1"/>
    <col min="8" max="8" width="20" customWidth="1"/>
    <col min="9" max="9" width="24" customWidth="1"/>
    <col min="10" max="10" width="50" customWidth="1"/>
    <col min="11" max="11" width="10" customWidth="1"/>
    <col min="12" max="12" width="31" customWidth="1"/>
    <col min="13" max="13" width="41" customWidth="1"/>
    <col min="14" max="14" width="44" customWidth="1"/>
    <col min="15" max="15" width="18" customWidth="1"/>
    <col min="16" max="16" width="14" customWidth="1"/>
    <col min="17" max="17" width="19" customWidth="1"/>
    <col min="18" max="18" width="17" customWidth="1"/>
    <col min="19" max="19" width="10" customWidth="1"/>
    <col min="20" max="20" width="35" customWidth="1"/>
    <col min="21" max="21" width="33" customWidth="1"/>
    <col min="22" max="22" width="50" customWidth="1"/>
    <col min="23" max="23" width="20" customWidth="1"/>
    <col min="24" max="24" width="19" customWidth="1"/>
    <col min="25" max="25" width="14" customWidth="1"/>
    <col min="26" max="26" width="18" customWidth="1"/>
    <col min="27" max="27" width="16" customWidth="1"/>
    <col min="28" max="28" width="15" customWidth="1"/>
    <col min="29" max="29" width="42" customWidth="1"/>
    <col min="30" max="30" width="34" style="40" customWidth="1"/>
    <col min="31" max="31" width="27" style="40" customWidth="1"/>
  </cols>
  <sheetData>
    <row r="1" spans="1:31" ht="30">
      <c r="A1" s="26" t="s">
        <v>39</v>
      </c>
      <c r="B1" s="26" t="s">
        <v>40</v>
      </c>
      <c r="C1" s="26" t="s">
        <v>41</v>
      </c>
      <c r="D1" s="26" t="s">
        <v>42</v>
      </c>
      <c r="E1" s="26" t="s">
        <v>43</v>
      </c>
      <c r="F1" s="26" t="s">
        <v>44</v>
      </c>
      <c r="G1" s="26" t="s">
        <v>45</v>
      </c>
      <c r="H1" s="26" t="s">
        <v>47</v>
      </c>
      <c r="I1" s="26" t="s">
        <v>48</v>
      </c>
      <c r="J1" s="26" t="s">
        <v>49</v>
      </c>
      <c r="K1" s="26" t="s">
        <v>50</v>
      </c>
      <c r="L1" s="26" t="s">
        <v>51</v>
      </c>
      <c r="M1" s="26" t="s">
        <v>1456</v>
      </c>
      <c r="N1" s="26" t="s">
        <v>1457</v>
      </c>
      <c r="O1" s="26" t="s">
        <v>22299</v>
      </c>
      <c r="P1" s="26" t="s">
        <v>7687</v>
      </c>
      <c r="Q1" s="26" t="s">
        <v>7688</v>
      </c>
      <c r="R1" s="26" t="s">
        <v>54</v>
      </c>
      <c r="S1" s="26" t="s">
        <v>55</v>
      </c>
      <c r="T1" s="26" t="s">
        <v>56</v>
      </c>
      <c r="U1" s="26" t="s">
        <v>7689</v>
      </c>
      <c r="V1" s="26" t="s">
        <v>1462</v>
      </c>
      <c r="W1" s="26" t="s">
        <v>58</v>
      </c>
      <c r="X1" s="26" t="s">
        <v>59</v>
      </c>
      <c r="Y1" s="26" t="s">
        <v>60</v>
      </c>
      <c r="Z1" s="26" t="s">
        <v>61</v>
      </c>
      <c r="AA1" s="26" t="s">
        <v>63</v>
      </c>
      <c r="AB1" s="26" t="s">
        <v>64</v>
      </c>
      <c r="AC1" s="26" t="s">
        <v>62</v>
      </c>
      <c r="AD1" s="26" t="s">
        <v>65</v>
      </c>
      <c r="AE1" s="26" t="s">
        <v>20899</v>
      </c>
    </row>
    <row r="2" spans="1:31">
      <c r="A2" t="s">
        <v>343</v>
      </c>
      <c r="B2" t="s">
        <v>68</v>
      </c>
      <c r="C2" t="s">
        <v>69</v>
      </c>
      <c r="D2" t="s">
        <v>795</v>
      </c>
      <c r="E2" t="s">
        <v>24101</v>
      </c>
      <c r="F2" t="s">
        <v>24102</v>
      </c>
      <c r="G2" t="s">
        <v>8159</v>
      </c>
      <c r="H2" t="s">
        <v>798</v>
      </c>
      <c r="I2" t="s">
        <v>799</v>
      </c>
      <c r="J2" t="s">
        <v>24103</v>
      </c>
      <c r="K2" t="s">
        <v>20905</v>
      </c>
      <c r="L2" t="s">
        <v>24104</v>
      </c>
      <c r="M2" s="27">
        <v>45929.643750000003</v>
      </c>
      <c r="N2" s="27">
        <v>45932.659722222219</v>
      </c>
      <c r="P2" t="s">
        <v>8161</v>
      </c>
      <c r="Q2" t="s">
        <v>8162</v>
      </c>
      <c r="R2" t="s">
        <v>24105</v>
      </c>
      <c r="T2" t="s">
        <v>82</v>
      </c>
      <c r="U2" t="s">
        <v>7699</v>
      </c>
      <c r="V2" t="s">
        <v>24106</v>
      </c>
      <c r="W2" t="s">
        <v>84</v>
      </c>
      <c r="X2" t="s">
        <v>24107</v>
      </c>
      <c r="Y2" t="s">
        <v>11</v>
      </c>
      <c r="Z2" t="s">
        <v>86</v>
      </c>
      <c r="AA2" s="28">
        <v>1</v>
      </c>
      <c r="AB2" t="s">
        <v>88</v>
      </c>
      <c r="AC2" t="s">
        <v>366</v>
      </c>
      <c r="AD2" s="40">
        <v>144968</v>
      </c>
      <c r="AE2" s="40">
        <v>144968</v>
      </c>
    </row>
    <row r="3" spans="1:31">
      <c r="A3" t="s">
        <v>459</v>
      </c>
      <c r="B3" t="s">
        <v>460</v>
      </c>
      <c r="C3" t="s">
        <v>461</v>
      </c>
      <c r="D3" t="s">
        <v>512</v>
      </c>
      <c r="E3" t="s">
        <v>24108</v>
      </c>
      <c r="F3" t="s">
        <v>24109</v>
      </c>
      <c r="G3" t="s">
        <v>8159</v>
      </c>
      <c r="H3" t="s">
        <v>460</v>
      </c>
      <c r="I3" t="s">
        <v>459</v>
      </c>
      <c r="J3" t="s">
        <v>24110</v>
      </c>
      <c r="K3" t="s">
        <v>20905</v>
      </c>
      <c r="L3" t="s">
        <v>24111</v>
      </c>
      <c r="M3" s="27">
        <v>45931.333333333343</v>
      </c>
      <c r="N3" s="27">
        <v>45932.662499999999</v>
      </c>
      <c r="P3" t="s">
        <v>8161</v>
      </c>
      <c r="Q3" t="s">
        <v>8162</v>
      </c>
      <c r="R3" t="s">
        <v>24105</v>
      </c>
      <c r="T3" t="s">
        <v>82</v>
      </c>
      <c r="U3" t="s">
        <v>7699</v>
      </c>
      <c r="V3" t="s">
        <v>24112</v>
      </c>
      <c r="W3" t="s">
        <v>84</v>
      </c>
      <c r="X3" t="s">
        <v>24113</v>
      </c>
      <c r="Y3" t="s">
        <v>8</v>
      </c>
      <c r="Z3" t="s">
        <v>86</v>
      </c>
      <c r="AA3" s="28">
        <v>1</v>
      </c>
      <c r="AB3" t="s">
        <v>88</v>
      </c>
      <c r="AC3" t="s">
        <v>964</v>
      </c>
      <c r="AD3" s="40">
        <v>65960</v>
      </c>
      <c r="AE3" s="40">
        <v>65960</v>
      </c>
    </row>
    <row r="4" spans="1:31">
      <c r="A4" t="s">
        <v>569</v>
      </c>
      <c r="B4" t="s">
        <v>119</v>
      </c>
      <c r="C4" t="s">
        <v>120</v>
      </c>
      <c r="D4" t="s">
        <v>570</v>
      </c>
      <c r="E4" t="s">
        <v>24114</v>
      </c>
      <c r="F4" t="s">
        <v>24115</v>
      </c>
      <c r="G4" t="s">
        <v>8159</v>
      </c>
      <c r="H4" t="s">
        <v>573</v>
      </c>
      <c r="I4" t="s">
        <v>569</v>
      </c>
      <c r="J4" t="s">
        <v>24116</v>
      </c>
      <c r="K4" t="s">
        <v>20905</v>
      </c>
      <c r="L4" t="s">
        <v>24117</v>
      </c>
      <c r="M4" s="27">
        <v>45932.580555555563</v>
      </c>
      <c r="N4" s="27">
        <v>45935.420138888891</v>
      </c>
      <c r="P4" t="s">
        <v>8161</v>
      </c>
      <c r="Q4" t="s">
        <v>8162</v>
      </c>
      <c r="R4" t="s">
        <v>24105</v>
      </c>
      <c r="T4" t="s">
        <v>82</v>
      </c>
      <c r="U4" t="s">
        <v>7699</v>
      </c>
      <c r="V4" t="s">
        <v>24118</v>
      </c>
      <c r="W4" t="s">
        <v>84</v>
      </c>
      <c r="X4" t="s">
        <v>24119</v>
      </c>
      <c r="Y4" t="s">
        <v>8</v>
      </c>
      <c r="Z4" t="s">
        <v>86</v>
      </c>
      <c r="AA4" s="28">
        <v>1</v>
      </c>
      <c r="AB4" t="s">
        <v>88</v>
      </c>
      <c r="AC4" t="s">
        <v>1667</v>
      </c>
      <c r="AD4" s="40">
        <v>65960</v>
      </c>
      <c r="AE4" s="40">
        <v>65960</v>
      </c>
    </row>
    <row r="5" spans="1:31">
      <c r="A5" t="s">
        <v>459</v>
      </c>
      <c r="B5" t="s">
        <v>460</v>
      </c>
      <c r="C5" t="s">
        <v>461</v>
      </c>
      <c r="D5" t="s">
        <v>4280</v>
      </c>
      <c r="E5" t="s">
        <v>24120</v>
      </c>
      <c r="F5" t="s">
        <v>22717</v>
      </c>
      <c r="G5" t="s">
        <v>8159</v>
      </c>
      <c r="H5" t="s">
        <v>460</v>
      </c>
      <c r="I5" t="s">
        <v>4283</v>
      </c>
      <c r="J5" t="s">
        <v>22718</v>
      </c>
      <c r="K5" t="s">
        <v>20905</v>
      </c>
      <c r="L5" t="s">
        <v>24121</v>
      </c>
      <c r="M5" s="27">
        <v>45937.615972222222</v>
      </c>
      <c r="N5" s="27">
        <v>45941.748611111107</v>
      </c>
      <c r="P5" t="s">
        <v>8161</v>
      </c>
      <c r="Q5" t="s">
        <v>8162</v>
      </c>
      <c r="R5" t="s">
        <v>24105</v>
      </c>
      <c r="T5" t="s">
        <v>82</v>
      </c>
      <c r="U5" t="s">
        <v>7699</v>
      </c>
      <c r="V5" t="s">
        <v>24122</v>
      </c>
      <c r="W5" t="s">
        <v>84</v>
      </c>
      <c r="X5" t="s">
        <v>22721</v>
      </c>
      <c r="Y5" t="s">
        <v>11</v>
      </c>
      <c r="Z5" t="s">
        <v>86</v>
      </c>
      <c r="AA5" s="28">
        <v>1</v>
      </c>
      <c r="AB5" t="s">
        <v>88</v>
      </c>
      <c r="AC5" t="s">
        <v>470</v>
      </c>
      <c r="AD5" s="40">
        <v>144968</v>
      </c>
      <c r="AE5" s="40">
        <v>144968</v>
      </c>
    </row>
    <row r="6" spans="1:31">
      <c r="A6" t="s">
        <v>459</v>
      </c>
      <c r="B6" t="s">
        <v>460</v>
      </c>
      <c r="C6" t="s">
        <v>461</v>
      </c>
      <c r="D6" t="s">
        <v>512</v>
      </c>
      <c r="E6" t="s">
        <v>24123</v>
      </c>
      <c r="F6" t="s">
        <v>24124</v>
      </c>
      <c r="G6" t="s">
        <v>7722</v>
      </c>
      <c r="H6" t="s">
        <v>460</v>
      </c>
      <c r="I6" t="s">
        <v>459</v>
      </c>
      <c r="J6" t="s">
        <v>24125</v>
      </c>
      <c r="K6" t="s">
        <v>20905</v>
      </c>
      <c r="L6" t="s">
        <v>24126</v>
      </c>
      <c r="M6" s="27">
        <v>45940.537499999999</v>
      </c>
      <c r="N6" s="27">
        <v>45941.599699074082</v>
      </c>
      <c r="P6" t="s">
        <v>1749</v>
      </c>
      <c r="Q6" t="s">
        <v>1749</v>
      </c>
      <c r="R6" t="s">
        <v>24105</v>
      </c>
      <c r="T6" t="s">
        <v>82</v>
      </c>
      <c r="U6" t="s">
        <v>7699</v>
      </c>
      <c r="V6" t="s">
        <v>24127</v>
      </c>
      <c r="W6" t="s">
        <v>84</v>
      </c>
      <c r="X6" t="s">
        <v>24128</v>
      </c>
      <c r="Y6" t="s">
        <v>8</v>
      </c>
      <c r="Z6" t="s">
        <v>86</v>
      </c>
      <c r="AA6" s="28">
        <v>1</v>
      </c>
      <c r="AB6" t="s">
        <v>88</v>
      </c>
      <c r="AC6" t="s">
        <v>539</v>
      </c>
      <c r="AD6" s="40">
        <v>65960</v>
      </c>
      <c r="AE6" s="40">
        <v>65960</v>
      </c>
    </row>
    <row r="7" spans="1:31">
      <c r="A7" t="s">
        <v>277</v>
      </c>
      <c r="B7" t="s">
        <v>151</v>
      </c>
      <c r="C7" t="s">
        <v>152</v>
      </c>
      <c r="D7" t="s">
        <v>1847</v>
      </c>
      <c r="E7" t="s">
        <v>24129</v>
      </c>
      <c r="F7" t="s">
        <v>24130</v>
      </c>
      <c r="G7" t="s">
        <v>7722</v>
      </c>
      <c r="H7" t="s">
        <v>328</v>
      </c>
      <c r="I7" t="s">
        <v>1850</v>
      </c>
      <c r="J7" t="s">
        <v>24131</v>
      </c>
      <c r="K7" t="s">
        <v>20905</v>
      </c>
      <c r="L7" t="s">
        <v>24132</v>
      </c>
      <c r="M7" s="27">
        <v>45940.538194444453</v>
      </c>
      <c r="N7" s="27">
        <v>45945.63484953704</v>
      </c>
      <c r="P7" t="s">
        <v>1749</v>
      </c>
      <c r="Q7" t="s">
        <v>1749</v>
      </c>
      <c r="R7" t="s">
        <v>24105</v>
      </c>
      <c r="T7" t="s">
        <v>82</v>
      </c>
      <c r="U7" t="s">
        <v>7699</v>
      </c>
      <c r="V7" t="s">
        <v>24133</v>
      </c>
      <c r="W7" t="s">
        <v>84</v>
      </c>
      <c r="X7" t="s">
        <v>24134</v>
      </c>
      <c r="Y7" t="s">
        <v>13</v>
      </c>
      <c r="Z7" t="s">
        <v>86</v>
      </c>
      <c r="AA7" s="28">
        <v>1</v>
      </c>
      <c r="AB7" t="s">
        <v>88</v>
      </c>
      <c r="AC7" t="s">
        <v>585</v>
      </c>
      <c r="AD7" s="40">
        <v>275729</v>
      </c>
      <c r="AE7" s="40">
        <v>275729</v>
      </c>
    </row>
    <row r="8" spans="1:31">
      <c r="A8" t="s">
        <v>343</v>
      </c>
      <c r="B8" t="s">
        <v>68</v>
      </c>
      <c r="C8" t="s">
        <v>69</v>
      </c>
      <c r="D8" t="s">
        <v>2491</v>
      </c>
      <c r="E8" t="s">
        <v>24135</v>
      </c>
      <c r="F8" t="s">
        <v>20982</v>
      </c>
      <c r="G8" t="s">
        <v>7722</v>
      </c>
      <c r="H8" t="s">
        <v>347</v>
      </c>
      <c r="I8" t="s">
        <v>2494</v>
      </c>
      <c r="J8" t="s">
        <v>20980</v>
      </c>
      <c r="K8" t="s">
        <v>20905</v>
      </c>
      <c r="L8" t="s">
        <v>24136</v>
      </c>
      <c r="M8" s="27">
        <v>45940.540277777778</v>
      </c>
      <c r="N8" s="27">
        <v>45946.644930555558</v>
      </c>
      <c r="P8" t="s">
        <v>1749</v>
      </c>
      <c r="Q8" t="s">
        <v>1749</v>
      </c>
      <c r="R8" t="s">
        <v>24105</v>
      </c>
      <c r="T8" t="s">
        <v>82</v>
      </c>
      <c r="U8" t="s">
        <v>7699</v>
      </c>
      <c r="V8" t="s">
        <v>24137</v>
      </c>
      <c r="W8" t="s">
        <v>84</v>
      </c>
      <c r="X8" t="s">
        <v>20984</v>
      </c>
      <c r="Y8" t="s">
        <v>11</v>
      </c>
      <c r="Z8" t="s">
        <v>86</v>
      </c>
      <c r="AA8" s="28">
        <v>1</v>
      </c>
      <c r="AB8" t="s">
        <v>88</v>
      </c>
      <c r="AC8" t="s">
        <v>511</v>
      </c>
      <c r="AD8" s="40">
        <v>144968</v>
      </c>
      <c r="AE8" s="40">
        <v>144968</v>
      </c>
    </row>
    <row r="9" spans="1:31">
      <c r="A9" t="s">
        <v>459</v>
      </c>
      <c r="B9" t="s">
        <v>460</v>
      </c>
      <c r="C9" t="s">
        <v>461</v>
      </c>
      <c r="D9" t="s">
        <v>512</v>
      </c>
      <c r="E9" t="s">
        <v>24138</v>
      </c>
      <c r="F9" t="s">
        <v>24139</v>
      </c>
      <c r="G9" t="s">
        <v>7722</v>
      </c>
      <c r="H9" t="s">
        <v>460</v>
      </c>
      <c r="I9" t="s">
        <v>459</v>
      </c>
      <c r="J9" t="s">
        <v>24140</v>
      </c>
      <c r="K9" t="s">
        <v>20905</v>
      </c>
      <c r="L9" t="s">
        <v>24141</v>
      </c>
      <c r="M9" s="27">
        <v>45940.539583333331</v>
      </c>
      <c r="N9" s="27">
        <v>45945.806550925918</v>
      </c>
      <c r="P9" t="s">
        <v>1749</v>
      </c>
      <c r="Q9" t="s">
        <v>1749</v>
      </c>
      <c r="R9" t="s">
        <v>24105</v>
      </c>
      <c r="T9" t="s">
        <v>24142</v>
      </c>
      <c r="U9" t="s">
        <v>8215</v>
      </c>
      <c r="V9" t="s">
        <v>24143</v>
      </c>
      <c r="W9" t="s">
        <v>84</v>
      </c>
      <c r="Y9" t="s">
        <v>8</v>
      </c>
      <c r="Z9" t="s">
        <v>86</v>
      </c>
      <c r="AA9" s="28">
        <v>1</v>
      </c>
      <c r="AB9" t="s">
        <v>88</v>
      </c>
      <c r="AC9" t="s">
        <v>964</v>
      </c>
      <c r="AD9" s="40">
        <v>107201</v>
      </c>
      <c r="AE9" s="40">
        <v>107201</v>
      </c>
    </row>
    <row r="10" spans="1:31">
      <c r="A10" t="s">
        <v>277</v>
      </c>
      <c r="B10" t="s">
        <v>151</v>
      </c>
      <c r="C10" t="s">
        <v>152</v>
      </c>
      <c r="D10" t="s">
        <v>325</v>
      </c>
      <c r="E10" t="s">
        <v>24144</v>
      </c>
      <c r="F10" t="s">
        <v>21202</v>
      </c>
      <c r="G10" t="s">
        <v>8159</v>
      </c>
      <c r="H10" t="s">
        <v>328</v>
      </c>
      <c r="I10" t="s">
        <v>277</v>
      </c>
      <c r="J10" t="s">
        <v>21200</v>
      </c>
      <c r="K10" t="s">
        <v>20905</v>
      </c>
      <c r="L10" t="s">
        <v>24145</v>
      </c>
      <c r="M10" s="27">
        <v>45940.703472222223</v>
      </c>
      <c r="N10" s="27">
        <v>45944.576388888891</v>
      </c>
      <c r="P10" t="s">
        <v>8161</v>
      </c>
      <c r="Q10" t="s">
        <v>8162</v>
      </c>
      <c r="R10" t="s">
        <v>24105</v>
      </c>
      <c r="T10" t="s">
        <v>82</v>
      </c>
      <c r="U10" t="s">
        <v>7699</v>
      </c>
      <c r="V10" t="s">
        <v>24146</v>
      </c>
      <c r="W10" t="s">
        <v>84</v>
      </c>
      <c r="X10" t="s">
        <v>21204</v>
      </c>
      <c r="Y10" t="s">
        <v>8</v>
      </c>
      <c r="Z10" t="s">
        <v>86</v>
      </c>
      <c r="AA10" s="28">
        <v>1</v>
      </c>
      <c r="AB10" t="s">
        <v>88</v>
      </c>
      <c r="AC10" t="s">
        <v>333</v>
      </c>
      <c r="AD10" s="40">
        <v>65960</v>
      </c>
      <c r="AE10" s="40">
        <v>65960</v>
      </c>
    </row>
    <row r="11" spans="1:31">
      <c r="A11" t="s">
        <v>343</v>
      </c>
      <c r="B11" t="s">
        <v>68</v>
      </c>
      <c r="C11" t="s">
        <v>69</v>
      </c>
      <c r="D11" t="s">
        <v>344</v>
      </c>
      <c r="E11" t="s">
        <v>24147</v>
      </c>
      <c r="F11" t="s">
        <v>24148</v>
      </c>
      <c r="G11" t="s">
        <v>7722</v>
      </c>
      <c r="H11" t="s">
        <v>347</v>
      </c>
      <c r="I11" t="s">
        <v>343</v>
      </c>
      <c r="J11" t="s">
        <v>24149</v>
      </c>
      <c r="K11" t="s">
        <v>20905</v>
      </c>
      <c r="L11" t="s">
        <v>24150</v>
      </c>
      <c r="M11" s="27">
        <v>45944.333333333343</v>
      </c>
      <c r="N11" s="27">
        <v>45946.606134259258</v>
      </c>
      <c r="P11" t="s">
        <v>1749</v>
      </c>
      <c r="Q11" t="s">
        <v>1749</v>
      </c>
      <c r="R11" t="s">
        <v>24105</v>
      </c>
      <c r="T11" t="s">
        <v>82</v>
      </c>
      <c r="U11" t="s">
        <v>7699</v>
      </c>
      <c r="V11" t="s">
        <v>24151</v>
      </c>
      <c r="W11" t="s">
        <v>84</v>
      </c>
      <c r="X11" t="s">
        <v>24152</v>
      </c>
      <c r="Y11" t="s">
        <v>8</v>
      </c>
      <c r="Z11" t="s">
        <v>86</v>
      </c>
      <c r="AA11" s="28">
        <v>1</v>
      </c>
      <c r="AB11" t="s">
        <v>88</v>
      </c>
      <c r="AC11" t="s">
        <v>352</v>
      </c>
      <c r="AD11" s="40">
        <v>65960</v>
      </c>
      <c r="AE11" s="40">
        <v>65960</v>
      </c>
    </row>
    <row r="12" spans="1:31">
      <c r="A12" t="s">
        <v>277</v>
      </c>
      <c r="B12" t="s">
        <v>151</v>
      </c>
      <c r="C12" t="s">
        <v>152</v>
      </c>
      <c r="D12" t="s">
        <v>2962</v>
      </c>
      <c r="E12" t="s">
        <v>24153</v>
      </c>
      <c r="F12" t="s">
        <v>24154</v>
      </c>
      <c r="G12" t="s">
        <v>7722</v>
      </c>
      <c r="H12" t="s">
        <v>328</v>
      </c>
      <c r="I12" t="s">
        <v>2965</v>
      </c>
      <c r="J12" t="s">
        <v>24155</v>
      </c>
      <c r="K12" t="s">
        <v>20905</v>
      </c>
      <c r="L12" t="s">
        <v>24156</v>
      </c>
      <c r="M12" s="27">
        <v>45944.333333333343</v>
      </c>
      <c r="N12" s="27">
        <v>45947.501226851848</v>
      </c>
      <c r="P12" t="s">
        <v>1749</v>
      </c>
      <c r="Q12" t="s">
        <v>1749</v>
      </c>
      <c r="R12" t="s">
        <v>24105</v>
      </c>
      <c r="T12" t="s">
        <v>82</v>
      </c>
      <c r="U12" t="s">
        <v>7699</v>
      </c>
      <c r="V12" t="s">
        <v>24157</v>
      </c>
      <c r="W12" t="s">
        <v>84</v>
      </c>
      <c r="X12" t="s">
        <v>24158</v>
      </c>
      <c r="Y12" t="s">
        <v>13</v>
      </c>
      <c r="Z12" t="s">
        <v>86</v>
      </c>
      <c r="AA12" s="28">
        <v>1</v>
      </c>
      <c r="AB12" t="s">
        <v>88</v>
      </c>
      <c r="AC12" t="s">
        <v>585</v>
      </c>
      <c r="AD12" s="40">
        <v>275729</v>
      </c>
      <c r="AE12" s="40">
        <v>275729</v>
      </c>
    </row>
    <row r="13" spans="1:31">
      <c r="A13" t="s">
        <v>459</v>
      </c>
      <c r="B13" t="s">
        <v>460</v>
      </c>
      <c r="C13" t="s">
        <v>461</v>
      </c>
      <c r="D13" t="s">
        <v>512</v>
      </c>
      <c r="E13" t="s">
        <v>24159</v>
      </c>
      <c r="F13" t="s">
        <v>24160</v>
      </c>
      <c r="G13" t="s">
        <v>7722</v>
      </c>
      <c r="H13" t="s">
        <v>460</v>
      </c>
      <c r="I13" t="s">
        <v>459</v>
      </c>
      <c r="J13" t="s">
        <v>24161</v>
      </c>
      <c r="K13" t="s">
        <v>20905</v>
      </c>
      <c r="L13" t="s">
        <v>24162</v>
      </c>
      <c r="M13" s="27">
        <v>45944.333333333343</v>
      </c>
      <c r="N13" s="27">
        <v>45947.707638888889</v>
      </c>
      <c r="P13" t="s">
        <v>1749</v>
      </c>
      <c r="Q13" t="s">
        <v>1749</v>
      </c>
      <c r="R13" t="s">
        <v>24105</v>
      </c>
      <c r="T13" t="s">
        <v>1664</v>
      </c>
      <c r="U13" t="s">
        <v>7725</v>
      </c>
      <c r="V13" t="s">
        <v>24163</v>
      </c>
      <c r="W13" t="s">
        <v>84</v>
      </c>
      <c r="Y13" t="s">
        <v>8</v>
      </c>
      <c r="Z13" t="s">
        <v>86</v>
      </c>
      <c r="AA13" s="28">
        <v>2</v>
      </c>
      <c r="AB13" t="s">
        <v>88</v>
      </c>
      <c r="AC13" t="s">
        <v>7686</v>
      </c>
      <c r="AD13" s="40">
        <v>131920</v>
      </c>
      <c r="AE13" s="40">
        <v>131920</v>
      </c>
    </row>
    <row r="14" spans="1:31">
      <c r="A14" t="s">
        <v>459</v>
      </c>
      <c r="B14" t="s">
        <v>460</v>
      </c>
      <c r="C14" t="s">
        <v>461</v>
      </c>
      <c r="D14" t="s">
        <v>512</v>
      </c>
      <c r="E14" t="s">
        <v>24164</v>
      </c>
      <c r="F14" t="s">
        <v>22988</v>
      </c>
      <c r="G14" t="s">
        <v>8159</v>
      </c>
      <c r="H14" t="s">
        <v>460</v>
      </c>
      <c r="I14" t="s">
        <v>459</v>
      </c>
      <c r="J14" t="s">
        <v>22989</v>
      </c>
      <c r="K14" t="s">
        <v>20905</v>
      </c>
      <c r="L14" t="s">
        <v>24165</v>
      </c>
      <c r="M14" s="27">
        <v>45945.51666666667</v>
      </c>
      <c r="N14" s="27">
        <v>45947.435416666667</v>
      </c>
      <c r="P14" t="s">
        <v>8161</v>
      </c>
      <c r="Q14" t="s">
        <v>8162</v>
      </c>
      <c r="R14" t="s">
        <v>24105</v>
      </c>
      <c r="T14" t="s">
        <v>82</v>
      </c>
      <c r="U14" t="s">
        <v>7699</v>
      </c>
      <c r="V14" t="s">
        <v>24166</v>
      </c>
      <c r="W14" t="s">
        <v>84</v>
      </c>
      <c r="X14" t="s">
        <v>22992</v>
      </c>
      <c r="Y14" t="s">
        <v>8</v>
      </c>
      <c r="Z14" t="s">
        <v>86</v>
      </c>
      <c r="AA14" s="28">
        <v>1</v>
      </c>
      <c r="AB14" t="s">
        <v>88</v>
      </c>
      <c r="AC14" t="s">
        <v>2172</v>
      </c>
      <c r="AD14" s="40">
        <v>65960</v>
      </c>
      <c r="AE14" s="40">
        <v>65960</v>
      </c>
    </row>
    <row r="15" spans="1:31">
      <c r="A15" t="s">
        <v>1134</v>
      </c>
      <c r="B15" t="s">
        <v>113</v>
      </c>
      <c r="C15" t="s">
        <v>114</v>
      </c>
      <c r="D15" t="s">
        <v>4545</v>
      </c>
      <c r="E15" t="s">
        <v>24167</v>
      </c>
      <c r="F15" t="s">
        <v>24168</v>
      </c>
      <c r="G15" t="s">
        <v>7722</v>
      </c>
      <c r="H15" t="s">
        <v>2713</v>
      </c>
      <c r="I15" t="s">
        <v>4548</v>
      </c>
      <c r="J15" t="s">
        <v>24169</v>
      </c>
      <c r="K15" t="s">
        <v>20905</v>
      </c>
      <c r="L15" t="s">
        <v>24170</v>
      </c>
      <c r="M15" s="27">
        <v>45945.744444444441</v>
      </c>
      <c r="N15" s="27">
        <v>45951.651689814818</v>
      </c>
      <c r="R15" t="s">
        <v>24105</v>
      </c>
      <c r="T15" t="s">
        <v>82</v>
      </c>
      <c r="U15" t="s">
        <v>7699</v>
      </c>
      <c r="V15" t="s">
        <v>24171</v>
      </c>
      <c r="W15" t="s">
        <v>84</v>
      </c>
      <c r="X15" t="s">
        <v>24172</v>
      </c>
      <c r="Y15" t="s">
        <v>15</v>
      </c>
      <c r="Z15" t="s">
        <v>86</v>
      </c>
      <c r="AA15" s="28">
        <v>1</v>
      </c>
      <c r="AB15" t="s">
        <v>88</v>
      </c>
      <c r="AC15" t="s">
        <v>1573</v>
      </c>
      <c r="AD15" s="40">
        <v>479589</v>
      </c>
      <c r="AE15" s="40">
        <v>479589</v>
      </c>
    </row>
    <row r="16" spans="1:31">
      <c r="A16" t="s">
        <v>569</v>
      </c>
      <c r="B16" t="s">
        <v>119</v>
      </c>
      <c r="C16" t="s">
        <v>120</v>
      </c>
      <c r="D16" t="s">
        <v>570</v>
      </c>
      <c r="E16" t="s">
        <v>24173</v>
      </c>
      <c r="F16" t="s">
        <v>24115</v>
      </c>
      <c r="G16" t="s">
        <v>8159</v>
      </c>
      <c r="H16" t="s">
        <v>573</v>
      </c>
      <c r="I16" t="s">
        <v>569</v>
      </c>
      <c r="J16" t="s">
        <v>24116</v>
      </c>
      <c r="K16" t="s">
        <v>20905</v>
      </c>
      <c r="L16" t="s">
        <v>24174</v>
      </c>
      <c r="M16" s="27">
        <v>45947.42083333333</v>
      </c>
      <c r="N16" s="27">
        <v>45949.64166666667</v>
      </c>
      <c r="P16" t="s">
        <v>8161</v>
      </c>
      <c r="Q16" t="s">
        <v>8162</v>
      </c>
      <c r="R16" t="s">
        <v>24105</v>
      </c>
      <c r="T16" t="s">
        <v>82</v>
      </c>
      <c r="U16" t="s">
        <v>7699</v>
      </c>
      <c r="V16" t="s">
        <v>24175</v>
      </c>
      <c r="W16" t="s">
        <v>84</v>
      </c>
      <c r="X16" t="s">
        <v>24119</v>
      </c>
      <c r="Y16" t="s">
        <v>8</v>
      </c>
      <c r="Z16" t="s">
        <v>86</v>
      </c>
      <c r="AA16" s="28">
        <v>1</v>
      </c>
      <c r="AB16" t="s">
        <v>88</v>
      </c>
      <c r="AC16" t="s">
        <v>6238</v>
      </c>
      <c r="AD16" s="40">
        <v>65960</v>
      </c>
      <c r="AE16" s="40">
        <v>65960</v>
      </c>
    </row>
    <row r="17" spans="1:31">
      <c r="A17" t="s">
        <v>191</v>
      </c>
      <c r="B17" t="s">
        <v>192</v>
      </c>
      <c r="C17" t="s">
        <v>193</v>
      </c>
      <c r="D17" t="s">
        <v>208</v>
      </c>
      <c r="E17" t="s">
        <v>24176</v>
      </c>
      <c r="F17" t="s">
        <v>23281</v>
      </c>
      <c r="G17" t="s">
        <v>8159</v>
      </c>
      <c r="H17" t="s">
        <v>197</v>
      </c>
      <c r="I17" t="s">
        <v>211</v>
      </c>
      <c r="J17" t="s">
        <v>23282</v>
      </c>
      <c r="K17" t="s">
        <v>20905</v>
      </c>
      <c r="L17" t="s">
        <v>24177</v>
      </c>
      <c r="M17" s="27">
        <v>45947.466666666667</v>
      </c>
      <c r="N17" s="27">
        <v>45949.643750000003</v>
      </c>
      <c r="P17" t="s">
        <v>8161</v>
      </c>
      <c r="Q17" t="s">
        <v>8162</v>
      </c>
      <c r="R17" t="s">
        <v>24105</v>
      </c>
      <c r="T17" t="s">
        <v>82</v>
      </c>
      <c r="U17" t="s">
        <v>7699</v>
      </c>
      <c r="V17" t="s">
        <v>24178</v>
      </c>
      <c r="W17" t="s">
        <v>84</v>
      </c>
      <c r="X17" t="s">
        <v>24179</v>
      </c>
      <c r="Y17" t="s">
        <v>8</v>
      </c>
      <c r="Z17" t="s">
        <v>86</v>
      </c>
      <c r="AA17" s="28">
        <v>1</v>
      </c>
      <c r="AB17" t="s">
        <v>88</v>
      </c>
      <c r="AC17" t="s">
        <v>1956</v>
      </c>
      <c r="AD17" s="40">
        <v>65960</v>
      </c>
      <c r="AE17" s="40">
        <v>65960</v>
      </c>
    </row>
    <row r="18" spans="1:31">
      <c r="A18" t="s">
        <v>569</v>
      </c>
      <c r="B18" t="s">
        <v>119</v>
      </c>
      <c r="C18" t="s">
        <v>120</v>
      </c>
      <c r="D18" t="s">
        <v>570</v>
      </c>
      <c r="E18" t="s">
        <v>24180</v>
      </c>
      <c r="F18" t="s">
        <v>24181</v>
      </c>
      <c r="G18" t="s">
        <v>8159</v>
      </c>
      <c r="H18" t="s">
        <v>573</v>
      </c>
      <c r="I18" t="s">
        <v>569</v>
      </c>
      <c r="J18" t="s">
        <v>24182</v>
      </c>
      <c r="K18" t="s">
        <v>20905</v>
      </c>
      <c r="L18" t="s">
        <v>24183</v>
      </c>
      <c r="M18" s="27">
        <v>45948.333333333343</v>
      </c>
      <c r="N18" s="27">
        <v>45949.645833333343</v>
      </c>
      <c r="P18" t="s">
        <v>8161</v>
      </c>
      <c r="Q18" t="s">
        <v>8162</v>
      </c>
      <c r="R18" t="s">
        <v>24105</v>
      </c>
      <c r="T18" t="s">
        <v>1664</v>
      </c>
      <c r="U18" t="s">
        <v>8215</v>
      </c>
      <c r="V18" t="s">
        <v>24184</v>
      </c>
      <c r="W18" t="s">
        <v>84</v>
      </c>
      <c r="X18" t="s">
        <v>8857</v>
      </c>
      <c r="Y18" t="s">
        <v>8</v>
      </c>
      <c r="Z18" t="s">
        <v>86</v>
      </c>
      <c r="AA18" s="28">
        <v>1</v>
      </c>
      <c r="AB18" t="s">
        <v>88</v>
      </c>
      <c r="AC18" t="s">
        <v>6238</v>
      </c>
      <c r="AD18" s="40">
        <v>65960</v>
      </c>
      <c r="AE18" s="40">
        <v>65960</v>
      </c>
    </row>
    <row r="19" spans="1:31">
      <c r="A19" t="s">
        <v>459</v>
      </c>
      <c r="B19" t="s">
        <v>460</v>
      </c>
      <c r="C19" t="s">
        <v>461</v>
      </c>
      <c r="D19" t="s">
        <v>512</v>
      </c>
      <c r="E19" t="s">
        <v>24185</v>
      </c>
      <c r="F19" t="s">
        <v>24186</v>
      </c>
      <c r="G19" t="s">
        <v>8159</v>
      </c>
      <c r="H19" t="s">
        <v>460</v>
      </c>
      <c r="I19" t="s">
        <v>459</v>
      </c>
      <c r="J19" t="s">
        <v>24187</v>
      </c>
      <c r="K19" t="s">
        <v>20905</v>
      </c>
      <c r="L19" t="s">
        <v>24188</v>
      </c>
      <c r="M19" s="27">
        <v>45953.52847222222</v>
      </c>
      <c r="N19" s="27">
        <v>45957.712500000001</v>
      </c>
      <c r="P19" t="s">
        <v>8161</v>
      </c>
      <c r="Q19" t="s">
        <v>8162</v>
      </c>
      <c r="R19" t="s">
        <v>24105</v>
      </c>
      <c r="T19" t="s">
        <v>1543</v>
      </c>
      <c r="U19" t="s">
        <v>7699</v>
      </c>
      <c r="V19" t="s">
        <v>24189</v>
      </c>
      <c r="W19" t="s">
        <v>84</v>
      </c>
      <c r="X19" t="s">
        <v>24190</v>
      </c>
      <c r="Y19" t="s">
        <v>8</v>
      </c>
      <c r="Z19" t="s">
        <v>86</v>
      </c>
      <c r="AA19" s="28">
        <v>2</v>
      </c>
      <c r="AB19" t="s">
        <v>88</v>
      </c>
      <c r="AC19" t="s">
        <v>4324</v>
      </c>
      <c r="AD19" s="40">
        <v>131920</v>
      </c>
      <c r="AE19" s="40">
        <v>131920</v>
      </c>
    </row>
    <row r="20" spans="1:31">
      <c r="A20" t="s">
        <v>277</v>
      </c>
      <c r="B20" t="s">
        <v>151</v>
      </c>
      <c r="C20" t="s">
        <v>152</v>
      </c>
      <c r="D20" t="s">
        <v>2442</v>
      </c>
      <c r="E20" t="s">
        <v>24191</v>
      </c>
      <c r="F20" t="s">
        <v>24018</v>
      </c>
      <c r="G20" t="s">
        <v>8159</v>
      </c>
      <c r="H20" t="s">
        <v>328</v>
      </c>
      <c r="I20" t="s">
        <v>2445</v>
      </c>
      <c r="J20" t="s">
        <v>24019</v>
      </c>
      <c r="K20" t="s">
        <v>20905</v>
      </c>
      <c r="L20" t="s">
        <v>24192</v>
      </c>
      <c r="M20" s="27">
        <v>45959.506944444453</v>
      </c>
      <c r="N20" s="27">
        <v>45961.34652777778</v>
      </c>
      <c r="P20" t="s">
        <v>8161</v>
      </c>
      <c r="Q20" t="s">
        <v>8162</v>
      </c>
      <c r="R20" t="s">
        <v>24105</v>
      </c>
      <c r="T20" t="s">
        <v>82</v>
      </c>
      <c r="U20" t="s">
        <v>7699</v>
      </c>
      <c r="V20" t="s">
        <v>24193</v>
      </c>
      <c r="W20" t="s">
        <v>84</v>
      </c>
      <c r="X20" t="s">
        <v>24022</v>
      </c>
      <c r="Y20" t="s">
        <v>11</v>
      </c>
      <c r="Z20" t="s">
        <v>86</v>
      </c>
      <c r="AA20" s="28">
        <v>1</v>
      </c>
      <c r="AB20" t="s">
        <v>88</v>
      </c>
      <c r="AC20" t="s">
        <v>416</v>
      </c>
      <c r="AD20" s="40">
        <v>144968</v>
      </c>
      <c r="AE20" s="40">
        <v>144968</v>
      </c>
    </row>
    <row r="21" spans="1:31">
      <c r="A21" t="s">
        <v>150</v>
      </c>
      <c r="B21" t="s">
        <v>151</v>
      </c>
      <c r="C21" t="s">
        <v>152</v>
      </c>
      <c r="D21" t="s">
        <v>2339</v>
      </c>
      <c r="E21" t="s">
        <v>24194</v>
      </c>
      <c r="F21" t="s">
        <v>24195</v>
      </c>
      <c r="G21" t="s">
        <v>7722</v>
      </c>
      <c r="H21" t="s">
        <v>156</v>
      </c>
      <c r="I21" t="s">
        <v>150</v>
      </c>
      <c r="J21" t="s">
        <v>24196</v>
      </c>
      <c r="K21" t="s">
        <v>20905</v>
      </c>
      <c r="L21" t="s">
        <v>24197</v>
      </c>
      <c r="M21" s="27">
        <v>45959.540277777778</v>
      </c>
      <c r="N21" s="27">
        <v>45961.768750000003</v>
      </c>
      <c r="P21" t="s">
        <v>1749</v>
      </c>
      <c r="Q21" t="s">
        <v>1749</v>
      </c>
      <c r="R21" t="s">
        <v>24105</v>
      </c>
      <c r="T21" t="s">
        <v>82</v>
      </c>
      <c r="U21" t="s">
        <v>7699</v>
      </c>
      <c r="V21" t="s">
        <v>24198</v>
      </c>
      <c r="W21" t="s">
        <v>84</v>
      </c>
      <c r="X21" t="s">
        <v>24199</v>
      </c>
      <c r="Y21" t="s">
        <v>8</v>
      </c>
      <c r="Z21" t="s">
        <v>86</v>
      </c>
      <c r="AA21" s="28">
        <v>1</v>
      </c>
      <c r="AB21" t="s">
        <v>88</v>
      </c>
      <c r="AC21" t="s">
        <v>1471</v>
      </c>
      <c r="AD21" s="40">
        <v>65960</v>
      </c>
      <c r="AE21" s="40">
        <v>65960</v>
      </c>
    </row>
    <row r="22" spans="1:31">
      <c r="A22" t="s">
        <v>965</v>
      </c>
      <c r="B22" t="s">
        <v>119</v>
      </c>
      <c r="C22" t="s">
        <v>120</v>
      </c>
      <c r="D22" t="s">
        <v>17671</v>
      </c>
      <c r="E22" t="s">
        <v>24200</v>
      </c>
      <c r="F22" t="s">
        <v>23767</v>
      </c>
      <c r="G22" t="s">
        <v>7722</v>
      </c>
      <c r="H22" t="s">
        <v>969</v>
      </c>
      <c r="I22" t="s">
        <v>17674</v>
      </c>
      <c r="J22" t="s">
        <v>23768</v>
      </c>
      <c r="K22" t="s">
        <v>20905</v>
      </c>
      <c r="L22" t="s">
        <v>24201</v>
      </c>
      <c r="M22" s="27">
        <v>45959.568055555559</v>
      </c>
      <c r="N22" s="27">
        <v>45961.770833333343</v>
      </c>
      <c r="P22" t="s">
        <v>1749</v>
      </c>
      <c r="Q22" t="s">
        <v>1749</v>
      </c>
      <c r="R22" t="s">
        <v>24105</v>
      </c>
      <c r="T22" t="s">
        <v>82</v>
      </c>
      <c r="U22" t="s">
        <v>7699</v>
      </c>
      <c r="V22" t="s">
        <v>24202</v>
      </c>
      <c r="W22" t="s">
        <v>84</v>
      </c>
      <c r="X22" t="s">
        <v>23771</v>
      </c>
      <c r="Y22" t="s">
        <v>15</v>
      </c>
      <c r="Z22" t="s">
        <v>86</v>
      </c>
      <c r="AA22" s="28">
        <v>1</v>
      </c>
      <c r="AB22" t="s">
        <v>88</v>
      </c>
      <c r="AC22" t="s">
        <v>1693</v>
      </c>
      <c r="AD22" s="40">
        <v>479589</v>
      </c>
      <c r="AE22" s="40">
        <v>479589</v>
      </c>
    </row>
    <row r="23" spans="1:31">
      <c r="A23" t="s">
        <v>442</v>
      </c>
      <c r="B23" t="s">
        <v>113</v>
      </c>
      <c r="C23" t="s">
        <v>114</v>
      </c>
      <c r="D23" t="s">
        <v>1965</v>
      </c>
      <c r="E23" t="s">
        <v>24203</v>
      </c>
      <c r="F23" t="s">
        <v>24204</v>
      </c>
      <c r="G23" t="s">
        <v>8410</v>
      </c>
      <c r="H23" t="s">
        <v>446</v>
      </c>
      <c r="I23" t="s">
        <v>1968</v>
      </c>
      <c r="J23" t="s">
        <v>24205</v>
      </c>
      <c r="K23" t="s">
        <v>20905</v>
      </c>
      <c r="L23" t="s">
        <v>24206</v>
      </c>
      <c r="M23" s="27">
        <v>45931.447222222218</v>
      </c>
      <c r="N23" s="27">
        <v>45936.519884259258</v>
      </c>
      <c r="P23" t="s">
        <v>2232</v>
      </c>
      <c r="Q23" t="s">
        <v>2232</v>
      </c>
      <c r="R23" t="s">
        <v>24105</v>
      </c>
      <c r="T23" t="s">
        <v>82</v>
      </c>
      <c r="U23" t="s">
        <v>8413</v>
      </c>
      <c r="V23" t="s">
        <v>24207</v>
      </c>
      <c r="W23" t="s">
        <v>84</v>
      </c>
      <c r="X23" t="s">
        <v>24208</v>
      </c>
      <c r="Y23" t="s">
        <v>8</v>
      </c>
      <c r="Z23" t="s">
        <v>86</v>
      </c>
      <c r="AA23" s="28">
        <v>1</v>
      </c>
      <c r="AB23" t="s">
        <v>88</v>
      </c>
      <c r="AC23" t="s">
        <v>1974</v>
      </c>
      <c r="AD23" s="40">
        <v>65960</v>
      </c>
      <c r="AE23" s="40">
        <v>65960</v>
      </c>
    </row>
    <row r="24" spans="1:31">
      <c r="A24" t="s">
        <v>442</v>
      </c>
      <c r="B24" t="s">
        <v>113</v>
      </c>
      <c r="C24" t="s">
        <v>114</v>
      </c>
      <c r="D24" t="s">
        <v>443</v>
      </c>
      <c r="E24" t="s">
        <v>24209</v>
      </c>
      <c r="F24" t="s">
        <v>24210</v>
      </c>
      <c r="G24" t="s">
        <v>8410</v>
      </c>
      <c r="H24" t="s">
        <v>446</v>
      </c>
      <c r="I24" t="s">
        <v>442</v>
      </c>
      <c r="J24" t="s">
        <v>24211</v>
      </c>
      <c r="K24" t="s">
        <v>20905</v>
      </c>
      <c r="L24" t="s">
        <v>24212</v>
      </c>
      <c r="M24" s="27">
        <v>45936.505555555559</v>
      </c>
      <c r="N24" s="27">
        <v>45939.671331018522</v>
      </c>
      <c r="P24" t="s">
        <v>2232</v>
      </c>
      <c r="Q24" t="s">
        <v>2232</v>
      </c>
      <c r="R24" t="s">
        <v>24105</v>
      </c>
      <c r="T24" t="s">
        <v>1664</v>
      </c>
      <c r="U24" t="s">
        <v>8856</v>
      </c>
      <c r="V24" t="s">
        <v>24213</v>
      </c>
      <c r="W24" t="s">
        <v>84</v>
      </c>
      <c r="X24" t="s">
        <v>2817</v>
      </c>
      <c r="Y24" t="s">
        <v>8</v>
      </c>
      <c r="Z24" t="s">
        <v>86</v>
      </c>
      <c r="AA24" s="28">
        <v>1</v>
      </c>
      <c r="AB24" t="s">
        <v>88</v>
      </c>
      <c r="AC24" t="s">
        <v>1974</v>
      </c>
      <c r="AD24" s="40">
        <v>65960</v>
      </c>
      <c r="AE24" s="40">
        <v>65960</v>
      </c>
    </row>
    <row r="25" spans="1:31">
      <c r="A25" t="s">
        <v>569</v>
      </c>
      <c r="B25" t="s">
        <v>119</v>
      </c>
      <c r="C25" t="s">
        <v>120</v>
      </c>
      <c r="D25" t="s">
        <v>10437</v>
      </c>
      <c r="E25" t="s">
        <v>24214</v>
      </c>
      <c r="F25" t="s">
        <v>24215</v>
      </c>
      <c r="G25" t="s">
        <v>8410</v>
      </c>
      <c r="H25" t="s">
        <v>573</v>
      </c>
      <c r="I25" t="s">
        <v>10440</v>
      </c>
      <c r="J25" t="s">
        <v>24216</v>
      </c>
      <c r="K25" t="s">
        <v>20905</v>
      </c>
      <c r="L25" t="s">
        <v>24217</v>
      </c>
      <c r="M25" s="27">
        <v>45936.505555555559</v>
      </c>
      <c r="N25" s="27">
        <v>45938.557245370372</v>
      </c>
      <c r="P25" t="s">
        <v>2232</v>
      </c>
      <c r="Q25" t="s">
        <v>2232</v>
      </c>
      <c r="R25" t="s">
        <v>24105</v>
      </c>
      <c r="T25" t="s">
        <v>82</v>
      </c>
      <c r="U25" t="s">
        <v>8413</v>
      </c>
      <c r="V25" t="s">
        <v>24218</v>
      </c>
      <c r="W25" t="s">
        <v>84</v>
      </c>
      <c r="X25" t="s">
        <v>24219</v>
      </c>
      <c r="Y25" t="s">
        <v>11</v>
      </c>
      <c r="Z25" t="s">
        <v>86</v>
      </c>
      <c r="AA25" s="28">
        <v>1</v>
      </c>
      <c r="AB25" t="s">
        <v>88</v>
      </c>
      <c r="AC25" t="s">
        <v>2706</v>
      </c>
      <c r="AD25" s="40">
        <v>144968</v>
      </c>
      <c r="AE25" s="40">
        <v>144968</v>
      </c>
    </row>
    <row r="26" spans="1:31">
      <c r="A26" t="s">
        <v>277</v>
      </c>
      <c r="B26" t="s">
        <v>151</v>
      </c>
      <c r="C26" t="s">
        <v>152</v>
      </c>
      <c r="D26" t="s">
        <v>1059</v>
      </c>
      <c r="E26" t="s">
        <v>24220</v>
      </c>
      <c r="F26" t="s">
        <v>24221</v>
      </c>
      <c r="G26" t="s">
        <v>8410</v>
      </c>
      <c r="H26" t="s">
        <v>328</v>
      </c>
      <c r="I26" t="s">
        <v>1062</v>
      </c>
      <c r="J26" t="s">
        <v>24222</v>
      </c>
      <c r="K26" t="s">
        <v>20905</v>
      </c>
      <c r="L26" t="s">
        <v>24223</v>
      </c>
      <c r="M26" s="27">
        <v>45936.505555555559</v>
      </c>
      <c r="N26" s="27">
        <v>45938.672175925924</v>
      </c>
      <c r="P26" t="s">
        <v>2232</v>
      </c>
      <c r="Q26" t="s">
        <v>2232</v>
      </c>
      <c r="R26" t="s">
        <v>24105</v>
      </c>
      <c r="T26" t="s">
        <v>82</v>
      </c>
      <c r="U26" t="s">
        <v>8413</v>
      </c>
      <c r="V26" t="s">
        <v>24224</v>
      </c>
      <c r="W26" t="s">
        <v>84</v>
      </c>
      <c r="X26" t="s">
        <v>24225</v>
      </c>
      <c r="Y26" t="s">
        <v>8</v>
      </c>
      <c r="Z26" t="s">
        <v>86</v>
      </c>
      <c r="AA26" s="28">
        <v>1</v>
      </c>
      <c r="AB26" t="s">
        <v>88</v>
      </c>
      <c r="AC26" t="s">
        <v>736</v>
      </c>
      <c r="AD26" s="40">
        <v>65960</v>
      </c>
      <c r="AE26" s="40">
        <v>65960</v>
      </c>
    </row>
    <row r="27" spans="1:31">
      <c r="A27" t="s">
        <v>613</v>
      </c>
      <c r="B27" t="s">
        <v>151</v>
      </c>
      <c r="C27" t="s">
        <v>152</v>
      </c>
      <c r="D27" t="s">
        <v>8497</v>
      </c>
      <c r="E27" t="s">
        <v>24226</v>
      </c>
      <c r="F27" t="s">
        <v>24227</v>
      </c>
      <c r="G27" t="s">
        <v>8410</v>
      </c>
      <c r="H27" t="s">
        <v>258</v>
      </c>
      <c r="I27" t="s">
        <v>8500</v>
      </c>
      <c r="J27" t="s">
        <v>24228</v>
      </c>
      <c r="K27" t="s">
        <v>20905</v>
      </c>
      <c r="L27" t="s">
        <v>24229</v>
      </c>
      <c r="M27" s="27">
        <v>45936.505555555559</v>
      </c>
      <c r="N27" s="27">
        <v>45937.47761574074</v>
      </c>
      <c r="P27" t="s">
        <v>2232</v>
      </c>
      <c r="Q27" t="s">
        <v>2232</v>
      </c>
      <c r="R27" t="s">
        <v>24105</v>
      </c>
      <c r="T27" t="s">
        <v>1664</v>
      </c>
      <c r="U27" t="s">
        <v>8853</v>
      </c>
      <c r="V27" t="s">
        <v>24230</v>
      </c>
      <c r="W27" t="s">
        <v>84</v>
      </c>
      <c r="X27" t="s">
        <v>88</v>
      </c>
      <c r="Y27" t="s">
        <v>11</v>
      </c>
      <c r="Z27" t="s">
        <v>86</v>
      </c>
      <c r="AA27" s="28">
        <v>1</v>
      </c>
      <c r="AB27" t="s">
        <v>88</v>
      </c>
      <c r="AC27" t="s">
        <v>1281</v>
      </c>
      <c r="AD27" s="40">
        <v>144968</v>
      </c>
      <c r="AE27" s="40">
        <v>144968</v>
      </c>
    </row>
    <row r="28" spans="1:31">
      <c r="A28" t="s">
        <v>613</v>
      </c>
      <c r="B28" t="s">
        <v>151</v>
      </c>
      <c r="C28" t="s">
        <v>152</v>
      </c>
      <c r="D28" t="s">
        <v>8497</v>
      </c>
      <c r="E28" t="s">
        <v>24231</v>
      </c>
      <c r="F28" t="s">
        <v>24232</v>
      </c>
      <c r="G28" t="s">
        <v>8410</v>
      </c>
      <c r="H28" t="s">
        <v>258</v>
      </c>
      <c r="I28" t="s">
        <v>8500</v>
      </c>
      <c r="J28" t="s">
        <v>24233</v>
      </c>
      <c r="K28" t="s">
        <v>20905</v>
      </c>
      <c r="L28" t="s">
        <v>24234</v>
      </c>
      <c r="M28" s="27">
        <v>45936.505555555559</v>
      </c>
      <c r="N28" s="27">
        <v>45937.459675925929</v>
      </c>
      <c r="P28" t="s">
        <v>2232</v>
      </c>
      <c r="Q28" t="s">
        <v>2232</v>
      </c>
      <c r="R28" t="s">
        <v>24105</v>
      </c>
      <c r="T28" t="s">
        <v>82</v>
      </c>
      <c r="U28" t="s">
        <v>8413</v>
      </c>
      <c r="V28" t="s">
        <v>24235</v>
      </c>
      <c r="W28" t="s">
        <v>84</v>
      </c>
      <c r="X28" t="s">
        <v>24236</v>
      </c>
      <c r="Y28" t="s">
        <v>11</v>
      </c>
      <c r="Z28" t="s">
        <v>86</v>
      </c>
      <c r="AA28" s="28">
        <v>1</v>
      </c>
      <c r="AB28" t="s">
        <v>88</v>
      </c>
      <c r="AC28" t="s">
        <v>1281</v>
      </c>
      <c r="AD28" s="40">
        <v>144968</v>
      </c>
      <c r="AE28" s="40">
        <v>144968</v>
      </c>
    </row>
    <row r="29" spans="1:31">
      <c r="A29" t="s">
        <v>277</v>
      </c>
      <c r="B29" t="s">
        <v>151</v>
      </c>
      <c r="C29" t="s">
        <v>152</v>
      </c>
      <c r="D29" t="s">
        <v>325</v>
      </c>
      <c r="E29" t="s">
        <v>24237</v>
      </c>
      <c r="F29" t="s">
        <v>24238</v>
      </c>
      <c r="G29" t="s">
        <v>8410</v>
      </c>
      <c r="H29" t="s">
        <v>328</v>
      </c>
      <c r="I29" t="s">
        <v>277</v>
      </c>
      <c r="J29" t="s">
        <v>24239</v>
      </c>
      <c r="K29" t="s">
        <v>20905</v>
      </c>
      <c r="L29" t="s">
        <v>24240</v>
      </c>
      <c r="M29" s="27">
        <v>45936.505555555559</v>
      </c>
      <c r="N29" s="27">
        <v>45937.500416666669</v>
      </c>
      <c r="P29" t="s">
        <v>2232</v>
      </c>
      <c r="Q29" t="s">
        <v>2232</v>
      </c>
      <c r="R29" t="s">
        <v>24105</v>
      </c>
      <c r="T29" t="s">
        <v>82</v>
      </c>
      <c r="U29" t="s">
        <v>8413</v>
      </c>
      <c r="V29" t="s">
        <v>24241</v>
      </c>
      <c r="W29" t="s">
        <v>84</v>
      </c>
      <c r="X29" t="s">
        <v>24242</v>
      </c>
      <c r="Y29" t="s">
        <v>8</v>
      </c>
      <c r="Z29" t="s">
        <v>86</v>
      </c>
      <c r="AA29" s="28">
        <v>1</v>
      </c>
      <c r="AB29" t="s">
        <v>88</v>
      </c>
      <c r="AC29" t="s">
        <v>585</v>
      </c>
      <c r="AD29" s="40">
        <v>65960</v>
      </c>
      <c r="AE29" s="40">
        <v>65960</v>
      </c>
    </row>
    <row r="30" spans="1:31">
      <c r="A30" t="s">
        <v>613</v>
      </c>
      <c r="B30" t="s">
        <v>151</v>
      </c>
      <c r="C30" t="s">
        <v>152</v>
      </c>
      <c r="D30" t="s">
        <v>4146</v>
      </c>
      <c r="E30" t="s">
        <v>24243</v>
      </c>
      <c r="F30" t="s">
        <v>24244</v>
      </c>
      <c r="G30" t="s">
        <v>8410</v>
      </c>
      <c r="H30" t="s">
        <v>258</v>
      </c>
      <c r="I30" t="s">
        <v>4149</v>
      </c>
      <c r="J30" t="s">
        <v>24245</v>
      </c>
      <c r="K30" t="s">
        <v>20905</v>
      </c>
      <c r="L30" t="s">
        <v>24246</v>
      </c>
      <c r="M30" s="27">
        <v>45936.505555555559</v>
      </c>
      <c r="N30" s="27">
        <v>45937.512164351851</v>
      </c>
      <c r="P30" t="s">
        <v>2232</v>
      </c>
      <c r="Q30" t="s">
        <v>2232</v>
      </c>
      <c r="R30" t="s">
        <v>24105</v>
      </c>
      <c r="T30" t="s">
        <v>82</v>
      </c>
      <c r="U30" t="s">
        <v>8413</v>
      </c>
      <c r="V30" t="s">
        <v>24235</v>
      </c>
      <c r="W30" t="s">
        <v>84</v>
      </c>
      <c r="X30" t="s">
        <v>24247</v>
      </c>
      <c r="Y30" t="s">
        <v>11</v>
      </c>
      <c r="Z30" t="s">
        <v>86</v>
      </c>
      <c r="AA30" s="28">
        <v>1</v>
      </c>
      <c r="AB30" t="s">
        <v>88</v>
      </c>
      <c r="AC30" t="s">
        <v>1281</v>
      </c>
      <c r="AD30" s="40">
        <v>144968</v>
      </c>
      <c r="AE30" s="40">
        <v>144968</v>
      </c>
    </row>
    <row r="31" spans="1:31">
      <c r="A31" t="s">
        <v>265</v>
      </c>
      <c r="B31" t="s">
        <v>68</v>
      </c>
      <c r="C31" t="s">
        <v>266</v>
      </c>
      <c r="D31" t="s">
        <v>9253</v>
      </c>
      <c r="E31" t="s">
        <v>24248</v>
      </c>
      <c r="F31" t="s">
        <v>24249</v>
      </c>
      <c r="G31" t="s">
        <v>8410</v>
      </c>
      <c r="H31" t="s">
        <v>270</v>
      </c>
      <c r="I31" t="s">
        <v>9256</v>
      </c>
      <c r="J31" t="s">
        <v>24250</v>
      </c>
      <c r="K31" t="s">
        <v>20905</v>
      </c>
      <c r="L31" t="s">
        <v>24251</v>
      </c>
      <c r="M31" s="27">
        <v>45936.505555555559</v>
      </c>
      <c r="N31" s="27">
        <v>45952.558645833327</v>
      </c>
      <c r="P31" t="s">
        <v>2232</v>
      </c>
      <c r="Q31" t="s">
        <v>2232</v>
      </c>
      <c r="R31" t="s">
        <v>24105</v>
      </c>
      <c r="T31" t="s">
        <v>82</v>
      </c>
      <c r="U31" t="s">
        <v>7699</v>
      </c>
      <c r="V31" t="s">
        <v>24252</v>
      </c>
      <c r="W31" t="s">
        <v>84</v>
      </c>
      <c r="X31" t="s">
        <v>24253</v>
      </c>
      <c r="Y31" t="s">
        <v>13</v>
      </c>
      <c r="Z31" t="s">
        <v>86</v>
      </c>
      <c r="AA31" s="28">
        <v>1</v>
      </c>
      <c r="AB31" t="s">
        <v>88</v>
      </c>
      <c r="AC31" t="s">
        <v>8864</v>
      </c>
      <c r="AD31" s="40">
        <v>275729</v>
      </c>
      <c r="AE31" s="40">
        <v>275729</v>
      </c>
    </row>
    <row r="32" spans="1:31">
      <c r="A32" t="s">
        <v>569</v>
      </c>
      <c r="B32" t="s">
        <v>119</v>
      </c>
      <c r="C32" t="s">
        <v>120</v>
      </c>
      <c r="D32" t="s">
        <v>570</v>
      </c>
      <c r="E32" t="s">
        <v>24254</v>
      </c>
      <c r="F32" t="s">
        <v>24255</v>
      </c>
      <c r="G32" t="s">
        <v>8410</v>
      </c>
      <c r="H32" t="s">
        <v>573</v>
      </c>
      <c r="I32" t="s">
        <v>569</v>
      </c>
      <c r="J32" t="s">
        <v>24256</v>
      </c>
      <c r="K32" t="s">
        <v>20905</v>
      </c>
      <c r="L32" t="s">
        <v>24257</v>
      </c>
      <c r="M32" s="27">
        <v>45936.505555555559</v>
      </c>
      <c r="N32" s="27">
        <v>45937.465300925927</v>
      </c>
      <c r="P32" t="s">
        <v>2232</v>
      </c>
      <c r="Q32" t="s">
        <v>2232</v>
      </c>
      <c r="R32" t="s">
        <v>24105</v>
      </c>
      <c r="T32" t="s">
        <v>82</v>
      </c>
      <c r="U32" t="s">
        <v>8413</v>
      </c>
      <c r="V32" t="s">
        <v>24258</v>
      </c>
      <c r="W32" t="s">
        <v>84</v>
      </c>
      <c r="X32" t="s">
        <v>24259</v>
      </c>
      <c r="Y32" t="s">
        <v>8</v>
      </c>
      <c r="Z32" t="s">
        <v>86</v>
      </c>
      <c r="AA32" s="28">
        <v>1</v>
      </c>
      <c r="AB32" t="s">
        <v>88</v>
      </c>
      <c r="AC32" t="s">
        <v>2706</v>
      </c>
      <c r="AD32" s="40">
        <v>65960</v>
      </c>
      <c r="AE32" s="40">
        <v>65960</v>
      </c>
    </row>
    <row r="33" spans="1:31">
      <c r="A33" t="s">
        <v>569</v>
      </c>
      <c r="B33" t="s">
        <v>119</v>
      </c>
      <c r="C33" t="s">
        <v>120</v>
      </c>
      <c r="D33" t="s">
        <v>570</v>
      </c>
      <c r="E33" t="s">
        <v>24260</v>
      </c>
      <c r="F33" t="s">
        <v>24261</v>
      </c>
      <c r="G33" t="s">
        <v>8410</v>
      </c>
      <c r="H33" t="s">
        <v>573</v>
      </c>
      <c r="I33" t="s">
        <v>569</v>
      </c>
      <c r="J33" t="s">
        <v>24262</v>
      </c>
      <c r="K33" t="s">
        <v>20905</v>
      </c>
      <c r="L33" t="s">
        <v>24263</v>
      </c>
      <c r="M33" s="27">
        <v>45936.505555555559</v>
      </c>
      <c r="N33" s="27">
        <v>45937.544409722221</v>
      </c>
      <c r="P33" t="s">
        <v>2232</v>
      </c>
      <c r="Q33" t="s">
        <v>2232</v>
      </c>
      <c r="T33" t="s">
        <v>82</v>
      </c>
      <c r="U33" t="s">
        <v>8413</v>
      </c>
      <c r="V33" t="s">
        <v>24264</v>
      </c>
      <c r="W33" t="s">
        <v>84</v>
      </c>
      <c r="X33" t="s">
        <v>24265</v>
      </c>
      <c r="Y33" t="s">
        <v>8</v>
      </c>
      <c r="AA33" s="28">
        <v>1</v>
      </c>
      <c r="AB33" t="s">
        <v>88</v>
      </c>
      <c r="AC33" t="s">
        <v>2706</v>
      </c>
      <c r="AD33" s="40">
        <v>65960</v>
      </c>
      <c r="AE33" s="40">
        <v>65960</v>
      </c>
    </row>
    <row r="34" spans="1:31">
      <c r="A34" t="s">
        <v>217</v>
      </c>
      <c r="B34" t="s">
        <v>192</v>
      </c>
      <c r="C34" t="s">
        <v>193</v>
      </c>
      <c r="D34" t="s">
        <v>948</v>
      </c>
      <c r="E34" t="s">
        <v>24266</v>
      </c>
      <c r="F34" t="s">
        <v>24267</v>
      </c>
      <c r="G34" t="s">
        <v>8410</v>
      </c>
      <c r="H34" t="s">
        <v>197</v>
      </c>
      <c r="I34" t="s">
        <v>951</v>
      </c>
      <c r="J34" t="s">
        <v>24268</v>
      </c>
      <c r="K34" t="s">
        <v>20905</v>
      </c>
      <c r="L34" t="s">
        <v>24269</v>
      </c>
      <c r="M34" s="27">
        <v>45936.505555555559</v>
      </c>
      <c r="N34" s="27">
        <v>45940.469548611109</v>
      </c>
      <c r="P34" t="s">
        <v>2232</v>
      </c>
      <c r="Q34" t="s">
        <v>2232</v>
      </c>
      <c r="R34" t="s">
        <v>24105</v>
      </c>
      <c r="T34" t="s">
        <v>82</v>
      </c>
      <c r="U34" t="s">
        <v>7699</v>
      </c>
      <c r="V34" t="s">
        <v>24270</v>
      </c>
      <c r="W34" t="s">
        <v>84</v>
      </c>
      <c r="X34" t="s">
        <v>24271</v>
      </c>
      <c r="Y34" t="s">
        <v>11</v>
      </c>
      <c r="Z34" t="s">
        <v>86</v>
      </c>
      <c r="AA34" s="28">
        <v>1</v>
      </c>
      <c r="AB34" t="s">
        <v>88</v>
      </c>
      <c r="AC34" t="s">
        <v>403</v>
      </c>
      <c r="AD34" s="40">
        <v>144968</v>
      </c>
      <c r="AE34" s="40">
        <v>144968</v>
      </c>
    </row>
    <row r="35" spans="1:31">
      <c r="A35" t="s">
        <v>277</v>
      </c>
      <c r="B35" t="s">
        <v>151</v>
      </c>
      <c r="C35" t="s">
        <v>152</v>
      </c>
      <c r="D35" t="s">
        <v>334</v>
      </c>
      <c r="E35" t="s">
        <v>24272</v>
      </c>
      <c r="F35" t="s">
        <v>24273</v>
      </c>
      <c r="G35" t="s">
        <v>8410</v>
      </c>
      <c r="H35" t="s">
        <v>328</v>
      </c>
      <c r="I35" t="s">
        <v>337</v>
      </c>
      <c r="J35" t="s">
        <v>24274</v>
      </c>
      <c r="K35" t="s">
        <v>20905</v>
      </c>
      <c r="L35" t="s">
        <v>24275</v>
      </c>
      <c r="M35" s="27">
        <v>45936.505555555559</v>
      </c>
      <c r="N35" s="27">
        <v>45939.475694444453</v>
      </c>
      <c r="P35" t="s">
        <v>2232</v>
      </c>
      <c r="Q35" t="s">
        <v>2232</v>
      </c>
      <c r="R35" t="s">
        <v>24105</v>
      </c>
      <c r="T35" t="s">
        <v>24142</v>
      </c>
      <c r="U35" t="s">
        <v>8853</v>
      </c>
      <c r="V35" t="s">
        <v>24276</v>
      </c>
      <c r="W35" t="s">
        <v>84</v>
      </c>
      <c r="X35" t="s">
        <v>24277</v>
      </c>
      <c r="Y35" t="s">
        <v>8</v>
      </c>
      <c r="Z35" t="s">
        <v>86</v>
      </c>
      <c r="AA35" s="28">
        <v>1</v>
      </c>
      <c r="AB35" t="s">
        <v>88</v>
      </c>
      <c r="AC35" t="s">
        <v>416</v>
      </c>
      <c r="AD35" s="40">
        <v>65960</v>
      </c>
      <c r="AE35" s="40">
        <v>65960</v>
      </c>
    </row>
    <row r="36" spans="1:31">
      <c r="A36" t="s">
        <v>277</v>
      </c>
      <c r="B36" t="s">
        <v>151</v>
      </c>
      <c r="C36" t="s">
        <v>152</v>
      </c>
      <c r="D36" t="s">
        <v>334</v>
      </c>
      <c r="E36" t="s">
        <v>24278</v>
      </c>
      <c r="F36" t="s">
        <v>24279</v>
      </c>
      <c r="G36" t="s">
        <v>8410</v>
      </c>
      <c r="H36" t="s">
        <v>328</v>
      </c>
      <c r="I36" t="s">
        <v>337</v>
      </c>
      <c r="J36" t="s">
        <v>24280</v>
      </c>
      <c r="K36" t="s">
        <v>20905</v>
      </c>
      <c r="L36" t="s">
        <v>24281</v>
      </c>
      <c r="M36" s="27">
        <v>45936.505555555559</v>
      </c>
      <c r="N36" s="27">
        <v>45937.476134259261</v>
      </c>
      <c r="P36" t="s">
        <v>2232</v>
      </c>
      <c r="Q36" t="s">
        <v>2232</v>
      </c>
      <c r="R36" t="s">
        <v>24105</v>
      </c>
      <c r="T36" t="s">
        <v>82</v>
      </c>
      <c r="U36" t="s">
        <v>8413</v>
      </c>
      <c r="V36" t="s">
        <v>24282</v>
      </c>
      <c r="W36" t="s">
        <v>84</v>
      </c>
      <c r="X36" t="s">
        <v>24283</v>
      </c>
      <c r="Y36" t="s">
        <v>8</v>
      </c>
      <c r="Z36" t="s">
        <v>86</v>
      </c>
      <c r="AA36" s="28">
        <v>1</v>
      </c>
      <c r="AB36" t="s">
        <v>88</v>
      </c>
      <c r="AC36" t="s">
        <v>585</v>
      </c>
      <c r="AD36" s="40">
        <v>65960</v>
      </c>
      <c r="AE36" s="40">
        <v>65960</v>
      </c>
    </row>
    <row r="37" spans="1:31">
      <c r="A37" t="s">
        <v>277</v>
      </c>
      <c r="B37" t="s">
        <v>151</v>
      </c>
      <c r="C37" t="s">
        <v>152</v>
      </c>
      <c r="D37" t="s">
        <v>334</v>
      </c>
      <c r="E37" t="s">
        <v>24284</v>
      </c>
      <c r="F37" t="s">
        <v>24285</v>
      </c>
      <c r="G37" t="s">
        <v>8410</v>
      </c>
      <c r="H37" t="s">
        <v>328</v>
      </c>
      <c r="I37" t="s">
        <v>337</v>
      </c>
      <c r="J37" t="s">
        <v>24286</v>
      </c>
      <c r="K37" t="s">
        <v>20905</v>
      </c>
      <c r="L37" t="s">
        <v>24287</v>
      </c>
      <c r="M37" s="27">
        <v>45936.505555555559</v>
      </c>
      <c r="N37" s="27">
        <v>45937.453402777777</v>
      </c>
      <c r="P37" t="s">
        <v>2232</v>
      </c>
      <c r="Q37" t="s">
        <v>2232</v>
      </c>
      <c r="R37" t="s">
        <v>24105</v>
      </c>
      <c r="T37" t="s">
        <v>82</v>
      </c>
      <c r="U37" t="s">
        <v>8413</v>
      </c>
      <c r="V37" t="s">
        <v>24288</v>
      </c>
      <c r="W37" t="s">
        <v>84</v>
      </c>
      <c r="X37" t="s">
        <v>24289</v>
      </c>
      <c r="Y37" t="s">
        <v>8</v>
      </c>
      <c r="Z37" t="s">
        <v>86</v>
      </c>
      <c r="AA37" s="28">
        <v>1</v>
      </c>
      <c r="AB37" t="s">
        <v>88</v>
      </c>
      <c r="AC37" t="s">
        <v>585</v>
      </c>
      <c r="AD37" s="40">
        <v>65960</v>
      </c>
      <c r="AE37" s="40">
        <v>65960</v>
      </c>
    </row>
    <row r="38" spans="1:31">
      <c r="A38" t="s">
        <v>277</v>
      </c>
      <c r="B38" t="s">
        <v>151</v>
      </c>
      <c r="C38" t="s">
        <v>152</v>
      </c>
      <c r="D38" t="s">
        <v>1059</v>
      </c>
      <c r="E38" t="s">
        <v>24290</v>
      </c>
      <c r="F38" t="s">
        <v>24291</v>
      </c>
      <c r="G38" t="s">
        <v>8410</v>
      </c>
      <c r="H38" t="s">
        <v>328</v>
      </c>
      <c r="I38" t="s">
        <v>1062</v>
      </c>
      <c r="J38" t="s">
        <v>24292</v>
      </c>
      <c r="K38" t="s">
        <v>20905</v>
      </c>
      <c r="L38" t="s">
        <v>24293</v>
      </c>
      <c r="M38" s="27">
        <v>45936.505555555559</v>
      </c>
      <c r="N38" s="27">
        <v>45937.570937500001</v>
      </c>
      <c r="P38" t="s">
        <v>2232</v>
      </c>
      <c r="Q38" t="s">
        <v>2232</v>
      </c>
      <c r="R38" t="s">
        <v>24105</v>
      </c>
      <c r="T38" t="s">
        <v>82</v>
      </c>
      <c r="U38" t="s">
        <v>8413</v>
      </c>
      <c r="V38" t="s">
        <v>24294</v>
      </c>
      <c r="W38" t="s">
        <v>84</v>
      </c>
      <c r="X38" t="s">
        <v>24295</v>
      </c>
      <c r="Y38" t="s">
        <v>8</v>
      </c>
      <c r="Z38" t="s">
        <v>86</v>
      </c>
      <c r="AA38" s="28">
        <v>1</v>
      </c>
      <c r="AB38" t="s">
        <v>88</v>
      </c>
      <c r="AC38" t="s">
        <v>287</v>
      </c>
      <c r="AD38" s="40">
        <v>65960</v>
      </c>
      <c r="AE38" s="40">
        <v>65960</v>
      </c>
    </row>
    <row r="39" spans="1:31">
      <c r="A39" t="s">
        <v>613</v>
      </c>
      <c r="B39" t="s">
        <v>151</v>
      </c>
      <c r="C39" t="s">
        <v>152</v>
      </c>
      <c r="D39" t="s">
        <v>19057</v>
      </c>
      <c r="E39" t="s">
        <v>24296</v>
      </c>
      <c r="F39" t="s">
        <v>24297</v>
      </c>
      <c r="G39" t="s">
        <v>8410</v>
      </c>
      <c r="H39" t="s">
        <v>258</v>
      </c>
      <c r="I39" t="s">
        <v>19060</v>
      </c>
      <c r="J39" t="s">
        <v>24298</v>
      </c>
      <c r="K39" t="s">
        <v>20905</v>
      </c>
      <c r="L39" t="s">
        <v>24299</v>
      </c>
      <c r="M39" s="27">
        <v>45936.505555555559</v>
      </c>
      <c r="N39" s="27">
        <v>45944.381018518521</v>
      </c>
      <c r="P39" t="s">
        <v>2232</v>
      </c>
      <c r="Q39" t="s">
        <v>2232</v>
      </c>
      <c r="T39" t="s">
        <v>5314</v>
      </c>
      <c r="U39" t="s">
        <v>8853</v>
      </c>
      <c r="V39" t="s">
        <v>24300</v>
      </c>
      <c r="W39" t="s">
        <v>1801</v>
      </c>
      <c r="Y39" t="s">
        <v>13</v>
      </c>
      <c r="Z39" t="s">
        <v>86</v>
      </c>
      <c r="AA39" s="28">
        <v>0</v>
      </c>
      <c r="AB39" t="s">
        <v>88</v>
      </c>
      <c r="AC39" t="s">
        <v>622</v>
      </c>
      <c r="AD39" s="40">
        <v>41241</v>
      </c>
      <c r="AE39" s="40">
        <v>41241</v>
      </c>
    </row>
    <row r="40" spans="1:31">
      <c r="A40" t="s">
        <v>459</v>
      </c>
      <c r="B40" t="s">
        <v>460</v>
      </c>
      <c r="C40" t="s">
        <v>461</v>
      </c>
      <c r="D40" t="s">
        <v>512</v>
      </c>
      <c r="E40" t="s">
        <v>24301</v>
      </c>
      <c r="F40" t="s">
        <v>24302</v>
      </c>
      <c r="G40" t="s">
        <v>8410</v>
      </c>
      <c r="H40" t="s">
        <v>460</v>
      </c>
      <c r="I40" t="s">
        <v>459</v>
      </c>
      <c r="J40" t="s">
        <v>24303</v>
      </c>
      <c r="K40" t="s">
        <v>20905</v>
      </c>
      <c r="L40" t="s">
        <v>24304</v>
      </c>
      <c r="M40" s="27">
        <v>45939.513888888891</v>
      </c>
      <c r="N40" s="27">
        <v>45939.582152777781</v>
      </c>
      <c r="P40" t="s">
        <v>2232</v>
      </c>
      <c r="Q40" t="s">
        <v>9730</v>
      </c>
      <c r="T40" t="s">
        <v>82</v>
      </c>
      <c r="U40" t="s">
        <v>8413</v>
      </c>
      <c r="V40" t="s">
        <v>24305</v>
      </c>
      <c r="W40" t="s">
        <v>84</v>
      </c>
      <c r="X40" t="s">
        <v>24306</v>
      </c>
      <c r="Y40" t="s">
        <v>8</v>
      </c>
      <c r="Z40" t="s">
        <v>86</v>
      </c>
      <c r="AA40" s="28">
        <v>1</v>
      </c>
      <c r="AB40" t="s">
        <v>88</v>
      </c>
      <c r="AC40" t="s">
        <v>2172</v>
      </c>
      <c r="AD40" s="40">
        <v>65960</v>
      </c>
      <c r="AE40" s="40">
        <v>65960</v>
      </c>
    </row>
    <row r="41" spans="1:31">
      <c r="A41" t="s">
        <v>191</v>
      </c>
      <c r="B41" t="s">
        <v>192</v>
      </c>
      <c r="C41" t="s">
        <v>193</v>
      </c>
      <c r="D41" t="s">
        <v>2085</v>
      </c>
      <c r="E41" t="s">
        <v>24307</v>
      </c>
      <c r="F41" t="s">
        <v>24308</v>
      </c>
      <c r="G41" t="s">
        <v>8410</v>
      </c>
      <c r="H41" t="s">
        <v>197</v>
      </c>
      <c r="I41" t="s">
        <v>2088</v>
      </c>
      <c r="J41" t="s">
        <v>24309</v>
      </c>
      <c r="K41" t="s">
        <v>20905</v>
      </c>
      <c r="L41" t="s">
        <v>24310</v>
      </c>
      <c r="M41" s="27">
        <v>45939.479166666657</v>
      </c>
      <c r="N41" s="27">
        <v>45941.423622685194</v>
      </c>
      <c r="P41" t="s">
        <v>2232</v>
      </c>
      <c r="Q41" t="s">
        <v>2232</v>
      </c>
      <c r="R41" t="s">
        <v>24105</v>
      </c>
      <c r="T41" t="s">
        <v>82</v>
      </c>
      <c r="U41" t="s">
        <v>8853</v>
      </c>
      <c r="V41" t="s">
        <v>24311</v>
      </c>
      <c r="W41" t="s">
        <v>84</v>
      </c>
      <c r="X41" t="s">
        <v>24312</v>
      </c>
      <c r="Y41" t="s">
        <v>8</v>
      </c>
      <c r="Z41" t="s">
        <v>86</v>
      </c>
      <c r="AA41" s="28">
        <v>1</v>
      </c>
      <c r="AB41" t="s">
        <v>88</v>
      </c>
      <c r="AC41" t="s">
        <v>2093</v>
      </c>
      <c r="AD41" s="40">
        <v>65960</v>
      </c>
      <c r="AE41" s="40">
        <v>65960</v>
      </c>
    </row>
    <row r="42" spans="1:31">
      <c r="A42" t="s">
        <v>118</v>
      </c>
      <c r="B42" t="s">
        <v>119</v>
      </c>
      <c r="C42" t="s">
        <v>120</v>
      </c>
      <c r="D42" t="s">
        <v>8866</v>
      </c>
      <c r="E42" t="s">
        <v>24313</v>
      </c>
      <c r="F42" t="s">
        <v>24314</v>
      </c>
      <c r="G42" t="s">
        <v>8410</v>
      </c>
      <c r="H42" t="s">
        <v>309</v>
      </c>
      <c r="I42" t="s">
        <v>8867</v>
      </c>
      <c r="J42" t="s">
        <v>24315</v>
      </c>
      <c r="K42" t="s">
        <v>20905</v>
      </c>
      <c r="L42" t="s">
        <v>24316</v>
      </c>
      <c r="M42" s="27">
        <v>45939.479166666657</v>
      </c>
      <c r="N42" s="27">
        <v>45941.446458333332</v>
      </c>
      <c r="P42" t="s">
        <v>2232</v>
      </c>
      <c r="Q42" t="s">
        <v>2232</v>
      </c>
      <c r="R42" t="s">
        <v>24105</v>
      </c>
      <c r="T42" t="s">
        <v>82</v>
      </c>
      <c r="U42" t="s">
        <v>8413</v>
      </c>
      <c r="V42" t="s">
        <v>24317</v>
      </c>
      <c r="W42" t="s">
        <v>84</v>
      </c>
      <c r="X42" t="s">
        <v>24318</v>
      </c>
      <c r="Y42" t="s">
        <v>8</v>
      </c>
      <c r="Z42" t="s">
        <v>86</v>
      </c>
      <c r="AA42" s="28">
        <v>1</v>
      </c>
      <c r="AB42" t="s">
        <v>88</v>
      </c>
      <c r="AC42" t="s">
        <v>316</v>
      </c>
      <c r="AD42" s="40">
        <v>65960</v>
      </c>
      <c r="AE42" s="40">
        <v>65960</v>
      </c>
    </row>
    <row r="43" spans="1:31">
      <c r="A43" t="s">
        <v>265</v>
      </c>
      <c r="B43" t="s">
        <v>68</v>
      </c>
      <c r="C43" t="s">
        <v>266</v>
      </c>
      <c r="D43" t="s">
        <v>16600</v>
      </c>
      <c r="E43" t="s">
        <v>24319</v>
      </c>
      <c r="F43" t="s">
        <v>24320</v>
      </c>
      <c r="G43" t="s">
        <v>8410</v>
      </c>
      <c r="H43" t="s">
        <v>270</v>
      </c>
      <c r="I43" t="s">
        <v>16603</v>
      </c>
      <c r="J43" t="s">
        <v>24321</v>
      </c>
      <c r="K43" t="s">
        <v>20905</v>
      </c>
      <c r="L43" t="s">
        <v>24322</v>
      </c>
      <c r="M43" s="27">
        <v>45939.479166666657</v>
      </c>
      <c r="N43" s="27">
        <v>45944.577337962961</v>
      </c>
      <c r="P43" t="s">
        <v>2232</v>
      </c>
      <c r="Q43" t="s">
        <v>2232</v>
      </c>
      <c r="R43" t="s">
        <v>24105</v>
      </c>
      <c r="T43" t="s">
        <v>1664</v>
      </c>
      <c r="U43" t="s">
        <v>8856</v>
      </c>
      <c r="V43" t="s">
        <v>24323</v>
      </c>
      <c r="W43" t="s">
        <v>84</v>
      </c>
      <c r="X43" t="s">
        <v>7660</v>
      </c>
      <c r="Y43" t="s">
        <v>8</v>
      </c>
      <c r="Z43" t="s">
        <v>86</v>
      </c>
      <c r="AA43" s="28">
        <v>1</v>
      </c>
      <c r="AB43" t="s">
        <v>88</v>
      </c>
      <c r="AC43" t="s">
        <v>1290</v>
      </c>
      <c r="AD43" s="40">
        <v>65960</v>
      </c>
      <c r="AE43" s="40">
        <v>65960</v>
      </c>
    </row>
    <row r="44" spans="1:31">
      <c r="A44" t="s">
        <v>118</v>
      </c>
      <c r="B44" t="s">
        <v>119</v>
      </c>
      <c r="C44" t="s">
        <v>120</v>
      </c>
      <c r="D44" t="s">
        <v>24324</v>
      </c>
      <c r="E44" t="s">
        <v>24325</v>
      </c>
      <c r="F44" t="s">
        <v>24326</v>
      </c>
      <c r="G44" t="s">
        <v>8410</v>
      </c>
      <c r="H44" t="s">
        <v>309</v>
      </c>
      <c r="I44" t="s">
        <v>24327</v>
      </c>
      <c r="J44" t="s">
        <v>24328</v>
      </c>
      <c r="K44" t="s">
        <v>20905</v>
      </c>
      <c r="L44" t="s">
        <v>24329</v>
      </c>
      <c r="M44" s="27">
        <v>45939.479166666657</v>
      </c>
      <c r="N44" s="27">
        <v>45941.373344907413</v>
      </c>
      <c r="P44" t="s">
        <v>2232</v>
      </c>
      <c r="Q44" t="s">
        <v>2232</v>
      </c>
      <c r="T44" t="s">
        <v>1664</v>
      </c>
      <c r="U44" t="s">
        <v>8856</v>
      </c>
      <c r="V44" t="s">
        <v>24330</v>
      </c>
      <c r="W44" t="s">
        <v>84</v>
      </c>
      <c r="X44" t="s">
        <v>24331</v>
      </c>
      <c r="Y44" t="s">
        <v>11</v>
      </c>
      <c r="Z44" t="s">
        <v>86</v>
      </c>
      <c r="AA44" s="28">
        <v>1</v>
      </c>
      <c r="AB44" t="s">
        <v>88</v>
      </c>
      <c r="AC44" t="s">
        <v>477</v>
      </c>
      <c r="AD44" s="40">
        <v>144968</v>
      </c>
      <c r="AE44" s="40">
        <v>144968</v>
      </c>
    </row>
    <row r="45" spans="1:31">
      <c r="A45" t="s">
        <v>459</v>
      </c>
      <c r="B45" t="s">
        <v>460</v>
      </c>
      <c r="C45" t="s">
        <v>461</v>
      </c>
      <c r="D45" t="s">
        <v>462</v>
      </c>
      <c r="E45" t="s">
        <v>24332</v>
      </c>
      <c r="F45" t="s">
        <v>24333</v>
      </c>
      <c r="G45" t="s">
        <v>8410</v>
      </c>
      <c r="H45" t="s">
        <v>460</v>
      </c>
      <c r="I45" t="s">
        <v>465</v>
      </c>
      <c r="J45" t="s">
        <v>24334</v>
      </c>
      <c r="K45" t="s">
        <v>20905</v>
      </c>
      <c r="L45" t="s">
        <v>24335</v>
      </c>
      <c r="M45" s="27">
        <v>45939.479166666657</v>
      </c>
      <c r="N45" s="27">
        <v>45946.510821759257</v>
      </c>
      <c r="P45" t="s">
        <v>2232</v>
      </c>
      <c r="Q45" t="s">
        <v>2232</v>
      </c>
      <c r="R45" t="s">
        <v>24105</v>
      </c>
      <c r="T45" t="s">
        <v>82</v>
      </c>
      <c r="U45" t="s">
        <v>8413</v>
      </c>
      <c r="V45" t="s">
        <v>24336</v>
      </c>
      <c r="W45" t="s">
        <v>84</v>
      </c>
      <c r="X45" t="s">
        <v>24337</v>
      </c>
      <c r="Y45" t="s">
        <v>11</v>
      </c>
      <c r="Z45" t="s">
        <v>86</v>
      </c>
      <c r="AA45" s="28">
        <v>1</v>
      </c>
      <c r="AB45" t="s">
        <v>88</v>
      </c>
      <c r="AC45" t="s">
        <v>470</v>
      </c>
      <c r="AD45" s="40">
        <v>144968</v>
      </c>
      <c r="AE45" s="40">
        <v>144968</v>
      </c>
    </row>
    <row r="46" spans="1:31">
      <c r="A46" t="s">
        <v>343</v>
      </c>
      <c r="B46" t="s">
        <v>68</v>
      </c>
      <c r="C46" t="s">
        <v>69</v>
      </c>
      <c r="D46" t="s">
        <v>344</v>
      </c>
      <c r="E46" t="s">
        <v>24338</v>
      </c>
      <c r="F46" t="s">
        <v>24339</v>
      </c>
      <c r="G46" t="s">
        <v>8410</v>
      </c>
      <c r="H46" t="s">
        <v>347</v>
      </c>
      <c r="I46" t="s">
        <v>343</v>
      </c>
      <c r="J46" t="s">
        <v>24340</v>
      </c>
      <c r="K46" t="s">
        <v>20905</v>
      </c>
      <c r="L46" t="s">
        <v>24341</v>
      </c>
      <c r="M46" s="27">
        <v>45939.479166666657</v>
      </c>
      <c r="N46" s="27">
        <v>45941.377465277779</v>
      </c>
      <c r="P46" t="s">
        <v>2232</v>
      </c>
      <c r="Q46" t="s">
        <v>2232</v>
      </c>
      <c r="R46" t="s">
        <v>24105</v>
      </c>
      <c r="T46" t="s">
        <v>1664</v>
      </c>
      <c r="U46" t="s">
        <v>8856</v>
      </c>
      <c r="V46" t="s">
        <v>24342</v>
      </c>
      <c r="W46" t="s">
        <v>84</v>
      </c>
      <c r="Y46" t="s">
        <v>8</v>
      </c>
      <c r="Z46" t="s">
        <v>86</v>
      </c>
      <c r="AA46" s="28">
        <v>1</v>
      </c>
      <c r="AB46" t="s">
        <v>88</v>
      </c>
      <c r="AC46" t="s">
        <v>352</v>
      </c>
      <c r="AD46" s="40">
        <v>65960</v>
      </c>
      <c r="AE46" s="40">
        <v>65960</v>
      </c>
    </row>
    <row r="47" spans="1:31">
      <c r="A47" t="s">
        <v>343</v>
      </c>
      <c r="B47" t="s">
        <v>68</v>
      </c>
      <c r="C47" t="s">
        <v>69</v>
      </c>
      <c r="D47" t="s">
        <v>344</v>
      </c>
      <c r="E47" t="s">
        <v>24343</v>
      </c>
      <c r="F47" t="s">
        <v>24344</v>
      </c>
      <c r="G47" t="s">
        <v>8410</v>
      </c>
      <c r="H47" t="s">
        <v>347</v>
      </c>
      <c r="I47" t="s">
        <v>343</v>
      </c>
      <c r="J47" t="s">
        <v>24345</v>
      </c>
      <c r="K47" t="s">
        <v>20905</v>
      </c>
      <c r="L47" t="s">
        <v>24346</v>
      </c>
      <c r="M47" s="27">
        <v>45939.479166666657</v>
      </c>
      <c r="N47" s="27">
        <v>45941.556331018517</v>
      </c>
      <c r="P47" t="s">
        <v>2232</v>
      </c>
      <c r="Q47" t="s">
        <v>2232</v>
      </c>
      <c r="T47" t="s">
        <v>82</v>
      </c>
      <c r="U47" t="s">
        <v>8413</v>
      </c>
      <c r="V47" t="s">
        <v>24347</v>
      </c>
      <c r="W47" t="s">
        <v>84</v>
      </c>
      <c r="X47" t="s">
        <v>24348</v>
      </c>
      <c r="Y47" t="s">
        <v>8</v>
      </c>
      <c r="Z47" t="s">
        <v>86</v>
      </c>
      <c r="AA47" s="28">
        <v>1</v>
      </c>
      <c r="AB47" t="s">
        <v>88</v>
      </c>
      <c r="AC47" t="s">
        <v>359</v>
      </c>
      <c r="AD47" s="40">
        <v>65960</v>
      </c>
      <c r="AE47" s="40">
        <v>65960</v>
      </c>
    </row>
    <row r="48" spans="1:31">
      <c r="A48" t="s">
        <v>459</v>
      </c>
      <c r="B48" t="s">
        <v>460</v>
      </c>
      <c r="C48" t="s">
        <v>461</v>
      </c>
      <c r="D48" t="s">
        <v>512</v>
      </c>
      <c r="E48" t="s">
        <v>24349</v>
      </c>
      <c r="F48" t="s">
        <v>24350</v>
      </c>
      <c r="G48" t="s">
        <v>8410</v>
      </c>
      <c r="H48" t="s">
        <v>460</v>
      </c>
      <c r="I48" t="s">
        <v>459</v>
      </c>
      <c r="J48" t="s">
        <v>24351</v>
      </c>
      <c r="K48" t="s">
        <v>20905</v>
      </c>
      <c r="L48" t="s">
        <v>24352</v>
      </c>
      <c r="M48" s="27">
        <v>45939.479166666657</v>
      </c>
      <c r="N48" s="27">
        <v>45944.504861111112</v>
      </c>
      <c r="P48" t="s">
        <v>2232</v>
      </c>
      <c r="Q48" t="s">
        <v>2232</v>
      </c>
      <c r="R48" t="s">
        <v>24105</v>
      </c>
      <c r="T48" t="s">
        <v>82</v>
      </c>
      <c r="U48" t="s">
        <v>7699</v>
      </c>
      <c r="V48" t="s">
        <v>24353</v>
      </c>
      <c r="W48" t="s">
        <v>84</v>
      </c>
      <c r="X48" t="s">
        <v>24354</v>
      </c>
      <c r="Y48" t="s">
        <v>8</v>
      </c>
      <c r="Z48" t="s">
        <v>86</v>
      </c>
      <c r="AA48" s="28">
        <v>1</v>
      </c>
      <c r="AB48" t="s">
        <v>88</v>
      </c>
      <c r="AC48" t="s">
        <v>700</v>
      </c>
      <c r="AD48" s="40">
        <v>65960</v>
      </c>
      <c r="AE48" s="40">
        <v>65960</v>
      </c>
    </row>
    <row r="49" spans="1:31">
      <c r="A49" t="s">
        <v>459</v>
      </c>
      <c r="B49" t="s">
        <v>460</v>
      </c>
      <c r="C49" t="s">
        <v>461</v>
      </c>
      <c r="D49" t="s">
        <v>512</v>
      </c>
      <c r="E49" t="s">
        <v>24355</v>
      </c>
      <c r="F49" t="s">
        <v>24356</v>
      </c>
      <c r="G49" t="s">
        <v>8410</v>
      </c>
      <c r="H49" t="s">
        <v>460</v>
      </c>
      <c r="I49" t="s">
        <v>459</v>
      </c>
      <c r="J49" t="s">
        <v>24357</v>
      </c>
      <c r="K49" t="s">
        <v>20905</v>
      </c>
      <c r="L49" t="s">
        <v>24358</v>
      </c>
      <c r="M49" s="27">
        <v>45939.479166666657</v>
      </c>
      <c r="N49" s="27">
        <v>45941.556458333333</v>
      </c>
      <c r="P49" t="s">
        <v>2232</v>
      </c>
      <c r="Q49" t="s">
        <v>2232</v>
      </c>
      <c r="R49" t="s">
        <v>24105</v>
      </c>
      <c r="T49" t="s">
        <v>1664</v>
      </c>
      <c r="U49" t="s">
        <v>8856</v>
      </c>
      <c r="V49" t="s">
        <v>24359</v>
      </c>
      <c r="W49" t="s">
        <v>84</v>
      </c>
      <c r="Y49" t="s">
        <v>8</v>
      </c>
      <c r="Z49" t="s">
        <v>86</v>
      </c>
      <c r="AA49" s="28">
        <v>2</v>
      </c>
      <c r="AB49" t="s">
        <v>88</v>
      </c>
      <c r="AC49" t="s">
        <v>539</v>
      </c>
      <c r="AD49" s="40">
        <v>131920</v>
      </c>
      <c r="AE49" s="40">
        <v>131920</v>
      </c>
    </row>
    <row r="50" spans="1:31">
      <c r="A50" t="s">
        <v>459</v>
      </c>
      <c r="B50" t="s">
        <v>460</v>
      </c>
      <c r="C50" t="s">
        <v>461</v>
      </c>
      <c r="D50" t="s">
        <v>692</v>
      </c>
      <c r="E50" t="s">
        <v>24360</v>
      </c>
      <c r="F50" t="s">
        <v>24361</v>
      </c>
      <c r="G50" t="s">
        <v>8410</v>
      </c>
      <c r="H50" t="s">
        <v>460</v>
      </c>
      <c r="I50" t="s">
        <v>695</v>
      </c>
      <c r="J50" t="s">
        <v>24362</v>
      </c>
      <c r="K50" t="s">
        <v>20905</v>
      </c>
      <c r="L50" t="s">
        <v>24363</v>
      </c>
      <c r="M50" s="27">
        <v>45940.415277777778</v>
      </c>
      <c r="N50" s="27">
        <v>45945.85460648148</v>
      </c>
      <c r="P50" t="s">
        <v>2232</v>
      </c>
      <c r="Q50" t="s">
        <v>2232</v>
      </c>
      <c r="R50" t="s">
        <v>24105</v>
      </c>
      <c r="T50" t="s">
        <v>1664</v>
      </c>
      <c r="U50" t="s">
        <v>8856</v>
      </c>
      <c r="V50" t="s">
        <v>24364</v>
      </c>
      <c r="W50" t="s">
        <v>84</v>
      </c>
      <c r="Y50" t="s">
        <v>11</v>
      </c>
      <c r="Z50" t="s">
        <v>86</v>
      </c>
      <c r="AA50" s="28">
        <v>1</v>
      </c>
      <c r="AB50" t="s">
        <v>88</v>
      </c>
      <c r="AC50" t="s">
        <v>700</v>
      </c>
      <c r="AD50" s="40">
        <v>144968</v>
      </c>
      <c r="AE50" s="40">
        <v>144968</v>
      </c>
    </row>
    <row r="51" spans="1:31">
      <c r="A51" t="s">
        <v>613</v>
      </c>
      <c r="B51" t="s">
        <v>151</v>
      </c>
      <c r="C51" t="s">
        <v>152</v>
      </c>
      <c r="D51" t="s">
        <v>1273</v>
      </c>
      <c r="E51" t="s">
        <v>24365</v>
      </c>
      <c r="F51" t="s">
        <v>24366</v>
      </c>
      <c r="G51" t="s">
        <v>8410</v>
      </c>
      <c r="H51" t="s">
        <v>258</v>
      </c>
      <c r="I51" t="s">
        <v>1276</v>
      </c>
      <c r="J51" t="s">
        <v>24367</v>
      </c>
      <c r="K51" t="s">
        <v>20905</v>
      </c>
      <c r="L51" t="s">
        <v>24368</v>
      </c>
      <c r="M51" s="27">
        <v>45945.525000000001</v>
      </c>
      <c r="N51" s="27">
        <v>45946.509328703702</v>
      </c>
      <c r="P51" t="s">
        <v>2232</v>
      </c>
      <c r="Q51" t="s">
        <v>2232</v>
      </c>
      <c r="R51" t="s">
        <v>24105</v>
      </c>
      <c r="T51" t="s">
        <v>82</v>
      </c>
      <c r="U51" t="s">
        <v>8413</v>
      </c>
      <c r="V51" t="s">
        <v>24369</v>
      </c>
      <c r="W51" t="s">
        <v>84</v>
      </c>
      <c r="X51" t="s">
        <v>24370</v>
      </c>
      <c r="Y51" t="s">
        <v>11</v>
      </c>
      <c r="Z51" t="s">
        <v>86</v>
      </c>
      <c r="AA51" s="28">
        <v>1</v>
      </c>
      <c r="AB51" t="s">
        <v>88</v>
      </c>
      <c r="AC51" t="s">
        <v>1281</v>
      </c>
      <c r="AD51" s="40">
        <v>144968</v>
      </c>
      <c r="AE51" s="40">
        <v>144968</v>
      </c>
    </row>
    <row r="52" spans="1:31">
      <c r="A52" t="s">
        <v>762</v>
      </c>
      <c r="B52" t="s">
        <v>119</v>
      </c>
      <c r="C52" t="s">
        <v>120</v>
      </c>
      <c r="D52" t="s">
        <v>763</v>
      </c>
      <c r="E52" t="s">
        <v>24371</v>
      </c>
      <c r="F52" t="s">
        <v>24372</v>
      </c>
      <c r="G52" t="s">
        <v>8410</v>
      </c>
      <c r="H52" t="s">
        <v>766</v>
      </c>
      <c r="I52" t="s">
        <v>762</v>
      </c>
      <c r="J52" t="s">
        <v>24373</v>
      </c>
      <c r="K52" t="s">
        <v>20905</v>
      </c>
      <c r="L52" t="s">
        <v>24374</v>
      </c>
      <c r="M52" s="27">
        <v>45945.525000000001</v>
      </c>
      <c r="N52" s="27">
        <v>45946.639293981483</v>
      </c>
      <c r="P52" t="s">
        <v>2232</v>
      </c>
      <c r="Q52" t="s">
        <v>2232</v>
      </c>
      <c r="R52" t="s">
        <v>24105</v>
      </c>
      <c r="T52" t="s">
        <v>5314</v>
      </c>
      <c r="U52" t="s">
        <v>8853</v>
      </c>
      <c r="V52" t="s">
        <v>24375</v>
      </c>
      <c r="W52" t="s">
        <v>1801</v>
      </c>
      <c r="Y52" t="s">
        <v>8</v>
      </c>
      <c r="Z52" t="s">
        <v>86</v>
      </c>
      <c r="AA52" s="28">
        <v>0</v>
      </c>
      <c r="AB52" t="s">
        <v>88</v>
      </c>
      <c r="AC52" t="s">
        <v>771</v>
      </c>
      <c r="AD52" s="40">
        <v>41241</v>
      </c>
      <c r="AE52" s="40">
        <v>41241</v>
      </c>
    </row>
    <row r="53" spans="1:31">
      <c r="A53" t="s">
        <v>762</v>
      </c>
      <c r="B53" t="s">
        <v>119</v>
      </c>
      <c r="C53" t="s">
        <v>120</v>
      </c>
      <c r="D53" t="s">
        <v>22447</v>
      </c>
      <c r="E53" t="s">
        <v>24376</v>
      </c>
      <c r="F53" t="s">
        <v>24377</v>
      </c>
      <c r="G53" t="s">
        <v>8410</v>
      </c>
      <c r="H53" t="s">
        <v>766</v>
      </c>
      <c r="I53" t="s">
        <v>22450</v>
      </c>
      <c r="J53" t="s">
        <v>24378</v>
      </c>
      <c r="K53" t="s">
        <v>20905</v>
      </c>
      <c r="L53" t="s">
        <v>24379</v>
      </c>
      <c r="M53" s="27">
        <v>45945.525000000001</v>
      </c>
      <c r="N53" s="27">
        <v>45947.632835648154</v>
      </c>
      <c r="P53" t="s">
        <v>2232</v>
      </c>
      <c r="Q53" t="s">
        <v>2232</v>
      </c>
      <c r="R53" t="s">
        <v>24105</v>
      </c>
      <c r="T53" t="s">
        <v>82</v>
      </c>
      <c r="U53" t="s">
        <v>7699</v>
      </c>
      <c r="V53" t="s">
        <v>24380</v>
      </c>
      <c r="W53" t="s">
        <v>84</v>
      </c>
      <c r="X53" t="s">
        <v>24381</v>
      </c>
      <c r="Y53" t="s">
        <v>11</v>
      </c>
      <c r="Z53" t="s">
        <v>86</v>
      </c>
      <c r="AA53" s="28">
        <v>1</v>
      </c>
      <c r="AB53" t="s">
        <v>88</v>
      </c>
      <c r="AC53" t="s">
        <v>771</v>
      </c>
      <c r="AD53" s="40">
        <v>144968</v>
      </c>
      <c r="AE53" s="40">
        <v>144968</v>
      </c>
    </row>
    <row r="54" spans="1:31">
      <c r="A54" t="s">
        <v>150</v>
      </c>
      <c r="B54" t="s">
        <v>151</v>
      </c>
      <c r="C54" t="s">
        <v>152</v>
      </c>
      <c r="D54" t="s">
        <v>1463</v>
      </c>
      <c r="E54" t="s">
        <v>24382</v>
      </c>
      <c r="F54" t="s">
        <v>24383</v>
      </c>
      <c r="G54" t="s">
        <v>8410</v>
      </c>
      <c r="H54" t="s">
        <v>156</v>
      </c>
      <c r="I54" t="s">
        <v>1465</v>
      </c>
      <c r="J54" t="s">
        <v>24384</v>
      </c>
      <c r="K54" t="s">
        <v>20905</v>
      </c>
      <c r="L54" t="s">
        <v>24385</v>
      </c>
      <c r="M54" s="27">
        <v>45945.525000000001</v>
      </c>
      <c r="N54" s="27">
        <v>45946.41609953704</v>
      </c>
      <c r="P54" t="s">
        <v>2232</v>
      </c>
      <c r="Q54" t="s">
        <v>2232</v>
      </c>
      <c r="R54" t="s">
        <v>24105</v>
      </c>
      <c r="T54" t="s">
        <v>82</v>
      </c>
      <c r="U54" t="s">
        <v>24386</v>
      </c>
      <c r="V54" t="s">
        <v>24387</v>
      </c>
      <c r="W54" t="s">
        <v>84</v>
      </c>
      <c r="X54" t="s">
        <v>24388</v>
      </c>
      <c r="Y54" t="s">
        <v>8</v>
      </c>
      <c r="Z54" t="s">
        <v>86</v>
      </c>
      <c r="AA54" s="28">
        <v>1</v>
      </c>
      <c r="AB54" t="s">
        <v>88</v>
      </c>
      <c r="AC54" t="s">
        <v>1471</v>
      </c>
      <c r="AD54" s="40">
        <v>65960</v>
      </c>
      <c r="AE54" s="40">
        <v>65960</v>
      </c>
    </row>
    <row r="55" spans="1:31">
      <c r="A55" t="s">
        <v>762</v>
      </c>
      <c r="B55" t="s">
        <v>119</v>
      </c>
      <c r="C55" t="s">
        <v>8579</v>
      </c>
      <c r="D55" t="s">
        <v>12479</v>
      </c>
      <c r="E55" t="s">
        <v>24389</v>
      </c>
      <c r="F55" t="s">
        <v>24390</v>
      </c>
      <c r="G55" t="s">
        <v>8410</v>
      </c>
      <c r="H55" t="s">
        <v>766</v>
      </c>
      <c r="I55" t="s">
        <v>12482</v>
      </c>
      <c r="J55" t="s">
        <v>24391</v>
      </c>
      <c r="K55" t="s">
        <v>20905</v>
      </c>
      <c r="L55" t="s">
        <v>24392</v>
      </c>
      <c r="M55" s="27">
        <v>45947.37777777778</v>
      </c>
      <c r="N55" s="27">
        <v>45947.711412037039</v>
      </c>
      <c r="P55" t="s">
        <v>2232</v>
      </c>
      <c r="Q55" t="s">
        <v>9730</v>
      </c>
      <c r="R55" t="s">
        <v>24105</v>
      </c>
      <c r="T55" t="s">
        <v>82</v>
      </c>
      <c r="U55" t="s">
        <v>8413</v>
      </c>
      <c r="V55" t="s">
        <v>24393</v>
      </c>
      <c r="W55" t="s">
        <v>84</v>
      </c>
      <c r="X55" t="s">
        <v>8874</v>
      </c>
      <c r="Y55" t="s">
        <v>11</v>
      </c>
      <c r="Z55" t="s">
        <v>86</v>
      </c>
      <c r="AA55" s="28">
        <v>1</v>
      </c>
      <c r="AB55" t="s">
        <v>88</v>
      </c>
      <c r="AC55" t="s">
        <v>1113</v>
      </c>
      <c r="AD55" s="40">
        <v>144968</v>
      </c>
      <c r="AE55" s="40">
        <v>144968</v>
      </c>
    </row>
    <row r="56" spans="1:31">
      <c r="A56" t="s">
        <v>569</v>
      </c>
      <c r="B56" t="s">
        <v>119</v>
      </c>
      <c r="C56" t="s">
        <v>120</v>
      </c>
      <c r="D56" t="s">
        <v>570</v>
      </c>
      <c r="E56" t="s">
        <v>24394</v>
      </c>
      <c r="F56" t="s">
        <v>24395</v>
      </c>
      <c r="G56" t="s">
        <v>8410</v>
      </c>
      <c r="H56" t="s">
        <v>573</v>
      </c>
      <c r="I56" t="s">
        <v>569</v>
      </c>
      <c r="J56" t="s">
        <v>24396</v>
      </c>
      <c r="K56" t="s">
        <v>20905</v>
      </c>
      <c r="L56" t="s">
        <v>24397</v>
      </c>
      <c r="M56" s="27">
        <v>45950.5</v>
      </c>
      <c r="N56" s="27">
        <v>45952.418842592589</v>
      </c>
      <c r="P56" t="s">
        <v>2232</v>
      </c>
      <c r="Q56" t="s">
        <v>2232</v>
      </c>
      <c r="R56" t="s">
        <v>24105</v>
      </c>
      <c r="T56" t="s">
        <v>1664</v>
      </c>
      <c r="U56" t="s">
        <v>8856</v>
      </c>
      <c r="V56" t="s">
        <v>24398</v>
      </c>
      <c r="W56" t="s">
        <v>84</v>
      </c>
      <c r="Y56" t="s">
        <v>8</v>
      </c>
      <c r="Z56" t="s">
        <v>86</v>
      </c>
      <c r="AA56" s="28">
        <v>1</v>
      </c>
      <c r="AB56" t="s">
        <v>88</v>
      </c>
      <c r="AC56" t="s">
        <v>578</v>
      </c>
      <c r="AD56" s="40">
        <v>65960</v>
      </c>
      <c r="AE56" s="40">
        <v>65960</v>
      </c>
    </row>
    <row r="57" spans="1:31">
      <c r="A57" t="s">
        <v>459</v>
      </c>
      <c r="B57" t="s">
        <v>460</v>
      </c>
      <c r="C57" t="s">
        <v>461</v>
      </c>
      <c r="D57" t="s">
        <v>512</v>
      </c>
      <c r="E57" t="s">
        <v>24399</v>
      </c>
      <c r="F57" t="s">
        <v>24400</v>
      </c>
      <c r="G57" t="s">
        <v>8410</v>
      </c>
      <c r="H57" t="s">
        <v>460</v>
      </c>
      <c r="I57" t="s">
        <v>459</v>
      </c>
      <c r="J57" t="s">
        <v>24401</v>
      </c>
      <c r="K57" t="s">
        <v>20905</v>
      </c>
      <c r="L57" t="s">
        <v>24402</v>
      </c>
      <c r="M57" s="27">
        <v>45950.5</v>
      </c>
      <c r="N57" s="27">
        <v>45952.566736111112</v>
      </c>
      <c r="P57" t="s">
        <v>2232</v>
      </c>
      <c r="Q57" t="s">
        <v>2232</v>
      </c>
      <c r="R57" t="s">
        <v>24105</v>
      </c>
      <c r="T57" t="s">
        <v>82</v>
      </c>
      <c r="U57" t="s">
        <v>7699</v>
      </c>
      <c r="V57" t="s">
        <v>24403</v>
      </c>
      <c r="W57" t="s">
        <v>84</v>
      </c>
      <c r="X57" t="s">
        <v>24404</v>
      </c>
      <c r="Y57" t="s">
        <v>8</v>
      </c>
      <c r="Z57" t="s">
        <v>86</v>
      </c>
      <c r="AA57" s="28">
        <v>1</v>
      </c>
      <c r="AB57" t="s">
        <v>88</v>
      </c>
      <c r="AC57" t="s">
        <v>964</v>
      </c>
      <c r="AD57" s="40">
        <v>65960</v>
      </c>
      <c r="AE57" s="40">
        <v>65960</v>
      </c>
    </row>
    <row r="58" spans="1:31">
      <c r="A58" t="s">
        <v>459</v>
      </c>
      <c r="B58" t="s">
        <v>460</v>
      </c>
      <c r="C58" t="s">
        <v>461</v>
      </c>
      <c r="D58" t="s">
        <v>462</v>
      </c>
      <c r="E58" t="s">
        <v>24405</v>
      </c>
      <c r="F58" t="s">
        <v>24406</v>
      </c>
      <c r="G58" t="s">
        <v>8410</v>
      </c>
      <c r="H58" t="s">
        <v>460</v>
      </c>
      <c r="I58" t="s">
        <v>465</v>
      </c>
      <c r="J58" t="s">
        <v>24407</v>
      </c>
      <c r="K58" t="s">
        <v>20905</v>
      </c>
      <c r="L58" t="s">
        <v>24408</v>
      </c>
      <c r="M58" s="27">
        <v>45950.5</v>
      </c>
      <c r="N58" s="27">
        <v>45953.681284722217</v>
      </c>
      <c r="P58" t="s">
        <v>2232</v>
      </c>
      <c r="Q58" t="s">
        <v>2232</v>
      </c>
      <c r="R58" t="s">
        <v>24105</v>
      </c>
      <c r="T58" t="s">
        <v>82</v>
      </c>
      <c r="U58" t="s">
        <v>8413</v>
      </c>
      <c r="V58" t="s">
        <v>24409</v>
      </c>
      <c r="W58" t="s">
        <v>84</v>
      </c>
      <c r="X58" t="s">
        <v>24410</v>
      </c>
      <c r="Y58" t="s">
        <v>11</v>
      </c>
      <c r="Z58" t="s">
        <v>86</v>
      </c>
      <c r="AA58" s="28">
        <v>1</v>
      </c>
      <c r="AB58" t="s">
        <v>88</v>
      </c>
      <c r="AC58" t="s">
        <v>1113</v>
      </c>
      <c r="AD58" s="40">
        <v>144968</v>
      </c>
      <c r="AE58" s="40">
        <v>144968</v>
      </c>
    </row>
    <row r="59" spans="1:31">
      <c r="A59" t="s">
        <v>965</v>
      </c>
      <c r="B59" t="s">
        <v>119</v>
      </c>
      <c r="C59" t="s">
        <v>120</v>
      </c>
      <c r="D59" t="s">
        <v>2568</v>
      </c>
      <c r="E59" t="s">
        <v>24411</v>
      </c>
      <c r="F59" t="s">
        <v>24412</v>
      </c>
      <c r="G59" t="s">
        <v>8410</v>
      </c>
      <c r="H59" t="s">
        <v>969</v>
      </c>
      <c r="I59" t="s">
        <v>2571</v>
      </c>
      <c r="J59" t="s">
        <v>24413</v>
      </c>
      <c r="K59" t="s">
        <v>20905</v>
      </c>
      <c r="L59" t="s">
        <v>24414</v>
      </c>
      <c r="M59" s="27">
        <v>45950.5</v>
      </c>
      <c r="N59" s="27">
        <v>45952.599062499998</v>
      </c>
      <c r="P59" t="s">
        <v>2232</v>
      </c>
      <c r="Q59" t="s">
        <v>2232</v>
      </c>
      <c r="T59" t="s">
        <v>82</v>
      </c>
      <c r="U59" t="s">
        <v>8413</v>
      </c>
      <c r="V59" t="s">
        <v>24415</v>
      </c>
      <c r="W59" t="s">
        <v>84</v>
      </c>
      <c r="X59" t="s">
        <v>24416</v>
      </c>
      <c r="Y59" t="s">
        <v>11</v>
      </c>
      <c r="Z59" t="s">
        <v>86</v>
      </c>
      <c r="AA59" s="28">
        <v>1</v>
      </c>
      <c r="AB59" t="s">
        <v>88</v>
      </c>
      <c r="AC59" t="s">
        <v>1394</v>
      </c>
      <c r="AD59" s="40">
        <v>144968</v>
      </c>
      <c r="AE59" s="40">
        <v>144968</v>
      </c>
    </row>
    <row r="60" spans="1:31">
      <c r="A60" t="s">
        <v>459</v>
      </c>
      <c r="B60" t="s">
        <v>460</v>
      </c>
      <c r="C60" t="s">
        <v>461</v>
      </c>
      <c r="D60" t="s">
        <v>512</v>
      </c>
      <c r="E60" t="s">
        <v>24417</v>
      </c>
      <c r="F60" t="s">
        <v>24418</v>
      </c>
      <c r="G60" t="s">
        <v>8410</v>
      </c>
      <c r="H60" t="s">
        <v>460</v>
      </c>
      <c r="I60" t="s">
        <v>459</v>
      </c>
      <c r="J60" t="s">
        <v>24419</v>
      </c>
      <c r="K60" t="s">
        <v>20905</v>
      </c>
      <c r="L60" t="s">
        <v>24420</v>
      </c>
      <c r="M60" s="27">
        <v>45950.5</v>
      </c>
      <c r="N60" s="27">
        <v>45952.418368055558</v>
      </c>
      <c r="P60" t="s">
        <v>2232</v>
      </c>
      <c r="Q60" t="s">
        <v>2232</v>
      </c>
      <c r="R60" t="s">
        <v>24105</v>
      </c>
      <c r="T60" t="s">
        <v>1664</v>
      </c>
      <c r="U60" t="s">
        <v>8856</v>
      </c>
      <c r="V60" t="s">
        <v>24421</v>
      </c>
      <c r="W60" t="s">
        <v>84</v>
      </c>
      <c r="X60" t="s">
        <v>88</v>
      </c>
      <c r="Y60" t="s">
        <v>8</v>
      </c>
      <c r="Z60" t="s">
        <v>86</v>
      </c>
      <c r="AA60" s="28">
        <v>1</v>
      </c>
      <c r="AB60" t="s">
        <v>88</v>
      </c>
      <c r="AC60" t="s">
        <v>539</v>
      </c>
      <c r="AD60" s="40">
        <v>65960</v>
      </c>
      <c r="AE60" s="40">
        <v>65960</v>
      </c>
    </row>
    <row r="61" spans="1:31">
      <c r="A61" t="s">
        <v>569</v>
      </c>
      <c r="B61" t="s">
        <v>119</v>
      </c>
      <c r="C61" t="s">
        <v>120</v>
      </c>
      <c r="D61" t="s">
        <v>1489</v>
      </c>
      <c r="E61" t="s">
        <v>24422</v>
      </c>
      <c r="F61" t="s">
        <v>24423</v>
      </c>
      <c r="G61" t="s">
        <v>8410</v>
      </c>
      <c r="H61" t="s">
        <v>1492</v>
      </c>
      <c r="I61" t="s">
        <v>1493</v>
      </c>
      <c r="J61" t="s">
        <v>24424</v>
      </c>
      <c r="K61" t="s">
        <v>20905</v>
      </c>
      <c r="L61" t="s">
        <v>24425</v>
      </c>
      <c r="M61" s="27">
        <v>45950.5</v>
      </c>
      <c r="N61" s="27">
        <v>45952.441087962958</v>
      </c>
      <c r="P61" t="s">
        <v>2232</v>
      </c>
      <c r="Q61" t="s">
        <v>2232</v>
      </c>
      <c r="R61" t="s">
        <v>24105</v>
      </c>
      <c r="T61" t="s">
        <v>82</v>
      </c>
      <c r="U61" t="s">
        <v>8413</v>
      </c>
      <c r="V61" t="s">
        <v>24426</v>
      </c>
      <c r="W61" t="s">
        <v>84</v>
      </c>
      <c r="X61" t="s">
        <v>24427</v>
      </c>
      <c r="Y61" t="s">
        <v>15</v>
      </c>
      <c r="Z61" t="s">
        <v>86</v>
      </c>
      <c r="AA61" s="28">
        <v>1</v>
      </c>
      <c r="AB61" t="s">
        <v>88</v>
      </c>
      <c r="AC61" t="s">
        <v>1667</v>
      </c>
      <c r="AD61" s="40">
        <v>479589</v>
      </c>
      <c r="AE61" s="40">
        <v>479589</v>
      </c>
    </row>
    <row r="62" spans="1:31">
      <c r="A62" t="s">
        <v>343</v>
      </c>
      <c r="B62" t="s">
        <v>68</v>
      </c>
      <c r="C62" t="s">
        <v>69</v>
      </c>
      <c r="D62" t="s">
        <v>344</v>
      </c>
      <c r="E62" t="s">
        <v>24428</v>
      </c>
      <c r="F62" t="s">
        <v>24429</v>
      </c>
      <c r="G62" t="s">
        <v>8410</v>
      </c>
      <c r="H62" t="s">
        <v>347</v>
      </c>
      <c r="I62" t="s">
        <v>343</v>
      </c>
      <c r="J62" t="s">
        <v>24430</v>
      </c>
      <c r="K62" t="s">
        <v>20905</v>
      </c>
      <c r="L62" t="s">
        <v>24431</v>
      </c>
      <c r="M62" s="27">
        <v>45950.5</v>
      </c>
      <c r="N62" s="27">
        <v>45953.572534722232</v>
      </c>
      <c r="P62" t="s">
        <v>2232</v>
      </c>
      <c r="Q62" t="s">
        <v>2232</v>
      </c>
      <c r="T62" t="s">
        <v>1664</v>
      </c>
      <c r="U62" t="s">
        <v>8856</v>
      </c>
      <c r="V62" t="s">
        <v>24432</v>
      </c>
      <c r="W62" t="s">
        <v>84</v>
      </c>
      <c r="Y62" t="s">
        <v>8</v>
      </c>
      <c r="AA62" s="28">
        <v>1</v>
      </c>
      <c r="AB62" t="s">
        <v>88</v>
      </c>
      <c r="AC62" t="s">
        <v>8855</v>
      </c>
      <c r="AD62" s="40">
        <v>65960</v>
      </c>
      <c r="AE62" s="40">
        <v>65960</v>
      </c>
    </row>
    <row r="63" spans="1:31">
      <c r="A63" t="s">
        <v>459</v>
      </c>
      <c r="B63" t="s">
        <v>460</v>
      </c>
      <c r="C63" t="s">
        <v>461</v>
      </c>
      <c r="D63" t="s">
        <v>24433</v>
      </c>
      <c r="E63" t="s">
        <v>24434</v>
      </c>
      <c r="F63" t="s">
        <v>24435</v>
      </c>
      <c r="G63" t="s">
        <v>8410</v>
      </c>
      <c r="H63" t="s">
        <v>460</v>
      </c>
      <c r="I63" t="s">
        <v>24436</v>
      </c>
      <c r="J63" t="s">
        <v>24437</v>
      </c>
      <c r="K63" t="s">
        <v>20905</v>
      </c>
      <c r="L63" t="s">
        <v>24438</v>
      </c>
      <c r="M63" s="27">
        <v>45950.5</v>
      </c>
      <c r="N63" s="27">
        <v>45954.559930555559</v>
      </c>
      <c r="P63" t="s">
        <v>2232</v>
      </c>
      <c r="Q63" t="s">
        <v>2232</v>
      </c>
      <c r="R63" t="s">
        <v>24105</v>
      </c>
      <c r="T63" t="s">
        <v>82</v>
      </c>
      <c r="U63" t="s">
        <v>8413</v>
      </c>
      <c r="V63" t="s">
        <v>24439</v>
      </c>
      <c r="W63" t="s">
        <v>84</v>
      </c>
      <c r="X63" t="s">
        <v>24440</v>
      </c>
      <c r="Y63" t="s">
        <v>13</v>
      </c>
      <c r="Z63" t="s">
        <v>86</v>
      </c>
      <c r="AA63" s="28">
        <v>1</v>
      </c>
      <c r="AB63" t="s">
        <v>88</v>
      </c>
      <c r="AC63" t="s">
        <v>1875</v>
      </c>
      <c r="AD63" s="40">
        <v>275729</v>
      </c>
      <c r="AE63" s="40">
        <v>275729</v>
      </c>
    </row>
    <row r="64" spans="1:31">
      <c r="A64" t="s">
        <v>459</v>
      </c>
      <c r="B64" t="s">
        <v>460</v>
      </c>
      <c r="C64" t="s">
        <v>461</v>
      </c>
      <c r="D64" t="s">
        <v>512</v>
      </c>
      <c r="E64" t="s">
        <v>24441</v>
      </c>
      <c r="F64" t="s">
        <v>20956</v>
      </c>
      <c r="G64" t="s">
        <v>8410</v>
      </c>
      <c r="H64" t="s">
        <v>460</v>
      </c>
      <c r="I64" t="s">
        <v>459</v>
      </c>
      <c r="J64" t="s">
        <v>20954</v>
      </c>
      <c r="K64" t="s">
        <v>20905</v>
      </c>
      <c r="L64" t="s">
        <v>24442</v>
      </c>
      <c r="M64" s="27">
        <v>45950.5</v>
      </c>
      <c r="N64" s="27">
        <v>45952.445011574076</v>
      </c>
      <c r="P64" t="s">
        <v>2232</v>
      </c>
      <c r="Q64" t="s">
        <v>2232</v>
      </c>
      <c r="R64" t="s">
        <v>24105</v>
      </c>
      <c r="T64" t="s">
        <v>82</v>
      </c>
      <c r="U64" t="s">
        <v>8853</v>
      </c>
      <c r="V64" t="s">
        <v>24443</v>
      </c>
      <c r="W64" t="s">
        <v>84</v>
      </c>
      <c r="X64" t="s">
        <v>1666</v>
      </c>
      <c r="Y64" t="s">
        <v>8</v>
      </c>
      <c r="Z64" t="s">
        <v>86</v>
      </c>
      <c r="AA64" s="28">
        <v>1</v>
      </c>
      <c r="AB64" t="s">
        <v>88</v>
      </c>
      <c r="AC64" t="s">
        <v>4324</v>
      </c>
      <c r="AD64" s="40">
        <v>65960</v>
      </c>
      <c r="AE64" s="40">
        <v>65960</v>
      </c>
    </row>
    <row r="65" spans="1:31">
      <c r="A65" t="s">
        <v>459</v>
      </c>
      <c r="B65" t="s">
        <v>460</v>
      </c>
      <c r="C65" t="s">
        <v>461</v>
      </c>
      <c r="D65" t="s">
        <v>2664</v>
      </c>
      <c r="E65" t="s">
        <v>24444</v>
      </c>
      <c r="F65" t="s">
        <v>24445</v>
      </c>
      <c r="G65" t="s">
        <v>8410</v>
      </c>
      <c r="H65" t="s">
        <v>460</v>
      </c>
      <c r="I65" t="s">
        <v>2667</v>
      </c>
      <c r="J65" t="s">
        <v>24446</v>
      </c>
      <c r="K65" t="s">
        <v>20905</v>
      </c>
      <c r="L65" t="s">
        <v>24447</v>
      </c>
      <c r="M65" s="27">
        <v>45950.5</v>
      </c>
      <c r="N65" s="27">
        <v>45952.465416666673</v>
      </c>
      <c r="P65" t="s">
        <v>2232</v>
      </c>
      <c r="Q65" t="s">
        <v>2232</v>
      </c>
      <c r="R65" t="s">
        <v>24105</v>
      </c>
      <c r="T65" t="s">
        <v>82</v>
      </c>
      <c r="U65" t="s">
        <v>7699</v>
      </c>
      <c r="V65" t="s">
        <v>24448</v>
      </c>
      <c r="W65" t="s">
        <v>84</v>
      </c>
      <c r="X65" t="s">
        <v>24449</v>
      </c>
      <c r="Y65" t="s">
        <v>11</v>
      </c>
      <c r="Z65" t="s">
        <v>86</v>
      </c>
      <c r="AA65" s="28">
        <v>1</v>
      </c>
      <c r="AB65" t="s">
        <v>88</v>
      </c>
      <c r="AC65" t="s">
        <v>470</v>
      </c>
      <c r="AD65" s="40">
        <v>144968</v>
      </c>
      <c r="AE65" s="40">
        <v>144968</v>
      </c>
    </row>
    <row r="66" spans="1:31">
      <c r="A66" t="s">
        <v>343</v>
      </c>
      <c r="B66" t="s">
        <v>68</v>
      </c>
      <c r="C66" t="s">
        <v>69</v>
      </c>
      <c r="D66" t="s">
        <v>795</v>
      </c>
      <c r="E66" t="s">
        <v>24450</v>
      </c>
      <c r="F66" t="s">
        <v>24451</v>
      </c>
      <c r="G66" t="s">
        <v>8410</v>
      </c>
      <c r="H66" t="s">
        <v>798</v>
      </c>
      <c r="I66" t="s">
        <v>799</v>
      </c>
      <c r="J66" t="s">
        <v>24452</v>
      </c>
      <c r="K66" t="s">
        <v>20905</v>
      </c>
      <c r="L66" t="s">
        <v>24453</v>
      </c>
      <c r="M66" s="27">
        <v>45950.5</v>
      </c>
      <c r="N66" s="27">
        <v>45952.53465277778</v>
      </c>
      <c r="P66" t="s">
        <v>2232</v>
      </c>
      <c r="Q66" t="s">
        <v>2232</v>
      </c>
      <c r="R66" t="s">
        <v>24105</v>
      </c>
      <c r="T66" t="s">
        <v>82</v>
      </c>
      <c r="U66" t="s">
        <v>8413</v>
      </c>
      <c r="V66" t="s">
        <v>24454</v>
      </c>
      <c r="W66" t="s">
        <v>84</v>
      </c>
      <c r="X66" t="s">
        <v>24455</v>
      </c>
      <c r="Y66" t="s">
        <v>11</v>
      </c>
      <c r="Z66" t="s">
        <v>86</v>
      </c>
      <c r="AA66" s="28">
        <v>1</v>
      </c>
      <c r="AB66" t="s">
        <v>88</v>
      </c>
      <c r="AC66" t="s">
        <v>511</v>
      </c>
      <c r="AD66" s="40">
        <v>144968</v>
      </c>
      <c r="AE66" s="40">
        <v>144968</v>
      </c>
    </row>
    <row r="67" spans="1:31">
      <c r="A67" t="s">
        <v>343</v>
      </c>
      <c r="B67" t="s">
        <v>68</v>
      </c>
      <c r="C67" t="s">
        <v>69</v>
      </c>
      <c r="D67" t="s">
        <v>5948</v>
      </c>
      <c r="E67" t="s">
        <v>24456</v>
      </c>
      <c r="F67" t="s">
        <v>24457</v>
      </c>
      <c r="G67" t="s">
        <v>8410</v>
      </c>
      <c r="H67" t="s">
        <v>798</v>
      </c>
      <c r="I67" t="s">
        <v>5951</v>
      </c>
      <c r="J67" t="s">
        <v>24458</v>
      </c>
      <c r="K67" t="s">
        <v>20905</v>
      </c>
      <c r="L67" t="s">
        <v>24459</v>
      </c>
      <c r="M67" s="27">
        <v>45950.5</v>
      </c>
      <c r="N67" s="27">
        <v>45952.518761574072</v>
      </c>
      <c r="P67" t="s">
        <v>2232</v>
      </c>
      <c r="Q67" t="s">
        <v>2232</v>
      </c>
      <c r="R67" t="s">
        <v>24105</v>
      </c>
      <c r="T67" t="s">
        <v>82</v>
      </c>
      <c r="U67" t="s">
        <v>7699</v>
      </c>
      <c r="V67" t="s">
        <v>24460</v>
      </c>
      <c r="W67" t="s">
        <v>84</v>
      </c>
      <c r="X67" t="s">
        <v>24461</v>
      </c>
      <c r="Y67" t="s">
        <v>11</v>
      </c>
      <c r="Z67" t="s">
        <v>86</v>
      </c>
      <c r="AA67" s="28">
        <v>1</v>
      </c>
      <c r="AB67" t="s">
        <v>88</v>
      </c>
      <c r="AC67" t="s">
        <v>366</v>
      </c>
      <c r="AD67" s="40">
        <v>144968</v>
      </c>
      <c r="AE67" s="40">
        <v>144968</v>
      </c>
    </row>
    <row r="68" spans="1:31">
      <c r="A68" t="s">
        <v>277</v>
      </c>
      <c r="B68" t="s">
        <v>151</v>
      </c>
      <c r="C68" t="s">
        <v>152</v>
      </c>
      <c r="D68" t="s">
        <v>12238</v>
      </c>
      <c r="E68" t="s">
        <v>24462</v>
      </c>
      <c r="F68" t="s">
        <v>24463</v>
      </c>
      <c r="G68" t="s">
        <v>8410</v>
      </c>
      <c r="H68" t="s">
        <v>328</v>
      </c>
      <c r="I68" t="s">
        <v>12241</v>
      </c>
      <c r="J68" t="s">
        <v>24464</v>
      </c>
      <c r="K68" t="s">
        <v>20905</v>
      </c>
      <c r="L68" t="s">
        <v>24465</v>
      </c>
      <c r="M68" s="27">
        <v>45950.5</v>
      </c>
      <c r="N68" s="27">
        <v>45953.779247685183</v>
      </c>
      <c r="P68" t="s">
        <v>2232</v>
      </c>
      <c r="Q68" t="s">
        <v>2232</v>
      </c>
      <c r="T68" t="s">
        <v>5314</v>
      </c>
      <c r="U68" t="s">
        <v>8853</v>
      </c>
      <c r="V68" t="s">
        <v>24466</v>
      </c>
      <c r="W68" t="s">
        <v>1801</v>
      </c>
      <c r="Y68" t="s">
        <v>13</v>
      </c>
      <c r="Z68" t="s">
        <v>86</v>
      </c>
      <c r="AA68" s="28">
        <v>0</v>
      </c>
      <c r="AB68" t="s">
        <v>88</v>
      </c>
      <c r="AC68" t="s">
        <v>342</v>
      </c>
      <c r="AD68" s="40">
        <v>41241</v>
      </c>
      <c r="AE68" s="40">
        <v>41241</v>
      </c>
    </row>
    <row r="69" spans="1:31">
      <c r="A69" t="s">
        <v>277</v>
      </c>
      <c r="B69" t="s">
        <v>151</v>
      </c>
      <c r="C69" t="s">
        <v>152</v>
      </c>
      <c r="D69" t="s">
        <v>334</v>
      </c>
      <c r="E69" t="s">
        <v>24467</v>
      </c>
      <c r="F69" t="s">
        <v>24468</v>
      </c>
      <c r="G69" t="s">
        <v>8410</v>
      </c>
      <c r="H69" t="s">
        <v>328</v>
      </c>
      <c r="I69" t="s">
        <v>337</v>
      </c>
      <c r="J69" t="s">
        <v>24469</v>
      </c>
      <c r="K69" t="s">
        <v>20905</v>
      </c>
      <c r="L69" t="s">
        <v>24470</v>
      </c>
      <c r="M69" s="27">
        <v>45950.5</v>
      </c>
      <c r="N69" s="27">
        <v>45952.403634259259</v>
      </c>
      <c r="P69" t="s">
        <v>2232</v>
      </c>
      <c r="Q69" t="s">
        <v>2232</v>
      </c>
      <c r="R69" t="s">
        <v>24105</v>
      </c>
      <c r="T69" t="s">
        <v>82</v>
      </c>
      <c r="U69" t="s">
        <v>8413</v>
      </c>
      <c r="V69" t="s">
        <v>24471</v>
      </c>
      <c r="W69" t="s">
        <v>84</v>
      </c>
      <c r="X69" t="s">
        <v>24472</v>
      </c>
      <c r="Y69" t="s">
        <v>8</v>
      </c>
      <c r="Z69" t="s">
        <v>86</v>
      </c>
      <c r="AA69" s="28">
        <v>1</v>
      </c>
      <c r="AB69" t="s">
        <v>88</v>
      </c>
      <c r="AC69" t="s">
        <v>333</v>
      </c>
      <c r="AD69" s="40">
        <v>65960</v>
      </c>
      <c r="AE69" s="40">
        <v>65960</v>
      </c>
    </row>
    <row r="70" spans="1:31">
      <c r="A70" t="s">
        <v>277</v>
      </c>
      <c r="B70" t="s">
        <v>151</v>
      </c>
      <c r="C70" t="s">
        <v>152</v>
      </c>
      <c r="D70" t="s">
        <v>11855</v>
      </c>
      <c r="E70" t="s">
        <v>24473</v>
      </c>
      <c r="F70" t="s">
        <v>24474</v>
      </c>
      <c r="G70" t="s">
        <v>8410</v>
      </c>
      <c r="H70" t="s">
        <v>281</v>
      </c>
      <c r="I70" t="s">
        <v>11858</v>
      </c>
      <c r="J70" t="s">
        <v>24475</v>
      </c>
      <c r="K70" t="s">
        <v>20905</v>
      </c>
      <c r="L70" t="s">
        <v>24476</v>
      </c>
      <c r="M70" s="27">
        <v>45950.5</v>
      </c>
      <c r="N70" s="27">
        <v>45952.599363425928</v>
      </c>
      <c r="P70" t="s">
        <v>2232</v>
      </c>
      <c r="Q70" t="s">
        <v>2232</v>
      </c>
      <c r="R70" t="s">
        <v>24105</v>
      </c>
      <c r="T70" t="s">
        <v>82</v>
      </c>
      <c r="U70" t="s">
        <v>8413</v>
      </c>
      <c r="V70" t="s">
        <v>24477</v>
      </c>
      <c r="W70" t="s">
        <v>84</v>
      </c>
      <c r="X70" t="s">
        <v>24478</v>
      </c>
      <c r="Y70" t="s">
        <v>13</v>
      </c>
      <c r="Z70" t="s">
        <v>86</v>
      </c>
      <c r="AA70" s="28">
        <v>1</v>
      </c>
      <c r="AB70" t="s">
        <v>88</v>
      </c>
      <c r="AC70" t="s">
        <v>848</v>
      </c>
      <c r="AD70" s="40">
        <v>275729</v>
      </c>
      <c r="AE70" s="40">
        <v>275729</v>
      </c>
    </row>
    <row r="71" spans="1:31">
      <c r="A71" t="s">
        <v>191</v>
      </c>
      <c r="B71" t="s">
        <v>192</v>
      </c>
      <c r="C71" t="s">
        <v>193</v>
      </c>
      <c r="D71" t="s">
        <v>246</v>
      </c>
      <c r="E71" t="s">
        <v>24479</v>
      </c>
      <c r="F71" t="s">
        <v>24480</v>
      </c>
      <c r="G71" t="s">
        <v>8410</v>
      </c>
      <c r="H71" t="s">
        <v>197</v>
      </c>
      <c r="I71" t="s">
        <v>249</v>
      </c>
      <c r="J71" t="s">
        <v>24481</v>
      </c>
      <c r="K71" t="s">
        <v>20905</v>
      </c>
      <c r="L71" t="s">
        <v>24482</v>
      </c>
      <c r="M71" s="27">
        <v>45950.5</v>
      </c>
      <c r="N71" s="27">
        <v>45953.393194444441</v>
      </c>
      <c r="P71" t="s">
        <v>2232</v>
      </c>
      <c r="Q71" t="s">
        <v>2232</v>
      </c>
      <c r="R71" t="s">
        <v>24105</v>
      </c>
      <c r="T71" t="s">
        <v>1664</v>
      </c>
      <c r="U71" t="s">
        <v>8856</v>
      </c>
      <c r="V71" t="s">
        <v>24483</v>
      </c>
      <c r="W71" t="s">
        <v>84</v>
      </c>
      <c r="Y71" t="s">
        <v>13</v>
      </c>
      <c r="Z71" t="s">
        <v>86</v>
      </c>
      <c r="AA71" s="28">
        <v>1</v>
      </c>
      <c r="AB71" t="s">
        <v>88</v>
      </c>
      <c r="AC71" t="s">
        <v>423</v>
      </c>
      <c r="AD71" s="40">
        <v>275729</v>
      </c>
      <c r="AE71" s="40">
        <v>275729</v>
      </c>
    </row>
    <row r="72" spans="1:31">
      <c r="A72" t="s">
        <v>191</v>
      </c>
      <c r="B72" t="s">
        <v>192</v>
      </c>
      <c r="C72" t="s">
        <v>193</v>
      </c>
      <c r="D72" t="s">
        <v>246</v>
      </c>
      <c r="E72" t="s">
        <v>24484</v>
      </c>
      <c r="F72" t="s">
        <v>23000</v>
      </c>
      <c r="G72" t="s">
        <v>8410</v>
      </c>
      <c r="H72" t="s">
        <v>197</v>
      </c>
      <c r="I72" t="s">
        <v>249</v>
      </c>
      <c r="J72" t="s">
        <v>23001</v>
      </c>
      <c r="K72" t="s">
        <v>20905</v>
      </c>
      <c r="L72" t="s">
        <v>24485</v>
      </c>
      <c r="M72" s="27">
        <v>45950.5</v>
      </c>
      <c r="N72" s="27">
        <v>45953.386076388888</v>
      </c>
      <c r="P72" t="s">
        <v>2232</v>
      </c>
      <c r="Q72" t="s">
        <v>2232</v>
      </c>
      <c r="T72" t="s">
        <v>1664</v>
      </c>
      <c r="U72" t="s">
        <v>8856</v>
      </c>
      <c r="V72" t="s">
        <v>24486</v>
      </c>
      <c r="W72" t="s">
        <v>84</v>
      </c>
      <c r="Y72" t="s">
        <v>13</v>
      </c>
      <c r="AA72" s="28">
        <v>1</v>
      </c>
      <c r="AB72" t="s">
        <v>88</v>
      </c>
      <c r="AC72" t="s">
        <v>423</v>
      </c>
      <c r="AD72" s="40">
        <v>275729</v>
      </c>
      <c r="AE72" s="40">
        <v>275729</v>
      </c>
    </row>
    <row r="73" spans="1:31">
      <c r="A73" t="s">
        <v>277</v>
      </c>
      <c r="B73" t="s">
        <v>151</v>
      </c>
      <c r="C73" t="s">
        <v>152</v>
      </c>
      <c r="D73" t="s">
        <v>1059</v>
      </c>
      <c r="E73" t="s">
        <v>24487</v>
      </c>
      <c r="F73" t="s">
        <v>24488</v>
      </c>
      <c r="G73" t="s">
        <v>8410</v>
      </c>
      <c r="H73" t="s">
        <v>328</v>
      </c>
      <c r="I73" t="s">
        <v>1062</v>
      </c>
      <c r="J73" t="s">
        <v>24489</v>
      </c>
      <c r="K73" t="s">
        <v>20905</v>
      </c>
      <c r="L73" t="s">
        <v>24490</v>
      </c>
      <c r="M73" s="27">
        <v>45950.5</v>
      </c>
      <c r="N73" s="27">
        <v>45952.440868055557</v>
      </c>
      <c r="P73" t="s">
        <v>2232</v>
      </c>
      <c r="Q73" t="s">
        <v>2232</v>
      </c>
      <c r="R73" t="s">
        <v>1479</v>
      </c>
      <c r="S73" t="s">
        <v>24491</v>
      </c>
      <c r="T73" t="s">
        <v>82</v>
      </c>
      <c r="U73" t="s">
        <v>8413</v>
      </c>
      <c r="V73" t="s">
        <v>24492</v>
      </c>
      <c r="W73" t="s">
        <v>84</v>
      </c>
      <c r="X73" t="s">
        <v>24493</v>
      </c>
      <c r="Y73" t="s">
        <v>8</v>
      </c>
      <c r="Z73" t="s">
        <v>86</v>
      </c>
      <c r="AA73" s="28">
        <v>1</v>
      </c>
      <c r="AB73" t="s">
        <v>88</v>
      </c>
      <c r="AC73" t="s">
        <v>585</v>
      </c>
      <c r="AD73" s="40">
        <v>65960</v>
      </c>
      <c r="AE73" s="40">
        <v>65960</v>
      </c>
    </row>
    <row r="74" spans="1:31">
      <c r="A74" t="s">
        <v>191</v>
      </c>
      <c r="B74" t="s">
        <v>192</v>
      </c>
      <c r="C74" t="s">
        <v>193</v>
      </c>
      <c r="D74" t="s">
        <v>3349</v>
      </c>
      <c r="E74" t="s">
        <v>24494</v>
      </c>
      <c r="F74" t="s">
        <v>24495</v>
      </c>
      <c r="G74" t="s">
        <v>8410</v>
      </c>
      <c r="H74" t="s">
        <v>197</v>
      </c>
      <c r="I74" t="s">
        <v>3352</v>
      </c>
      <c r="J74" t="s">
        <v>24496</v>
      </c>
      <c r="K74" t="s">
        <v>20905</v>
      </c>
      <c r="L74" t="s">
        <v>24497</v>
      </c>
      <c r="M74" s="27">
        <v>45950.5</v>
      </c>
      <c r="N74" s="27">
        <v>45954.351493055547</v>
      </c>
      <c r="P74" t="s">
        <v>2232</v>
      </c>
      <c r="Q74" t="s">
        <v>2232</v>
      </c>
      <c r="T74" t="s">
        <v>82</v>
      </c>
      <c r="U74" t="s">
        <v>8413</v>
      </c>
      <c r="V74" t="s">
        <v>24498</v>
      </c>
      <c r="W74" t="s">
        <v>84</v>
      </c>
      <c r="X74" t="s">
        <v>24499</v>
      </c>
      <c r="Y74" t="s">
        <v>11</v>
      </c>
      <c r="Z74" t="s">
        <v>86</v>
      </c>
      <c r="AA74" s="28">
        <v>1</v>
      </c>
      <c r="AB74" t="s">
        <v>88</v>
      </c>
      <c r="AC74" t="s">
        <v>226</v>
      </c>
      <c r="AD74" s="40">
        <v>144968</v>
      </c>
      <c r="AE74" s="40">
        <v>144968</v>
      </c>
    </row>
    <row r="75" spans="1:31">
      <c r="A75" t="s">
        <v>288</v>
      </c>
      <c r="B75" t="s">
        <v>113</v>
      </c>
      <c r="C75" t="s">
        <v>114</v>
      </c>
      <c r="D75" t="s">
        <v>289</v>
      </c>
      <c r="E75" t="s">
        <v>24500</v>
      </c>
      <c r="F75" t="s">
        <v>24501</v>
      </c>
      <c r="G75" t="s">
        <v>8410</v>
      </c>
      <c r="H75" t="s">
        <v>292</v>
      </c>
      <c r="I75" t="s">
        <v>288</v>
      </c>
      <c r="J75" t="s">
        <v>24502</v>
      </c>
      <c r="K75" t="s">
        <v>20905</v>
      </c>
      <c r="L75" t="s">
        <v>24503</v>
      </c>
      <c r="M75" s="27">
        <v>45950.5</v>
      </c>
      <c r="N75" s="27">
        <v>45952.481111111112</v>
      </c>
      <c r="P75" t="s">
        <v>2232</v>
      </c>
      <c r="Q75" t="s">
        <v>2232</v>
      </c>
      <c r="R75" t="s">
        <v>24105</v>
      </c>
      <c r="T75" t="s">
        <v>82</v>
      </c>
      <c r="U75" t="s">
        <v>7699</v>
      </c>
      <c r="V75" t="s">
        <v>24504</v>
      </c>
      <c r="W75" t="s">
        <v>84</v>
      </c>
      <c r="X75" t="s">
        <v>24505</v>
      </c>
      <c r="Y75" t="s">
        <v>8</v>
      </c>
      <c r="Z75" t="s">
        <v>86</v>
      </c>
      <c r="AA75" s="28">
        <v>1</v>
      </c>
      <c r="AB75" t="s">
        <v>88</v>
      </c>
      <c r="AC75" t="s">
        <v>7026</v>
      </c>
      <c r="AD75" s="40">
        <v>65960</v>
      </c>
      <c r="AE75" s="40">
        <v>65960</v>
      </c>
    </row>
    <row r="76" spans="1:31">
      <c r="A76" t="s">
        <v>569</v>
      </c>
      <c r="B76" t="s">
        <v>119</v>
      </c>
      <c r="C76" t="s">
        <v>120</v>
      </c>
      <c r="D76" t="s">
        <v>570</v>
      </c>
      <c r="E76" t="s">
        <v>24506</v>
      </c>
      <c r="F76" t="s">
        <v>24507</v>
      </c>
      <c r="G76" t="s">
        <v>8410</v>
      </c>
      <c r="H76" t="s">
        <v>573</v>
      </c>
      <c r="I76" t="s">
        <v>569</v>
      </c>
      <c r="J76" t="s">
        <v>24508</v>
      </c>
      <c r="K76" t="s">
        <v>20905</v>
      </c>
      <c r="L76" t="s">
        <v>24509</v>
      </c>
      <c r="M76" s="27">
        <v>45950.5</v>
      </c>
      <c r="N76" s="27">
        <v>45952.517685185187</v>
      </c>
      <c r="P76" t="s">
        <v>2232</v>
      </c>
      <c r="Q76" t="s">
        <v>2232</v>
      </c>
      <c r="R76" t="s">
        <v>24105</v>
      </c>
      <c r="T76" t="s">
        <v>1664</v>
      </c>
      <c r="U76" t="s">
        <v>8856</v>
      </c>
      <c r="V76" t="s">
        <v>24510</v>
      </c>
      <c r="W76" t="s">
        <v>84</v>
      </c>
      <c r="X76" t="s">
        <v>24511</v>
      </c>
      <c r="Y76" t="s">
        <v>8</v>
      </c>
      <c r="Z76" t="s">
        <v>86</v>
      </c>
      <c r="AA76" s="28">
        <v>1</v>
      </c>
      <c r="AB76" t="s">
        <v>88</v>
      </c>
      <c r="AC76" t="s">
        <v>6238</v>
      </c>
      <c r="AD76" s="40">
        <v>65960</v>
      </c>
      <c r="AE76" s="40">
        <v>65960</v>
      </c>
    </row>
    <row r="77" spans="1:31">
      <c r="A77" t="s">
        <v>459</v>
      </c>
      <c r="B77" t="s">
        <v>460</v>
      </c>
      <c r="C77" t="s">
        <v>461</v>
      </c>
      <c r="D77" t="s">
        <v>24512</v>
      </c>
      <c r="E77" t="s">
        <v>24513</v>
      </c>
      <c r="F77" t="s">
        <v>24514</v>
      </c>
      <c r="G77" t="s">
        <v>8410</v>
      </c>
      <c r="H77" t="s">
        <v>460</v>
      </c>
      <c r="I77" t="s">
        <v>24515</v>
      </c>
      <c r="J77" t="s">
        <v>24516</v>
      </c>
      <c r="K77" t="s">
        <v>20905</v>
      </c>
      <c r="L77" t="s">
        <v>24517</v>
      </c>
      <c r="M77" s="27">
        <v>45950.5</v>
      </c>
      <c r="N77" s="27">
        <v>45954.477326388893</v>
      </c>
      <c r="P77" t="s">
        <v>2232</v>
      </c>
      <c r="Q77" t="s">
        <v>2232</v>
      </c>
      <c r="R77" t="s">
        <v>24105</v>
      </c>
      <c r="T77" t="s">
        <v>82</v>
      </c>
      <c r="U77" t="s">
        <v>8413</v>
      </c>
      <c r="V77" t="s">
        <v>24518</v>
      </c>
      <c r="W77" t="s">
        <v>84</v>
      </c>
      <c r="X77" t="s">
        <v>24519</v>
      </c>
      <c r="Y77" t="s">
        <v>13</v>
      </c>
      <c r="Z77" t="s">
        <v>86</v>
      </c>
      <c r="AA77" s="28">
        <v>1</v>
      </c>
      <c r="AB77" t="s">
        <v>88</v>
      </c>
      <c r="AC77" t="s">
        <v>526</v>
      </c>
      <c r="AD77" s="40">
        <v>275729</v>
      </c>
      <c r="AE77" s="40">
        <v>275729</v>
      </c>
    </row>
    <row r="78" spans="1:31">
      <c r="A78" t="s">
        <v>569</v>
      </c>
      <c r="B78" t="s">
        <v>119</v>
      </c>
      <c r="C78" t="s">
        <v>120</v>
      </c>
      <c r="D78" t="s">
        <v>3583</v>
      </c>
      <c r="E78" t="s">
        <v>24520</v>
      </c>
      <c r="F78" t="s">
        <v>24521</v>
      </c>
      <c r="G78" t="s">
        <v>8410</v>
      </c>
      <c r="H78" t="s">
        <v>573</v>
      </c>
      <c r="I78" t="s">
        <v>3586</v>
      </c>
      <c r="J78" t="s">
        <v>24522</v>
      </c>
      <c r="K78" t="s">
        <v>20905</v>
      </c>
      <c r="L78" t="s">
        <v>24523</v>
      </c>
      <c r="M78" s="27">
        <v>45950.5</v>
      </c>
      <c r="N78" s="27">
        <v>45952.570347222223</v>
      </c>
      <c r="P78" t="s">
        <v>2232</v>
      </c>
      <c r="Q78" t="s">
        <v>2232</v>
      </c>
      <c r="R78" t="s">
        <v>24105</v>
      </c>
      <c r="T78" t="s">
        <v>82</v>
      </c>
      <c r="U78" t="s">
        <v>8853</v>
      </c>
      <c r="V78" t="s">
        <v>24524</v>
      </c>
      <c r="W78" t="s">
        <v>84</v>
      </c>
      <c r="X78" t="s">
        <v>1666</v>
      </c>
      <c r="Y78" t="s">
        <v>11</v>
      </c>
      <c r="Z78" t="s">
        <v>86</v>
      </c>
      <c r="AA78" s="28">
        <v>1</v>
      </c>
      <c r="AB78" t="s">
        <v>88</v>
      </c>
      <c r="AC78" t="s">
        <v>2706</v>
      </c>
      <c r="AD78" s="40">
        <v>144968</v>
      </c>
      <c r="AE78" s="40">
        <v>144968</v>
      </c>
    </row>
    <row r="79" spans="1:31">
      <c r="A79" t="s">
        <v>191</v>
      </c>
      <c r="B79" t="s">
        <v>192</v>
      </c>
      <c r="C79" t="s">
        <v>193</v>
      </c>
      <c r="D79" t="s">
        <v>194</v>
      </c>
      <c r="E79" t="s">
        <v>24525</v>
      </c>
      <c r="F79" t="s">
        <v>24526</v>
      </c>
      <c r="G79" t="s">
        <v>8410</v>
      </c>
      <c r="H79" t="s">
        <v>197</v>
      </c>
      <c r="I79" t="s">
        <v>191</v>
      </c>
      <c r="J79" t="s">
        <v>24527</v>
      </c>
      <c r="K79" t="s">
        <v>20905</v>
      </c>
      <c r="L79" t="s">
        <v>24528</v>
      </c>
      <c r="M79" s="27">
        <v>45950.5</v>
      </c>
      <c r="N79" s="27">
        <v>45952.623182870368</v>
      </c>
      <c r="P79" t="s">
        <v>2232</v>
      </c>
      <c r="Q79" t="s">
        <v>2232</v>
      </c>
      <c r="R79" t="s">
        <v>24105</v>
      </c>
      <c r="T79" t="s">
        <v>82</v>
      </c>
      <c r="U79" t="s">
        <v>8413</v>
      </c>
      <c r="V79" t="s">
        <v>24529</v>
      </c>
      <c r="W79" t="s">
        <v>84</v>
      </c>
      <c r="X79" t="s">
        <v>24530</v>
      </c>
      <c r="Y79" t="s">
        <v>8</v>
      </c>
      <c r="Z79" t="s">
        <v>86</v>
      </c>
      <c r="AA79" s="28">
        <v>1</v>
      </c>
      <c r="AB79" t="s">
        <v>88</v>
      </c>
      <c r="AC79" t="s">
        <v>1534</v>
      </c>
      <c r="AD79" s="40">
        <v>65960</v>
      </c>
      <c r="AE79" s="40">
        <v>65960</v>
      </c>
    </row>
    <row r="80" spans="1:31">
      <c r="A80" t="s">
        <v>191</v>
      </c>
      <c r="B80" t="s">
        <v>192</v>
      </c>
      <c r="C80" t="s">
        <v>193</v>
      </c>
      <c r="D80" t="s">
        <v>194</v>
      </c>
      <c r="E80" t="s">
        <v>24531</v>
      </c>
      <c r="F80" t="s">
        <v>24532</v>
      </c>
      <c r="G80" t="s">
        <v>8410</v>
      </c>
      <c r="H80" t="s">
        <v>197</v>
      </c>
      <c r="I80" t="s">
        <v>191</v>
      </c>
      <c r="J80" t="s">
        <v>24533</v>
      </c>
      <c r="K80" t="s">
        <v>20905</v>
      </c>
      <c r="L80" t="s">
        <v>24534</v>
      </c>
      <c r="M80" s="27">
        <v>45950.5</v>
      </c>
      <c r="N80" s="27">
        <v>45952.505347222221</v>
      </c>
      <c r="P80" t="s">
        <v>2232</v>
      </c>
      <c r="Q80" t="s">
        <v>2232</v>
      </c>
      <c r="R80" t="s">
        <v>24105</v>
      </c>
      <c r="T80" t="s">
        <v>82</v>
      </c>
      <c r="U80" t="s">
        <v>8413</v>
      </c>
      <c r="V80" t="s">
        <v>24535</v>
      </c>
      <c r="W80" t="s">
        <v>84</v>
      </c>
      <c r="X80" t="s">
        <v>24536</v>
      </c>
      <c r="Y80" t="s">
        <v>8</v>
      </c>
      <c r="Z80" t="s">
        <v>86</v>
      </c>
      <c r="AA80" s="28">
        <v>1</v>
      </c>
      <c r="AB80" t="s">
        <v>88</v>
      </c>
      <c r="AC80" t="s">
        <v>1534</v>
      </c>
      <c r="AD80" s="40">
        <v>65960</v>
      </c>
      <c r="AE80" s="40">
        <v>65960</v>
      </c>
    </row>
    <row r="81" spans="1:31">
      <c r="A81" t="s">
        <v>459</v>
      </c>
      <c r="B81" t="s">
        <v>460</v>
      </c>
      <c r="C81" t="s">
        <v>461</v>
      </c>
      <c r="D81" t="s">
        <v>512</v>
      </c>
      <c r="E81" t="s">
        <v>24537</v>
      </c>
      <c r="F81" t="s">
        <v>24538</v>
      </c>
      <c r="G81" t="s">
        <v>8410</v>
      </c>
      <c r="H81" t="s">
        <v>460</v>
      </c>
      <c r="I81" t="s">
        <v>459</v>
      </c>
      <c r="J81" t="s">
        <v>24539</v>
      </c>
      <c r="K81" t="s">
        <v>20905</v>
      </c>
      <c r="L81" t="s">
        <v>24540</v>
      </c>
      <c r="M81" s="27">
        <v>45950.5</v>
      </c>
      <c r="N81" s="27">
        <v>45952.491932870369</v>
      </c>
      <c r="P81" t="s">
        <v>2232</v>
      </c>
      <c r="Q81" t="s">
        <v>2232</v>
      </c>
      <c r="R81" t="s">
        <v>24105</v>
      </c>
      <c r="T81" t="s">
        <v>82</v>
      </c>
      <c r="U81" t="s">
        <v>8413</v>
      </c>
      <c r="V81" t="s">
        <v>24541</v>
      </c>
      <c r="W81" t="s">
        <v>84</v>
      </c>
      <c r="X81" t="s">
        <v>24542</v>
      </c>
      <c r="Y81" t="s">
        <v>8</v>
      </c>
      <c r="Z81" t="s">
        <v>86</v>
      </c>
      <c r="AA81" s="28">
        <v>1</v>
      </c>
      <c r="AB81" t="s">
        <v>88</v>
      </c>
      <c r="AC81" t="s">
        <v>539</v>
      </c>
      <c r="AD81" s="40">
        <v>65960</v>
      </c>
      <c r="AE81" s="40">
        <v>65960</v>
      </c>
    </row>
    <row r="82" spans="1:31">
      <c r="A82" t="s">
        <v>613</v>
      </c>
      <c r="B82" t="s">
        <v>151</v>
      </c>
      <c r="C82" t="s">
        <v>152</v>
      </c>
      <c r="D82" t="s">
        <v>24543</v>
      </c>
      <c r="E82" t="s">
        <v>24544</v>
      </c>
      <c r="F82" t="s">
        <v>24545</v>
      </c>
      <c r="G82" t="s">
        <v>8410</v>
      </c>
      <c r="H82" t="s">
        <v>258</v>
      </c>
      <c r="I82" t="s">
        <v>24546</v>
      </c>
      <c r="J82" t="s">
        <v>24547</v>
      </c>
      <c r="K82" t="s">
        <v>20905</v>
      </c>
      <c r="L82" t="s">
        <v>24548</v>
      </c>
      <c r="M82" s="27">
        <v>45950.5</v>
      </c>
      <c r="N82" s="27">
        <v>45952.440196759257</v>
      </c>
      <c r="P82" t="s">
        <v>2232</v>
      </c>
      <c r="Q82" t="s">
        <v>2232</v>
      </c>
      <c r="R82" t="s">
        <v>24105</v>
      </c>
      <c r="T82" t="s">
        <v>82</v>
      </c>
      <c r="U82" t="s">
        <v>8413</v>
      </c>
      <c r="V82" t="s">
        <v>24549</v>
      </c>
      <c r="W82" t="s">
        <v>84</v>
      </c>
      <c r="X82" t="s">
        <v>24550</v>
      </c>
      <c r="Y82" t="s">
        <v>13</v>
      </c>
      <c r="Z82" t="s">
        <v>86</v>
      </c>
      <c r="AA82" s="28">
        <v>1</v>
      </c>
      <c r="AB82" t="s">
        <v>88</v>
      </c>
      <c r="AC82" t="s">
        <v>416</v>
      </c>
      <c r="AD82" s="40">
        <v>275729</v>
      </c>
      <c r="AE82" s="40">
        <v>275729</v>
      </c>
    </row>
    <row r="83" spans="1:31">
      <c r="A83" t="s">
        <v>613</v>
      </c>
      <c r="B83" t="s">
        <v>151</v>
      </c>
      <c r="C83" t="s">
        <v>152</v>
      </c>
      <c r="D83" t="s">
        <v>9804</v>
      </c>
      <c r="E83" t="s">
        <v>24551</v>
      </c>
      <c r="F83" t="s">
        <v>24552</v>
      </c>
      <c r="G83" t="s">
        <v>8410</v>
      </c>
      <c r="H83" t="s">
        <v>258</v>
      </c>
      <c r="I83" t="s">
        <v>9807</v>
      </c>
      <c r="J83" t="s">
        <v>24553</v>
      </c>
      <c r="K83" t="s">
        <v>20905</v>
      </c>
      <c r="L83" t="s">
        <v>24554</v>
      </c>
      <c r="M83" s="27">
        <v>45950.5</v>
      </c>
      <c r="N83" s="27">
        <v>45952.46193287037</v>
      </c>
      <c r="P83" t="s">
        <v>2232</v>
      </c>
      <c r="Q83" t="s">
        <v>2232</v>
      </c>
      <c r="R83" t="s">
        <v>24105</v>
      </c>
      <c r="T83" t="s">
        <v>82</v>
      </c>
      <c r="U83" t="s">
        <v>8413</v>
      </c>
      <c r="V83" t="s">
        <v>24555</v>
      </c>
      <c r="W83" t="s">
        <v>84</v>
      </c>
      <c r="X83" t="s">
        <v>24556</v>
      </c>
      <c r="Y83" t="s">
        <v>13</v>
      </c>
      <c r="Z83" t="s">
        <v>86</v>
      </c>
      <c r="AA83" s="28">
        <v>1</v>
      </c>
      <c r="AB83" t="s">
        <v>88</v>
      </c>
      <c r="AC83" t="s">
        <v>416</v>
      </c>
      <c r="AD83" s="40">
        <v>275729</v>
      </c>
      <c r="AE83" s="40">
        <v>275729</v>
      </c>
    </row>
    <row r="84" spans="1:31">
      <c r="A84" t="s">
        <v>277</v>
      </c>
      <c r="B84" t="s">
        <v>151</v>
      </c>
      <c r="C84" t="s">
        <v>152</v>
      </c>
      <c r="D84" t="s">
        <v>24557</v>
      </c>
      <c r="E84" t="s">
        <v>24558</v>
      </c>
      <c r="F84" t="s">
        <v>24559</v>
      </c>
      <c r="G84" t="s">
        <v>8410</v>
      </c>
      <c r="H84" t="s">
        <v>328</v>
      </c>
      <c r="I84" t="s">
        <v>24560</v>
      </c>
      <c r="J84" t="s">
        <v>24561</v>
      </c>
      <c r="K84" t="s">
        <v>20905</v>
      </c>
      <c r="L84" t="s">
        <v>24562</v>
      </c>
      <c r="M84" s="27">
        <v>45950.5</v>
      </c>
      <c r="N84" s="27">
        <v>45952.431192129632</v>
      </c>
      <c r="P84" t="s">
        <v>2232</v>
      </c>
      <c r="Q84" t="s">
        <v>2232</v>
      </c>
      <c r="R84" t="s">
        <v>24105</v>
      </c>
      <c r="T84" t="s">
        <v>82</v>
      </c>
      <c r="U84" t="s">
        <v>8413</v>
      </c>
      <c r="V84" t="s">
        <v>24563</v>
      </c>
      <c r="W84" t="s">
        <v>84</v>
      </c>
      <c r="X84" t="s">
        <v>24564</v>
      </c>
      <c r="Y84" t="s">
        <v>15</v>
      </c>
      <c r="Z84" t="s">
        <v>86</v>
      </c>
      <c r="AA84" s="28">
        <v>2</v>
      </c>
      <c r="AB84" t="s">
        <v>88</v>
      </c>
      <c r="AC84" t="s">
        <v>416</v>
      </c>
      <c r="AD84" s="40">
        <v>959178</v>
      </c>
      <c r="AE84" s="40">
        <v>959178</v>
      </c>
    </row>
    <row r="85" spans="1:31">
      <c r="A85" t="s">
        <v>288</v>
      </c>
      <c r="B85" t="s">
        <v>113</v>
      </c>
      <c r="C85" t="s">
        <v>114</v>
      </c>
      <c r="D85" t="s">
        <v>1126</v>
      </c>
      <c r="E85" t="s">
        <v>24565</v>
      </c>
      <c r="F85" t="s">
        <v>24566</v>
      </c>
      <c r="G85" t="s">
        <v>8410</v>
      </c>
      <c r="H85" t="s">
        <v>292</v>
      </c>
      <c r="I85" t="s">
        <v>1129</v>
      </c>
      <c r="J85" t="s">
        <v>24567</v>
      </c>
      <c r="K85" t="s">
        <v>20905</v>
      </c>
      <c r="L85" t="s">
        <v>24568</v>
      </c>
      <c r="M85" s="27">
        <v>45950.5</v>
      </c>
      <c r="N85" s="27">
        <v>45953.751620370371</v>
      </c>
      <c r="P85" t="s">
        <v>2232</v>
      </c>
      <c r="Q85" t="s">
        <v>2232</v>
      </c>
      <c r="R85" t="s">
        <v>24105</v>
      </c>
      <c r="T85" t="s">
        <v>82</v>
      </c>
      <c r="U85" t="s">
        <v>8413</v>
      </c>
      <c r="V85" t="s">
        <v>24569</v>
      </c>
      <c r="W85" t="s">
        <v>84</v>
      </c>
      <c r="X85" t="s">
        <v>24570</v>
      </c>
      <c r="Y85" t="s">
        <v>11</v>
      </c>
      <c r="Z85" t="s">
        <v>86</v>
      </c>
      <c r="AA85" s="28">
        <v>1</v>
      </c>
      <c r="AB85" t="s">
        <v>88</v>
      </c>
      <c r="AC85" t="s">
        <v>245</v>
      </c>
      <c r="AD85" s="40">
        <v>144968</v>
      </c>
      <c r="AE85" s="40">
        <v>144968</v>
      </c>
    </row>
    <row r="86" spans="1:31">
      <c r="A86" t="s">
        <v>191</v>
      </c>
      <c r="B86" t="s">
        <v>192</v>
      </c>
      <c r="C86" t="s">
        <v>193</v>
      </c>
      <c r="D86" t="s">
        <v>208</v>
      </c>
      <c r="E86" t="s">
        <v>24571</v>
      </c>
      <c r="F86" t="s">
        <v>24572</v>
      </c>
      <c r="G86" t="s">
        <v>8410</v>
      </c>
      <c r="H86" t="s">
        <v>197</v>
      </c>
      <c r="I86" t="s">
        <v>211</v>
      </c>
      <c r="J86" t="s">
        <v>24573</v>
      </c>
      <c r="K86" t="s">
        <v>20905</v>
      </c>
      <c r="L86" t="s">
        <v>24574</v>
      </c>
      <c r="M86" s="27">
        <v>45950.5</v>
      </c>
      <c r="N86" s="27">
        <v>45952.437881944446</v>
      </c>
      <c r="P86" t="s">
        <v>2232</v>
      </c>
      <c r="Q86" t="s">
        <v>2232</v>
      </c>
      <c r="R86" t="s">
        <v>24105</v>
      </c>
      <c r="T86" t="s">
        <v>82</v>
      </c>
      <c r="U86" t="s">
        <v>8413</v>
      </c>
      <c r="V86" t="s">
        <v>24575</v>
      </c>
      <c r="W86" t="s">
        <v>84</v>
      </c>
      <c r="X86" t="s">
        <v>24576</v>
      </c>
      <c r="Y86" t="s">
        <v>8</v>
      </c>
      <c r="Z86" t="s">
        <v>86</v>
      </c>
      <c r="AA86" s="28">
        <v>1</v>
      </c>
      <c r="AB86" t="s">
        <v>88</v>
      </c>
      <c r="AC86" t="s">
        <v>1981</v>
      </c>
      <c r="AD86" s="40">
        <v>65960</v>
      </c>
      <c r="AE86" s="40">
        <v>65960</v>
      </c>
    </row>
    <row r="87" spans="1:31">
      <c r="A87" t="s">
        <v>569</v>
      </c>
      <c r="B87" t="s">
        <v>119</v>
      </c>
      <c r="C87" t="s">
        <v>120</v>
      </c>
      <c r="D87" t="s">
        <v>7400</v>
      </c>
      <c r="E87" t="s">
        <v>24577</v>
      </c>
      <c r="F87" t="s">
        <v>24578</v>
      </c>
      <c r="G87" t="s">
        <v>8410</v>
      </c>
      <c r="H87" t="s">
        <v>573</v>
      </c>
      <c r="I87" t="s">
        <v>282</v>
      </c>
      <c r="J87" t="s">
        <v>24579</v>
      </c>
      <c r="K87" t="s">
        <v>20905</v>
      </c>
      <c r="L87" t="s">
        <v>24580</v>
      </c>
      <c r="M87" s="27">
        <v>45950.5</v>
      </c>
      <c r="N87" s="27">
        <v>45952.497199074067</v>
      </c>
      <c r="P87" t="s">
        <v>2232</v>
      </c>
      <c r="Q87" t="s">
        <v>2232</v>
      </c>
      <c r="R87" t="s">
        <v>24105</v>
      </c>
      <c r="T87" t="s">
        <v>82</v>
      </c>
      <c r="U87" t="s">
        <v>8413</v>
      </c>
      <c r="V87" t="s">
        <v>24581</v>
      </c>
      <c r="W87" t="s">
        <v>84</v>
      </c>
      <c r="X87" t="s">
        <v>24582</v>
      </c>
      <c r="Y87" t="s">
        <v>11</v>
      </c>
      <c r="Z87" t="s">
        <v>86</v>
      </c>
      <c r="AA87" s="28">
        <v>1</v>
      </c>
      <c r="AB87" t="s">
        <v>88</v>
      </c>
      <c r="AC87" t="s">
        <v>2706</v>
      </c>
      <c r="AD87" s="40">
        <v>144968</v>
      </c>
      <c r="AE87" s="40">
        <v>144968</v>
      </c>
    </row>
    <row r="88" spans="1:31">
      <c r="A88" t="s">
        <v>459</v>
      </c>
      <c r="B88" t="s">
        <v>460</v>
      </c>
      <c r="C88" t="s">
        <v>461</v>
      </c>
      <c r="D88" t="s">
        <v>512</v>
      </c>
      <c r="E88" t="s">
        <v>24583</v>
      </c>
      <c r="F88" t="s">
        <v>24584</v>
      </c>
      <c r="G88" t="s">
        <v>8410</v>
      </c>
      <c r="H88" t="s">
        <v>460</v>
      </c>
      <c r="I88" t="s">
        <v>459</v>
      </c>
      <c r="J88" t="s">
        <v>24585</v>
      </c>
      <c r="K88" t="s">
        <v>20905</v>
      </c>
      <c r="L88" t="s">
        <v>24586</v>
      </c>
      <c r="M88" s="27">
        <v>45950.5</v>
      </c>
      <c r="N88" s="27">
        <v>45952.498680555553</v>
      </c>
      <c r="P88" t="s">
        <v>2232</v>
      </c>
      <c r="Q88" t="s">
        <v>2232</v>
      </c>
      <c r="R88" t="s">
        <v>24105</v>
      </c>
      <c r="T88" t="s">
        <v>82</v>
      </c>
      <c r="U88" t="s">
        <v>8413</v>
      </c>
      <c r="V88" t="s">
        <v>24587</v>
      </c>
      <c r="W88" t="s">
        <v>84</v>
      </c>
      <c r="X88" t="s">
        <v>24588</v>
      </c>
      <c r="Y88" t="s">
        <v>8</v>
      </c>
      <c r="Z88" t="s">
        <v>86</v>
      </c>
      <c r="AA88" s="28">
        <v>1</v>
      </c>
      <c r="AB88" t="s">
        <v>88</v>
      </c>
      <c r="AC88" t="s">
        <v>778</v>
      </c>
      <c r="AD88" s="40">
        <v>65960</v>
      </c>
      <c r="AE88" s="40">
        <v>65960</v>
      </c>
    </row>
    <row r="89" spans="1:31">
      <c r="A89" t="s">
        <v>277</v>
      </c>
      <c r="B89" t="s">
        <v>151</v>
      </c>
      <c r="C89" t="s">
        <v>152</v>
      </c>
      <c r="D89" t="s">
        <v>9326</v>
      </c>
      <c r="E89" t="s">
        <v>24589</v>
      </c>
      <c r="F89" t="s">
        <v>24590</v>
      </c>
      <c r="G89" t="s">
        <v>8410</v>
      </c>
      <c r="H89" t="s">
        <v>328</v>
      </c>
      <c r="I89" t="s">
        <v>9329</v>
      </c>
      <c r="J89" t="s">
        <v>24591</v>
      </c>
      <c r="K89" t="s">
        <v>20905</v>
      </c>
      <c r="L89" t="s">
        <v>24592</v>
      </c>
      <c r="M89" s="27">
        <v>45950.5</v>
      </c>
      <c r="N89" s="27">
        <v>45957.421111111107</v>
      </c>
      <c r="P89" t="s">
        <v>2232</v>
      </c>
      <c r="Q89" t="s">
        <v>2232</v>
      </c>
      <c r="R89" t="s">
        <v>24105</v>
      </c>
      <c r="T89" t="s">
        <v>82</v>
      </c>
      <c r="U89" t="s">
        <v>8413</v>
      </c>
      <c r="V89" t="s">
        <v>24593</v>
      </c>
      <c r="W89" t="s">
        <v>84</v>
      </c>
      <c r="X89" t="s">
        <v>24594</v>
      </c>
      <c r="Y89" t="s">
        <v>11</v>
      </c>
      <c r="Z89" t="s">
        <v>86</v>
      </c>
      <c r="AA89" s="28">
        <v>1</v>
      </c>
      <c r="AB89" t="s">
        <v>88</v>
      </c>
      <c r="AC89" t="s">
        <v>585</v>
      </c>
      <c r="AD89" s="40">
        <v>144968</v>
      </c>
      <c r="AE89" s="40">
        <v>144968</v>
      </c>
    </row>
    <row r="90" spans="1:31">
      <c r="A90" t="s">
        <v>1134</v>
      </c>
      <c r="B90" t="s">
        <v>113</v>
      </c>
      <c r="C90" t="s">
        <v>114</v>
      </c>
      <c r="D90" t="s">
        <v>2710</v>
      </c>
      <c r="E90" t="s">
        <v>24595</v>
      </c>
      <c r="F90" t="s">
        <v>24596</v>
      </c>
      <c r="G90" t="s">
        <v>8410</v>
      </c>
      <c r="H90" t="s">
        <v>2713</v>
      </c>
      <c r="I90" t="s">
        <v>1134</v>
      </c>
      <c r="J90" t="s">
        <v>24597</v>
      </c>
      <c r="K90" t="s">
        <v>20905</v>
      </c>
      <c r="L90" t="s">
        <v>24598</v>
      </c>
      <c r="M90" s="27">
        <v>45950.5</v>
      </c>
      <c r="N90" s="27">
        <v>45952.475682870368</v>
      </c>
      <c r="P90" t="s">
        <v>2232</v>
      </c>
      <c r="Q90" t="s">
        <v>2232</v>
      </c>
      <c r="R90" t="s">
        <v>24105</v>
      </c>
      <c r="T90" t="s">
        <v>82</v>
      </c>
      <c r="U90" t="s">
        <v>24386</v>
      </c>
      <c r="V90" t="s">
        <v>24599</v>
      </c>
      <c r="W90" t="s">
        <v>84</v>
      </c>
      <c r="X90" t="s">
        <v>24600</v>
      </c>
      <c r="Y90" t="s">
        <v>8</v>
      </c>
      <c r="Z90" t="s">
        <v>86</v>
      </c>
      <c r="AA90" s="28">
        <v>1</v>
      </c>
      <c r="AB90" t="s">
        <v>88</v>
      </c>
      <c r="AC90" t="s">
        <v>20922</v>
      </c>
      <c r="AD90" s="40">
        <v>65960</v>
      </c>
      <c r="AE90" s="40">
        <v>65960</v>
      </c>
    </row>
    <row r="91" spans="1:31">
      <c r="A91" t="s">
        <v>67</v>
      </c>
      <c r="B91" t="s">
        <v>68</v>
      </c>
      <c r="C91" t="s">
        <v>69</v>
      </c>
      <c r="D91" t="s">
        <v>1099</v>
      </c>
      <c r="E91" t="s">
        <v>24601</v>
      </c>
      <c r="F91" t="s">
        <v>24602</v>
      </c>
      <c r="G91" t="s">
        <v>8410</v>
      </c>
      <c r="H91" t="s">
        <v>75</v>
      </c>
      <c r="I91" t="s">
        <v>1102</v>
      </c>
      <c r="J91" t="s">
        <v>24603</v>
      </c>
      <c r="K91" t="s">
        <v>20905</v>
      </c>
      <c r="L91" t="s">
        <v>24604</v>
      </c>
      <c r="M91" s="27">
        <v>45951.416666666657</v>
      </c>
      <c r="N91" s="27">
        <v>45952.522835648153</v>
      </c>
      <c r="P91" t="s">
        <v>2232</v>
      </c>
      <c r="Q91" t="s">
        <v>2232</v>
      </c>
      <c r="T91" t="s">
        <v>82</v>
      </c>
      <c r="U91" t="s">
        <v>8413</v>
      </c>
      <c r="V91" t="s">
        <v>24605</v>
      </c>
      <c r="W91" t="s">
        <v>84</v>
      </c>
      <c r="X91" t="s">
        <v>24606</v>
      </c>
      <c r="Y91" t="s">
        <v>13</v>
      </c>
      <c r="Z91" t="s">
        <v>86</v>
      </c>
      <c r="AA91" s="28">
        <v>1</v>
      </c>
      <c r="AB91" t="s">
        <v>88</v>
      </c>
      <c r="AC91" t="s">
        <v>87</v>
      </c>
      <c r="AD91" s="40">
        <v>275729</v>
      </c>
      <c r="AE91" s="40">
        <v>275729</v>
      </c>
    </row>
    <row r="92" spans="1:31">
      <c r="A92" t="s">
        <v>343</v>
      </c>
      <c r="B92" t="s">
        <v>68</v>
      </c>
      <c r="C92" t="s">
        <v>69</v>
      </c>
      <c r="D92" t="s">
        <v>344</v>
      </c>
      <c r="E92" t="s">
        <v>24607</v>
      </c>
      <c r="F92" t="s">
        <v>24608</v>
      </c>
      <c r="G92" t="s">
        <v>8410</v>
      </c>
      <c r="H92" t="s">
        <v>347</v>
      </c>
      <c r="I92" t="s">
        <v>343</v>
      </c>
      <c r="J92" t="s">
        <v>24609</v>
      </c>
      <c r="K92" t="s">
        <v>20905</v>
      </c>
      <c r="L92" t="s">
        <v>24610</v>
      </c>
      <c r="M92" s="27">
        <v>45951.416666666657</v>
      </c>
      <c r="N92" s="27">
        <v>45952.676030092603</v>
      </c>
      <c r="P92" t="s">
        <v>2232</v>
      </c>
      <c r="Q92" t="s">
        <v>2232</v>
      </c>
      <c r="R92" t="s">
        <v>24105</v>
      </c>
      <c r="T92" t="s">
        <v>82</v>
      </c>
      <c r="V92" t="s">
        <v>24611</v>
      </c>
      <c r="W92" t="s">
        <v>84</v>
      </c>
      <c r="X92" t="s">
        <v>24612</v>
      </c>
      <c r="Y92" t="s">
        <v>8</v>
      </c>
      <c r="Z92" t="s">
        <v>86</v>
      </c>
      <c r="AA92" s="28">
        <v>1</v>
      </c>
      <c r="AB92" t="s">
        <v>88</v>
      </c>
      <c r="AC92" t="s">
        <v>8855</v>
      </c>
      <c r="AD92" s="40">
        <v>65960</v>
      </c>
      <c r="AE92" s="40">
        <v>65960</v>
      </c>
    </row>
    <row r="93" spans="1:31">
      <c r="A93" t="s">
        <v>459</v>
      </c>
      <c r="B93" t="s">
        <v>460</v>
      </c>
      <c r="C93" t="s">
        <v>461</v>
      </c>
      <c r="D93" t="s">
        <v>11119</v>
      </c>
      <c r="E93" t="s">
        <v>24613</v>
      </c>
      <c r="F93" t="s">
        <v>24614</v>
      </c>
      <c r="G93" t="s">
        <v>8410</v>
      </c>
      <c r="H93" t="s">
        <v>460</v>
      </c>
      <c r="I93" t="s">
        <v>11122</v>
      </c>
      <c r="J93" t="s">
        <v>24615</v>
      </c>
      <c r="K93" t="s">
        <v>20905</v>
      </c>
      <c r="L93" t="s">
        <v>24616</v>
      </c>
      <c r="M93" s="27">
        <v>45952.409722222219</v>
      </c>
      <c r="N93" s="27">
        <v>45953.521469907413</v>
      </c>
      <c r="P93" t="s">
        <v>2232</v>
      </c>
      <c r="Q93" t="s">
        <v>2232</v>
      </c>
      <c r="R93" t="s">
        <v>24105</v>
      </c>
      <c r="T93" t="s">
        <v>82</v>
      </c>
      <c r="U93" t="s">
        <v>8413</v>
      </c>
      <c r="V93" t="s">
        <v>24617</v>
      </c>
      <c r="W93" t="s">
        <v>84</v>
      </c>
      <c r="X93" t="s">
        <v>24618</v>
      </c>
      <c r="Y93" t="s">
        <v>11</v>
      </c>
      <c r="Z93" t="s">
        <v>86</v>
      </c>
      <c r="AA93" s="28">
        <v>1</v>
      </c>
      <c r="AB93" t="s">
        <v>88</v>
      </c>
      <c r="AC93" t="s">
        <v>964</v>
      </c>
      <c r="AD93" s="40">
        <v>144968</v>
      </c>
      <c r="AE93" s="40">
        <v>144968</v>
      </c>
    </row>
    <row r="94" spans="1:31">
      <c r="A94" t="s">
        <v>217</v>
      </c>
      <c r="B94" t="s">
        <v>192</v>
      </c>
      <c r="C94" t="s">
        <v>193</v>
      </c>
      <c r="D94" t="s">
        <v>218</v>
      </c>
      <c r="E94" t="s">
        <v>24619</v>
      </c>
      <c r="F94" t="s">
        <v>24620</v>
      </c>
      <c r="G94" t="s">
        <v>8410</v>
      </c>
      <c r="H94" t="s">
        <v>197</v>
      </c>
      <c r="I94" t="s">
        <v>221</v>
      </c>
      <c r="J94" t="s">
        <v>24621</v>
      </c>
      <c r="K94" t="s">
        <v>20905</v>
      </c>
      <c r="L94" t="s">
        <v>24622</v>
      </c>
      <c r="M94" s="27">
        <v>45952.409722222219</v>
      </c>
      <c r="N94" s="27">
        <v>45957.500162037039</v>
      </c>
      <c r="P94" t="s">
        <v>2232</v>
      </c>
      <c r="Q94" t="s">
        <v>2232</v>
      </c>
      <c r="R94" t="s">
        <v>24105</v>
      </c>
      <c r="T94" t="s">
        <v>82</v>
      </c>
      <c r="U94" t="s">
        <v>7699</v>
      </c>
      <c r="V94" t="s">
        <v>24623</v>
      </c>
      <c r="W94" t="s">
        <v>84</v>
      </c>
      <c r="X94" t="s">
        <v>24624</v>
      </c>
      <c r="Y94" t="s">
        <v>11</v>
      </c>
      <c r="Z94" t="s">
        <v>86</v>
      </c>
      <c r="AA94" s="28">
        <v>1</v>
      </c>
      <c r="AB94" t="s">
        <v>88</v>
      </c>
      <c r="AC94" t="s">
        <v>403</v>
      </c>
      <c r="AD94" s="40">
        <v>144968</v>
      </c>
      <c r="AE94" s="40">
        <v>144968</v>
      </c>
    </row>
    <row r="95" spans="1:31">
      <c r="A95" t="s">
        <v>277</v>
      </c>
      <c r="B95" t="s">
        <v>151</v>
      </c>
      <c r="C95" t="s">
        <v>152</v>
      </c>
      <c r="D95" t="s">
        <v>11855</v>
      </c>
      <c r="E95" t="s">
        <v>24625</v>
      </c>
      <c r="F95" t="s">
        <v>24626</v>
      </c>
      <c r="G95" t="s">
        <v>7722</v>
      </c>
      <c r="H95" t="s">
        <v>281</v>
      </c>
      <c r="I95" t="s">
        <v>11858</v>
      </c>
      <c r="J95" t="s">
        <v>24627</v>
      </c>
      <c r="K95" t="s">
        <v>20905</v>
      </c>
      <c r="L95" t="s">
        <v>24628</v>
      </c>
      <c r="M95" s="27">
        <v>45952.468055555553</v>
      </c>
      <c r="N95" s="27">
        <v>45953.814583333333</v>
      </c>
      <c r="P95" t="s">
        <v>1749</v>
      </c>
      <c r="Q95" t="s">
        <v>1749</v>
      </c>
      <c r="R95" t="s">
        <v>24105</v>
      </c>
      <c r="T95" t="s">
        <v>82</v>
      </c>
      <c r="U95" t="s">
        <v>7699</v>
      </c>
      <c r="V95" t="s">
        <v>24629</v>
      </c>
      <c r="W95" t="s">
        <v>84</v>
      </c>
      <c r="X95" t="s">
        <v>24630</v>
      </c>
      <c r="Y95" t="s">
        <v>8</v>
      </c>
      <c r="Z95" t="s">
        <v>86</v>
      </c>
      <c r="AA95" s="28">
        <v>1</v>
      </c>
      <c r="AB95" t="s">
        <v>88</v>
      </c>
      <c r="AC95" t="s">
        <v>736</v>
      </c>
      <c r="AD95" s="40">
        <v>65960</v>
      </c>
      <c r="AE95" s="40">
        <v>65960</v>
      </c>
    </row>
    <row r="96" spans="1:31">
      <c r="A96" t="s">
        <v>343</v>
      </c>
      <c r="B96" t="s">
        <v>68</v>
      </c>
      <c r="C96" t="s">
        <v>69</v>
      </c>
      <c r="D96" t="s">
        <v>13345</v>
      </c>
      <c r="E96" t="s">
        <v>24631</v>
      </c>
      <c r="F96" t="s">
        <v>24632</v>
      </c>
      <c r="G96" t="s">
        <v>8410</v>
      </c>
      <c r="H96" t="s">
        <v>347</v>
      </c>
      <c r="I96" t="s">
        <v>13348</v>
      </c>
      <c r="J96" t="s">
        <v>21154</v>
      </c>
      <c r="K96" t="s">
        <v>20905</v>
      </c>
      <c r="L96" t="s">
        <v>24633</v>
      </c>
      <c r="M96" s="27">
        <v>45953.44027777778</v>
      </c>
      <c r="N96" s="27">
        <v>45953.547175925924</v>
      </c>
      <c r="P96" t="s">
        <v>2232</v>
      </c>
      <c r="Q96" t="s">
        <v>9730</v>
      </c>
      <c r="T96" t="s">
        <v>82</v>
      </c>
      <c r="U96" t="s">
        <v>8413</v>
      </c>
      <c r="V96" t="s">
        <v>24634</v>
      </c>
      <c r="W96" t="s">
        <v>84</v>
      </c>
      <c r="X96" t="s">
        <v>24635</v>
      </c>
      <c r="Y96" t="s">
        <v>11</v>
      </c>
      <c r="Z96" t="s">
        <v>86</v>
      </c>
      <c r="AA96" s="28">
        <v>1</v>
      </c>
      <c r="AB96" t="s">
        <v>88</v>
      </c>
      <c r="AC96" t="s">
        <v>804</v>
      </c>
      <c r="AD96" s="40">
        <v>144968</v>
      </c>
      <c r="AE96" s="40">
        <v>144968</v>
      </c>
    </row>
    <row r="97" spans="1:31">
      <c r="A97" t="s">
        <v>67</v>
      </c>
      <c r="B97" t="s">
        <v>68</v>
      </c>
      <c r="C97" t="s">
        <v>69</v>
      </c>
      <c r="D97" t="s">
        <v>484</v>
      </c>
      <c r="E97" t="s">
        <v>24636</v>
      </c>
      <c r="F97" t="s">
        <v>24637</v>
      </c>
      <c r="G97" t="s">
        <v>8410</v>
      </c>
      <c r="H97" t="s">
        <v>143</v>
      </c>
      <c r="I97" t="s">
        <v>67</v>
      </c>
      <c r="J97" t="s">
        <v>24638</v>
      </c>
      <c r="K97" t="s">
        <v>20905</v>
      </c>
      <c r="L97" t="s">
        <v>24639</v>
      </c>
      <c r="M97" s="27">
        <v>45958.461805555547</v>
      </c>
      <c r="N97" s="27">
        <v>45959.529756944437</v>
      </c>
      <c r="P97" t="s">
        <v>2232</v>
      </c>
      <c r="Q97" t="s">
        <v>2232</v>
      </c>
      <c r="R97" t="s">
        <v>24640</v>
      </c>
      <c r="T97" t="s">
        <v>82</v>
      </c>
      <c r="U97" t="s">
        <v>8413</v>
      </c>
      <c r="V97" t="s">
        <v>24641</v>
      </c>
      <c r="W97" t="s">
        <v>84</v>
      </c>
      <c r="X97" t="s">
        <v>24642</v>
      </c>
      <c r="Y97" t="s">
        <v>8</v>
      </c>
      <c r="Z97" t="s">
        <v>86</v>
      </c>
      <c r="AA97" s="28">
        <v>1</v>
      </c>
      <c r="AB97" t="s">
        <v>88</v>
      </c>
      <c r="AC97" t="s">
        <v>149</v>
      </c>
      <c r="AD97" s="40">
        <v>65960</v>
      </c>
      <c r="AE97" s="40">
        <v>65960</v>
      </c>
    </row>
    <row r="98" spans="1:31">
      <c r="A98" t="s">
        <v>67</v>
      </c>
      <c r="B98" t="s">
        <v>68</v>
      </c>
      <c r="C98" t="s">
        <v>69</v>
      </c>
      <c r="D98" t="s">
        <v>484</v>
      </c>
      <c r="E98" t="s">
        <v>24643</v>
      </c>
      <c r="F98" t="s">
        <v>24644</v>
      </c>
      <c r="G98" t="s">
        <v>8410</v>
      </c>
      <c r="H98" t="s">
        <v>143</v>
      </c>
      <c r="I98" t="s">
        <v>67</v>
      </c>
      <c r="J98" t="s">
        <v>24645</v>
      </c>
      <c r="K98" t="s">
        <v>20905</v>
      </c>
      <c r="L98" t="s">
        <v>24646</v>
      </c>
      <c r="M98" s="27">
        <v>45958.461805555547</v>
      </c>
      <c r="N98" s="27">
        <v>45959.674664351849</v>
      </c>
      <c r="P98" t="s">
        <v>2232</v>
      </c>
      <c r="Q98" t="s">
        <v>2232</v>
      </c>
      <c r="R98" t="s">
        <v>24105</v>
      </c>
      <c r="T98" t="s">
        <v>82</v>
      </c>
      <c r="U98" t="s">
        <v>8413</v>
      </c>
      <c r="V98" t="s">
        <v>24647</v>
      </c>
      <c r="W98" t="s">
        <v>84</v>
      </c>
      <c r="X98" t="s">
        <v>24648</v>
      </c>
      <c r="Y98" t="s">
        <v>8</v>
      </c>
      <c r="Z98" t="s">
        <v>86</v>
      </c>
      <c r="AA98" s="28">
        <v>1</v>
      </c>
      <c r="AB98" t="s">
        <v>88</v>
      </c>
      <c r="AC98" t="s">
        <v>149</v>
      </c>
      <c r="AD98" s="40">
        <v>65960</v>
      </c>
      <c r="AE98" s="40">
        <v>65960</v>
      </c>
    </row>
    <row r="99" spans="1:31">
      <c r="A99" t="s">
        <v>67</v>
      </c>
      <c r="B99" t="s">
        <v>68</v>
      </c>
      <c r="C99" t="s">
        <v>69</v>
      </c>
      <c r="D99" t="s">
        <v>484</v>
      </c>
      <c r="E99" t="s">
        <v>24649</v>
      </c>
      <c r="F99" t="s">
        <v>24650</v>
      </c>
      <c r="G99" t="s">
        <v>8410</v>
      </c>
      <c r="H99" t="s">
        <v>143</v>
      </c>
      <c r="I99" t="s">
        <v>67</v>
      </c>
      <c r="J99" t="s">
        <v>24651</v>
      </c>
      <c r="K99" t="s">
        <v>20905</v>
      </c>
      <c r="L99" t="s">
        <v>24652</v>
      </c>
      <c r="M99" s="27">
        <v>45958.461805555547</v>
      </c>
      <c r="N99" s="27">
        <v>45959.46534722222</v>
      </c>
      <c r="P99" t="s">
        <v>2232</v>
      </c>
      <c r="Q99" t="s">
        <v>2232</v>
      </c>
      <c r="T99" t="s">
        <v>82</v>
      </c>
      <c r="U99" t="s">
        <v>8413</v>
      </c>
      <c r="V99" t="s">
        <v>24653</v>
      </c>
      <c r="W99" t="s">
        <v>84</v>
      </c>
      <c r="X99" t="s">
        <v>24654</v>
      </c>
      <c r="Y99" t="s">
        <v>8</v>
      </c>
      <c r="Z99" t="s">
        <v>86</v>
      </c>
      <c r="AA99" s="28">
        <v>1</v>
      </c>
      <c r="AB99" t="s">
        <v>88</v>
      </c>
      <c r="AC99" t="s">
        <v>97</v>
      </c>
      <c r="AD99" s="40">
        <v>65960</v>
      </c>
      <c r="AE99" s="40">
        <v>65960</v>
      </c>
    </row>
    <row r="100" spans="1:31">
      <c r="A100" t="s">
        <v>67</v>
      </c>
      <c r="B100" t="s">
        <v>68</v>
      </c>
      <c r="C100" t="s">
        <v>69</v>
      </c>
      <c r="D100" t="s">
        <v>484</v>
      </c>
      <c r="E100" t="s">
        <v>24655</v>
      </c>
      <c r="F100" t="s">
        <v>24656</v>
      </c>
      <c r="G100" t="s">
        <v>8410</v>
      </c>
      <c r="H100" t="s">
        <v>143</v>
      </c>
      <c r="I100" t="s">
        <v>67</v>
      </c>
      <c r="J100" t="s">
        <v>24657</v>
      </c>
      <c r="K100" t="s">
        <v>20905</v>
      </c>
      <c r="L100" t="s">
        <v>24658</v>
      </c>
      <c r="M100" s="27">
        <v>45958.461805555547</v>
      </c>
      <c r="N100" s="27">
        <v>45959.491111111107</v>
      </c>
      <c r="P100" t="s">
        <v>2232</v>
      </c>
      <c r="Q100" t="s">
        <v>2232</v>
      </c>
      <c r="R100" t="s">
        <v>24105</v>
      </c>
      <c r="T100" t="s">
        <v>82</v>
      </c>
      <c r="U100" t="s">
        <v>8413</v>
      </c>
      <c r="V100" t="s">
        <v>24659</v>
      </c>
      <c r="W100" t="s">
        <v>84</v>
      </c>
      <c r="X100" t="s">
        <v>24660</v>
      </c>
      <c r="Y100" t="s">
        <v>8</v>
      </c>
      <c r="Z100" t="s">
        <v>86</v>
      </c>
      <c r="AA100" s="28">
        <v>1</v>
      </c>
      <c r="AB100" t="s">
        <v>88</v>
      </c>
      <c r="AC100" t="s">
        <v>149</v>
      </c>
      <c r="AD100" s="40">
        <v>65960</v>
      </c>
      <c r="AE100" s="40">
        <v>65960</v>
      </c>
    </row>
    <row r="101" spans="1:31">
      <c r="A101" t="s">
        <v>67</v>
      </c>
      <c r="B101" t="s">
        <v>68</v>
      </c>
      <c r="C101" t="s">
        <v>69</v>
      </c>
      <c r="D101" t="s">
        <v>484</v>
      </c>
      <c r="E101" t="s">
        <v>24661</v>
      </c>
      <c r="F101" t="s">
        <v>24662</v>
      </c>
      <c r="G101" t="s">
        <v>8410</v>
      </c>
      <c r="H101" t="s">
        <v>143</v>
      </c>
      <c r="I101" t="s">
        <v>67</v>
      </c>
      <c r="J101" t="s">
        <v>24663</v>
      </c>
      <c r="K101" t="s">
        <v>20905</v>
      </c>
      <c r="L101" t="s">
        <v>24664</v>
      </c>
      <c r="M101" s="27">
        <v>45958.461805555547</v>
      </c>
      <c r="N101" s="27">
        <v>45959.622662037043</v>
      </c>
      <c r="P101" t="s">
        <v>2232</v>
      </c>
      <c r="Q101" t="s">
        <v>2232</v>
      </c>
      <c r="R101" t="s">
        <v>24640</v>
      </c>
      <c r="T101" t="s">
        <v>82</v>
      </c>
      <c r="U101" t="s">
        <v>8413</v>
      </c>
      <c r="V101" t="s">
        <v>24665</v>
      </c>
      <c r="W101" t="s">
        <v>84</v>
      </c>
      <c r="X101" t="s">
        <v>24666</v>
      </c>
      <c r="Y101" t="s">
        <v>8</v>
      </c>
      <c r="Z101" t="s">
        <v>86</v>
      </c>
      <c r="AA101" s="28">
        <v>1</v>
      </c>
      <c r="AB101" t="s">
        <v>88</v>
      </c>
      <c r="AC101" t="s">
        <v>149</v>
      </c>
      <c r="AD101" s="40">
        <v>65960</v>
      </c>
      <c r="AE101" s="40">
        <v>65960</v>
      </c>
    </row>
    <row r="102" spans="1:31">
      <c r="A102" t="s">
        <v>459</v>
      </c>
      <c r="B102" t="s">
        <v>460</v>
      </c>
      <c r="C102" t="s">
        <v>461</v>
      </c>
      <c r="D102" t="s">
        <v>692</v>
      </c>
      <c r="E102" t="s">
        <v>24667</v>
      </c>
      <c r="F102" t="s">
        <v>24668</v>
      </c>
      <c r="G102" t="s">
        <v>8410</v>
      </c>
      <c r="H102" t="s">
        <v>460</v>
      </c>
      <c r="I102" t="s">
        <v>695</v>
      </c>
      <c r="J102" t="s">
        <v>24669</v>
      </c>
      <c r="K102" t="s">
        <v>20905</v>
      </c>
      <c r="L102" t="s">
        <v>24670</v>
      </c>
      <c r="M102" s="27">
        <v>45959.406944444447</v>
      </c>
      <c r="N102" s="27">
        <v>45960.744074074071</v>
      </c>
      <c r="P102" t="s">
        <v>2232</v>
      </c>
      <c r="Q102" t="s">
        <v>2232</v>
      </c>
      <c r="R102" t="s">
        <v>24105</v>
      </c>
      <c r="T102" t="s">
        <v>82</v>
      </c>
      <c r="U102" t="s">
        <v>8413</v>
      </c>
      <c r="V102" t="s">
        <v>24671</v>
      </c>
      <c r="W102" t="s">
        <v>84</v>
      </c>
      <c r="X102" t="s">
        <v>24672</v>
      </c>
      <c r="Y102" t="s">
        <v>11</v>
      </c>
      <c r="Z102" t="s">
        <v>86</v>
      </c>
      <c r="AA102" s="28">
        <v>1</v>
      </c>
      <c r="AB102" t="s">
        <v>88</v>
      </c>
      <c r="AC102" t="s">
        <v>470</v>
      </c>
      <c r="AD102" s="40">
        <v>144968</v>
      </c>
      <c r="AE102" s="40">
        <v>144968</v>
      </c>
    </row>
    <row r="103" spans="1:31">
      <c r="A103" t="s">
        <v>459</v>
      </c>
      <c r="B103" t="s">
        <v>460</v>
      </c>
      <c r="C103" t="s">
        <v>461</v>
      </c>
      <c r="D103" t="s">
        <v>14519</v>
      </c>
      <c r="E103" t="s">
        <v>24673</v>
      </c>
      <c r="F103" t="s">
        <v>21683</v>
      </c>
      <c r="G103" t="s">
        <v>8410</v>
      </c>
      <c r="H103" t="s">
        <v>460</v>
      </c>
      <c r="I103" t="s">
        <v>14522</v>
      </c>
      <c r="J103" t="s">
        <v>21681</v>
      </c>
      <c r="K103" t="s">
        <v>20905</v>
      </c>
      <c r="L103" t="s">
        <v>24674</v>
      </c>
      <c r="M103" s="27">
        <v>45961.481249999997</v>
      </c>
      <c r="N103" s="27">
        <v>45961.535868055558</v>
      </c>
      <c r="P103" t="s">
        <v>2232</v>
      </c>
      <c r="Q103" t="s">
        <v>9730</v>
      </c>
      <c r="R103" t="s">
        <v>24105</v>
      </c>
      <c r="T103" t="s">
        <v>82</v>
      </c>
      <c r="U103" t="s">
        <v>8413</v>
      </c>
      <c r="V103" t="s">
        <v>24675</v>
      </c>
      <c r="W103" t="s">
        <v>84</v>
      </c>
      <c r="X103" t="s">
        <v>24676</v>
      </c>
      <c r="Y103" t="s">
        <v>11</v>
      </c>
      <c r="Z103" t="s">
        <v>86</v>
      </c>
      <c r="AA103" s="28">
        <v>1</v>
      </c>
      <c r="AB103" t="s">
        <v>88</v>
      </c>
      <c r="AC103" t="s">
        <v>1597</v>
      </c>
      <c r="AD103" s="40">
        <v>144968</v>
      </c>
      <c r="AE103" s="40">
        <v>144968</v>
      </c>
    </row>
    <row r="104" spans="1:31">
      <c r="AE104" s="41">
        <f>SUM(AE2:AE103)</f>
        <v>13704688</v>
      </c>
    </row>
  </sheetData>
  <autoFilter ref="A1:AE312" xr:uid="{00000000-0009-0000-0000-000009000000}"/>
  <conditionalFormatting sqref="E1:E1048576">
    <cfRule type="duplicateValues" dxfId="0" priority="1"/>
  </conditionalFormatting>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b0c89e-4cf9-4131-8f93-e930e748987a" xsi:nil="true"/>
    <lcf76f155ced4ddcb4097134ff3c332f xmlns="45c089de-fbcb-4273-99e1-da05513ea3d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C0A8736163078B46BA45051ACB50C0B2" ma:contentTypeVersion="16" ma:contentTypeDescription="Crear nuevo documento." ma:contentTypeScope="" ma:versionID="3688f3dae372e14fc0065b8deaede2af">
  <xsd:schema xmlns:xsd="http://www.w3.org/2001/XMLSchema" xmlns:xs="http://www.w3.org/2001/XMLSchema" xmlns:p="http://schemas.microsoft.com/office/2006/metadata/properties" xmlns:ns2="d3b0c89e-4cf9-4131-8f93-e930e748987a" xmlns:ns3="45c089de-fbcb-4273-99e1-da05513ea3d0" targetNamespace="http://schemas.microsoft.com/office/2006/metadata/properties" ma:root="true" ma:fieldsID="6be92bc8077a6e15648bc8fb56071b5e" ns2:_="" ns3:_="">
    <xsd:import namespace="d3b0c89e-4cf9-4131-8f93-e930e748987a"/>
    <xsd:import namespace="45c089de-fbcb-4273-99e1-da05513ea3d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3b0c89e-4cf9-4131-8f93-e930e748987a"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20" nillable="true" ma:displayName="Taxonomy Catch All Column" ma:hidden="true" ma:list="{9d38b487-a1f2-45e9-84a0-a3fee2a9ffc3}" ma:internalName="TaxCatchAll" ma:showField="CatchAllData" ma:web="d3b0c89e-4cf9-4131-8f93-e930e748987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5c089de-fbcb-4273-99e1-da05513ea3d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3abf594f-9ee9-426f-ac24-f859484e1227"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90858E2-F871-4B97-BF7B-B629C1C94EE6}">
  <ds:schemaRefs>
    <ds:schemaRef ds:uri="http://schemas.microsoft.com/office/2006/metadata/properties"/>
    <ds:schemaRef ds:uri="http://schemas.microsoft.com/office/infopath/2007/PartnerControls"/>
    <ds:schemaRef ds:uri="d3b0c89e-4cf9-4131-8f93-e930e748987a"/>
    <ds:schemaRef ds:uri="45c089de-fbcb-4273-99e1-da05513ea3d0"/>
  </ds:schemaRefs>
</ds:datastoreItem>
</file>

<file path=customXml/itemProps2.xml><?xml version="1.0" encoding="utf-8"?>
<ds:datastoreItem xmlns:ds="http://schemas.openxmlformats.org/officeDocument/2006/customXml" ds:itemID="{2A33F4E5-7F10-4B45-AEB5-B4B3E3136C0C}">
  <ds:schemaRefs>
    <ds:schemaRef ds:uri="http://schemas.microsoft.com/sharepoint/v3/contenttype/forms"/>
  </ds:schemaRefs>
</ds:datastoreItem>
</file>

<file path=customXml/itemProps3.xml><?xml version="1.0" encoding="utf-8"?>
<ds:datastoreItem xmlns:ds="http://schemas.openxmlformats.org/officeDocument/2006/customXml" ds:itemID="{14006105-5D18-4930-8CAC-34F2CCDDEA5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3b0c89e-4cf9-4131-8f93-e930e748987a"/>
    <ds:schemaRef ds:uri="45c089de-fbcb-4273-99e1-da05513ea3d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BASE LIQUIDACION REDEBAN 2025</vt:lpstr>
      <vt:lpstr>RESUMEN LIQUIDACION</vt:lpstr>
      <vt:lpstr>APERTURAS_BANCOLOMBIA</vt:lpstr>
      <vt:lpstr>APERTURAS_BBVA</vt:lpstr>
      <vt:lpstr>INCIDENTES_BANCOLOMBIA</vt:lpstr>
      <vt:lpstr>OC_BANCOLOMBIA</vt:lpstr>
      <vt:lpstr>PAPELERIA</vt:lpstr>
      <vt:lpstr>APERTURAS_AVAL</vt:lpstr>
      <vt:lpstr>INCIDENTES_AVAL</vt:lpstr>
      <vt:lpstr>INCIDENTES_BBVA</vt:lpstr>
      <vt:lpstr>OC_BBVA</vt:lpstr>
      <vt:lpstr>OC_AVAL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Adriana</dc:creator>
  <cp:lastModifiedBy>Luz Nedy Molina Torrado</cp:lastModifiedBy>
  <dcterms:created xsi:type="dcterms:W3CDTF">2013-02-12T15:31:03Z</dcterms:created>
  <dcterms:modified xsi:type="dcterms:W3CDTF">2025-12-01T04:28:37Z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xd_ProgID">
    <vt:lpwstr/>
  </property>
  <property fmtid="{D5CDD505-2E9C-101B-9397-08002B2CF9AE}" pid="3" name="MediaServiceImageTags">
    <vt:lpwstr/>
  </property>
  <property fmtid="{D5CDD505-2E9C-101B-9397-08002B2CF9AE}" pid="4" name="ContentTypeId">
    <vt:lpwstr>0x010100C0A8736163078B46BA45051ACB50C0B2</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